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mc:AlternateContent xmlns:mc="http://schemas.openxmlformats.org/markup-compatibility/2006">
    <mc:Choice Requires="x15">
      <x15ac:absPath xmlns:x15ac="http://schemas.microsoft.com/office/spreadsheetml/2010/11/ac" url="https://d.docs.live.net/86072c44b19a83a1/Documents/"/>
    </mc:Choice>
  </mc:AlternateContent>
  <xr:revisionPtr revIDLastSave="0" documentId="8_{D22F4728-B64D-4208-9BCE-A770D0C8A82D}" xr6:coauthVersionLast="47" xr6:coauthVersionMax="47" xr10:uidLastSave="{00000000-0000-0000-0000-000000000000}"/>
  <bookViews>
    <workbookView xWindow="-108" yWindow="-108" windowWidth="23256" windowHeight="14016" xr2:uid="{00000000-000D-0000-FFFF-FFFF00000000}"/>
  </bookViews>
  <sheets>
    <sheet name="Dataset" sheetId="1" r:id="rId1"/>
    <sheet name="EFs" sheetId="3" r:id="rId2"/>
    <sheet name="Summary" sheetId="2" r:id="rId3"/>
  </sheets>
  <definedNames>
    <definedName name="_4_FINAL_PERMITS_34_T">Dataset!$A$1:$X$4145</definedName>
    <definedName name="_xlnm._FilterDatabase" localSheetId="0" hidden="1">Dataset!$A$1:$AN$4145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 l="1"/>
  <c r="G13" i="2" s="1"/>
  <c r="G3" i="2"/>
  <c r="G4" i="2"/>
  <c r="G5" i="2"/>
  <c r="G6" i="2"/>
  <c r="G7" i="2"/>
  <c r="G2" i="2"/>
  <c r="F9" i="2"/>
  <c r="F3" i="2"/>
  <c r="F4" i="2"/>
  <c r="F5" i="2"/>
  <c r="F6" i="2"/>
  <c r="F7" i="2"/>
  <c r="F2" i="2"/>
  <c r="B3" i="2"/>
  <c r="B4" i="2"/>
  <c r="B5" i="2"/>
  <c r="B6" i="2"/>
  <c r="B7" i="2"/>
  <c r="B2" i="2"/>
  <c r="S2" i="1"/>
  <c r="S1739" i="1"/>
  <c r="S4" i="1"/>
  <c r="Y4" i="1" s="1"/>
  <c r="Z4" i="1" s="1"/>
  <c r="S5" i="1"/>
  <c r="Y5" i="1" s="1"/>
  <c r="Z5" i="1" s="1"/>
  <c r="S6" i="1"/>
  <c r="Y6" i="1" s="1"/>
  <c r="Z6" i="1" s="1"/>
  <c r="S7" i="1"/>
  <c r="Y7" i="1" s="1"/>
  <c r="Z7" i="1" s="1"/>
  <c r="S8" i="1"/>
  <c r="Y8" i="1" s="1"/>
  <c r="Z8" i="1" s="1"/>
  <c r="S9" i="1"/>
  <c r="Y9" i="1" s="1"/>
  <c r="Z9" i="1" s="1"/>
  <c r="S10" i="1"/>
  <c r="Y10" i="1" s="1"/>
  <c r="Z10" i="1" s="1"/>
  <c r="S11" i="1"/>
  <c r="Y11" i="1" s="1"/>
  <c r="Z11" i="1" s="1"/>
  <c r="S12" i="1"/>
  <c r="Y12" i="1" s="1"/>
  <c r="Z12" i="1" s="1"/>
  <c r="S13" i="1"/>
  <c r="Y13" i="1" s="1"/>
  <c r="Z13" i="1" s="1"/>
  <c r="S14" i="1"/>
  <c r="Y14" i="1" s="1"/>
  <c r="Z14" i="1" s="1"/>
  <c r="S15" i="1"/>
  <c r="Y15" i="1" s="1"/>
  <c r="Z15" i="1" s="1"/>
  <c r="S16" i="1"/>
  <c r="Y16" i="1" s="1"/>
  <c r="Z16" i="1" s="1"/>
  <c r="S17" i="1"/>
  <c r="Y17" i="1" s="1"/>
  <c r="Z17" i="1" s="1"/>
  <c r="S18" i="1"/>
  <c r="Y18" i="1" s="1"/>
  <c r="Z18" i="1" s="1"/>
  <c r="S19" i="1"/>
  <c r="Y19" i="1" s="1"/>
  <c r="Z19" i="1" s="1"/>
  <c r="S20" i="1"/>
  <c r="Y20" i="1" s="1"/>
  <c r="Z20" i="1" s="1"/>
  <c r="S21" i="1"/>
  <c r="Y21" i="1" s="1"/>
  <c r="Z21" i="1" s="1"/>
  <c r="S22" i="1"/>
  <c r="Y22" i="1" s="1"/>
  <c r="Z22" i="1" s="1"/>
  <c r="S23" i="1"/>
  <c r="Y23" i="1" s="1"/>
  <c r="Z23" i="1" s="1"/>
  <c r="S24" i="1"/>
  <c r="Y24" i="1" s="1"/>
  <c r="Z24" i="1" s="1"/>
  <c r="S25" i="1"/>
  <c r="Y25" i="1" s="1"/>
  <c r="Z25" i="1" s="1"/>
  <c r="S26" i="1"/>
  <c r="Y26" i="1" s="1"/>
  <c r="Z26" i="1" s="1"/>
  <c r="S27" i="1"/>
  <c r="Y27" i="1" s="1"/>
  <c r="Z27" i="1" s="1"/>
  <c r="S28" i="1"/>
  <c r="Y28" i="1" s="1"/>
  <c r="Z28" i="1" s="1"/>
  <c r="S29" i="1"/>
  <c r="Y29" i="1" s="1"/>
  <c r="Z29" i="1" s="1"/>
  <c r="S30" i="1"/>
  <c r="Y30" i="1" s="1"/>
  <c r="Z30" i="1" s="1"/>
  <c r="S31" i="1"/>
  <c r="Y31" i="1" s="1"/>
  <c r="Z31" i="1" s="1"/>
  <c r="S32" i="1"/>
  <c r="Y32" i="1" s="1"/>
  <c r="Z32" i="1" s="1"/>
  <c r="S33" i="1"/>
  <c r="Y33" i="1" s="1"/>
  <c r="Z33" i="1" s="1"/>
  <c r="S34" i="1"/>
  <c r="Y34" i="1" s="1"/>
  <c r="Z34" i="1" s="1"/>
  <c r="S35" i="1"/>
  <c r="Y35" i="1" s="1"/>
  <c r="Z35" i="1" s="1"/>
  <c r="S36" i="1"/>
  <c r="Y36" i="1" s="1"/>
  <c r="Z36" i="1" s="1"/>
  <c r="S37" i="1"/>
  <c r="Y37" i="1" s="1"/>
  <c r="Z37" i="1" s="1"/>
  <c r="S38" i="1"/>
  <c r="Y38" i="1" s="1"/>
  <c r="Z38" i="1" s="1"/>
  <c r="S39" i="1"/>
  <c r="Y39" i="1" s="1"/>
  <c r="Z39" i="1" s="1"/>
  <c r="S40" i="1"/>
  <c r="Y40" i="1" s="1"/>
  <c r="Z40" i="1" s="1"/>
  <c r="S41" i="1"/>
  <c r="Y41" i="1" s="1"/>
  <c r="Z41" i="1" s="1"/>
  <c r="S42" i="1"/>
  <c r="Y42" i="1" s="1"/>
  <c r="Z42" i="1" s="1"/>
  <c r="S43" i="1"/>
  <c r="Y43" i="1" s="1"/>
  <c r="Z43" i="1" s="1"/>
  <c r="S44" i="1"/>
  <c r="Y44" i="1" s="1"/>
  <c r="Z44" i="1" s="1"/>
  <c r="S45" i="1"/>
  <c r="Y45" i="1" s="1"/>
  <c r="Z45" i="1" s="1"/>
  <c r="S46" i="1"/>
  <c r="Y46" i="1" s="1"/>
  <c r="Z46" i="1" s="1"/>
  <c r="S47" i="1"/>
  <c r="Y47" i="1" s="1"/>
  <c r="Z47" i="1" s="1"/>
  <c r="S48" i="1"/>
  <c r="Y48" i="1" s="1"/>
  <c r="Z48" i="1" s="1"/>
  <c r="S49" i="1"/>
  <c r="Y49" i="1" s="1"/>
  <c r="Z49" i="1" s="1"/>
  <c r="S50" i="1"/>
  <c r="Y50" i="1" s="1"/>
  <c r="Z50" i="1" s="1"/>
  <c r="S51" i="1"/>
  <c r="Y51" i="1" s="1"/>
  <c r="Z51" i="1" s="1"/>
  <c r="S52" i="1"/>
  <c r="Y52" i="1" s="1"/>
  <c r="Z52" i="1" s="1"/>
  <c r="S53" i="1"/>
  <c r="Y53" i="1" s="1"/>
  <c r="Z53" i="1" s="1"/>
  <c r="S54" i="1"/>
  <c r="Y54" i="1" s="1"/>
  <c r="Z54" i="1" s="1"/>
  <c r="S55" i="1"/>
  <c r="Y55" i="1" s="1"/>
  <c r="Z55" i="1" s="1"/>
  <c r="S56" i="1"/>
  <c r="Y56" i="1" s="1"/>
  <c r="Z56" i="1" s="1"/>
  <c r="S57" i="1"/>
  <c r="Y57" i="1" s="1"/>
  <c r="Z57" i="1" s="1"/>
  <c r="S58" i="1"/>
  <c r="Y58" i="1" s="1"/>
  <c r="Z58" i="1" s="1"/>
  <c r="S59" i="1"/>
  <c r="Y59" i="1" s="1"/>
  <c r="Z59" i="1" s="1"/>
  <c r="S60" i="1"/>
  <c r="Y60" i="1" s="1"/>
  <c r="Z60" i="1" s="1"/>
  <c r="S61" i="1"/>
  <c r="Y61" i="1" s="1"/>
  <c r="Z61" i="1" s="1"/>
  <c r="S62" i="1"/>
  <c r="Y62" i="1" s="1"/>
  <c r="Z62" i="1" s="1"/>
  <c r="S63" i="1"/>
  <c r="Y63" i="1" s="1"/>
  <c r="Z63" i="1" s="1"/>
  <c r="S64" i="1"/>
  <c r="Y64" i="1" s="1"/>
  <c r="Z64" i="1" s="1"/>
  <c r="S65" i="1"/>
  <c r="Y65" i="1" s="1"/>
  <c r="Z65" i="1" s="1"/>
  <c r="S66" i="1"/>
  <c r="Y66" i="1" s="1"/>
  <c r="Z66" i="1" s="1"/>
  <c r="S67" i="1"/>
  <c r="Y67" i="1" s="1"/>
  <c r="Z67" i="1" s="1"/>
  <c r="S68" i="1"/>
  <c r="Y68" i="1" s="1"/>
  <c r="Z68" i="1" s="1"/>
  <c r="S69" i="1"/>
  <c r="Y69" i="1" s="1"/>
  <c r="Z69" i="1" s="1"/>
  <c r="S70" i="1"/>
  <c r="Y70" i="1" s="1"/>
  <c r="Z70" i="1" s="1"/>
  <c r="S71" i="1"/>
  <c r="Y71" i="1" s="1"/>
  <c r="Z71" i="1" s="1"/>
  <c r="S72" i="1"/>
  <c r="Y72" i="1" s="1"/>
  <c r="Z72" i="1" s="1"/>
  <c r="S73" i="1"/>
  <c r="Y73" i="1" s="1"/>
  <c r="Z73" i="1" s="1"/>
  <c r="S74" i="1"/>
  <c r="Y74" i="1" s="1"/>
  <c r="Z74" i="1" s="1"/>
  <c r="S75" i="1"/>
  <c r="Y75" i="1" s="1"/>
  <c r="Z75" i="1" s="1"/>
  <c r="S76" i="1"/>
  <c r="Y76" i="1" s="1"/>
  <c r="Z76" i="1" s="1"/>
  <c r="S77" i="1"/>
  <c r="Y77" i="1" s="1"/>
  <c r="Z77" i="1" s="1"/>
  <c r="S78" i="1"/>
  <c r="Y78" i="1" s="1"/>
  <c r="Z78" i="1" s="1"/>
  <c r="S79" i="1"/>
  <c r="Y79" i="1" s="1"/>
  <c r="Z79" i="1" s="1"/>
  <c r="S80" i="1"/>
  <c r="Y80" i="1" s="1"/>
  <c r="Z80" i="1" s="1"/>
  <c r="S81" i="1"/>
  <c r="Y81" i="1" s="1"/>
  <c r="Z81" i="1" s="1"/>
  <c r="S82" i="1"/>
  <c r="Y82" i="1" s="1"/>
  <c r="Z82" i="1" s="1"/>
  <c r="S83" i="1"/>
  <c r="Y83" i="1" s="1"/>
  <c r="Z83" i="1" s="1"/>
  <c r="S84" i="1"/>
  <c r="Y84" i="1" s="1"/>
  <c r="Z84" i="1" s="1"/>
  <c r="S85" i="1"/>
  <c r="Y85" i="1" s="1"/>
  <c r="Z85" i="1" s="1"/>
  <c r="S86" i="1"/>
  <c r="Y86" i="1" s="1"/>
  <c r="Z86" i="1" s="1"/>
  <c r="S87" i="1"/>
  <c r="Y87" i="1" s="1"/>
  <c r="Z87" i="1" s="1"/>
  <c r="S88" i="1"/>
  <c r="Y88" i="1" s="1"/>
  <c r="Z88" i="1" s="1"/>
  <c r="S89" i="1"/>
  <c r="Y89" i="1" s="1"/>
  <c r="Z89" i="1" s="1"/>
  <c r="S90" i="1"/>
  <c r="Y90" i="1" s="1"/>
  <c r="Z90" i="1" s="1"/>
  <c r="S91" i="1"/>
  <c r="Y91" i="1" s="1"/>
  <c r="Z91" i="1" s="1"/>
  <c r="S92" i="1"/>
  <c r="Y92" i="1" s="1"/>
  <c r="Z92" i="1" s="1"/>
  <c r="S93" i="1"/>
  <c r="Y93" i="1" s="1"/>
  <c r="Z93" i="1" s="1"/>
  <c r="S94" i="1"/>
  <c r="Y94" i="1" s="1"/>
  <c r="Z94" i="1" s="1"/>
  <c r="S95" i="1"/>
  <c r="Y95" i="1" s="1"/>
  <c r="Z95" i="1" s="1"/>
  <c r="S96" i="1"/>
  <c r="Y96" i="1" s="1"/>
  <c r="Z96" i="1" s="1"/>
  <c r="S97" i="1"/>
  <c r="Y97" i="1" s="1"/>
  <c r="Z97" i="1" s="1"/>
  <c r="S98" i="1"/>
  <c r="Y98" i="1" s="1"/>
  <c r="Z98" i="1" s="1"/>
  <c r="S99" i="1"/>
  <c r="Y99" i="1" s="1"/>
  <c r="Z99" i="1" s="1"/>
  <c r="S100" i="1"/>
  <c r="Y100" i="1" s="1"/>
  <c r="Z100" i="1" s="1"/>
  <c r="S101" i="1"/>
  <c r="Y101" i="1" s="1"/>
  <c r="Z101" i="1" s="1"/>
  <c r="S102" i="1"/>
  <c r="Y102" i="1" s="1"/>
  <c r="Z102" i="1" s="1"/>
  <c r="S103" i="1"/>
  <c r="Y103" i="1" s="1"/>
  <c r="Z103" i="1" s="1"/>
  <c r="S104" i="1"/>
  <c r="Y104" i="1" s="1"/>
  <c r="Z104" i="1" s="1"/>
  <c r="S105" i="1"/>
  <c r="Y105" i="1" s="1"/>
  <c r="Z105" i="1" s="1"/>
  <c r="S106" i="1"/>
  <c r="Y106" i="1" s="1"/>
  <c r="Z106" i="1" s="1"/>
  <c r="S107" i="1"/>
  <c r="Y107" i="1" s="1"/>
  <c r="Z107" i="1" s="1"/>
  <c r="S108" i="1"/>
  <c r="Y108" i="1" s="1"/>
  <c r="Z108" i="1" s="1"/>
  <c r="S109" i="1"/>
  <c r="Y109" i="1" s="1"/>
  <c r="Z109" i="1" s="1"/>
  <c r="S110" i="1"/>
  <c r="Y110" i="1" s="1"/>
  <c r="Z110" i="1" s="1"/>
  <c r="S111" i="1"/>
  <c r="Y111" i="1" s="1"/>
  <c r="Z111" i="1" s="1"/>
  <c r="S112" i="1"/>
  <c r="Y112" i="1" s="1"/>
  <c r="Z112" i="1" s="1"/>
  <c r="S113" i="1"/>
  <c r="Y113" i="1" s="1"/>
  <c r="Z113" i="1" s="1"/>
  <c r="S114" i="1"/>
  <c r="Y114" i="1" s="1"/>
  <c r="Z114" i="1" s="1"/>
  <c r="S115" i="1"/>
  <c r="Y115" i="1" s="1"/>
  <c r="Z115" i="1" s="1"/>
  <c r="S116" i="1"/>
  <c r="Y116" i="1" s="1"/>
  <c r="Z116" i="1" s="1"/>
  <c r="S117" i="1"/>
  <c r="Y117" i="1" s="1"/>
  <c r="Z117" i="1" s="1"/>
  <c r="S118" i="1"/>
  <c r="Y118" i="1" s="1"/>
  <c r="Z118" i="1" s="1"/>
  <c r="S119" i="1"/>
  <c r="Y119" i="1" s="1"/>
  <c r="Z119" i="1" s="1"/>
  <c r="S120" i="1"/>
  <c r="Y120" i="1" s="1"/>
  <c r="Z120" i="1" s="1"/>
  <c r="S121" i="1"/>
  <c r="Y121" i="1" s="1"/>
  <c r="Z121" i="1" s="1"/>
  <c r="S122" i="1"/>
  <c r="Y122" i="1" s="1"/>
  <c r="Z122" i="1" s="1"/>
  <c r="S123" i="1"/>
  <c r="Y123" i="1" s="1"/>
  <c r="Z123" i="1" s="1"/>
  <c r="S124" i="1"/>
  <c r="Y124" i="1" s="1"/>
  <c r="Z124" i="1" s="1"/>
  <c r="S125" i="1"/>
  <c r="Y125" i="1" s="1"/>
  <c r="Z125" i="1" s="1"/>
  <c r="S126" i="1"/>
  <c r="Y126" i="1" s="1"/>
  <c r="Z126" i="1" s="1"/>
  <c r="S127" i="1"/>
  <c r="Y127" i="1" s="1"/>
  <c r="Z127" i="1" s="1"/>
  <c r="S128" i="1"/>
  <c r="Y128" i="1" s="1"/>
  <c r="Z128" i="1" s="1"/>
  <c r="S129" i="1"/>
  <c r="Y129" i="1" s="1"/>
  <c r="Z129" i="1" s="1"/>
  <c r="S130" i="1"/>
  <c r="Y130" i="1" s="1"/>
  <c r="Z130" i="1" s="1"/>
  <c r="S131" i="1"/>
  <c r="Y131" i="1" s="1"/>
  <c r="Z131" i="1" s="1"/>
  <c r="S132" i="1"/>
  <c r="Y132" i="1" s="1"/>
  <c r="Z132" i="1" s="1"/>
  <c r="S133" i="1"/>
  <c r="Y133" i="1" s="1"/>
  <c r="Z133" i="1" s="1"/>
  <c r="S134" i="1"/>
  <c r="Y134" i="1" s="1"/>
  <c r="Z134" i="1" s="1"/>
  <c r="S135" i="1"/>
  <c r="Y135" i="1" s="1"/>
  <c r="Z135" i="1" s="1"/>
  <c r="S136" i="1"/>
  <c r="Y136" i="1" s="1"/>
  <c r="Z136" i="1" s="1"/>
  <c r="S137" i="1"/>
  <c r="Y137" i="1" s="1"/>
  <c r="Z137" i="1" s="1"/>
  <c r="S138" i="1"/>
  <c r="Y138" i="1" s="1"/>
  <c r="Z138" i="1" s="1"/>
  <c r="S139" i="1"/>
  <c r="Y139" i="1" s="1"/>
  <c r="Z139" i="1" s="1"/>
  <c r="S140" i="1"/>
  <c r="Y140" i="1" s="1"/>
  <c r="Z140" i="1" s="1"/>
  <c r="S141" i="1"/>
  <c r="Y141" i="1" s="1"/>
  <c r="Z141" i="1" s="1"/>
  <c r="S142" i="1"/>
  <c r="Y142" i="1" s="1"/>
  <c r="Z142" i="1" s="1"/>
  <c r="S143" i="1"/>
  <c r="Y143" i="1" s="1"/>
  <c r="Z143" i="1" s="1"/>
  <c r="S144" i="1"/>
  <c r="Y144" i="1" s="1"/>
  <c r="Z144" i="1" s="1"/>
  <c r="S145" i="1"/>
  <c r="Y145" i="1" s="1"/>
  <c r="Z145" i="1" s="1"/>
  <c r="S146" i="1"/>
  <c r="Y146" i="1" s="1"/>
  <c r="Z146" i="1" s="1"/>
  <c r="S147" i="1"/>
  <c r="Y147" i="1" s="1"/>
  <c r="Z147" i="1" s="1"/>
  <c r="S148" i="1"/>
  <c r="Y148" i="1" s="1"/>
  <c r="Z148" i="1" s="1"/>
  <c r="S149" i="1"/>
  <c r="Y149" i="1" s="1"/>
  <c r="Z149" i="1" s="1"/>
  <c r="S150" i="1"/>
  <c r="Y150" i="1" s="1"/>
  <c r="Z150" i="1" s="1"/>
  <c r="S151" i="1"/>
  <c r="Y151" i="1" s="1"/>
  <c r="Z151" i="1" s="1"/>
  <c r="S152" i="1"/>
  <c r="Y152" i="1" s="1"/>
  <c r="Z152" i="1" s="1"/>
  <c r="S153" i="1"/>
  <c r="Y153" i="1" s="1"/>
  <c r="Z153" i="1" s="1"/>
  <c r="S154" i="1"/>
  <c r="Y154" i="1" s="1"/>
  <c r="Z154" i="1" s="1"/>
  <c r="S155" i="1"/>
  <c r="Y155" i="1" s="1"/>
  <c r="Z155" i="1" s="1"/>
  <c r="S156" i="1"/>
  <c r="Y156" i="1" s="1"/>
  <c r="Z156" i="1" s="1"/>
  <c r="S157" i="1"/>
  <c r="Y157" i="1" s="1"/>
  <c r="Z157" i="1" s="1"/>
  <c r="S158" i="1"/>
  <c r="Y158" i="1" s="1"/>
  <c r="Z158" i="1" s="1"/>
  <c r="S159" i="1"/>
  <c r="Y159" i="1" s="1"/>
  <c r="Z159" i="1" s="1"/>
  <c r="S160" i="1"/>
  <c r="Y160" i="1" s="1"/>
  <c r="Z160" i="1" s="1"/>
  <c r="S161" i="1"/>
  <c r="Y161" i="1" s="1"/>
  <c r="Z161" i="1" s="1"/>
  <c r="S162" i="1"/>
  <c r="Y162" i="1" s="1"/>
  <c r="Z162" i="1" s="1"/>
  <c r="S163" i="1"/>
  <c r="Y163" i="1" s="1"/>
  <c r="Z163" i="1" s="1"/>
  <c r="S164" i="1"/>
  <c r="Y164" i="1" s="1"/>
  <c r="Z164" i="1" s="1"/>
  <c r="S165" i="1"/>
  <c r="Y165" i="1" s="1"/>
  <c r="Z165" i="1" s="1"/>
  <c r="S166" i="1"/>
  <c r="Y166" i="1" s="1"/>
  <c r="Z166" i="1" s="1"/>
  <c r="S167" i="1"/>
  <c r="Y167" i="1" s="1"/>
  <c r="Z167" i="1" s="1"/>
  <c r="S168" i="1"/>
  <c r="Y168" i="1" s="1"/>
  <c r="Z168" i="1" s="1"/>
  <c r="S169" i="1"/>
  <c r="Y169" i="1" s="1"/>
  <c r="Z169" i="1" s="1"/>
  <c r="S170" i="1"/>
  <c r="Y170" i="1" s="1"/>
  <c r="Z170" i="1" s="1"/>
  <c r="S171" i="1"/>
  <c r="Y171" i="1" s="1"/>
  <c r="Z171" i="1" s="1"/>
  <c r="S172" i="1"/>
  <c r="Y172" i="1" s="1"/>
  <c r="Z172" i="1" s="1"/>
  <c r="S173" i="1"/>
  <c r="Y173" i="1" s="1"/>
  <c r="Z173" i="1" s="1"/>
  <c r="S174" i="1"/>
  <c r="Y174" i="1" s="1"/>
  <c r="Z174" i="1" s="1"/>
  <c r="S175" i="1"/>
  <c r="Y175" i="1" s="1"/>
  <c r="Z175" i="1" s="1"/>
  <c r="S176" i="1"/>
  <c r="Y176" i="1" s="1"/>
  <c r="Z176" i="1" s="1"/>
  <c r="S177" i="1"/>
  <c r="Y177" i="1" s="1"/>
  <c r="Z177" i="1" s="1"/>
  <c r="S178" i="1"/>
  <c r="Y178" i="1" s="1"/>
  <c r="Z178" i="1" s="1"/>
  <c r="S179" i="1"/>
  <c r="Y179" i="1" s="1"/>
  <c r="Z179" i="1" s="1"/>
  <c r="S180" i="1"/>
  <c r="Y180" i="1" s="1"/>
  <c r="Z180" i="1" s="1"/>
  <c r="S181" i="1"/>
  <c r="Y181" i="1" s="1"/>
  <c r="Z181" i="1" s="1"/>
  <c r="S182" i="1"/>
  <c r="Y182" i="1" s="1"/>
  <c r="Z182" i="1" s="1"/>
  <c r="S183" i="1"/>
  <c r="Y183" i="1" s="1"/>
  <c r="Z183" i="1" s="1"/>
  <c r="S184" i="1"/>
  <c r="Y184" i="1" s="1"/>
  <c r="Z184" i="1" s="1"/>
  <c r="S185" i="1"/>
  <c r="Y185" i="1" s="1"/>
  <c r="Z185" i="1" s="1"/>
  <c r="S186" i="1"/>
  <c r="Y186" i="1" s="1"/>
  <c r="Z186" i="1" s="1"/>
  <c r="S187" i="1"/>
  <c r="Y187" i="1" s="1"/>
  <c r="Z187" i="1" s="1"/>
  <c r="S188" i="1"/>
  <c r="Y188" i="1" s="1"/>
  <c r="Z188" i="1" s="1"/>
  <c r="S189" i="1"/>
  <c r="Y189" i="1" s="1"/>
  <c r="Z189" i="1" s="1"/>
  <c r="S190" i="1"/>
  <c r="Y190" i="1" s="1"/>
  <c r="Z190" i="1" s="1"/>
  <c r="S191" i="1"/>
  <c r="Y191" i="1" s="1"/>
  <c r="Z191" i="1" s="1"/>
  <c r="S192" i="1"/>
  <c r="Y192" i="1" s="1"/>
  <c r="Z192" i="1" s="1"/>
  <c r="S193" i="1"/>
  <c r="Y193" i="1" s="1"/>
  <c r="Z193" i="1" s="1"/>
  <c r="S194" i="1"/>
  <c r="Y194" i="1" s="1"/>
  <c r="Z194" i="1" s="1"/>
  <c r="S195" i="1"/>
  <c r="Y195" i="1" s="1"/>
  <c r="Z195" i="1" s="1"/>
  <c r="S196" i="1"/>
  <c r="Y196" i="1" s="1"/>
  <c r="Z196" i="1" s="1"/>
  <c r="S197" i="1"/>
  <c r="Y197" i="1" s="1"/>
  <c r="Z197" i="1" s="1"/>
  <c r="S198" i="1"/>
  <c r="Y198" i="1" s="1"/>
  <c r="Z198" i="1" s="1"/>
  <c r="S199" i="1"/>
  <c r="Y199" i="1" s="1"/>
  <c r="Z199" i="1" s="1"/>
  <c r="S200" i="1"/>
  <c r="Y200" i="1" s="1"/>
  <c r="Z200" i="1" s="1"/>
  <c r="S201" i="1"/>
  <c r="Y201" i="1" s="1"/>
  <c r="Z201" i="1" s="1"/>
  <c r="S202" i="1"/>
  <c r="Y202" i="1" s="1"/>
  <c r="Z202" i="1" s="1"/>
  <c r="S203" i="1"/>
  <c r="Y203" i="1" s="1"/>
  <c r="Z203" i="1" s="1"/>
  <c r="S204" i="1"/>
  <c r="Y204" i="1" s="1"/>
  <c r="Z204" i="1" s="1"/>
  <c r="S205" i="1"/>
  <c r="Y205" i="1" s="1"/>
  <c r="Z205" i="1" s="1"/>
  <c r="S206" i="1"/>
  <c r="Y206" i="1" s="1"/>
  <c r="Z206" i="1" s="1"/>
  <c r="S207" i="1"/>
  <c r="Y207" i="1" s="1"/>
  <c r="Z207" i="1" s="1"/>
  <c r="S208" i="1"/>
  <c r="Y208" i="1" s="1"/>
  <c r="Z208" i="1" s="1"/>
  <c r="S209" i="1"/>
  <c r="Y209" i="1" s="1"/>
  <c r="Z209" i="1" s="1"/>
  <c r="S210" i="1"/>
  <c r="Y210" i="1" s="1"/>
  <c r="Z210" i="1" s="1"/>
  <c r="S211" i="1"/>
  <c r="Y211" i="1" s="1"/>
  <c r="Z211" i="1" s="1"/>
  <c r="S212" i="1"/>
  <c r="Y212" i="1" s="1"/>
  <c r="Z212" i="1" s="1"/>
  <c r="S213" i="1"/>
  <c r="Y213" i="1" s="1"/>
  <c r="Z213" i="1" s="1"/>
  <c r="S214" i="1"/>
  <c r="Y214" i="1" s="1"/>
  <c r="Z214" i="1" s="1"/>
  <c r="S215" i="1"/>
  <c r="Y215" i="1" s="1"/>
  <c r="Z215" i="1" s="1"/>
  <c r="S216" i="1"/>
  <c r="Y216" i="1" s="1"/>
  <c r="Z216" i="1" s="1"/>
  <c r="S217" i="1"/>
  <c r="Y217" i="1" s="1"/>
  <c r="Z217" i="1" s="1"/>
  <c r="S218" i="1"/>
  <c r="Y218" i="1" s="1"/>
  <c r="Z218" i="1" s="1"/>
  <c r="S219" i="1"/>
  <c r="Y219" i="1" s="1"/>
  <c r="Z219" i="1" s="1"/>
  <c r="S220" i="1"/>
  <c r="Y220" i="1" s="1"/>
  <c r="Z220" i="1" s="1"/>
  <c r="S221" i="1"/>
  <c r="Y221" i="1" s="1"/>
  <c r="Z221" i="1" s="1"/>
  <c r="S222" i="1"/>
  <c r="Y222" i="1" s="1"/>
  <c r="Z222" i="1" s="1"/>
  <c r="S223" i="1"/>
  <c r="Y223" i="1" s="1"/>
  <c r="Z223" i="1" s="1"/>
  <c r="S224" i="1"/>
  <c r="Y224" i="1" s="1"/>
  <c r="Z224" i="1" s="1"/>
  <c r="S225" i="1"/>
  <c r="Y225" i="1" s="1"/>
  <c r="Z225" i="1" s="1"/>
  <c r="S226" i="1"/>
  <c r="Y226" i="1" s="1"/>
  <c r="Z226" i="1" s="1"/>
  <c r="S227" i="1"/>
  <c r="Y227" i="1" s="1"/>
  <c r="Z227" i="1" s="1"/>
  <c r="S228" i="1"/>
  <c r="Y228" i="1" s="1"/>
  <c r="Z228" i="1" s="1"/>
  <c r="S229" i="1"/>
  <c r="Y229" i="1" s="1"/>
  <c r="Z229" i="1" s="1"/>
  <c r="S230" i="1"/>
  <c r="Y230" i="1" s="1"/>
  <c r="Z230" i="1" s="1"/>
  <c r="S231" i="1"/>
  <c r="Y231" i="1" s="1"/>
  <c r="Z231" i="1" s="1"/>
  <c r="S232" i="1"/>
  <c r="Y232" i="1" s="1"/>
  <c r="Z232" i="1" s="1"/>
  <c r="S233" i="1"/>
  <c r="Y233" i="1" s="1"/>
  <c r="Z233" i="1" s="1"/>
  <c r="S234" i="1"/>
  <c r="Y234" i="1" s="1"/>
  <c r="Z234" i="1" s="1"/>
  <c r="S235" i="1"/>
  <c r="Y235" i="1" s="1"/>
  <c r="Z235" i="1" s="1"/>
  <c r="S236" i="1"/>
  <c r="Y236" i="1" s="1"/>
  <c r="Z236" i="1" s="1"/>
  <c r="S237" i="1"/>
  <c r="Y237" i="1" s="1"/>
  <c r="Z237" i="1" s="1"/>
  <c r="S238" i="1"/>
  <c r="Y238" i="1" s="1"/>
  <c r="Z238" i="1" s="1"/>
  <c r="S239" i="1"/>
  <c r="Y239" i="1" s="1"/>
  <c r="Z239" i="1" s="1"/>
  <c r="S240" i="1"/>
  <c r="Y240" i="1" s="1"/>
  <c r="Z240" i="1" s="1"/>
  <c r="S241" i="1"/>
  <c r="Y241" i="1" s="1"/>
  <c r="Z241" i="1" s="1"/>
  <c r="S242" i="1"/>
  <c r="Y242" i="1" s="1"/>
  <c r="Z242" i="1" s="1"/>
  <c r="S243" i="1"/>
  <c r="Y243" i="1" s="1"/>
  <c r="Z243" i="1" s="1"/>
  <c r="S244" i="1"/>
  <c r="Y244" i="1" s="1"/>
  <c r="Z244" i="1" s="1"/>
  <c r="S245" i="1"/>
  <c r="Y245" i="1" s="1"/>
  <c r="Z245" i="1" s="1"/>
  <c r="S246" i="1"/>
  <c r="Y246" i="1" s="1"/>
  <c r="Z246" i="1" s="1"/>
  <c r="S247" i="1"/>
  <c r="Y247" i="1" s="1"/>
  <c r="Z247" i="1" s="1"/>
  <c r="S248" i="1"/>
  <c r="Y248" i="1" s="1"/>
  <c r="Z248" i="1" s="1"/>
  <c r="S249" i="1"/>
  <c r="Y249" i="1" s="1"/>
  <c r="Z249" i="1" s="1"/>
  <c r="S250" i="1"/>
  <c r="Y250" i="1" s="1"/>
  <c r="Z250" i="1" s="1"/>
  <c r="S251" i="1"/>
  <c r="Y251" i="1" s="1"/>
  <c r="Z251" i="1" s="1"/>
  <c r="S252" i="1"/>
  <c r="Y252" i="1" s="1"/>
  <c r="Z252" i="1" s="1"/>
  <c r="S253" i="1"/>
  <c r="Y253" i="1" s="1"/>
  <c r="Z253" i="1" s="1"/>
  <c r="S254" i="1"/>
  <c r="Y254" i="1" s="1"/>
  <c r="Z254" i="1" s="1"/>
  <c r="S255" i="1"/>
  <c r="Y255" i="1" s="1"/>
  <c r="Z255" i="1" s="1"/>
  <c r="S256" i="1"/>
  <c r="Y256" i="1" s="1"/>
  <c r="Z256" i="1" s="1"/>
  <c r="S257" i="1"/>
  <c r="Y257" i="1" s="1"/>
  <c r="Z257" i="1" s="1"/>
  <c r="S258" i="1"/>
  <c r="Y258" i="1" s="1"/>
  <c r="Z258" i="1" s="1"/>
  <c r="S259" i="1"/>
  <c r="Y259" i="1" s="1"/>
  <c r="Z259" i="1" s="1"/>
  <c r="S260" i="1"/>
  <c r="Y260" i="1" s="1"/>
  <c r="Z260" i="1" s="1"/>
  <c r="S261" i="1"/>
  <c r="Y261" i="1" s="1"/>
  <c r="Z261" i="1" s="1"/>
  <c r="S262" i="1"/>
  <c r="Y262" i="1" s="1"/>
  <c r="Z262" i="1" s="1"/>
  <c r="S263" i="1"/>
  <c r="Y263" i="1" s="1"/>
  <c r="Z263" i="1" s="1"/>
  <c r="S264" i="1"/>
  <c r="Y264" i="1" s="1"/>
  <c r="Z264" i="1" s="1"/>
  <c r="S265" i="1"/>
  <c r="Y265" i="1" s="1"/>
  <c r="Z265" i="1" s="1"/>
  <c r="S266" i="1"/>
  <c r="Y266" i="1" s="1"/>
  <c r="Z266" i="1" s="1"/>
  <c r="S267" i="1"/>
  <c r="Y267" i="1" s="1"/>
  <c r="Z267" i="1" s="1"/>
  <c r="S268" i="1"/>
  <c r="Y268" i="1" s="1"/>
  <c r="Z268" i="1" s="1"/>
  <c r="S269" i="1"/>
  <c r="Y269" i="1" s="1"/>
  <c r="Z269" i="1" s="1"/>
  <c r="S270" i="1"/>
  <c r="Y270" i="1" s="1"/>
  <c r="Z270" i="1" s="1"/>
  <c r="S271" i="1"/>
  <c r="Y271" i="1" s="1"/>
  <c r="Z271" i="1" s="1"/>
  <c r="S272" i="1"/>
  <c r="Y272" i="1" s="1"/>
  <c r="Z272" i="1" s="1"/>
  <c r="S273" i="1"/>
  <c r="Y273" i="1" s="1"/>
  <c r="Z273" i="1" s="1"/>
  <c r="S274" i="1"/>
  <c r="Y274" i="1" s="1"/>
  <c r="Z274" i="1" s="1"/>
  <c r="S275" i="1"/>
  <c r="Y275" i="1" s="1"/>
  <c r="Z275" i="1" s="1"/>
  <c r="S276" i="1"/>
  <c r="Y276" i="1" s="1"/>
  <c r="Z276" i="1" s="1"/>
  <c r="S277" i="1"/>
  <c r="Y277" i="1" s="1"/>
  <c r="Z277" i="1" s="1"/>
  <c r="S278" i="1"/>
  <c r="Y278" i="1" s="1"/>
  <c r="Z278" i="1" s="1"/>
  <c r="S279" i="1"/>
  <c r="Y279" i="1" s="1"/>
  <c r="Z279" i="1" s="1"/>
  <c r="S280" i="1"/>
  <c r="Y280" i="1" s="1"/>
  <c r="Z280" i="1" s="1"/>
  <c r="S281" i="1"/>
  <c r="Y281" i="1" s="1"/>
  <c r="Z281" i="1" s="1"/>
  <c r="S282" i="1"/>
  <c r="Y282" i="1" s="1"/>
  <c r="Z282" i="1" s="1"/>
  <c r="S283" i="1"/>
  <c r="Y283" i="1" s="1"/>
  <c r="Z283" i="1" s="1"/>
  <c r="S284" i="1"/>
  <c r="Y284" i="1" s="1"/>
  <c r="Z284" i="1" s="1"/>
  <c r="S285" i="1"/>
  <c r="Y285" i="1" s="1"/>
  <c r="Z285" i="1" s="1"/>
  <c r="S286" i="1"/>
  <c r="Y286" i="1" s="1"/>
  <c r="Z286" i="1" s="1"/>
  <c r="S287" i="1"/>
  <c r="Y287" i="1" s="1"/>
  <c r="Z287" i="1" s="1"/>
  <c r="S288" i="1"/>
  <c r="Y288" i="1" s="1"/>
  <c r="Z288" i="1" s="1"/>
  <c r="S289" i="1"/>
  <c r="Y289" i="1" s="1"/>
  <c r="Z289" i="1" s="1"/>
  <c r="S290" i="1"/>
  <c r="Y290" i="1" s="1"/>
  <c r="Z290" i="1" s="1"/>
  <c r="S291" i="1"/>
  <c r="Y291" i="1" s="1"/>
  <c r="Z291" i="1" s="1"/>
  <c r="S292" i="1"/>
  <c r="Y292" i="1" s="1"/>
  <c r="Z292" i="1" s="1"/>
  <c r="S293" i="1"/>
  <c r="Y293" i="1" s="1"/>
  <c r="Z293" i="1" s="1"/>
  <c r="S294" i="1"/>
  <c r="Y294" i="1" s="1"/>
  <c r="Z294" i="1" s="1"/>
  <c r="S295" i="1"/>
  <c r="Y295" i="1" s="1"/>
  <c r="Z295" i="1" s="1"/>
  <c r="S296" i="1"/>
  <c r="Y296" i="1" s="1"/>
  <c r="Z296" i="1" s="1"/>
  <c r="S297" i="1"/>
  <c r="Y297" i="1" s="1"/>
  <c r="Z297" i="1" s="1"/>
  <c r="S298" i="1"/>
  <c r="Y298" i="1" s="1"/>
  <c r="Z298" i="1" s="1"/>
  <c r="S299" i="1"/>
  <c r="Y299" i="1" s="1"/>
  <c r="Z299" i="1" s="1"/>
  <c r="S300" i="1"/>
  <c r="Y300" i="1" s="1"/>
  <c r="Z300" i="1" s="1"/>
  <c r="S301" i="1"/>
  <c r="Y301" i="1" s="1"/>
  <c r="Z301" i="1" s="1"/>
  <c r="S302" i="1"/>
  <c r="Y302" i="1" s="1"/>
  <c r="Z302" i="1" s="1"/>
  <c r="S303" i="1"/>
  <c r="Y303" i="1" s="1"/>
  <c r="Z303" i="1" s="1"/>
  <c r="S304" i="1"/>
  <c r="Y304" i="1" s="1"/>
  <c r="Z304" i="1" s="1"/>
  <c r="S305" i="1"/>
  <c r="Y305" i="1" s="1"/>
  <c r="Z305" i="1" s="1"/>
  <c r="S306" i="1"/>
  <c r="Y306" i="1" s="1"/>
  <c r="Z306" i="1" s="1"/>
  <c r="S307" i="1"/>
  <c r="Y307" i="1" s="1"/>
  <c r="Z307" i="1" s="1"/>
  <c r="S308" i="1"/>
  <c r="Y308" i="1" s="1"/>
  <c r="Z308" i="1" s="1"/>
  <c r="S309" i="1"/>
  <c r="Y309" i="1" s="1"/>
  <c r="Z309" i="1" s="1"/>
  <c r="S310" i="1"/>
  <c r="Y310" i="1" s="1"/>
  <c r="Z310" i="1" s="1"/>
  <c r="S311" i="1"/>
  <c r="Y311" i="1" s="1"/>
  <c r="Z311" i="1" s="1"/>
  <c r="S312" i="1"/>
  <c r="Y312" i="1" s="1"/>
  <c r="Z312" i="1" s="1"/>
  <c r="S313" i="1"/>
  <c r="Y313" i="1" s="1"/>
  <c r="Z313" i="1" s="1"/>
  <c r="S314" i="1"/>
  <c r="Y314" i="1" s="1"/>
  <c r="Z314" i="1" s="1"/>
  <c r="S315" i="1"/>
  <c r="Y315" i="1" s="1"/>
  <c r="Z315" i="1" s="1"/>
  <c r="S316" i="1"/>
  <c r="Y316" i="1" s="1"/>
  <c r="Z316" i="1" s="1"/>
  <c r="S317" i="1"/>
  <c r="Y317" i="1" s="1"/>
  <c r="Z317" i="1" s="1"/>
  <c r="S318" i="1"/>
  <c r="Y318" i="1" s="1"/>
  <c r="Z318" i="1" s="1"/>
  <c r="S319" i="1"/>
  <c r="Y319" i="1" s="1"/>
  <c r="Z319" i="1" s="1"/>
  <c r="S320" i="1"/>
  <c r="Y320" i="1" s="1"/>
  <c r="Z320" i="1" s="1"/>
  <c r="S321" i="1"/>
  <c r="Y321" i="1" s="1"/>
  <c r="Z321" i="1" s="1"/>
  <c r="S322" i="1"/>
  <c r="Y322" i="1" s="1"/>
  <c r="Z322" i="1" s="1"/>
  <c r="S323" i="1"/>
  <c r="Y323" i="1" s="1"/>
  <c r="Z323" i="1" s="1"/>
  <c r="S324" i="1"/>
  <c r="Y324" i="1" s="1"/>
  <c r="Z324" i="1" s="1"/>
  <c r="S325" i="1"/>
  <c r="Y325" i="1" s="1"/>
  <c r="Z325" i="1" s="1"/>
  <c r="S326" i="1"/>
  <c r="Y326" i="1" s="1"/>
  <c r="Z326" i="1" s="1"/>
  <c r="S327" i="1"/>
  <c r="Y327" i="1" s="1"/>
  <c r="Z327" i="1" s="1"/>
  <c r="S328" i="1"/>
  <c r="Y328" i="1" s="1"/>
  <c r="Z328" i="1" s="1"/>
  <c r="S329" i="1"/>
  <c r="Y329" i="1" s="1"/>
  <c r="Z329" i="1" s="1"/>
  <c r="S330" i="1"/>
  <c r="Y330" i="1" s="1"/>
  <c r="Z330" i="1" s="1"/>
  <c r="S331" i="1"/>
  <c r="Y331" i="1" s="1"/>
  <c r="Z331" i="1" s="1"/>
  <c r="S332" i="1"/>
  <c r="Y332" i="1" s="1"/>
  <c r="Z332" i="1" s="1"/>
  <c r="S333" i="1"/>
  <c r="Y333" i="1" s="1"/>
  <c r="Z333" i="1" s="1"/>
  <c r="S334" i="1"/>
  <c r="Y334" i="1" s="1"/>
  <c r="Z334" i="1" s="1"/>
  <c r="S335" i="1"/>
  <c r="Y335" i="1" s="1"/>
  <c r="Z335" i="1" s="1"/>
  <c r="S336" i="1"/>
  <c r="Y336" i="1" s="1"/>
  <c r="Z336" i="1" s="1"/>
  <c r="S337" i="1"/>
  <c r="Y337" i="1" s="1"/>
  <c r="Z337" i="1" s="1"/>
  <c r="S338" i="1"/>
  <c r="Y338" i="1" s="1"/>
  <c r="Z338" i="1" s="1"/>
  <c r="S339" i="1"/>
  <c r="Y339" i="1" s="1"/>
  <c r="Z339" i="1" s="1"/>
  <c r="S340" i="1"/>
  <c r="Y340" i="1" s="1"/>
  <c r="Z340" i="1" s="1"/>
  <c r="S341" i="1"/>
  <c r="Y341" i="1" s="1"/>
  <c r="Z341" i="1" s="1"/>
  <c r="S342" i="1"/>
  <c r="Y342" i="1" s="1"/>
  <c r="Z342" i="1" s="1"/>
  <c r="S343" i="1"/>
  <c r="Y343" i="1" s="1"/>
  <c r="Z343" i="1" s="1"/>
  <c r="S344" i="1"/>
  <c r="Y344" i="1" s="1"/>
  <c r="Z344" i="1" s="1"/>
  <c r="S345" i="1"/>
  <c r="Y345" i="1" s="1"/>
  <c r="Z345" i="1" s="1"/>
  <c r="S346" i="1"/>
  <c r="Y346" i="1" s="1"/>
  <c r="Z346" i="1" s="1"/>
  <c r="S347" i="1"/>
  <c r="Y347" i="1" s="1"/>
  <c r="Z347" i="1" s="1"/>
  <c r="S348" i="1"/>
  <c r="Y348" i="1" s="1"/>
  <c r="Z348" i="1" s="1"/>
  <c r="S349" i="1"/>
  <c r="Y349" i="1" s="1"/>
  <c r="Z349" i="1" s="1"/>
  <c r="S350" i="1"/>
  <c r="Y350" i="1" s="1"/>
  <c r="Z350" i="1" s="1"/>
  <c r="S351" i="1"/>
  <c r="Y351" i="1" s="1"/>
  <c r="Z351" i="1" s="1"/>
  <c r="S352" i="1"/>
  <c r="Y352" i="1" s="1"/>
  <c r="Z352" i="1" s="1"/>
  <c r="S353" i="1"/>
  <c r="Y353" i="1" s="1"/>
  <c r="Z353" i="1" s="1"/>
  <c r="S354" i="1"/>
  <c r="Y354" i="1" s="1"/>
  <c r="Z354" i="1" s="1"/>
  <c r="S355" i="1"/>
  <c r="Y355" i="1" s="1"/>
  <c r="Z355" i="1" s="1"/>
  <c r="S356" i="1"/>
  <c r="Y356" i="1" s="1"/>
  <c r="Z356" i="1" s="1"/>
  <c r="S357" i="1"/>
  <c r="Y357" i="1" s="1"/>
  <c r="Z357" i="1" s="1"/>
  <c r="S358" i="1"/>
  <c r="Y358" i="1" s="1"/>
  <c r="Z358" i="1" s="1"/>
  <c r="S359" i="1"/>
  <c r="Y359" i="1" s="1"/>
  <c r="Z359" i="1" s="1"/>
  <c r="S360" i="1"/>
  <c r="Y360" i="1" s="1"/>
  <c r="Z360" i="1" s="1"/>
  <c r="S361" i="1"/>
  <c r="Y361" i="1" s="1"/>
  <c r="Z361" i="1" s="1"/>
  <c r="S362" i="1"/>
  <c r="Y362" i="1" s="1"/>
  <c r="Z362" i="1" s="1"/>
  <c r="S363" i="1"/>
  <c r="Y363" i="1" s="1"/>
  <c r="Z363" i="1" s="1"/>
  <c r="S364" i="1"/>
  <c r="Y364" i="1" s="1"/>
  <c r="Z364" i="1" s="1"/>
  <c r="S365" i="1"/>
  <c r="Y365" i="1" s="1"/>
  <c r="Z365" i="1" s="1"/>
  <c r="S366" i="1"/>
  <c r="Y366" i="1" s="1"/>
  <c r="Z366" i="1" s="1"/>
  <c r="S367" i="1"/>
  <c r="Y367" i="1" s="1"/>
  <c r="Z367" i="1" s="1"/>
  <c r="S368" i="1"/>
  <c r="Y368" i="1" s="1"/>
  <c r="Z368" i="1" s="1"/>
  <c r="S369" i="1"/>
  <c r="Y369" i="1" s="1"/>
  <c r="Z369" i="1" s="1"/>
  <c r="S370" i="1"/>
  <c r="Y370" i="1" s="1"/>
  <c r="Z370" i="1" s="1"/>
  <c r="S371" i="1"/>
  <c r="Y371" i="1" s="1"/>
  <c r="Z371" i="1" s="1"/>
  <c r="S372" i="1"/>
  <c r="Y372" i="1" s="1"/>
  <c r="Z372" i="1" s="1"/>
  <c r="S373" i="1"/>
  <c r="Y373" i="1" s="1"/>
  <c r="Z373" i="1" s="1"/>
  <c r="S374" i="1"/>
  <c r="Y374" i="1" s="1"/>
  <c r="Z374" i="1" s="1"/>
  <c r="S375" i="1"/>
  <c r="Y375" i="1" s="1"/>
  <c r="Z375" i="1" s="1"/>
  <c r="S376" i="1"/>
  <c r="Y376" i="1" s="1"/>
  <c r="Z376" i="1" s="1"/>
  <c r="S377" i="1"/>
  <c r="Y377" i="1" s="1"/>
  <c r="Z377" i="1" s="1"/>
  <c r="S378" i="1"/>
  <c r="Y378" i="1" s="1"/>
  <c r="Z378" i="1" s="1"/>
  <c r="S379" i="1"/>
  <c r="Y379" i="1" s="1"/>
  <c r="Z379" i="1" s="1"/>
  <c r="S380" i="1"/>
  <c r="Y380" i="1" s="1"/>
  <c r="Z380" i="1" s="1"/>
  <c r="S381" i="1"/>
  <c r="Y381" i="1" s="1"/>
  <c r="Z381" i="1" s="1"/>
  <c r="S382" i="1"/>
  <c r="Y382" i="1" s="1"/>
  <c r="Z382" i="1" s="1"/>
  <c r="S383" i="1"/>
  <c r="Y383" i="1" s="1"/>
  <c r="Z383" i="1" s="1"/>
  <c r="S384" i="1"/>
  <c r="Y384" i="1" s="1"/>
  <c r="Z384" i="1" s="1"/>
  <c r="S385" i="1"/>
  <c r="Y385" i="1" s="1"/>
  <c r="Z385" i="1" s="1"/>
  <c r="S386" i="1"/>
  <c r="Y386" i="1" s="1"/>
  <c r="Z386" i="1" s="1"/>
  <c r="S387" i="1"/>
  <c r="Y387" i="1" s="1"/>
  <c r="Z387" i="1" s="1"/>
  <c r="S388" i="1"/>
  <c r="Y388" i="1" s="1"/>
  <c r="Z388" i="1" s="1"/>
  <c r="S389" i="1"/>
  <c r="Y389" i="1" s="1"/>
  <c r="Z389" i="1" s="1"/>
  <c r="S390" i="1"/>
  <c r="Y390" i="1" s="1"/>
  <c r="Z390" i="1" s="1"/>
  <c r="S391" i="1"/>
  <c r="Y391" i="1" s="1"/>
  <c r="Z391" i="1" s="1"/>
  <c r="S392" i="1"/>
  <c r="Y392" i="1" s="1"/>
  <c r="Z392" i="1" s="1"/>
  <c r="S393" i="1"/>
  <c r="Y393" i="1" s="1"/>
  <c r="Z393" i="1" s="1"/>
  <c r="S394" i="1"/>
  <c r="Y394" i="1" s="1"/>
  <c r="Z394" i="1" s="1"/>
  <c r="S395" i="1"/>
  <c r="Y395" i="1" s="1"/>
  <c r="Z395" i="1" s="1"/>
  <c r="S396" i="1"/>
  <c r="Y396" i="1" s="1"/>
  <c r="Z396" i="1" s="1"/>
  <c r="S397" i="1"/>
  <c r="Y397" i="1" s="1"/>
  <c r="Z397" i="1" s="1"/>
  <c r="S398" i="1"/>
  <c r="Y398" i="1" s="1"/>
  <c r="Z398" i="1" s="1"/>
  <c r="S399" i="1"/>
  <c r="Y399" i="1" s="1"/>
  <c r="Z399" i="1" s="1"/>
  <c r="S400" i="1"/>
  <c r="Y400" i="1" s="1"/>
  <c r="Z400" i="1" s="1"/>
  <c r="S401" i="1"/>
  <c r="Y401" i="1" s="1"/>
  <c r="Z401" i="1" s="1"/>
  <c r="S402" i="1"/>
  <c r="Y402" i="1" s="1"/>
  <c r="Z402" i="1" s="1"/>
  <c r="S403" i="1"/>
  <c r="Y403" i="1" s="1"/>
  <c r="Z403" i="1" s="1"/>
  <c r="S404" i="1"/>
  <c r="Y404" i="1" s="1"/>
  <c r="Z404" i="1" s="1"/>
  <c r="S405" i="1"/>
  <c r="Y405" i="1" s="1"/>
  <c r="Z405" i="1" s="1"/>
  <c r="S406" i="1"/>
  <c r="Y406" i="1" s="1"/>
  <c r="Z406" i="1" s="1"/>
  <c r="S407" i="1"/>
  <c r="Y407" i="1" s="1"/>
  <c r="Z407" i="1" s="1"/>
  <c r="S408" i="1"/>
  <c r="Y408" i="1" s="1"/>
  <c r="Z408" i="1" s="1"/>
  <c r="S409" i="1"/>
  <c r="Y409" i="1" s="1"/>
  <c r="Z409" i="1" s="1"/>
  <c r="S410" i="1"/>
  <c r="Y410" i="1" s="1"/>
  <c r="Z410" i="1" s="1"/>
  <c r="S411" i="1"/>
  <c r="Y411" i="1" s="1"/>
  <c r="Z411" i="1" s="1"/>
  <c r="S412" i="1"/>
  <c r="Y412" i="1" s="1"/>
  <c r="Z412" i="1" s="1"/>
  <c r="S413" i="1"/>
  <c r="Y413" i="1" s="1"/>
  <c r="Z413" i="1" s="1"/>
  <c r="S414" i="1"/>
  <c r="Y414" i="1" s="1"/>
  <c r="Z414" i="1" s="1"/>
  <c r="S415" i="1"/>
  <c r="Y415" i="1" s="1"/>
  <c r="Z415" i="1" s="1"/>
  <c r="S416" i="1"/>
  <c r="Y416" i="1" s="1"/>
  <c r="Z416" i="1" s="1"/>
  <c r="S417" i="1"/>
  <c r="Y417" i="1" s="1"/>
  <c r="Z417" i="1" s="1"/>
  <c r="S418" i="1"/>
  <c r="Y418" i="1" s="1"/>
  <c r="Z418" i="1" s="1"/>
  <c r="S419" i="1"/>
  <c r="Y419" i="1" s="1"/>
  <c r="Z419" i="1" s="1"/>
  <c r="S420" i="1"/>
  <c r="Y420" i="1" s="1"/>
  <c r="Z420" i="1" s="1"/>
  <c r="S421" i="1"/>
  <c r="Y421" i="1" s="1"/>
  <c r="Z421" i="1" s="1"/>
  <c r="S422" i="1"/>
  <c r="Y422" i="1" s="1"/>
  <c r="Z422" i="1" s="1"/>
  <c r="S423" i="1"/>
  <c r="Y423" i="1" s="1"/>
  <c r="Z423" i="1" s="1"/>
  <c r="S424" i="1"/>
  <c r="Y424" i="1" s="1"/>
  <c r="Z424" i="1" s="1"/>
  <c r="S425" i="1"/>
  <c r="Y425" i="1" s="1"/>
  <c r="Z425" i="1" s="1"/>
  <c r="S426" i="1"/>
  <c r="Y426" i="1" s="1"/>
  <c r="Z426" i="1" s="1"/>
  <c r="S427" i="1"/>
  <c r="Y427" i="1" s="1"/>
  <c r="Z427" i="1" s="1"/>
  <c r="S428" i="1"/>
  <c r="Y428" i="1" s="1"/>
  <c r="Z428" i="1" s="1"/>
  <c r="S429" i="1"/>
  <c r="Y429" i="1" s="1"/>
  <c r="Z429" i="1" s="1"/>
  <c r="S430" i="1"/>
  <c r="Y430" i="1" s="1"/>
  <c r="Z430" i="1" s="1"/>
  <c r="S431" i="1"/>
  <c r="Y431" i="1" s="1"/>
  <c r="Z431" i="1" s="1"/>
  <c r="S432" i="1"/>
  <c r="Y432" i="1" s="1"/>
  <c r="Z432" i="1" s="1"/>
  <c r="S433" i="1"/>
  <c r="Y433" i="1" s="1"/>
  <c r="Z433" i="1" s="1"/>
  <c r="S434" i="1"/>
  <c r="Y434" i="1" s="1"/>
  <c r="Z434" i="1" s="1"/>
  <c r="S435" i="1"/>
  <c r="Y435" i="1" s="1"/>
  <c r="Z435" i="1" s="1"/>
  <c r="S436" i="1"/>
  <c r="Y436" i="1" s="1"/>
  <c r="Z436" i="1" s="1"/>
  <c r="S437" i="1"/>
  <c r="Y437" i="1" s="1"/>
  <c r="Z437" i="1" s="1"/>
  <c r="S438" i="1"/>
  <c r="Y438" i="1" s="1"/>
  <c r="Z438" i="1" s="1"/>
  <c r="S439" i="1"/>
  <c r="Y439" i="1" s="1"/>
  <c r="Z439" i="1" s="1"/>
  <c r="S440" i="1"/>
  <c r="Y440" i="1" s="1"/>
  <c r="Z440" i="1" s="1"/>
  <c r="S441" i="1"/>
  <c r="Y441" i="1" s="1"/>
  <c r="Z441" i="1" s="1"/>
  <c r="S442" i="1"/>
  <c r="Y442" i="1" s="1"/>
  <c r="Z442" i="1" s="1"/>
  <c r="S443" i="1"/>
  <c r="Y443" i="1" s="1"/>
  <c r="Z443" i="1" s="1"/>
  <c r="S444" i="1"/>
  <c r="Y444" i="1" s="1"/>
  <c r="Z444" i="1" s="1"/>
  <c r="S445" i="1"/>
  <c r="Y445" i="1" s="1"/>
  <c r="Z445" i="1" s="1"/>
  <c r="S446" i="1"/>
  <c r="Y446" i="1" s="1"/>
  <c r="Z446" i="1" s="1"/>
  <c r="S447" i="1"/>
  <c r="Y447" i="1" s="1"/>
  <c r="Z447" i="1" s="1"/>
  <c r="S448" i="1"/>
  <c r="Y448" i="1" s="1"/>
  <c r="Z448" i="1" s="1"/>
  <c r="S449" i="1"/>
  <c r="Y449" i="1" s="1"/>
  <c r="Z449" i="1" s="1"/>
  <c r="S450" i="1"/>
  <c r="Y450" i="1" s="1"/>
  <c r="Z450" i="1" s="1"/>
  <c r="S451" i="1"/>
  <c r="Y451" i="1" s="1"/>
  <c r="Z451" i="1" s="1"/>
  <c r="S452" i="1"/>
  <c r="Y452" i="1" s="1"/>
  <c r="Z452" i="1" s="1"/>
  <c r="S453" i="1"/>
  <c r="Y453" i="1" s="1"/>
  <c r="Z453" i="1" s="1"/>
  <c r="S454" i="1"/>
  <c r="Y454" i="1" s="1"/>
  <c r="Z454" i="1" s="1"/>
  <c r="S455" i="1"/>
  <c r="Y455" i="1" s="1"/>
  <c r="Z455" i="1" s="1"/>
  <c r="S456" i="1"/>
  <c r="Y456" i="1" s="1"/>
  <c r="Z456" i="1" s="1"/>
  <c r="S457" i="1"/>
  <c r="Y457" i="1" s="1"/>
  <c r="Z457" i="1" s="1"/>
  <c r="S458" i="1"/>
  <c r="Y458" i="1" s="1"/>
  <c r="Z458" i="1" s="1"/>
  <c r="S459" i="1"/>
  <c r="Y459" i="1" s="1"/>
  <c r="Z459" i="1" s="1"/>
  <c r="S460" i="1"/>
  <c r="Y460" i="1" s="1"/>
  <c r="Z460" i="1" s="1"/>
  <c r="S461" i="1"/>
  <c r="Y461" i="1" s="1"/>
  <c r="Z461" i="1" s="1"/>
  <c r="S462" i="1"/>
  <c r="Y462" i="1" s="1"/>
  <c r="Z462" i="1" s="1"/>
  <c r="S463" i="1"/>
  <c r="Y463" i="1" s="1"/>
  <c r="Z463" i="1" s="1"/>
  <c r="S464" i="1"/>
  <c r="Y464" i="1" s="1"/>
  <c r="Z464" i="1" s="1"/>
  <c r="S465" i="1"/>
  <c r="Y465" i="1" s="1"/>
  <c r="Z465" i="1" s="1"/>
  <c r="S466" i="1"/>
  <c r="Y466" i="1" s="1"/>
  <c r="Z466" i="1" s="1"/>
  <c r="S467" i="1"/>
  <c r="Y467" i="1" s="1"/>
  <c r="Z467" i="1" s="1"/>
  <c r="S468" i="1"/>
  <c r="Y468" i="1" s="1"/>
  <c r="Z468" i="1" s="1"/>
  <c r="S469" i="1"/>
  <c r="Y469" i="1" s="1"/>
  <c r="Z469" i="1" s="1"/>
  <c r="S470" i="1"/>
  <c r="Y470" i="1" s="1"/>
  <c r="Z470" i="1" s="1"/>
  <c r="S471" i="1"/>
  <c r="Y471" i="1" s="1"/>
  <c r="Z471" i="1" s="1"/>
  <c r="S472" i="1"/>
  <c r="Y472" i="1" s="1"/>
  <c r="Z472" i="1" s="1"/>
  <c r="S473" i="1"/>
  <c r="Y473" i="1" s="1"/>
  <c r="Z473" i="1" s="1"/>
  <c r="S474" i="1"/>
  <c r="Y474" i="1" s="1"/>
  <c r="Z474" i="1" s="1"/>
  <c r="S475" i="1"/>
  <c r="Y475" i="1" s="1"/>
  <c r="Z475" i="1" s="1"/>
  <c r="S476" i="1"/>
  <c r="Y476" i="1" s="1"/>
  <c r="Z476" i="1" s="1"/>
  <c r="S477" i="1"/>
  <c r="Y477" i="1" s="1"/>
  <c r="Z477" i="1" s="1"/>
  <c r="S478" i="1"/>
  <c r="Y478" i="1" s="1"/>
  <c r="Z478" i="1" s="1"/>
  <c r="S479" i="1"/>
  <c r="Y479" i="1" s="1"/>
  <c r="Z479" i="1" s="1"/>
  <c r="S480" i="1"/>
  <c r="Y480" i="1" s="1"/>
  <c r="Z480" i="1" s="1"/>
  <c r="S481" i="1"/>
  <c r="Y481" i="1" s="1"/>
  <c r="Z481" i="1" s="1"/>
  <c r="S482" i="1"/>
  <c r="Y482" i="1" s="1"/>
  <c r="Z482" i="1" s="1"/>
  <c r="S483" i="1"/>
  <c r="Y483" i="1" s="1"/>
  <c r="Z483" i="1" s="1"/>
  <c r="S484" i="1"/>
  <c r="Y484" i="1" s="1"/>
  <c r="Z484" i="1" s="1"/>
  <c r="S485" i="1"/>
  <c r="Y485" i="1" s="1"/>
  <c r="Z485" i="1" s="1"/>
  <c r="S486" i="1"/>
  <c r="Y486" i="1" s="1"/>
  <c r="Z486" i="1" s="1"/>
  <c r="S487" i="1"/>
  <c r="Y487" i="1" s="1"/>
  <c r="Z487" i="1" s="1"/>
  <c r="S488" i="1"/>
  <c r="Y488" i="1" s="1"/>
  <c r="Z488" i="1" s="1"/>
  <c r="S489" i="1"/>
  <c r="Y489" i="1" s="1"/>
  <c r="Z489" i="1" s="1"/>
  <c r="S490" i="1"/>
  <c r="Y490" i="1" s="1"/>
  <c r="Z490" i="1" s="1"/>
  <c r="S491" i="1"/>
  <c r="Y491" i="1" s="1"/>
  <c r="Z491" i="1" s="1"/>
  <c r="S492" i="1"/>
  <c r="Y492" i="1" s="1"/>
  <c r="Z492" i="1" s="1"/>
  <c r="S493" i="1"/>
  <c r="Y493" i="1" s="1"/>
  <c r="Z493" i="1" s="1"/>
  <c r="S494" i="1"/>
  <c r="Y494" i="1" s="1"/>
  <c r="Z494" i="1" s="1"/>
  <c r="S495" i="1"/>
  <c r="Y495" i="1" s="1"/>
  <c r="Z495" i="1" s="1"/>
  <c r="S496" i="1"/>
  <c r="Y496" i="1" s="1"/>
  <c r="Z496" i="1" s="1"/>
  <c r="S497" i="1"/>
  <c r="Y497" i="1" s="1"/>
  <c r="Z497" i="1" s="1"/>
  <c r="S498" i="1"/>
  <c r="Y498" i="1" s="1"/>
  <c r="Z498" i="1" s="1"/>
  <c r="S499" i="1"/>
  <c r="Y499" i="1" s="1"/>
  <c r="Z499" i="1" s="1"/>
  <c r="S500" i="1"/>
  <c r="Y500" i="1" s="1"/>
  <c r="Z500" i="1" s="1"/>
  <c r="S501" i="1"/>
  <c r="Y501" i="1" s="1"/>
  <c r="Z501" i="1" s="1"/>
  <c r="S502" i="1"/>
  <c r="Y502" i="1" s="1"/>
  <c r="Z502" i="1" s="1"/>
  <c r="S503" i="1"/>
  <c r="Y503" i="1" s="1"/>
  <c r="Z503" i="1" s="1"/>
  <c r="S504" i="1"/>
  <c r="Y504" i="1" s="1"/>
  <c r="Z504" i="1" s="1"/>
  <c r="S505" i="1"/>
  <c r="Y505" i="1" s="1"/>
  <c r="Z505" i="1" s="1"/>
  <c r="S506" i="1"/>
  <c r="Y506" i="1" s="1"/>
  <c r="Z506" i="1" s="1"/>
  <c r="S507" i="1"/>
  <c r="Y507" i="1" s="1"/>
  <c r="Z507" i="1" s="1"/>
  <c r="S508" i="1"/>
  <c r="Y508" i="1" s="1"/>
  <c r="Z508" i="1" s="1"/>
  <c r="S509" i="1"/>
  <c r="Y509" i="1" s="1"/>
  <c r="Z509" i="1" s="1"/>
  <c r="S510" i="1"/>
  <c r="Y510" i="1" s="1"/>
  <c r="Z510" i="1" s="1"/>
  <c r="S511" i="1"/>
  <c r="Y511" i="1" s="1"/>
  <c r="Z511" i="1" s="1"/>
  <c r="S512" i="1"/>
  <c r="Y512" i="1" s="1"/>
  <c r="Z512" i="1" s="1"/>
  <c r="S513" i="1"/>
  <c r="Y513" i="1" s="1"/>
  <c r="Z513" i="1" s="1"/>
  <c r="S514" i="1"/>
  <c r="Y514" i="1" s="1"/>
  <c r="Z514" i="1" s="1"/>
  <c r="S515" i="1"/>
  <c r="Y515" i="1" s="1"/>
  <c r="Z515" i="1" s="1"/>
  <c r="S516" i="1"/>
  <c r="Y516" i="1" s="1"/>
  <c r="Z516" i="1" s="1"/>
  <c r="S517" i="1"/>
  <c r="Y517" i="1" s="1"/>
  <c r="Z517" i="1" s="1"/>
  <c r="S518" i="1"/>
  <c r="Y518" i="1" s="1"/>
  <c r="Z518" i="1" s="1"/>
  <c r="S519" i="1"/>
  <c r="Y519" i="1" s="1"/>
  <c r="Z519" i="1" s="1"/>
  <c r="S520" i="1"/>
  <c r="Y520" i="1" s="1"/>
  <c r="Z520" i="1" s="1"/>
  <c r="S521" i="1"/>
  <c r="Y521" i="1" s="1"/>
  <c r="Z521" i="1" s="1"/>
  <c r="S522" i="1"/>
  <c r="Y522" i="1" s="1"/>
  <c r="Z522" i="1" s="1"/>
  <c r="S523" i="1"/>
  <c r="Y523" i="1" s="1"/>
  <c r="Z523" i="1" s="1"/>
  <c r="S524" i="1"/>
  <c r="Y524" i="1" s="1"/>
  <c r="Z524" i="1" s="1"/>
  <c r="S525" i="1"/>
  <c r="Y525" i="1" s="1"/>
  <c r="Z525" i="1" s="1"/>
  <c r="S526" i="1"/>
  <c r="Y526" i="1" s="1"/>
  <c r="Z526" i="1" s="1"/>
  <c r="S527" i="1"/>
  <c r="Y527" i="1" s="1"/>
  <c r="Z527" i="1" s="1"/>
  <c r="S528" i="1"/>
  <c r="Y528" i="1" s="1"/>
  <c r="Z528" i="1" s="1"/>
  <c r="S529" i="1"/>
  <c r="Y529" i="1" s="1"/>
  <c r="Z529" i="1" s="1"/>
  <c r="S530" i="1"/>
  <c r="Y530" i="1" s="1"/>
  <c r="Z530" i="1" s="1"/>
  <c r="S531" i="1"/>
  <c r="Y531" i="1" s="1"/>
  <c r="Z531" i="1" s="1"/>
  <c r="S532" i="1"/>
  <c r="Y532" i="1" s="1"/>
  <c r="Z532" i="1" s="1"/>
  <c r="S533" i="1"/>
  <c r="Y533" i="1" s="1"/>
  <c r="Z533" i="1" s="1"/>
  <c r="S534" i="1"/>
  <c r="Y534" i="1" s="1"/>
  <c r="Z534" i="1" s="1"/>
  <c r="S535" i="1"/>
  <c r="Y535" i="1" s="1"/>
  <c r="Z535" i="1" s="1"/>
  <c r="S536" i="1"/>
  <c r="Y536" i="1" s="1"/>
  <c r="Z536" i="1" s="1"/>
  <c r="S537" i="1"/>
  <c r="Y537" i="1" s="1"/>
  <c r="Z537" i="1" s="1"/>
  <c r="S538" i="1"/>
  <c r="Y538" i="1" s="1"/>
  <c r="Z538" i="1" s="1"/>
  <c r="S539" i="1"/>
  <c r="Y539" i="1" s="1"/>
  <c r="Z539" i="1" s="1"/>
  <c r="S540" i="1"/>
  <c r="Y540" i="1" s="1"/>
  <c r="Z540" i="1" s="1"/>
  <c r="S541" i="1"/>
  <c r="Y541" i="1" s="1"/>
  <c r="Z541" i="1" s="1"/>
  <c r="S542" i="1"/>
  <c r="Y542" i="1" s="1"/>
  <c r="Z542" i="1" s="1"/>
  <c r="S543" i="1"/>
  <c r="Y543" i="1" s="1"/>
  <c r="Z543" i="1" s="1"/>
  <c r="S544" i="1"/>
  <c r="Y544" i="1" s="1"/>
  <c r="Z544" i="1" s="1"/>
  <c r="S545" i="1"/>
  <c r="Y545" i="1" s="1"/>
  <c r="Z545" i="1" s="1"/>
  <c r="S546" i="1"/>
  <c r="Y546" i="1" s="1"/>
  <c r="Z546" i="1" s="1"/>
  <c r="S547" i="1"/>
  <c r="Y547" i="1" s="1"/>
  <c r="Z547" i="1" s="1"/>
  <c r="S548" i="1"/>
  <c r="Y548" i="1" s="1"/>
  <c r="Z548" i="1" s="1"/>
  <c r="S549" i="1"/>
  <c r="Y549" i="1" s="1"/>
  <c r="Z549" i="1" s="1"/>
  <c r="S550" i="1"/>
  <c r="Y550" i="1" s="1"/>
  <c r="Z550" i="1" s="1"/>
  <c r="S551" i="1"/>
  <c r="Y551" i="1" s="1"/>
  <c r="Z551" i="1" s="1"/>
  <c r="S552" i="1"/>
  <c r="Y552" i="1" s="1"/>
  <c r="Z552" i="1" s="1"/>
  <c r="S553" i="1"/>
  <c r="Y553" i="1" s="1"/>
  <c r="Z553" i="1" s="1"/>
  <c r="S554" i="1"/>
  <c r="Y554" i="1" s="1"/>
  <c r="Z554" i="1" s="1"/>
  <c r="S555" i="1"/>
  <c r="Y555" i="1" s="1"/>
  <c r="Z555" i="1" s="1"/>
  <c r="S556" i="1"/>
  <c r="Y556" i="1" s="1"/>
  <c r="Z556" i="1" s="1"/>
  <c r="S557" i="1"/>
  <c r="Y557" i="1" s="1"/>
  <c r="Z557" i="1" s="1"/>
  <c r="S558" i="1"/>
  <c r="Y558" i="1" s="1"/>
  <c r="Z558" i="1" s="1"/>
  <c r="S559" i="1"/>
  <c r="Y559" i="1" s="1"/>
  <c r="Z559" i="1" s="1"/>
  <c r="S560" i="1"/>
  <c r="Y560" i="1" s="1"/>
  <c r="Z560" i="1" s="1"/>
  <c r="S561" i="1"/>
  <c r="Y561" i="1" s="1"/>
  <c r="Z561" i="1" s="1"/>
  <c r="S562" i="1"/>
  <c r="Y562" i="1" s="1"/>
  <c r="Z562" i="1" s="1"/>
  <c r="S563" i="1"/>
  <c r="Y563" i="1" s="1"/>
  <c r="Z563" i="1" s="1"/>
  <c r="S564" i="1"/>
  <c r="Y564" i="1" s="1"/>
  <c r="Z564" i="1" s="1"/>
  <c r="S565" i="1"/>
  <c r="Y565" i="1" s="1"/>
  <c r="Z565" i="1" s="1"/>
  <c r="S566" i="1"/>
  <c r="Y566" i="1" s="1"/>
  <c r="Z566" i="1" s="1"/>
  <c r="S567" i="1"/>
  <c r="Y567" i="1" s="1"/>
  <c r="Z567" i="1" s="1"/>
  <c r="S568" i="1"/>
  <c r="Y568" i="1" s="1"/>
  <c r="Z568" i="1" s="1"/>
  <c r="S569" i="1"/>
  <c r="Y569" i="1" s="1"/>
  <c r="Z569" i="1" s="1"/>
  <c r="S570" i="1"/>
  <c r="Y570" i="1" s="1"/>
  <c r="Z570" i="1" s="1"/>
  <c r="S571" i="1"/>
  <c r="Y571" i="1" s="1"/>
  <c r="Z571" i="1" s="1"/>
  <c r="S572" i="1"/>
  <c r="Y572" i="1" s="1"/>
  <c r="Z572" i="1" s="1"/>
  <c r="S573" i="1"/>
  <c r="Y573" i="1" s="1"/>
  <c r="Z573" i="1" s="1"/>
  <c r="S574" i="1"/>
  <c r="Y574" i="1" s="1"/>
  <c r="Z574" i="1" s="1"/>
  <c r="S575" i="1"/>
  <c r="Y575" i="1" s="1"/>
  <c r="Z575" i="1" s="1"/>
  <c r="S576" i="1"/>
  <c r="Y576" i="1" s="1"/>
  <c r="Z576" i="1" s="1"/>
  <c r="S577" i="1"/>
  <c r="Y577" i="1" s="1"/>
  <c r="Z577" i="1" s="1"/>
  <c r="S578" i="1"/>
  <c r="Y578" i="1" s="1"/>
  <c r="Z578" i="1" s="1"/>
  <c r="S579" i="1"/>
  <c r="Y579" i="1" s="1"/>
  <c r="Z579" i="1" s="1"/>
  <c r="S580" i="1"/>
  <c r="Y580" i="1" s="1"/>
  <c r="Z580" i="1" s="1"/>
  <c r="S581" i="1"/>
  <c r="Y581" i="1" s="1"/>
  <c r="Z581" i="1" s="1"/>
  <c r="S582" i="1"/>
  <c r="Y582" i="1" s="1"/>
  <c r="Z582" i="1" s="1"/>
  <c r="S583" i="1"/>
  <c r="Y583" i="1" s="1"/>
  <c r="Z583" i="1" s="1"/>
  <c r="S584" i="1"/>
  <c r="Y584" i="1" s="1"/>
  <c r="Z584" i="1" s="1"/>
  <c r="S585" i="1"/>
  <c r="Y585" i="1" s="1"/>
  <c r="Z585" i="1" s="1"/>
  <c r="S586" i="1"/>
  <c r="Y586" i="1" s="1"/>
  <c r="Z586" i="1" s="1"/>
  <c r="S587" i="1"/>
  <c r="Y587" i="1" s="1"/>
  <c r="Z587" i="1" s="1"/>
  <c r="S588" i="1"/>
  <c r="Y588" i="1" s="1"/>
  <c r="Z588" i="1" s="1"/>
  <c r="S589" i="1"/>
  <c r="Y589" i="1" s="1"/>
  <c r="Z589" i="1" s="1"/>
  <c r="S590" i="1"/>
  <c r="Y590" i="1" s="1"/>
  <c r="Z590" i="1" s="1"/>
  <c r="S591" i="1"/>
  <c r="Y591" i="1" s="1"/>
  <c r="Z591" i="1" s="1"/>
  <c r="S592" i="1"/>
  <c r="Y592" i="1" s="1"/>
  <c r="Z592" i="1" s="1"/>
  <c r="S593" i="1"/>
  <c r="Y593" i="1" s="1"/>
  <c r="Z593" i="1" s="1"/>
  <c r="S594" i="1"/>
  <c r="Y594" i="1" s="1"/>
  <c r="Z594" i="1" s="1"/>
  <c r="S595" i="1"/>
  <c r="Y595" i="1" s="1"/>
  <c r="Z595" i="1" s="1"/>
  <c r="S596" i="1"/>
  <c r="Y596" i="1" s="1"/>
  <c r="Z596" i="1" s="1"/>
  <c r="S597" i="1"/>
  <c r="Y597" i="1" s="1"/>
  <c r="Z597" i="1" s="1"/>
  <c r="S598" i="1"/>
  <c r="Y598" i="1" s="1"/>
  <c r="Z598" i="1" s="1"/>
  <c r="S599" i="1"/>
  <c r="Y599" i="1" s="1"/>
  <c r="Z599" i="1" s="1"/>
  <c r="S600" i="1"/>
  <c r="Y600" i="1" s="1"/>
  <c r="Z600" i="1" s="1"/>
  <c r="S601" i="1"/>
  <c r="Y601" i="1" s="1"/>
  <c r="Z601" i="1" s="1"/>
  <c r="S602" i="1"/>
  <c r="Y602" i="1" s="1"/>
  <c r="Z602" i="1" s="1"/>
  <c r="S603" i="1"/>
  <c r="Y603" i="1" s="1"/>
  <c r="Z603" i="1" s="1"/>
  <c r="S604" i="1"/>
  <c r="Y604" i="1" s="1"/>
  <c r="Z604" i="1" s="1"/>
  <c r="S605" i="1"/>
  <c r="Y605" i="1" s="1"/>
  <c r="Z605" i="1" s="1"/>
  <c r="S606" i="1"/>
  <c r="Y606" i="1" s="1"/>
  <c r="Z606" i="1" s="1"/>
  <c r="S607" i="1"/>
  <c r="Y607" i="1" s="1"/>
  <c r="Z607" i="1" s="1"/>
  <c r="S608" i="1"/>
  <c r="Y608" i="1" s="1"/>
  <c r="Z608" i="1" s="1"/>
  <c r="S609" i="1"/>
  <c r="Y609" i="1" s="1"/>
  <c r="Z609" i="1" s="1"/>
  <c r="S610" i="1"/>
  <c r="Y610" i="1" s="1"/>
  <c r="Z610" i="1" s="1"/>
  <c r="S611" i="1"/>
  <c r="Y611" i="1" s="1"/>
  <c r="Z611" i="1" s="1"/>
  <c r="S612" i="1"/>
  <c r="Y612" i="1" s="1"/>
  <c r="Z612" i="1" s="1"/>
  <c r="S613" i="1"/>
  <c r="Y613" i="1" s="1"/>
  <c r="Z613" i="1" s="1"/>
  <c r="S614" i="1"/>
  <c r="Y614" i="1" s="1"/>
  <c r="Z614" i="1" s="1"/>
  <c r="S615" i="1"/>
  <c r="Y615" i="1" s="1"/>
  <c r="Z615" i="1" s="1"/>
  <c r="S616" i="1"/>
  <c r="Y616" i="1" s="1"/>
  <c r="Z616" i="1" s="1"/>
  <c r="S617" i="1"/>
  <c r="Y617" i="1" s="1"/>
  <c r="Z617" i="1" s="1"/>
  <c r="S618" i="1"/>
  <c r="Y618" i="1" s="1"/>
  <c r="Z618" i="1" s="1"/>
  <c r="S619" i="1"/>
  <c r="Y619" i="1" s="1"/>
  <c r="Z619" i="1" s="1"/>
  <c r="S620" i="1"/>
  <c r="Y620" i="1" s="1"/>
  <c r="Z620" i="1" s="1"/>
  <c r="S621" i="1"/>
  <c r="Y621" i="1" s="1"/>
  <c r="Z621" i="1" s="1"/>
  <c r="S622" i="1"/>
  <c r="Y622" i="1" s="1"/>
  <c r="Z622" i="1" s="1"/>
  <c r="S623" i="1"/>
  <c r="Y623" i="1" s="1"/>
  <c r="Z623" i="1" s="1"/>
  <c r="S624" i="1"/>
  <c r="Y624" i="1" s="1"/>
  <c r="Z624" i="1" s="1"/>
  <c r="S625" i="1"/>
  <c r="Y625" i="1" s="1"/>
  <c r="Z625" i="1" s="1"/>
  <c r="S626" i="1"/>
  <c r="Y626" i="1" s="1"/>
  <c r="Z626" i="1" s="1"/>
  <c r="S627" i="1"/>
  <c r="Y627" i="1" s="1"/>
  <c r="Z627" i="1" s="1"/>
  <c r="S628" i="1"/>
  <c r="Y628" i="1" s="1"/>
  <c r="Z628" i="1" s="1"/>
  <c r="S629" i="1"/>
  <c r="Y629" i="1" s="1"/>
  <c r="Z629" i="1" s="1"/>
  <c r="S630" i="1"/>
  <c r="Y630" i="1" s="1"/>
  <c r="Z630" i="1" s="1"/>
  <c r="S631" i="1"/>
  <c r="Y631" i="1" s="1"/>
  <c r="Z631" i="1" s="1"/>
  <c r="S632" i="1"/>
  <c r="Y632" i="1" s="1"/>
  <c r="Z632" i="1" s="1"/>
  <c r="S633" i="1"/>
  <c r="Y633" i="1" s="1"/>
  <c r="Z633" i="1" s="1"/>
  <c r="S634" i="1"/>
  <c r="Y634" i="1" s="1"/>
  <c r="Z634" i="1" s="1"/>
  <c r="S635" i="1"/>
  <c r="Y635" i="1" s="1"/>
  <c r="Z635" i="1" s="1"/>
  <c r="S636" i="1"/>
  <c r="Y636" i="1" s="1"/>
  <c r="Z636" i="1" s="1"/>
  <c r="S637" i="1"/>
  <c r="Y637" i="1" s="1"/>
  <c r="Z637" i="1" s="1"/>
  <c r="S638" i="1"/>
  <c r="Y638" i="1" s="1"/>
  <c r="Z638" i="1" s="1"/>
  <c r="S639" i="1"/>
  <c r="Y639" i="1" s="1"/>
  <c r="Z639" i="1" s="1"/>
  <c r="S640" i="1"/>
  <c r="Y640" i="1" s="1"/>
  <c r="Z640" i="1" s="1"/>
  <c r="S641" i="1"/>
  <c r="Y641" i="1" s="1"/>
  <c r="Z641" i="1" s="1"/>
  <c r="S642" i="1"/>
  <c r="Y642" i="1" s="1"/>
  <c r="Z642" i="1" s="1"/>
  <c r="S643" i="1"/>
  <c r="Y643" i="1" s="1"/>
  <c r="Z643" i="1" s="1"/>
  <c r="S644" i="1"/>
  <c r="Y644" i="1" s="1"/>
  <c r="Z644" i="1" s="1"/>
  <c r="S645" i="1"/>
  <c r="Y645" i="1" s="1"/>
  <c r="Z645" i="1" s="1"/>
  <c r="S646" i="1"/>
  <c r="Y646" i="1" s="1"/>
  <c r="Z646" i="1" s="1"/>
  <c r="S647" i="1"/>
  <c r="Y647" i="1" s="1"/>
  <c r="Z647" i="1" s="1"/>
  <c r="S648" i="1"/>
  <c r="Y648" i="1" s="1"/>
  <c r="Z648" i="1" s="1"/>
  <c r="S649" i="1"/>
  <c r="Y649" i="1" s="1"/>
  <c r="Z649" i="1" s="1"/>
  <c r="S650" i="1"/>
  <c r="Y650" i="1" s="1"/>
  <c r="Z650" i="1" s="1"/>
  <c r="S651" i="1"/>
  <c r="Y651" i="1" s="1"/>
  <c r="Z651" i="1" s="1"/>
  <c r="S652" i="1"/>
  <c r="Y652" i="1" s="1"/>
  <c r="Z652" i="1" s="1"/>
  <c r="S653" i="1"/>
  <c r="Y653" i="1" s="1"/>
  <c r="Z653" i="1" s="1"/>
  <c r="S654" i="1"/>
  <c r="Y654" i="1" s="1"/>
  <c r="Z654" i="1" s="1"/>
  <c r="S655" i="1"/>
  <c r="Y655" i="1" s="1"/>
  <c r="Z655" i="1" s="1"/>
  <c r="S656" i="1"/>
  <c r="Y656" i="1" s="1"/>
  <c r="Z656" i="1" s="1"/>
  <c r="S657" i="1"/>
  <c r="Y657" i="1" s="1"/>
  <c r="Z657" i="1" s="1"/>
  <c r="S658" i="1"/>
  <c r="Y658" i="1" s="1"/>
  <c r="Z658" i="1" s="1"/>
  <c r="S659" i="1"/>
  <c r="Y659" i="1" s="1"/>
  <c r="Z659" i="1" s="1"/>
  <c r="S660" i="1"/>
  <c r="Y660" i="1" s="1"/>
  <c r="Z660" i="1" s="1"/>
  <c r="S661" i="1"/>
  <c r="Y661" i="1" s="1"/>
  <c r="Z661" i="1" s="1"/>
  <c r="S662" i="1"/>
  <c r="Y662" i="1" s="1"/>
  <c r="Z662" i="1" s="1"/>
  <c r="S663" i="1"/>
  <c r="Y663" i="1" s="1"/>
  <c r="Z663" i="1" s="1"/>
  <c r="S664" i="1"/>
  <c r="Y664" i="1" s="1"/>
  <c r="Z664" i="1" s="1"/>
  <c r="S665" i="1"/>
  <c r="Y665" i="1" s="1"/>
  <c r="Z665" i="1" s="1"/>
  <c r="S666" i="1"/>
  <c r="Y666" i="1" s="1"/>
  <c r="Z666" i="1" s="1"/>
  <c r="S667" i="1"/>
  <c r="Y667" i="1" s="1"/>
  <c r="Z667" i="1" s="1"/>
  <c r="S668" i="1"/>
  <c r="Y668" i="1" s="1"/>
  <c r="Z668" i="1" s="1"/>
  <c r="S669" i="1"/>
  <c r="Y669" i="1" s="1"/>
  <c r="Z669" i="1" s="1"/>
  <c r="S670" i="1"/>
  <c r="Y670" i="1" s="1"/>
  <c r="Z670" i="1" s="1"/>
  <c r="S671" i="1"/>
  <c r="Y671" i="1" s="1"/>
  <c r="Z671" i="1" s="1"/>
  <c r="S672" i="1"/>
  <c r="Y672" i="1" s="1"/>
  <c r="Z672" i="1" s="1"/>
  <c r="S673" i="1"/>
  <c r="Y673" i="1" s="1"/>
  <c r="Z673" i="1" s="1"/>
  <c r="S674" i="1"/>
  <c r="Y674" i="1" s="1"/>
  <c r="Z674" i="1" s="1"/>
  <c r="S675" i="1"/>
  <c r="Y675" i="1" s="1"/>
  <c r="Z675" i="1" s="1"/>
  <c r="S676" i="1"/>
  <c r="Y676" i="1" s="1"/>
  <c r="Z676" i="1" s="1"/>
  <c r="S677" i="1"/>
  <c r="Y677" i="1" s="1"/>
  <c r="Z677" i="1" s="1"/>
  <c r="S678" i="1"/>
  <c r="Y678" i="1" s="1"/>
  <c r="Z678" i="1" s="1"/>
  <c r="S679" i="1"/>
  <c r="Y679" i="1" s="1"/>
  <c r="Z679" i="1" s="1"/>
  <c r="S680" i="1"/>
  <c r="Y680" i="1" s="1"/>
  <c r="Z680" i="1" s="1"/>
  <c r="S681" i="1"/>
  <c r="Y681" i="1" s="1"/>
  <c r="Z681" i="1" s="1"/>
  <c r="S682" i="1"/>
  <c r="Y682" i="1" s="1"/>
  <c r="Z682" i="1" s="1"/>
  <c r="S683" i="1"/>
  <c r="Y683" i="1" s="1"/>
  <c r="Z683" i="1" s="1"/>
  <c r="S684" i="1"/>
  <c r="Y684" i="1" s="1"/>
  <c r="Z684" i="1" s="1"/>
  <c r="S685" i="1"/>
  <c r="Y685" i="1" s="1"/>
  <c r="Z685" i="1" s="1"/>
  <c r="S686" i="1"/>
  <c r="Y686" i="1" s="1"/>
  <c r="Z686" i="1" s="1"/>
  <c r="S687" i="1"/>
  <c r="Y687" i="1" s="1"/>
  <c r="Z687" i="1" s="1"/>
  <c r="S688" i="1"/>
  <c r="Y688" i="1" s="1"/>
  <c r="Z688" i="1" s="1"/>
  <c r="S689" i="1"/>
  <c r="Y689" i="1" s="1"/>
  <c r="Z689" i="1" s="1"/>
  <c r="S690" i="1"/>
  <c r="Y690" i="1" s="1"/>
  <c r="Z690" i="1" s="1"/>
  <c r="S691" i="1"/>
  <c r="Y691" i="1" s="1"/>
  <c r="Z691" i="1" s="1"/>
  <c r="S692" i="1"/>
  <c r="Y692" i="1" s="1"/>
  <c r="Z692" i="1" s="1"/>
  <c r="S693" i="1"/>
  <c r="Y693" i="1" s="1"/>
  <c r="Z693" i="1" s="1"/>
  <c r="S694" i="1"/>
  <c r="Y694" i="1" s="1"/>
  <c r="Z694" i="1" s="1"/>
  <c r="S695" i="1"/>
  <c r="Y695" i="1" s="1"/>
  <c r="Z695" i="1" s="1"/>
  <c r="S696" i="1"/>
  <c r="Y696" i="1" s="1"/>
  <c r="Z696" i="1" s="1"/>
  <c r="S697" i="1"/>
  <c r="Y697" i="1" s="1"/>
  <c r="Z697" i="1" s="1"/>
  <c r="S698" i="1"/>
  <c r="Y698" i="1" s="1"/>
  <c r="Z698" i="1" s="1"/>
  <c r="S699" i="1"/>
  <c r="Y699" i="1" s="1"/>
  <c r="Z699" i="1" s="1"/>
  <c r="S700" i="1"/>
  <c r="Y700" i="1" s="1"/>
  <c r="Z700" i="1" s="1"/>
  <c r="S701" i="1"/>
  <c r="Y701" i="1" s="1"/>
  <c r="Z701" i="1" s="1"/>
  <c r="S702" i="1"/>
  <c r="Y702" i="1" s="1"/>
  <c r="Z702" i="1" s="1"/>
  <c r="S703" i="1"/>
  <c r="Y703" i="1" s="1"/>
  <c r="Z703" i="1" s="1"/>
  <c r="S704" i="1"/>
  <c r="Y704" i="1" s="1"/>
  <c r="Z704" i="1" s="1"/>
  <c r="S705" i="1"/>
  <c r="Y705" i="1" s="1"/>
  <c r="Z705" i="1" s="1"/>
  <c r="S706" i="1"/>
  <c r="Y706" i="1" s="1"/>
  <c r="Z706" i="1" s="1"/>
  <c r="S707" i="1"/>
  <c r="Y707" i="1" s="1"/>
  <c r="Z707" i="1" s="1"/>
  <c r="S708" i="1"/>
  <c r="Y708" i="1" s="1"/>
  <c r="Z708" i="1" s="1"/>
  <c r="S709" i="1"/>
  <c r="Y709" i="1" s="1"/>
  <c r="Z709" i="1" s="1"/>
  <c r="S710" i="1"/>
  <c r="Y710" i="1" s="1"/>
  <c r="Z710" i="1" s="1"/>
  <c r="S711" i="1"/>
  <c r="Y711" i="1" s="1"/>
  <c r="Z711" i="1" s="1"/>
  <c r="S712" i="1"/>
  <c r="Y712" i="1" s="1"/>
  <c r="Z712" i="1" s="1"/>
  <c r="S713" i="1"/>
  <c r="Y713" i="1" s="1"/>
  <c r="Z713" i="1" s="1"/>
  <c r="S714" i="1"/>
  <c r="Y714" i="1" s="1"/>
  <c r="Z714" i="1" s="1"/>
  <c r="S715" i="1"/>
  <c r="Y715" i="1" s="1"/>
  <c r="Z715" i="1" s="1"/>
  <c r="S716" i="1"/>
  <c r="Y716" i="1" s="1"/>
  <c r="Z716" i="1" s="1"/>
  <c r="S717" i="1"/>
  <c r="Y717" i="1" s="1"/>
  <c r="Z717" i="1" s="1"/>
  <c r="S718" i="1"/>
  <c r="Y718" i="1" s="1"/>
  <c r="Z718" i="1" s="1"/>
  <c r="S719" i="1"/>
  <c r="Y719" i="1" s="1"/>
  <c r="Z719" i="1" s="1"/>
  <c r="S720" i="1"/>
  <c r="Y720" i="1" s="1"/>
  <c r="Z720" i="1" s="1"/>
  <c r="S721" i="1"/>
  <c r="Y721" i="1" s="1"/>
  <c r="Z721" i="1" s="1"/>
  <c r="S722" i="1"/>
  <c r="Y722" i="1" s="1"/>
  <c r="Z722" i="1" s="1"/>
  <c r="S723" i="1"/>
  <c r="Y723" i="1" s="1"/>
  <c r="Z723" i="1" s="1"/>
  <c r="S724" i="1"/>
  <c r="Y724" i="1" s="1"/>
  <c r="Z724" i="1" s="1"/>
  <c r="S725" i="1"/>
  <c r="Y725" i="1" s="1"/>
  <c r="Z725" i="1" s="1"/>
  <c r="S726" i="1"/>
  <c r="Y726" i="1" s="1"/>
  <c r="Z726" i="1" s="1"/>
  <c r="S727" i="1"/>
  <c r="Y727" i="1" s="1"/>
  <c r="Z727" i="1" s="1"/>
  <c r="S728" i="1"/>
  <c r="Y728" i="1" s="1"/>
  <c r="Z728" i="1" s="1"/>
  <c r="S729" i="1"/>
  <c r="Y729" i="1" s="1"/>
  <c r="Z729" i="1" s="1"/>
  <c r="S730" i="1"/>
  <c r="Y730" i="1" s="1"/>
  <c r="Z730" i="1" s="1"/>
  <c r="S731" i="1"/>
  <c r="Y731" i="1" s="1"/>
  <c r="Z731" i="1" s="1"/>
  <c r="S732" i="1"/>
  <c r="Y732" i="1" s="1"/>
  <c r="Z732" i="1" s="1"/>
  <c r="S733" i="1"/>
  <c r="Y733" i="1" s="1"/>
  <c r="Z733" i="1" s="1"/>
  <c r="S734" i="1"/>
  <c r="Y734" i="1" s="1"/>
  <c r="Z734" i="1" s="1"/>
  <c r="S735" i="1"/>
  <c r="Y735" i="1" s="1"/>
  <c r="Z735" i="1" s="1"/>
  <c r="S736" i="1"/>
  <c r="Y736" i="1" s="1"/>
  <c r="Z736" i="1" s="1"/>
  <c r="S737" i="1"/>
  <c r="Y737" i="1" s="1"/>
  <c r="Z737" i="1" s="1"/>
  <c r="S738" i="1"/>
  <c r="Y738" i="1" s="1"/>
  <c r="Z738" i="1" s="1"/>
  <c r="S739" i="1"/>
  <c r="Y739" i="1" s="1"/>
  <c r="Z739" i="1" s="1"/>
  <c r="S740" i="1"/>
  <c r="Y740" i="1" s="1"/>
  <c r="Z740" i="1" s="1"/>
  <c r="S741" i="1"/>
  <c r="Y741" i="1" s="1"/>
  <c r="Z741" i="1" s="1"/>
  <c r="S742" i="1"/>
  <c r="Y742" i="1" s="1"/>
  <c r="Z742" i="1" s="1"/>
  <c r="S743" i="1"/>
  <c r="Y743" i="1" s="1"/>
  <c r="Z743" i="1" s="1"/>
  <c r="S744" i="1"/>
  <c r="Y744" i="1" s="1"/>
  <c r="Z744" i="1" s="1"/>
  <c r="S745" i="1"/>
  <c r="Y745" i="1" s="1"/>
  <c r="Z745" i="1" s="1"/>
  <c r="S746" i="1"/>
  <c r="Y746" i="1" s="1"/>
  <c r="Z746" i="1" s="1"/>
  <c r="S747" i="1"/>
  <c r="Y747" i="1" s="1"/>
  <c r="Z747" i="1" s="1"/>
  <c r="S748" i="1"/>
  <c r="Y748" i="1" s="1"/>
  <c r="Z748" i="1" s="1"/>
  <c r="S749" i="1"/>
  <c r="Y749" i="1" s="1"/>
  <c r="Z749" i="1" s="1"/>
  <c r="S750" i="1"/>
  <c r="Y750" i="1" s="1"/>
  <c r="Z750" i="1" s="1"/>
  <c r="S751" i="1"/>
  <c r="Y751" i="1" s="1"/>
  <c r="Z751" i="1" s="1"/>
  <c r="S752" i="1"/>
  <c r="Y752" i="1" s="1"/>
  <c r="Z752" i="1" s="1"/>
  <c r="S753" i="1"/>
  <c r="Y753" i="1" s="1"/>
  <c r="Z753" i="1" s="1"/>
  <c r="S754" i="1"/>
  <c r="Y754" i="1" s="1"/>
  <c r="Z754" i="1" s="1"/>
  <c r="S755" i="1"/>
  <c r="Y755" i="1" s="1"/>
  <c r="Z755" i="1" s="1"/>
  <c r="S756" i="1"/>
  <c r="Y756" i="1" s="1"/>
  <c r="Z756" i="1" s="1"/>
  <c r="S757" i="1"/>
  <c r="Y757" i="1" s="1"/>
  <c r="Z757" i="1" s="1"/>
  <c r="S758" i="1"/>
  <c r="Y758" i="1" s="1"/>
  <c r="Z758" i="1" s="1"/>
  <c r="S759" i="1"/>
  <c r="Y759" i="1" s="1"/>
  <c r="Z759" i="1" s="1"/>
  <c r="S760" i="1"/>
  <c r="Y760" i="1" s="1"/>
  <c r="Z760" i="1" s="1"/>
  <c r="S761" i="1"/>
  <c r="Y761" i="1" s="1"/>
  <c r="Z761" i="1" s="1"/>
  <c r="S762" i="1"/>
  <c r="Y762" i="1" s="1"/>
  <c r="Z762" i="1" s="1"/>
  <c r="S763" i="1"/>
  <c r="Y763" i="1" s="1"/>
  <c r="Z763" i="1" s="1"/>
  <c r="S764" i="1"/>
  <c r="Y764" i="1" s="1"/>
  <c r="Z764" i="1" s="1"/>
  <c r="S765" i="1"/>
  <c r="Y765" i="1" s="1"/>
  <c r="Z765" i="1" s="1"/>
  <c r="S766" i="1"/>
  <c r="Y766" i="1" s="1"/>
  <c r="Z766" i="1" s="1"/>
  <c r="S767" i="1"/>
  <c r="Y767" i="1" s="1"/>
  <c r="Z767" i="1" s="1"/>
  <c r="S768" i="1"/>
  <c r="Y768" i="1" s="1"/>
  <c r="Z768" i="1" s="1"/>
  <c r="S769" i="1"/>
  <c r="Y769" i="1" s="1"/>
  <c r="Z769" i="1" s="1"/>
  <c r="S770" i="1"/>
  <c r="Y770" i="1" s="1"/>
  <c r="Z770" i="1" s="1"/>
  <c r="S771" i="1"/>
  <c r="Y771" i="1" s="1"/>
  <c r="Z771" i="1" s="1"/>
  <c r="S772" i="1"/>
  <c r="Y772" i="1" s="1"/>
  <c r="Z772" i="1" s="1"/>
  <c r="S773" i="1"/>
  <c r="Y773" i="1" s="1"/>
  <c r="Z773" i="1" s="1"/>
  <c r="S774" i="1"/>
  <c r="Y774" i="1" s="1"/>
  <c r="Z774" i="1" s="1"/>
  <c r="S775" i="1"/>
  <c r="Y775" i="1" s="1"/>
  <c r="Z775" i="1" s="1"/>
  <c r="S776" i="1"/>
  <c r="Y776" i="1" s="1"/>
  <c r="Z776" i="1" s="1"/>
  <c r="S777" i="1"/>
  <c r="Y777" i="1" s="1"/>
  <c r="Z777" i="1" s="1"/>
  <c r="S778" i="1"/>
  <c r="Y778" i="1" s="1"/>
  <c r="Z778" i="1" s="1"/>
  <c r="S779" i="1"/>
  <c r="Y779" i="1" s="1"/>
  <c r="Z779" i="1" s="1"/>
  <c r="S780" i="1"/>
  <c r="Y780" i="1" s="1"/>
  <c r="Z780" i="1" s="1"/>
  <c r="S781" i="1"/>
  <c r="Y781" i="1" s="1"/>
  <c r="Z781" i="1" s="1"/>
  <c r="S782" i="1"/>
  <c r="Y782" i="1" s="1"/>
  <c r="Z782" i="1" s="1"/>
  <c r="S783" i="1"/>
  <c r="Y783" i="1" s="1"/>
  <c r="Z783" i="1" s="1"/>
  <c r="S784" i="1"/>
  <c r="Y784" i="1" s="1"/>
  <c r="Z784" i="1" s="1"/>
  <c r="S785" i="1"/>
  <c r="Y785" i="1" s="1"/>
  <c r="Z785" i="1" s="1"/>
  <c r="S786" i="1"/>
  <c r="Y786" i="1" s="1"/>
  <c r="Z786" i="1" s="1"/>
  <c r="S787" i="1"/>
  <c r="Y787" i="1" s="1"/>
  <c r="Z787" i="1" s="1"/>
  <c r="S788" i="1"/>
  <c r="Y788" i="1" s="1"/>
  <c r="Z788" i="1" s="1"/>
  <c r="S789" i="1"/>
  <c r="Y789" i="1" s="1"/>
  <c r="Z789" i="1" s="1"/>
  <c r="S790" i="1"/>
  <c r="Y790" i="1" s="1"/>
  <c r="Z790" i="1" s="1"/>
  <c r="S791" i="1"/>
  <c r="Y791" i="1" s="1"/>
  <c r="Z791" i="1" s="1"/>
  <c r="S792" i="1"/>
  <c r="Y792" i="1" s="1"/>
  <c r="Z792" i="1" s="1"/>
  <c r="S793" i="1"/>
  <c r="Y793" i="1" s="1"/>
  <c r="Z793" i="1" s="1"/>
  <c r="S794" i="1"/>
  <c r="Y794" i="1" s="1"/>
  <c r="Z794" i="1" s="1"/>
  <c r="S795" i="1"/>
  <c r="Y795" i="1" s="1"/>
  <c r="Z795" i="1" s="1"/>
  <c r="S796" i="1"/>
  <c r="Y796" i="1" s="1"/>
  <c r="Z796" i="1" s="1"/>
  <c r="S797" i="1"/>
  <c r="Y797" i="1" s="1"/>
  <c r="Z797" i="1" s="1"/>
  <c r="S798" i="1"/>
  <c r="Y798" i="1" s="1"/>
  <c r="Z798" i="1" s="1"/>
  <c r="S799" i="1"/>
  <c r="Y799" i="1" s="1"/>
  <c r="Z799" i="1" s="1"/>
  <c r="S800" i="1"/>
  <c r="Y800" i="1" s="1"/>
  <c r="Z800" i="1" s="1"/>
  <c r="S801" i="1"/>
  <c r="Y801" i="1" s="1"/>
  <c r="Z801" i="1" s="1"/>
  <c r="S802" i="1"/>
  <c r="Y802" i="1" s="1"/>
  <c r="Z802" i="1" s="1"/>
  <c r="S803" i="1"/>
  <c r="Y803" i="1" s="1"/>
  <c r="Z803" i="1" s="1"/>
  <c r="S804" i="1"/>
  <c r="Y804" i="1" s="1"/>
  <c r="Z804" i="1" s="1"/>
  <c r="S805" i="1"/>
  <c r="Y805" i="1" s="1"/>
  <c r="Z805" i="1" s="1"/>
  <c r="S806" i="1"/>
  <c r="Y806" i="1" s="1"/>
  <c r="Z806" i="1" s="1"/>
  <c r="S807" i="1"/>
  <c r="Y807" i="1" s="1"/>
  <c r="Z807" i="1" s="1"/>
  <c r="S808" i="1"/>
  <c r="Y808" i="1" s="1"/>
  <c r="Z808" i="1" s="1"/>
  <c r="S809" i="1"/>
  <c r="Y809" i="1" s="1"/>
  <c r="Z809" i="1" s="1"/>
  <c r="S810" i="1"/>
  <c r="Y810" i="1" s="1"/>
  <c r="Z810" i="1" s="1"/>
  <c r="S811" i="1"/>
  <c r="Y811" i="1" s="1"/>
  <c r="Z811" i="1" s="1"/>
  <c r="S812" i="1"/>
  <c r="Y812" i="1" s="1"/>
  <c r="Z812" i="1" s="1"/>
  <c r="S813" i="1"/>
  <c r="Y813" i="1" s="1"/>
  <c r="Z813" i="1" s="1"/>
  <c r="S814" i="1"/>
  <c r="Y814" i="1" s="1"/>
  <c r="Z814" i="1" s="1"/>
  <c r="S815" i="1"/>
  <c r="Y815" i="1" s="1"/>
  <c r="Z815" i="1" s="1"/>
  <c r="S816" i="1"/>
  <c r="Y816" i="1" s="1"/>
  <c r="Z816" i="1" s="1"/>
  <c r="S817" i="1"/>
  <c r="Y817" i="1" s="1"/>
  <c r="Z817" i="1" s="1"/>
  <c r="S818" i="1"/>
  <c r="Y818" i="1" s="1"/>
  <c r="Z818" i="1" s="1"/>
  <c r="S819" i="1"/>
  <c r="Y819" i="1" s="1"/>
  <c r="Z819" i="1" s="1"/>
  <c r="S820" i="1"/>
  <c r="Y820" i="1" s="1"/>
  <c r="Z820" i="1" s="1"/>
  <c r="S821" i="1"/>
  <c r="Y821" i="1" s="1"/>
  <c r="Z821" i="1" s="1"/>
  <c r="S822" i="1"/>
  <c r="Y822" i="1" s="1"/>
  <c r="Z822" i="1" s="1"/>
  <c r="S823" i="1"/>
  <c r="Y823" i="1" s="1"/>
  <c r="Z823" i="1" s="1"/>
  <c r="S824" i="1"/>
  <c r="Y824" i="1" s="1"/>
  <c r="Z824" i="1" s="1"/>
  <c r="S825" i="1"/>
  <c r="Y825" i="1" s="1"/>
  <c r="Z825" i="1" s="1"/>
  <c r="S826" i="1"/>
  <c r="Y826" i="1" s="1"/>
  <c r="Z826" i="1" s="1"/>
  <c r="S827" i="1"/>
  <c r="Y827" i="1" s="1"/>
  <c r="Z827" i="1" s="1"/>
  <c r="S828" i="1"/>
  <c r="Y828" i="1" s="1"/>
  <c r="Z828" i="1" s="1"/>
  <c r="S829" i="1"/>
  <c r="Y829" i="1" s="1"/>
  <c r="Z829" i="1" s="1"/>
  <c r="S830" i="1"/>
  <c r="Y830" i="1" s="1"/>
  <c r="Z830" i="1" s="1"/>
  <c r="S831" i="1"/>
  <c r="Y831" i="1" s="1"/>
  <c r="Z831" i="1" s="1"/>
  <c r="S832" i="1"/>
  <c r="Y832" i="1" s="1"/>
  <c r="Z832" i="1" s="1"/>
  <c r="S833" i="1"/>
  <c r="Y833" i="1" s="1"/>
  <c r="Z833" i="1" s="1"/>
  <c r="S834" i="1"/>
  <c r="Y834" i="1" s="1"/>
  <c r="Z834" i="1" s="1"/>
  <c r="S835" i="1"/>
  <c r="Y835" i="1" s="1"/>
  <c r="Z835" i="1" s="1"/>
  <c r="S836" i="1"/>
  <c r="Y836" i="1" s="1"/>
  <c r="Z836" i="1" s="1"/>
  <c r="S837" i="1"/>
  <c r="Y837" i="1" s="1"/>
  <c r="Z837" i="1" s="1"/>
  <c r="S838" i="1"/>
  <c r="Y838" i="1" s="1"/>
  <c r="Z838" i="1" s="1"/>
  <c r="S839" i="1"/>
  <c r="Y839" i="1" s="1"/>
  <c r="Z839" i="1" s="1"/>
  <c r="S840" i="1"/>
  <c r="Y840" i="1" s="1"/>
  <c r="Z840" i="1" s="1"/>
  <c r="S841" i="1"/>
  <c r="Y841" i="1" s="1"/>
  <c r="Z841" i="1" s="1"/>
  <c r="S842" i="1"/>
  <c r="Y842" i="1" s="1"/>
  <c r="Z842" i="1" s="1"/>
  <c r="S843" i="1"/>
  <c r="Y843" i="1" s="1"/>
  <c r="Z843" i="1" s="1"/>
  <c r="S844" i="1"/>
  <c r="Y844" i="1" s="1"/>
  <c r="Z844" i="1" s="1"/>
  <c r="S845" i="1"/>
  <c r="Y845" i="1" s="1"/>
  <c r="Z845" i="1" s="1"/>
  <c r="S846" i="1"/>
  <c r="Y846" i="1" s="1"/>
  <c r="Z846" i="1" s="1"/>
  <c r="S847" i="1"/>
  <c r="Y847" i="1" s="1"/>
  <c r="Z847" i="1" s="1"/>
  <c r="S848" i="1"/>
  <c r="Y848" i="1" s="1"/>
  <c r="Z848" i="1" s="1"/>
  <c r="S849" i="1"/>
  <c r="Y849" i="1" s="1"/>
  <c r="Z849" i="1" s="1"/>
  <c r="S850" i="1"/>
  <c r="Y850" i="1" s="1"/>
  <c r="Z850" i="1" s="1"/>
  <c r="S851" i="1"/>
  <c r="Y851" i="1" s="1"/>
  <c r="Z851" i="1" s="1"/>
  <c r="S852" i="1"/>
  <c r="Y852" i="1" s="1"/>
  <c r="Z852" i="1" s="1"/>
  <c r="S853" i="1"/>
  <c r="Y853" i="1" s="1"/>
  <c r="Z853" i="1" s="1"/>
  <c r="S854" i="1"/>
  <c r="Y854" i="1" s="1"/>
  <c r="Z854" i="1" s="1"/>
  <c r="S855" i="1"/>
  <c r="Y855" i="1" s="1"/>
  <c r="Z855" i="1" s="1"/>
  <c r="S856" i="1"/>
  <c r="Y856" i="1" s="1"/>
  <c r="Z856" i="1" s="1"/>
  <c r="S857" i="1"/>
  <c r="Y857" i="1" s="1"/>
  <c r="Z857" i="1" s="1"/>
  <c r="S858" i="1"/>
  <c r="Y858" i="1" s="1"/>
  <c r="Z858" i="1" s="1"/>
  <c r="S859" i="1"/>
  <c r="Y859" i="1" s="1"/>
  <c r="Z859" i="1" s="1"/>
  <c r="S860" i="1"/>
  <c r="Y860" i="1" s="1"/>
  <c r="Z860" i="1" s="1"/>
  <c r="S861" i="1"/>
  <c r="Y861" i="1" s="1"/>
  <c r="Z861" i="1" s="1"/>
  <c r="S862" i="1"/>
  <c r="Y862" i="1" s="1"/>
  <c r="Z862" i="1" s="1"/>
  <c r="S863" i="1"/>
  <c r="Y863" i="1" s="1"/>
  <c r="Z863" i="1" s="1"/>
  <c r="S864" i="1"/>
  <c r="Y864" i="1" s="1"/>
  <c r="Z864" i="1" s="1"/>
  <c r="S865" i="1"/>
  <c r="Y865" i="1" s="1"/>
  <c r="Z865" i="1" s="1"/>
  <c r="S866" i="1"/>
  <c r="Y866" i="1" s="1"/>
  <c r="Z866" i="1" s="1"/>
  <c r="S867" i="1"/>
  <c r="Y867" i="1" s="1"/>
  <c r="Z867" i="1" s="1"/>
  <c r="S868" i="1"/>
  <c r="Y868" i="1" s="1"/>
  <c r="Z868" i="1" s="1"/>
  <c r="S869" i="1"/>
  <c r="Y869" i="1" s="1"/>
  <c r="Z869" i="1" s="1"/>
  <c r="S870" i="1"/>
  <c r="Y870" i="1" s="1"/>
  <c r="Z870" i="1" s="1"/>
  <c r="S871" i="1"/>
  <c r="Y871" i="1" s="1"/>
  <c r="Z871" i="1" s="1"/>
  <c r="S872" i="1"/>
  <c r="Y872" i="1" s="1"/>
  <c r="Z872" i="1" s="1"/>
  <c r="S873" i="1"/>
  <c r="Y873" i="1" s="1"/>
  <c r="Z873" i="1" s="1"/>
  <c r="S874" i="1"/>
  <c r="Y874" i="1" s="1"/>
  <c r="Z874" i="1" s="1"/>
  <c r="S875" i="1"/>
  <c r="Y875" i="1" s="1"/>
  <c r="Z875" i="1" s="1"/>
  <c r="S876" i="1"/>
  <c r="Y876" i="1" s="1"/>
  <c r="Z876" i="1" s="1"/>
  <c r="S877" i="1"/>
  <c r="Y877" i="1" s="1"/>
  <c r="Z877" i="1" s="1"/>
  <c r="S878" i="1"/>
  <c r="Y878" i="1" s="1"/>
  <c r="Z878" i="1" s="1"/>
  <c r="S879" i="1"/>
  <c r="Y879" i="1" s="1"/>
  <c r="Z879" i="1" s="1"/>
  <c r="S880" i="1"/>
  <c r="Y880" i="1" s="1"/>
  <c r="Z880" i="1" s="1"/>
  <c r="S881" i="1"/>
  <c r="Y881" i="1" s="1"/>
  <c r="Z881" i="1" s="1"/>
  <c r="S882" i="1"/>
  <c r="Y882" i="1" s="1"/>
  <c r="Z882" i="1" s="1"/>
  <c r="S883" i="1"/>
  <c r="Y883" i="1" s="1"/>
  <c r="Z883" i="1" s="1"/>
  <c r="S884" i="1"/>
  <c r="Y884" i="1" s="1"/>
  <c r="Z884" i="1" s="1"/>
  <c r="S885" i="1"/>
  <c r="Y885" i="1" s="1"/>
  <c r="Z885" i="1" s="1"/>
  <c r="S886" i="1"/>
  <c r="Y886" i="1" s="1"/>
  <c r="Z886" i="1" s="1"/>
  <c r="S887" i="1"/>
  <c r="Y887" i="1" s="1"/>
  <c r="Z887" i="1" s="1"/>
  <c r="S888" i="1"/>
  <c r="Y888" i="1" s="1"/>
  <c r="Z888" i="1" s="1"/>
  <c r="S889" i="1"/>
  <c r="Y889" i="1" s="1"/>
  <c r="Z889" i="1" s="1"/>
  <c r="S890" i="1"/>
  <c r="Y890" i="1" s="1"/>
  <c r="Z890" i="1" s="1"/>
  <c r="S891" i="1"/>
  <c r="Y891" i="1" s="1"/>
  <c r="Z891" i="1" s="1"/>
  <c r="S892" i="1"/>
  <c r="Y892" i="1" s="1"/>
  <c r="Z892" i="1" s="1"/>
  <c r="S893" i="1"/>
  <c r="Y893" i="1" s="1"/>
  <c r="Z893" i="1" s="1"/>
  <c r="S894" i="1"/>
  <c r="Y894" i="1" s="1"/>
  <c r="Z894" i="1" s="1"/>
  <c r="S895" i="1"/>
  <c r="Y895" i="1" s="1"/>
  <c r="Z895" i="1" s="1"/>
  <c r="S896" i="1"/>
  <c r="Y896" i="1" s="1"/>
  <c r="Z896" i="1" s="1"/>
  <c r="S897" i="1"/>
  <c r="Y897" i="1" s="1"/>
  <c r="Z897" i="1" s="1"/>
  <c r="S898" i="1"/>
  <c r="Y898" i="1" s="1"/>
  <c r="Z898" i="1" s="1"/>
  <c r="S899" i="1"/>
  <c r="Y899" i="1" s="1"/>
  <c r="Z899" i="1" s="1"/>
  <c r="S900" i="1"/>
  <c r="Y900" i="1" s="1"/>
  <c r="Z900" i="1" s="1"/>
  <c r="S901" i="1"/>
  <c r="Y901" i="1" s="1"/>
  <c r="Z901" i="1" s="1"/>
  <c r="S902" i="1"/>
  <c r="Y902" i="1" s="1"/>
  <c r="Z902" i="1" s="1"/>
  <c r="S903" i="1"/>
  <c r="Y903" i="1" s="1"/>
  <c r="Z903" i="1" s="1"/>
  <c r="S904" i="1"/>
  <c r="Y904" i="1" s="1"/>
  <c r="Z904" i="1" s="1"/>
  <c r="S905" i="1"/>
  <c r="Y905" i="1" s="1"/>
  <c r="Z905" i="1" s="1"/>
  <c r="S906" i="1"/>
  <c r="Y906" i="1" s="1"/>
  <c r="Z906" i="1" s="1"/>
  <c r="S907" i="1"/>
  <c r="Y907" i="1" s="1"/>
  <c r="Z907" i="1" s="1"/>
  <c r="S908" i="1"/>
  <c r="Y908" i="1" s="1"/>
  <c r="Z908" i="1" s="1"/>
  <c r="S909" i="1"/>
  <c r="Y909" i="1" s="1"/>
  <c r="Z909" i="1" s="1"/>
  <c r="S910" i="1"/>
  <c r="Y910" i="1" s="1"/>
  <c r="Z910" i="1" s="1"/>
  <c r="S911" i="1"/>
  <c r="Y911" i="1" s="1"/>
  <c r="Z911" i="1" s="1"/>
  <c r="S912" i="1"/>
  <c r="Y912" i="1" s="1"/>
  <c r="Z912" i="1" s="1"/>
  <c r="S913" i="1"/>
  <c r="Y913" i="1" s="1"/>
  <c r="Z913" i="1" s="1"/>
  <c r="S914" i="1"/>
  <c r="Y914" i="1" s="1"/>
  <c r="Z914" i="1" s="1"/>
  <c r="S915" i="1"/>
  <c r="Y915" i="1" s="1"/>
  <c r="Z915" i="1" s="1"/>
  <c r="S916" i="1"/>
  <c r="Y916" i="1" s="1"/>
  <c r="Z916" i="1" s="1"/>
  <c r="S917" i="1"/>
  <c r="Y917" i="1" s="1"/>
  <c r="Z917" i="1" s="1"/>
  <c r="S918" i="1"/>
  <c r="Y918" i="1" s="1"/>
  <c r="Z918" i="1" s="1"/>
  <c r="S919" i="1"/>
  <c r="Y919" i="1" s="1"/>
  <c r="Z919" i="1" s="1"/>
  <c r="S920" i="1"/>
  <c r="Y920" i="1" s="1"/>
  <c r="Z920" i="1" s="1"/>
  <c r="S921" i="1"/>
  <c r="Y921" i="1" s="1"/>
  <c r="Z921" i="1" s="1"/>
  <c r="S922" i="1"/>
  <c r="Y922" i="1" s="1"/>
  <c r="Z922" i="1" s="1"/>
  <c r="S923" i="1"/>
  <c r="Y923" i="1" s="1"/>
  <c r="Z923" i="1" s="1"/>
  <c r="S924" i="1"/>
  <c r="Y924" i="1" s="1"/>
  <c r="Z924" i="1" s="1"/>
  <c r="S925" i="1"/>
  <c r="Y925" i="1" s="1"/>
  <c r="Z925" i="1" s="1"/>
  <c r="S926" i="1"/>
  <c r="Y926" i="1" s="1"/>
  <c r="Z926" i="1" s="1"/>
  <c r="S927" i="1"/>
  <c r="Y927" i="1" s="1"/>
  <c r="Z927" i="1" s="1"/>
  <c r="S928" i="1"/>
  <c r="Y928" i="1" s="1"/>
  <c r="Z928" i="1" s="1"/>
  <c r="S929" i="1"/>
  <c r="Y929" i="1" s="1"/>
  <c r="Z929" i="1" s="1"/>
  <c r="S930" i="1"/>
  <c r="Y930" i="1" s="1"/>
  <c r="Z930" i="1" s="1"/>
  <c r="S931" i="1"/>
  <c r="Y931" i="1" s="1"/>
  <c r="Z931" i="1" s="1"/>
  <c r="S932" i="1"/>
  <c r="Y932" i="1" s="1"/>
  <c r="Z932" i="1" s="1"/>
  <c r="S933" i="1"/>
  <c r="Y933" i="1" s="1"/>
  <c r="Z933" i="1" s="1"/>
  <c r="S934" i="1"/>
  <c r="Y934" i="1" s="1"/>
  <c r="Z934" i="1" s="1"/>
  <c r="S935" i="1"/>
  <c r="Y935" i="1" s="1"/>
  <c r="Z935" i="1" s="1"/>
  <c r="S936" i="1"/>
  <c r="Y936" i="1" s="1"/>
  <c r="Z936" i="1" s="1"/>
  <c r="S937" i="1"/>
  <c r="Y937" i="1" s="1"/>
  <c r="Z937" i="1" s="1"/>
  <c r="S938" i="1"/>
  <c r="Y938" i="1" s="1"/>
  <c r="Z938" i="1" s="1"/>
  <c r="S939" i="1"/>
  <c r="Y939" i="1" s="1"/>
  <c r="Z939" i="1" s="1"/>
  <c r="S940" i="1"/>
  <c r="Y940" i="1" s="1"/>
  <c r="Z940" i="1" s="1"/>
  <c r="S941" i="1"/>
  <c r="Y941" i="1" s="1"/>
  <c r="Z941" i="1" s="1"/>
  <c r="S942" i="1"/>
  <c r="Y942" i="1" s="1"/>
  <c r="Z942" i="1" s="1"/>
  <c r="S943" i="1"/>
  <c r="Y943" i="1" s="1"/>
  <c r="Z943" i="1" s="1"/>
  <c r="S944" i="1"/>
  <c r="Y944" i="1" s="1"/>
  <c r="Z944" i="1" s="1"/>
  <c r="S945" i="1"/>
  <c r="Y945" i="1" s="1"/>
  <c r="Z945" i="1" s="1"/>
  <c r="S946" i="1"/>
  <c r="Y946" i="1" s="1"/>
  <c r="Z946" i="1" s="1"/>
  <c r="S947" i="1"/>
  <c r="Y947" i="1" s="1"/>
  <c r="Z947" i="1" s="1"/>
  <c r="S948" i="1"/>
  <c r="Y948" i="1" s="1"/>
  <c r="Z948" i="1" s="1"/>
  <c r="S949" i="1"/>
  <c r="Y949" i="1" s="1"/>
  <c r="Z949" i="1" s="1"/>
  <c r="S950" i="1"/>
  <c r="Y950" i="1" s="1"/>
  <c r="Z950" i="1" s="1"/>
  <c r="S951" i="1"/>
  <c r="Y951" i="1" s="1"/>
  <c r="Z951" i="1" s="1"/>
  <c r="S952" i="1"/>
  <c r="Y952" i="1" s="1"/>
  <c r="Z952" i="1" s="1"/>
  <c r="S953" i="1"/>
  <c r="Y953" i="1" s="1"/>
  <c r="Z953" i="1" s="1"/>
  <c r="S954" i="1"/>
  <c r="Y954" i="1" s="1"/>
  <c r="Z954" i="1" s="1"/>
  <c r="S955" i="1"/>
  <c r="Y955" i="1" s="1"/>
  <c r="Z955" i="1" s="1"/>
  <c r="S956" i="1"/>
  <c r="Y956" i="1" s="1"/>
  <c r="Z956" i="1" s="1"/>
  <c r="S957" i="1"/>
  <c r="Y957" i="1" s="1"/>
  <c r="Z957" i="1" s="1"/>
  <c r="S958" i="1"/>
  <c r="Y958" i="1" s="1"/>
  <c r="Z958" i="1" s="1"/>
  <c r="S959" i="1"/>
  <c r="Y959" i="1" s="1"/>
  <c r="Z959" i="1" s="1"/>
  <c r="S960" i="1"/>
  <c r="Y960" i="1" s="1"/>
  <c r="Z960" i="1" s="1"/>
  <c r="S961" i="1"/>
  <c r="Y961" i="1" s="1"/>
  <c r="Z961" i="1" s="1"/>
  <c r="S962" i="1"/>
  <c r="Y962" i="1" s="1"/>
  <c r="Z962" i="1" s="1"/>
  <c r="S963" i="1"/>
  <c r="Y963" i="1" s="1"/>
  <c r="Z963" i="1" s="1"/>
  <c r="S964" i="1"/>
  <c r="Y964" i="1" s="1"/>
  <c r="Z964" i="1" s="1"/>
  <c r="S965" i="1"/>
  <c r="Y965" i="1" s="1"/>
  <c r="Z965" i="1" s="1"/>
  <c r="S966" i="1"/>
  <c r="Y966" i="1" s="1"/>
  <c r="Z966" i="1" s="1"/>
  <c r="S967" i="1"/>
  <c r="Y967" i="1" s="1"/>
  <c r="Z967" i="1" s="1"/>
  <c r="S968" i="1"/>
  <c r="Y968" i="1" s="1"/>
  <c r="Z968" i="1" s="1"/>
  <c r="S969" i="1"/>
  <c r="Y969" i="1" s="1"/>
  <c r="Z969" i="1" s="1"/>
  <c r="S970" i="1"/>
  <c r="Y970" i="1" s="1"/>
  <c r="Z970" i="1" s="1"/>
  <c r="S971" i="1"/>
  <c r="Y971" i="1" s="1"/>
  <c r="Z971" i="1" s="1"/>
  <c r="S972" i="1"/>
  <c r="Y972" i="1" s="1"/>
  <c r="Z972" i="1" s="1"/>
  <c r="S973" i="1"/>
  <c r="Y973" i="1" s="1"/>
  <c r="Z973" i="1" s="1"/>
  <c r="S974" i="1"/>
  <c r="Y974" i="1" s="1"/>
  <c r="Z974" i="1" s="1"/>
  <c r="S975" i="1"/>
  <c r="Y975" i="1" s="1"/>
  <c r="Z975" i="1" s="1"/>
  <c r="S976" i="1"/>
  <c r="Y976" i="1" s="1"/>
  <c r="Z976" i="1" s="1"/>
  <c r="S977" i="1"/>
  <c r="Y977" i="1" s="1"/>
  <c r="Z977" i="1" s="1"/>
  <c r="S978" i="1"/>
  <c r="Y978" i="1" s="1"/>
  <c r="Z978" i="1" s="1"/>
  <c r="S979" i="1"/>
  <c r="Y979" i="1" s="1"/>
  <c r="Z979" i="1" s="1"/>
  <c r="S980" i="1"/>
  <c r="Y980" i="1" s="1"/>
  <c r="Z980" i="1" s="1"/>
  <c r="S981" i="1"/>
  <c r="Y981" i="1" s="1"/>
  <c r="Z981" i="1" s="1"/>
  <c r="S982" i="1"/>
  <c r="Y982" i="1" s="1"/>
  <c r="Z982" i="1" s="1"/>
  <c r="S983" i="1"/>
  <c r="Y983" i="1" s="1"/>
  <c r="Z983" i="1" s="1"/>
  <c r="S984" i="1"/>
  <c r="Y984" i="1" s="1"/>
  <c r="Z984" i="1" s="1"/>
  <c r="S985" i="1"/>
  <c r="Y985" i="1" s="1"/>
  <c r="Z985" i="1" s="1"/>
  <c r="S986" i="1"/>
  <c r="Y986" i="1" s="1"/>
  <c r="Z986" i="1" s="1"/>
  <c r="S987" i="1"/>
  <c r="Y987" i="1" s="1"/>
  <c r="Z987" i="1" s="1"/>
  <c r="S988" i="1"/>
  <c r="Y988" i="1" s="1"/>
  <c r="Z988" i="1" s="1"/>
  <c r="S989" i="1"/>
  <c r="Y989" i="1" s="1"/>
  <c r="Z989" i="1" s="1"/>
  <c r="S990" i="1"/>
  <c r="Y990" i="1" s="1"/>
  <c r="Z990" i="1" s="1"/>
  <c r="S991" i="1"/>
  <c r="Y991" i="1" s="1"/>
  <c r="Z991" i="1" s="1"/>
  <c r="S992" i="1"/>
  <c r="Y992" i="1" s="1"/>
  <c r="Z992" i="1" s="1"/>
  <c r="S993" i="1"/>
  <c r="Y993" i="1" s="1"/>
  <c r="Z993" i="1" s="1"/>
  <c r="S994" i="1"/>
  <c r="Y994" i="1" s="1"/>
  <c r="Z994" i="1" s="1"/>
  <c r="S995" i="1"/>
  <c r="Y995" i="1" s="1"/>
  <c r="Z995" i="1" s="1"/>
  <c r="S996" i="1"/>
  <c r="Y996" i="1" s="1"/>
  <c r="Z996" i="1" s="1"/>
  <c r="S997" i="1"/>
  <c r="Y997" i="1" s="1"/>
  <c r="Z997" i="1" s="1"/>
  <c r="S998" i="1"/>
  <c r="Y998" i="1" s="1"/>
  <c r="Z998" i="1" s="1"/>
  <c r="S999" i="1"/>
  <c r="Y999" i="1" s="1"/>
  <c r="Z999" i="1" s="1"/>
  <c r="S1000" i="1"/>
  <c r="Y1000" i="1" s="1"/>
  <c r="Z1000" i="1" s="1"/>
  <c r="S1001" i="1"/>
  <c r="Y1001" i="1" s="1"/>
  <c r="Z1001" i="1" s="1"/>
  <c r="S1002" i="1"/>
  <c r="Y1002" i="1" s="1"/>
  <c r="Z1002" i="1" s="1"/>
  <c r="S1003" i="1"/>
  <c r="Y1003" i="1" s="1"/>
  <c r="Z1003" i="1" s="1"/>
  <c r="S1004" i="1"/>
  <c r="Y1004" i="1" s="1"/>
  <c r="Z1004" i="1" s="1"/>
  <c r="S1005" i="1"/>
  <c r="Y1005" i="1" s="1"/>
  <c r="Z1005" i="1" s="1"/>
  <c r="S1006" i="1"/>
  <c r="Y1006" i="1" s="1"/>
  <c r="Z1006" i="1" s="1"/>
  <c r="S1007" i="1"/>
  <c r="Y1007" i="1" s="1"/>
  <c r="Z1007" i="1" s="1"/>
  <c r="S1008" i="1"/>
  <c r="Y1008" i="1" s="1"/>
  <c r="Z1008" i="1" s="1"/>
  <c r="S1009" i="1"/>
  <c r="Y1009" i="1" s="1"/>
  <c r="Z1009" i="1" s="1"/>
  <c r="S1010" i="1"/>
  <c r="Y1010" i="1" s="1"/>
  <c r="Z1010" i="1" s="1"/>
  <c r="S1011" i="1"/>
  <c r="Y1011" i="1" s="1"/>
  <c r="Z1011" i="1" s="1"/>
  <c r="S1012" i="1"/>
  <c r="Y1012" i="1" s="1"/>
  <c r="Z1012" i="1" s="1"/>
  <c r="S1013" i="1"/>
  <c r="Y1013" i="1" s="1"/>
  <c r="Z1013" i="1" s="1"/>
  <c r="S1014" i="1"/>
  <c r="Y1014" i="1" s="1"/>
  <c r="Z1014" i="1" s="1"/>
  <c r="S1015" i="1"/>
  <c r="Y1015" i="1" s="1"/>
  <c r="Z1015" i="1" s="1"/>
  <c r="S1016" i="1"/>
  <c r="Y1016" i="1" s="1"/>
  <c r="Z1016" i="1" s="1"/>
  <c r="S1017" i="1"/>
  <c r="Y1017" i="1" s="1"/>
  <c r="Z1017" i="1" s="1"/>
  <c r="S1018" i="1"/>
  <c r="Y1018" i="1" s="1"/>
  <c r="Z1018" i="1" s="1"/>
  <c r="S1019" i="1"/>
  <c r="Y1019" i="1" s="1"/>
  <c r="Z1019" i="1" s="1"/>
  <c r="S1020" i="1"/>
  <c r="Y1020" i="1" s="1"/>
  <c r="Z1020" i="1" s="1"/>
  <c r="S1021" i="1"/>
  <c r="Y1021" i="1" s="1"/>
  <c r="Z1021" i="1" s="1"/>
  <c r="S1022" i="1"/>
  <c r="Y1022" i="1" s="1"/>
  <c r="Z1022" i="1" s="1"/>
  <c r="S1023" i="1"/>
  <c r="Y1023" i="1" s="1"/>
  <c r="Z1023" i="1" s="1"/>
  <c r="S1024" i="1"/>
  <c r="Y1024" i="1" s="1"/>
  <c r="Z1024" i="1" s="1"/>
  <c r="S1025" i="1"/>
  <c r="Y1025" i="1" s="1"/>
  <c r="Z1025" i="1" s="1"/>
  <c r="S1026" i="1"/>
  <c r="Y1026" i="1" s="1"/>
  <c r="Z1026" i="1" s="1"/>
  <c r="S1027" i="1"/>
  <c r="Y1027" i="1" s="1"/>
  <c r="Z1027" i="1" s="1"/>
  <c r="S1028" i="1"/>
  <c r="Y1028" i="1" s="1"/>
  <c r="Z1028" i="1" s="1"/>
  <c r="S1029" i="1"/>
  <c r="Y1029" i="1" s="1"/>
  <c r="Z1029" i="1" s="1"/>
  <c r="S1030" i="1"/>
  <c r="Y1030" i="1" s="1"/>
  <c r="Z1030" i="1" s="1"/>
  <c r="S1031" i="1"/>
  <c r="Y1031" i="1" s="1"/>
  <c r="Z1031" i="1" s="1"/>
  <c r="S1032" i="1"/>
  <c r="Y1032" i="1" s="1"/>
  <c r="Z1032" i="1" s="1"/>
  <c r="S1033" i="1"/>
  <c r="Y1033" i="1" s="1"/>
  <c r="Z1033" i="1" s="1"/>
  <c r="S1034" i="1"/>
  <c r="Y1034" i="1" s="1"/>
  <c r="Z1034" i="1" s="1"/>
  <c r="S1035" i="1"/>
  <c r="Y1035" i="1" s="1"/>
  <c r="Z1035" i="1" s="1"/>
  <c r="S1036" i="1"/>
  <c r="Y1036" i="1" s="1"/>
  <c r="Z1036" i="1" s="1"/>
  <c r="S1037" i="1"/>
  <c r="Y1037" i="1" s="1"/>
  <c r="Z1037" i="1" s="1"/>
  <c r="S1038" i="1"/>
  <c r="Y1038" i="1" s="1"/>
  <c r="Z1038" i="1" s="1"/>
  <c r="S1039" i="1"/>
  <c r="Y1039" i="1" s="1"/>
  <c r="Z1039" i="1" s="1"/>
  <c r="S1040" i="1"/>
  <c r="Y1040" i="1" s="1"/>
  <c r="Z1040" i="1" s="1"/>
  <c r="S1041" i="1"/>
  <c r="Y1041" i="1" s="1"/>
  <c r="Z1041" i="1" s="1"/>
  <c r="S1042" i="1"/>
  <c r="Y1042" i="1" s="1"/>
  <c r="Z1042" i="1" s="1"/>
  <c r="S1043" i="1"/>
  <c r="Y1043" i="1" s="1"/>
  <c r="Z1043" i="1" s="1"/>
  <c r="S1044" i="1"/>
  <c r="Y1044" i="1" s="1"/>
  <c r="Z1044" i="1" s="1"/>
  <c r="S1045" i="1"/>
  <c r="Y1045" i="1" s="1"/>
  <c r="Z1045" i="1" s="1"/>
  <c r="S1046" i="1"/>
  <c r="Y1046" i="1" s="1"/>
  <c r="Z1046" i="1" s="1"/>
  <c r="S1047" i="1"/>
  <c r="Y1047" i="1" s="1"/>
  <c r="Z1047" i="1" s="1"/>
  <c r="S1048" i="1"/>
  <c r="Y1048" i="1" s="1"/>
  <c r="Z1048" i="1" s="1"/>
  <c r="S1049" i="1"/>
  <c r="Y1049" i="1" s="1"/>
  <c r="Z1049" i="1" s="1"/>
  <c r="S1050" i="1"/>
  <c r="Y1050" i="1" s="1"/>
  <c r="Z1050" i="1" s="1"/>
  <c r="S1051" i="1"/>
  <c r="Y1051" i="1" s="1"/>
  <c r="Z1051" i="1" s="1"/>
  <c r="S1052" i="1"/>
  <c r="Y1052" i="1" s="1"/>
  <c r="Z1052" i="1" s="1"/>
  <c r="S1053" i="1"/>
  <c r="Y1053" i="1" s="1"/>
  <c r="Z1053" i="1" s="1"/>
  <c r="S1054" i="1"/>
  <c r="Y1054" i="1" s="1"/>
  <c r="Z1054" i="1" s="1"/>
  <c r="S1055" i="1"/>
  <c r="Y1055" i="1" s="1"/>
  <c r="Z1055" i="1" s="1"/>
  <c r="S1056" i="1"/>
  <c r="Y1056" i="1" s="1"/>
  <c r="Z1056" i="1" s="1"/>
  <c r="S1057" i="1"/>
  <c r="Y1057" i="1" s="1"/>
  <c r="Z1057" i="1" s="1"/>
  <c r="S1058" i="1"/>
  <c r="Y1058" i="1" s="1"/>
  <c r="Z1058" i="1" s="1"/>
  <c r="S1059" i="1"/>
  <c r="Y1059" i="1" s="1"/>
  <c r="Z1059" i="1" s="1"/>
  <c r="S1060" i="1"/>
  <c r="Y1060" i="1" s="1"/>
  <c r="Z1060" i="1" s="1"/>
  <c r="S1061" i="1"/>
  <c r="Y1061" i="1" s="1"/>
  <c r="Z1061" i="1" s="1"/>
  <c r="S1062" i="1"/>
  <c r="Y1062" i="1" s="1"/>
  <c r="Z1062" i="1" s="1"/>
  <c r="S1063" i="1"/>
  <c r="Y1063" i="1" s="1"/>
  <c r="Z1063" i="1" s="1"/>
  <c r="S1064" i="1"/>
  <c r="Y1064" i="1" s="1"/>
  <c r="Z1064" i="1" s="1"/>
  <c r="S1065" i="1"/>
  <c r="Y1065" i="1" s="1"/>
  <c r="Z1065" i="1" s="1"/>
  <c r="S1066" i="1"/>
  <c r="Y1066" i="1" s="1"/>
  <c r="Z1066" i="1" s="1"/>
  <c r="S1067" i="1"/>
  <c r="Y1067" i="1" s="1"/>
  <c r="Z1067" i="1" s="1"/>
  <c r="S1068" i="1"/>
  <c r="Y1068" i="1" s="1"/>
  <c r="Z1068" i="1" s="1"/>
  <c r="S1069" i="1"/>
  <c r="Y1069" i="1" s="1"/>
  <c r="Z1069" i="1" s="1"/>
  <c r="S1070" i="1"/>
  <c r="Y1070" i="1" s="1"/>
  <c r="Z1070" i="1" s="1"/>
  <c r="S1071" i="1"/>
  <c r="Y1071" i="1" s="1"/>
  <c r="Z1071" i="1" s="1"/>
  <c r="S1072" i="1"/>
  <c r="Y1072" i="1" s="1"/>
  <c r="Z1072" i="1" s="1"/>
  <c r="S1073" i="1"/>
  <c r="Y1073" i="1" s="1"/>
  <c r="Z1073" i="1" s="1"/>
  <c r="S1074" i="1"/>
  <c r="Y1074" i="1" s="1"/>
  <c r="Z1074" i="1" s="1"/>
  <c r="S1075" i="1"/>
  <c r="Y1075" i="1" s="1"/>
  <c r="Z1075" i="1" s="1"/>
  <c r="S1076" i="1"/>
  <c r="Y1076" i="1" s="1"/>
  <c r="Z1076" i="1" s="1"/>
  <c r="S1077" i="1"/>
  <c r="Y1077" i="1" s="1"/>
  <c r="Z1077" i="1" s="1"/>
  <c r="S1078" i="1"/>
  <c r="Y1078" i="1" s="1"/>
  <c r="Z1078" i="1" s="1"/>
  <c r="S1079" i="1"/>
  <c r="Y1079" i="1" s="1"/>
  <c r="Z1079" i="1" s="1"/>
  <c r="S1080" i="1"/>
  <c r="Y1080" i="1" s="1"/>
  <c r="Z1080" i="1" s="1"/>
  <c r="S1081" i="1"/>
  <c r="Y1081" i="1" s="1"/>
  <c r="Z1081" i="1" s="1"/>
  <c r="S1082" i="1"/>
  <c r="Y1082" i="1" s="1"/>
  <c r="Z1082" i="1" s="1"/>
  <c r="S1083" i="1"/>
  <c r="Y1083" i="1" s="1"/>
  <c r="Z1083" i="1" s="1"/>
  <c r="S1084" i="1"/>
  <c r="Y1084" i="1" s="1"/>
  <c r="Z1084" i="1" s="1"/>
  <c r="S1085" i="1"/>
  <c r="Y1085" i="1" s="1"/>
  <c r="Z1085" i="1" s="1"/>
  <c r="S1086" i="1"/>
  <c r="Y1086" i="1" s="1"/>
  <c r="Z1086" i="1" s="1"/>
  <c r="S1087" i="1"/>
  <c r="Y1087" i="1" s="1"/>
  <c r="Z1087" i="1" s="1"/>
  <c r="S1088" i="1"/>
  <c r="Y1088" i="1" s="1"/>
  <c r="Z1088" i="1" s="1"/>
  <c r="S1089" i="1"/>
  <c r="Y1089" i="1" s="1"/>
  <c r="Z1089" i="1" s="1"/>
  <c r="S1090" i="1"/>
  <c r="Y1090" i="1" s="1"/>
  <c r="Z1090" i="1" s="1"/>
  <c r="S1091" i="1"/>
  <c r="Y1091" i="1" s="1"/>
  <c r="Z1091" i="1" s="1"/>
  <c r="S1092" i="1"/>
  <c r="Y1092" i="1" s="1"/>
  <c r="Z1092" i="1" s="1"/>
  <c r="S1093" i="1"/>
  <c r="Y1093" i="1" s="1"/>
  <c r="Z1093" i="1" s="1"/>
  <c r="S1094" i="1"/>
  <c r="Y1094" i="1" s="1"/>
  <c r="Z1094" i="1" s="1"/>
  <c r="S1095" i="1"/>
  <c r="Y1095" i="1" s="1"/>
  <c r="Z1095" i="1" s="1"/>
  <c r="S1096" i="1"/>
  <c r="Y1096" i="1" s="1"/>
  <c r="Z1096" i="1" s="1"/>
  <c r="S1097" i="1"/>
  <c r="Y1097" i="1" s="1"/>
  <c r="Z1097" i="1" s="1"/>
  <c r="S1098" i="1"/>
  <c r="Y1098" i="1" s="1"/>
  <c r="Z1098" i="1" s="1"/>
  <c r="S1099" i="1"/>
  <c r="Y1099" i="1" s="1"/>
  <c r="Z1099" i="1" s="1"/>
  <c r="S1100" i="1"/>
  <c r="Y1100" i="1" s="1"/>
  <c r="Z1100" i="1" s="1"/>
  <c r="S1101" i="1"/>
  <c r="Y1101" i="1" s="1"/>
  <c r="Z1101" i="1" s="1"/>
  <c r="S1102" i="1"/>
  <c r="Y1102" i="1" s="1"/>
  <c r="Z1102" i="1" s="1"/>
  <c r="S1103" i="1"/>
  <c r="Y1103" i="1" s="1"/>
  <c r="Z1103" i="1" s="1"/>
  <c r="S1104" i="1"/>
  <c r="Y1104" i="1" s="1"/>
  <c r="Z1104" i="1" s="1"/>
  <c r="S1105" i="1"/>
  <c r="Y1105" i="1" s="1"/>
  <c r="Z1105" i="1" s="1"/>
  <c r="S1106" i="1"/>
  <c r="Y1106" i="1" s="1"/>
  <c r="Z1106" i="1" s="1"/>
  <c r="S1107" i="1"/>
  <c r="Y1107" i="1" s="1"/>
  <c r="Z1107" i="1" s="1"/>
  <c r="S1108" i="1"/>
  <c r="Y1108" i="1" s="1"/>
  <c r="Z1108" i="1" s="1"/>
  <c r="S1109" i="1"/>
  <c r="Y1109" i="1" s="1"/>
  <c r="Z1109" i="1" s="1"/>
  <c r="S1110" i="1"/>
  <c r="Y1110" i="1" s="1"/>
  <c r="Z1110" i="1" s="1"/>
  <c r="S1111" i="1"/>
  <c r="Y1111" i="1" s="1"/>
  <c r="Z1111" i="1" s="1"/>
  <c r="S1112" i="1"/>
  <c r="Y1112" i="1" s="1"/>
  <c r="Z1112" i="1" s="1"/>
  <c r="S1113" i="1"/>
  <c r="Y1113" i="1" s="1"/>
  <c r="Z1113" i="1" s="1"/>
  <c r="S1114" i="1"/>
  <c r="Y1114" i="1" s="1"/>
  <c r="Z1114" i="1" s="1"/>
  <c r="S1115" i="1"/>
  <c r="Y1115" i="1" s="1"/>
  <c r="Z1115" i="1" s="1"/>
  <c r="S1116" i="1"/>
  <c r="Y1116" i="1" s="1"/>
  <c r="Z1116" i="1" s="1"/>
  <c r="S1117" i="1"/>
  <c r="Y1117" i="1" s="1"/>
  <c r="Z1117" i="1" s="1"/>
  <c r="S1118" i="1"/>
  <c r="Y1118" i="1" s="1"/>
  <c r="Z1118" i="1" s="1"/>
  <c r="S1119" i="1"/>
  <c r="Y1119" i="1" s="1"/>
  <c r="Z1119" i="1" s="1"/>
  <c r="S1120" i="1"/>
  <c r="Y1120" i="1" s="1"/>
  <c r="Z1120" i="1" s="1"/>
  <c r="S1121" i="1"/>
  <c r="Y1121" i="1" s="1"/>
  <c r="Z1121" i="1" s="1"/>
  <c r="S1122" i="1"/>
  <c r="Y1122" i="1" s="1"/>
  <c r="Z1122" i="1" s="1"/>
  <c r="S1123" i="1"/>
  <c r="Y1123" i="1" s="1"/>
  <c r="Z1123" i="1" s="1"/>
  <c r="S1124" i="1"/>
  <c r="Y1124" i="1" s="1"/>
  <c r="Z1124" i="1" s="1"/>
  <c r="S1125" i="1"/>
  <c r="Y1125" i="1" s="1"/>
  <c r="Z1125" i="1" s="1"/>
  <c r="S1126" i="1"/>
  <c r="Y1126" i="1" s="1"/>
  <c r="Z1126" i="1" s="1"/>
  <c r="S1127" i="1"/>
  <c r="Y1127" i="1" s="1"/>
  <c r="Z1127" i="1" s="1"/>
  <c r="S1128" i="1"/>
  <c r="Y1128" i="1" s="1"/>
  <c r="Z1128" i="1" s="1"/>
  <c r="S1129" i="1"/>
  <c r="Y1129" i="1" s="1"/>
  <c r="Z1129" i="1" s="1"/>
  <c r="S1130" i="1"/>
  <c r="Y1130" i="1" s="1"/>
  <c r="Z1130" i="1" s="1"/>
  <c r="S1131" i="1"/>
  <c r="Y1131" i="1" s="1"/>
  <c r="Z1131" i="1" s="1"/>
  <c r="S1132" i="1"/>
  <c r="Y1132" i="1" s="1"/>
  <c r="Z1132" i="1" s="1"/>
  <c r="S1133" i="1"/>
  <c r="Y1133" i="1" s="1"/>
  <c r="Z1133" i="1" s="1"/>
  <c r="S1134" i="1"/>
  <c r="Y1134" i="1" s="1"/>
  <c r="Z1134" i="1" s="1"/>
  <c r="S1135" i="1"/>
  <c r="Y1135" i="1" s="1"/>
  <c r="Z1135" i="1" s="1"/>
  <c r="S1136" i="1"/>
  <c r="Y1136" i="1" s="1"/>
  <c r="Z1136" i="1" s="1"/>
  <c r="S1137" i="1"/>
  <c r="Y1137" i="1" s="1"/>
  <c r="Z1137" i="1" s="1"/>
  <c r="S1138" i="1"/>
  <c r="Y1138" i="1" s="1"/>
  <c r="Z1138" i="1" s="1"/>
  <c r="S1139" i="1"/>
  <c r="Y1139" i="1" s="1"/>
  <c r="Z1139" i="1" s="1"/>
  <c r="S1140" i="1"/>
  <c r="Y1140" i="1" s="1"/>
  <c r="Z1140" i="1" s="1"/>
  <c r="S1141" i="1"/>
  <c r="Y1141" i="1" s="1"/>
  <c r="Z1141" i="1" s="1"/>
  <c r="S1142" i="1"/>
  <c r="Y1142" i="1" s="1"/>
  <c r="Z1142" i="1" s="1"/>
  <c r="S1143" i="1"/>
  <c r="Y1143" i="1" s="1"/>
  <c r="Z1143" i="1" s="1"/>
  <c r="S1144" i="1"/>
  <c r="Y1144" i="1" s="1"/>
  <c r="Z1144" i="1" s="1"/>
  <c r="S1145" i="1"/>
  <c r="Y1145" i="1" s="1"/>
  <c r="Z1145" i="1" s="1"/>
  <c r="S1146" i="1"/>
  <c r="Y1146" i="1" s="1"/>
  <c r="Z1146" i="1" s="1"/>
  <c r="S1147" i="1"/>
  <c r="Y1147" i="1" s="1"/>
  <c r="Z1147" i="1" s="1"/>
  <c r="S1148" i="1"/>
  <c r="Y1148" i="1" s="1"/>
  <c r="Z1148" i="1" s="1"/>
  <c r="S1149" i="1"/>
  <c r="Y1149" i="1" s="1"/>
  <c r="Z1149" i="1" s="1"/>
  <c r="S1150" i="1"/>
  <c r="Y1150" i="1" s="1"/>
  <c r="Z1150" i="1" s="1"/>
  <c r="S1151" i="1"/>
  <c r="Y1151" i="1" s="1"/>
  <c r="Z1151" i="1" s="1"/>
  <c r="S1152" i="1"/>
  <c r="Y1152" i="1" s="1"/>
  <c r="Z1152" i="1" s="1"/>
  <c r="S1153" i="1"/>
  <c r="Y1153" i="1" s="1"/>
  <c r="Z1153" i="1" s="1"/>
  <c r="S1154" i="1"/>
  <c r="Y1154" i="1" s="1"/>
  <c r="Z1154" i="1" s="1"/>
  <c r="S1155" i="1"/>
  <c r="Y1155" i="1" s="1"/>
  <c r="Z1155" i="1" s="1"/>
  <c r="S1156" i="1"/>
  <c r="Y1156" i="1" s="1"/>
  <c r="Z1156" i="1" s="1"/>
  <c r="S1157" i="1"/>
  <c r="Y1157" i="1" s="1"/>
  <c r="Z1157" i="1" s="1"/>
  <c r="S1158" i="1"/>
  <c r="Y1158" i="1" s="1"/>
  <c r="Z1158" i="1" s="1"/>
  <c r="S1159" i="1"/>
  <c r="Y1159" i="1" s="1"/>
  <c r="Z1159" i="1" s="1"/>
  <c r="S1160" i="1"/>
  <c r="Y1160" i="1" s="1"/>
  <c r="Z1160" i="1" s="1"/>
  <c r="S1161" i="1"/>
  <c r="Y1161" i="1" s="1"/>
  <c r="Z1161" i="1" s="1"/>
  <c r="S1162" i="1"/>
  <c r="Y1162" i="1" s="1"/>
  <c r="Z1162" i="1" s="1"/>
  <c r="S1163" i="1"/>
  <c r="Y1163" i="1" s="1"/>
  <c r="Z1163" i="1" s="1"/>
  <c r="S1164" i="1"/>
  <c r="Y1164" i="1" s="1"/>
  <c r="Z1164" i="1" s="1"/>
  <c r="S1165" i="1"/>
  <c r="Y1165" i="1" s="1"/>
  <c r="Z1165" i="1" s="1"/>
  <c r="S1166" i="1"/>
  <c r="Y1166" i="1" s="1"/>
  <c r="Z1166" i="1" s="1"/>
  <c r="S1167" i="1"/>
  <c r="Y1167" i="1" s="1"/>
  <c r="Z1167" i="1" s="1"/>
  <c r="S1168" i="1"/>
  <c r="Y1168" i="1" s="1"/>
  <c r="Z1168" i="1" s="1"/>
  <c r="S1169" i="1"/>
  <c r="Y1169" i="1" s="1"/>
  <c r="Z1169" i="1" s="1"/>
  <c r="S1170" i="1"/>
  <c r="Y1170" i="1" s="1"/>
  <c r="Z1170" i="1" s="1"/>
  <c r="S1171" i="1"/>
  <c r="Y1171" i="1" s="1"/>
  <c r="Z1171" i="1" s="1"/>
  <c r="S1172" i="1"/>
  <c r="Y1172" i="1" s="1"/>
  <c r="Z1172" i="1" s="1"/>
  <c r="S1173" i="1"/>
  <c r="Y1173" i="1" s="1"/>
  <c r="Z1173" i="1" s="1"/>
  <c r="S1174" i="1"/>
  <c r="Y1174" i="1" s="1"/>
  <c r="Z1174" i="1" s="1"/>
  <c r="S1175" i="1"/>
  <c r="Y1175" i="1" s="1"/>
  <c r="Z1175" i="1" s="1"/>
  <c r="S1176" i="1"/>
  <c r="Y1176" i="1" s="1"/>
  <c r="Z1176" i="1" s="1"/>
  <c r="S1177" i="1"/>
  <c r="Y1177" i="1" s="1"/>
  <c r="Z1177" i="1" s="1"/>
  <c r="S1178" i="1"/>
  <c r="Y1178" i="1" s="1"/>
  <c r="Z1178" i="1" s="1"/>
  <c r="S1179" i="1"/>
  <c r="Y1179" i="1" s="1"/>
  <c r="Z1179" i="1" s="1"/>
  <c r="S1180" i="1"/>
  <c r="Y1180" i="1" s="1"/>
  <c r="Z1180" i="1" s="1"/>
  <c r="S1181" i="1"/>
  <c r="Y1181" i="1" s="1"/>
  <c r="Z1181" i="1" s="1"/>
  <c r="S1182" i="1"/>
  <c r="Y1182" i="1" s="1"/>
  <c r="Z1182" i="1" s="1"/>
  <c r="S1183" i="1"/>
  <c r="Y1183" i="1" s="1"/>
  <c r="Z1183" i="1" s="1"/>
  <c r="S1184" i="1"/>
  <c r="Y1184" i="1" s="1"/>
  <c r="Z1184" i="1" s="1"/>
  <c r="S1185" i="1"/>
  <c r="Y1185" i="1" s="1"/>
  <c r="Z1185" i="1" s="1"/>
  <c r="S1186" i="1"/>
  <c r="Y1186" i="1" s="1"/>
  <c r="Z1186" i="1" s="1"/>
  <c r="S1187" i="1"/>
  <c r="Y1187" i="1" s="1"/>
  <c r="Z1187" i="1" s="1"/>
  <c r="S1188" i="1"/>
  <c r="Y1188" i="1" s="1"/>
  <c r="Z1188" i="1" s="1"/>
  <c r="S1189" i="1"/>
  <c r="Y1189" i="1" s="1"/>
  <c r="Z1189" i="1" s="1"/>
  <c r="S1190" i="1"/>
  <c r="Y1190" i="1" s="1"/>
  <c r="Z1190" i="1" s="1"/>
  <c r="S1191" i="1"/>
  <c r="Y1191" i="1" s="1"/>
  <c r="Z1191" i="1" s="1"/>
  <c r="S1192" i="1"/>
  <c r="Y1192" i="1" s="1"/>
  <c r="Z1192" i="1" s="1"/>
  <c r="S1193" i="1"/>
  <c r="Y1193" i="1" s="1"/>
  <c r="Z1193" i="1" s="1"/>
  <c r="S1194" i="1"/>
  <c r="Y1194" i="1" s="1"/>
  <c r="Z1194" i="1" s="1"/>
  <c r="S1195" i="1"/>
  <c r="Y1195" i="1" s="1"/>
  <c r="Z1195" i="1" s="1"/>
  <c r="S1196" i="1"/>
  <c r="Y1196" i="1" s="1"/>
  <c r="Z1196" i="1" s="1"/>
  <c r="S1197" i="1"/>
  <c r="Y1197" i="1" s="1"/>
  <c r="Z1197" i="1" s="1"/>
  <c r="S1198" i="1"/>
  <c r="Y1198" i="1" s="1"/>
  <c r="Z1198" i="1" s="1"/>
  <c r="S1199" i="1"/>
  <c r="Y1199" i="1" s="1"/>
  <c r="Z1199" i="1" s="1"/>
  <c r="S1200" i="1"/>
  <c r="Y1200" i="1" s="1"/>
  <c r="Z1200" i="1" s="1"/>
  <c r="S1201" i="1"/>
  <c r="Y1201" i="1" s="1"/>
  <c r="Z1201" i="1" s="1"/>
  <c r="S1202" i="1"/>
  <c r="Y1202" i="1" s="1"/>
  <c r="Z1202" i="1" s="1"/>
  <c r="S1203" i="1"/>
  <c r="Y1203" i="1" s="1"/>
  <c r="Z1203" i="1" s="1"/>
  <c r="S1204" i="1"/>
  <c r="Y1204" i="1" s="1"/>
  <c r="Z1204" i="1" s="1"/>
  <c r="S1205" i="1"/>
  <c r="Y1205" i="1" s="1"/>
  <c r="Z1205" i="1" s="1"/>
  <c r="S1206" i="1"/>
  <c r="Y1206" i="1" s="1"/>
  <c r="Z1206" i="1" s="1"/>
  <c r="S1207" i="1"/>
  <c r="Y1207" i="1" s="1"/>
  <c r="Z1207" i="1" s="1"/>
  <c r="S1208" i="1"/>
  <c r="Y1208" i="1" s="1"/>
  <c r="Z1208" i="1" s="1"/>
  <c r="S1209" i="1"/>
  <c r="Y1209" i="1" s="1"/>
  <c r="Z1209" i="1" s="1"/>
  <c r="S1210" i="1"/>
  <c r="Y1210" i="1" s="1"/>
  <c r="Z1210" i="1" s="1"/>
  <c r="S1211" i="1"/>
  <c r="Y1211" i="1" s="1"/>
  <c r="Z1211" i="1" s="1"/>
  <c r="S1212" i="1"/>
  <c r="Y1212" i="1" s="1"/>
  <c r="Z1212" i="1" s="1"/>
  <c r="S1213" i="1"/>
  <c r="Y1213" i="1" s="1"/>
  <c r="Z1213" i="1" s="1"/>
  <c r="S1214" i="1"/>
  <c r="Y1214" i="1" s="1"/>
  <c r="Z1214" i="1" s="1"/>
  <c r="S1215" i="1"/>
  <c r="Y1215" i="1" s="1"/>
  <c r="Z1215" i="1" s="1"/>
  <c r="S1216" i="1"/>
  <c r="Y1216" i="1" s="1"/>
  <c r="Z1216" i="1" s="1"/>
  <c r="S1217" i="1"/>
  <c r="Y1217" i="1" s="1"/>
  <c r="Z1217" i="1" s="1"/>
  <c r="S1218" i="1"/>
  <c r="Y1218" i="1" s="1"/>
  <c r="Z1218" i="1" s="1"/>
  <c r="S1219" i="1"/>
  <c r="Y1219" i="1" s="1"/>
  <c r="Z1219" i="1" s="1"/>
  <c r="S1220" i="1"/>
  <c r="Y1220" i="1" s="1"/>
  <c r="Z1220" i="1" s="1"/>
  <c r="S1221" i="1"/>
  <c r="Y1221" i="1" s="1"/>
  <c r="Z1221" i="1" s="1"/>
  <c r="S1222" i="1"/>
  <c r="Y1222" i="1" s="1"/>
  <c r="Z1222" i="1" s="1"/>
  <c r="S1223" i="1"/>
  <c r="Y1223" i="1" s="1"/>
  <c r="Z1223" i="1" s="1"/>
  <c r="S1224" i="1"/>
  <c r="Y1224" i="1" s="1"/>
  <c r="Z1224" i="1" s="1"/>
  <c r="S1225" i="1"/>
  <c r="Y1225" i="1" s="1"/>
  <c r="Z1225" i="1" s="1"/>
  <c r="S1226" i="1"/>
  <c r="Y1226" i="1" s="1"/>
  <c r="Z1226" i="1" s="1"/>
  <c r="S1227" i="1"/>
  <c r="Y1227" i="1" s="1"/>
  <c r="Z1227" i="1" s="1"/>
  <c r="S1228" i="1"/>
  <c r="Y1228" i="1" s="1"/>
  <c r="Z1228" i="1" s="1"/>
  <c r="S1229" i="1"/>
  <c r="Y1229" i="1" s="1"/>
  <c r="Z1229" i="1" s="1"/>
  <c r="S1230" i="1"/>
  <c r="Y1230" i="1" s="1"/>
  <c r="Z1230" i="1" s="1"/>
  <c r="S1231" i="1"/>
  <c r="Y1231" i="1" s="1"/>
  <c r="Z1231" i="1" s="1"/>
  <c r="S1232" i="1"/>
  <c r="Y1232" i="1" s="1"/>
  <c r="Z1232" i="1" s="1"/>
  <c r="S1233" i="1"/>
  <c r="Y1233" i="1" s="1"/>
  <c r="Z1233" i="1" s="1"/>
  <c r="S1234" i="1"/>
  <c r="Y1234" i="1" s="1"/>
  <c r="Z1234" i="1" s="1"/>
  <c r="S1235" i="1"/>
  <c r="Y1235" i="1" s="1"/>
  <c r="Z1235" i="1" s="1"/>
  <c r="S1236" i="1"/>
  <c r="Y1236" i="1" s="1"/>
  <c r="Z1236" i="1" s="1"/>
  <c r="S1237" i="1"/>
  <c r="Y1237" i="1" s="1"/>
  <c r="Z1237" i="1" s="1"/>
  <c r="S1238" i="1"/>
  <c r="Y1238" i="1" s="1"/>
  <c r="Z1238" i="1" s="1"/>
  <c r="S1239" i="1"/>
  <c r="Y1239" i="1" s="1"/>
  <c r="Z1239" i="1" s="1"/>
  <c r="S1240" i="1"/>
  <c r="Y1240" i="1" s="1"/>
  <c r="Z1240" i="1" s="1"/>
  <c r="S1241" i="1"/>
  <c r="Y1241" i="1" s="1"/>
  <c r="Z1241" i="1" s="1"/>
  <c r="S1242" i="1"/>
  <c r="Y1242" i="1" s="1"/>
  <c r="Z1242" i="1" s="1"/>
  <c r="S1243" i="1"/>
  <c r="Y1243" i="1" s="1"/>
  <c r="Z1243" i="1" s="1"/>
  <c r="S1244" i="1"/>
  <c r="Y1244" i="1" s="1"/>
  <c r="Z1244" i="1" s="1"/>
  <c r="S1245" i="1"/>
  <c r="Y1245" i="1" s="1"/>
  <c r="Z1245" i="1" s="1"/>
  <c r="S1246" i="1"/>
  <c r="Y1246" i="1" s="1"/>
  <c r="Z1246" i="1" s="1"/>
  <c r="S1247" i="1"/>
  <c r="Y1247" i="1" s="1"/>
  <c r="Z1247" i="1" s="1"/>
  <c r="S1248" i="1"/>
  <c r="Y1248" i="1" s="1"/>
  <c r="Z1248" i="1" s="1"/>
  <c r="S1249" i="1"/>
  <c r="Y1249" i="1" s="1"/>
  <c r="Z1249" i="1" s="1"/>
  <c r="S1250" i="1"/>
  <c r="Y1250" i="1" s="1"/>
  <c r="Z1250" i="1" s="1"/>
  <c r="S1251" i="1"/>
  <c r="Y1251" i="1" s="1"/>
  <c r="Z1251" i="1" s="1"/>
  <c r="S1252" i="1"/>
  <c r="Y1252" i="1" s="1"/>
  <c r="Z1252" i="1" s="1"/>
  <c r="S1253" i="1"/>
  <c r="Y1253" i="1" s="1"/>
  <c r="Z1253" i="1" s="1"/>
  <c r="S1254" i="1"/>
  <c r="Y1254" i="1" s="1"/>
  <c r="Z1254" i="1" s="1"/>
  <c r="S1255" i="1"/>
  <c r="Y1255" i="1" s="1"/>
  <c r="Z1255" i="1" s="1"/>
  <c r="S1256" i="1"/>
  <c r="Y1256" i="1" s="1"/>
  <c r="Z1256" i="1" s="1"/>
  <c r="S1257" i="1"/>
  <c r="Y1257" i="1" s="1"/>
  <c r="Z1257" i="1" s="1"/>
  <c r="S1258" i="1"/>
  <c r="Y1258" i="1" s="1"/>
  <c r="Z1258" i="1" s="1"/>
  <c r="S1259" i="1"/>
  <c r="Y1259" i="1" s="1"/>
  <c r="Z1259" i="1" s="1"/>
  <c r="S1260" i="1"/>
  <c r="Y1260" i="1" s="1"/>
  <c r="Z1260" i="1" s="1"/>
  <c r="S1261" i="1"/>
  <c r="Y1261" i="1" s="1"/>
  <c r="Z1261" i="1" s="1"/>
  <c r="S1262" i="1"/>
  <c r="Y1262" i="1" s="1"/>
  <c r="Z1262" i="1" s="1"/>
  <c r="S1263" i="1"/>
  <c r="Y1263" i="1" s="1"/>
  <c r="Z1263" i="1" s="1"/>
  <c r="S1264" i="1"/>
  <c r="Y1264" i="1" s="1"/>
  <c r="Z1264" i="1" s="1"/>
  <c r="S1265" i="1"/>
  <c r="Y1265" i="1" s="1"/>
  <c r="Z1265" i="1" s="1"/>
  <c r="S1266" i="1"/>
  <c r="Y1266" i="1" s="1"/>
  <c r="Z1266" i="1" s="1"/>
  <c r="S1267" i="1"/>
  <c r="Y1267" i="1" s="1"/>
  <c r="Z1267" i="1" s="1"/>
  <c r="S1268" i="1"/>
  <c r="Y1268" i="1" s="1"/>
  <c r="Z1268" i="1" s="1"/>
  <c r="S1269" i="1"/>
  <c r="Y1269" i="1" s="1"/>
  <c r="Z1269" i="1" s="1"/>
  <c r="S1270" i="1"/>
  <c r="Y1270" i="1" s="1"/>
  <c r="Z1270" i="1" s="1"/>
  <c r="S1271" i="1"/>
  <c r="Y1271" i="1" s="1"/>
  <c r="Z1271" i="1" s="1"/>
  <c r="S1272" i="1"/>
  <c r="Y1272" i="1" s="1"/>
  <c r="Z1272" i="1" s="1"/>
  <c r="S1273" i="1"/>
  <c r="Y1273" i="1" s="1"/>
  <c r="Z1273" i="1" s="1"/>
  <c r="S1274" i="1"/>
  <c r="Y1274" i="1" s="1"/>
  <c r="Z1274" i="1" s="1"/>
  <c r="S1275" i="1"/>
  <c r="Y1275" i="1" s="1"/>
  <c r="Z1275" i="1" s="1"/>
  <c r="S1276" i="1"/>
  <c r="Y1276" i="1" s="1"/>
  <c r="Z1276" i="1" s="1"/>
  <c r="S1277" i="1"/>
  <c r="Y1277" i="1" s="1"/>
  <c r="Z1277" i="1" s="1"/>
  <c r="S1278" i="1"/>
  <c r="Y1278" i="1" s="1"/>
  <c r="Z1278" i="1" s="1"/>
  <c r="S1279" i="1"/>
  <c r="Y1279" i="1" s="1"/>
  <c r="Z1279" i="1" s="1"/>
  <c r="S1280" i="1"/>
  <c r="Y1280" i="1" s="1"/>
  <c r="Z1280" i="1" s="1"/>
  <c r="S1281" i="1"/>
  <c r="Y1281" i="1" s="1"/>
  <c r="Z1281" i="1" s="1"/>
  <c r="S1282" i="1"/>
  <c r="Y1282" i="1" s="1"/>
  <c r="Z1282" i="1" s="1"/>
  <c r="S1283" i="1"/>
  <c r="Y1283" i="1" s="1"/>
  <c r="Z1283" i="1" s="1"/>
  <c r="S1284" i="1"/>
  <c r="Y1284" i="1" s="1"/>
  <c r="Z1284" i="1" s="1"/>
  <c r="S1285" i="1"/>
  <c r="Y1285" i="1" s="1"/>
  <c r="Z1285" i="1" s="1"/>
  <c r="S1286" i="1"/>
  <c r="Y1286" i="1" s="1"/>
  <c r="Z1286" i="1" s="1"/>
  <c r="S1287" i="1"/>
  <c r="Y1287" i="1" s="1"/>
  <c r="Z1287" i="1" s="1"/>
  <c r="S1288" i="1"/>
  <c r="Y1288" i="1" s="1"/>
  <c r="Z1288" i="1" s="1"/>
  <c r="S1289" i="1"/>
  <c r="Y1289" i="1" s="1"/>
  <c r="Z1289" i="1" s="1"/>
  <c r="S1290" i="1"/>
  <c r="Y1290" i="1" s="1"/>
  <c r="Z1290" i="1" s="1"/>
  <c r="S1291" i="1"/>
  <c r="Y1291" i="1" s="1"/>
  <c r="Z1291" i="1" s="1"/>
  <c r="S1292" i="1"/>
  <c r="Y1292" i="1" s="1"/>
  <c r="Z1292" i="1" s="1"/>
  <c r="S1293" i="1"/>
  <c r="Y1293" i="1" s="1"/>
  <c r="Z1293" i="1" s="1"/>
  <c r="S1294" i="1"/>
  <c r="Y1294" i="1" s="1"/>
  <c r="Z1294" i="1" s="1"/>
  <c r="S1295" i="1"/>
  <c r="Y1295" i="1" s="1"/>
  <c r="Z1295" i="1" s="1"/>
  <c r="S1296" i="1"/>
  <c r="Y1296" i="1" s="1"/>
  <c r="Z1296" i="1" s="1"/>
  <c r="S1297" i="1"/>
  <c r="Y1297" i="1" s="1"/>
  <c r="Z1297" i="1" s="1"/>
  <c r="S1298" i="1"/>
  <c r="Y1298" i="1" s="1"/>
  <c r="Z1298" i="1" s="1"/>
  <c r="S1299" i="1"/>
  <c r="Y1299" i="1" s="1"/>
  <c r="Z1299" i="1" s="1"/>
  <c r="S1300" i="1"/>
  <c r="Y1300" i="1" s="1"/>
  <c r="Z1300" i="1" s="1"/>
  <c r="S1301" i="1"/>
  <c r="Y1301" i="1" s="1"/>
  <c r="Z1301" i="1" s="1"/>
  <c r="S1302" i="1"/>
  <c r="Y1302" i="1" s="1"/>
  <c r="Z1302" i="1" s="1"/>
  <c r="S1303" i="1"/>
  <c r="Y1303" i="1" s="1"/>
  <c r="Z1303" i="1" s="1"/>
  <c r="S1304" i="1"/>
  <c r="Y1304" i="1" s="1"/>
  <c r="Z1304" i="1" s="1"/>
  <c r="S1305" i="1"/>
  <c r="Y1305" i="1" s="1"/>
  <c r="Z1305" i="1" s="1"/>
  <c r="S1306" i="1"/>
  <c r="Y1306" i="1" s="1"/>
  <c r="Z1306" i="1" s="1"/>
  <c r="S1307" i="1"/>
  <c r="Y1307" i="1" s="1"/>
  <c r="Z1307" i="1" s="1"/>
  <c r="S1308" i="1"/>
  <c r="Y1308" i="1" s="1"/>
  <c r="Z1308" i="1" s="1"/>
  <c r="S1309" i="1"/>
  <c r="Y1309" i="1" s="1"/>
  <c r="Z1309" i="1" s="1"/>
  <c r="S1310" i="1"/>
  <c r="Y1310" i="1" s="1"/>
  <c r="Z1310" i="1" s="1"/>
  <c r="S1311" i="1"/>
  <c r="Y1311" i="1" s="1"/>
  <c r="Z1311" i="1" s="1"/>
  <c r="S1312" i="1"/>
  <c r="Y1312" i="1" s="1"/>
  <c r="Z1312" i="1" s="1"/>
  <c r="S1313" i="1"/>
  <c r="Y1313" i="1" s="1"/>
  <c r="Z1313" i="1" s="1"/>
  <c r="S1314" i="1"/>
  <c r="Y1314" i="1" s="1"/>
  <c r="Z1314" i="1" s="1"/>
  <c r="S1315" i="1"/>
  <c r="Y1315" i="1" s="1"/>
  <c r="Z1315" i="1" s="1"/>
  <c r="S1316" i="1"/>
  <c r="Y1316" i="1" s="1"/>
  <c r="Z1316" i="1" s="1"/>
  <c r="S1317" i="1"/>
  <c r="Y1317" i="1" s="1"/>
  <c r="Z1317" i="1" s="1"/>
  <c r="S1318" i="1"/>
  <c r="Y1318" i="1" s="1"/>
  <c r="Z1318" i="1" s="1"/>
  <c r="S1319" i="1"/>
  <c r="Y1319" i="1" s="1"/>
  <c r="Z1319" i="1" s="1"/>
  <c r="S1320" i="1"/>
  <c r="Y1320" i="1" s="1"/>
  <c r="Z1320" i="1" s="1"/>
  <c r="S1321" i="1"/>
  <c r="Y1321" i="1" s="1"/>
  <c r="Z1321" i="1" s="1"/>
  <c r="S1322" i="1"/>
  <c r="Y1322" i="1" s="1"/>
  <c r="Z1322" i="1" s="1"/>
  <c r="S1323" i="1"/>
  <c r="Y1323" i="1" s="1"/>
  <c r="Z1323" i="1" s="1"/>
  <c r="S1324" i="1"/>
  <c r="Y1324" i="1" s="1"/>
  <c r="Z1324" i="1" s="1"/>
  <c r="S1325" i="1"/>
  <c r="Y1325" i="1" s="1"/>
  <c r="Z1325" i="1" s="1"/>
  <c r="S1326" i="1"/>
  <c r="Y1326" i="1" s="1"/>
  <c r="Z1326" i="1" s="1"/>
  <c r="S1327" i="1"/>
  <c r="Y1327" i="1" s="1"/>
  <c r="Z1327" i="1" s="1"/>
  <c r="S1328" i="1"/>
  <c r="Y1328" i="1" s="1"/>
  <c r="Z1328" i="1" s="1"/>
  <c r="S1329" i="1"/>
  <c r="Y1329" i="1" s="1"/>
  <c r="Z1329" i="1" s="1"/>
  <c r="S1330" i="1"/>
  <c r="Y1330" i="1" s="1"/>
  <c r="Z1330" i="1" s="1"/>
  <c r="S1331" i="1"/>
  <c r="Y1331" i="1" s="1"/>
  <c r="Z1331" i="1" s="1"/>
  <c r="S1332" i="1"/>
  <c r="Y1332" i="1" s="1"/>
  <c r="Z1332" i="1" s="1"/>
  <c r="S1333" i="1"/>
  <c r="Y1333" i="1" s="1"/>
  <c r="Z1333" i="1" s="1"/>
  <c r="S1334" i="1"/>
  <c r="Y1334" i="1" s="1"/>
  <c r="Z1334" i="1" s="1"/>
  <c r="S1335" i="1"/>
  <c r="Y1335" i="1" s="1"/>
  <c r="Z1335" i="1" s="1"/>
  <c r="S1336" i="1"/>
  <c r="Y1336" i="1" s="1"/>
  <c r="Z1336" i="1" s="1"/>
  <c r="S1337" i="1"/>
  <c r="Y1337" i="1" s="1"/>
  <c r="Z1337" i="1" s="1"/>
  <c r="S1338" i="1"/>
  <c r="Y1338" i="1" s="1"/>
  <c r="Z1338" i="1" s="1"/>
  <c r="S1339" i="1"/>
  <c r="Y1339" i="1" s="1"/>
  <c r="Z1339" i="1" s="1"/>
  <c r="S1340" i="1"/>
  <c r="Y1340" i="1" s="1"/>
  <c r="Z1340" i="1" s="1"/>
  <c r="S1341" i="1"/>
  <c r="Y1341" i="1" s="1"/>
  <c r="Z1341" i="1" s="1"/>
  <c r="S1342" i="1"/>
  <c r="Y1342" i="1" s="1"/>
  <c r="Z1342" i="1" s="1"/>
  <c r="S1343" i="1"/>
  <c r="Y1343" i="1" s="1"/>
  <c r="Z1343" i="1" s="1"/>
  <c r="S1344" i="1"/>
  <c r="Y1344" i="1" s="1"/>
  <c r="Z1344" i="1" s="1"/>
  <c r="S1345" i="1"/>
  <c r="Y1345" i="1" s="1"/>
  <c r="Z1345" i="1" s="1"/>
  <c r="S1346" i="1"/>
  <c r="Y1346" i="1" s="1"/>
  <c r="Z1346" i="1" s="1"/>
  <c r="S1347" i="1"/>
  <c r="Y1347" i="1" s="1"/>
  <c r="Z1347" i="1" s="1"/>
  <c r="S1348" i="1"/>
  <c r="Y1348" i="1" s="1"/>
  <c r="Z1348" i="1" s="1"/>
  <c r="S1349" i="1"/>
  <c r="Y1349" i="1" s="1"/>
  <c r="Z1349" i="1" s="1"/>
  <c r="S1350" i="1"/>
  <c r="Y1350" i="1" s="1"/>
  <c r="Z1350" i="1" s="1"/>
  <c r="S1351" i="1"/>
  <c r="Y1351" i="1" s="1"/>
  <c r="Z1351" i="1" s="1"/>
  <c r="S1352" i="1"/>
  <c r="Y1352" i="1" s="1"/>
  <c r="Z1352" i="1" s="1"/>
  <c r="S1353" i="1"/>
  <c r="Y1353" i="1" s="1"/>
  <c r="Z1353" i="1" s="1"/>
  <c r="S1354" i="1"/>
  <c r="Y1354" i="1" s="1"/>
  <c r="Z1354" i="1" s="1"/>
  <c r="S1355" i="1"/>
  <c r="Y1355" i="1" s="1"/>
  <c r="Z1355" i="1" s="1"/>
  <c r="S1356" i="1"/>
  <c r="Y1356" i="1" s="1"/>
  <c r="Z1356" i="1" s="1"/>
  <c r="S1357" i="1"/>
  <c r="Y1357" i="1" s="1"/>
  <c r="Z1357" i="1" s="1"/>
  <c r="S1358" i="1"/>
  <c r="Y1358" i="1" s="1"/>
  <c r="Z1358" i="1" s="1"/>
  <c r="S1359" i="1"/>
  <c r="Y1359" i="1" s="1"/>
  <c r="Z1359" i="1" s="1"/>
  <c r="S1360" i="1"/>
  <c r="Y1360" i="1" s="1"/>
  <c r="Z1360" i="1" s="1"/>
  <c r="S1361" i="1"/>
  <c r="Y1361" i="1" s="1"/>
  <c r="Z1361" i="1" s="1"/>
  <c r="S1362" i="1"/>
  <c r="Y1362" i="1" s="1"/>
  <c r="Z1362" i="1" s="1"/>
  <c r="S1363" i="1"/>
  <c r="Y1363" i="1" s="1"/>
  <c r="Z1363" i="1" s="1"/>
  <c r="S1364" i="1"/>
  <c r="Y1364" i="1" s="1"/>
  <c r="Z1364" i="1" s="1"/>
  <c r="S1365" i="1"/>
  <c r="Y1365" i="1" s="1"/>
  <c r="Z1365" i="1" s="1"/>
  <c r="S1366" i="1"/>
  <c r="Y1366" i="1" s="1"/>
  <c r="Z1366" i="1" s="1"/>
  <c r="S1367" i="1"/>
  <c r="Y1367" i="1" s="1"/>
  <c r="Z1367" i="1" s="1"/>
  <c r="S1368" i="1"/>
  <c r="Y1368" i="1" s="1"/>
  <c r="Z1368" i="1" s="1"/>
  <c r="S1369" i="1"/>
  <c r="Y1369" i="1" s="1"/>
  <c r="Z1369" i="1" s="1"/>
  <c r="S1370" i="1"/>
  <c r="Y1370" i="1" s="1"/>
  <c r="Z1370" i="1" s="1"/>
  <c r="S1371" i="1"/>
  <c r="Y1371" i="1" s="1"/>
  <c r="Z1371" i="1" s="1"/>
  <c r="S1372" i="1"/>
  <c r="Y1372" i="1" s="1"/>
  <c r="Z1372" i="1" s="1"/>
  <c r="S1373" i="1"/>
  <c r="Y1373" i="1" s="1"/>
  <c r="Z1373" i="1" s="1"/>
  <c r="S1374" i="1"/>
  <c r="Y1374" i="1" s="1"/>
  <c r="Z1374" i="1" s="1"/>
  <c r="S1375" i="1"/>
  <c r="Y1375" i="1" s="1"/>
  <c r="Z1375" i="1" s="1"/>
  <c r="S1376" i="1"/>
  <c r="Y1376" i="1" s="1"/>
  <c r="Z1376" i="1" s="1"/>
  <c r="S1377" i="1"/>
  <c r="Y1377" i="1" s="1"/>
  <c r="Z1377" i="1" s="1"/>
  <c r="S1378" i="1"/>
  <c r="Y1378" i="1" s="1"/>
  <c r="Z1378" i="1" s="1"/>
  <c r="S1379" i="1"/>
  <c r="Y1379" i="1" s="1"/>
  <c r="Z1379" i="1" s="1"/>
  <c r="S1380" i="1"/>
  <c r="Y1380" i="1" s="1"/>
  <c r="Z1380" i="1" s="1"/>
  <c r="S1381" i="1"/>
  <c r="Y1381" i="1" s="1"/>
  <c r="Z1381" i="1" s="1"/>
  <c r="S1382" i="1"/>
  <c r="Y1382" i="1" s="1"/>
  <c r="Z1382" i="1" s="1"/>
  <c r="S1383" i="1"/>
  <c r="Y1383" i="1" s="1"/>
  <c r="Z1383" i="1" s="1"/>
  <c r="S1384" i="1"/>
  <c r="Y1384" i="1" s="1"/>
  <c r="Z1384" i="1" s="1"/>
  <c r="S1385" i="1"/>
  <c r="Y1385" i="1" s="1"/>
  <c r="Z1385" i="1" s="1"/>
  <c r="S1386" i="1"/>
  <c r="Y1386" i="1" s="1"/>
  <c r="Z1386" i="1" s="1"/>
  <c r="S1387" i="1"/>
  <c r="Y1387" i="1" s="1"/>
  <c r="Z1387" i="1" s="1"/>
  <c r="S1388" i="1"/>
  <c r="Y1388" i="1" s="1"/>
  <c r="Z1388" i="1" s="1"/>
  <c r="S1389" i="1"/>
  <c r="Y1389" i="1" s="1"/>
  <c r="Z1389" i="1" s="1"/>
  <c r="S1390" i="1"/>
  <c r="Y1390" i="1" s="1"/>
  <c r="Z1390" i="1" s="1"/>
  <c r="S1391" i="1"/>
  <c r="Y1391" i="1" s="1"/>
  <c r="Z1391" i="1" s="1"/>
  <c r="S1392" i="1"/>
  <c r="Y1392" i="1" s="1"/>
  <c r="Z1392" i="1" s="1"/>
  <c r="S1393" i="1"/>
  <c r="Y1393" i="1" s="1"/>
  <c r="Z1393" i="1" s="1"/>
  <c r="S1394" i="1"/>
  <c r="Y1394" i="1" s="1"/>
  <c r="Z1394" i="1" s="1"/>
  <c r="S1395" i="1"/>
  <c r="Y1395" i="1" s="1"/>
  <c r="Z1395" i="1" s="1"/>
  <c r="S1396" i="1"/>
  <c r="Y1396" i="1" s="1"/>
  <c r="Z1396" i="1" s="1"/>
  <c r="S1397" i="1"/>
  <c r="Y1397" i="1" s="1"/>
  <c r="Z1397" i="1" s="1"/>
  <c r="S1398" i="1"/>
  <c r="Y1398" i="1" s="1"/>
  <c r="Z1398" i="1" s="1"/>
  <c r="S1399" i="1"/>
  <c r="Y1399" i="1" s="1"/>
  <c r="Z1399" i="1" s="1"/>
  <c r="S1400" i="1"/>
  <c r="Y1400" i="1" s="1"/>
  <c r="Z1400" i="1" s="1"/>
  <c r="S1401" i="1"/>
  <c r="Y1401" i="1" s="1"/>
  <c r="Z1401" i="1" s="1"/>
  <c r="S1402" i="1"/>
  <c r="Y1402" i="1" s="1"/>
  <c r="Z1402" i="1" s="1"/>
  <c r="S1403" i="1"/>
  <c r="Y1403" i="1" s="1"/>
  <c r="Z1403" i="1" s="1"/>
  <c r="S1404" i="1"/>
  <c r="Y1404" i="1" s="1"/>
  <c r="Z1404" i="1" s="1"/>
  <c r="S1405" i="1"/>
  <c r="Y1405" i="1" s="1"/>
  <c r="Z1405" i="1" s="1"/>
  <c r="S1406" i="1"/>
  <c r="Y1406" i="1" s="1"/>
  <c r="Z1406" i="1" s="1"/>
  <c r="S1407" i="1"/>
  <c r="Y1407" i="1" s="1"/>
  <c r="Z1407" i="1" s="1"/>
  <c r="S1408" i="1"/>
  <c r="Y1408" i="1" s="1"/>
  <c r="Z1408" i="1" s="1"/>
  <c r="S1409" i="1"/>
  <c r="Y1409" i="1" s="1"/>
  <c r="Z1409" i="1" s="1"/>
  <c r="S1410" i="1"/>
  <c r="Y1410" i="1" s="1"/>
  <c r="Z1410" i="1" s="1"/>
  <c r="S1411" i="1"/>
  <c r="Y1411" i="1" s="1"/>
  <c r="Z1411" i="1" s="1"/>
  <c r="S1412" i="1"/>
  <c r="Y1412" i="1" s="1"/>
  <c r="Z1412" i="1" s="1"/>
  <c r="S1413" i="1"/>
  <c r="Y1413" i="1" s="1"/>
  <c r="Z1413" i="1" s="1"/>
  <c r="S1414" i="1"/>
  <c r="Y1414" i="1" s="1"/>
  <c r="Z1414" i="1" s="1"/>
  <c r="S1415" i="1"/>
  <c r="Y1415" i="1" s="1"/>
  <c r="Z1415" i="1" s="1"/>
  <c r="S1416" i="1"/>
  <c r="Y1416" i="1" s="1"/>
  <c r="Z1416" i="1" s="1"/>
  <c r="S1417" i="1"/>
  <c r="Y1417" i="1" s="1"/>
  <c r="Z1417" i="1" s="1"/>
  <c r="S1418" i="1"/>
  <c r="Y1418" i="1" s="1"/>
  <c r="Z1418" i="1" s="1"/>
  <c r="S1419" i="1"/>
  <c r="Y1419" i="1" s="1"/>
  <c r="Z1419" i="1" s="1"/>
  <c r="S1420" i="1"/>
  <c r="Y1420" i="1" s="1"/>
  <c r="Z1420" i="1" s="1"/>
  <c r="S1421" i="1"/>
  <c r="Y1421" i="1" s="1"/>
  <c r="Z1421" i="1" s="1"/>
  <c r="S1422" i="1"/>
  <c r="Y1422" i="1" s="1"/>
  <c r="Z1422" i="1" s="1"/>
  <c r="S1423" i="1"/>
  <c r="Y1423" i="1" s="1"/>
  <c r="Z1423" i="1" s="1"/>
  <c r="S1424" i="1"/>
  <c r="Y1424" i="1" s="1"/>
  <c r="Z1424" i="1" s="1"/>
  <c r="S1425" i="1"/>
  <c r="Y1425" i="1" s="1"/>
  <c r="Z1425" i="1" s="1"/>
  <c r="S1426" i="1"/>
  <c r="Y1426" i="1" s="1"/>
  <c r="Z1426" i="1" s="1"/>
  <c r="S1427" i="1"/>
  <c r="Y1427" i="1" s="1"/>
  <c r="Z1427" i="1" s="1"/>
  <c r="S1428" i="1"/>
  <c r="Y1428" i="1" s="1"/>
  <c r="Z1428" i="1" s="1"/>
  <c r="S1429" i="1"/>
  <c r="Y1429" i="1" s="1"/>
  <c r="Z1429" i="1" s="1"/>
  <c r="S1430" i="1"/>
  <c r="Y1430" i="1" s="1"/>
  <c r="Z1430" i="1" s="1"/>
  <c r="S1431" i="1"/>
  <c r="Y1431" i="1" s="1"/>
  <c r="Z1431" i="1" s="1"/>
  <c r="S1432" i="1"/>
  <c r="Y1432" i="1" s="1"/>
  <c r="Z1432" i="1" s="1"/>
  <c r="S1433" i="1"/>
  <c r="Y1433" i="1" s="1"/>
  <c r="Z1433" i="1" s="1"/>
  <c r="S1434" i="1"/>
  <c r="Y1434" i="1" s="1"/>
  <c r="Z1434" i="1" s="1"/>
  <c r="S1435" i="1"/>
  <c r="Y1435" i="1" s="1"/>
  <c r="Z1435" i="1" s="1"/>
  <c r="S1436" i="1"/>
  <c r="Y1436" i="1" s="1"/>
  <c r="Z1436" i="1" s="1"/>
  <c r="S1437" i="1"/>
  <c r="Y1437" i="1" s="1"/>
  <c r="Z1437" i="1" s="1"/>
  <c r="S1438" i="1"/>
  <c r="Y1438" i="1" s="1"/>
  <c r="Z1438" i="1" s="1"/>
  <c r="S1439" i="1"/>
  <c r="Y1439" i="1" s="1"/>
  <c r="Z1439" i="1" s="1"/>
  <c r="S1440" i="1"/>
  <c r="Y1440" i="1" s="1"/>
  <c r="Z1440" i="1" s="1"/>
  <c r="S1441" i="1"/>
  <c r="Y1441" i="1" s="1"/>
  <c r="Z1441" i="1" s="1"/>
  <c r="S1442" i="1"/>
  <c r="Y1442" i="1" s="1"/>
  <c r="Z1442" i="1" s="1"/>
  <c r="S1443" i="1"/>
  <c r="Y1443" i="1" s="1"/>
  <c r="Z1443" i="1" s="1"/>
  <c r="S1444" i="1"/>
  <c r="Y1444" i="1" s="1"/>
  <c r="Z1444" i="1" s="1"/>
  <c r="S1445" i="1"/>
  <c r="Y1445" i="1" s="1"/>
  <c r="Z1445" i="1" s="1"/>
  <c r="S1446" i="1"/>
  <c r="Y1446" i="1" s="1"/>
  <c r="Z1446" i="1" s="1"/>
  <c r="S1447" i="1"/>
  <c r="Y1447" i="1" s="1"/>
  <c r="Z1447" i="1" s="1"/>
  <c r="S1448" i="1"/>
  <c r="Y1448" i="1" s="1"/>
  <c r="Z1448" i="1" s="1"/>
  <c r="S1449" i="1"/>
  <c r="Y1449" i="1" s="1"/>
  <c r="Z1449" i="1" s="1"/>
  <c r="S1450" i="1"/>
  <c r="Y1450" i="1" s="1"/>
  <c r="Z1450" i="1" s="1"/>
  <c r="S1451" i="1"/>
  <c r="Y1451" i="1" s="1"/>
  <c r="Z1451" i="1" s="1"/>
  <c r="S1452" i="1"/>
  <c r="Y1452" i="1" s="1"/>
  <c r="Z1452" i="1" s="1"/>
  <c r="S1453" i="1"/>
  <c r="Y1453" i="1" s="1"/>
  <c r="Z1453" i="1" s="1"/>
  <c r="S1454" i="1"/>
  <c r="Y1454" i="1" s="1"/>
  <c r="Z1454" i="1" s="1"/>
  <c r="S1455" i="1"/>
  <c r="Y1455" i="1" s="1"/>
  <c r="Z1455" i="1" s="1"/>
  <c r="S1456" i="1"/>
  <c r="Y1456" i="1" s="1"/>
  <c r="Z1456" i="1" s="1"/>
  <c r="S1457" i="1"/>
  <c r="Y1457" i="1" s="1"/>
  <c r="Z1457" i="1" s="1"/>
  <c r="S1458" i="1"/>
  <c r="Y1458" i="1" s="1"/>
  <c r="Z1458" i="1" s="1"/>
  <c r="S1459" i="1"/>
  <c r="Y1459" i="1" s="1"/>
  <c r="Z1459" i="1" s="1"/>
  <c r="S1460" i="1"/>
  <c r="Y1460" i="1" s="1"/>
  <c r="Z1460" i="1" s="1"/>
  <c r="S1461" i="1"/>
  <c r="Y1461" i="1" s="1"/>
  <c r="Z1461" i="1" s="1"/>
  <c r="S1462" i="1"/>
  <c r="Y1462" i="1" s="1"/>
  <c r="Z1462" i="1" s="1"/>
  <c r="S1463" i="1"/>
  <c r="Y1463" i="1" s="1"/>
  <c r="Z1463" i="1" s="1"/>
  <c r="S1464" i="1"/>
  <c r="Y1464" i="1" s="1"/>
  <c r="Z1464" i="1" s="1"/>
  <c r="S1465" i="1"/>
  <c r="Y1465" i="1" s="1"/>
  <c r="Z1465" i="1" s="1"/>
  <c r="S1466" i="1"/>
  <c r="Y1466" i="1" s="1"/>
  <c r="Z1466" i="1" s="1"/>
  <c r="S1467" i="1"/>
  <c r="Y1467" i="1" s="1"/>
  <c r="Z1467" i="1" s="1"/>
  <c r="S1468" i="1"/>
  <c r="Y1468" i="1" s="1"/>
  <c r="Z1468" i="1" s="1"/>
  <c r="S1469" i="1"/>
  <c r="Y1469" i="1" s="1"/>
  <c r="Z1469" i="1" s="1"/>
  <c r="S1470" i="1"/>
  <c r="Y1470" i="1" s="1"/>
  <c r="Z1470" i="1" s="1"/>
  <c r="S1471" i="1"/>
  <c r="Y1471" i="1" s="1"/>
  <c r="Z1471" i="1" s="1"/>
  <c r="S1472" i="1"/>
  <c r="Y1472" i="1" s="1"/>
  <c r="Z1472" i="1" s="1"/>
  <c r="S1473" i="1"/>
  <c r="Y1473" i="1" s="1"/>
  <c r="Z1473" i="1" s="1"/>
  <c r="S1474" i="1"/>
  <c r="Y1474" i="1" s="1"/>
  <c r="Z1474" i="1" s="1"/>
  <c r="S1475" i="1"/>
  <c r="Y1475" i="1" s="1"/>
  <c r="Z1475" i="1" s="1"/>
  <c r="S1476" i="1"/>
  <c r="Y1476" i="1" s="1"/>
  <c r="Z1476" i="1" s="1"/>
  <c r="S1477" i="1"/>
  <c r="Y1477" i="1" s="1"/>
  <c r="Z1477" i="1" s="1"/>
  <c r="S1478" i="1"/>
  <c r="Y1478" i="1" s="1"/>
  <c r="Z1478" i="1" s="1"/>
  <c r="S1479" i="1"/>
  <c r="Y1479" i="1" s="1"/>
  <c r="Z1479" i="1" s="1"/>
  <c r="S1480" i="1"/>
  <c r="Y1480" i="1" s="1"/>
  <c r="Z1480" i="1" s="1"/>
  <c r="S1481" i="1"/>
  <c r="Y1481" i="1" s="1"/>
  <c r="Z1481" i="1" s="1"/>
  <c r="S1482" i="1"/>
  <c r="Y1482" i="1" s="1"/>
  <c r="Z1482" i="1" s="1"/>
  <c r="S1483" i="1"/>
  <c r="Y1483" i="1" s="1"/>
  <c r="Z1483" i="1" s="1"/>
  <c r="S1484" i="1"/>
  <c r="Y1484" i="1" s="1"/>
  <c r="Z1484" i="1" s="1"/>
  <c r="S1485" i="1"/>
  <c r="Y1485" i="1" s="1"/>
  <c r="Z1485" i="1" s="1"/>
  <c r="S1486" i="1"/>
  <c r="Y1486" i="1" s="1"/>
  <c r="Z1486" i="1" s="1"/>
  <c r="S1487" i="1"/>
  <c r="Y1487" i="1" s="1"/>
  <c r="Z1487" i="1" s="1"/>
  <c r="S1488" i="1"/>
  <c r="Y1488" i="1" s="1"/>
  <c r="Z1488" i="1" s="1"/>
  <c r="S1489" i="1"/>
  <c r="Y1489" i="1" s="1"/>
  <c r="Z1489" i="1" s="1"/>
  <c r="S1490" i="1"/>
  <c r="Y1490" i="1" s="1"/>
  <c r="Z1490" i="1" s="1"/>
  <c r="S1491" i="1"/>
  <c r="Y1491" i="1" s="1"/>
  <c r="Z1491" i="1" s="1"/>
  <c r="S1492" i="1"/>
  <c r="Y1492" i="1" s="1"/>
  <c r="Z1492" i="1" s="1"/>
  <c r="S1493" i="1"/>
  <c r="Y1493" i="1" s="1"/>
  <c r="Z1493" i="1" s="1"/>
  <c r="S1494" i="1"/>
  <c r="Y1494" i="1" s="1"/>
  <c r="Z1494" i="1" s="1"/>
  <c r="S1495" i="1"/>
  <c r="Y1495" i="1" s="1"/>
  <c r="Z1495" i="1" s="1"/>
  <c r="S1496" i="1"/>
  <c r="Y1496" i="1" s="1"/>
  <c r="Z1496" i="1" s="1"/>
  <c r="S1497" i="1"/>
  <c r="Y1497" i="1" s="1"/>
  <c r="Z1497" i="1" s="1"/>
  <c r="S1498" i="1"/>
  <c r="Y1498" i="1" s="1"/>
  <c r="Z1498" i="1" s="1"/>
  <c r="S1499" i="1"/>
  <c r="Y1499" i="1" s="1"/>
  <c r="Z1499" i="1" s="1"/>
  <c r="S1500" i="1"/>
  <c r="Y1500" i="1" s="1"/>
  <c r="Z1500" i="1" s="1"/>
  <c r="S1501" i="1"/>
  <c r="Y1501" i="1" s="1"/>
  <c r="Z1501" i="1" s="1"/>
  <c r="S1502" i="1"/>
  <c r="Y1502" i="1" s="1"/>
  <c r="Z1502" i="1" s="1"/>
  <c r="S1503" i="1"/>
  <c r="Y1503" i="1" s="1"/>
  <c r="Z1503" i="1" s="1"/>
  <c r="S1504" i="1"/>
  <c r="Y1504" i="1" s="1"/>
  <c r="Z1504" i="1" s="1"/>
  <c r="S1505" i="1"/>
  <c r="Y1505" i="1" s="1"/>
  <c r="Z1505" i="1" s="1"/>
  <c r="S1506" i="1"/>
  <c r="Y1506" i="1" s="1"/>
  <c r="Z1506" i="1" s="1"/>
  <c r="S1507" i="1"/>
  <c r="Y1507" i="1" s="1"/>
  <c r="Z1507" i="1" s="1"/>
  <c r="S1508" i="1"/>
  <c r="Y1508" i="1" s="1"/>
  <c r="Z1508" i="1" s="1"/>
  <c r="S1509" i="1"/>
  <c r="Y1509" i="1" s="1"/>
  <c r="Z1509" i="1" s="1"/>
  <c r="S1510" i="1"/>
  <c r="Y1510" i="1" s="1"/>
  <c r="Z1510" i="1" s="1"/>
  <c r="S1511" i="1"/>
  <c r="Y1511" i="1" s="1"/>
  <c r="Z1511" i="1" s="1"/>
  <c r="S1512" i="1"/>
  <c r="Y1512" i="1" s="1"/>
  <c r="Z1512" i="1" s="1"/>
  <c r="S1513" i="1"/>
  <c r="Y1513" i="1" s="1"/>
  <c r="Z1513" i="1" s="1"/>
  <c r="S1514" i="1"/>
  <c r="Y1514" i="1" s="1"/>
  <c r="Z1514" i="1" s="1"/>
  <c r="S1515" i="1"/>
  <c r="Y1515" i="1" s="1"/>
  <c r="Z1515" i="1" s="1"/>
  <c r="S1516" i="1"/>
  <c r="Y1516" i="1" s="1"/>
  <c r="Z1516" i="1" s="1"/>
  <c r="S1517" i="1"/>
  <c r="Y1517" i="1" s="1"/>
  <c r="Z1517" i="1" s="1"/>
  <c r="S1518" i="1"/>
  <c r="Y1518" i="1" s="1"/>
  <c r="Z1518" i="1" s="1"/>
  <c r="S1519" i="1"/>
  <c r="Y1519" i="1" s="1"/>
  <c r="Z1519" i="1" s="1"/>
  <c r="S1520" i="1"/>
  <c r="Y1520" i="1" s="1"/>
  <c r="Z1520" i="1" s="1"/>
  <c r="S1521" i="1"/>
  <c r="Y1521" i="1" s="1"/>
  <c r="Z1521" i="1" s="1"/>
  <c r="S1522" i="1"/>
  <c r="Y1522" i="1" s="1"/>
  <c r="Z1522" i="1" s="1"/>
  <c r="S1523" i="1"/>
  <c r="Y1523" i="1" s="1"/>
  <c r="Z1523" i="1" s="1"/>
  <c r="S1524" i="1"/>
  <c r="Y1524" i="1" s="1"/>
  <c r="Z1524" i="1" s="1"/>
  <c r="S1525" i="1"/>
  <c r="Y1525" i="1" s="1"/>
  <c r="Z1525" i="1" s="1"/>
  <c r="S1526" i="1"/>
  <c r="Y1526" i="1" s="1"/>
  <c r="Z1526" i="1" s="1"/>
  <c r="S1527" i="1"/>
  <c r="Y1527" i="1" s="1"/>
  <c r="Z1527" i="1" s="1"/>
  <c r="S1528" i="1"/>
  <c r="Y1528" i="1" s="1"/>
  <c r="Z1528" i="1" s="1"/>
  <c r="S1529" i="1"/>
  <c r="Y1529" i="1" s="1"/>
  <c r="Z1529" i="1" s="1"/>
  <c r="S1530" i="1"/>
  <c r="Y1530" i="1" s="1"/>
  <c r="Z1530" i="1" s="1"/>
  <c r="S1531" i="1"/>
  <c r="Y1531" i="1" s="1"/>
  <c r="Z1531" i="1" s="1"/>
  <c r="S1532" i="1"/>
  <c r="Y1532" i="1" s="1"/>
  <c r="Z1532" i="1" s="1"/>
  <c r="S1533" i="1"/>
  <c r="Y1533" i="1" s="1"/>
  <c r="Z1533" i="1" s="1"/>
  <c r="S1534" i="1"/>
  <c r="Y1534" i="1" s="1"/>
  <c r="Z1534" i="1" s="1"/>
  <c r="S1535" i="1"/>
  <c r="Y1535" i="1" s="1"/>
  <c r="Z1535" i="1" s="1"/>
  <c r="S1536" i="1"/>
  <c r="Y1536" i="1" s="1"/>
  <c r="Z1536" i="1" s="1"/>
  <c r="S1537" i="1"/>
  <c r="Y1537" i="1" s="1"/>
  <c r="Z1537" i="1" s="1"/>
  <c r="S1538" i="1"/>
  <c r="Y1538" i="1" s="1"/>
  <c r="Z1538" i="1" s="1"/>
  <c r="S1539" i="1"/>
  <c r="Y1539" i="1" s="1"/>
  <c r="Z1539" i="1" s="1"/>
  <c r="S1540" i="1"/>
  <c r="Y1540" i="1" s="1"/>
  <c r="Z1540" i="1" s="1"/>
  <c r="S1541" i="1"/>
  <c r="Y1541" i="1" s="1"/>
  <c r="Z1541" i="1" s="1"/>
  <c r="S1542" i="1"/>
  <c r="Y1542" i="1" s="1"/>
  <c r="Z1542" i="1" s="1"/>
  <c r="S1543" i="1"/>
  <c r="Y1543" i="1" s="1"/>
  <c r="Z1543" i="1" s="1"/>
  <c r="S1544" i="1"/>
  <c r="Y1544" i="1" s="1"/>
  <c r="Z1544" i="1" s="1"/>
  <c r="S1545" i="1"/>
  <c r="Y1545" i="1" s="1"/>
  <c r="Z1545" i="1" s="1"/>
  <c r="S1546" i="1"/>
  <c r="Y1546" i="1" s="1"/>
  <c r="Z1546" i="1" s="1"/>
  <c r="S1547" i="1"/>
  <c r="Y1547" i="1" s="1"/>
  <c r="Z1547" i="1" s="1"/>
  <c r="S1548" i="1"/>
  <c r="Y1548" i="1" s="1"/>
  <c r="Z1548" i="1" s="1"/>
  <c r="S1549" i="1"/>
  <c r="Y1549" i="1" s="1"/>
  <c r="Z1549" i="1" s="1"/>
  <c r="S1550" i="1"/>
  <c r="Y1550" i="1" s="1"/>
  <c r="Z1550" i="1" s="1"/>
  <c r="S1551" i="1"/>
  <c r="Y1551" i="1" s="1"/>
  <c r="Z1551" i="1" s="1"/>
  <c r="S1552" i="1"/>
  <c r="Y1552" i="1" s="1"/>
  <c r="Z1552" i="1" s="1"/>
  <c r="S1553" i="1"/>
  <c r="Y1553" i="1" s="1"/>
  <c r="Z1553" i="1" s="1"/>
  <c r="S1554" i="1"/>
  <c r="Y1554" i="1" s="1"/>
  <c r="Z1554" i="1" s="1"/>
  <c r="S1555" i="1"/>
  <c r="Y1555" i="1" s="1"/>
  <c r="Z1555" i="1" s="1"/>
  <c r="S1556" i="1"/>
  <c r="Y1556" i="1" s="1"/>
  <c r="Z1556" i="1" s="1"/>
  <c r="S1557" i="1"/>
  <c r="Y1557" i="1" s="1"/>
  <c r="Z1557" i="1" s="1"/>
  <c r="S1558" i="1"/>
  <c r="Y1558" i="1" s="1"/>
  <c r="Z1558" i="1" s="1"/>
  <c r="S1559" i="1"/>
  <c r="Y1559" i="1" s="1"/>
  <c r="Z1559" i="1" s="1"/>
  <c r="S1560" i="1"/>
  <c r="Y1560" i="1" s="1"/>
  <c r="Z1560" i="1" s="1"/>
  <c r="S1561" i="1"/>
  <c r="Y1561" i="1" s="1"/>
  <c r="Z1561" i="1" s="1"/>
  <c r="S1562" i="1"/>
  <c r="Y1562" i="1" s="1"/>
  <c r="Z1562" i="1" s="1"/>
  <c r="S1563" i="1"/>
  <c r="Y1563" i="1" s="1"/>
  <c r="Z1563" i="1" s="1"/>
  <c r="S1564" i="1"/>
  <c r="Y1564" i="1" s="1"/>
  <c r="Z1564" i="1" s="1"/>
  <c r="S1565" i="1"/>
  <c r="Y1565" i="1" s="1"/>
  <c r="Z1565" i="1" s="1"/>
  <c r="S1566" i="1"/>
  <c r="Y1566" i="1" s="1"/>
  <c r="Z1566" i="1" s="1"/>
  <c r="S1567" i="1"/>
  <c r="Y1567" i="1" s="1"/>
  <c r="Z1567" i="1" s="1"/>
  <c r="S1568" i="1"/>
  <c r="Y1568" i="1" s="1"/>
  <c r="Z1568" i="1" s="1"/>
  <c r="S1569" i="1"/>
  <c r="Y1569" i="1" s="1"/>
  <c r="Z1569" i="1" s="1"/>
  <c r="S1570" i="1"/>
  <c r="Y1570" i="1" s="1"/>
  <c r="Z1570" i="1" s="1"/>
  <c r="S1571" i="1"/>
  <c r="Y1571" i="1" s="1"/>
  <c r="Z1571" i="1" s="1"/>
  <c r="S1572" i="1"/>
  <c r="Y1572" i="1" s="1"/>
  <c r="Z1572" i="1" s="1"/>
  <c r="S1573" i="1"/>
  <c r="Y1573" i="1" s="1"/>
  <c r="Z1573" i="1" s="1"/>
  <c r="S1574" i="1"/>
  <c r="Y1574" i="1" s="1"/>
  <c r="Z1574" i="1" s="1"/>
  <c r="S1575" i="1"/>
  <c r="Y1575" i="1" s="1"/>
  <c r="Z1575" i="1" s="1"/>
  <c r="S1576" i="1"/>
  <c r="Y1576" i="1" s="1"/>
  <c r="Z1576" i="1" s="1"/>
  <c r="S1577" i="1"/>
  <c r="Y1577" i="1" s="1"/>
  <c r="Z1577" i="1" s="1"/>
  <c r="S1578" i="1"/>
  <c r="Y1578" i="1" s="1"/>
  <c r="Z1578" i="1" s="1"/>
  <c r="S1579" i="1"/>
  <c r="Y1579" i="1" s="1"/>
  <c r="Z1579" i="1" s="1"/>
  <c r="S1580" i="1"/>
  <c r="Y1580" i="1" s="1"/>
  <c r="Z1580" i="1" s="1"/>
  <c r="S1581" i="1"/>
  <c r="Y1581" i="1" s="1"/>
  <c r="Z1581" i="1" s="1"/>
  <c r="S1582" i="1"/>
  <c r="Y1582" i="1" s="1"/>
  <c r="Z1582" i="1" s="1"/>
  <c r="S1583" i="1"/>
  <c r="Y1583" i="1" s="1"/>
  <c r="Z1583" i="1" s="1"/>
  <c r="S1584" i="1"/>
  <c r="Y1584" i="1" s="1"/>
  <c r="Z1584" i="1" s="1"/>
  <c r="S1585" i="1"/>
  <c r="Y1585" i="1" s="1"/>
  <c r="Z1585" i="1" s="1"/>
  <c r="S1586" i="1"/>
  <c r="Y1586" i="1" s="1"/>
  <c r="Z1586" i="1" s="1"/>
  <c r="S1587" i="1"/>
  <c r="Y1587" i="1" s="1"/>
  <c r="Z1587" i="1" s="1"/>
  <c r="S1588" i="1"/>
  <c r="Y1588" i="1" s="1"/>
  <c r="Z1588" i="1" s="1"/>
  <c r="S1589" i="1"/>
  <c r="Y1589" i="1" s="1"/>
  <c r="Z1589" i="1" s="1"/>
  <c r="S1590" i="1"/>
  <c r="Y1590" i="1" s="1"/>
  <c r="Z1590" i="1" s="1"/>
  <c r="S1591" i="1"/>
  <c r="Y1591" i="1" s="1"/>
  <c r="Z1591" i="1" s="1"/>
  <c r="S1592" i="1"/>
  <c r="Y1592" i="1" s="1"/>
  <c r="Z1592" i="1" s="1"/>
  <c r="S1593" i="1"/>
  <c r="Y1593" i="1" s="1"/>
  <c r="Z1593" i="1" s="1"/>
  <c r="S1594" i="1"/>
  <c r="Y1594" i="1" s="1"/>
  <c r="Z1594" i="1" s="1"/>
  <c r="S1595" i="1"/>
  <c r="Y1595" i="1" s="1"/>
  <c r="Z1595" i="1" s="1"/>
  <c r="S1596" i="1"/>
  <c r="Y1596" i="1" s="1"/>
  <c r="Z1596" i="1" s="1"/>
  <c r="S1597" i="1"/>
  <c r="Y1597" i="1" s="1"/>
  <c r="Z1597" i="1" s="1"/>
  <c r="S1598" i="1"/>
  <c r="Y1598" i="1" s="1"/>
  <c r="Z1598" i="1" s="1"/>
  <c r="S1599" i="1"/>
  <c r="Y1599" i="1" s="1"/>
  <c r="Z1599" i="1" s="1"/>
  <c r="S1600" i="1"/>
  <c r="Y1600" i="1" s="1"/>
  <c r="Z1600" i="1" s="1"/>
  <c r="S1601" i="1"/>
  <c r="Y1601" i="1" s="1"/>
  <c r="Z1601" i="1" s="1"/>
  <c r="S1602" i="1"/>
  <c r="Y1602" i="1" s="1"/>
  <c r="Z1602" i="1" s="1"/>
  <c r="S1603" i="1"/>
  <c r="Y1603" i="1" s="1"/>
  <c r="Z1603" i="1" s="1"/>
  <c r="S1604" i="1"/>
  <c r="Y1604" i="1" s="1"/>
  <c r="Z1604" i="1" s="1"/>
  <c r="S1605" i="1"/>
  <c r="Y1605" i="1" s="1"/>
  <c r="Z1605" i="1" s="1"/>
  <c r="S1606" i="1"/>
  <c r="Y1606" i="1" s="1"/>
  <c r="Z1606" i="1" s="1"/>
  <c r="S1607" i="1"/>
  <c r="Y1607" i="1" s="1"/>
  <c r="Z1607" i="1" s="1"/>
  <c r="S1608" i="1"/>
  <c r="Y1608" i="1" s="1"/>
  <c r="Z1608" i="1" s="1"/>
  <c r="S1609" i="1"/>
  <c r="Y1609" i="1" s="1"/>
  <c r="Z1609" i="1" s="1"/>
  <c r="S1610" i="1"/>
  <c r="Y1610" i="1" s="1"/>
  <c r="Z1610" i="1" s="1"/>
  <c r="S1611" i="1"/>
  <c r="Y1611" i="1" s="1"/>
  <c r="Z1611" i="1" s="1"/>
  <c r="S1612" i="1"/>
  <c r="Y1612" i="1" s="1"/>
  <c r="Z1612" i="1" s="1"/>
  <c r="S1613" i="1"/>
  <c r="Y1613" i="1" s="1"/>
  <c r="Z1613" i="1" s="1"/>
  <c r="S1614" i="1"/>
  <c r="Y1614" i="1" s="1"/>
  <c r="Z1614" i="1" s="1"/>
  <c r="S1615" i="1"/>
  <c r="Y1615" i="1" s="1"/>
  <c r="Z1615" i="1" s="1"/>
  <c r="S1616" i="1"/>
  <c r="Y1616" i="1" s="1"/>
  <c r="Z1616" i="1" s="1"/>
  <c r="S1617" i="1"/>
  <c r="Y1617" i="1" s="1"/>
  <c r="Z1617" i="1" s="1"/>
  <c r="S1618" i="1"/>
  <c r="Y1618" i="1" s="1"/>
  <c r="Z1618" i="1" s="1"/>
  <c r="S1619" i="1"/>
  <c r="Y1619" i="1" s="1"/>
  <c r="Z1619" i="1" s="1"/>
  <c r="S1620" i="1"/>
  <c r="Y1620" i="1" s="1"/>
  <c r="Z1620" i="1" s="1"/>
  <c r="S1621" i="1"/>
  <c r="Y1621" i="1" s="1"/>
  <c r="Z1621" i="1" s="1"/>
  <c r="S1622" i="1"/>
  <c r="Y1622" i="1" s="1"/>
  <c r="Z1622" i="1" s="1"/>
  <c r="S1623" i="1"/>
  <c r="Y1623" i="1" s="1"/>
  <c r="Z1623" i="1" s="1"/>
  <c r="S1624" i="1"/>
  <c r="Y1624" i="1" s="1"/>
  <c r="Z1624" i="1" s="1"/>
  <c r="S1625" i="1"/>
  <c r="Y1625" i="1" s="1"/>
  <c r="Z1625" i="1" s="1"/>
  <c r="S1626" i="1"/>
  <c r="Y1626" i="1" s="1"/>
  <c r="Z1626" i="1" s="1"/>
  <c r="S1627" i="1"/>
  <c r="Y1627" i="1" s="1"/>
  <c r="Z1627" i="1" s="1"/>
  <c r="S1628" i="1"/>
  <c r="Y1628" i="1" s="1"/>
  <c r="Z1628" i="1" s="1"/>
  <c r="S1629" i="1"/>
  <c r="Y1629" i="1" s="1"/>
  <c r="Z1629" i="1" s="1"/>
  <c r="S1630" i="1"/>
  <c r="Y1630" i="1" s="1"/>
  <c r="Z1630" i="1" s="1"/>
  <c r="S1631" i="1"/>
  <c r="Y1631" i="1" s="1"/>
  <c r="Z1631" i="1" s="1"/>
  <c r="S1632" i="1"/>
  <c r="Y1632" i="1" s="1"/>
  <c r="Z1632" i="1" s="1"/>
  <c r="S1633" i="1"/>
  <c r="Y1633" i="1" s="1"/>
  <c r="Z1633" i="1" s="1"/>
  <c r="S1634" i="1"/>
  <c r="Y1634" i="1" s="1"/>
  <c r="Z1634" i="1" s="1"/>
  <c r="S1635" i="1"/>
  <c r="Y1635" i="1" s="1"/>
  <c r="Z1635" i="1" s="1"/>
  <c r="S1636" i="1"/>
  <c r="Y1636" i="1" s="1"/>
  <c r="Z1636" i="1" s="1"/>
  <c r="S1637" i="1"/>
  <c r="Y1637" i="1" s="1"/>
  <c r="Z1637" i="1" s="1"/>
  <c r="S1638" i="1"/>
  <c r="Y1638" i="1" s="1"/>
  <c r="Z1638" i="1" s="1"/>
  <c r="S1639" i="1"/>
  <c r="Y1639" i="1" s="1"/>
  <c r="Z1639" i="1" s="1"/>
  <c r="S1640" i="1"/>
  <c r="Y1640" i="1" s="1"/>
  <c r="Z1640" i="1" s="1"/>
  <c r="S1641" i="1"/>
  <c r="Y1641" i="1" s="1"/>
  <c r="Z1641" i="1" s="1"/>
  <c r="S1642" i="1"/>
  <c r="Y1642" i="1" s="1"/>
  <c r="Z1642" i="1" s="1"/>
  <c r="S1643" i="1"/>
  <c r="Y1643" i="1" s="1"/>
  <c r="Z1643" i="1" s="1"/>
  <c r="S1644" i="1"/>
  <c r="Y1644" i="1" s="1"/>
  <c r="Z1644" i="1" s="1"/>
  <c r="S1645" i="1"/>
  <c r="Y1645" i="1" s="1"/>
  <c r="Z1645" i="1" s="1"/>
  <c r="S1646" i="1"/>
  <c r="Y1646" i="1" s="1"/>
  <c r="Z1646" i="1" s="1"/>
  <c r="S1647" i="1"/>
  <c r="Y1647" i="1" s="1"/>
  <c r="Z1647" i="1" s="1"/>
  <c r="S1648" i="1"/>
  <c r="Y1648" i="1" s="1"/>
  <c r="Z1648" i="1" s="1"/>
  <c r="S1649" i="1"/>
  <c r="Y1649" i="1" s="1"/>
  <c r="Z1649" i="1" s="1"/>
  <c r="S1650" i="1"/>
  <c r="Y1650" i="1" s="1"/>
  <c r="Z1650" i="1" s="1"/>
  <c r="S1651" i="1"/>
  <c r="Y1651" i="1" s="1"/>
  <c r="Z1651" i="1" s="1"/>
  <c r="S1652" i="1"/>
  <c r="Y1652" i="1" s="1"/>
  <c r="Z1652" i="1" s="1"/>
  <c r="S1653" i="1"/>
  <c r="Y1653" i="1" s="1"/>
  <c r="Z1653" i="1" s="1"/>
  <c r="S1654" i="1"/>
  <c r="Y1654" i="1" s="1"/>
  <c r="Z1654" i="1" s="1"/>
  <c r="S1655" i="1"/>
  <c r="Y1655" i="1" s="1"/>
  <c r="Z1655" i="1" s="1"/>
  <c r="S1656" i="1"/>
  <c r="Y1656" i="1" s="1"/>
  <c r="Z1656" i="1" s="1"/>
  <c r="S1657" i="1"/>
  <c r="Y1657" i="1" s="1"/>
  <c r="Z1657" i="1" s="1"/>
  <c r="S1658" i="1"/>
  <c r="Y1658" i="1" s="1"/>
  <c r="Z1658" i="1" s="1"/>
  <c r="S1659" i="1"/>
  <c r="Y1659" i="1" s="1"/>
  <c r="Z1659" i="1" s="1"/>
  <c r="S1660" i="1"/>
  <c r="Y1660" i="1" s="1"/>
  <c r="Z1660" i="1" s="1"/>
  <c r="S1661" i="1"/>
  <c r="Y1661" i="1" s="1"/>
  <c r="Z1661" i="1" s="1"/>
  <c r="S1662" i="1"/>
  <c r="Y1662" i="1" s="1"/>
  <c r="Z1662" i="1" s="1"/>
  <c r="S1663" i="1"/>
  <c r="Y1663" i="1" s="1"/>
  <c r="Z1663" i="1" s="1"/>
  <c r="S1664" i="1"/>
  <c r="Y1664" i="1" s="1"/>
  <c r="Z1664" i="1" s="1"/>
  <c r="S1665" i="1"/>
  <c r="Y1665" i="1" s="1"/>
  <c r="Z1665" i="1" s="1"/>
  <c r="S1666" i="1"/>
  <c r="Y1666" i="1" s="1"/>
  <c r="Z1666" i="1" s="1"/>
  <c r="S1667" i="1"/>
  <c r="Y1667" i="1" s="1"/>
  <c r="Z1667" i="1" s="1"/>
  <c r="S1668" i="1"/>
  <c r="Y1668" i="1" s="1"/>
  <c r="Z1668" i="1" s="1"/>
  <c r="S1669" i="1"/>
  <c r="Y1669" i="1" s="1"/>
  <c r="Z1669" i="1" s="1"/>
  <c r="S1670" i="1"/>
  <c r="Y1670" i="1" s="1"/>
  <c r="Z1670" i="1" s="1"/>
  <c r="S1671" i="1"/>
  <c r="Y1671" i="1" s="1"/>
  <c r="Z1671" i="1" s="1"/>
  <c r="S1672" i="1"/>
  <c r="Y1672" i="1" s="1"/>
  <c r="Z1672" i="1" s="1"/>
  <c r="S1673" i="1"/>
  <c r="Y1673" i="1" s="1"/>
  <c r="Z1673" i="1" s="1"/>
  <c r="S1674" i="1"/>
  <c r="Y1674" i="1" s="1"/>
  <c r="Z1674" i="1" s="1"/>
  <c r="S1675" i="1"/>
  <c r="Y1675" i="1" s="1"/>
  <c r="Z1675" i="1" s="1"/>
  <c r="S1676" i="1"/>
  <c r="Y1676" i="1" s="1"/>
  <c r="Z1676" i="1" s="1"/>
  <c r="S1677" i="1"/>
  <c r="Y1677" i="1" s="1"/>
  <c r="Z1677" i="1" s="1"/>
  <c r="S1678" i="1"/>
  <c r="Y1678" i="1" s="1"/>
  <c r="Z1678" i="1" s="1"/>
  <c r="S1679" i="1"/>
  <c r="Y1679" i="1" s="1"/>
  <c r="Z1679" i="1" s="1"/>
  <c r="S1680" i="1"/>
  <c r="Y1680" i="1" s="1"/>
  <c r="Z1680" i="1" s="1"/>
  <c r="S1681" i="1"/>
  <c r="Y1681" i="1" s="1"/>
  <c r="Z1681" i="1" s="1"/>
  <c r="S1682" i="1"/>
  <c r="Y1682" i="1" s="1"/>
  <c r="Z1682" i="1" s="1"/>
  <c r="S1683" i="1"/>
  <c r="Y1683" i="1" s="1"/>
  <c r="Z1683" i="1" s="1"/>
  <c r="S1684" i="1"/>
  <c r="Y1684" i="1" s="1"/>
  <c r="Z1684" i="1" s="1"/>
  <c r="S1685" i="1"/>
  <c r="Y1685" i="1" s="1"/>
  <c r="Z1685" i="1" s="1"/>
  <c r="S1686" i="1"/>
  <c r="Y1686" i="1" s="1"/>
  <c r="Z1686" i="1" s="1"/>
  <c r="S1687" i="1"/>
  <c r="Y1687" i="1" s="1"/>
  <c r="Z1687" i="1" s="1"/>
  <c r="S1688" i="1"/>
  <c r="Y1688" i="1" s="1"/>
  <c r="Z1688" i="1" s="1"/>
  <c r="S1689" i="1"/>
  <c r="Y1689" i="1" s="1"/>
  <c r="Z1689" i="1" s="1"/>
  <c r="S1690" i="1"/>
  <c r="Y1690" i="1" s="1"/>
  <c r="Z1690" i="1" s="1"/>
  <c r="S1691" i="1"/>
  <c r="Y1691" i="1" s="1"/>
  <c r="Z1691" i="1" s="1"/>
  <c r="S1692" i="1"/>
  <c r="Y1692" i="1" s="1"/>
  <c r="Z1692" i="1" s="1"/>
  <c r="S1693" i="1"/>
  <c r="Y1693" i="1" s="1"/>
  <c r="Z1693" i="1" s="1"/>
  <c r="S1694" i="1"/>
  <c r="Y1694" i="1" s="1"/>
  <c r="Z1694" i="1" s="1"/>
  <c r="S1695" i="1"/>
  <c r="Y1695" i="1" s="1"/>
  <c r="Z1695" i="1" s="1"/>
  <c r="S1696" i="1"/>
  <c r="Y1696" i="1" s="1"/>
  <c r="Z1696" i="1" s="1"/>
  <c r="S1697" i="1"/>
  <c r="Y1697" i="1" s="1"/>
  <c r="Z1697" i="1" s="1"/>
  <c r="S1698" i="1"/>
  <c r="Y1698" i="1" s="1"/>
  <c r="Z1698" i="1" s="1"/>
  <c r="S1699" i="1"/>
  <c r="Y1699" i="1" s="1"/>
  <c r="Z1699" i="1" s="1"/>
  <c r="S1700" i="1"/>
  <c r="Y1700" i="1" s="1"/>
  <c r="Z1700" i="1" s="1"/>
  <c r="S1701" i="1"/>
  <c r="Y1701" i="1" s="1"/>
  <c r="Z1701" i="1" s="1"/>
  <c r="S1702" i="1"/>
  <c r="Y1702" i="1" s="1"/>
  <c r="Z1702" i="1" s="1"/>
  <c r="S1703" i="1"/>
  <c r="Y1703" i="1" s="1"/>
  <c r="Z1703" i="1" s="1"/>
  <c r="S1704" i="1"/>
  <c r="Y1704" i="1" s="1"/>
  <c r="Z1704" i="1" s="1"/>
  <c r="S1705" i="1"/>
  <c r="Y1705" i="1" s="1"/>
  <c r="Z1705" i="1" s="1"/>
  <c r="S1706" i="1"/>
  <c r="Y1706" i="1" s="1"/>
  <c r="Z1706" i="1" s="1"/>
  <c r="S1707" i="1"/>
  <c r="Y1707" i="1" s="1"/>
  <c r="Z1707" i="1" s="1"/>
  <c r="S1708" i="1"/>
  <c r="Y1708" i="1" s="1"/>
  <c r="Z1708" i="1" s="1"/>
  <c r="S1709" i="1"/>
  <c r="Y1709" i="1" s="1"/>
  <c r="Z1709" i="1" s="1"/>
  <c r="S1710" i="1"/>
  <c r="Y1710" i="1" s="1"/>
  <c r="Z1710" i="1" s="1"/>
  <c r="S1711" i="1"/>
  <c r="Y1711" i="1" s="1"/>
  <c r="Z1711" i="1" s="1"/>
  <c r="S1712" i="1"/>
  <c r="Y1712" i="1" s="1"/>
  <c r="Z1712" i="1" s="1"/>
  <c r="S1713" i="1"/>
  <c r="Y1713" i="1" s="1"/>
  <c r="Z1713" i="1" s="1"/>
  <c r="S1714" i="1"/>
  <c r="Y1714" i="1" s="1"/>
  <c r="Z1714" i="1" s="1"/>
  <c r="S1715" i="1"/>
  <c r="Y1715" i="1" s="1"/>
  <c r="Z1715" i="1" s="1"/>
  <c r="S1716" i="1"/>
  <c r="Y1716" i="1" s="1"/>
  <c r="Z1716" i="1" s="1"/>
  <c r="S1717" i="1"/>
  <c r="Y1717" i="1" s="1"/>
  <c r="Z1717" i="1" s="1"/>
  <c r="S1718" i="1"/>
  <c r="Y1718" i="1" s="1"/>
  <c r="Z1718" i="1" s="1"/>
  <c r="S1719" i="1"/>
  <c r="Y1719" i="1" s="1"/>
  <c r="Z1719" i="1" s="1"/>
  <c r="S1720" i="1"/>
  <c r="Y1720" i="1" s="1"/>
  <c r="Z1720" i="1" s="1"/>
  <c r="S1721" i="1"/>
  <c r="Y1721" i="1" s="1"/>
  <c r="Z1721" i="1" s="1"/>
  <c r="S1722" i="1"/>
  <c r="Y1722" i="1" s="1"/>
  <c r="Z1722" i="1" s="1"/>
  <c r="S1723" i="1"/>
  <c r="Y1723" i="1" s="1"/>
  <c r="Z1723" i="1" s="1"/>
  <c r="S1724" i="1"/>
  <c r="Y1724" i="1" s="1"/>
  <c r="Z1724" i="1" s="1"/>
  <c r="S1725" i="1"/>
  <c r="Y1725" i="1" s="1"/>
  <c r="Z1725" i="1" s="1"/>
  <c r="S1726" i="1"/>
  <c r="Y1726" i="1" s="1"/>
  <c r="Z1726" i="1" s="1"/>
  <c r="S1727" i="1"/>
  <c r="Y1727" i="1" s="1"/>
  <c r="Z1727" i="1" s="1"/>
  <c r="S1728" i="1"/>
  <c r="Y1728" i="1" s="1"/>
  <c r="Z1728" i="1" s="1"/>
  <c r="S1729" i="1"/>
  <c r="Y1729" i="1" s="1"/>
  <c r="Z1729" i="1" s="1"/>
  <c r="S1730" i="1"/>
  <c r="Y1730" i="1" s="1"/>
  <c r="Z1730" i="1" s="1"/>
  <c r="S1731" i="1"/>
  <c r="Y1731" i="1" s="1"/>
  <c r="Z1731" i="1" s="1"/>
  <c r="S1732" i="1"/>
  <c r="Y1732" i="1" s="1"/>
  <c r="Z1732" i="1" s="1"/>
  <c r="S1733" i="1"/>
  <c r="Y1733" i="1" s="1"/>
  <c r="Z1733" i="1" s="1"/>
  <c r="S1734" i="1"/>
  <c r="Y1734" i="1" s="1"/>
  <c r="Z1734" i="1" s="1"/>
  <c r="S1735" i="1"/>
  <c r="Y1735" i="1" s="1"/>
  <c r="Z1735" i="1" s="1"/>
  <c r="S1736" i="1"/>
  <c r="Y1736" i="1" s="1"/>
  <c r="Z1736" i="1" s="1"/>
  <c r="S1737" i="1"/>
  <c r="Y1737" i="1" s="1"/>
  <c r="Z1737" i="1" s="1"/>
  <c r="S1738" i="1"/>
  <c r="Y1738" i="1" s="1"/>
  <c r="Z1738" i="1" s="1"/>
  <c r="Y1739" i="1"/>
  <c r="Z1739" i="1" s="1"/>
  <c r="S1740" i="1"/>
  <c r="Y1740" i="1" s="1"/>
  <c r="Z1740" i="1" s="1"/>
  <c r="S1741" i="1"/>
  <c r="Y1741" i="1" s="1"/>
  <c r="Z1741" i="1" s="1"/>
  <c r="S1742" i="1"/>
  <c r="Y1742" i="1" s="1"/>
  <c r="Z1742" i="1" s="1"/>
  <c r="S1743" i="1"/>
  <c r="Y1743" i="1" s="1"/>
  <c r="Z1743" i="1" s="1"/>
  <c r="S1744" i="1"/>
  <c r="Y1744" i="1" s="1"/>
  <c r="Z1744" i="1" s="1"/>
  <c r="S1745" i="1"/>
  <c r="Y1745" i="1" s="1"/>
  <c r="Z1745" i="1" s="1"/>
  <c r="S1746" i="1"/>
  <c r="Y1746" i="1" s="1"/>
  <c r="Z1746" i="1" s="1"/>
  <c r="S1747" i="1"/>
  <c r="Y1747" i="1" s="1"/>
  <c r="Z1747" i="1" s="1"/>
  <c r="S1748" i="1"/>
  <c r="Y1748" i="1" s="1"/>
  <c r="Z1748" i="1" s="1"/>
  <c r="S1749" i="1"/>
  <c r="Y1749" i="1" s="1"/>
  <c r="Z1749" i="1" s="1"/>
  <c r="S1750" i="1"/>
  <c r="Y1750" i="1" s="1"/>
  <c r="Z1750" i="1" s="1"/>
  <c r="S1751" i="1"/>
  <c r="Y1751" i="1" s="1"/>
  <c r="Z1751" i="1" s="1"/>
  <c r="S1752" i="1"/>
  <c r="Y1752" i="1" s="1"/>
  <c r="Z1752" i="1" s="1"/>
  <c r="S1753" i="1"/>
  <c r="Y1753" i="1" s="1"/>
  <c r="Z1753" i="1" s="1"/>
  <c r="S1754" i="1"/>
  <c r="Y1754" i="1" s="1"/>
  <c r="Z1754" i="1" s="1"/>
  <c r="S1755" i="1"/>
  <c r="Y1755" i="1" s="1"/>
  <c r="Z1755" i="1" s="1"/>
  <c r="S1756" i="1"/>
  <c r="Y1756" i="1" s="1"/>
  <c r="Z1756" i="1" s="1"/>
  <c r="S1757" i="1"/>
  <c r="Y1757" i="1" s="1"/>
  <c r="Z1757" i="1" s="1"/>
  <c r="S1758" i="1"/>
  <c r="Y1758" i="1" s="1"/>
  <c r="Z1758" i="1" s="1"/>
  <c r="S1759" i="1"/>
  <c r="Y1759" i="1" s="1"/>
  <c r="Z1759" i="1" s="1"/>
  <c r="S1760" i="1"/>
  <c r="Y1760" i="1" s="1"/>
  <c r="Z1760" i="1" s="1"/>
  <c r="S1761" i="1"/>
  <c r="Y1761" i="1" s="1"/>
  <c r="Z1761" i="1" s="1"/>
  <c r="S1762" i="1"/>
  <c r="Y1762" i="1" s="1"/>
  <c r="Z1762" i="1" s="1"/>
  <c r="S1763" i="1"/>
  <c r="Y1763" i="1" s="1"/>
  <c r="Z1763" i="1" s="1"/>
  <c r="S1764" i="1"/>
  <c r="Y1764" i="1" s="1"/>
  <c r="Z1764" i="1" s="1"/>
  <c r="S1765" i="1"/>
  <c r="Y1765" i="1" s="1"/>
  <c r="Z1765" i="1" s="1"/>
  <c r="S1766" i="1"/>
  <c r="Y1766" i="1" s="1"/>
  <c r="Z1766" i="1" s="1"/>
  <c r="S1767" i="1"/>
  <c r="Y1767" i="1" s="1"/>
  <c r="Z1767" i="1" s="1"/>
  <c r="S1768" i="1"/>
  <c r="Y1768" i="1" s="1"/>
  <c r="Z1768" i="1" s="1"/>
  <c r="S1769" i="1"/>
  <c r="Y1769" i="1" s="1"/>
  <c r="Z1769" i="1" s="1"/>
  <c r="S1770" i="1"/>
  <c r="Y1770" i="1" s="1"/>
  <c r="Z1770" i="1" s="1"/>
  <c r="S1771" i="1"/>
  <c r="Y1771" i="1" s="1"/>
  <c r="Z1771" i="1" s="1"/>
  <c r="S1772" i="1"/>
  <c r="Y1772" i="1" s="1"/>
  <c r="Z1772" i="1" s="1"/>
  <c r="S1773" i="1"/>
  <c r="Y1773" i="1" s="1"/>
  <c r="Z1773" i="1" s="1"/>
  <c r="S1774" i="1"/>
  <c r="Y1774" i="1" s="1"/>
  <c r="Z1774" i="1" s="1"/>
  <c r="S1775" i="1"/>
  <c r="Y1775" i="1" s="1"/>
  <c r="Z1775" i="1" s="1"/>
  <c r="S1776" i="1"/>
  <c r="Y1776" i="1" s="1"/>
  <c r="Z1776" i="1" s="1"/>
  <c r="S1777" i="1"/>
  <c r="Y1777" i="1" s="1"/>
  <c r="Z1777" i="1" s="1"/>
  <c r="S1778" i="1"/>
  <c r="Y1778" i="1" s="1"/>
  <c r="Z1778" i="1" s="1"/>
  <c r="S1779" i="1"/>
  <c r="Y1779" i="1" s="1"/>
  <c r="Z1779" i="1" s="1"/>
  <c r="S1780" i="1"/>
  <c r="Y1780" i="1" s="1"/>
  <c r="Z1780" i="1" s="1"/>
  <c r="S1781" i="1"/>
  <c r="Y1781" i="1" s="1"/>
  <c r="Z1781" i="1" s="1"/>
  <c r="S1782" i="1"/>
  <c r="Y1782" i="1" s="1"/>
  <c r="Z1782" i="1" s="1"/>
  <c r="S1783" i="1"/>
  <c r="Y1783" i="1" s="1"/>
  <c r="Z1783" i="1" s="1"/>
  <c r="S1784" i="1"/>
  <c r="Y1784" i="1" s="1"/>
  <c r="Z1784" i="1" s="1"/>
  <c r="S1785" i="1"/>
  <c r="Y1785" i="1" s="1"/>
  <c r="Z1785" i="1" s="1"/>
  <c r="S1786" i="1"/>
  <c r="Y1786" i="1" s="1"/>
  <c r="Z1786" i="1" s="1"/>
  <c r="S1787" i="1"/>
  <c r="Y1787" i="1" s="1"/>
  <c r="Z1787" i="1" s="1"/>
  <c r="S1788" i="1"/>
  <c r="Y1788" i="1" s="1"/>
  <c r="Z1788" i="1" s="1"/>
  <c r="S1789" i="1"/>
  <c r="Y1789" i="1" s="1"/>
  <c r="Z1789" i="1" s="1"/>
  <c r="S1790" i="1"/>
  <c r="Y1790" i="1" s="1"/>
  <c r="Z1790" i="1" s="1"/>
  <c r="S1791" i="1"/>
  <c r="Y1791" i="1" s="1"/>
  <c r="Z1791" i="1" s="1"/>
  <c r="S1792" i="1"/>
  <c r="Y1792" i="1" s="1"/>
  <c r="Z1792" i="1" s="1"/>
  <c r="S1793" i="1"/>
  <c r="Y1793" i="1" s="1"/>
  <c r="Z1793" i="1" s="1"/>
  <c r="S1794" i="1"/>
  <c r="Y1794" i="1" s="1"/>
  <c r="Z1794" i="1" s="1"/>
  <c r="S1795" i="1"/>
  <c r="Y1795" i="1" s="1"/>
  <c r="Z1795" i="1" s="1"/>
  <c r="S1796" i="1"/>
  <c r="Y1796" i="1" s="1"/>
  <c r="Z1796" i="1" s="1"/>
  <c r="S1797" i="1"/>
  <c r="Y1797" i="1" s="1"/>
  <c r="Z1797" i="1" s="1"/>
  <c r="S1798" i="1"/>
  <c r="Y1798" i="1" s="1"/>
  <c r="Z1798" i="1" s="1"/>
  <c r="S1799" i="1"/>
  <c r="Y1799" i="1" s="1"/>
  <c r="Z1799" i="1" s="1"/>
  <c r="S1800" i="1"/>
  <c r="Y1800" i="1" s="1"/>
  <c r="Z1800" i="1" s="1"/>
  <c r="S1801" i="1"/>
  <c r="Y1801" i="1" s="1"/>
  <c r="Z1801" i="1" s="1"/>
  <c r="S1802" i="1"/>
  <c r="Y1802" i="1" s="1"/>
  <c r="Z1802" i="1" s="1"/>
  <c r="S1803" i="1"/>
  <c r="Y1803" i="1" s="1"/>
  <c r="Z1803" i="1" s="1"/>
  <c r="S1804" i="1"/>
  <c r="Y1804" i="1" s="1"/>
  <c r="Z1804" i="1" s="1"/>
  <c r="S1805" i="1"/>
  <c r="Y1805" i="1" s="1"/>
  <c r="Z1805" i="1" s="1"/>
  <c r="S1806" i="1"/>
  <c r="Y1806" i="1" s="1"/>
  <c r="Z1806" i="1" s="1"/>
  <c r="S1807" i="1"/>
  <c r="Y1807" i="1" s="1"/>
  <c r="Z1807" i="1" s="1"/>
  <c r="S1808" i="1"/>
  <c r="Y1808" i="1" s="1"/>
  <c r="Z1808" i="1" s="1"/>
  <c r="S1809" i="1"/>
  <c r="Y1809" i="1" s="1"/>
  <c r="Z1809" i="1" s="1"/>
  <c r="S1810" i="1"/>
  <c r="Y1810" i="1" s="1"/>
  <c r="Z1810" i="1" s="1"/>
  <c r="S1811" i="1"/>
  <c r="Y1811" i="1" s="1"/>
  <c r="Z1811" i="1" s="1"/>
  <c r="S1812" i="1"/>
  <c r="Y1812" i="1" s="1"/>
  <c r="Z1812" i="1" s="1"/>
  <c r="S1813" i="1"/>
  <c r="Y1813" i="1" s="1"/>
  <c r="Z1813" i="1" s="1"/>
  <c r="S1814" i="1"/>
  <c r="Y1814" i="1" s="1"/>
  <c r="Z1814" i="1" s="1"/>
  <c r="S1815" i="1"/>
  <c r="Y1815" i="1" s="1"/>
  <c r="Z1815" i="1" s="1"/>
  <c r="S1816" i="1"/>
  <c r="Y1816" i="1" s="1"/>
  <c r="Z1816" i="1" s="1"/>
  <c r="S1817" i="1"/>
  <c r="Y1817" i="1" s="1"/>
  <c r="Z1817" i="1" s="1"/>
  <c r="S1818" i="1"/>
  <c r="Y1818" i="1" s="1"/>
  <c r="Z1818" i="1" s="1"/>
  <c r="S1819" i="1"/>
  <c r="Y1819" i="1" s="1"/>
  <c r="Z1819" i="1" s="1"/>
  <c r="S1820" i="1"/>
  <c r="Y1820" i="1" s="1"/>
  <c r="Z1820" i="1" s="1"/>
  <c r="S1821" i="1"/>
  <c r="Y1821" i="1" s="1"/>
  <c r="Z1821" i="1" s="1"/>
  <c r="S1822" i="1"/>
  <c r="Y1822" i="1" s="1"/>
  <c r="Z1822" i="1" s="1"/>
  <c r="S1823" i="1"/>
  <c r="Y1823" i="1" s="1"/>
  <c r="Z1823" i="1" s="1"/>
  <c r="S1824" i="1"/>
  <c r="Y1824" i="1" s="1"/>
  <c r="Z1824" i="1" s="1"/>
  <c r="S1825" i="1"/>
  <c r="Y1825" i="1" s="1"/>
  <c r="Z1825" i="1" s="1"/>
  <c r="S1826" i="1"/>
  <c r="Y1826" i="1" s="1"/>
  <c r="Z1826" i="1" s="1"/>
  <c r="S1827" i="1"/>
  <c r="Y1827" i="1" s="1"/>
  <c r="Z1827" i="1" s="1"/>
  <c r="S1828" i="1"/>
  <c r="Y1828" i="1" s="1"/>
  <c r="Z1828" i="1" s="1"/>
  <c r="S1829" i="1"/>
  <c r="Y1829" i="1" s="1"/>
  <c r="Z1829" i="1" s="1"/>
  <c r="S1830" i="1"/>
  <c r="Y1830" i="1" s="1"/>
  <c r="Z1830" i="1" s="1"/>
  <c r="S1831" i="1"/>
  <c r="Y1831" i="1" s="1"/>
  <c r="Z1831" i="1" s="1"/>
  <c r="S1832" i="1"/>
  <c r="Y1832" i="1" s="1"/>
  <c r="Z1832" i="1" s="1"/>
  <c r="S1833" i="1"/>
  <c r="Y1833" i="1" s="1"/>
  <c r="Z1833" i="1" s="1"/>
  <c r="S1834" i="1"/>
  <c r="Y1834" i="1" s="1"/>
  <c r="Z1834" i="1" s="1"/>
  <c r="S1835" i="1"/>
  <c r="Y1835" i="1" s="1"/>
  <c r="Z1835" i="1" s="1"/>
  <c r="S1836" i="1"/>
  <c r="Y1836" i="1" s="1"/>
  <c r="Z1836" i="1" s="1"/>
  <c r="S1837" i="1"/>
  <c r="Y1837" i="1" s="1"/>
  <c r="Z1837" i="1" s="1"/>
  <c r="S1838" i="1"/>
  <c r="Y1838" i="1" s="1"/>
  <c r="Z1838" i="1" s="1"/>
  <c r="S1839" i="1"/>
  <c r="Y1839" i="1" s="1"/>
  <c r="Z1839" i="1" s="1"/>
  <c r="S1840" i="1"/>
  <c r="Y1840" i="1" s="1"/>
  <c r="Z1840" i="1" s="1"/>
  <c r="S1841" i="1"/>
  <c r="Y1841" i="1" s="1"/>
  <c r="Z1841" i="1" s="1"/>
  <c r="S1842" i="1"/>
  <c r="Y1842" i="1" s="1"/>
  <c r="Z1842" i="1" s="1"/>
  <c r="S1843" i="1"/>
  <c r="Y1843" i="1" s="1"/>
  <c r="Z1843" i="1" s="1"/>
  <c r="S1844" i="1"/>
  <c r="Y1844" i="1" s="1"/>
  <c r="Z1844" i="1" s="1"/>
  <c r="S1845" i="1"/>
  <c r="Y1845" i="1" s="1"/>
  <c r="Z1845" i="1" s="1"/>
  <c r="S1846" i="1"/>
  <c r="Y1846" i="1" s="1"/>
  <c r="Z1846" i="1" s="1"/>
  <c r="S1847" i="1"/>
  <c r="Y1847" i="1" s="1"/>
  <c r="Z1847" i="1" s="1"/>
  <c r="S1848" i="1"/>
  <c r="Y1848" i="1" s="1"/>
  <c r="Z1848" i="1" s="1"/>
  <c r="S1849" i="1"/>
  <c r="Y1849" i="1" s="1"/>
  <c r="Z1849" i="1" s="1"/>
  <c r="S1850" i="1"/>
  <c r="Y1850" i="1" s="1"/>
  <c r="Z1850" i="1" s="1"/>
  <c r="S1851" i="1"/>
  <c r="Y1851" i="1" s="1"/>
  <c r="Z1851" i="1" s="1"/>
  <c r="S1852" i="1"/>
  <c r="Y1852" i="1" s="1"/>
  <c r="Z1852" i="1" s="1"/>
  <c r="S1853" i="1"/>
  <c r="Y1853" i="1" s="1"/>
  <c r="Z1853" i="1" s="1"/>
  <c r="S1854" i="1"/>
  <c r="Y1854" i="1" s="1"/>
  <c r="Z1854" i="1" s="1"/>
  <c r="S1855" i="1"/>
  <c r="Y1855" i="1" s="1"/>
  <c r="Z1855" i="1" s="1"/>
  <c r="S1856" i="1"/>
  <c r="Y1856" i="1" s="1"/>
  <c r="Z1856" i="1" s="1"/>
  <c r="S1857" i="1"/>
  <c r="Y1857" i="1" s="1"/>
  <c r="Z1857" i="1" s="1"/>
  <c r="S1858" i="1"/>
  <c r="Y1858" i="1" s="1"/>
  <c r="Z1858" i="1" s="1"/>
  <c r="S1859" i="1"/>
  <c r="Y1859" i="1" s="1"/>
  <c r="Z1859" i="1" s="1"/>
  <c r="S1860" i="1"/>
  <c r="Y1860" i="1" s="1"/>
  <c r="Z1860" i="1" s="1"/>
  <c r="S1861" i="1"/>
  <c r="Y1861" i="1" s="1"/>
  <c r="Z1861" i="1" s="1"/>
  <c r="S1862" i="1"/>
  <c r="Y1862" i="1" s="1"/>
  <c r="Z1862" i="1" s="1"/>
  <c r="S1863" i="1"/>
  <c r="Y1863" i="1" s="1"/>
  <c r="Z1863" i="1" s="1"/>
  <c r="S1864" i="1"/>
  <c r="Y1864" i="1" s="1"/>
  <c r="Z1864" i="1" s="1"/>
  <c r="S1865" i="1"/>
  <c r="Y1865" i="1" s="1"/>
  <c r="Z1865" i="1" s="1"/>
  <c r="S1866" i="1"/>
  <c r="Y1866" i="1" s="1"/>
  <c r="Z1866" i="1" s="1"/>
  <c r="S1867" i="1"/>
  <c r="Y1867" i="1" s="1"/>
  <c r="Z1867" i="1" s="1"/>
  <c r="S1868" i="1"/>
  <c r="Y1868" i="1" s="1"/>
  <c r="Z1868" i="1" s="1"/>
  <c r="S1869" i="1"/>
  <c r="Y1869" i="1" s="1"/>
  <c r="Z1869" i="1" s="1"/>
  <c r="S1870" i="1"/>
  <c r="Y1870" i="1" s="1"/>
  <c r="Z1870" i="1" s="1"/>
  <c r="S1871" i="1"/>
  <c r="Y1871" i="1" s="1"/>
  <c r="Z1871" i="1" s="1"/>
  <c r="S1872" i="1"/>
  <c r="Y1872" i="1" s="1"/>
  <c r="Z1872" i="1" s="1"/>
  <c r="S1873" i="1"/>
  <c r="Y1873" i="1" s="1"/>
  <c r="Z1873" i="1" s="1"/>
  <c r="S1874" i="1"/>
  <c r="Y1874" i="1" s="1"/>
  <c r="Z1874" i="1" s="1"/>
  <c r="S1875" i="1"/>
  <c r="Y1875" i="1" s="1"/>
  <c r="Z1875" i="1" s="1"/>
  <c r="S1876" i="1"/>
  <c r="Y1876" i="1" s="1"/>
  <c r="Z1876" i="1" s="1"/>
  <c r="S1877" i="1"/>
  <c r="Y1877" i="1" s="1"/>
  <c r="Z1877" i="1" s="1"/>
  <c r="S1878" i="1"/>
  <c r="Y1878" i="1" s="1"/>
  <c r="Z1878" i="1" s="1"/>
  <c r="S1879" i="1"/>
  <c r="Y1879" i="1" s="1"/>
  <c r="Z1879" i="1" s="1"/>
  <c r="S1880" i="1"/>
  <c r="Y1880" i="1" s="1"/>
  <c r="Z1880" i="1" s="1"/>
  <c r="S1881" i="1"/>
  <c r="Y1881" i="1" s="1"/>
  <c r="Z1881" i="1" s="1"/>
  <c r="S1882" i="1"/>
  <c r="Y1882" i="1" s="1"/>
  <c r="Z1882" i="1" s="1"/>
  <c r="S1883" i="1"/>
  <c r="Y1883" i="1" s="1"/>
  <c r="Z1883" i="1" s="1"/>
  <c r="S1884" i="1"/>
  <c r="Y1884" i="1" s="1"/>
  <c r="Z1884" i="1" s="1"/>
  <c r="S1885" i="1"/>
  <c r="Y1885" i="1" s="1"/>
  <c r="Z1885" i="1" s="1"/>
  <c r="S1886" i="1"/>
  <c r="Y1886" i="1" s="1"/>
  <c r="Z1886" i="1" s="1"/>
  <c r="S1887" i="1"/>
  <c r="Y1887" i="1" s="1"/>
  <c r="Z1887" i="1" s="1"/>
  <c r="S1888" i="1"/>
  <c r="Y1888" i="1" s="1"/>
  <c r="Z1888" i="1" s="1"/>
  <c r="S1889" i="1"/>
  <c r="Y1889" i="1" s="1"/>
  <c r="Z1889" i="1" s="1"/>
  <c r="S1890" i="1"/>
  <c r="Y1890" i="1" s="1"/>
  <c r="Z1890" i="1" s="1"/>
  <c r="S1891" i="1"/>
  <c r="Y1891" i="1" s="1"/>
  <c r="Z1891" i="1" s="1"/>
  <c r="S1892" i="1"/>
  <c r="Y1892" i="1" s="1"/>
  <c r="Z1892" i="1" s="1"/>
  <c r="S1893" i="1"/>
  <c r="Y1893" i="1" s="1"/>
  <c r="Z1893" i="1" s="1"/>
  <c r="S1894" i="1"/>
  <c r="Y1894" i="1" s="1"/>
  <c r="Z1894" i="1" s="1"/>
  <c r="S1895" i="1"/>
  <c r="Y1895" i="1" s="1"/>
  <c r="Z1895" i="1" s="1"/>
  <c r="S1896" i="1"/>
  <c r="Y1896" i="1" s="1"/>
  <c r="Z1896" i="1" s="1"/>
  <c r="S1897" i="1"/>
  <c r="Y1897" i="1" s="1"/>
  <c r="Z1897" i="1" s="1"/>
  <c r="S1898" i="1"/>
  <c r="Y1898" i="1" s="1"/>
  <c r="Z1898" i="1" s="1"/>
  <c r="S1899" i="1"/>
  <c r="Y1899" i="1" s="1"/>
  <c r="Z1899" i="1" s="1"/>
  <c r="S1900" i="1"/>
  <c r="Y1900" i="1" s="1"/>
  <c r="Z1900" i="1" s="1"/>
  <c r="S1901" i="1"/>
  <c r="Y1901" i="1" s="1"/>
  <c r="Z1901" i="1" s="1"/>
  <c r="S1902" i="1"/>
  <c r="Y1902" i="1" s="1"/>
  <c r="Z1902" i="1" s="1"/>
  <c r="S1903" i="1"/>
  <c r="Y1903" i="1" s="1"/>
  <c r="Z1903" i="1" s="1"/>
  <c r="S1904" i="1"/>
  <c r="Y1904" i="1" s="1"/>
  <c r="Z1904" i="1" s="1"/>
  <c r="S1905" i="1"/>
  <c r="Y1905" i="1" s="1"/>
  <c r="Z1905" i="1" s="1"/>
  <c r="S1906" i="1"/>
  <c r="Y1906" i="1" s="1"/>
  <c r="Z1906" i="1" s="1"/>
  <c r="S1907" i="1"/>
  <c r="Y1907" i="1" s="1"/>
  <c r="Z1907" i="1" s="1"/>
  <c r="S1908" i="1"/>
  <c r="Y1908" i="1" s="1"/>
  <c r="Z1908" i="1" s="1"/>
  <c r="S1909" i="1"/>
  <c r="Y1909" i="1" s="1"/>
  <c r="Z1909" i="1" s="1"/>
  <c r="S1910" i="1"/>
  <c r="Y1910" i="1" s="1"/>
  <c r="Z1910" i="1" s="1"/>
  <c r="S1911" i="1"/>
  <c r="Y1911" i="1" s="1"/>
  <c r="Z1911" i="1" s="1"/>
  <c r="S1912" i="1"/>
  <c r="Y1912" i="1" s="1"/>
  <c r="Z1912" i="1" s="1"/>
  <c r="S1913" i="1"/>
  <c r="Y1913" i="1" s="1"/>
  <c r="Z1913" i="1" s="1"/>
  <c r="S1914" i="1"/>
  <c r="Y1914" i="1" s="1"/>
  <c r="Z1914" i="1" s="1"/>
  <c r="S1915" i="1"/>
  <c r="Y1915" i="1" s="1"/>
  <c r="Z1915" i="1" s="1"/>
  <c r="S1916" i="1"/>
  <c r="Y1916" i="1" s="1"/>
  <c r="Z1916" i="1" s="1"/>
  <c r="S1917" i="1"/>
  <c r="Y1917" i="1" s="1"/>
  <c r="Z1917" i="1" s="1"/>
  <c r="S1918" i="1"/>
  <c r="Y1918" i="1" s="1"/>
  <c r="Z1918" i="1" s="1"/>
  <c r="S1919" i="1"/>
  <c r="Y1919" i="1" s="1"/>
  <c r="Z1919" i="1" s="1"/>
  <c r="S1920" i="1"/>
  <c r="Y1920" i="1" s="1"/>
  <c r="Z1920" i="1" s="1"/>
  <c r="S1921" i="1"/>
  <c r="Y1921" i="1" s="1"/>
  <c r="Z1921" i="1" s="1"/>
  <c r="S1922" i="1"/>
  <c r="Y1922" i="1" s="1"/>
  <c r="Z1922" i="1" s="1"/>
  <c r="S1923" i="1"/>
  <c r="Y1923" i="1" s="1"/>
  <c r="Z1923" i="1" s="1"/>
  <c r="S1924" i="1"/>
  <c r="Y1924" i="1" s="1"/>
  <c r="Z1924" i="1" s="1"/>
  <c r="S1925" i="1"/>
  <c r="Y1925" i="1" s="1"/>
  <c r="Z1925" i="1" s="1"/>
  <c r="S1926" i="1"/>
  <c r="Y1926" i="1" s="1"/>
  <c r="Z1926" i="1" s="1"/>
  <c r="S1927" i="1"/>
  <c r="Y1927" i="1" s="1"/>
  <c r="Z1927" i="1" s="1"/>
  <c r="S1928" i="1"/>
  <c r="Y1928" i="1" s="1"/>
  <c r="Z1928" i="1" s="1"/>
  <c r="S1929" i="1"/>
  <c r="Y1929" i="1" s="1"/>
  <c r="Z1929" i="1" s="1"/>
  <c r="S1930" i="1"/>
  <c r="Y1930" i="1" s="1"/>
  <c r="Z1930" i="1" s="1"/>
  <c r="S1931" i="1"/>
  <c r="Y1931" i="1" s="1"/>
  <c r="Z1931" i="1" s="1"/>
  <c r="S1932" i="1"/>
  <c r="Y1932" i="1" s="1"/>
  <c r="Z1932" i="1" s="1"/>
  <c r="S1933" i="1"/>
  <c r="Y1933" i="1" s="1"/>
  <c r="Z1933" i="1" s="1"/>
  <c r="S1934" i="1"/>
  <c r="Y1934" i="1" s="1"/>
  <c r="Z1934" i="1" s="1"/>
  <c r="S1935" i="1"/>
  <c r="Y1935" i="1" s="1"/>
  <c r="Z1935" i="1" s="1"/>
  <c r="S1936" i="1"/>
  <c r="Y1936" i="1" s="1"/>
  <c r="Z1936" i="1" s="1"/>
  <c r="S1937" i="1"/>
  <c r="Y1937" i="1" s="1"/>
  <c r="Z1937" i="1" s="1"/>
  <c r="S1938" i="1"/>
  <c r="Y1938" i="1" s="1"/>
  <c r="Z1938" i="1" s="1"/>
  <c r="S1939" i="1"/>
  <c r="Y1939" i="1" s="1"/>
  <c r="Z1939" i="1" s="1"/>
  <c r="S1940" i="1"/>
  <c r="Y1940" i="1" s="1"/>
  <c r="Z1940" i="1" s="1"/>
  <c r="S1941" i="1"/>
  <c r="Y1941" i="1" s="1"/>
  <c r="Z1941" i="1" s="1"/>
  <c r="S1942" i="1"/>
  <c r="Y1942" i="1" s="1"/>
  <c r="Z1942" i="1" s="1"/>
  <c r="S1943" i="1"/>
  <c r="Y1943" i="1" s="1"/>
  <c r="Z1943" i="1" s="1"/>
  <c r="S1944" i="1"/>
  <c r="Y1944" i="1" s="1"/>
  <c r="Z1944" i="1" s="1"/>
  <c r="S1945" i="1"/>
  <c r="Y1945" i="1" s="1"/>
  <c r="Z1945" i="1" s="1"/>
  <c r="S1946" i="1"/>
  <c r="Y1946" i="1" s="1"/>
  <c r="Z1946" i="1" s="1"/>
  <c r="S1947" i="1"/>
  <c r="Y1947" i="1" s="1"/>
  <c r="Z1947" i="1" s="1"/>
  <c r="S1948" i="1"/>
  <c r="Y1948" i="1" s="1"/>
  <c r="Z1948" i="1" s="1"/>
  <c r="S1949" i="1"/>
  <c r="Y1949" i="1" s="1"/>
  <c r="Z1949" i="1" s="1"/>
  <c r="S1950" i="1"/>
  <c r="Y1950" i="1" s="1"/>
  <c r="Z1950" i="1" s="1"/>
  <c r="S1951" i="1"/>
  <c r="Y1951" i="1" s="1"/>
  <c r="Z1951" i="1" s="1"/>
  <c r="S1952" i="1"/>
  <c r="Y1952" i="1" s="1"/>
  <c r="Z1952" i="1" s="1"/>
  <c r="S1953" i="1"/>
  <c r="Y1953" i="1" s="1"/>
  <c r="Z1953" i="1" s="1"/>
  <c r="S1954" i="1"/>
  <c r="Y1954" i="1" s="1"/>
  <c r="Z1954" i="1" s="1"/>
  <c r="S1955" i="1"/>
  <c r="Y1955" i="1" s="1"/>
  <c r="Z1955" i="1" s="1"/>
  <c r="S1956" i="1"/>
  <c r="Y1956" i="1" s="1"/>
  <c r="Z1956" i="1" s="1"/>
  <c r="S1957" i="1"/>
  <c r="Y1957" i="1" s="1"/>
  <c r="Z1957" i="1" s="1"/>
  <c r="S1958" i="1"/>
  <c r="Y1958" i="1" s="1"/>
  <c r="Z1958" i="1" s="1"/>
  <c r="S1959" i="1"/>
  <c r="Y1959" i="1" s="1"/>
  <c r="Z1959" i="1" s="1"/>
  <c r="S1960" i="1"/>
  <c r="Y1960" i="1" s="1"/>
  <c r="Z1960" i="1" s="1"/>
  <c r="S1961" i="1"/>
  <c r="Y1961" i="1" s="1"/>
  <c r="Z1961" i="1" s="1"/>
  <c r="S1962" i="1"/>
  <c r="Y1962" i="1" s="1"/>
  <c r="Z1962" i="1" s="1"/>
  <c r="S1963" i="1"/>
  <c r="Y1963" i="1" s="1"/>
  <c r="Z1963" i="1" s="1"/>
  <c r="S1964" i="1"/>
  <c r="Y1964" i="1" s="1"/>
  <c r="Z1964" i="1" s="1"/>
  <c r="S1965" i="1"/>
  <c r="Y1965" i="1" s="1"/>
  <c r="Z1965" i="1" s="1"/>
  <c r="S1966" i="1"/>
  <c r="Y1966" i="1" s="1"/>
  <c r="Z1966" i="1" s="1"/>
  <c r="S1967" i="1"/>
  <c r="Y1967" i="1" s="1"/>
  <c r="Z1967" i="1" s="1"/>
  <c r="S1968" i="1"/>
  <c r="Y1968" i="1" s="1"/>
  <c r="Z1968" i="1" s="1"/>
  <c r="S1969" i="1"/>
  <c r="Y1969" i="1" s="1"/>
  <c r="Z1969" i="1" s="1"/>
  <c r="S1970" i="1"/>
  <c r="Y1970" i="1" s="1"/>
  <c r="Z1970" i="1" s="1"/>
  <c r="S1971" i="1"/>
  <c r="Y1971" i="1" s="1"/>
  <c r="Z1971" i="1" s="1"/>
  <c r="S1972" i="1"/>
  <c r="Y1972" i="1" s="1"/>
  <c r="Z1972" i="1" s="1"/>
  <c r="S1973" i="1"/>
  <c r="Y1973" i="1" s="1"/>
  <c r="Z1973" i="1" s="1"/>
  <c r="S1974" i="1"/>
  <c r="Y1974" i="1" s="1"/>
  <c r="Z1974" i="1" s="1"/>
  <c r="S1975" i="1"/>
  <c r="Y1975" i="1" s="1"/>
  <c r="Z1975" i="1" s="1"/>
  <c r="S1976" i="1"/>
  <c r="Y1976" i="1" s="1"/>
  <c r="Z1976" i="1" s="1"/>
  <c r="S1977" i="1"/>
  <c r="Y1977" i="1" s="1"/>
  <c r="Z1977" i="1" s="1"/>
  <c r="S1978" i="1"/>
  <c r="Y1978" i="1" s="1"/>
  <c r="Z1978" i="1" s="1"/>
  <c r="S1979" i="1"/>
  <c r="Y1979" i="1" s="1"/>
  <c r="Z1979" i="1" s="1"/>
  <c r="S1980" i="1"/>
  <c r="Y1980" i="1" s="1"/>
  <c r="Z1980" i="1" s="1"/>
  <c r="S1981" i="1"/>
  <c r="Y1981" i="1" s="1"/>
  <c r="Z1981" i="1" s="1"/>
  <c r="S1982" i="1"/>
  <c r="Y1982" i="1" s="1"/>
  <c r="Z1982" i="1" s="1"/>
  <c r="S1983" i="1"/>
  <c r="Y1983" i="1" s="1"/>
  <c r="Z1983" i="1" s="1"/>
  <c r="S1984" i="1"/>
  <c r="Y1984" i="1" s="1"/>
  <c r="Z1984" i="1" s="1"/>
  <c r="S1985" i="1"/>
  <c r="Y1985" i="1" s="1"/>
  <c r="Z1985" i="1" s="1"/>
  <c r="S1986" i="1"/>
  <c r="Y1986" i="1" s="1"/>
  <c r="Z1986" i="1" s="1"/>
  <c r="S1987" i="1"/>
  <c r="Y1987" i="1" s="1"/>
  <c r="Z1987" i="1" s="1"/>
  <c r="S1988" i="1"/>
  <c r="Y1988" i="1" s="1"/>
  <c r="Z1988" i="1" s="1"/>
  <c r="S1989" i="1"/>
  <c r="Y1989" i="1" s="1"/>
  <c r="Z1989" i="1" s="1"/>
  <c r="S1990" i="1"/>
  <c r="Y1990" i="1" s="1"/>
  <c r="Z1990" i="1" s="1"/>
  <c r="S1991" i="1"/>
  <c r="Y1991" i="1" s="1"/>
  <c r="Z1991" i="1" s="1"/>
  <c r="S1992" i="1"/>
  <c r="Y1992" i="1" s="1"/>
  <c r="Z1992" i="1" s="1"/>
  <c r="S1993" i="1"/>
  <c r="Y1993" i="1" s="1"/>
  <c r="Z1993" i="1" s="1"/>
  <c r="S1994" i="1"/>
  <c r="Y1994" i="1" s="1"/>
  <c r="Z1994" i="1" s="1"/>
  <c r="S1995" i="1"/>
  <c r="Y1995" i="1" s="1"/>
  <c r="Z1995" i="1" s="1"/>
  <c r="S1996" i="1"/>
  <c r="Y1996" i="1" s="1"/>
  <c r="Z1996" i="1" s="1"/>
  <c r="S1997" i="1"/>
  <c r="Y1997" i="1" s="1"/>
  <c r="Z1997" i="1" s="1"/>
  <c r="S1998" i="1"/>
  <c r="Y1998" i="1" s="1"/>
  <c r="Z1998" i="1" s="1"/>
  <c r="S1999" i="1"/>
  <c r="Y1999" i="1" s="1"/>
  <c r="Z1999" i="1" s="1"/>
  <c r="S2000" i="1"/>
  <c r="Y2000" i="1" s="1"/>
  <c r="Z2000" i="1" s="1"/>
  <c r="S2001" i="1"/>
  <c r="Y2001" i="1" s="1"/>
  <c r="Z2001" i="1" s="1"/>
  <c r="S2002" i="1"/>
  <c r="Y2002" i="1" s="1"/>
  <c r="Z2002" i="1" s="1"/>
  <c r="S2003" i="1"/>
  <c r="Y2003" i="1" s="1"/>
  <c r="Z2003" i="1" s="1"/>
  <c r="S2004" i="1"/>
  <c r="Y2004" i="1" s="1"/>
  <c r="Z2004" i="1" s="1"/>
  <c r="S2005" i="1"/>
  <c r="Y2005" i="1" s="1"/>
  <c r="Z2005" i="1" s="1"/>
  <c r="S2006" i="1"/>
  <c r="Y2006" i="1" s="1"/>
  <c r="Z2006" i="1" s="1"/>
  <c r="S2007" i="1"/>
  <c r="Y2007" i="1" s="1"/>
  <c r="Z2007" i="1" s="1"/>
  <c r="S2008" i="1"/>
  <c r="Y2008" i="1" s="1"/>
  <c r="Z2008" i="1" s="1"/>
  <c r="S2009" i="1"/>
  <c r="Y2009" i="1" s="1"/>
  <c r="Z2009" i="1" s="1"/>
  <c r="S2010" i="1"/>
  <c r="Y2010" i="1" s="1"/>
  <c r="Z2010" i="1" s="1"/>
  <c r="S2011" i="1"/>
  <c r="Y2011" i="1" s="1"/>
  <c r="Z2011" i="1" s="1"/>
  <c r="S2012" i="1"/>
  <c r="Y2012" i="1" s="1"/>
  <c r="Z2012" i="1" s="1"/>
  <c r="S2013" i="1"/>
  <c r="Y2013" i="1" s="1"/>
  <c r="Z2013" i="1" s="1"/>
  <c r="S2014" i="1"/>
  <c r="Y2014" i="1" s="1"/>
  <c r="Z2014" i="1" s="1"/>
  <c r="S2015" i="1"/>
  <c r="Y2015" i="1" s="1"/>
  <c r="Z2015" i="1" s="1"/>
  <c r="S2016" i="1"/>
  <c r="Y2016" i="1" s="1"/>
  <c r="Z2016" i="1" s="1"/>
  <c r="S2017" i="1"/>
  <c r="Y2017" i="1" s="1"/>
  <c r="Z2017" i="1" s="1"/>
  <c r="S2018" i="1"/>
  <c r="Y2018" i="1" s="1"/>
  <c r="Z2018" i="1" s="1"/>
  <c r="S2019" i="1"/>
  <c r="Y2019" i="1" s="1"/>
  <c r="Z2019" i="1" s="1"/>
  <c r="S2020" i="1"/>
  <c r="Y2020" i="1" s="1"/>
  <c r="Z2020" i="1" s="1"/>
  <c r="S2021" i="1"/>
  <c r="Y2021" i="1" s="1"/>
  <c r="Z2021" i="1" s="1"/>
  <c r="S2022" i="1"/>
  <c r="Y2022" i="1" s="1"/>
  <c r="Z2022" i="1" s="1"/>
  <c r="S2023" i="1"/>
  <c r="Y2023" i="1" s="1"/>
  <c r="Z2023" i="1" s="1"/>
  <c r="S2024" i="1"/>
  <c r="Y2024" i="1" s="1"/>
  <c r="Z2024" i="1" s="1"/>
  <c r="S2025" i="1"/>
  <c r="Y2025" i="1" s="1"/>
  <c r="Z2025" i="1" s="1"/>
  <c r="S2026" i="1"/>
  <c r="Y2026" i="1" s="1"/>
  <c r="Z2026" i="1" s="1"/>
  <c r="S2027" i="1"/>
  <c r="Y2027" i="1" s="1"/>
  <c r="Z2027" i="1" s="1"/>
  <c r="S2028" i="1"/>
  <c r="Y2028" i="1" s="1"/>
  <c r="Z2028" i="1" s="1"/>
  <c r="S2029" i="1"/>
  <c r="Y2029" i="1" s="1"/>
  <c r="Z2029" i="1" s="1"/>
  <c r="S2030" i="1"/>
  <c r="Y2030" i="1" s="1"/>
  <c r="Z2030" i="1" s="1"/>
  <c r="S2031" i="1"/>
  <c r="Y2031" i="1" s="1"/>
  <c r="Z2031" i="1" s="1"/>
  <c r="S2032" i="1"/>
  <c r="Y2032" i="1" s="1"/>
  <c r="Z2032" i="1" s="1"/>
  <c r="S2033" i="1"/>
  <c r="Y2033" i="1" s="1"/>
  <c r="Z2033" i="1" s="1"/>
  <c r="S2034" i="1"/>
  <c r="Y2034" i="1" s="1"/>
  <c r="Z2034" i="1" s="1"/>
  <c r="S2035" i="1"/>
  <c r="Y2035" i="1" s="1"/>
  <c r="Z2035" i="1" s="1"/>
  <c r="S2036" i="1"/>
  <c r="Y2036" i="1" s="1"/>
  <c r="Z2036" i="1" s="1"/>
  <c r="S2037" i="1"/>
  <c r="Y2037" i="1" s="1"/>
  <c r="Z2037" i="1" s="1"/>
  <c r="S2038" i="1"/>
  <c r="Y2038" i="1" s="1"/>
  <c r="Z2038" i="1" s="1"/>
  <c r="S2039" i="1"/>
  <c r="Y2039" i="1" s="1"/>
  <c r="Z2039" i="1" s="1"/>
  <c r="S2040" i="1"/>
  <c r="Y2040" i="1" s="1"/>
  <c r="Z2040" i="1" s="1"/>
  <c r="S2041" i="1"/>
  <c r="Y2041" i="1" s="1"/>
  <c r="Z2041" i="1" s="1"/>
  <c r="S2042" i="1"/>
  <c r="Y2042" i="1" s="1"/>
  <c r="Z2042" i="1" s="1"/>
  <c r="S2043" i="1"/>
  <c r="Y2043" i="1" s="1"/>
  <c r="Z2043" i="1" s="1"/>
  <c r="S2044" i="1"/>
  <c r="Y2044" i="1" s="1"/>
  <c r="Z2044" i="1" s="1"/>
  <c r="S2045" i="1"/>
  <c r="Y2045" i="1" s="1"/>
  <c r="Z2045" i="1" s="1"/>
  <c r="S2046" i="1"/>
  <c r="Y2046" i="1" s="1"/>
  <c r="Z2046" i="1" s="1"/>
  <c r="S2047" i="1"/>
  <c r="Y2047" i="1" s="1"/>
  <c r="Z2047" i="1" s="1"/>
  <c r="S2048" i="1"/>
  <c r="Y2048" i="1" s="1"/>
  <c r="Z2048" i="1" s="1"/>
  <c r="S2049" i="1"/>
  <c r="Y2049" i="1" s="1"/>
  <c r="Z2049" i="1" s="1"/>
  <c r="S2050" i="1"/>
  <c r="Y2050" i="1" s="1"/>
  <c r="Z2050" i="1" s="1"/>
  <c r="S2051" i="1"/>
  <c r="Y2051" i="1" s="1"/>
  <c r="Z2051" i="1" s="1"/>
  <c r="S2052" i="1"/>
  <c r="Y2052" i="1" s="1"/>
  <c r="Z2052" i="1" s="1"/>
  <c r="S2053" i="1"/>
  <c r="Y2053" i="1" s="1"/>
  <c r="Z2053" i="1" s="1"/>
  <c r="S2054" i="1"/>
  <c r="Y2054" i="1" s="1"/>
  <c r="Z2054" i="1" s="1"/>
  <c r="S2055" i="1"/>
  <c r="Y2055" i="1" s="1"/>
  <c r="Z2055" i="1" s="1"/>
  <c r="S2056" i="1"/>
  <c r="Y2056" i="1" s="1"/>
  <c r="Z2056" i="1" s="1"/>
  <c r="S2057" i="1"/>
  <c r="Y2057" i="1" s="1"/>
  <c r="Z2057" i="1" s="1"/>
  <c r="S2058" i="1"/>
  <c r="Y2058" i="1" s="1"/>
  <c r="Z2058" i="1" s="1"/>
  <c r="S2059" i="1"/>
  <c r="Y2059" i="1" s="1"/>
  <c r="Z2059" i="1" s="1"/>
  <c r="S2060" i="1"/>
  <c r="Y2060" i="1" s="1"/>
  <c r="Z2060" i="1" s="1"/>
  <c r="S2061" i="1"/>
  <c r="Y2061" i="1" s="1"/>
  <c r="Z2061" i="1" s="1"/>
  <c r="S2062" i="1"/>
  <c r="Y2062" i="1" s="1"/>
  <c r="Z2062" i="1" s="1"/>
  <c r="S2063" i="1"/>
  <c r="Y2063" i="1" s="1"/>
  <c r="Z2063" i="1" s="1"/>
  <c r="S2064" i="1"/>
  <c r="Y2064" i="1" s="1"/>
  <c r="Z2064" i="1" s="1"/>
  <c r="S2065" i="1"/>
  <c r="Y2065" i="1" s="1"/>
  <c r="Z2065" i="1" s="1"/>
  <c r="S2066" i="1"/>
  <c r="Y2066" i="1" s="1"/>
  <c r="Z2066" i="1" s="1"/>
  <c r="S2067" i="1"/>
  <c r="Y2067" i="1" s="1"/>
  <c r="Z2067" i="1" s="1"/>
  <c r="S2068" i="1"/>
  <c r="Y2068" i="1" s="1"/>
  <c r="Z2068" i="1" s="1"/>
  <c r="S2069" i="1"/>
  <c r="Y2069" i="1" s="1"/>
  <c r="Z2069" i="1" s="1"/>
  <c r="S2070" i="1"/>
  <c r="Y2070" i="1" s="1"/>
  <c r="Z2070" i="1" s="1"/>
  <c r="S2071" i="1"/>
  <c r="Y2071" i="1" s="1"/>
  <c r="Z2071" i="1" s="1"/>
  <c r="S2072" i="1"/>
  <c r="Y2072" i="1" s="1"/>
  <c r="Z2072" i="1" s="1"/>
  <c r="S2073" i="1"/>
  <c r="Y2073" i="1" s="1"/>
  <c r="Z2073" i="1" s="1"/>
  <c r="S2074" i="1"/>
  <c r="Y2074" i="1" s="1"/>
  <c r="Z2074" i="1" s="1"/>
  <c r="S2075" i="1"/>
  <c r="Y2075" i="1" s="1"/>
  <c r="Z2075" i="1" s="1"/>
  <c r="S2076" i="1"/>
  <c r="Y2076" i="1" s="1"/>
  <c r="Z2076" i="1" s="1"/>
  <c r="S2077" i="1"/>
  <c r="Y2077" i="1" s="1"/>
  <c r="Z2077" i="1" s="1"/>
  <c r="S2078" i="1"/>
  <c r="Y2078" i="1" s="1"/>
  <c r="Z2078" i="1" s="1"/>
  <c r="S2079" i="1"/>
  <c r="Y2079" i="1" s="1"/>
  <c r="Z2079" i="1" s="1"/>
  <c r="S2080" i="1"/>
  <c r="Y2080" i="1" s="1"/>
  <c r="Z2080" i="1" s="1"/>
  <c r="S2081" i="1"/>
  <c r="Y2081" i="1" s="1"/>
  <c r="Z2081" i="1" s="1"/>
  <c r="S2082" i="1"/>
  <c r="Y2082" i="1" s="1"/>
  <c r="Z2082" i="1" s="1"/>
  <c r="S2083" i="1"/>
  <c r="Y2083" i="1" s="1"/>
  <c r="Z2083" i="1" s="1"/>
  <c r="S2084" i="1"/>
  <c r="Y2084" i="1" s="1"/>
  <c r="Z2084" i="1" s="1"/>
  <c r="S2085" i="1"/>
  <c r="Y2085" i="1" s="1"/>
  <c r="Z2085" i="1" s="1"/>
  <c r="S2086" i="1"/>
  <c r="Y2086" i="1" s="1"/>
  <c r="Z2086" i="1" s="1"/>
  <c r="S2087" i="1"/>
  <c r="Y2087" i="1" s="1"/>
  <c r="Z2087" i="1" s="1"/>
  <c r="S2088" i="1"/>
  <c r="Y2088" i="1" s="1"/>
  <c r="Z2088" i="1" s="1"/>
  <c r="S2089" i="1"/>
  <c r="Y2089" i="1" s="1"/>
  <c r="Z2089" i="1" s="1"/>
  <c r="S2090" i="1"/>
  <c r="Y2090" i="1" s="1"/>
  <c r="Z2090" i="1" s="1"/>
  <c r="S2091" i="1"/>
  <c r="Y2091" i="1" s="1"/>
  <c r="Z2091" i="1" s="1"/>
  <c r="S2092" i="1"/>
  <c r="Y2092" i="1" s="1"/>
  <c r="Z2092" i="1" s="1"/>
  <c r="S2093" i="1"/>
  <c r="Y2093" i="1" s="1"/>
  <c r="Z2093" i="1" s="1"/>
  <c r="S2094" i="1"/>
  <c r="Y2094" i="1" s="1"/>
  <c r="Z2094" i="1" s="1"/>
  <c r="S2095" i="1"/>
  <c r="Y2095" i="1" s="1"/>
  <c r="Z2095" i="1" s="1"/>
  <c r="S2096" i="1"/>
  <c r="Y2096" i="1" s="1"/>
  <c r="Z2096" i="1" s="1"/>
  <c r="S2097" i="1"/>
  <c r="Y2097" i="1" s="1"/>
  <c r="Z2097" i="1" s="1"/>
  <c r="S2098" i="1"/>
  <c r="Y2098" i="1" s="1"/>
  <c r="Z2098" i="1" s="1"/>
  <c r="S2099" i="1"/>
  <c r="Y2099" i="1" s="1"/>
  <c r="Z2099" i="1" s="1"/>
  <c r="S2100" i="1"/>
  <c r="Y2100" i="1" s="1"/>
  <c r="Z2100" i="1" s="1"/>
  <c r="S2101" i="1"/>
  <c r="Y2101" i="1" s="1"/>
  <c r="Z2101" i="1" s="1"/>
  <c r="S2102" i="1"/>
  <c r="Y2102" i="1" s="1"/>
  <c r="Z2102" i="1" s="1"/>
  <c r="S2103" i="1"/>
  <c r="Y2103" i="1" s="1"/>
  <c r="Z2103" i="1" s="1"/>
  <c r="S2104" i="1"/>
  <c r="Y2104" i="1" s="1"/>
  <c r="Z2104" i="1" s="1"/>
  <c r="S2105" i="1"/>
  <c r="Y2105" i="1" s="1"/>
  <c r="Z2105" i="1" s="1"/>
  <c r="S2106" i="1"/>
  <c r="Y2106" i="1" s="1"/>
  <c r="Z2106" i="1" s="1"/>
  <c r="S2107" i="1"/>
  <c r="Y2107" i="1" s="1"/>
  <c r="Z2107" i="1" s="1"/>
  <c r="S2108" i="1"/>
  <c r="Y2108" i="1" s="1"/>
  <c r="Z2108" i="1" s="1"/>
  <c r="S2109" i="1"/>
  <c r="Y2109" i="1" s="1"/>
  <c r="Z2109" i="1" s="1"/>
  <c r="S2110" i="1"/>
  <c r="Y2110" i="1" s="1"/>
  <c r="Z2110" i="1" s="1"/>
  <c r="S2111" i="1"/>
  <c r="Y2111" i="1" s="1"/>
  <c r="Z2111" i="1" s="1"/>
  <c r="S2112" i="1"/>
  <c r="Y2112" i="1" s="1"/>
  <c r="Z2112" i="1" s="1"/>
  <c r="S2113" i="1"/>
  <c r="Y2113" i="1" s="1"/>
  <c r="Z2113" i="1" s="1"/>
  <c r="S2114" i="1"/>
  <c r="Y2114" i="1" s="1"/>
  <c r="Z2114" i="1" s="1"/>
  <c r="S2115" i="1"/>
  <c r="Y2115" i="1" s="1"/>
  <c r="Z2115" i="1" s="1"/>
  <c r="S2116" i="1"/>
  <c r="Y2116" i="1" s="1"/>
  <c r="Z2116" i="1" s="1"/>
  <c r="S2117" i="1"/>
  <c r="Y2117" i="1" s="1"/>
  <c r="Z2117" i="1" s="1"/>
  <c r="S2118" i="1"/>
  <c r="Y2118" i="1" s="1"/>
  <c r="Z2118" i="1" s="1"/>
  <c r="S2119" i="1"/>
  <c r="Y2119" i="1" s="1"/>
  <c r="Z2119" i="1" s="1"/>
  <c r="S2120" i="1"/>
  <c r="Y2120" i="1" s="1"/>
  <c r="Z2120" i="1" s="1"/>
  <c r="S2121" i="1"/>
  <c r="Y2121" i="1" s="1"/>
  <c r="Z2121" i="1" s="1"/>
  <c r="S2122" i="1"/>
  <c r="Y2122" i="1" s="1"/>
  <c r="Z2122" i="1" s="1"/>
  <c r="S2123" i="1"/>
  <c r="Y2123" i="1" s="1"/>
  <c r="Z2123" i="1" s="1"/>
  <c r="S2124" i="1"/>
  <c r="Y2124" i="1" s="1"/>
  <c r="Z2124" i="1" s="1"/>
  <c r="S2125" i="1"/>
  <c r="Y2125" i="1" s="1"/>
  <c r="Z2125" i="1" s="1"/>
  <c r="S2126" i="1"/>
  <c r="Y2126" i="1" s="1"/>
  <c r="Z2126" i="1" s="1"/>
  <c r="S2127" i="1"/>
  <c r="Y2127" i="1" s="1"/>
  <c r="Z2127" i="1" s="1"/>
  <c r="S2128" i="1"/>
  <c r="Y2128" i="1" s="1"/>
  <c r="Z2128" i="1" s="1"/>
  <c r="S2129" i="1"/>
  <c r="Y2129" i="1" s="1"/>
  <c r="Z2129" i="1" s="1"/>
  <c r="S2130" i="1"/>
  <c r="Y2130" i="1" s="1"/>
  <c r="Z2130" i="1" s="1"/>
  <c r="S2131" i="1"/>
  <c r="Y2131" i="1" s="1"/>
  <c r="Z2131" i="1" s="1"/>
  <c r="S2132" i="1"/>
  <c r="Y2132" i="1" s="1"/>
  <c r="Z2132" i="1" s="1"/>
  <c r="S2133" i="1"/>
  <c r="Y2133" i="1" s="1"/>
  <c r="Z2133" i="1" s="1"/>
  <c r="S2134" i="1"/>
  <c r="Y2134" i="1" s="1"/>
  <c r="Z2134" i="1" s="1"/>
  <c r="S2135" i="1"/>
  <c r="Y2135" i="1" s="1"/>
  <c r="Z2135" i="1" s="1"/>
  <c r="S2136" i="1"/>
  <c r="Y2136" i="1" s="1"/>
  <c r="Z2136" i="1" s="1"/>
  <c r="S2137" i="1"/>
  <c r="Y2137" i="1" s="1"/>
  <c r="Z2137" i="1" s="1"/>
  <c r="S2138" i="1"/>
  <c r="Y2138" i="1" s="1"/>
  <c r="Z2138" i="1" s="1"/>
  <c r="S2139" i="1"/>
  <c r="Y2139" i="1" s="1"/>
  <c r="Z2139" i="1" s="1"/>
  <c r="S2140" i="1"/>
  <c r="Y2140" i="1" s="1"/>
  <c r="Z2140" i="1" s="1"/>
  <c r="S2141" i="1"/>
  <c r="Y2141" i="1" s="1"/>
  <c r="Z2141" i="1" s="1"/>
  <c r="S2142" i="1"/>
  <c r="Y2142" i="1" s="1"/>
  <c r="Z2142" i="1" s="1"/>
  <c r="S2143" i="1"/>
  <c r="Y2143" i="1" s="1"/>
  <c r="Z2143" i="1" s="1"/>
  <c r="S2144" i="1"/>
  <c r="Y2144" i="1" s="1"/>
  <c r="Z2144" i="1" s="1"/>
  <c r="S2145" i="1"/>
  <c r="Y2145" i="1" s="1"/>
  <c r="Z2145" i="1" s="1"/>
  <c r="S2146" i="1"/>
  <c r="Y2146" i="1" s="1"/>
  <c r="Z2146" i="1" s="1"/>
  <c r="S2147" i="1"/>
  <c r="Y2147" i="1" s="1"/>
  <c r="Z2147" i="1" s="1"/>
  <c r="S2148" i="1"/>
  <c r="Y2148" i="1" s="1"/>
  <c r="Z2148" i="1" s="1"/>
  <c r="S2149" i="1"/>
  <c r="Y2149" i="1" s="1"/>
  <c r="Z2149" i="1" s="1"/>
  <c r="S2150" i="1"/>
  <c r="Y2150" i="1" s="1"/>
  <c r="Z2150" i="1" s="1"/>
  <c r="S2151" i="1"/>
  <c r="Y2151" i="1" s="1"/>
  <c r="Z2151" i="1" s="1"/>
  <c r="S2152" i="1"/>
  <c r="Y2152" i="1" s="1"/>
  <c r="Z2152" i="1" s="1"/>
  <c r="S2153" i="1"/>
  <c r="Y2153" i="1" s="1"/>
  <c r="Z2153" i="1" s="1"/>
  <c r="S2154" i="1"/>
  <c r="Y2154" i="1" s="1"/>
  <c r="Z2154" i="1" s="1"/>
  <c r="S2155" i="1"/>
  <c r="Y2155" i="1" s="1"/>
  <c r="Z2155" i="1" s="1"/>
  <c r="S2156" i="1"/>
  <c r="Y2156" i="1" s="1"/>
  <c r="Z2156" i="1" s="1"/>
  <c r="S2157" i="1"/>
  <c r="Y2157" i="1" s="1"/>
  <c r="Z2157" i="1" s="1"/>
  <c r="S2158" i="1"/>
  <c r="Y2158" i="1" s="1"/>
  <c r="Z2158" i="1" s="1"/>
  <c r="S2159" i="1"/>
  <c r="Y2159" i="1" s="1"/>
  <c r="Z2159" i="1" s="1"/>
  <c r="S2160" i="1"/>
  <c r="Y2160" i="1" s="1"/>
  <c r="Z2160" i="1" s="1"/>
  <c r="S2161" i="1"/>
  <c r="Y2161" i="1" s="1"/>
  <c r="Z2161" i="1" s="1"/>
  <c r="S2162" i="1"/>
  <c r="Y2162" i="1" s="1"/>
  <c r="Z2162" i="1" s="1"/>
  <c r="S2163" i="1"/>
  <c r="Y2163" i="1" s="1"/>
  <c r="Z2163" i="1" s="1"/>
  <c r="S2164" i="1"/>
  <c r="Y2164" i="1" s="1"/>
  <c r="Z2164" i="1" s="1"/>
  <c r="S2165" i="1"/>
  <c r="Y2165" i="1" s="1"/>
  <c r="Z2165" i="1" s="1"/>
  <c r="S2166" i="1"/>
  <c r="Y2166" i="1" s="1"/>
  <c r="Z2166" i="1" s="1"/>
  <c r="S2167" i="1"/>
  <c r="Y2167" i="1" s="1"/>
  <c r="Z2167" i="1" s="1"/>
  <c r="S2168" i="1"/>
  <c r="Y2168" i="1" s="1"/>
  <c r="Z2168" i="1" s="1"/>
  <c r="S2169" i="1"/>
  <c r="Y2169" i="1" s="1"/>
  <c r="Z2169" i="1" s="1"/>
  <c r="S2170" i="1"/>
  <c r="Y2170" i="1" s="1"/>
  <c r="Z2170" i="1" s="1"/>
  <c r="S2171" i="1"/>
  <c r="Y2171" i="1" s="1"/>
  <c r="Z2171" i="1" s="1"/>
  <c r="S2172" i="1"/>
  <c r="Y2172" i="1" s="1"/>
  <c r="Z2172" i="1" s="1"/>
  <c r="S2173" i="1"/>
  <c r="Y2173" i="1" s="1"/>
  <c r="Z2173" i="1" s="1"/>
  <c r="S2174" i="1"/>
  <c r="Y2174" i="1" s="1"/>
  <c r="Z2174" i="1" s="1"/>
  <c r="S2175" i="1"/>
  <c r="Y2175" i="1" s="1"/>
  <c r="Z2175" i="1" s="1"/>
  <c r="S2176" i="1"/>
  <c r="Y2176" i="1" s="1"/>
  <c r="Z2176" i="1" s="1"/>
  <c r="S2177" i="1"/>
  <c r="Y2177" i="1" s="1"/>
  <c r="Z2177" i="1" s="1"/>
  <c r="S2178" i="1"/>
  <c r="Y2178" i="1" s="1"/>
  <c r="Z2178" i="1" s="1"/>
  <c r="S2179" i="1"/>
  <c r="Y2179" i="1" s="1"/>
  <c r="Z2179" i="1" s="1"/>
  <c r="S2180" i="1"/>
  <c r="Y2180" i="1" s="1"/>
  <c r="Z2180" i="1" s="1"/>
  <c r="S2181" i="1"/>
  <c r="Y2181" i="1" s="1"/>
  <c r="Z2181" i="1" s="1"/>
  <c r="S2182" i="1"/>
  <c r="Y2182" i="1" s="1"/>
  <c r="Z2182" i="1" s="1"/>
  <c r="S2183" i="1"/>
  <c r="Y2183" i="1" s="1"/>
  <c r="Z2183" i="1" s="1"/>
  <c r="S2184" i="1"/>
  <c r="Y2184" i="1" s="1"/>
  <c r="Z2184" i="1" s="1"/>
  <c r="S2185" i="1"/>
  <c r="Y2185" i="1" s="1"/>
  <c r="Z2185" i="1" s="1"/>
  <c r="S2186" i="1"/>
  <c r="Y2186" i="1" s="1"/>
  <c r="Z2186" i="1" s="1"/>
  <c r="S2187" i="1"/>
  <c r="Y2187" i="1" s="1"/>
  <c r="Z2187" i="1" s="1"/>
  <c r="S2188" i="1"/>
  <c r="Y2188" i="1" s="1"/>
  <c r="Z2188" i="1" s="1"/>
  <c r="S2189" i="1"/>
  <c r="Y2189" i="1" s="1"/>
  <c r="Z2189" i="1" s="1"/>
  <c r="S2190" i="1"/>
  <c r="Y2190" i="1" s="1"/>
  <c r="Z2190" i="1" s="1"/>
  <c r="S2191" i="1"/>
  <c r="Y2191" i="1" s="1"/>
  <c r="Z2191" i="1" s="1"/>
  <c r="S2192" i="1"/>
  <c r="Y2192" i="1" s="1"/>
  <c r="Z2192" i="1" s="1"/>
  <c r="S2193" i="1"/>
  <c r="Y2193" i="1" s="1"/>
  <c r="Z2193" i="1" s="1"/>
  <c r="S2194" i="1"/>
  <c r="Y2194" i="1" s="1"/>
  <c r="Z2194" i="1" s="1"/>
  <c r="S2195" i="1"/>
  <c r="Y2195" i="1" s="1"/>
  <c r="Z2195" i="1" s="1"/>
  <c r="S2196" i="1"/>
  <c r="Y2196" i="1" s="1"/>
  <c r="Z2196" i="1" s="1"/>
  <c r="S2197" i="1"/>
  <c r="Y2197" i="1" s="1"/>
  <c r="Z2197" i="1" s="1"/>
  <c r="S2198" i="1"/>
  <c r="Y2198" i="1" s="1"/>
  <c r="Z2198" i="1" s="1"/>
  <c r="S2199" i="1"/>
  <c r="Y2199" i="1" s="1"/>
  <c r="Z2199" i="1" s="1"/>
  <c r="S2200" i="1"/>
  <c r="Y2200" i="1" s="1"/>
  <c r="Z2200" i="1" s="1"/>
  <c r="S2201" i="1"/>
  <c r="Y2201" i="1" s="1"/>
  <c r="Z2201" i="1" s="1"/>
  <c r="S2202" i="1"/>
  <c r="Y2202" i="1" s="1"/>
  <c r="Z2202" i="1" s="1"/>
  <c r="S2203" i="1"/>
  <c r="Y2203" i="1" s="1"/>
  <c r="Z2203" i="1" s="1"/>
  <c r="S2204" i="1"/>
  <c r="Y2204" i="1" s="1"/>
  <c r="Z2204" i="1" s="1"/>
  <c r="S2205" i="1"/>
  <c r="Y2205" i="1" s="1"/>
  <c r="Z2205" i="1" s="1"/>
  <c r="S2206" i="1"/>
  <c r="Y2206" i="1" s="1"/>
  <c r="Z2206" i="1" s="1"/>
  <c r="S2207" i="1"/>
  <c r="Y2207" i="1" s="1"/>
  <c r="Z2207" i="1" s="1"/>
  <c r="S2208" i="1"/>
  <c r="Y2208" i="1" s="1"/>
  <c r="Z2208" i="1" s="1"/>
  <c r="S2209" i="1"/>
  <c r="Y2209" i="1" s="1"/>
  <c r="Z2209" i="1" s="1"/>
  <c r="S2210" i="1"/>
  <c r="Y2210" i="1" s="1"/>
  <c r="Z2210" i="1" s="1"/>
  <c r="S2211" i="1"/>
  <c r="Y2211" i="1" s="1"/>
  <c r="Z2211" i="1" s="1"/>
  <c r="S2212" i="1"/>
  <c r="Y2212" i="1" s="1"/>
  <c r="Z2212" i="1" s="1"/>
  <c r="S2213" i="1"/>
  <c r="Y2213" i="1" s="1"/>
  <c r="Z2213" i="1" s="1"/>
  <c r="S2214" i="1"/>
  <c r="Y2214" i="1" s="1"/>
  <c r="Z2214" i="1" s="1"/>
  <c r="S2215" i="1"/>
  <c r="Y2215" i="1" s="1"/>
  <c r="Z2215" i="1" s="1"/>
  <c r="S2216" i="1"/>
  <c r="Y2216" i="1" s="1"/>
  <c r="Z2216" i="1" s="1"/>
  <c r="S2217" i="1"/>
  <c r="Y2217" i="1" s="1"/>
  <c r="Z2217" i="1" s="1"/>
  <c r="S2218" i="1"/>
  <c r="Y2218" i="1" s="1"/>
  <c r="Z2218" i="1" s="1"/>
  <c r="S2219" i="1"/>
  <c r="Y2219" i="1" s="1"/>
  <c r="Z2219" i="1" s="1"/>
  <c r="S2220" i="1"/>
  <c r="Y2220" i="1" s="1"/>
  <c r="Z2220" i="1" s="1"/>
  <c r="S2221" i="1"/>
  <c r="Y2221" i="1" s="1"/>
  <c r="Z2221" i="1" s="1"/>
  <c r="S2222" i="1"/>
  <c r="Y2222" i="1" s="1"/>
  <c r="Z2222" i="1" s="1"/>
  <c r="S2223" i="1"/>
  <c r="Y2223" i="1" s="1"/>
  <c r="Z2223" i="1" s="1"/>
  <c r="S2224" i="1"/>
  <c r="Y2224" i="1" s="1"/>
  <c r="Z2224" i="1" s="1"/>
  <c r="S2225" i="1"/>
  <c r="Y2225" i="1" s="1"/>
  <c r="Z2225" i="1" s="1"/>
  <c r="S2226" i="1"/>
  <c r="Y2226" i="1" s="1"/>
  <c r="Z2226" i="1" s="1"/>
  <c r="S2227" i="1"/>
  <c r="Y2227" i="1" s="1"/>
  <c r="Z2227" i="1" s="1"/>
  <c r="S2228" i="1"/>
  <c r="Y2228" i="1" s="1"/>
  <c r="Z2228" i="1" s="1"/>
  <c r="S2229" i="1"/>
  <c r="Y2229" i="1" s="1"/>
  <c r="Z2229" i="1" s="1"/>
  <c r="S2230" i="1"/>
  <c r="Y2230" i="1" s="1"/>
  <c r="Z2230" i="1" s="1"/>
  <c r="S2231" i="1"/>
  <c r="Y2231" i="1" s="1"/>
  <c r="Z2231" i="1" s="1"/>
  <c r="S2232" i="1"/>
  <c r="Y2232" i="1" s="1"/>
  <c r="Z2232" i="1" s="1"/>
  <c r="S2233" i="1"/>
  <c r="Y2233" i="1" s="1"/>
  <c r="Z2233" i="1" s="1"/>
  <c r="S2234" i="1"/>
  <c r="Y2234" i="1" s="1"/>
  <c r="Z2234" i="1" s="1"/>
  <c r="S2235" i="1"/>
  <c r="Y2235" i="1" s="1"/>
  <c r="Z2235" i="1" s="1"/>
  <c r="S2236" i="1"/>
  <c r="Y2236" i="1" s="1"/>
  <c r="Z2236" i="1" s="1"/>
  <c r="S2237" i="1"/>
  <c r="Y2237" i="1" s="1"/>
  <c r="Z2237" i="1" s="1"/>
  <c r="S2238" i="1"/>
  <c r="Y2238" i="1" s="1"/>
  <c r="Z2238" i="1" s="1"/>
  <c r="S2239" i="1"/>
  <c r="Y2239" i="1" s="1"/>
  <c r="Z2239" i="1" s="1"/>
  <c r="S2240" i="1"/>
  <c r="Y2240" i="1" s="1"/>
  <c r="Z2240" i="1" s="1"/>
  <c r="S2241" i="1"/>
  <c r="Y2241" i="1" s="1"/>
  <c r="Z2241" i="1" s="1"/>
  <c r="S2242" i="1"/>
  <c r="Y2242" i="1" s="1"/>
  <c r="Z2242" i="1" s="1"/>
  <c r="S2243" i="1"/>
  <c r="Y2243" i="1" s="1"/>
  <c r="Z2243" i="1" s="1"/>
  <c r="S2244" i="1"/>
  <c r="Y2244" i="1" s="1"/>
  <c r="Z2244" i="1" s="1"/>
  <c r="S2245" i="1"/>
  <c r="Y2245" i="1" s="1"/>
  <c r="Z2245" i="1" s="1"/>
  <c r="S2246" i="1"/>
  <c r="Y2246" i="1" s="1"/>
  <c r="Z2246" i="1" s="1"/>
  <c r="S2247" i="1"/>
  <c r="Y2247" i="1" s="1"/>
  <c r="Z2247" i="1" s="1"/>
  <c r="S2248" i="1"/>
  <c r="Y2248" i="1" s="1"/>
  <c r="Z2248" i="1" s="1"/>
  <c r="S2249" i="1"/>
  <c r="Y2249" i="1" s="1"/>
  <c r="Z2249" i="1" s="1"/>
  <c r="S2250" i="1"/>
  <c r="Y2250" i="1" s="1"/>
  <c r="Z2250" i="1" s="1"/>
  <c r="S2251" i="1"/>
  <c r="Y2251" i="1" s="1"/>
  <c r="Z2251" i="1" s="1"/>
  <c r="S2252" i="1"/>
  <c r="Y2252" i="1" s="1"/>
  <c r="Z2252" i="1" s="1"/>
  <c r="S2253" i="1"/>
  <c r="Y2253" i="1" s="1"/>
  <c r="Z2253" i="1" s="1"/>
  <c r="S2254" i="1"/>
  <c r="Y2254" i="1" s="1"/>
  <c r="Z2254" i="1" s="1"/>
  <c r="S2255" i="1"/>
  <c r="Y2255" i="1" s="1"/>
  <c r="Z2255" i="1" s="1"/>
  <c r="S2256" i="1"/>
  <c r="Y2256" i="1" s="1"/>
  <c r="Z2256" i="1" s="1"/>
  <c r="S2257" i="1"/>
  <c r="Y2257" i="1" s="1"/>
  <c r="Z2257" i="1" s="1"/>
  <c r="S2258" i="1"/>
  <c r="Y2258" i="1" s="1"/>
  <c r="Z2258" i="1" s="1"/>
  <c r="S2259" i="1"/>
  <c r="Y2259" i="1" s="1"/>
  <c r="Z2259" i="1" s="1"/>
  <c r="S2260" i="1"/>
  <c r="Y2260" i="1" s="1"/>
  <c r="Z2260" i="1" s="1"/>
  <c r="S2261" i="1"/>
  <c r="Y2261" i="1" s="1"/>
  <c r="Z2261" i="1" s="1"/>
  <c r="S2262" i="1"/>
  <c r="Y2262" i="1" s="1"/>
  <c r="Z2262" i="1" s="1"/>
  <c r="S2263" i="1"/>
  <c r="Y2263" i="1" s="1"/>
  <c r="Z2263" i="1" s="1"/>
  <c r="S2264" i="1"/>
  <c r="Y2264" i="1" s="1"/>
  <c r="Z2264" i="1" s="1"/>
  <c r="S2265" i="1"/>
  <c r="Y2265" i="1" s="1"/>
  <c r="Z2265" i="1" s="1"/>
  <c r="S2266" i="1"/>
  <c r="Y2266" i="1" s="1"/>
  <c r="Z2266" i="1" s="1"/>
  <c r="S2267" i="1"/>
  <c r="Y2267" i="1" s="1"/>
  <c r="Z2267" i="1" s="1"/>
  <c r="S2268" i="1"/>
  <c r="Y2268" i="1" s="1"/>
  <c r="Z2268" i="1" s="1"/>
  <c r="S2269" i="1"/>
  <c r="Y2269" i="1" s="1"/>
  <c r="Z2269" i="1" s="1"/>
  <c r="S2270" i="1"/>
  <c r="Y2270" i="1" s="1"/>
  <c r="Z2270" i="1" s="1"/>
  <c r="S2271" i="1"/>
  <c r="Y2271" i="1" s="1"/>
  <c r="Z2271" i="1" s="1"/>
  <c r="S2272" i="1"/>
  <c r="Y2272" i="1" s="1"/>
  <c r="Z2272" i="1" s="1"/>
  <c r="S2273" i="1"/>
  <c r="Y2273" i="1" s="1"/>
  <c r="Z2273" i="1" s="1"/>
  <c r="S2274" i="1"/>
  <c r="Y2274" i="1" s="1"/>
  <c r="Z2274" i="1" s="1"/>
  <c r="S2275" i="1"/>
  <c r="Y2275" i="1" s="1"/>
  <c r="Z2275" i="1" s="1"/>
  <c r="S2276" i="1"/>
  <c r="Y2276" i="1" s="1"/>
  <c r="Z2276" i="1" s="1"/>
  <c r="S2277" i="1"/>
  <c r="Y2277" i="1" s="1"/>
  <c r="Z2277" i="1" s="1"/>
  <c r="S2278" i="1"/>
  <c r="Y2278" i="1" s="1"/>
  <c r="Z2278" i="1" s="1"/>
  <c r="S2279" i="1"/>
  <c r="Y2279" i="1" s="1"/>
  <c r="Z2279" i="1" s="1"/>
  <c r="S2280" i="1"/>
  <c r="Y2280" i="1" s="1"/>
  <c r="Z2280" i="1" s="1"/>
  <c r="S2281" i="1"/>
  <c r="Y2281" i="1" s="1"/>
  <c r="Z2281" i="1" s="1"/>
  <c r="S2282" i="1"/>
  <c r="Y2282" i="1" s="1"/>
  <c r="Z2282" i="1" s="1"/>
  <c r="S2283" i="1"/>
  <c r="Y2283" i="1" s="1"/>
  <c r="Z2283" i="1" s="1"/>
  <c r="S2284" i="1"/>
  <c r="Y2284" i="1" s="1"/>
  <c r="Z2284" i="1" s="1"/>
  <c r="S2285" i="1"/>
  <c r="Y2285" i="1" s="1"/>
  <c r="Z2285" i="1" s="1"/>
  <c r="S2286" i="1"/>
  <c r="Y2286" i="1" s="1"/>
  <c r="Z2286" i="1" s="1"/>
  <c r="S2287" i="1"/>
  <c r="Y2287" i="1" s="1"/>
  <c r="Z2287" i="1" s="1"/>
  <c r="S2288" i="1"/>
  <c r="Y2288" i="1" s="1"/>
  <c r="Z2288" i="1" s="1"/>
  <c r="S2289" i="1"/>
  <c r="Y2289" i="1" s="1"/>
  <c r="Z2289" i="1" s="1"/>
  <c r="S2290" i="1"/>
  <c r="Y2290" i="1" s="1"/>
  <c r="Z2290" i="1" s="1"/>
  <c r="S2291" i="1"/>
  <c r="Y2291" i="1" s="1"/>
  <c r="Z2291" i="1" s="1"/>
  <c r="S2292" i="1"/>
  <c r="Y2292" i="1" s="1"/>
  <c r="Z2292" i="1" s="1"/>
  <c r="S2293" i="1"/>
  <c r="Y2293" i="1" s="1"/>
  <c r="Z2293" i="1" s="1"/>
  <c r="S2294" i="1"/>
  <c r="Y2294" i="1" s="1"/>
  <c r="Z2294" i="1" s="1"/>
  <c r="S2295" i="1"/>
  <c r="Y2295" i="1" s="1"/>
  <c r="Z2295" i="1" s="1"/>
  <c r="S2296" i="1"/>
  <c r="Y2296" i="1" s="1"/>
  <c r="Z2296" i="1" s="1"/>
  <c r="S2297" i="1"/>
  <c r="Y2297" i="1" s="1"/>
  <c r="Z2297" i="1" s="1"/>
  <c r="S2298" i="1"/>
  <c r="Y2298" i="1" s="1"/>
  <c r="Z2298" i="1" s="1"/>
  <c r="S2299" i="1"/>
  <c r="Y2299" i="1" s="1"/>
  <c r="Z2299" i="1" s="1"/>
  <c r="S2300" i="1"/>
  <c r="Y2300" i="1" s="1"/>
  <c r="Z2300" i="1" s="1"/>
  <c r="S2301" i="1"/>
  <c r="Y2301" i="1" s="1"/>
  <c r="Z2301" i="1" s="1"/>
  <c r="S2302" i="1"/>
  <c r="Y2302" i="1" s="1"/>
  <c r="Z2302" i="1" s="1"/>
  <c r="S2303" i="1"/>
  <c r="Y2303" i="1" s="1"/>
  <c r="Z2303" i="1" s="1"/>
  <c r="S2304" i="1"/>
  <c r="Y2304" i="1" s="1"/>
  <c r="Z2304" i="1" s="1"/>
  <c r="S2305" i="1"/>
  <c r="Y2305" i="1" s="1"/>
  <c r="Z2305" i="1" s="1"/>
  <c r="S2306" i="1"/>
  <c r="Y2306" i="1" s="1"/>
  <c r="Z2306" i="1" s="1"/>
  <c r="S2307" i="1"/>
  <c r="Y2307" i="1" s="1"/>
  <c r="Z2307" i="1" s="1"/>
  <c r="S2308" i="1"/>
  <c r="Y2308" i="1" s="1"/>
  <c r="Z2308" i="1" s="1"/>
  <c r="S2309" i="1"/>
  <c r="Y2309" i="1" s="1"/>
  <c r="Z2309" i="1" s="1"/>
  <c r="S2310" i="1"/>
  <c r="Y2310" i="1" s="1"/>
  <c r="Z2310" i="1" s="1"/>
  <c r="S2311" i="1"/>
  <c r="Y2311" i="1" s="1"/>
  <c r="Z2311" i="1" s="1"/>
  <c r="S2312" i="1"/>
  <c r="Y2312" i="1" s="1"/>
  <c r="Z2312" i="1" s="1"/>
  <c r="S2313" i="1"/>
  <c r="Y2313" i="1" s="1"/>
  <c r="Z2313" i="1" s="1"/>
  <c r="S2314" i="1"/>
  <c r="Y2314" i="1" s="1"/>
  <c r="Z2314" i="1" s="1"/>
  <c r="S2315" i="1"/>
  <c r="Y2315" i="1" s="1"/>
  <c r="Z2315" i="1" s="1"/>
  <c r="S2316" i="1"/>
  <c r="Y2316" i="1" s="1"/>
  <c r="Z2316" i="1" s="1"/>
  <c r="S2317" i="1"/>
  <c r="Y2317" i="1" s="1"/>
  <c r="Z2317" i="1" s="1"/>
  <c r="S2318" i="1"/>
  <c r="Y2318" i="1" s="1"/>
  <c r="Z2318" i="1" s="1"/>
  <c r="S2319" i="1"/>
  <c r="Y2319" i="1" s="1"/>
  <c r="Z2319" i="1" s="1"/>
  <c r="S2320" i="1"/>
  <c r="Y2320" i="1" s="1"/>
  <c r="Z2320" i="1" s="1"/>
  <c r="S2321" i="1"/>
  <c r="Y2321" i="1" s="1"/>
  <c r="Z2321" i="1" s="1"/>
  <c r="S2322" i="1"/>
  <c r="Y2322" i="1" s="1"/>
  <c r="Z2322" i="1" s="1"/>
  <c r="S2323" i="1"/>
  <c r="Y2323" i="1" s="1"/>
  <c r="Z2323" i="1" s="1"/>
  <c r="S2324" i="1"/>
  <c r="Y2324" i="1" s="1"/>
  <c r="Z2324" i="1" s="1"/>
  <c r="S2325" i="1"/>
  <c r="Y2325" i="1" s="1"/>
  <c r="Z2325" i="1" s="1"/>
  <c r="S2326" i="1"/>
  <c r="Y2326" i="1" s="1"/>
  <c r="Z2326" i="1" s="1"/>
  <c r="S2327" i="1"/>
  <c r="Y2327" i="1" s="1"/>
  <c r="Z2327" i="1" s="1"/>
  <c r="S2328" i="1"/>
  <c r="Y2328" i="1" s="1"/>
  <c r="Z2328" i="1" s="1"/>
  <c r="S2329" i="1"/>
  <c r="Y2329" i="1" s="1"/>
  <c r="Z2329" i="1" s="1"/>
  <c r="S2330" i="1"/>
  <c r="Y2330" i="1" s="1"/>
  <c r="Z2330" i="1" s="1"/>
  <c r="S2331" i="1"/>
  <c r="Y2331" i="1" s="1"/>
  <c r="Z2331" i="1" s="1"/>
  <c r="S2332" i="1"/>
  <c r="Y2332" i="1" s="1"/>
  <c r="Z2332" i="1" s="1"/>
  <c r="S2333" i="1"/>
  <c r="Y2333" i="1" s="1"/>
  <c r="Z2333" i="1" s="1"/>
  <c r="S2334" i="1"/>
  <c r="Y2334" i="1" s="1"/>
  <c r="Z2334" i="1" s="1"/>
  <c r="S2335" i="1"/>
  <c r="Y2335" i="1" s="1"/>
  <c r="Z2335" i="1" s="1"/>
  <c r="S2336" i="1"/>
  <c r="Y2336" i="1" s="1"/>
  <c r="Z2336" i="1" s="1"/>
  <c r="S2337" i="1"/>
  <c r="Y2337" i="1" s="1"/>
  <c r="Z2337" i="1" s="1"/>
  <c r="S2338" i="1"/>
  <c r="Y2338" i="1" s="1"/>
  <c r="Z2338" i="1" s="1"/>
  <c r="S2339" i="1"/>
  <c r="Y2339" i="1" s="1"/>
  <c r="Z2339" i="1" s="1"/>
  <c r="S2340" i="1"/>
  <c r="Y2340" i="1" s="1"/>
  <c r="Z2340" i="1" s="1"/>
  <c r="S2341" i="1"/>
  <c r="Y2341" i="1" s="1"/>
  <c r="Z2341" i="1" s="1"/>
  <c r="S2342" i="1"/>
  <c r="Y2342" i="1" s="1"/>
  <c r="Z2342" i="1" s="1"/>
  <c r="S2343" i="1"/>
  <c r="Y2343" i="1" s="1"/>
  <c r="Z2343" i="1" s="1"/>
  <c r="S2344" i="1"/>
  <c r="Y2344" i="1" s="1"/>
  <c r="Z2344" i="1" s="1"/>
  <c r="S2345" i="1"/>
  <c r="Y2345" i="1" s="1"/>
  <c r="Z2345" i="1" s="1"/>
  <c r="S2346" i="1"/>
  <c r="Y2346" i="1" s="1"/>
  <c r="Z2346" i="1" s="1"/>
  <c r="S2347" i="1"/>
  <c r="Y2347" i="1" s="1"/>
  <c r="Z2347" i="1" s="1"/>
  <c r="S2348" i="1"/>
  <c r="Y2348" i="1" s="1"/>
  <c r="Z2348" i="1" s="1"/>
  <c r="S2349" i="1"/>
  <c r="Y2349" i="1" s="1"/>
  <c r="Z2349" i="1" s="1"/>
  <c r="S2350" i="1"/>
  <c r="Y2350" i="1" s="1"/>
  <c r="Z2350" i="1" s="1"/>
  <c r="S2351" i="1"/>
  <c r="Y2351" i="1" s="1"/>
  <c r="Z2351" i="1" s="1"/>
  <c r="S2352" i="1"/>
  <c r="Y2352" i="1" s="1"/>
  <c r="Z2352" i="1" s="1"/>
  <c r="S2353" i="1"/>
  <c r="Y2353" i="1" s="1"/>
  <c r="Z2353" i="1" s="1"/>
  <c r="S2354" i="1"/>
  <c r="Y2354" i="1" s="1"/>
  <c r="Z2354" i="1" s="1"/>
  <c r="S2355" i="1"/>
  <c r="Y2355" i="1" s="1"/>
  <c r="Z2355" i="1" s="1"/>
  <c r="S2356" i="1"/>
  <c r="Y2356" i="1" s="1"/>
  <c r="Z2356" i="1" s="1"/>
  <c r="S2357" i="1"/>
  <c r="Y2357" i="1" s="1"/>
  <c r="Z2357" i="1" s="1"/>
  <c r="S2358" i="1"/>
  <c r="Y2358" i="1" s="1"/>
  <c r="Z2358" i="1" s="1"/>
  <c r="S2359" i="1"/>
  <c r="Y2359" i="1" s="1"/>
  <c r="Z2359" i="1" s="1"/>
  <c r="S2360" i="1"/>
  <c r="Y2360" i="1" s="1"/>
  <c r="Z2360" i="1" s="1"/>
  <c r="S2361" i="1"/>
  <c r="Y2361" i="1" s="1"/>
  <c r="Z2361" i="1" s="1"/>
  <c r="S2362" i="1"/>
  <c r="Y2362" i="1" s="1"/>
  <c r="Z2362" i="1" s="1"/>
  <c r="S2363" i="1"/>
  <c r="Y2363" i="1" s="1"/>
  <c r="Z2363" i="1" s="1"/>
  <c r="S2364" i="1"/>
  <c r="Y2364" i="1" s="1"/>
  <c r="Z2364" i="1" s="1"/>
  <c r="S2365" i="1"/>
  <c r="Y2365" i="1" s="1"/>
  <c r="Z2365" i="1" s="1"/>
  <c r="S2366" i="1"/>
  <c r="Y2366" i="1" s="1"/>
  <c r="Z2366" i="1" s="1"/>
  <c r="S2367" i="1"/>
  <c r="Y2367" i="1" s="1"/>
  <c r="Z2367" i="1" s="1"/>
  <c r="S2368" i="1"/>
  <c r="Y2368" i="1" s="1"/>
  <c r="Z2368" i="1" s="1"/>
  <c r="S2369" i="1"/>
  <c r="Y2369" i="1" s="1"/>
  <c r="Z2369" i="1" s="1"/>
  <c r="S2370" i="1"/>
  <c r="Y2370" i="1" s="1"/>
  <c r="Z2370" i="1" s="1"/>
  <c r="S2371" i="1"/>
  <c r="Y2371" i="1" s="1"/>
  <c r="Z2371" i="1" s="1"/>
  <c r="S2372" i="1"/>
  <c r="Y2372" i="1" s="1"/>
  <c r="Z2372" i="1" s="1"/>
  <c r="S2373" i="1"/>
  <c r="Y2373" i="1" s="1"/>
  <c r="Z2373" i="1" s="1"/>
  <c r="S2374" i="1"/>
  <c r="Y2374" i="1" s="1"/>
  <c r="Z2374" i="1" s="1"/>
  <c r="S2375" i="1"/>
  <c r="Y2375" i="1" s="1"/>
  <c r="Z2375" i="1" s="1"/>
  <c r="S2376" i="1"/>
  <c r="Y2376" i="1" s="1"/>
  <c r="Z2376" i="1" s="1"/>
  <c r="S2377" i="1"/>
  <c r="Y2377" i="1" s="1"/>
  <c r="Z2377" i="1" s="1"/>
  <c r="S2378" i="1"/>
  <c r="Y2378" i="1" s="1"/>
  <c r="Z2378" i="1" s="1"/>
  <c r="S2379" i="1"/>
  <c r="Y2379" i="1" s="1"/>
  <c r="Z2379" i="1" s="1"/>
  <c r="S2380" i="1"/>
  <c r="Y2380" i="1" s="1"/>
  <c r="Z2380" i="1" s="1"/>
  <c r="S2381" i="1"/>
  <c r="Y2381" i="1" s="1"/>
  <c r="Z2381" i="1" s="1"/>
  <c r="S2382" i="1"/>
  <c r="Y2382" i="1" s="1"/>
  <c r="Z2382" i="1" s="1"/>
  <c r="S2383" i="1"/>
  <c r="Y2383" i="1" s="1"/>
  <c r="Z2383" i="1" s="1"/>
  <c r="S2384" i="1"/>
  <c r="Y2384" i="1" s="1"/>
  <c r="Z2384" i="1" s="1"/>
  <c r="S2385" i="1"/>
  <c r="Y2385" i="1" s="1"/>
  <c r="Z2385" i="1" s="1"/>
  <c r="S2386" i="1"/>
  <c r="Y2386" i="1" s="1"/>
  <c r="Z2386" i="1" s="1"/>
  <c r="S2387" i="1"/>
  <c r="Y2387" i="1" s="1"/>
  <c r="Z2387" i="1" s="1"/>
  <c r="S2388" i="1"/>
  <c r="Y2388" i="1" s="1"/>
  <c r="Z2388" i="1" s="1"/>
  <c r="S2389" i="1"/>
  <c r="Y2389" i="1" s="1"/>
  <c r="Z2389" i="1" s="1"/>
  <c r="S2390" i="1"/>
  <c r="Y2390" i="1" s="1"/>
  <c r="Z2390" i="1" s="1"/>
  <c r="S2391" i="1"/>
  <c r="Y2391" i="1" s="1"/>
  <c r="Z2391" i="1" s="1"/>
  <c r="S2392" i="1"/>
  <c r="Y2392" i="1" s="1"/>
  <c r="Z2392" i="1" s="1"/>
  <c r="S2393" i="1"/>
  <c r="Y2393" i="1" s="1"/>
  <c r="Z2393" i="1" s="1"/>
  <c r="S2394" i="1"/>
  <c r="Y2394" i="1" s="1"/>
  <c r="Z2394" i="1" s="1"/>
  <c r="S2395" i="1"/>
  <c r="Y2395" i="1" s="1"/>
  <c r="Z2395" i="1" s="1"/>
  <c r="S2396" i="1"/>
  <c r="Y2396" i="1" s="1"/>
  <c r="Z2396" i="1" s="1"/>
  <c r="S2397" i="1"/>
  <c r="Y2397" i="1" s="1"/>
  <c r="Z2397" i="1" s="1"/>
  <c r="S2398" i="1"/>
  <c r="Y2398" i="1" s="1"/>
  <c r="Z2398" i="1" s="1"/>
  <c r="S2399" i="1"/>
  <c r="Y2399" i="1" s="1"/>
  <c r="Z2399" i="1" s="1"/>
  <c r="S2400" i="1"/>
  <c r="Y2400" i="1" s="1"/>
  <c r="Z2400" i="1" s="1"/>
  <c r="S2401" i="1"/>
  <c r="Y2401" i="1" s="1"/>
  <c r="Z2401" i="1" s="1"/>
  <c r="S2402" i="1"/>
  <c r="Y2402" i="1" s="1"/>
  <c r="Z2402" i="1" s="1"/>
  <c r="S2403" i="1"/>
  <c r="Y2403" i="1" s="1"/>
  <c r="Z2403" i="1" s="1"/>
  <c r="S2404" i="1"/>
  <c r="Y2404" i="1" s="1"/>
  <c r="Z2404" i="1" s="1"/>
  <c r="S2405" i="1"/>
  <c r="Y2405" i="1" s="1"/>
  <c r="Z2405" i="1" s="1"/>
  <c r="S2406" i="1"/>
  <c r="Y2406" i="1" s="1"/>
  <c r="Z2406" i="1" s="1"/>
  <c r="S2407" i="1"/>
  <c r="Y2407" i="1" s="1"/>
  <c r="Z2407" i="1" s="1"/>
  <c r="S2408" i="1"/>
  <c r="Y2408" i="1" s="1"/>
  <c r="Z2408" i="1" s="1"/>
  <c r="S2409" i="1"/>
  <c r="Y2409" i="1" s="1"/>
  <c r="Z2409" i="1" s="1"/>
  <c r="S2410" i="1"/>
  <c r="Y2410" i="1" s="1"/>
  <c r="Z2410" i="1" s="1"/>
  <c r="S2411" i="1"/>
  <c r="Y2411" i="1" s="1"/>
  <c r="Z2411" i="1" s="1"/>
  <c r="S2412" i="1"/>
  <c r="Y2412" i="1" s="1"/>
  <c r="Z2412" i="1" s="1"/>
  <c r="S2413" i="1"/>
  <c r="Y2413" i="1" s="1"/>
  <c r="Z2413" i="1" s="1"/>
  <c r="S2414" i="1"/>
  <c r="Y2414" i="1" s="1"/>
  <c r="Z2414" i="1" s="1"/>
  <c r="S2415" i="1"/>
  <c r="Y2415" i="1" s="1"/>
  <c r="Z2415" i="1" s="1"/>
  <c r="S2416" i="1"/>
  <c r="Y2416" i="1" s="1"/>
  <c r="Z2416" i="1" s="1"/>
  <c r="S2417" i="1"/>
  <c r="Y2417" i="1" s="1"/>
  <c r="Z2417" i="1" s="1"/>
  <c r="S2418" i="1"/>
  <c r="Y2418" i="1" s="1"/>
  <c r="Z2418" i="1" s="1"/>
  <c r="S2419" i="1"/>
  <c r="Y2419" i="1" s="1"/>
  <c r="Z2419" i="1" s="1"/>
  <c r="S2420" i="1"/>
  <c r="Y2420" i="1" s="1"/>
  <c r="Z2420" i="1" s="1"/>
  <c r="S2421" i="1"/>
  <c r="Y2421" i="1" s="1"/>
  <c r="Z2421" i="1" s="1"/>
  <c r="S2422" i="1"/>
  <c r="Y2422" i="1" s="1"/>
  <c r="Z2422" i="1" s="1"/>
  <c r="S2423" i="1"/>
  <c r="Y2423" i="1" s="1"/>
  <c r="Z2423" i="1" s="1"/>
  <c r="S2424" i="1"/>
  <c r="Y2424" i="1" s="1"/>
  <c r="Z2424" i="1" s="1"/>
  <c r="S2425" i="1"/>
  <c r="Y2425" i="1" s="1"/>
  <c r="Z2425" i="1" s="1"/>
  <c r="S2426" i="1"/>
  <c r="Y2426" i="1" s="1"/>
  <c r="Z2426" i="1" s="1"/>
  <c r="S2427" i="1"/>
  <c r="Y2427" i="1" s="1"/>
  <c r="Z2427" i="1" s="1"/>
  <c r="S2428" i="1"/>
  <c r="Y2428" i="1" s="1"/>
  <c r="Z2428" i="1" s="1"/>
  <c r="S2429" i="1"/>
  <c r="Y2429" i="1" s="1"/>
  <c r="Z2429" i="1" s="1"/>
  <c r="S2430" i="1"/>
  <c r="Y2430" i="1" s="1"/>
  <c r="Z2430" i="1" s="1"/>
  <c r="S2431" i="1"/>
  <c r="Y2431" i="1" s="1"/>
  <c r="Z2431" i="1" s="1"/>
  <c r="S2432" i="1"/>
  <c r="Y2432" i="1" s="1"/>
  <c r="Z2432" i="1" s="1"/>
  <c r="S2433" i="1"/>
  <c r="Y2433" i="1" s="1"/>
  <c r="Z2433" i="1" s="1"/>
  <c r="S2434" i="1"/>
  <c r="Y2434" i="1" s="1"/>
  <c r="Z2434" i="1" s="1"/>
  <c r="S2435" i="1"/>
  <c r="Y2435" i="1" s="1"/>
  <c r="Z2435" i="1" s="1"/>
  <c r="S2436" i="1"/>
  <c r="Y2436" i="1" s="1"/>
  <c r="Z2436" i="1" s="1"/>
  <c r="S2437" i="1"/>
  <c r="Y2437" i="1" s="1"/>
  <c r="Z2437" i="1" s="1"/>
  <c r="S2438" i="1"/>
  <c r="Y2438" i="1" s="1"/>
  <c r="Z2438" i="1" s="1"/>
  <c r="S2439" i="1"/>
  <c r="Y2439" i="1" s="1"/>
  <c r="Z2439" i="1" s="1"/>
  <c r="S2440" i="1"/>
  <c r="Y2440" i="1" s="1"/>
  <c r="Z2440" i="1" s="1"/>
  <c r="S2441" i="1"/>
  <c r="Y2441" i="1" s="1"/>
  <c r="Z2441" i="1" s="1"/>
  <c r="S2442" i="1"/>
  <c r="Y2442" i="1" s="1"/>
  <c r="Z2442" i="1" s="1"/>
  <c r="S2443" i="1"/>
  <c r="Y2443" i="1" s="1"/>
  <c r="Z2443" i="1" s="1"/>
  <c r="S2444" i="1"/>
  <c r="Y2444" i="1" s="1"/>
  <c r="Z2444" i="1" s="1"/>
  <c r="S2445" i="1"/>
  <c r="Y2445" i="1" s="1"/>
  <c r="Z2445" i="1" s="1"/>
  <c r="S2446" i="1"/>
  <c r="Y2446" i="1" s="1"/>
  <c r="Z2446" i="1" s="1"/>
  <c r="S2447" i="1"/>
  <c r="Y2447" i="1" s="1"/>
  <c r="Z2447" i="1" s="1"/>
  <c r="S2448" i="1"/>
  <c r="Y2448" i="1" s="1"/>
  <c r="Z2448" i="1" s="1"/>
  <c r="S2449" i="1"/>
  <c r="Y2449" i="1" s="1"/>
  <c r="Z2449" i="1" s="1"/>
  <c r="S2450" i="1"/>
  <c r="Y2450" i="1" s="1"/>
  <c r="Z2450" i="1" s="1"/>
  <c r="S2451" i="1"/>
  <c r="Y2451" i="1" s="1"/>
  <c r="Z2451" i="1" s="1"/>
  <c r="S2452" i="1"/>
  <c r="Y2452" i="1" s="1"/>
  <c r="Z2452" i="1" s="1"/>
  <c r="S2453" i="1"/>
  <c r="Y2453" i="1" s="1"/>
  <c r="Z2453" i="1" s="1"/>
  <c r="S2454" i="1"/>
  <c r="Y2454" i="1" s="1"/>
  <c r="Z2454" i="1" s="1"/>
  <c r="S2455" i="1"/>
  <c r="Y2455" i="1" s="1"/>
  <c r="Z2455" i="1" s="1"/>
  <c r="S2456" i="1"/>
  <c r="Y2456" i="1" s="1"/>
  <c r="Z2456" i="1" s="1"/>
  <c r="S2457" i="1"/>
  <c r="Y2457" i="1" s="1"/>
  <c r="Z2457" i="1" s="1"/>
  <c r="S2458" i="1"/>
  <c r="Y2458" i="1" s="1"/>
  <c r="Z2458" i="1" s="1"/>
  <c r="S2459" i="1"/>
  <c r="Y2459" i="1" s="1"/>
  <c r="Z2459" i="1" s="1"/>
  <c r="S2460" i="1"/>
  <c r="Y2460" i="1" s="1"/>
  <c r="Z2460" i="1" s="1"/>
  <c r="S2461" i="1"/>
  <c r="Y2461" i="1" s="1"/>
  <c r="Z2461" i="1" s="1"/>
  <c r="S2462" i="1"/>
  <c r="Y2462" i="1" s="1"/>
  <c r="Z2462" i="1" s="1"/>
  <c r="S2463" i="1"/>
  <c r="Y2463" i="1" s="1"/>
  <c r="Z2463" i="1" s="1"/>
  <c r="S2464" i="1"/>
  <c r="Y2464" i="1" s="1"/>
  <c r="Z2464" i="1" s="1"/>
  <c r="S2465" i="1"/>
  <c r="Y2465" i="1" s="1"/>
  <c r="Z2465" i="1" s="1"/>
  <c r="S2466" i="1"/>
  <c r="Y2466" i="1" s="1"/>
  <c r="Z2466" i="1" s="1"/>
  <c r="S2467" i="1"/>
  <c r="Y2467" i="1" s="1"/>
  <c r="Z2467" i="1" s="1"/>
  <c r="S2468" i="1"/>
  <c r="Y2468" i="1" s="1"/>
  <c r="Z2468" i="1" s="1"/>
  <c r="S2469" i="1"/>
  <c r="Y2469" i="1" s="1"/>
  <c r="Z2469" i="1" s="1"/>
  <c r="S2470" i="1"/>
  <c r="Y2470" i="1" s="1"/>
  <c r="Z2470" i="1" s="1"/>
  <c r="S2471" i="1"/>
  <c r="Y2471" i="1" s="1"/>
  <c r="Z2471" i="1" s="1"/>
  <c r="S2472" i="1"/>
  <c r="Y2472" i="1" s="1"/>
  <c r="Z2472" i="1" s="1"/>
  <c r="S2473" i="1"/>
  <c r="Y2473" i="1" s="1"/>
  <c r="Z2473" i="1" s="1"/>
  <c r="S2474" i="1"/>
  <c r="Y2474" i="1" s="1"/>
  <c r="Z2474" i="1" s="1"/>
  <c r="S2475" i="1"/>
  <c r="Y2475" i="1" s="1"/>
  <c r="Z2475" i="1" s="1"/>
  <c r="S2476" i="1"/>
  <c r="Y2476" i="1" s="1"/>
  <c r="Z2476" i="1" s="1"/>
  <c r="S2477" i="1"/>
  <c r="Y2477" i="1" s="1"/>
  <c r="Z2477" i="1" s="1"/>
  <c r="S2478" i="1"/>
  <c r="Y2478" i="1" s="1"/>
  <c r="Z2478" i="1" s="1"/>
  <c r="S2479" i="1"/>
  <c r="Y2479" i="1" s="1"/>
  <c r="Z2479" i="1" s="1"/>
  <c r="S2480" i="1"/>
  <c r="Y2480" i="1" s="1"/>
  <c r="Z2480" i="1" s="1"/>
  <c r="S2481" i="1"/>
  <c r="Y2481" i="1" s="1"/>
  <c r="Z2481" i="1" s="1"/>
  <c r="S2482" i="1"/>
  <c r="Y2482" i="1" s="1"/>
  <c r="Z2482" i="1" s="1"/>
  <c r="S2483" i="1"/>
  <c r="Y2483" i="1" s="1"/>
  <c r="Z2483" i="1" s="1"/>
  <c r="S2484" i="1"/>
  <c r="Y2484" i="1" s="1"/>
  <c r="Z2484" i="1" s="1"/>
  <c r="S2485" i="1"/>
  <c r="Y2485" i="1" s="1"/>
  <c r="Z2485" i="1" s="1"/>
  <c r="S2486" i="1"/>
  <c r="Y2486" i="1" s="1"/>
  <c r="Z2486" i="1" s="1"/>
  <c r="S2487" i="1"/>
  <c r="Y2487" i="1" s="1"/>
  <c r="Z2487" i="1" s="1"/>
  <c r="S2488" i="1"/>
  <c r="Y2488" i="1" s="1"/>
  <c r="Z2488" i="1" s="1"/>
  <c r="S2489" i="1"/>
  <c r="Y2489" i="1" s="1"/>
  <c r="Z2489" i="1" s="1"/>
  <c r="S2490" i="1"/>
  <c r="Y2490" i="1" s="1"/>
  <c r="Z2490" i="1" s="1"/>
  <c r="S2491" i="1"/>
  <c r="Y2491" i="1" s="1"/>
  <c r="Z2491" i="1" s="1"/>
  <c r="S2492" i="1"/>
  <c r="Y2492" i="1" s="1"/>
  <c r="Z2492" i="1" s="1"/>
  <c r="S2493" i="1"/>
  <c r="Y2493" i="1" s="1"/>
  <c r="Z2493" i="1" s="1"/>
  <c r="S2494" i="1"/>
  <c r="Y2494" i="1" s="1"/>
  <c r="Z2494" i="1" s="1"/>
  <c r="S2495" i="1"/>
  <c r="Y2495" i="1" s="1"/>
  <c r="Z2495" i="1" s="1"/>
  <c r="S2496" i="1"/>
  <c r="Y2496" i="1" s="1"/>
  <c r="Z2496" i="1" s="1"/>
  <c r="S2497" i="1"/>
  <c r="Y2497" i="1" s="1"/>
  <c r="Z2497" i="1" s="1"/>
  <c r="S2498" i="1"/>
  <c r="Y2498" i="1" s="1"/>
  <c r="Z2498" i="1" s="1"/>
  <c r="S2499" i="1"/>
  <c r="Y2499" i="1" s="1"/>
  <c r="Z2499" i="1" s="1"/>
  <c r="S2500" i="1"/>
  <c r="Y2500" i="1" s="1"/>
  <c r="Z2500" i="1" s="1"/>
  <c r="S2501" i="1"/>
  <c r="Y2501" i="1" s="1"/>
  <c r="Z2501" i="1" s="1"/>
  <c r="S2502" i="1"/>
  <c r="Y2502" i="1" s="1"/>
  <c r="Z2502" i="1" s="1"/>
  <c r="S2503" i="1"/>
  <c r="Y2503" i="1" s="1"/>
  <c r="Z2503" i="1" s="1"/>
  <c r="S2504" i="1"/>
  <c r="Y2504" i="1" s="1"/>
  <c r="Z2504" i="1" s="1"/>
  <c r="S2505" i="1"/>
  <c r="Y2505" i="1" s="1"/>
  <c r="Z2505" i="1" s="1"/>
  <c r="S2506" i="1"/>
  <c r="Y2506" i="1" s="1"/>
  <c r="Z2506" i="1" s="1"/>
  <c r="S2507" i="1"/>
  <c r="Y2507" i="1" s="1"/>
  <c r="Z2507" i="1" s="1"/>
  <c r="S2508" i="1"/>
  <c r="Y2508" i="1" s="1"/>
  <c r="Z2508" i="1" s="1"/>
  <c r="S2509" i="1"/>
  <c r="Y2509" i="1" s="1"/>
  <c r="Z2509" i="1" s="1"/>
  <c r="S2510" i="1"/>
  <c r="Y2510" i="1" s="1"/>
  <c r="Z2510" i="1" s="1"/>
  <c r="S2511" i="1"/>
  <c r="Y2511" i="1" s="1"/>
  <c r="Z2511" i="1" s="1"/>
  <c r="S2512" i="1"/>
  <c r="Y2512" i="1" s="1"/>
  <c r="Z2512" i="1" s="1"/>
  <c r="S2513" i="1"/>
  <c r="Y2513" i="1" s="1"/>
  <c r="Z2513" i="1" s="1"/>
  <c r="S2514" i="1"/>
  <c r="Y2514" i="1" s="1"/>
  <c r="Z2514" i="1" s="1"/>
  <c r="S2515" i="1"/>
  <c r="Y2515" i="1" s="1"/>
  <c r="Z2515" i="1" s="1"/>
  <c r="S2516" i="1"/>
  <c r="Y2516" i="1" s="1"/>
  <c r="Z2516" i="1" s="1"/>
  <c r="S2517" i="1"/>
  <c r="Y2517" i="1" s="1"/>
  <c r="Z2517" i="1" s="1"/>
  <c r="S2518" i="1"/>
  <c r="Y2518" i="1" s="1"/>
  <c r="Z2518" i="1" s="1"/>
  <c r="S2519" i="1"/>
  <c r="Y2519" i="1" s="1"/>
  <c r="Z2519" i="1" s="1"/>
  <c r="S2520" i="1"/>
  <c r="Y2520" i="1" s="1"/>
  <c r="Z2520" i="1" s="1"/>
  <c r="S2521" i="1"/>
  <c r="Y2521" i="1" s="1"/>
  <c r="Z2521" i="1" s="1"/>
  <c r="S2522" i="1"/>
  <c r="Y2522" i="1" s="1"/>
  <c r="Z2522" i="1" s="1"/>
  <c r="S2523" i="1"/>
  <c r="Y2523" i="1" s="1"/>
  <c r="Z2523" i="1" s="1"/>
  <c r="S2524" i="1"/>
  <c r="Y2524" i="1" s="1"/>
  <c r="Z2524" i="1" s="1"/>
  <c r="S2525" i="1"/>
  <c r="Y2525" i="1" s="1"/>
  <c r="Z2525" i="1" s="1"/>
  <c r="S2526" i="1"/>
  <c r="Y2526" i="1" s="1"/>
  <c r="Z2526" i="1" s="1"/>
  <c r="S2527" i="1"/>
  <c r="Y2527" i="1" s="1"/>
  <c r="Z2527" i="1" s="1"/>
  <c r="S2528" i="1"/>
  <c r="Y2528" i="1" s="1"/>
  <c r="Z2528" i="1" s="1"/>
  <c r="S2529" i="1"/>
  <c r="Y2529" i="1" s="1"/>
  <c r="Z2529" i="1" s="1"/>
  <c r="S2530" i="1"/>
  <c r="Y2530" i="1" s="1"/>
  <c r="Z2530" i="1" s="1"/>
  <c r="S2531" i="1"/>
  <c r="Y2531" i="1" s="1"/>
  <c r="Z2531" i="1" s="1"/>
  <c r="S2532" i="1"/>
  <c r="Y2532" i="1" s="1"/>
  <c r="Z2532" i="1" s="1"/>
  <c r="S2533" i="1"/>
  <c r="Y2533" i="1" s="1"/>
  <c r="Z2533" i="1" s="1"/>
  <c r="S2534" i="1"/>
  <c r="Y2534" i="1" s="1"/>
  <c r="Z2534" i="1" s="1"/>
  <c r="S2535" i="1"/>
  <c r="Y2535" i="1" s="1"/>
  <c r="Z2535" i="1" s="1"/>
  <c r="S2536" i="1"/>
  <c r="Y2536" i="1" s="1"/>
  <c r="Z2536" i="1" s="1"/>
  <c r="S2537" i="1"/>
  <c r="Y2537" i="1" s="1"/>
  <c r="Z2537" i="1" s="1"/>
  <c r="S2538" i="1"/>
  <c r="Y2538" i="1" s="1"/>
  <c r="Z2538" i="1" s="1"/>
  <c r="S2539" i="1"/>
  <c r="Y2539" i="1" s="1"/>
  <c r="Z2539" i="1" s="1"/>
  <c r="S2540" i="1"/>
  <c r="Y2540" i="1" s="1"/>
  <c r="Z2540" i="1" s="1"/>
  <c r="S2541" i="1"/>
  <c r="Y2541" i="1" s="1"/>
  <c r="Z2541" i="1" s="1"/>
  <c r="S2542" i="1"/>
  <c r="Y2542" i="1" s="1"/>
  <c r="Z2542" i="1" s="1"/>
  <c r="S2543" i="1"/>
  <c r="Y2543" i="1" s="1"/>
  <c r="Z2543" i="1" s="1"/>
  <c r="S2544" i="1"/>
  <c r="Y2544" i="1" s="1"/>
  <c r="Z2544" i="1" s="1"/>
  <c r="S2545" i="1"/>
  <c r="Y2545" i="1" s="1"/>
  <c r="Z2545" i="1" s="1"/>
  <c r="S2546" i="1"/>
  <c r="Y2546" i="1" s="1"/>
  <c r="Z2546" i="1" s="1"/>
  <c r="S2547" i="1"/>
  <c r="Y2547" i="1" s="1"/>
  <c r="Z2547" i="1" s="1"/>
  <c r="S2548" i="1"/>
  <c r="Y2548" i="1" s="1"/>
  <c r="Z2548" i="1" s="1"/>
  <c r="S2549" i="1"/>
  <c r="Y2549" i="1" s="1"/>
  <c r="Z2549" i="1" s="1"/>
  <c r="S2550" i="1"/>
  <c r="Y2550" i="1" s="1"/>
  <c r="Z2550" i="1" s="1"/>
  <c r="S2551" i="1"/>
  <c r="Y2551" i="1" s="1"/>
  <c r="Z2551" i="1" s="1"/>
  <c r="S2552" i="1"/>
  <c r="Y2552" i="1" s="1"/>
  <c r="Z2552" i="1" s="1"/>
  <c r="S2553" i="1"/>
  <c r="Y2553" i="1" s="1"/>
  <c r="Z2553" i="1" s="1"/>
  <c r="S2554" i="1"/>
  <c r="Y2554" i="1" s="1"/>
  <c r="Z2554" i="1" s="1"/>
  <c r="S2555" i="1"/>
  <c r="Y2555" i="1" s="1"/>
  <c r="Z2555" i="1" s="1"/>
  <c r="S2556" i="1"/>
  <c r="Y2556" i="1" s="1"/>
  <c r="Z2556" i="1" s="1"/>
  <c r="S2557" i="1"/>
  <c r="Y2557" i="1" s="1"/>
  <c r="Z2557" i="1" s="1"/>
  <c r="S2558" i="1"/>
  <c r="Y2558" i="1" s="1"/>
  <c r="Z2558" i="1" s="1"/>
  <c r="S2559" i="1"/>
  <c r="Y2559" i="1" s="1"/>
  <c r="Z2559" i="1" s="1"/>
  <c r="S2560" i="1"/>
  <c r="Y2560" i="1" s="1"/>
  <c r="Z2560" i="1" s="1"/>
  <c r="S2561" i="1"/>
  <c r="Y2561" i="1" s="1"/>
  <c r="Z2561" i="1" s="1"/>
  <c r="S2562" i="1"/>
  <c r="Y2562" i="1" s="1"/>
  <c r="Z2562" i="1" s="1"/>
  <c r="S2563" i="1"/>
  <c r="Y2563" i="1" s="1"/>
  <c r="Z2563" i="1" s="1"/>
  <c r="S2564" i="1"/>
  <c r="Y2564" i="1" s="1"/>
  <c r="Z2564" i="1" s="1"/>
  <c r="S2565" i="1"/>
  <c r="Y2565" i="1" s="1"/>
  <c r="Z2565" i="1" s="1"/>
  <c r="S2566" i="1"/>
  <c r="Y2566" i="1" s="1"/>
  <c r="Z2566" i="1" s="1"/>
  <c r="S2567" i="1"/>
  <c r="Y2567" i="1" s="1"/>
  <c r="Z2567" i="1" s="1"/>
  <c r="S2568" i="1"/>
  <c r="Y2568" i="1" s="1"/>
  <c r="Z2568" i="1" s="1"/>
  <c r="S2569" i="1"/>
  <c r="Y2569" i="1" s="1"/>
  <c r="Z2569" i="1" s="1"/>
  <c r="S2570" i="1"/>
  <c r="Y2570" i="1" s="1"/>
  <c r="Z2570" i="1" s="1"/>
  <c r="S2571" i="1"/>
  <c r="Y2571" i="1" s="1"/>
  <c r="Z2571" i="1" s="1"/>
  <c r="S2572" i="1"/>
  <c r="Y2572" i="1" s="1"/>
  <c r="Z2572" i="1" s="1"/>
  <c r="S2573" i="1"/>
  <c r="Y2573" i="1" s="1"/>
  <c r="Z2573" i="1" s="1"/>
  <c r="S2574" i="1"/>
  <c r="Y2574" i="1" s="1"/>
  <c r="Z2574" i="1" s="1"/>
  <c r="S2575" i="1"/>
  <c r="Y2575" i="1" s="1"/>
  <c r="Z2575" i="1" s="1"/>
  <c r="S2576" i="1"/>
  <c r="Y2576" i="1" s="1"/>
  <c r="Z2576" i="1" s="1"/>
  <c r="S2577" i="1"/>
  <c r="Y2577" i="1" s="1"/>
  <c r="Z2577" i="1" s="1"/>
  <c r="S2578" i="1"/>
  <c r="Y2578" i="1" s="1"/>
  <c r="Z2578" i="1" s="1"/>
  <c r="S2579" i="1"/>
  <c r="Y2579" i="1" s="1"/>
  <c r="Z2579" i="1" s="1"/>
  <c r="S2580" i="1"/>
  <c r="Y2580" i="1" s="1"/>
  <c r="Z2580" i="1" s="1"/>
  <c r="S2581" i="1"/>
  <c r="Y2581" i="1" s="1"/>
  <c r="Z2581" i="1" s="1"/>
  <c r="S2582" i="1"/>
  <c r="Y2582" i="1" s="1"/>
  <c r="Z2582" i="1" s="1"/>
  <c r="S2583" i="1"/>
  <c r="Y2583" i="1" s="1"/>
  <c r="Z2583" i="1" s="1"/>
  <c r="S2584" i="1"/>
  <c r="Y2584" i="1" s="1"/>
  <c r="Z2584" i="1" s="1"/>
  <c r="S2585" i="1"/>
  <c r="Y2585" i="1" s="1"/>
  <c r="Z2585" i="1" s="1"/>
  <c r="S2586" i="1"/>
  <c r="Y2586" i="1" s="1"/>
  <c r="Z2586" i="1" s="1"/>
  <c r="S2587" i="1"/>
  <c r="Y2587" i="1" s="1"/>
  <c r="Z2587" i="1" s="1"/>
  <c r="S2588" i="1"/>
  <c r="Y2588" i="1" s="1"/>
  <c r="Z2588" i="1" s="1"/>
  <c r="S2589" i="1"/>
  <c r="Y2589" i="1" s="1"/>
  <c r="Z2589" i="1" s="1"/>
  <c r="S2590" i="1"/>
  <c r="Y2590" i="1" s="1"/>
  <c r="Z2590" i="1" s="1"/>
  <c r="S2591" i="1"/>
  <c r="Y2591" i="1" s="1"/>
  <c r="Z2591" i="1" s="1"/>
  <c r="S2592" i="1"/>
  <c r="Y2592" i="1" s="1"/>
  <c r="Z2592" i="1" s="1"/>
  <c r="S2593" i="1"/>
  <c r="Y2593" i="1" s="1"/>
  <c r="Z2593" i="1" s="1"/>
  <c r="S2594" i="1"/>
  <c r="Y2594" i="1" s="1"/>
  <c r="Z2594" i="1" s="1"/>
  <c r="S2595" i="1"/>
  <c r="Y2595" i="1" s="1"/>
  <c r="Z2595" i="1" s="1"/>
  <c r="S2596" i="1"/>
  <c r="Y2596" i="1" s="1"/>
  <c r="Z2596" i="1" s="1"/>
  <c r="S2597" i="1"/>
  <c r="Y2597" i="1" s="1"/>
  <c r="Z2597" i="1" s="1"/>
  <c r="S2598" i="1"/>
  <c r="Y2598" i="1" s="1"/>
  <c r="Z2598" i="1" s="1"/>
  <c r="S2599" i="1"/>
  <c r="Y2599" i="1" s="1"/>
  <c r="Z2599" i="1" s="1"/>
  <c r="S2600" i="1"/>
  <c r="Y2600" i="1" s="1"/>
  <c r="Z2600" i="1" s="1"/>
  <c r="S2601" i="1"/>
  <c r="Y2601" i="1" s="1"/>
  <c r="Z2601" i="1" s="1"/>
  <c r="S2602" i="1"/>
  <c r="Y2602" i="1" s="1"/>
  <c r="Z2602" i="1" s="1"/>
  <c r="S2603" i="1"/>
  <c r="Y2603" i="1" s="1"/>
  <c r="Z2603" i="1" s="1"/>
  <c r="S2604" i="1"/>
  <c r="Y2604" i="1" s="1"/>
  <c r="Z2604" i="1" s="1"/>
  <c r="S2605" i="1"/>
  <c r="Y2605" i="1" s="1"/>
  <c r="Z2605" i="1" s="1"/>
  <c r="S2606" i="1"/>
  <c r="Y2606" i="1" s="1"/>
  <c r="Z2606" i="1" s="1"/>
  <c r="S2607" i="1"/>
  <c r="Y2607" i="1" s="1"/>
  <c r="Z2607" i="1" s="1"/>
  <c r="S2608" i="1"/>
  <c r="Y2608" i="1" s="1"/>
  <c r="Z2608" i="1" s="1"/>
  <c r="S2609" i="1"/>
  <c r="Y2609" i="1" s="1"/>
  <c r="Z2609" i="1" s="1"/>
  <c r="S2610" i="1"/>
  <c r="Y2610" i="1" s="1"/>
  <c r="Z2610" i="1" s="1"/>
  <c r="S2611" i="1"/>
  <c r="Y2611" i="1" s="1"/>
  <c r="Z2611" i="1" s="1"/>
  <c r="S2612" i="1"/>
  <c r="Y2612" i="1" s="1"/>
  <c r="Z2612" i="1" s="1"/>
  <c r="S2613" i="1"/>
  <c r="Y2613" i="1" s="1"/>
  <c r="Z2613" i="1" s="1"/>
  <c r="S2614" i="1"/>
  <c r="Y2614" i="1" s="1"/>
  <c r="Z2614" i="1" s="1"/>
  <c r="S2615" i="1"/>
  <c r="Y2615" i="1" s="1"/>
  <c r="Z2615" i="1" s="1"/>
  <c r="S2616" i="1"/>
  <c r="Y2616" i="1" s="1"/>
  <c r="Z2616" i="1" s="1"/>
  <c r="S2617" i="1"/>
  <c r="Y2617" i="1" s="1"/>
  <c r="Z2617" i="1" s="1"/>
  <c r="S2618" i="1"/>
  <c r="Y2618" i="1" s="1"/>
  <c r="Z2618" i="1" s="1"/>
  <c r="S2619" i="1"/>
  <c r="Y2619" i="1" s="1"/>
  <c r="Z2619" i="1" s="1"/>
  <c r="S2620" i="1"/>
  <c r="Y2620" i="1" s="1"/>
  <c r="Z2620" i="1" s="1"/>
  <c r="S2621" i="1"/>
  <c r="Y2621" i="1" s="1"/>
  <c r="Z2621" i="1" s="1"/>
  <c r="S2622" i="1"/>
  <c r="Y2622" i="1" s="1"/>
  <c r="Z2622" i="1" s="1"/>
  <c r="S2623" i="1"/>
  <c r="Y2623" i="1" s="1"/>
  <c r="Z2623" i="1" s="1"/>
  <c r="S2624" i="1"/>
  <c r="Y2624" i="1" s="1"/>
  <c r="Z2624" i="1" s="1"/>
  <c r="S2625" i="1"/>
  <c r="Y2625" i="1" s="1"/>
  <c r="Z2625" i="1" s="1"/>
  <c r="S2626" i="1"/>
  <c r="Y2626" i="1" s="1"/>
  <c r="Z2626" i="1" s="1"/>
  <c r="S2627" i="1"/>
  <c r="Y2627" i="1" s="1"/>
  <c r="Z2627" i="1" s="1"/>
  <c r="S2628" i="1"/>
  <c r="Y2628" i="1" s="1"/>
  <c r="Z2628" i="1" s="1"/>
  <c r="S2629" i="1"/>
  <c r="Y2629" i="1" s="1"/>
  <c r="Z2629" i="1" s="1"/>
  <c r="S2630" i="1"/>
  <c r="Y2630" i="1" s="1"/>
  <c r="Z2630" i="1" s="1"/>
  <c r="S2631" i="1"/>
  <c r="Y2631" i="1" s="1"/>
  <c r="Z2631" i="1" s="1"/>
  <c r="S2632" i="1"/>
  <c r="Y2632" i="1" s="1"/>
  <c r="Z2632" i="1" s="1"/>
  <c r="S2633" i="1"/>
  <c r="Y2633" i="1" s="1"/>
  <c r="Z2633" i="1" s="1"/>
  <c r="S2634" i="1"/>
  <c r="Y2634" i="1" s="1"/>
  <c r="Z2634" i="1" s="1"/>
  <c r="S2635" i="1"/>
  <c r="Y2635" i="1" s="1"/>
  <c r="Z2635" i="1" s="1"/>
  <c r="S2636" i="1"/>
  <c r="Y2636" i="1" s="1"/>
  <c r="Z2636" i="1" s="1"/>
  <c r="S2637" i="1"/>
  <c r="Y2637" i="1" s="1"/>
  <c r="Z2637" i="1" s="1"/>
  <c r="S2638" i="1"/>
  <c r="Y2638" i="1" s="1"/>
  <c r="Z2638" i="1" s="1"/>
  <c r="S2639" i="1"/>
  <c r="Y2639" i="1" s="1"/>
  <c r="Z2639" i="1" s="1"/>
  <c r="S2640" i="1"/>
  <c r="Y2640" i="1" s="1"/>
  <c r="Z2640" i="1" s="1"/>
  <c r="S2641" i="1"/>
  <c r="Y2641" i="1" s="1"/>
  <c r="Z2641" i="1" s="1"/>
  <c r="S2642" i="1"/>
  <c r="Y2642" i="1" s="1"/>
  <c r="Z2642" i="1" s="1"/>
  <c r="S2643" i="1"/>
  <c r="Y2643" i="1" s="1"/>
  <c r="Z2643" i="1" s="1"/>
  <c r="S2644" i="1"/>
  <c r="Y2644" i="1" s="1"/>
  <c r="Z2644" i="1" s="1"/>
  <c r="S2645" i="1"/>
  <c r="Y2645" i="1" s="1"/>
  <c r="Z2645" i="1" s="1"/>
  <c r="S2646" i="1"/>
  <c r="Y2646" i="1" s="1"/>
  <c r="Z2646" i="1" s="1"/>
  <c r="S2647" i="1"/>
  <c r="Y2647" i="1" s="1"/>
  <c r="Z2647" i="1" s="1"/>
  <c r="S2648" i="1"/>
  <c r="Y2648" i="1" s="1"/>
  <c r="Z2648" i="1" s="1"/>
  <c r="S2649" i="1"/>
  <c r="Y2649" i="1" s="1"/>
  <c r="Z2649" i="1" s="1"/>
  <c r="S2650" i="1"/>
  <c r="Y2650" i="1" s="1"/>
  <c r="Z2650" i="1" s="1"/>
  <c r="S2651" i="1"/>
  <c r="Y2651" i="1" s="1"/>
  <c r="Z2651" i="1" s="1"/>
  <c r="S2652" i="1"/>
  <c r="Y2652" i="1" s="1"/>
  <c r="Z2652" i="1" s="1"/>
  <c r="S2653" i="1"/>
  <c r="Y2653" i="1" s="1"/>
  <c r="Z2653" i="1" s="1"/>
  <c r="S2654" i="1"/>
  <c r="Y2654" i="1" s="1"/>
  <c r="Z2654" i="1" s="1"/>
  <c r="S2655" i="1"/>
  <c r="Y2655" i="1" s="1"/>
  <c r="Z2655" i="1" s="1"/>
  <c r="S2656" i="1"/>
  <c r="Y2656" i="1" s="1"/>
  <c r="Z2656" i="1" s="1"/>
  <c r="S2657" i="1"/>
  <c r="Y2657" i="1" s="1"/>
  <c r="Z2657" i="1" s="1"/>
  <c r="S2658" i="1"/>
  <c r="Y2658" i="1" s="1"/>
  <c r="Z2658" i="1" s="1"/>
  <c r="S2659" i="1"/>
  <c r="Y2659" i="1" s="1"/>
  <c r="Z2659" i="1" s="1"/>
  <c r="S2660" i="1"/>
  <c r="Y2660" i="1" s="1"/>
  <c r="Z2660" i="1" s="1"/>
  <c r="S2661" i="1"/>
  <c r="Y2661" i="1" s="1"/>
  <c r="Z2661" i="1" s="1"/>
  <c r="S2662" i="1"/>
  <c r="Y2662" i="1" s="1"/>
  <c r="Z2662" i="1" s="1"/>
  <c r="S2663" i="1"/>
  <c r="Y2663" i="1" s="1"/>
  <c r="Z2663" i="1" s="1"/>
  <c r="S2664" i="1"/>
  <c r="Y2664" i="1" s="1"/>
  <c r="Z2664" i="1" s="1"/>
  <c r="S2665" i="1"/>
  <c r="Y2665" i="1" s="1"/>
  <c r="Z2665" i="1" s="1"/>
  <c r="S2666" i="1"/>
  <c r="Y2666" i="1" s="1"/>
  <c r="Z2666" i="1" s="1"/>
  <c r="S2667" i="1"/>
  <c r="Y2667" i="1" s="1"/>
  <c r="Z2667" i="1" s="1"/>
  <c r="S2668" i="1"/>
  <c r="Y2668" i="1" s="1"/>
  <c r="Z2668" i="1" s="1"/>
  <c r="S2669" i="1"/>
  <c r="Y2669" i="1" s="1"/>
  <c r="Z2669" i="1" s="1"/>
  <c r="S2670" i="1"/>
  <c r="Y2670" i="1" s="1"/>
  <c r="Z2670" i="1" s="1"/>
  <c r="S2671" i="1"/>
  <c r="Y2671" i="1" s="1"/>
  <c r="Z2671" i="1" s="1"/>
  <c r="S2672" i="1"/>
  <c r="Y2672" i="1" s="1"/>
  <c r="Z2672" i="1" s="1"/>
  <c r="S2673" i="1"/>
  <c r="Y2673" i="1" s="1"/>
  <c r="Z2673" i="1" s="1"/>
  <c r="S2674" i="1"/>
  <c r="Y2674" i="1" s="1"/>
  <c r="Z2674" i="1" s="1"/>
  <c r="S2675" i="1"/>
  <c r="Y2675" i="1" s="1"/>
  <c r="Z2675" i="1" s="1"/>
  <c r="S2676" i="1"/>
  <c r="Y2676" i="1" s="1"/>
  <c r="Z2676" i="1" s="1"/>
  <c r="S2677" i="1"/>
  <c r="Y2677" i="1" s="1"/>
  <c r="Z2677" i="1" s="1"/>
  <c r="S2678" i="1"/>
  <c r="Y2678" i="1" s="1"/>
  <c r="Z2678" i="1" s="1"/>
  <c r="S2679" i="1"/>
  <c r="Y2679" i="1" s="1"/>
  <c r="Z2679" i="1" s="1"/>
  <c r="S2680" i="1"/>
  <c r="Y2680" i="1" s="1"/>
  <c r="Z2680" i="1" s="1"/>
  <c r="S2681" i="1"/>
  <c r="Y2681" i="1" s="1"/>
  <c r="Z2681" i="1" s="1"/>
  <c r="S2682" i="1"/>
  <c r="Y2682" i="1" s="1"/>
  <c r="Z2682" i="1" s="1"/>
  <c r="S2683" i="1"/>
  <c r="Y2683" i="1" s="1"/>
  <c r="Z2683" i="1" s="1"/>
  <c r="S2684" i="1"/>
  <c r="Y2684" i="1" s="1"/>
  <c r="Z2684" i="1" s="1"/>
  <c r="S2685" i="1"/>
  <c r="Y2685" i="1" s="1"/>
  <c r="Z2685" i="1" s="1"/>
  <c r="S2686" i="1"/>
  <c r="Y2686" i="1" s="1"/>
  <c r="Z2686" i="1" s="1"/>
  <c r="S2687" i="1"/>
  <c r="Y2687" i="1" s="1"/>
  <c r="Z2687" i="1" s="1"/>
  <c r="S2688" i="1"/>
  <c r="Y2688" i="1" s="1"/>
  <c r="Z2688" i="1" s="1"/>
  <c r="S2689" i="1"/>
  <c r="Y2689" i="1" s="1"/>
  <c r="Z2689" i="1" s="1"/>
  <c r="S2690" i="1"/>
  <c r="Y2690" i="1" s="1"/>
  <c r="Z2690" i="1" s="1"/>
  <c r="S2691" i="1"/>
  <c r="Y2691" i="1" s="1"/>
  <c r="Z2691" i="1" s="1"/>
  <c r="S2692" i="1"/>
  <c r="Y2692" i="1" s="1"/>
  <c r="Z2692" i="1" s="1"/>
  <c r="S2693" i="1"/>
  <c r="Y2693" i="1" s="1"/>
  <c r="Z2693" i="1" s="1"/>
  <c r="S2694" i="1"/>
  <c r="Y2694" i="1" s="1"/>
  <c r="Z2694" i="1" s="1"/>
  <c r="S2695" i="1"/>
  <c r="Y2695" i="1" s="1"/>
  <c r="Z2695" i="1" s="1"/>
  <c r="S2696" i="1"/>
  <c r="Y2696" i="1" s="1"/>
  <c r="Z2696" i="1" s="1"/>
  <c r="S2697" i="1"/>
  <c r="Y2697" i="1" s="1"/>
  <c r="Z2697" i="1" s="1"/>
  <c r="S2698" i="1"/>
  <c r="Y2698" i="1" s="1"/>
  <c r="Z2698" i="1" s="1"/>
  <c r="S2699" i="1"/>
  <c r="Y2699" i="1" s="1"/>
  <c r="Z2699" i="1" s="1"/>
  <c r="S2700" i="1"/>
  <c r="Y2700" i="1" s="1"/>
  <c r="Z2700" i="1" s="1"/>
  <c r="S2701" i="1"/>
  <c r="Y2701" i="1" s="1"/>
  <c r="Z2701" i="1" s="1"/>
  <c r="S2702" i="1"/>
  <c r="Y2702" i="1" s="1"/>
  <c r="Z2702" i="1" s="1"/>
  <c r="S2703" i="1"/>
  <c r="Y2703" i="1" s="1"/>
  <c r="Z2703" i="1" s="1"/>
  <c r="S2704" i="1"/>
  <c r="Y2704" i="1" s="1"/>
  <c r="Z2704" i="1" s="1"/>
  <c r="S2705" i="1"/>
  <c r="Y2705" i="1" s="1"/>
  <c r="Z2705" i="1" s="1"/>
  <c r="S2706" i="1"/>
  <c r="Y2706" i="1" s="1"/>
  <c r="Z2706" i="1" s="1"/>
  <c r="S2707" i="1"/>
  <c r="Y2707" i="1" s="1"/>
  <c r="Z2707" i="1" s="1"/>
  <c r="S2708" i="1"/>
  <c r="Y2708" i="1" s="1"/>
  <c r="Z2708" i="1" s="1"/>
  <c r="S2709" i="1"/>
  <c r="Y2709" i="1" s="1"/>
  <c r="Z2709" i="1" s="1"/>
  <c r="S2710" i="1"/>
  <c r="Y2710" i="1" s="1"/>
  <c r="Z2710" i="1" s="1"/>
  <c r="S2711" i="1"/>
  <c r="Y2711" i="1" s="1"/>
  <c r="Z2711" i="1" s="1"/>
  <c r="S2712" i="1"/>
  <c r="Y2712" i="1" s="1"/>
  <c r="Z2712" i="1" s="1"/>
  <c r="S2713" i="1"/>
  <c r="Y2713" i="1" s="1"/>
  <c r="Z2713" i="1" s="1"/>
  <c r="S2714" i="1"/>
  <c r="Y2714" i="1" s="1"/>
  <c r="Z2714" i="1" s="1"/>
  <c r="S2715" i="1"/>
  <c r="Y2715" i="1" s="1"/>
  <c r="Z2715" i="1" s="1"/>
  <c r="S2716" i="1"/>
  <c r="Y2716" i="1" s="1"/>
  <c r="Z2716" i="1" s="1"/>
  <c r="S2717" i="1"/>
  <c r="Y2717" i="1" s="1"/>
  <c r="Z2717" i="1" s="1"/>
  <c r="S2718" i="1"/>
  <c r="Y2718" i="1" s="1"/>
  <c r="Z2718" i="1" s="1"/>
  <c r="S2719" i="1"/>
  <c r="Y2719" i="1" s="1"/>
  <c r="Z2719" i="1" s="1"/>
  <c r="S2720" i="1"/>
  <c r="Y2720" i="1" s="1"/>
  <c r="Z2720" i="1" s="1"/>
  <c r="S2721" i="1"/>
  <c r="Y2721" i="1" s="1"/>
  <c r="Z2721" i="1" s="1"/>
  <c r="S2722" i="1"/>
  <c r="Y2722" i="1" s="1"/>
  <c r="Z2722" i="1" s="1"/>
  <c r="S2723" i="1"/>
  <c r="Y2723" i="1" s="1"/>
  <c r="Z2723" i="1" s="1"/>
  <c r="S2724" i="1"/>
  <c r="Y2724" i="1" s="1"/>
  <c r="Z2724" i="1" s="1"/>
  <c r="S2725" i="1"/>
  <c r="Y2725" i="1" s="1"/>
  <c r="Z2725" i="1" s="1"/>
  <c r="S2726" i="1"/>
  <c r="Y2726" i="1" s="1"/>
  <c r="Z2726" i="1" s="1"/>
  <c r="S2727" i="1"/>
  <c r="Y2727" i="1" s="1"/>
  <c r="Z2727" i="1" s="1"/>
  <c r="S2728" i="1"/>
  <c r="Y2728" i="1" s="1"/>
  <c r="Z2728" i="1" s="1"/>
  <c r="S2729" i="1"/>
  <c r="Y2729" i="1" s="1"/>
  <c r="Z2729" i="1" s="1"/>
  <c r="S2730" i="1"/>
  <c r="Y2730" i="1" s="1"/>
  <c r="Z2730" i="1" s="1"/>
  <c r="S2731" i="1"/>
  <c r="Y2731" i="1" s="1"/>
  <c r="Z2731" i="1" s="1"/>
  <c r="S2732" i="1"/>
  <c r="Y2732" i="1" s="1"/>
  <c r="Z2732" i="1" s="1"/>
  <c r="S2733" i="1"/>
  <c r="Y2733" i="1" s="1"/>
  <c r="Z2733" i="1" s="1"/>
  <c r="S2734" i="1"/>
  <c r="Y2734" i="1" s="1"/>
  <c r="Z2734" i="1" s="1"/>
  <c r="S2735" i="1"/>
  <c r="Y2735" i="1" s="1"/>
  <c r="Z2735" i="1" s="1"/>
  <c r="S2736" i="1"/>
  <c r="Y2736" i="1" s="1"/>
  <c r="Z2736" i="1" s="1"/>
  <c r="S2737" i="1"/>
  <c r="Y2737" i="1" s="1"/>
  <c r="Z2737" i="1" s="1"/>
  <c r="S2738" i="1"/>
  <c r="Y2738" i="1" s="1"/>
  <c r="Z2738" i="1" s="1"/>
  <c r="S2739" i="1"/>
  <c r="Y2739" i="1" s="1"/>
  <c r="Z2739" i="1" s="1"/>
  <c r="S2740" i="1"/>
  <c r="Y2740" i="1" s="1"/>
  <c r="Z2740" i="1" s="1"/>
  <c r="S2741" i="1"/>
  <c r="Y2741" i="1" s="1"/>
  <c r="Z2741" i="1" s="1"/>
  <c r="S2742" i="1"/>
  <c r="Y2742" i="1" s="1"/>
  <c r="Z2742" i="1" s="1"/>
  <c r="S2743" i="1"/>
  <c r="Y2743" i="1" s="1"/>
  <c r="Z2743" i="1" s="1"/>
  <c r="S2744" i="1"/>
  <c r="Y2744" i="1" s="1"/>
  <c r="Z2744" i="1" s="1"/>
  <c r="S2745" i="1"/>
  <c r="Y2745" i="1" s="1"/>
  <c r="Z2745" i="1" s="1"/>
  <c r="S2746" i="1"/>
  <c r="Y2746" i="1" s="1"/>
  <c r="Z2746" i="1" s="1"/>
  <c r="S2747" i="1"/>
  <c r="Y2747" i="1" s="1"/>
  <c r="Z2747" i="1" s="1"/>
  <c r="S2748" i="1"/>
  <c r="Y2748" i="1" s="1"/>
  <c r="Z2748" i="1" s="1"/>
  <c r="S2749" i="1"/>
  <c r="Y2749" i="1" s="1"/>
  <c r="Z2749" i="1" s="1"/>
  <c r="S2750" i="1"/>
  <c r="Y2750" i="1" s="1"/>
  <c r="Z2750" i="1" s="1"/>
  <c r="S2751" i="1"/>
  <c r="Y2751" i="1" s="1"/>
  <c r="Z2751" i="1" s="1"/>
  <c r="S2752" i="1"/>
  <c r="Y2752" i="1" s="1"/>
  <c r="Z2752" i="1" s="1"/>
  <c r="S2753" i="1"/>
  <c r="Y2753" i="1" s="1"/>
  <c r="Z2753" i="1" s="1"/>
  <c r="S2754" i="1"/>
  <c r="Y2754" i="1" s="1"/>
  <c r="Z2754" i="1" s="1"/>
  <c r="S2755" i="1"/>
  <c r="Y2755" i="1" s="1"/>
  <c r="Z2755" i="1" s="1"/>
  <c r="S2756" i="1"/>
  <c r="Y2756" i="1" s="1"/>
  <c r="Z2756" i="1" s="1"/>
  <c r="S2757" i="1"/>
  <c r="Y2757" i="1" s="1"/>
  <c r="Z2757" i="1" s="1"/>
  <c r="S2758" i="1"/>
  <c r="Y2758" i="1" s="1"/>
  <c r="Z2758" i="1" s="1"/>
  <c r="S2759" i="1"/>
  <c r="Y2759" i="1" s="1"/>
  <c r="Z2759" i="1" s="1"/>
  <c r="S2760" i="1"/>
  <c r="Y2760" i="1" s="1"/>
  <c r="Z2760" i="1" s="1"/>
  <c r="S2761" i="1"/>
  <c r="Y2761" i="1" s="1"/>
  <c r="Z2761" i="1" s="1"/>
  <c r="S2762" i="1"/>
  <c r="Y2762" i="1" s="1"/>
  <c r="Z2762" i="1" s="1"/>
  <c r="S2763" i="1"/>
  <c r="Y2763" i="1" s="1"/>
  <c r="Z2763" i="1" s="1"/>
  <c r="S2764" i="1"/>
  <c r="Y2764" i="1" s="1"/>
  <c r="Z2764" i="1" s="1"/>
  <c r="S2765" i="1"/>
  <c r="Y2765" i="1" s="1"/>
  <c r="Z2765" i="1" s="1"/>
  <c r="S2766" i="1"/>
  <c r="Y2766" i="1" s="1"/>
  <c r="Z2766" i="1" s="1"/>
  <c r="S2767" i="1"/>
  <c r="Y2767" i="1" s="1"/>
  <c r="Z2767" i="1" s="1"/>
  <c r="S2768" i="1"/>
  <c r="Y2768" i="1" s="1"/>
  <c r="Z2768" i="1" s="1"/>
  <c r="S2769" i="1"/>
  <c r="Y2769" i="1" s="1"/>
  <c r="Z2769" i="1" s="1"/>
  <c r="S2770" i="1"/>
  <c r="Y2770" i="1" s="1"/>
  <c r="Z2770" i="1" s="1"/>
  <c r="S2771" i="1"/>
  <c r="Y2771" i="1" s="1"/>
  <c r="Z2771" i="1" s="1"/>
  <c r="S2772" i="1"/>
  <c r="Y2772" i="1" s="1"/>
  <c r="Z2772" i="1" s="1"/>
  <c r="S2773" i="1"/>
  <c r="Y2773" i="1" s="1"/>
  <c r="Z2773" i="1" s="1"/>
  <c r="S2774" i="1"/>
  <c r="Y2774" i="1" s="1"/>
  <c r="Z2774" i="1" s="1"/>
  <c r="S2775" i="1"/>
  <c r="Y2775" i="1" s="1"/>
  <c r="Z2775" i="1" s="1"/>
  <c r="S2776" i="1"/>
  <c r="Y2776" i="1" s="1"/>
  <c r="Z2776" i="1" s="1"/>
  <c r="S2777" i="1"/>
  <c r="Y2777" i="1" s="1"/>
  <c r="Z2777" i="1" s="1"/>
  <c r="S2778" i="1"/>
  <c r="Y2778" i="1" s="1"/>
  <c r="Z2778" i="1" s="1"/>
  <c r="S2779" i="1"/>
  <c r="Y2779" i="1" s="1"/>
  <c r="Z2779" i="1" s="1"/>
  <c r="S2780" i="1"/>
  <c r="Y2780" i="1" s="1"/>
  <c r="Z2780" i="1" s="1"/>
  <c r="S2781" i="1"/>
  <c r="Y2781" i="1" s="1"/>
  <c r="Z2781" i="1" s="1"/>
  <c r="S2782" i="1"/>
  <c r="Y2782" i="1" s="1"/>
  <c r="Z2782" i="1" s="1"/>
  <c r="S2783" i="1"/>
  <c r="Y2783" i="1" s="1"/>
  <c r="Z2783" i="1" s="1"/>
  <c r="S2784" i="1"/>
  <c r="Y2784" i="1" s="1"/>
  <c r="Z2784" i="1" s="1"/>
  <c r="S2785" i="1"/>
  <c r="Y2785" i="1" s="1"/>
  <c r="Z2785" i="1" s="1"/>
  <c r="S2786" i="1"/>
  <c r="Y2786" i="1" s="1"/>
  <c r="Z2786" i="1" s="1"/>
  <c r="S2787" i="1"/>
  <c r="Y2787" i="1" s="1"/>
  <c r="Z2787" i="1" s="1"/>
  <c r="S2788" i="1"/>
  <c r="Y2788" i="1" s="1"/>
  <c r="Z2788" i="1" s="1"/>
  <c r="S2789" i="1"/>
  <c r="Y2789" i="1" s="1"/>
  <c r="Z2789" i="1" s="1"/>
  <c r="S2790" i="1"/>
  <c r="Y2790" i="1" s="1"/>
  <c r="Z2790" i="1" s="1"/>
  <c r="S2791" i="1"/>
  <c r="Y2791" i="1" s="1"/>
  <c r="Z2791" i="1" s="1"/>
  <c r="S2792" i="1"/>
  <c r="Y2792" i="1" s="1"/>
  <c r="Z2792" i="1" s="1"/>
  <c r="S2793" i="1"/>
  <c r="Y2793" i="1" s="1"/>
  <c r="Z2793" i="1" s="1"/>
  <c r="S2794" i="1"/>
  <c r="Y2794" i="1" s="1"/>
  <c r="Z2794" i="1" s="1"/>
  <c r="S2795" i="1"/>
  <c r="Y2795" i="1" s="1"/>
  <c r="Z2795" i="1" s="1"/>
  <c r="S2796" i="1"/>
  <c r="Y2796" i="1" s="1"/>
  <c r="Z2796" i="1" s="1"/>
  <c r="S2797" i="1"/>
  <c r="Y2797" i="1" s="1"/>
  <c r="Z2797" i="1" s="1"/>
  <c r="S2798" i="1"/>
  <c r="Y2798" i="1" s="1"/>
  <c r="Z2798" i="1" s="1"/>
  <c r="S2799" i="1"/>
  <c r="Y2799" i="1" s="1"/>
  <c r="Z2799" i="1" s="1"/>
  <c r="S2800" i="1"/>
  <c r="Y2800" i="1" s="1"/>
  <c r="Z2800" i="1" s="1"/>
  <c r="S2801" i="1"/>
  <c r="Y2801" i="1" s="1"/>
  <c r="Z2801" i="1" s="1"/>
  <c r="S2802" i="1"/>
  <c r="Y2802" i="1" s="1"/>
  <c r="Z2802" i="1" s="1"/>
  <c r="S2803" i="1"/>
  <c r="Y2803" i="1" s="1"/>
  <c r="Z2803" i="1" s="1"/>
  <c r="S2804" i="1"/>
  <c r="Y2804" i="1" s="1"/>
  <c r="Z2804" i="1" s="1"/>
  <c r="S2805" i="1"/>
  <c r="Y2805" i="1" s="1"/>
  <c r="Z2805" i="1" s="1"/>
  <c r="S2806" i="1"/>
  <c r="Y2806" i="1" s="1"/>
  <c r="Z2806" i="1" s="1"/>
  <c r="S2807" i="1"/>
  <c r="Y2807" i="1" s="1"/>
  <c r="Z2807" i="1" s="1"/>
  <c r="S2808" i="1"/>
  <c r="Y2808" i="1" s="1"/>
  <c r="Z2808" i="1" s="1"/>
  <c r="S2809" i="1"/>
  <c r="Y2809" i="1" s="1"/>
  <c r="Z2809" i="1" s="1"/>
  <c r="S2810" i="1"/>
  <c r="Y2810" i="1" s="1"/>
  <c r="Z2810" i="1" s="1"/>
  <c r="S2811" i="1"/>
  <c r="Y2811" i="1" s="1"/>
  <c r="Z2811" i="1" s="1"/>
  <c r="S2812" i="1"/>
  <c r="Y2812" i="1" s="1"/>
  <c r="Z2812" i="1" s="1"/>
  <c r="S2813" i="1"/>
  <c r="Y2813" i="1" s="1"/>
  <c r="Z2813" i="1" s="1"/>
  <c r="S2814" i="1"/>
  <c r="Y2814" i="1" s="1"/>
  <c r="Z2814" i="1" s="1"/>
  <c r="S2815" i="1"/>
  <c r="Y2815" i="1" s="1"/>
  <c r="Z2815" i="1" s="1"/>
  <c r="S2816" i="1"/>
  <c r="Y2816" i="1" s="1"/>
  <c r="Z2816" i="1" s="1"/>
  <c r="S2817" i="1"/>
  <c r="Y2817" i="1" s="1"/>
  <c r="Z2817" i="1" s="1"/>
  <c r="S2818" i="1"/>
  <c r="Y2818" i="1" s="1"/>
  <c r="Z2818" i="1" s="1"/>
  <c r="S2819" i="1"/>
  <c r="Y2819" i="1" s="1"/>
  <c r="Z2819" i="1" s="1"/>
  <c r="S2820" i="1"/>
  <c r="Y2820" i="1" s="1"/>
  <c r="Z2820" i="1" s="1"/>
  <c r="S2821" i="1"/>
  <c r="Y2821" i="1" s="1"/>
  <c r="Z2821" i="1" s="1"/>
  <c r="S2822" i="1"/>
  <c r="Y2822" i="1" s="1"/>
  <c r="Z2822" i="1" s="1"/>
  <c r="S2823" i="1"/>
  <c r="Y2823" i="1" s="1"/>
  <c r="Z2823" i="1" s="1"/>
  <c r="S2824" i="1"/>
  <c r="Y2824" i="1" s="1"/>
  <c r="Z2824" i="1" s="1"/>
  <c r="S2825" i="1"/>
  <c r="Y2825" i="1" s="1"/>
  <c r="Z2825" i="1" s="1"/>
  <c r="S2826" i="1"/>
  <c r="Y2826" i="1" s="1"/>
  <c r="Z2826" i="1" s="1"/>
  <c r="S2827" i="1"/>
  <c r="Y2827" i="1" s="1"/>
  <c r="Z2827" i="1" s="1"/>
  <c r="S2828" i="1"/>
  <c r="Y2828" i="1" s="1"/>
  <c r="Z2828" i="1" s="1"/>
  <c r="S2829" i="1"/>
  <c r="Y2829" i="1" s="1"/>
  <c r="Z2829" i="1" s="1"/>
  <c r="S2830" i="1"/>
  <c r="Y2830" i="1" s="1"/>
  <c r="Z2830" i="1" s="1"/>
  <c r="S2831" i="1"/>
  <c r="Y2831" i="1" s="1"/>
  <c r="Z2831" i="1" s="1"/>
  <c r="S2832" i="1"/>
  <c r="Y2832" i="1" s="1"/>
  <c r="Z2832" i="1" s="1"/>
  <c r="S2833" i="1"/>
  <c r="Y2833" i="1" s="1"/>
  <c r="Z2833" i="1" s="1"/>
  <c r="S2834" i="1"/>
  <c r="Y2834" i="1" s="1"/>
  <c r="Z2834" i="1" s="1"/>
  <c r="S2835" i="1"/>
  <c r="Y2835" i="1" s="1"/>
  <c r="Z2835" i="1" s="1"/>
  <c r="S2836" i="1"/>
  <c r="Y2836" i="1" s="1"/>
  <c r="Z2836" i="1" s="1"/>
  <c r="S2837" i="1"/>
  <c r="Y2837" i="1" s="1"/>
  <c r="Z2837" i="1" s="1"/>
  <c r="S2838" i="1"/>
  <c r="Y2838" i="1" s="1"/>
  <c r="Z2838" i="1" s="1"/>
  <c r="S2839" i="1"/>
  <c r="Y2839" i="1" s="1"/>
  <c r="Z2839" i="1" s="1"/>
  <c r="S2840" i="1"/>
  <c r="Y2840" i="1" s="1"/>
  <c r="Z2840" i="1" s="1"/>
  <c r="S2841" i="1"/>
  <c r="Y2841" i="1" s="1"/>
  <c r="Z2841" i="1" s="1"/>
  <c r="S2842" i="1"/>
  <c r="Y2842" i="1" s="1"/>
  <c r="Z2842" i="1" s="1"/>
  <c r="S2843" i="1"/>
  <c r="Y2843" i="1" s="1"/>
  <c r="Z2843" i="1" s="1"/>
  <c r="S2844" i="1"/>
  <c r="Y2844" i="1" s="1"/>
  <c r="Z2844" i="1" s="1"/>
  <c r="S2845" i="1"/>
  <c r="Y2845" i="1" s="1"/>
  <c r="Z2845" i="1" s="1"/>
  <c r="S2846" i="1"/>
  <c r="Y2846" i="1" s="1"/>
  <c r="Z2846" i="1" s="1"/>
  <c r="S2847" i="1"/>
  <c r="Y2847" i="1" s="1"/>
  <c r="Z2847" i="1" s="1"/>
  <c r="S2848" i="1"/>
  <c r="Y2848" i="1" s="1"/>
  <c r="Z2848" i="1" s="1"/>
  <c r="S2849" i="1"/>
  <c r="Y2849" i="1" s="1"/>
  <c r="Z2849" i="1" s="1"/>
  <c r="S2850" i="1"/>
  <c r="Y2850" i="1" s="1"/>
  <c r="Z2850" i="1" s="1"/>
  <c r="S2851" i="1"/>
  <c r="Y2851" i="1" s="1"/>
  <c r="Z2851" i="1" s="1"/>
  <c r="S2852" i="1"/>
  <c r="Y2852" i="1" s="1"/>
  <c r="Z2852" i="1" s="1"/>
  <c r="S2853" i="1"/>
  <c r="Y2853" i="1" s="1"/>
  <c r="Z2853" i="1" s="1"/>
  <c r="S2854" i="1"/>
  <c r="Y2854" i="1" s="1"/>
  <c r="Z2854" i="1" s="1"/>
  <c r="S2855" i="1"/>
  <c r="Y2855" i="1" s="1"/>
  <c r="Z2855" i="1" s="1"/>
  <c r="S2856" i="1"/>
  <c r="Y2856" i="1" s="1"/>
  <c r="Z2856" i="1" s="1"/>
  <c r="S2857" i="1"/>
  <c r="Y2857" i="1" s="1"/>
  <c r="Z2857" i="1" s="1"/>
  <c r="S2858" i="1"/>
  <c r="Y2858" i="1" s="1"/>
  <c r="Z2858" i="1" s="1"/>
  <c r="S2859" i="1"/>
  <c r="Y2859" i="1" s="1"/>
  <c r="Z2859" i="1" s="1"/>
  <c r="S2860" i="1"/>
  <c r="Y2860" i="1" s="1"/>
  <c r="Z2860" i="1" s="1"/>
  <c r="S2861" i="1"/>
  <c r="Y2861" i="1" s="1"/>
  <c r="Z2861" i="1" s="1"/>
  <c r="S2862" i="1"/>
  <c r="Y2862" i="1" s="1"/>
  <c r="Z2862" i="1" s="1"/>
  <c r="S2863" i="1"/>
  <c r="Y2863" i="1" s="1"/>
  <c r="Z2863" i="1" s="1"/>
  <c r="S2864" i="1"/>
  <c r="Y2864" i="1" s="1"/>
  <c r="Z2864" i="1" s="1"/>
  <c r="S2865" i="1"/>
  <c r="Y2865" i="1" s="1"/>
  <c r="Z2865" i="1" s="1"/>
  <c r="S2866" i="1"/>
  <c r="Y2866" i="1" s="1"/>
  <c r="Z2866" i="1" s="1"/>
  <c r="S2867" i="1"/>
  <c r="Y2867" i="1" s="1"/>
  <c r="Z2867" i="1" s="1"/>
  <c r="S2868" i="1"/>
  <c r="Y2868" i="1" s="1"/>
  <c r="Z2868" i="1" s="1"/>
  <c r="S2869" i="1"/>
  <c r="Y2869" i="1" s="1"/>
  <c r="Z2869" i="1" s="1"/>
  <c r="S2870" i="1"/>
  <c r="Y2870" i="1" s="1"/>
  <c r="Z2870" i="1" s="1"/>
  <c r="S2871" i="1"/>
  <c r="Y2871" i="1" s="1"/>
  <c r="Z2871" i="1" s="1"/>
  <c r="S2872" i="1"/>
  <c r="Y2872" i="1" s="1"/>
  <c r="Z2872" i="1" s="1"/>
  <c r="S2873" i="1"/>
  <c r="Y2873" i="1" s="1"/>
  <c r="Z2873" i="1" s="1"/>
  <c r="S2874" i="1"/>
  <c r="Y2874" i="1" s="1"/>
  <c r="Z2874" i="1" s="1"/>
  <c r="S2875" i="1"/>
  <c r="Y2875" i="1" s="1"/>
  <c r="Z2875" i="1" s="1"/>
  <c r="S2876" i="1"/>
  <c r="Y2876" i="1" s="1"/>
  <c r="Z2876" i="1" s="1"/>
  <c r="S2877" i="1"/>
  <c r="Y2877" i="1" s="1"/>
  <c r="Z2877" i="1" s="1"/>
  <c r="S2878" i="1"/>
  <c r="Y2878" i="1" s="1"/>
  <c r="Z2878" i="1" s="1"/>
  <c r="S2879" i="1"/>
  <c r="Y2879" i="1" s="1"/>
  <c r="Z2879" i="1" s="1"/>
  <c r="S2880" i="1"/>
  <c r="Y2880" i="1" s="1"/>
  <c r="Z2880" i="1" s="1"/>
  <c r="S2881" i="1"/>
  <c r="Y2881" i="1" s="1"/>
  <c r="Z2881" i="1" s="1"/>
  <c r="S2882" i="1"/>
  <c r="Y2882" i="1" s="1"/>
  <c r="Z2882" i="1" s="1"/>
  <c r="S2883" i="1"/>
  <c r="Y2883" i="1" s="1"/>
  <c r="Z2883" i="1" s="1"/>
  <c r="S2884" i="1"/>
  <c r="Y2884" i="1" s="1"/>
  <c r="Z2884" i="1" s="1"/>
  <c r="S2885" i="1"/>
  <c r="Y2885" i="1" s="1"/>
  <c r="Z2885" i="1" s="1"/>
  <c r="S2886" i="1"/>
  <c r="Y2886" i="1" s="1"/>
  <c r="Z2886" i="1" s="1"/>
  <c r="S2887" i="1"/>
  <c r="Y2887" i="1" s="1"/>
  <c r="Z2887" i="1" s="1"/>
  <c r="S2888" i="1"/>
  <c r="Y2888" i="1" s="1"/>
  <c r="Z2888" i="1" s="1"/>
  <c r="S2889" i="1"/>
  <c r="Y2889" i="1" s="1"/>
  <c r="Z2889" i="1" s="1"/>
  <c r="S2890" i="1"/>
  <c r="Y2890" i="1" s="1"/>
  <c r="Z2890" i="1" s="1"/>
  <c r="S2891" i="1"/>
  <c r="Y2891" i="1" s="1"/>
  <c r="Z2891" i="1" s="1"/>
  <c r="S2892" i="1"/>
  <c r="Y2892" i="1" s="1"/>
  <c r="Z2892" i="1" s="1"/>
  <c r="S2893" i="1"/>
  <c r="Y2893" i="1" s="1"/>
  <c r="Z2893" i="1" s="1"/>
  <c r="S2894" i="1"/>
  <c r="Y2894" i="1" s="1"/>
  <c r="Z2894" i="1" s="1"/>
  <c r="S2895" i="1"/>
  <c r="Y2895" i="1" s="1"/>
  <c r="Z2895" i="1" s="1"/>
  <c r="S2896" i="1"/>
  <c r="Y2896" i="1" s="1"/>
  <c r="Z2896" i="1" s="1"/>
  <c r="S2897" i="1"/>
  <c r="Y2897" i="1" s="1"/>
  <c r="Z2897" i="1" s="1"/>
  <c r="S2898" i="1"/>
  <c r="Y2898" i="1" s="1"/>
  <c r="Z2898" i="1" s="1"/>
  <c r="S2899" i="1"/>
  <c r="Y2899" i="1" s="1"/>
  <c r="Z2899" i="1" s="1"/>
  <c r="S2900" i="1"/>
  <c r="Y2900" i="1" s="1"/>
  <c r="Z2900" i="1" s="1"/>
  <c r="S2901" i="1"/>
  <c r="Y2901" i="1" s="1"/>
  <c r="Z2901" i="1" s="1"/>
  <c r="S2902" i="1"/>
  <c r="Y2902" i="1" s="1"/>
  <c r="Z2902" i="1" s="1"/>
  <c r="S2903" i="1"/>
  <c r="Y2903" i="1" s="1"/>
  <c r="Z2903" i="1" s="1"/>
  <c r="S2904" i="1"/>
  <c r="Y2904" i="1" s="1"/>
  <c r="Z2904" i="1" s="1"/>
  <c r="S2905" i="1"/>
  <c r="Y2905" i="1" s="1"/>
  <c r="Z2905" i="1" s="1"/>
  <c r="S2906" i="1"/>
  <c r="Y2906" i="1" s="1"/>
  <c r="Z2906" i="1" s="1"/>
  <c r="S2907" i="1"/>
  <c r="Y2907" i="1" s="1"/>
  <c r="Z2907" i="1" s="1"/>
  <c r="S2908" i="1"/>
  <c r="Y2908" i="1" s="1"/>
  <c r="Z2908" i="1" s="1"/>
  <c r="S2909" i="1"/>
  <c r="Y2909" i="1" s="1"/>
  <c r="Z2909" i="1" s="1"/>
  <c r="S2910" i="1"/>
  <c r="Y2910" i="1" s="1"/>
  <c r="Z2910" i="1" s="1"/>
  <c r="S2911" i="1"/>
  <c r="Y2911" i="1" s="1"/>
  <c r="Z2911" i="1" s="1"/>
  <c r="S2912" i="1"/>
  <c r="Y2912" i="1" s="1"/>
  <c r="Z2912" i="1" s="1"/>
  <c r="S2913" i="1"/>
  <c r="Y2913" i="1" s="1"/>
  <c r="Z2913" i="1" s="1"/>
  <c r="S2914" i="1"/>
  <c r="Y2914" i="1" s="1"/>
  <c r="Z2914" i="1" s="1"/>
  <c r="S2915" i="1"/>
  <c r="Y2915" i="1" s="1"/>
  <c r="Z2915" i="1" s="1"/>
  <c r="S2916" i="1"/>
  <c r="Y2916" i="1" s="1"/>
  <c r="Z2916" i="1" s="1"/>
  <c r="S2917" i="1"/>
  <c r="Y2917" i="1" s="1"/>
  <c r="Z2917" i="1" s="1"/>
  <c r="S2918" i="1"/>
  <c r="Y2918" i="1" s="1"/>
  <c r="Z2918" i="1" s="1"/>
  <c r="S2919" i="1"/>
  <c r="Y2919" i="1" s="1"/>
  <c r="Z2919" i="1" s="1"/>
  <c r="S2920" i="1"/>
  <c r="Y2920" i="1" s="1"/>
  <c r="Z2920" i="1" s="1"/>
  <c r="S2921" i="1"/>
  <c r="Y2921" i="1" s="1"/>
  <c r="Z2921" i="1" s="1"/>
  <c r="S2922" i="1"/>
  <c r="Y2922" i="1" s="1"/>
  <c r="Z2922" i="1" s="1"/>
  <c r="S2923" i="1"/>
  <c r="Y2923" i="1" s="1"/>
  <c r="Z2923" i="1" s="1"/>
  <c r="S2924" i="1"/>
  <c r="Y2924" i="1" s="1"/>
  <c r="Z2924" i="1" s="1"/>
  <c r="S2925" i="1"/>
  <c r="Y2925" i="1" s="1"/>
  <c r="Z2925" i="1" s="1"/>
  <c r="S2926" i="1"/>
  <c r="Y2926" i="1" s="1"/>
  <c r="Z2926" i="1" s="1"/>
  <c r="S2927" i="1"/>
  <c r="Y2927" i="1" s="1"/>
  <c r="Z2927" i="1" s="1"/>
  <c r="S2928" i="1"/>
  <c r="Y2928" i="1" s="1"/>
  <c r="Z2928" i="1" s="1"/>
  <c r="S2929" i="1"/>
  <c r="Y2929" i="1" s="1"/>
  <c r="Z2929" i="1" s="1"/>
  <c r="S2930" i="1"/>
  <c r="Y2930" i="1" s="1"/>
  <c r="Z2930" i="1" s="1"/>
  <c r="S2931" i="1"/>
  <c r="Y2931" i="1" s="1"/>
  <c r="Z2931" i="1" s="1"/>
  <c r="S2932" i="1"/>
  <c r="Y2932" i="1" s="1"/>
  <c r="Z2932" i="1" s="1"/>
  <c r="S2933" i="1"/>
  <c r="Y2933" i="1" s="1"/>
  <c r="Z2933" i="1" s="1"/>
  <c r="S2934" i="1"/>
  <c r="Y2934" i="1" s="1"/>
  <c r="Z2934" i="1" s="1"/>
  <c r="S2935" i="1"/>
  <c r="Y2935" i="1" s="1"/>
  <c r="Z2935" i="1" s="1"/>
  <c r="S2936" i="1"/>
  <c r="Y2936" i="1" s="1"/>
  <c r="Z2936" i="1" s="1"/>
  <c r="S2937" i="1"/>
  <c r="Y2937" i="1" s="1"/>
  <c r="Z2937" i="1" s="1"/>
  <c r="S2938" i="1"/>
  <c r="Y2938" i="1" s="1"/>
  <c r="Z2938" i="1" s="1"/>
  <c r="S2939" i="1"/>
  <c r="Y2939" i="1" s="1"/>
  <c r="Z2939" i="1" s="1"/>
  <c r="S2940" i="1"/>
  <c r="Y2940" i="1" s="1"/>
  <c r="Z2940" i="1" s="1"/>
  <c r="S2941" i="1"/>
  <c r="Y2941" i="1" s="1"/>
  <c r="Z2941" i="1" s="1"/>
  <c r="S2942" i="1"/>
  <c r="Y2942" i="1" s="1"/>
  <c r="Z2942" i="1" s="1"/>
  <c r="S2943" i="1"/>
  <c r="Y2943" i="1" s="1"/>
  <c r="Z2943" i="1" s="1"/>
  <c r="S2944" i="1"/>
  <c r="Y2944" i="1" s="1"/>
  <c r="Z2944" i="1" s="1"/>
  <c r="S2945" i="1"/>
  <c r="Y2945" i="1" s="1"/>
  <c r="Z2945" i="1" s="1"/>
  <c r="S2946" i="1"/>
  <c r="Y2946" i="1" s="1"/>
  <c r="Z2946" i="1" s="1"/>
  <c r="S2947" i="1"/>
  <c r="Y2947" i="1" s="1"/>
  <c r="Z2947" i="1" s="1"/>
  <c r="S2948" i="1"/>
  <c r="Y2948" i="1" s="1"/>
  <c r="Z2948" i="1" s="1"/>
  <c r="S2949" i="1"/>
  <c r="Y2949" i="1" s="1"/>
  <c r="Z2949" i="1" s="1"/>
  <c r="S2950" i="1"/>
  <c r="Y2950" i="1" s="1"/>
  <c r="Z2950" i="1" s="1"/>
  <c r="S2951" i="1"/>
  <c r="Y2951" i="1" s="1"/>
  <c r="Z2951" i="1" s="1"/>
  <c r="S2952" i="1"/>
  <c r="Y2952" i="1" s="1"/>
  <c r="Z2952" i="1" s="1"/>
  <c r="S2953" i="1"/>
  <c r="Y2953" i="1" s="1"/>
  <c r="Z2953" i="1" s="1"/>
  <c r="S2954" i="1"/>
  <c r="Y2954" i="1" s="1"/>
  <c r="Z2954" i="1" s="1"/>
  <c r="S2955" i="1"/>
  <c r="Y2955" i="1" s="1"/>
  <c r="Z2955" i="1" s="1"/>
  <c r="S2956" i="1"/>
  <c r="Y2956" i="1" s="1"/>
  <c r="Z2956" i="1" s="1"/>
  <c r="S2957" i="1"/>
  <c r="Y2957" i="1" s="1"/>
  <c r="Z2957" i="1" s="1"/>
  <c r="S2958" i="1"/>
  <c r="Y2958" i="1" s="1"/>
  <c r="Z2958" i="1" s="1"/>
  <c r="S2959" i="1"/>
  <c r="Y2959" i="1" s="1"/>
  <c r="Z2959" i="1" s="1"/>
  <c r="S2960" i="1"/>
  <c r="Y2960" i="1" s="1"/>
  <c r="Z2960" i="1" s="1"/>
  <c r="S2961" i="1"/>
  <c r="Y2961" i="1" s="1"/>
  <c r="Z2961" i="1" s="1"/>
  <c r="S2962" i="1"/>
  <c r="Y2962" i="1" s="1"/>
  <c r="Z2962" i="1" s="1"/>
  <c r="S2963" i="1"/>
  <c r="Y2963" i="1" s="1"/>
  <c r="Z2963" i="1" s="1"/>
  <c r="S2964" i="1"/>
  <c r="Y2964" i="1" s="1"/>
  <c r="Z2964" i="1" s="1"/>
  <c r="S2965" i="1"/>
  <c r="Y2965" i="1" s="1"/>
  <c r="Z2965" i="1" s="1"/>
  <c r="S2966" i="1"/>
  <c r="Y2966" i="1" s="1"/>
  <c r="Z2966" i="1" s="1"/>
  <c r="S2967" i="1"/>
  <c r="Y2967" i="1" s="1"/>
  <c r="Z2967" i="1" s="1"/>
  <c r="S2968" i="1"/>
  <c r="Y2968" i="1" s="1"/>
  <c r="Z2968" i="1" s="1"/>
  <c r="S2969" i="1"/>
  <c r="Y2969" i="1" s="1"/>
  <c r="Z2969" i="1" s="1"/>
  <c r="S2970" i="1"/>
  <c r="Y2970" i="1" s="1"/>
  <c r="Z2970" i="1" s="1"/>
  <c r="S2971" i="1"/>
  <c r="Y2971" i="1" s="1"/>
  <c r="Z2971" i="1" s="1"/>
  <c r="S2972" i="1"/>
  <c r="Y2972" i="1" s="1"/>
  <c r="Z2972" i="1" s="1"/>
  <c r="S2973" i="1"/>
  <c r="Y2973" i="1" s="1"/>
  <c r="Z2973" i="1" s="1"/>
  <c r="S2974" i="1"/>
  <c r="Y2974" i="1" s="1"/>
  <c r="Z2974" i="1" s="1"/>
  <c r="S2975" i="1"/>
  <c r="Y2975" i="1" s="1"/>
  <c r="Z2975" i="1" s="1"/>
  <c r="S2976" i="1"/>
  <c r="Y2976" i="1" s="1"/>
  <c r="Z2976" i="1" s="1"/>
  <c r="S2977" i="1"/>
  <c r="Y2977" i="1" s="1"/>
  <c r="Z2977" i="1" s="1"/>
  <c r="S2978" i="1"/>
  <c r="Y2978" i="1" s="1"/>
  <c r="Z2978" i="1" s="1"/>
  <c r="S2979" i="1"/>
  <c r="Y2979" i="1" s="1"/>
  <c r="Z2979" i="1" s="1"/>
  <c r="S2980" i="1"/>
  <c r="Y2980" i="1" s="1"/>
  <c r="Z2980" i="1" s="1"/>
  <c r="S2981" i="1"/>
  <c r="Y2981" i="1" s="1"/>
  <c r="Z2981" i="1" s="1"/>
  <c r="S2982" i="1"/>
  <c r="Y2982" i="1" s="1"/>
  <c r="Z2982" i="1" s="1"/>
  <c r="S2983" i="1"/>
  <c r="Y2983" i="1" s="1"/>
  <c r="Z2983" i="1" s="1"/>
  <c r="S2984" i="1"/>
  <c r="Y2984" i="1" s="1"/>
  <c r="Z2984" i="1" s="1"/>
  <c r="S2985" i="1"/>
  <c r="Y2985" i="1" s="1"/>
  <c r="Z2985" i="1" s="1"/>
  <c r="S2986" i="1"/>
  <c r="Y2986" i="1" s="1"/>
  <c r="Z2986" i="1" s="1"/>
  <c r="S2987" i="1"/>
  <c r="Y2987" i="1" s="1"/>
  <c r="Z2987" i="1" s="1"/>
  <c r="S2988" i="1"/>
  <c r="Y2988" i="1" s="1"/>
  <c r="Z2988" i="1" s="1"/>
  <c r="S2989" i="1"/>
  <c r="Y2989" i="1" s="1"/>
  <c r="Z2989" i="1" s="1"/>
  <c r="S2990" i="1"/>
  <c r="Y2990" i="1" s="1"/>
  <c r="Z2990" i="1" s="1"/>
  <c r="S2991" i="1"/>
  <c r="Y2991" i="1" s="1"/>
  <c r="Z2991" i="1" s="1"/>
  <c r="S2992" i="1"/>
  <c r="Y2992" i="1" s="1"/>
  <c r="Z2992" i="1" s="1"/>
  <c r="S2993" i="1"/>
  <c r="Y2993" i="1" s="1"/>
  <c r="Z2993" i="1" s="1"/>
  <c r="S2994" i="1"/>
  <c r="Y2994" i="1" s="1"/>
  <c r="Z2994" i="1" s="1"/>
  <c r="S2995" i="1"/>
  <c r="Y2995" i="1" s="1"/>
  <c r="Z2995" i="1" s="1"/>
  <c r="S2996" i="1"/>
  <c r="Y2996" i="1" s="1"/>
  <c r="Z2996" i="1" s="1"/>
  <c r="S2997" i="1"/>
  <c r="Y2997" i="1" s="1"/>
  <c r="Z2997" i="1" s="1"/>
  <c r="S2998" i="1"/>
  <c r="Y2998" i="1" s="1"/>
  <c r="Z2998" i="1" s="1"/>
  <c r="S2999" i="1"/>
  <c r="Y2999" i="1" s="1"/>
  <c r="Z2999" i="1" s="1"/>
  <c r="S3000" i="1"/>
  <c r="Y3000" i="1" s="1"/>
  <c r="Z3000" i="1" s="1"/>
  <c r="S3001" i="1"/>
  <c r="Y3001" i="1" s="1"/>
  <c r="Z3001" i="1" s="1"/>
  <c r="S3002" i="1"/>
  <c r="Y3002" i="1" s="1"/>
  <c r="Z3002" i="1" s="1"/>
  <c r="S3003" i="1"/>
  <c r="Y3003" i="1" s="1"/>
  <c r="Z3003" i="1" s="1"/>
  <c r="S3004" i="1"/>
  <c r="Y3004" i="1" s="1"/>
  <c r="Z3004" i="1" s="1"/>
  <c r="S3005" i="1"/>
  <c r="Y3005" i="1" s="1"/>
  <c r="Z3005" i="1" s="1"/>
  <c r="S3006" i="1"/>
  <c r="Y3006" i="1" s="1"/>
  <c r="Z3006" i="1" s="1"/>
  <c r="S3007" i="1"/>
  <c r="Y3007" i="1" s="1"/>
  <c r="Z3007" i="1" s="1"/>
  <c r="S3008" i="1"/>
  <c r="Y3008" i="1" s="1"/>
  <c r="Z3008" i="1" s="1"/>
  <c r="S3009" i="1"/>
  <c r="Y3009" i="1" s="1"/>
  <c r="Z3009" i="1" s="1"/>
  <c r="S3010" i="1"/>
  <c r="Y3010" i="1" s="1"/>
  <c r="Z3010" i="1" s="1"/>
  <c r="S3011" i="1"/>
  <c r="Y3011" i="1" s="1"/>
  <c r="Z3011" i="1" s="1"/>
  <c r="S3012" i="1"/>
  <c r="Y3012" i="1" s="1"/>
  <c r="Z3012" i="1" s="1"/>
  <c r="S3013" i="1"/>
  <c r="Y3013" i="1" s="1"/>
  <c r="Z3013" i="1" s="1"/>
  <c r="S3014" i="1"/>
  <c r="Y3014" i="1" s="1"/>
  <c r="Z3014" i="1" s="1"/>
  <c r="S3015" i="1"/>
  <c r="Y3015" i="1" s="1"/>
  <c r="Z3015" i="1" s="1"/>
  <c r="S3016" i="1"/>
  <c r="Y3016" i="1" s="1"/>
  <c r="Z3016" i="1" s="1"/>
  <c r="S3017" i="1"/>
  <c r="Y3017" i="1" s="1"/>
  <c r="Z3017" i="1" s="1"/>
  <c r="S3018" i="1"/>
  <c r="Y3018" i="1" s="1"/>
  <c r="Z3018" i="1" s="1"/>
  <c r="S3019" i="1"/>
  <c r="Y3019" i="1" s="1"/>
  <c r="Z3019" i="1" s="1"/>
  <c r="S3020" i="1"/>
  <c r="Y3020" i="1" s="1"/>
  <c r="Z3020" i="1" s="1"/>
  <c r="S3021" i="1"/>
  <c r="Y3021" i="1" s="1"/>
  <c r="Z3021" i="1" s="1"/>
  <c r="S3022" i="1"/>
  <c r="Y3022" i="1" s="1"/>
  <c r="Z3022" i="1" s="1"/>
  <c r="S3023" i="1"/>
  <c r="Y3023" i="1" s="1"/>
  <c r="Z3023" i="1" s="1"/>
  <c r="S3024" i="1"/>
  <c r="Y3024" i="1" s="1"/>
  <c r="Z3024" i="1" s="1"/>
  <c r="S3025" i="1"/>
  <c r="Y3025" i="1" s="1"/>
  <c r="Z3025" i="1" s="1"/>
  <c r="S3026" i="1"/>
  <c r="Y3026" i="1" s="1"/>
  <c r="Z3026" i="1" s="1"/>
  <c r="S3027" i="1"/>
  <c r="Y3027" i="1" s="1"/>
  <c r="Z3027" i="1" s="1"/>
  <c r="S3028" i="1"/>
  <c r="Y3028" i="1" s="1"/>
  <c r="Z3028" i="1" s="1"/>
  <c r="S3029" i="1"/>
  <c r="Y3029" i="1" s="1"/>
  <c r="Z3029" i="1" s="1"/>
  <c r="S3030" i="1"/>
  <c r="Y3030" i="1" s="1"/>
  <c r="Z3030" i="1" s="1"/>
  <c r="S3031" i="1"/>
  <c r="Y3031" i="1" s="1"/>
  <c r="Z3031" i="1" s="1"/>
  <c r="S3032" i="1"/>
  <c r="Y3032" i="1" s="1"/>
  <c r="Z3032" i="1" s="1"/>
  <c r="S3033" i="1"/>
  <c r="Y3033" i="1" s="1"/>
  <c r="Z3033" i="1" s="1"/>
  <c r="S3034" i="1"/>
  <c r="Y3034" i="1" s="1"/>
  <c r="Z3034" i="1" s="1"/>
  <c r="S3035" i="1"/>
  <c r="Y3035" i="1" s="1"/>
  <c r="Z3035" i="1" s="1"/>
  <c r="S3036" i="1"/>
  <c r="Y3036" i="1" s="1"/>
  <c r="Z3036" i="1" s="1"/>
  <c r="S3037" i="1"/>
  <c r="Y3037" i="1" s="1"/>
  <c r="Z3037" i="1" s="1"/>
  <c r="S3038" i="1"/>
  <c r="Y3038" i="1" s="1"/>
  <c r="Z3038" i="1" s="1"/>
  <c r="S3039" i="1"/>
  <c r="Y3039" i="1" s="1"/>
  <c r="Z3039" i="1" s="1"/>
  <c r="S3040" i="1"/>
  <c r="Y3040" i="1" s="1"/>
  <c r="Z3040" i="1" s="1"/>
  <c r="S3041" i="1"/>
  <c r="Y3041" i="1" s="1"/>
  <c r="Z3041" i="1" s="1"/>
  <c r="S3042" i="1"/>
  <c r="Y3042" i="1" s="1"/>
  <c r="Z3042" i="1" s="1"/>
  <c r="S3043" i="1"/>
  <c r="Y3043" i="1" s="1"/>
  <c r="Z3043" i="1" s="1"/>
  <c r="S3044" i="1"/>
  <c r="Y3044" i="1" s="1"/>
  <c r="Z3044" i="1" s="1"/>
  <c r="S3045" i="1"/>
  <c r="Y3045" i="1" s="1"/>
  <c r="Z3045" i="1" s="1"/>
  <c r="S3046" i="1"/>
  <c r="Y3046" i="1" s="1"/>
  <c r="Z3046" i="1" s="1"/>
  <c r="S3047" i="1"/>
  <c r="Y3047" i="1" s="1"/>
  <c r="Z3047" i="1" s="1"/>
  <c r="S3048" i="1"/>
  <c r="Y3048" i="1" s="1"/>
  <c r="Z3048" i="1" s="1"/>
  <c r="S3049" i="1"/>
  <c r="Y3049" i="1" s="1"/>
  <c r="Z3049" i="1" s="1"/>
  <c r="S3050" i="1"/>
  <c r="Y3050" i="1" s="1"/>
  <c r="Z3050" i="1" s="1"/>
  <c r="S3051" i="1"/>
  <c r="Y3051" i="1" s="1"/>
  <c r="Z3051" i="1" s="1"/>
  <c r="S3052" i="1"/>
  <c r="Y3052" i="1" s="1"/>
  <c r="Z3052" i="1" s="1"/>
  <c r="S3053" i="1"/>
  <c r="Y3053" i="1" s="1"/>
  <c r="Z3053" i="1" s="1"/>
  <c r="S3054" i="1"/>
  <c r="Y3054" i="1" s="1"/>
  <c r="Z3054" i="1" s="1"/>
  <c r="S3055" i="1"/>
  <c r="Y3055" i="1" s="1"/>
  <c r="Z3055" i="1" s="1"/>
  <c r="S3056" i="1"/>
  <c r="Y3056" i="1" s="1"/>
  <c r="Z3056" i="1" s="1"/>
  <c r="S3057" i="1"/>
  <c r="Y3057" i="1" s="1"/>
  <c r="Z3057" i="1" s="1"/>
  <c r="S3058" i="1"/>
  <c r="Y3058" i="1" s="1"/>
  <c r="Z3058" i="1" s="1"/>
  <c r="S3059" i="1"/>
  <c r="Y3059" i="1" s="1"/>
  <c r="Z3059" i="1" s="1"/>
  <c r="S3060" i="1"/>
  <c r="Y3060" i="1" s="1"/>
  <c r="Z3060" i="1" s="1"/>
  <c r="S3061" i="1"/>
  <c r="Y3061" i="1" s="1"/>
  <c r="Z3061" i="1" s="1"/>
  <c r="S3062" i="1"/>
  <c r="Y3062" i="1" s="1"/>
  <c r="Z3062" i="1" s="1"/>
  <c r="S3063" i="1"/>
  <c r="Y3063" i="1" s="1"/>
  <c r="Z3063" i="1" s="1"/>
  <c r="S3064" i="1"/>
  <c r="Y3064" i="1" s="1"/>
  <c r="Z3064" i="1" s="1"/>
  <c r="S3065" i="1"/>
  <c r="Y3065" i="1" s="1"/>
  <c r="Z3065" i="1" s="1"/>
  <c r="S3066" i="1"/>
  <c r="Y3066" i="1" s="1"/>
  <c r="Z3066" i="1" s="1"/>
  <c r="S3067" i="1"/>
  <c r="Y3067" i="1" s="1"/>
  <c r="Z3067" i="1" s="1"/>
  <c r="S3068" i="1"/>
  <c r="Y3068" i="1" s="1"/>
  <c r="Z3068" i="1" s="1"/>
  <c r="S3069" i="1"/>
  <c r="Y3069" i="1" s="1"/>
  <c r="Z3069" i="1" s="1"/>
  <c r="S3070" i="1"/>
  <c r="Y3070" i="1" s="1"/>
  <c r="Z3070" i="1" s="1"/>
  <c r="S3071" i="1"/>
  <c r="Y3071" i="1" s="1"/>
  <c r="Z3071" i="1" s="1"/>
  <c r="S3072" i="1"/>
  <c r="Y3072" i="1" s="1"/>
  <c r="Z3072" i="1" s="1"/>
  <c r="S3073" i="1"/>
  <c r="Y3073" i="1" s="1"/>
  <c r="Z3073" i="1" s="1"/>
  <c r="S3074" i="1"/>
  <c r="Y3074" i="1" s="1"/>
  <c r="Z3074" i="1" s="1"/>
  <c r="S3075" i="1"/>
  <c r="Y3075" i="1" s="1"/>
  <c r="Z3075" i="1" s="1"/>
  <c r="S3076" i="1"/>
  <c r="Y3076" i="1" s="1"/>
  <c r="Z3076" i="1" s="1"/>
  <c r="S3077" i="1"/>
  <c r="Y3077" i="1" s="1"/>
  <c r="Z3077" i="1" s="1"/>
  <c r="S3078" i="1"/>
  <c r="Y3078" i="1" s="1"/>
  <c r="Z3078" i="1" s="1"/>
  <c r="S3079" i="1"/>
  <c r="Y3079" i="1" s="1"/>
  <c r="Z3079" i="1" s="1"/>
  <c r="S3080" i="1"/>
  <c r="Y3080" i="1" s="1"/>
  <c r="Z3080" i="1" s="1"/>
  <c r="S3081" i="1"/>
  <c r="Y3081" i="1" s="1"/>
  <c r="Z3081" i="1" s="1"/>
  <c r="S3082" i="1"/>
  <c r="Y3082" i="1" s="1"/>
  <c r="Z3082" i="1" s="1"/>
  <c r="S3083" i="1"/>
  <c r="Y3083" i="1" s="1"/>
  <c r="Z3083" i="1" s="1"/>
  <c r="S3084" i="1"/>
  <c r="Y3084" i="1" s="1"/>
  <c r="Z3084" i="1" s="1"/>
  <c r="S3085" i="1"/>
  <c r="Y3085" i="1" s="1"/>
  <c r="Z3085" i="1" s="1"/>
  <c r="S3086" i="1"/>
  <c r="Y3086" i="1" s="1"/>
  <c r="Z3086" i="1" s="1"/>
  <c r="S3087" i="1"/>
  <c r="Y3087" i="1" s="1"/>
  <c r="Z3087" i="1" s="1"/>
  <c r="S3088" i="1"/>
  <c r="Y3088" i="1" s="1"/>
  <c r="Z3088" i="1" s="1"/>
  <c r="S3089" i="1"/>
  <c r="Y3089" i="1" s="1"/>
  <c r="Z3089" i="1" s="1"/>
  <c r="S3090" i="1"/>
  <c r="Y3090" i="1" s="1"/>
  <c r="Z3090" i="1" s="1"/>
  <c r="S3091" i="1"/>
  <c r="Y3091" i="1" s="1"/>
  <c r="Z3091" i="1" s="1"/>
  <c r="S3092" i="1"/>
  <c r="Y3092" i="1" s="1"/>
  <c r="Z3092" i="1" s="1"/>
  <c r="S3093" i="1"/>
  <c r="Y3093" i="1" s="1"/>
  <c r="Z3093" i="1" s="1"/>
  <c r="S3094" i="1"/>
  <c r="Y3094" i="1" s="1"/>
  <c r="Z3094" i="1" s="1"/>
  <c r="S3095" i="1"/>
  <c r="Y3095" i="1" s="1"/>
  <c r="Z3095" i="1" s="1"/>
  <c r="S3096" i="1"/>
  <c r="Y3096" i="1" s="1"/>
  <c r="Z3096" i="1" s="1"/>
  <c r="S3097" i="1"/>
  <c r="Y3097" i="1" s="1"/>
  <c r="Z3097" i="1" s="1"/>
  <c r="S3098" i="1"/>
  <c r="Y3098" i="1" s="1"/>
  <c r="Z3098" i="1" s="1"/>
  <c r="S3099" i="1"/>
  <c r="Y3099" i="1" s="1"/>
  <c r="Z3099" i="1" s="1"/>
  <c r="S3100" i="1"/>
  <c r="Y3100" i="1" s="1"/>
  <c r="Z3100" i="1" s="1"/>
  <c r="S3101" i="1"/>
  <c r="Y3101" i="1" s="1"/>
  <c r="Z3101" i="1" s="1"/>
  <c r="S3102" i="1"/>
  <c r="Y3102" i="1" s="1"/>
  <c r="Z3102" i="1" s="1"/>
  <c r="S3103" i="1"/>
  <c r="Y3103" i="1" s="1"/>
  <c r="Z3103" i="1" s="1"/>
  <c r="S3104" i="1"/>
  <c r="Y3104" i="1" s="1"/>
  <c r="Z3104" i="1" s="1"/>
  <c r="S3105" i="1"/>
  <c r="Y3105" i="1" s="1"/>
  <c r="Z3105" i="1" s="1"/>
  <c r="S3106" i="1"/>
  <c r="Y3106" i="1" s="1"/>
  <c r="Z3106" i="1" s="1"/>
  <c r="S3107" i="1"/>
  <c r="Y3107" i="1" s="1"/>
  <c r="Z3107" i="1" s="1"/>
  <c r="S3108" i="1"/>
  <c r="Y3108" i="1" s="1"/>
  <c r="Z3108" i="1" s="1"/>
  <c r="S3109" i="1"/>
  <c r="Y3109" i="1" s="1"/>
  <c r="Z3109" i="1" s="1"/>
  <c r="S3110" i="1"/>
  <c r="Y3110" i="1" s="1"/>
  <c r="Z3110" i="1" s="1"/>
  <c r="S3111" i="1"/>
  <c r="Y3111" i="1" s="1"/>
  <c r="Z3111" i="1" s="1"/>
  <c r="S3112" i="1"/>
  <c r="Y3112" i="1" s="1"/>
  <c r="Z3112" i="1" s="1"/>
  <c r="S3113" i="1"/>
  <c r="Y3113" i="1" s="1"/>
  <c r="Z3113" i="1" s="1"/>
  <c r="S3114" i="1"/>
  <c r="Y3114" i="1" s="1"/>
  <c r="Z3114" i="1" s="1"/>
  <c r="S3115" i="1"/>
  <c r="Y3115" i="1" s="1"/>
  <c r="Z3115" i="1" s="1"/>
  <c r="S3116" i="1"/>
  <c r="Y3116" i="1" s="1"/>
  <c r="Z3116" i="1" s="1"/>
  <c r="S3117" i="1"/>
  <c r="Y3117" i="1" s="1"/>
  <c r="Z3117" i="1" s="1"/>
  <c r="S3118" i="1"/>
  <c r="Y3118" i="1" s="1"/>
  <c r="Z3118" i="1" s="1"/>
  <c r="S3119" i="1"/>
  <c r="Y3119" i="1" s="1"/>
  <c r="Z3119" i="1" s="1"/>
  <c r="S3120" i="1"/>
  <c r="Y3120" i="1" s="1"/>
  <c r="Z3120" i="1" s="1"/>
  <c r="S3121" i="1"/>
  <c r="Y3121" i="1" s="1"/>
  <c r="Z3121" i="1" s="1"/>
  <c r="S3122" i="1"/>
  <c r="Y3122" i="1" s="1"/>
  <c r="Z3122" i="1" s="1"/>
  <c r="S3123" i="1"/>
  <c r="Y3123" i="1" s="1"/>
  <c r="Z3123" i="1" s="1"/>
  <c r="S3124" i="1"/>
  <c r="Y3124" i="1" s="1"/>
  <c r="Z3124" i="1" s="1"/>
  <c r="S3125" i="1"/>
  <c r="Y3125" i="1" s="1"/>
  <c r="Z3125" i="1" s="1"/>
  <c r="S3126" i="1"/>
  <c r="Y3126" i="1" s="1"/>
  <c r="Z3126" i="1" s="1"/>
  <c r="S3127" i="1"/>
  <c r="Y3127" i="1" s="1"/>
  <c r="Z3127" i="1" s="1"/>
  <c r="S3128" i="1"/>
  <c r="Y3128" i="1" s="1"/>
  <c r="Z3128" i="1" s="1"/>
  <c r="S3129" i="1"/>
  <c r="Y3129" i="1" s="1"/>
  <c r="Z3129" i="1" s="1"/>
  <c r="S3130" i="1"/>
  <c r="Y3130" i="1" s="1"/>
  <c r="Z3130" i="1" s="1"/>
  <c r="S3131" i="1"/>
  <c r="Y3131" i="1" s="1"/>
  <c r="Z3131" i="1" s="1"/>
  <c r="S3132" i="1"/>
  <c r="Y3132" i="1" s="1"/>
  <c r="Z3132" i="1" s="1"/>
  <c r="S3133" i="1"/>
  <c r="Y3133" i="1" s="1"/>
  <c r="Z3133" i="1" s="1"/>
  <c r="S3134" i="1"/>
  <c r="Y3134" i="1" s="1"/>
  <c r="Z3134" i="1" s="1"/>
  <c r="S3135" i="1"/>
  <c r="Y3135" i="1" s="1"/>
  <c r="Z3135" i="1" s="1"/>
  <c r="S3136" i="1"/>
  <c r="Y3136" i="1" s="1"/>
  <c r="Z3136" i="1" s="1"/>
  <c r="S3137" i="1"/>
  <c r="Y3137" i="1" s="1"/>
  <c r="Z3137" i="1" s="1"/>
  <c r="S3138" i="1"/>
  <c r="Y3138" i="1" s="1"/>
  <c r="Z3138" i="1" s="1"/>
  <c r="S3139" i="1"/>
  <c r="Y3139" i="1" s="1"/>
  <c r="Z3139" i="1" s="1"/>
  <c r="S3140" i="1"/>
  <c r="Y3140" i="1" s="1"/>
  <c r="Z3140" i="1" s="1"/>
  <c r="S3141" i="1"/>
  <c r="Y3141" i="1" s="1"/>
  <c r="Z3141" i="1" s="1"/>
  <c r="S3142" i="1"/>
  <c r="Y3142" i="1" s="1"/>
  <c r="Z3142" i="1" s="1"/>
  <c r="S3143" i="1"/>
  <c r="Y3143" i="1" s="1"/>
  <c r="Z3143" i="1" s="1"/>
  <c r="S3144" i="1"/>
  <c r="Y3144" i="1" s="1"/>
  <c r="Z3144" i="1" s="1"/>
  <c r="S3145" i="1"/>
  <c r="Y3145" i="1" s="1"/>
  <c r="Z3145" i="1" s="1"/>
  <c r="S3146" i="1"/>
  <c r="Y3146" i="1" s="1"/>
  <c r="Z3146" i="1" s="1"/>
  <c r="S3147" i="1"/>
  <c r="Y3147" i="1" s="1"/>
  <c r="Z3147" i="1" s="1"/>
  <c r="S3148" i="1"/>
  <c r="Y3148" i="1" s="1"/>
  <c r="Z3148" i="1" s="1"/>
  <c r="S3149" i="1"/>
  <c r="Y3149" i="1" s="1"/>
  <c r="Z3149" i="1" s="1"/>
  <c r="S3150" i="1"/>
  <c r="Y3150" i="1" s="1"/>
  <c r="Z3150" i="1" s="1"/>
  <c r="S3151" i="1"/>
  <c r="Y3151" i="1" s="1"/>
  <c r="Z3151" i="1" s="1"/>
  <c r="S3152" i="1"/>
  <c r="Y3152" i="1" s="1"/>
  <c r="Z3152" i="1" s="1"/>
  <c r="S3153" i="1"/>
  <c r="Y3153" i="1" s="1"/>
  <c r="Z3153" i="1" s="1"/>
  <c r="S3154" i="1"/>
  <c r="Y3154" i="1" s="1"/>
  <c r="Z3154" i="1" s="1"/>
  <c r="S3155" i="1"/>
  <c r="Y3155" i="1" s="1"/>
  <c r="Z3155" i="1" s="1"/>
  <c r="S3156" i="1"/>
  <c r="Y3156" i="1" s="1"/>
  <c r="Z3156" i="1" s="1"/>
  <c r="S3157" i="1"/>
  <c r="Y3157" i="1" s="1"/>
  <c r="Z3157" i="1" s="1"/>
  <c r="S3158" i="1"/>
  <c r="Y3158" i="1" s="1"/>
  <c r="Z3158" i="1" s="1"/>
  <c r="S3159" i="1"/>
  <c r="Y3159" i="1" s="1"/>
  <c r="Z3159" i="1" s="1"/>
  <c r="S3160" i="1"/>
  <c r="Y3160" i="1" s="1"/>
  <c r="Z3160" i="1" s="1"/>
  <c r="S3161" i="1"/>
  <c r="Y3161" i="1" s="1"/>
  <c r="Z3161" i="1" s="1"/>
  <c r="S3162" i="1"/>
  <c r="Y3162" i="1" s="1"/>
  <c r="Z3162" i="1" s="1"/>
  <c r="S3163" i="1"/>
  <c r="Y3163" i="1" s="1"/>
  <c r="Z3163" i="1" s="1"/>
  <c r="S3164" i="1"/>
  <c r="Y3164" i="1" s="1"/>
  <c r="Z3164" i="1" s="1"/>
  <c r="S3165" i="1"/>
  <c r="Y3165" i="1" s="1"/>
  <c r="Z3165" i="1" s="1"/>
  <c r="S3166" i="1"/>
  <c r="Y3166" i="1" s="1"/>
  <c r="Z3166" i="1" s="1"/>
  <c r="S3167" i="1"/>
  <c r="Y3167" i="1" s="1"/>
  <c r="Z3167" i="1" s="1"/>
  <c r="S3168" i="1"/>
  <c r="Y3168" i="1" s="1"/>
  <c r="Z3168" i="1" s="1"/>
  <c r="S3169" i="1"/>
  <c r="Y3169" i="1" s="1"/>
  <c r="Z3169" i="1" s="1"/>
  <c r="S3170" i="1"/>
  <c r="Y3170" i="1" s="1"/>
  <c r="Z3170" i="1" s="1"/>
  <c r="S3171" i="1"/>
  <c r="Y3171" i="1" s="1"/>
  <c r="Z3171" i="1" s="1"/>
  <c r="S3172" i="1"/>
  <c r="Y3172" i="1" s="1"/>
  <c r="Z3172" i="1" s="1"/>
  <c r="S3173" i="1"/>
  <c r="Y3173" i="1" s="1"/>
  <c r="Z3173" i="1" s="1"/>
  <c r="S3174" i="1"/>
  <c r="Y3174" i="1" s="1"/>
  <c r="Z3174" i="1" s="1"/>
  <c r="S3175" i="1"/>
  <c r="Y3175" i="1" s="1"/>
  <c r="Z3175" i="1" s="1"/>
  <c r="S3176" i="1"/>
  <c r="Y3176" i="1" s="1"/>
  <c r="Z3176" i="1" s="1"/>
  <c r="S3177" i="1"/>
  <c r="Y3177" i="1" s="1"/>
  <c r="Z3177" i="1" s="1"/>
  <c r="S3178" i="1"/>
  <c r="Y3178" i="1" s="1"/>
  <c r="Z3178" i="1" s="1"/>
  <c r="S3179" i="1"/>
  <c r="Y3179" i="1" s="1"/>
  <c r="Z3179" i="1" s="1"/>
  <c r="S3180" i="1"/>
  <c r="Y3180" i="1" s="1"/>
  <c r="Z3180" i="1" s="1"/>
  <c r="S3181" i="1"/>
  <c r="Y3181" i="1" s="1"/>
  <c r="Z3181" i="1" s="1"/>
  <c r="S3182" i="1"/>
  <c r="Y3182" i="1" s="1"/>
  <c r="Z3182" i="1" s="1"/>
  <c r="S3183" i="1"/>
  <c r="Y3183" i="1" s="1"/>
  <c r="Z3183" i="1" s="1"/>
  <c r="S3184" i="1"/>
  <c r="Y3184" i="1" s="1"/>
  <c r="Z3184" i="1" s="1"/>
  <c r="S3185" i="1"/>
  <c r="Y3185" i="1" s="1"/>
  <c r="Z3185" i="1" s="1"/>
  <c r="S3186" i="1"/>
  <c r="Y3186" i="1" s="1"/>
  <c r="Z3186" i="1" s="1"/>
  <c r="S3187" i="1"/>
  <c r="Y3187" i="1" s="1"/>
  <c r="Z3187" i="1" s="1"/>
  <c r="S3188" i="1"/>
  <c r="Y3188" i="1" s="1"/>
  <c r="Z3188" i="1" s="1"/>
  <c r="S3189" i="1"/>
  <c r="Y3189" i="1" s="1"/>
  <c r="Z3189" i="1" s="1"/>
  <c r="S3190" i="1"/>
  <c r="Y3190" i="1" s="1"/>
  <c r="Z3190" i="1" s="1"/>
  <c r="S3191" i="1"/>
  <c r="Y3191" i="1" s="1"/>
  <c r="Z3191" i="1" s="1"/>
  <c r="S3192" i="1"/>
  <c r="Y3192" i="1" s="1"/>
  <c r="Z3192" i="1" s="1"/>
  <c r="S3193" i="1"/>
  <c r="Y3193" i="1" s="1"/>
  <c r="Z3193" i="1" s="1"/>
  <c r="S3194" i="1"/>
  <c r="Y3194" i="1" s="1"/>
  <c r="Z3194" i="1" s="1"/>
  <c r="S3195" i="1"/>
  <c r="Y3195" i="1" s="1"/>
  <c r="Z3195" i="1" s="1"/>
  <c r="S3196" i="1"/>
  <c r="Y3196" i="1" s="1"/>
  <c r="Z3196" i="1" s="1"/>
  <c r="S3197" i="1"/>
  <c r="Y3197" i="1" s="1"/>
  <c r="Z3197" i="1" s="1"/>
  <c r="S3198" i="1"/>
  <c r="Y3198" i="1" s="1"/>
  <c r="Z3198" i="1" s="1"/>
  <c r="S3199" i="1"/>
  <c r="Y3199" i="1" s="1"/>
  <c r="Z3199" i="1" s="1"/>
  <c r="S3200" i="1"/>
  <c r="Y3200" i="1" s="1"/>
  <c r="Z3200" i="1" s="1"/>
  <c r="S3201" i="1"/>
  <c r="Y3201" i="1" s="1"/>
  <c r="Z3201" i="1" s="1"/>
  <c r="S3202" i="1"/>
  <c r="Y3202" i="1" s="1"/>
  <c r="Z3202" i="1" s="1"/>
  <c r="S3203" i="1"/>
  <c r="Y3203" i="1" s="1"/>
  <c r="Z3203" i="1" s="1"/>
  <c r="S3204" i="1"/>
  <c r="Y3204" i="1" s="1"/>
  <c r="Z3204" i="1" s="1"/>
  <c r="S3205" i="1"/>
  <c r="Y3205" i="1" s="1"/>
  <c r="Z3205" i="1" s="1"/>
  <c r="S3206" i="1"/>
  <c r="Y3206" i="1" s="1"/>
  <c r="Z3206" i="1" s="1"/>
  <c r="S3207" i="1"/>
  <c r="Y3207" i="1" s="1"/>
  <c r="Z3207" i="1" s="1"/>
  <c r="S3208" i="1"/>
  <c r="Y3208" i="1" s="1"/>
  <c r="Z3208" i="1" s="1"/>
  <c r="S3209" i="1"/>
  <c r="Y3209" i="1" s="1"/>
  <c r="Z3209" i="1" s="1"/>
  <c r="S3210" i="1"/>
  <c r="Y3210" i="1" s="1"/>
  <c r="Z3210" i="1" s="1"/>
  <c r="S3211" i="1"/>
  <c r="Y3211" i="1" s="1"/>
  <c r="Z3211" i="1" s="1"/>
  <c r="S3212" i="1"/>
  <c r="Y3212" i="1" s="1"/>
  <c r="Z3212" i="1" s="1"/>
  <c r="S3213" i="1"/>
  <c r="Y3213" i="1" s="1"/>
  <c r="Z3213" i="1" s="1"/>
  <c r="S3214" i="1"/>
  <c r="Y3214" i="1" s="1"/>
  <c r="Z3214" i="1" s="1"/>
  <c r="S3215" i="1"/>
  <c r="Y3215" i="1" s="1"/>
  <c r="Z3215" i="1" s="1"/>
  <c r="S3216" i="1"/>
  <c r="Y3216" i="1" s="1"/>
  <c r="Z3216" i="1" s="1"/>
  <c r="S3217" i="1"/>
  <c r="Y3217" i="1" s="1"/>
  <c r="Z3217" i="1" s="1"/>
  <c r="S3218" i="1"/>
  <c r="Y3218" i="1" s="1"/>
  <c r="Z3218" i="1" s="1"/>
  <c r="S3219" i="1"/>
  <c r="Y3219" i="1" s="1"/>
  <c r="Z3219" i="1" s="1"/>
  <c r="S3220" i="1"/>
  <c r="Y3220" i="1" s="1"/>
  <c r="Z3220" i="1" s="1"/>
  <c r="S3221" i="1"/>
  <c r="Y3221" i="1" s="1"/>
  <c r="Z3221" i="1" s="1"/>
  <c r="S3222" i="1"/>
  <c r="Y3222" i="1" s="1"/>
  <c r="Z3222" i="1" s="1"/>
  <c r="S3223" i="1"/>
  <c r="Y3223" i="1" s="1"/>
  <c r="Z3223" i="1" s="1"/>
  <c r="S3224" i="1"/>
  <c r="Y3224" i="1" s="1"/>
  <c r="Z3224" i="1" s="1"/>
  <c r="S3225" i="1"/>
  <c r="Y3225" i="1" s="1"/>
  <c r="Z3225" i="1" s="1"/>
  <c r="S3226" i="1"/>
  <c r="Y3226" i="1" s="1"/>
  <c r="Z3226" i="1" s="1"/>
  <c r="S3227" i="1"/>
  <c r="Y3227" i="1" s="1"/>
  <c r="Z3227" i="1" s="1"/>
  <c r="S3228" i="1"/>
  <c r="Y3228" i="1" s="1"/>
  <c r="Z3228" i="1" s="1"/>
  <c r="S3229" i="1"/>
  <c r="Y3229" i="1" s="1"/>
  <c r="Z3229" i="1" s="1"/>
  <c r="S3230" i="1"/>
  <c r="Y3230" i="1" s="1"/>
  <c r="Z3230" i="1" s="1"/>
  <c r="S3231" i="1"/>
  <c r="Y3231" i="1" s="1"/>
  <c r="Z3231" i="1" s="1"/>
  <c r="S3232" i="1"/>
  <c r="Y3232" i="1" s="1"/>
  <c r="Z3232" i="1" s="1"/>
  <c r="S3233" i="1"/>
  <c r="Y3233" i="1" s="1"/>
  <c r="Z3233" i="1" s="1"/>
  <c r="S3234" i="1"/>
  <c r="Y3234" i="1" s="1"/>
  <c r="Z3234" i="1" s="1"/>
  <c r="S3235" i="1"/>
  <c r="Y3235" i="1" s="1"/>
  <c r="Z3235" i="1" s="1"/>
  <c r="S3236" i="1"/>
  <c r="Y3236" i="1" s="1"/>
  <c r="Z3236" i="1" s="1"/>
  <c r="S3237" i="1"/>
  <c r="Y3237" i="1" s="1"/>
  <c r="Z3237" i="1" s="1"/>
  <c r="S3238" i="1"/>
  <c r="Y3238" i="1" s="1"/>
  <c r="Z3238" i="1" s="1"/>
  <c r="S3239" i="1"/>
  <c r="Y3239" i="1" s="1"/>
  <c r="Z3239" i="1" s="1"/>
  <c r="S3240" i="1"/>
  <c r="Y3240" i="1" s="1"/>
  <c r="Z3240" i="1" s="1"/>
  <c r="S3241" i="1"/>
  <c r="Y3241" i="1" s="1"/>
  <c r="Z3241" i="1" s="1"/>
  <c r="S3242" i="1"/>
  <c r="Y3242" i="1" s="1"/>
  <c r="Z3242" i="1" s="1"/>
  <c r="S3243" i="1"/>
  <c r="Y3243" i="1" s="1"/>
  <c r="Z3243" i="1" s="1"/>
  <c r="S3244" i="1"/>
  <c r="Y3244" i="1" s="1"/>
  <c r="Z3244" i="1" s="1"/>
  <c r="S3245" i="1"/>
  <c r="Y3245" i="1" s="1"/>
  <c r="Z3245" i="1" s="1"/>
  <c r="S3246" i="1"/>
  <c r="Y3246" i="1" s="1"/>
  <c r="Z3246" i="1" s="1"/>
  <c r="S3247" i="1"/>
  <c r="Y3247" i="1" s="1"/>
  <c r="Z3247" i="1" s="1"/>
  <c r="S3248" i="1"/>
  <c r="Y3248" i="1" s="1"/>
  <c r="Z3248" i="1" s="1"/>
  <c r="S3249" i="1"/>
  <c r="Y3249" i="1" s="1"/>
  <c r="Z3249" i="1" s="1"/>
  <c r="S3250" i="1"/>
  <c r="Y3250" i="1" s="1"/>
  <c r="Z3250" i="1" s="1"/>
  <c r="S3251" i="1"/>
  <c r="Y3251" i="1" s="1"/>
  <c r="Z3251" i="1" s="1"/>
  <c r="S3252" i="1"/>
  <c r="Y3252" i="1" s="1"/>
  <c r="Z3252" i="1" s="1"/>
  <c r="S3253" i="1"/>
  <c r="Y3253" i="1" s="1"/>
  <c r="Z3253" i="1" s="1"/>
  <c r="S3254" i="1"/>
  <c r="Y3254" i="1" s="1"/>
  <c r="Z3254" i="1" s="1"/>
  <c r="S3255" i="1"/>
  <c r="Y3255" i="1" s="1"/>
  <c r="Z3255" i="1" s="1"/>
  <c r="S3256" i="1"/>
  <c r="Y3256" i="1" s="1"/>
  <c r="Z3256" i="1" s="1"/>
  <c r="S3257" i="1"/>
  <c r="Y3257" i="1" s="1"/>
  <c r="Z3257" i="1" s="1"/>
  <c r="S3258" i="1"/>
  <c r="Y3258" i="1" s="1"/>
  <c r="Z3258" i="1" s="1"/>
  <c r="S3259" i="1"/>
  <c r="Y3259" i="1" s="1"/>
  <c r="Z3259" i="1" s="1"/>
  <c r="S3260" i="1"/>
  <c r="Y3260" i="1" s="1"/>
  <c r="Z3260" i="1" s="1"/>
  <c r="S3261" i="1"/>
  <c r="Y3261" i="1" s="1"/>
  <c r="Z3261" i="1" s="1"/>
  <c r="S3262" i="1"/>
  <c r="Y3262" i="1" s="1"/>
  <c r="Z3262" i="1" s="1"/>
  <c r="S3263" i="1"/>
  <c r="Y3263" i="1" s="1"/>
  <c r="Z3263" i="1" s="1"/>
  <c r="S3264" i="1"/>
  <c r="Y3264" i="1" s="1"/>
  <c r="Z3264" i="1" s="1"/>
  <c r="S3265" i="1"/>
  <c r="Y3265" i="1" s="1"/>
  <c r="Z3265" i="1" s="1"/>
  <c r="S3266" i="1"/>
  <c r="Y3266" i="1" s="1"/>
  <c r="Z3266" i="1" s="1"/>
  <c r="S3267" i="1"/>
  <c r="Y3267" i="1" s="1"/>
  <c r="Z3267" i="1" s="1"/>
  <c r="S3268" i="1"/>
  <c r="Y3268" i="1" s="1"/>
  <c r="Z3268" i="1" s="1"/>
  <c r="S3269" i="1"/>
  <c r="Y3269" i="1" s="1"/>
  <c r="Z3269" i="1" s="1"/>
  <c r="S3270" i="1"/>
  <c r="Y3270" i="1" s="1"/>
  <c r="Z3270" i="1" s="1"/>
  <c r="S3271" i="1"/>
  <c r="Y3271" i="1" s="1"/>
  <c r="Z3271" i="1" s="1"/>
  <c r="S3272" i="1"/>
  <c r="Y3272" i="1" s="1"/>
  <c r="Z3272" i="1" s="1"/>
  <c r="S3273" i="1"/>
  <c r="Y3273" i="1" s="1"/>
  <c r="Z3273" i="1" s="1"/>
  <c r="S3274" i="1"/>
  <c r="Y3274" i="1" s="1"/>
  <c r="Z3274" i="1" s="1"/>
  <c r="S3275" i="1"/>
  <c r="Y3275" i="1" s="1"/>
  <c r="Z3275" i="1" s="1"/>
  <c r="S3276" i="1"/>
  <c r="Y3276" i="1" s="1"/>
  <c r="Z3276" i="1" s="1"/>
  <c r="S3277" i="1"/>
  <c r="Y3277" i="1" s="1"/>
  <c r="Z3277" i="1" s="1"/>
  <c r="S3278" i="1"/>
  <c r="Y3278" i="1" s="1"/>
  <c r="Z3278" i="1" s="1"/>
  <c r="S3279" i="1"/>
  <c r="Y3279" i="1" s="1"/>
  <c r="Z3279" i="1" s="1"/>
  <c r="S3280" i="1"/>
  <c r="Y3280" i="1" s="1"/>
  <c r="Z3280" i="1" s="1"/>
  <c r="S3281" i="1"/>
  <c r="Y3281" i="1" s="1"/>
  <c r="Z3281" i="1" s="1"/>
  <c r="S3282" i="1"/>
  <c r="Y3282" i="1" s="1"/>
  <c r="Z3282" i="1" s="1"/>
  <c r="S3283" i="1"/>
  <c r="Y3283" i="1" s="1"/>
  <c r="Z3283" i="1" s="1"/>
  <c r="S3284" i="1"/>
  <c r="Y3284" i="1" s="1"/>
  <c r="Z3284" i="1" s="1"/>
  <c r="S3285" i="1"/>
  <c r="Y3285" i="1" s="1"/>
  <c r="Z3285" i="1" s="1"/>
  <c r="S3286" i="1"/>
  <c r="Y3286" i="1" s="1"/>
  <c r="Z3286" i="1" s="1"/>
  <c r="S3287" i="1"/>
  <c r="Y3287" i="1" s="1"/>
  <c r="Z3287" i="1" s="1"/>
  <c r="S3288" i="1"/>
  <c r="Y3288" i="1" s="1"/>
  <c r="Z3288" i="1" s="1"/>
  <c r="S3289" i="1"/>
  <c r="Y3289" i="1" s="1"/>
  <c r="Z3289" i="1" s="1"/>
  <c r="S3290" i="1"/>
  <c r="Y3290" i="1" s="1"/>
  <c r="Z3290" i="1" s="1"/>
  <c r="S3291" i="1"/>
  <c r="Y3291" i="1" s="1"/>
  <c r="Z3291" i="1" s="1"/>
  <c r="S3292" i="1"/>
  <c r="Y3292" i="1" s="1"/>
  <c r="Z3292" i="1" s="1"/>
  <c r="S3293" i="1"/>
  <c r="Y3293" i="1" s="1"/>
  <c r="Z3293" i="1" s="1"/>
  <c r="S3294" i="1"/>
  <c r="Y3294" i="1" s="1"/>
  <c r="Z3294" i="1" s="1"/>
  <c r="S3295" i="1"/>
  <c r="Y3295" i="1" s="1"/>
  <c r="Z3295" i="1" s="1"/>
  <c r="S3296" i="1"/>
  <c r="Y3296" i="1" s="1"/>
  <c r="Z3296" i="1" s="1"/>
  <c r="S3297" i="1"/>
  <c r="Y3297" i="1" s="1"/>
  <c r="Z3297" i="1" s="1"/>
  <c r="S3298" i="1"/>
  <c r="Y3298" i="1" s="1"/>
  <c r="Z3298" i="1" s="1"/>
  <c r="S3299" i="1"/>
  <c r="Y3299" i="1" s="1"/>
  <c r="Z3299" i="1" s="1"/>
  <c r="S3300" i="1"/>
  <c r="Y3300" i="1" s="1"/>
  <c r="Z3300" i="1" s="1"/>
  <c r="S3301" i="1"/>
  <c r="Y3301" i="1" s="1"/>
  <c r="Z3301" i="1" s="1"/>
  <c r="S3302" i="1"/>
  <c r="Y3302" i="1" s="1"/>
  <c r="Z3302" i="1" s="1"/>
  <c r="S3303" i="1"/>
  <c r="Y3303" i="1" s="1"/>
  <c r="Z3303" i="1" s="1"/>
  <c r="S3304" i="1"/>
  <c r="Y3304" i="1" s="1"/>
  <c r="Z3304" i="1" s="1"/>
  <c r="S3305" i="1"/>
  <c r="Y3305" i="1" s="1"/>
  <c r="Z3305" i="1" s="1"/>
  <c r="S3306" i="1"/>
  <c r="Y3306" i="1" s="1"/>
  <c r="Z3306" i="1" s="1"/>
  <c r="S3307" i="1"/>
  <c r="Y3307" i="1" s="1"/>
  <c r="Z3307" i="1" s="1"/>
  <c r="S3308" i="1"/>
  <c r="Y3308" i="1" s="1"/>
  <c r="Z3308" i="1" s="1"/>
  <c r="S3309" i="1"/>
  <c r="Y3309" i="1" s="1"/>
  <c r="Z3309" i="1" s="1"/>
  <c r="S3310" i="1"/>
  <c r="Y3310" i="1" s="1"/>
  <c r="Z3310" i="1" s="1"/>
  <c r="S3311" i="1"/>
  <c r="Y3311" i="1" s="1"/>
  <c r="Z3311" i="1" s="1"/>
  <c r="S3312" i="1"/>
  <c r="Y3312" i="1" s="1"/>
  <c r="Z3312" i="1" s="1"/>
  <c r="S3313" i="1"/>
  <c r="Y3313" i="1" s="1"/>
  <c r="Z3313" i="1" s="1"/>
  <c r="S3314" i="1"/>
  <c r="Y3314" i="1" s="1"/>
  <c r="Z3314" i="1" s="1"/>
  <c r="S3315" i="1"/>
  <c r="Y3315" i="1" s="1"/>
  <c r="Z3315" i="1" s="1"/>
  <c r="S3316" i="1"/>
  <c r="Y3316" i="1" s="1"/>
  <c r="Z3316" i="1" s="1"/>
  <c r="S3317" i="1"/>
  <c r="Y3317" i="1" s="1"/>
  <c r="Z3317" i="1" s="1"/>
  <c r="S3318" i="1"/>
  <c r="Y3318" i="1" s="1"/>
  <c r="Z3318" i="1" s="1"/>
  <c r="S3319" i="1"/>
  <c r="Y3319" i="1" s="1"/>
  <c r="Z3319" i="1" s="1"/>
  <c r="S3320" i="1"/>
  <c r="Y3320" i="1" s="1"/>
  <c r="Z3320" i="1" s="1"/>
  <c r="S3321" i="1"/>
  <c r="Y3321" i="1" s="1"/>
  <c r="Z3321" i="1" s="1"/>
  <c r="S3322" i="1"/>
  <c r="Y3322" i="1" s="1"/>
  <c r="Z3322" i="1" s="1"/>
  <c r="S3323" i="1"/>
  <c r="Y3323" i="1" s="1"/>
  <c r="Z3323" i="1" s="1"/>
  <c r="S3324" i="1"/>
  <c r="Y3324" i="1" s="1"/>
  <c r="Z3324" i="1" s="1"/>
  <c r="S3325" i="1"/>
  <c r="Y3325" i="1" s="1"/>
  <c r="Z3325" i="1" s="1"/>
  <c r="S3326" i="1"/>
  <c r="Y3326" i="1" s="1"/>
  <c r="Z3326" i="1" s="1"/>
  <c r="S3327" i="1"/>
  <c r="Y3327" i="1" s="1"/>
  <c r="Z3327" i="1" s="1"/>
  <c r="S3328" i="1"/>
  <c r="Y3328" i="1" s="1"/>
  <c r="Z3328" i="1" s="1"/>
  <c r="S3329" i="1"/>
  <c r="Y3329" i="1" s="1"/>
  <c r="Z3329" i="1" s="1"/>
  <c r="S3330" i="1"/>
  <c r="Y3330" i="1" s="1"/>
  <c r="Z3330" i="1" s="1"/>
  <c r="S3331" i="1"/>
  <c r="Y3331" i="1" s="1"/>
  <c r="Z3331" i="1" s="1"/>
  <c r="S3332" i="1"/>
  <c r="Y3332" i="1" s="1"/>
  <c r="Z3332" i="1" s="1"/>
  <c r="S3333" i="1"/>
  <c r="Y3333" i="1" s="1"/>
  <c r="Z3333" i="1" s="1"/>
  <c r="S3334" i="1"/>
  <c r="Y3334" i="1" s="1"/>
  <c r="Z3334" i="1" s="1"/>
  <c r="S3335" i="1"/>
  <c r="Y3335" i="1" s="1"/>
  <c r="Z3335" i="1" s="1"/>
  <c r="S3336" i="1"/>
  <c r="Y3336" i="1" s="1"/>
  <c r="Z3336" i="1" s="1"/>
  <c r="S3337" i="1"/>
  <c r="Y3337" i="1" s="1"/>
  <c r="Z3337" i="1" s="1"/>
  <c r="S3338" i="1"/>
  <c r="Y3338" i="1" s="1"/>
  <c r="Z3338" i="1" s="1"/>
  <c r="S3339" i="1"/>
  <c r="Y3339" i="1" s="1"/>
  <c r="Z3339" i="1" s="1"/>
  <c r="S3340" i="1"/>
  <c r="Y3340" i="1" s="1"/>
  <c r="Z3340" i="1" s="1"/>
  <c r="S3341" i="1"/>
  <c r="Y3341" i="1" s="1"/>
  <c r="Z3341" i="1" s="1"/>
  <c r="S3342" i="1"/>
  <c r="Y3342" i="1" s="1"/>
  <c r="Z3342" i="1" s="1"/>
  <c r="S3343" i="1"/>
  <c r="Y3343" i="1" s="1"/>
  <c r="Z3343" i="1" s="1"/>
  <c r="S3344" i="1"/>
  <c r="Y3344" i="1" s="1"/>
  <c r="Z3344" i="1" s="1"/>
  <c r="S3345" i="1"/>
  <c r="Y3345" i="1" s="1"/>
  <c r="Z3345" i="1" s="1"/>
  <c r="S3346" i="1"/>
  <c r="Y3346" i="1" s="1"/>
  <c r="Z3346" i="1" s="1"/>
  <c r="S3347" i="1"/>
  <c r="Y3347" i="1" s="1"/>
  <c r="Z3347" i="1" s="1"/>
  <c r="S3348" i="1"/>
  <c r="Y3348" i="1" s="1"/>
  <c r="Z3348" i="1" s="1"/>
  <c r="S3349" i="1"/>
  <c r="Y3349" i="1" s="1"/>
  <c r="Z3349" i="1" s="1"/>
  <c r="S3350" i="1"/>
  <c r="Y3350" i="1" s="1"/>
  <c r="Z3350" i="1" s="1"/>
  <c r="S3351" i="1"/>
  <c r="Y3351" i="1" s="1"/>
  <c r="Z3351" i="1" s="1"/>
  <c r="S3352" i="1"/>
  <c r="Y3352" i="1" s="1"/>
  <c r="Z3352" i="1" s="1"/>
  <c r="S3353" i="1"/>
  <c r="Y3353" i="1" s="1"/>
  <c r="Z3353" i="1" s="1"/>
  <c r="S3354" i="1"/>
  <c r="Y3354" i="1" s="1"/>
  <c r="Z3354" i="1" s="1"/>
  <c r="S3355" i="1"/>
  <c r="Y3355" i="1" s="1"/>
  <c r="Z3355" i="1" s="1"/>
  <c r="S3356" i="1"/>
  <c r="Y3356" i="1" s="1"/>
  <c r="Z3356" i="1" s="1"/>
  <c r="S3357" i="1"/>
  <c r="Y3357" i="1" s="1"/>
  <c r="Z3357" i="1" s="1"/>
  <c r="S3358" i="1"/>
  <c r="Y3358" i="1" s="1"/>
  <c r="Z3358" i="1" s="1"/>
  <c r="S3359" i="1"/>
  <c r="Y3359" i="1" s="1"/>
  <c r="Z3359" i="1" s="1"/>
  <c r="S3360" i="1"/>
  <c r="Y3360" i="1" s="1"/>
  <c r="Z3360" i="1" s="1"/>
  <c r="S3361" i="1"/>
  <c r="Y3361" i="1" s="1"/>
  <c r="Z3361" i="1" s="1"/>
  <c r="S3362" i="1"/>
  <c r="Y3362" i="1" s="1"/>
  <c r="Z3362" i="1" s="1"/>
  <c r="S3363" i="1"/>
  <c r="Y3363" i="1" s="1"/>
  <c r="Z3363" i="1" s="1"/>
  <c r="S3364" i="1"/>
  <c r="Y3364" i="1" s="1"/>
  <c r="Z3364" i="1" s="1"/>
  <c r="S3365" i="1"/>
  <c r="Y3365" i="1" s="1"/>
  <c r="Z3365" i="1" s="1"/>
  <c r="S3366" i="1"/>
  <c r="Y3366" i="1" s="1"/>
  <c r="Z3366" i="1" s="1"/>
  <c r="S3367" i="1"/>
  <c r="Y3367" i="1" s="1"/>
  <c r="Z3367" i="1" s="1"/>
  <c r="S3368" i="1"/>
  <c r="Y3368" i="1" s="1"/>
  <c r="Z3368" i="1" s="1"/>
  <c r="S3369" i="1"/>
  <c r="Y3369" i="1" s="1"/>
  <c r="Z3369" i="1" s="1"/>
  <c r="S3370" i="1"/>
  <c r="Y3370" i="1" s="1"/>
  <c r="Z3370" i="1" s="1"/>
  <c r="S3371" i="1"/>
  <c r="Y3371" i="1" s="1"/>
  <c r="Z3371" i="1" s="1"/>
  <c r="S3372" i="1"/>
  <c r="Y3372" i="1" s="1"/>
  <c r="Z3372" i="1" s="1"/>
  <c r="S3373" i="1"/>
  <c r="Y3373" i="1" s="1"/>
  <c r="Z3373" i="1" s="1"/>
  <c r="S3374" i="1"/>
  <c r="Y3374" i="1" s="1"/>
  <c r="Z3374" i="1" s="1"/>
  <c r="S3375" i="1"/>
  <c r="Y3375" i="1" s="1"/>
  <c r="Z3375" i="1" s="1"/>
  <c r="S3376" i="1"/>
  <c r="Y3376" i="1" s="1"/>
  <c r="Z3376" i="1" s="1"/>
  <c r="S3377" i="1"/>
  <c r="Y3377" i="1" s="1"/>
  <c r="Z3377" i="1" s="1"/>
  <c r="S3378" i="1"/>
  <c r="Y3378" i="1" s="1"/>
  <c r="Z3378" i="1" s="1"/>
  <c r="S3379" i="1"/>
  <c r="Y3379" i="1" s="1"/>
  <c r="Z3379" i="1" s="1"/>
  <c r="S3380" i="1"/>
  <c r="Y3380" i="1" s="1"/>
  <c r="Z3380" i="1" s="1"/>
  <c r="S3381" i="1"/>
  <c r="Y3381" i="1" s="1"/>
  <c r="Z3381" i="1" s="1"/>
  <c r="S3382" i="1"/>
  <c r="Y3382" i="1" s="1"/>
  <c r="Z3382" i="1" s="1"/>
  <c r="S3383" i="1"/>
  <c r="Y3383" i="1" s="1"/>
  <c r="Z3383" i="1" s="1"/>
  <c r="S3384" i="1"/>
  <c r="Y3384" i="1" s="1"/>
  <c r="Z3384" i="1" s="1"/>
  <c r="S3385" i="1"/>
  <c r="Y3385" i="1" s="1"/>
  <c r="Z3385" i="1" s="1"/>
  <c r="S3386" i="1"/>
  <c r="Y3386" i="1" s="1"/>
  <c r="Z3386" i="1" s="1"/>
  <c r="S3387" i="1"/>
  <c r="Y3387" i="1" s="1"/>
  <c r="Z3387" i="1" s="1"/>
  <c r="S3388" i="1"/>
  <c r="Y3388" i="1" s="1"/>
  <c r="Z3388" i="1" s="1"/>
  <c r="S3389" i="1"/>
  <c r="Y3389" i="1" s="1"/>
  <c r="Z3389" i="1" s="1"/>
  <c r="S3390" i="1"/>
  <c r="Y3390" i="1" s="1"/>
  <c r="Z3390" i="1" s="1"/>
  <c r="S3391" i="1"/>
  <c r="Y3391" i="1" s="1"/>
  <c r="Z3391" i="1" s="1"/>
  <c r="S3392" i="1"/>
  <c r="Y3392" i="1" s="1"/>
  <c r="Z3392" i="1" s="1"/>
  <c r="S3393" i="1"/>
  <c r="Y3393" i="1" s="1"/>
  <c r="Z3393" i="1" s="1"/>
  <c r="S3394" i="1"/>
  <c r="Y3394" i="1" s="1"/>
  <c r="Z3394" i="1" s="1"/>
  <c r="S3395" i="1"/>
  <c r="Y3395" i="1" s="1"/>
  <c r="Z3395" i="1" s="1"/>
  <c r="S3396" i="1"/>
  <c r="Y3396" i="1" s="1"/>
  <c r="Z3396" i="1" s="1"/>
  <c r="S3397" i="1"/>
  <c r="Y3397" i="1" s="1"/>
  <c r="Z3397" i="1" s="1"/>
  <c r="S3398" i="1"/>
  <c r="Y3398" i="1" s="1"/>
  <c r="Z3398" i="1" s="1"/>
  <c r="S3399" i="1"/>
  <c r="Y3399" i="1" s="1"/>
  <c r="Z3399" i="1" s="1"/>
  <c r="S3400" i="1"/>
  <c r="Y3400" i="1" s="1"/>
  <c r="Z3400" i="1" s="1"/>
  <c r="S3401" i="1"/>
  <c r="Y3401" i="1" s="1"/>
  <c r="Z3401" i="1" s="1"/>
  <c r="S3402" i="1"/>
  <c r="Y3402" i="1" s="1"/>
  <c r="Z3402" i="1" s="1"/>
  <c r="S3403" i="1"/>
  <c r="Y3403" i="1" s="1"/>
  <c r="Z3403" i="1" s="1"/>
  <c r="S3404" i="1"/>
  <c r="Y3404" i="1" s="1"/>
  <c r="Z3404" i="1" s="1"/>
  <c r="S3405" i="1"/>
  <c r="Y3405" i="1" s="1"/>
  <c r="Z3405" i="1" s="1"/>
  <c r="S3406" i="1"/>
  <c r="Y3406" i="1" s="1"/>
  <c r="Z3406" i="1" s="1"/>
  <c r="S3407" i="1"/>
  <c r="Y3407" i="1" s="1"/>
  <c r="Z3407" i="1" s="1"/>
  <c r="S3408" i="1"/>
  <c r="Y3408" i="1" s="1"/>
  <c r="Z3408" i="1" s="1"/>
  <c r="S3409" i="1"/>
  <c r="Y3409" i="1" s="1"/>
  <c r="Z3409" i="1" s="1"/>
  <c r="S3410" i="1"/>
  <c r="Y3410" i="1" s="1"/>
  <c r="Z3410" i="1" s="1"/>
  <c r="S3411" i="1"/>
  <c r="Y3411" i="1" s="1"/>
  <c r="Z3411" i="1" s="1"/>
  <c r="S3412" i="1"/>
  <c r="Y3412" i="1" s="1"/>
  <c r="Z3412" i="1" s="1"/>
  <c r="S3413" i="1"/>
  <c r="Y3413" i="1" s="1"/>
  <c r="Z3413" i="1" s="1"/>
  <c r="S3414" i="1"/>
  <c r="Y3414" i="1" s="1"/>
  <c r="Z3414" i="1" s="1"/>
  <c r="S3415" i="1"/>
  <c r="Y3415" i="1" s="1"/>
  <c r="Z3415" i="1" s="1"/>
  <c r="S3416" i="1"/>
  <c r="Y3416" i="1" s="1"/>
  <c r="Z3416" i="1" s="1"/>
  <c r="S3417" i="1"/>
  <c r="Y3417" i="1" s="1"/>
  <c r="Z3417" i="1" s="1"/>
  <c r="S3418" i="1"/>
  <c r="Y3418" i="1" s="1"/>
  <c r="Z3418" i="1" s="1"/>
  <c r="S3419" i="1"/>
  <c r="Y3419" i="1" s="1"/>
  <c r="Z3419" i="1" s="1"/>
  <c r="S3420" i="1"/>
  <c r="Y3420" i="1" s="1"/>
  <c r="Z3420" i="1" s="1"/>
  <c r="S3421" i="1"/>
  <c r="Y3421" i="1" s="1"/>
  <c r="Z3421" i="1" s="1"/>
  <c r="S3422" i="1"/>
  <c r="Y3422" i="1" s="1"/>
  <c r="Z3422" i="1" s="1"/>
  <c r="S3423" i="1"/>
  <c r="Y3423" i="1" s="1"/>
  <c r="Z3423" i="1" s="1"/>
  <c r="S3424" i="1"/>
  <c r="Y3424" i="1" s="1"/>
  <c r="Z3424" i="1" s="1"/>
  <c r="S3425" i="1"/>
  <c r="Y3425" i="1" s="1"/>
  <c r="Z3425" i="1" s="1"/>
  <c r="S3426" i="1"/>
  <c r="Y3426" i="1" s="1"/>
  <c r="Z3426" i="1" s="1"/>
  <c r="S3427" i="1"/>
  <c r="Y3427" i="1" s="1"/>
  <c r="Z3427" i="1" s="1"/>
  <c r="S3428" i="1"/>
  <c r="Y3428" i="1" s="1"/>
  <c r="Z3428" i="1" s="1"/>
  <c r="S3429" i="1"/>
  <c r="Y3429" i="1" s="1"/>
  <c r="Z3429" i="1" s="1"/>
  <c r="S3430" i="1"/>
  <c r="Y3430" i="1" s="1"/>
  <c r="Z3430" i="1" s="1"/>
  <c r="S3431" i="1"/>
  <c r="Y3431" i="1" s="1"/>
  <c r="Z3431" i="1" s="1"/>
  <c r="S3432" i="1"/>
  <c r="Y3432" i="1" s="1"/>
  <c r="Z3432" i="1" s="1"/>
  <c r="S3433" i="1"/>
  <c r="Y3433" i="1" s="1"/>
  <c r="Z3433" i="1" s="1"/>
  <c r="S3434" i="1"/>
  <c r="Y3434" i="1" s="1"/>
  <c r="Z3434" i="1" s="1"/>
  <c r="S3435" i="1"/>
  <c r="Y3435" i="1" s="1"/>
  <c r="Z3435" i="1" s="1"/>
  <c r="S3436" i="1"/>
  <c r="Y3436" i="1" s="1"/>
  <c r="Z3436" i="1" s="1"/>
  <c r="S3437" i="1"/>
  <c r="Y3437" i="1" s="1"/>
  <c r="Z3437" i="1" s="1"/>
  <c r="S3438" i="1"/>
  <c r="Y3438" i="1" s="1"/>
  <c r="Z3438" i="1" s="1"/>
  <c r="S3439" i="1"/>
  <c r="Y3439" i="1" s="1"/>
  <c r="Z3439" i="1" s="1"/>
  <c r="S3440" i="1"/>
  <c r="Y3440" i="1" s="1"/>
  <c r="Z3440" i="1" s="1"/>
  <c r="S3441" i="1"/>
  <c r="Y3441" i="1" s="1"/>
  <c r="Z3441" i="1" s="1"/>
  <c r="S3442" i="1"/>
  <c r="Y3442" i="1" s="1"/>
  <c r="Z3442" i="1" s="1"/>
  <c r="S3443" i="1"/>
  <c r="Y3443" i="1" s="1"/>
  <c r="Z3443" i="1" s="1"/>
  <c r="S3444" i="1"/>
  <c r="Y3444" i="1" s="1"/>
  <c r="Z3444" i="1" s="1"/>
  <c r="S3445" i="1"/>
  <c r="Y3445" i="1" s="1"/>
  <c r="Z3445" i="1" s="1"/>
  <c r="S3446" i="1"/>
  <c r="Y3446" i="1" s="1"/>
  <c r="Z3446" i="1" s="1"/>
  <c r="S3447" i="1"/>
  <c r="Y3447" i="1" s="1"/>
  <c r="Z3447" i="1" s="1"/>
  <c r="S3448" i="1"/>
  <c r="Y3448" i="1" s="1"/>
  <c r="Z3448" i="1" s="1"/>
  <c r="S3449" i="1"/>
  <c r="Y3449" i="1" s="1"/>
  <c r="Z3449" i="1" s="1"/>
  <c r="S3450" i="1"/>
  <c r="Y3450" i="1" s="1"/>
  <c r="Z3450" i="1" s="1"/>
  <c r="S3451" i="1"/>
  <c r="Y3451" i="1" s="1"/>
  <c r="Z3451" i="1" s="1"/>
  <c r="S3452" i="1"/>
  <c r="Y3452" i="1" s="1"/>
  <c r="Z3452" i="1" s="1"/>
  <c r="S3453" i="1"/>
  <c r="Y3453" i="1" s="1"/>
  <c r="Z3453" i="1" s="1"/>
  <c r="S3454" i="1"/>
  <c r="Y3454" i="1" s="1"/>
  <c r="Z3454" i="1" s="1"/>
  <c r="S3455" i="1"/>
  <c r="Y3455" i="1" s="1"/>
  <c r="Z3455" i="1" s="1"/>
  <c r="S3456" i="1"/>
  <c r="Y3456" i="1" s="1"/>
  <c r="Z3456" i="1" s="1"/>
  <c r="S3457" i="1"/>
  <c r="Y3457" i="1" s="1"/>
  <c r="Z3457" i="1" s="1"/>
  <c r="S3458" i="1"/>
  <c r="Y3458" i="1" s="1"/>
  <c r="Z3458" i="1" s="1"/>
  <c r="S3459" i="1"/>
  <c r="Y3459" i="1" s="1"/>
  <c r="Z3459" i="1" s="1"/>
  <c r="S3460" i="1"/>
  <c r="Y3460" i="1" s="1"/>
  <c r="Z3460" i="1" s="1"/>
  <c r="S3461" i="1"/>
  <c r="Y3461" i="1" s="1"/>
  <c r="Z3461" i="1" s="1"/>
  <c r="S3462" i="1"/>
  <c r="Y3462" i="1" s="1"/>
  <c r="Z3462" i="1" s="1"/>
  <c r="S3463" i="1"/>
  <c r="Y3463" i="1" s="1"/>
  <c r="Z3463" i="1" s="1"/>
  <c r="S3464" i="1"/>
  <c r="Y3464" i="1" s="1"/>
  <c r="Z3464" i="1" s="1"/>
  <c r="S3465" i="1"/>
  <c r="Y3465" i="1" s="1"/>
  <c r="Z3465" i="1" s="1"/>
  <c r="S3466" i="1"/>
  <c r="Y3466" i="1" s="1"/>
  <c r="Z3466" i="1" s="1"/>
  <c r="S3467" i="1"/>
  <c r="Y3467" i="1" s="1"/>
  <c r="Z3467" i="1" s="1"/>
  <c r="S3468" i="1"/>
  <c r="Y3468" i="1" s="1"/>
  <c r="Z3468" i="1" s="1"/>
  <c r="S3469" i="1"/>
  <c r="Y3469" i="1" s="1"/>
  <c r="Z3469" i="1" s="1"/>
  <c r="S3470" i="1"/>
  <c r="Y3470" i="1" s="1"/>
  <c r="Z3470" i="1" s="1"/>
  <c r="S3471" i="1"/>
  <c r="Y3471" i="1" s="1"/>
  <c r="Z3471" i="1" s="1"/>
  <c r="S3472" i="1"/>
  <c r="Y3472" i="1" s="1"/>
  <c r="Z3472" i="1" s="1"/>
  <c r="S3473" i="1"/>
  <c r="Y3473" i="1" s="1"/>
  <c r="Z3473" i="1" s="1"/>
  <c r="S3474" i="1"/>
  <c r="Y3474" i="1" s="1"/>
  <c r="Z3474" i="1" s="1"/>
  <c r="S3475" i="1"/>
  <c r="Y3475" i="1" s="1"/>
  <c r="Z3475" i="1" s="1"/>
  <c r="S3476" i="1"/>
  <c r="Y3476" i="1" s="1"/>
  <c r="Z3476" i="1" s="1"/>
  <c r="S3477" i="1"/>
  <c r="Y3477" i="1" s="1"/>
  <c r="Z3477" i="1" s="1"/>
  <c r="S3478" i="1"/>
  <c r="Y3478" i="1" s="1"/>
  <c r="Z3478" i="1" s="1"/>
  <c r="S3479" i="1"/>
  <c r="Y3479" i="1" s="1"/>
  <c r="Z3479" i="1" s="1"/>
  <c r="S3480" i="1"/>
  <c r="Y3480" i="1" s="1"/>
  <c r="Z3480" i="1" s="1"/>
  <c r="S3481" i="1"/>
  <c r="Y3481" i="1" s="1"/>
  <c r="Z3481" i="1" s="1"/>
  <c r="S3482" i="1"/>
  <c r="Y3482" i="1" s="1"/>
  <c r="Z3482" i="1" s="1"/>
  <c r="S3483" i="1"/>
  <c r="Y3483" i="1" s="1"/>
  <c r="Z3483" i="1" s="1"/>
  <c r="S3484" i="1"/>
  <c r="Y3484" i="1" s="1"/>
  <c r="Z3484" i="1" s="1"/>
  <c r="S3485" i="1"/>
  <c r="Y3485" i="1" s="1"/>
  <c r="Z3485" i="1" s="1"/>
  <c r="S3486" i="1"/>
  <c r="Y3486" i="1" s="1"/>
  <c r="Z3486" i="1" s="1"/>
  <c r="S3487" i="1"/>
  <c r="Y3487" i="1" s="1"/>
  <c r="Z3487" i="1" s="1"/>
  <c r="S3488" i="1"/>
  <c r="Y3488" i="1" s="1"/>
  <c r="Z3488" i="1" s="1"/>
  <c r="S3489" i="1"/>
  <c r="Y3489" i="1" s="1"/>
  <c r="Z3489" i="1" s="1"/>
  <c r="S3490" i="1"/>
  <c r="Y3490" i="1" s="1"/>
  <c r="Z3490" i="1" s="1"/>
  <c r="S3491" i="1"/>
  <c r="Y3491" i="1" s="1"/>
  <c r="Z3491" i="1" s="1"/>
  <c r="S3492" i="1"/>
  <c r="Y3492" i="1" s="1"/>
  <c r="Z3492" i="1" s="1"/>
  <c r="S3493" i="1"/>
  <c r="Y3493" i="1" s="1"/>
  <c r="Z3493" i="1" s="1"/>
  <c r="S3494" i="1"/>
  <c r="Y3494" i="1" s="1"/>
  <c r="Z3494" i="1" s="1"/>
  <c r="S3495" i="1"/>
  <c r="Y3495" i="1" s="1"/>
  <c r="Z3495" i="1" s="1"/>
  <c r="S3496" i="1"/>
  <c r="Y3496" i="1" s="1"/>
  <c r="Z3496" i="1" s="1"/>
  <c r="S3497" i="1"/>
  <c r="Y3497" i="1" s="1"/>
  <c r="Z3497" i="1" s="1"/>
  <c r="S3498" i="1"/>
  <c r="Y3498" i="1" s="1"/>
  <c r="Z3498" i="1" s="1"/>
  <c r="S3499" i="1"/>
  <c r="Y3499" i="1" s="1"/>
  <c r="Z3499" i="1" s="1"/>
  <c r="S3500" i="1"/>
  <c r="Y3500" i="1" s="1"/>
  <c r="Z3500" i="1" s="1"/>
  <c r="S3501" i="1"/>
  <c r="Y3501" i="1" s="1"/>
  <c r="Z3501" i="1" s="1"/>
  <c r="S3502" i="1"/>
  <c r="Y3502" i="1" s="1"/>
  <c r="Z3502" i="1" s="1"/>
  <c r="S3503" i="1"/>
  <c r="Y3503" i="1" s="1"/>
  <c r="Z3503" i="1" s="1"/>
  <c r="S3504" i="1"/>
  <c r="Y3504" i="1" s="1"/>
  <c r="Z3504" i="1" s="1"/>
  <c r="S3505" i="1"/>
  <c r="Y3505" i="1" s="1"/>
  <c r="Z3505" i="1" s="1"/>
  <c r="S3506" i="1"/>
  <c r="Y3506" i="1" s="1"/>
  <c r="Z3506" i="1" s="1"/>
  <c r="S3507" i="1"/>
  <c r="Y3507" i="1" s="1"/>
  <c r="Z3507" i="1" s="1"/>
  <c r="S3508" i="1"/>
  <c r="Y3508" i="1" s="1"/>
  <c r="Z3508" i="1" s="1"/>
  <c r="S3509" i="1"/>
  <c r="Y3509" i="1" s="1"/>
  <c r="Z3509" i="1" s="1"/>
  <c r="S3510" i="1"/>
  <c r="Y3510" i="1" s="1"/>
  <c r="Z3510" i="1" s="1"/>
  <c r="S3511" i="1"/>
  <c r="Y3511" i="1" s="1"/>
  <c r="Z3511" i="1" s="1"/>
  <c r="S3512" i="1"/>
  <c r="Y3512" i="1" s="1"/>
  <c r="Z3512" i="1" s="1"/>
  <c r="S3513" i="1"/>
  <c r="Y3513" i="1" s="1"/>
  <c r="Z3513" i="1" s="1"/>
  <c r="S3514" i="1"/>
  <c r="Y3514" i="1" s="1"/>
  <c r="Z3514" i="1" s="1"/>
  <c r="S3515" i="1"/>
  <c r="Y3515" i="1" s="1"/>
  <c r="Z3515" i="1" s="1"/>
  <c r="S3516" i="1"/>
  <c r="Y3516" i="1" s="1"/>
  <c r="Z3516" i="1" s="1"/>
  <c r="S3517" i="1"/>
  <c r="Y3517" i="1" s="1"/>
  <c r="Z3517" i="1" s="1"/>
  <c r="S3518" i="1"/>
  <c r="Y3518" i="1" s="1"/>
  <c r="Z3518" i="1" s="1"/>
  <c r="S3519" i="1"/>
  <c r="Y3519" i="1" s="1"/>
  <c r="Z3519" i="1" s="1"/>
  <c r="S3520" i="1"/>
  <c r="Y3520" i="1" s="1"/>
  <c r="Z3520" i="1" s="1"/>
  <c r="S3521" i="1"/>
  <c r="Y3521" i="1" s="1"/>
  <c r="Z3521" i="1" s="1"/>
  <c r="S3522" i="1"/>
  <c r="Y3522" i="1" s="1"/>
  <c r="Z3522" i="1" s="1"/>
  <c r="S3523" i="1"/>
  <c r="Y3523" i="1" s="1"/>
  <c r="Z3523" i="1" s="1"/>
  <c r="S3524" i="1"/>
  <c r="Y3524" i="1" s="1"/>
  <c r="Z3524" i="1" s="1"/>
  <c r="S3525" i="1"/>
  <c r="Y3525" i="1" s="1"/>
  <c r="Z3525" i="1" s="1"/>
  <c r="S3526" i="1"/>
  <c r="Y3526" i="1" s="1"/>
  <c r="Z3526" i="1" s="1"/>
  <c r="S3527" i="1"/>
  <c r="Y3527" i="1" s="1"/>
  <c r="Z3527" i="1" s="1"/>
  <c r="S3528" i="1"/>
  <c r="Y3528" i="1" s="1"/>
  <c r="Z3528" i="1" s="1"/>
  <c r="S3529" i="1"/>
  <c r="Y3529" i="1" s="1"/>
  <c r="Z3529" i="1" s="1"/>
  <c r="S3530" i="1"/>
  <c r="Y3530" i="1" s="1"/>
  <c r="Z3530" i="1" s="1"/>
  <c r="S3531" i="1"/>
  <c r="Y3531" i="1" s="1"/>
  <c r="Z3531" i="1" s="1"/>
  <c r="S3532" i="1"/>
  <c r="Y3532" i="1" s="1"/>
  <c r="Z3532" i="1" s="1"/>
  <c r="S3533" i="1"/>
  <c r="Y3533" i="1" s="1"/>
  <c r="Z3533" i="1" s="1"/>
  <c r="S3534" i="1"/>
  <c r="Y3534" i="1" s="1"/>
  <c r="Z3534" i="1" s="1"/>
  <c r="S3535" i="1"/>
  <c r="Y3535" i="1" s="1"/>
  <c r="Z3535" i="1" s="1"/>
  <c r="S3536" i="1"/>
  <c r="Y3536" i="1" s="1"/>
  <c r="Z3536" i="1" s="1"/>
  <c r="S3537" i="1"/>
  <c r="Y3537" i="1" s="1"/>
  <c r="Z3537" i="1" s="1"/>
  <c r="S3538" i="1"/>
  <c r="Y3538" i="1" s="1"/>
  <c r="Z3538" i="1" s="1"/>
  <c r="S3539" i="1"/>
  <c r="Y3539" i="1" s="1"/>
  <c r="Z3539" i="1" s="1"/>
  <c r="S3540" i="1"/>
  <c r="Y3540" i="1" s="1"/>
  <c r="Z3540" i="1" s="1"/>
  <c r="S3541" i="1"/>
  <c r="Y3541" i="1" s="1"/>
  <c r="Z3541" i="1" s="1"/>
  <c r="S3542" i="1"/>
  <c r="Y3542" i="1" s="1"/>
  <c r="Z3542" i="1" s="1"/>
  <c r="S3543" i="1"/>
  <c r="Y3543" i="1" s="1"/>
  <c r="Z3543" i="1" s="1"/>
  <c r="S3544" i="1"/>
  <c r="Y3544" i="1" s="1"/>
  <c r="Z3544" i="1" s="1"/>
  <c r="S3545" i="1"/>
  <c r="Y3545" i="1" s="1"/>
  <c r="Z3545" i="1" s="1"/>
  <c r="S3546" i="1"/>
  <c r="Y3546" i="1" s="1"/>
  <c r="Z3546" i="1" s="1"/>
  <c r="S3547" i="1"/>
  <c r="Y3547" i="1" s="1"/>
  <c r="Z3547" i="1" s="1"/>
  <c r="S3548" i="1"/>
  <c r="Y3548" i="1" s="1"/>
  <c r="Z3548" i="1" s="1"/>
  <c r="S3549" i="1"/>
  <c r="Y3549" i="1" s="1"/>
  <c r="Z3549" i="1" s="1"/>
  <c r="S3550" i="1"/>
  <c r="Y3550" i="1" s="1"/>
  <c r="Z3550" i="1" s="1"/>
  <c r="S3551" i="1"/>
  <c r="Y3551" i="1" s="1"/>
  <c r="Z3551" i="1" s="1"/>
  <c r="S3552" i="1"/>
  <c r="Y3552" i="1" s="1"/>
  <c r="Z3552" i="1" s="1"/>
  <c r="S3553" i="1"/>
  <c r="Y3553" i="1" s="1"/>
  <c r="Z3553" i="1" s="1"/>
  <c r="S3554" i="1"/>
  <c r="Y3554" i="1" s="1"/>
  <c r="Z3554" i="1" s="1"/>
  <c r="S3555" i="1"/>
  <c r="Y3555" i="1" s="1"/>
  <c r="Z3555" i="1" s="1"/>
  <c r="S3556" i="1"/>
  <c r="Y3556" i="1" s="1"/>
  <c r="Z3556" i="1" s="1"/>
  <c r="S3557" i="1"/>
  <c r="Y3557" i="1" s="1"/>
  <c r="Z3557" i="1" s="1"/>
  <c r="S3558" i="1"/>
  <c r="Y3558" i="1" s="1"/>
  <c r="Z3558" i="1" s="1"/>
  <c r="S3559" i="1"/>
  <c r="Y3559" i="1" s="1"/>
  <c r="Z3559" i="1" s="1"/>
  <c r="S3560" i="1"/>
  <c r="Y3560" i="1" s="1"/>
  <c r="Z3560" i="1" s="1"/>
  <c r="S3561" i="1"/>
  <c r="Y3561" i="1" s="1"/>
  <c r="Z3561" i="1" s="1"/>
  <c r="S3562" i="1"/>
  <c r="Y3562" i="1" s="1"/>
  <c r="Z3562" i="1" s="1"/>
  <c r="S3563" i="1"/>
  <c r="Y3563" i="1" s="1"/>
  <c r="Z3563" i="1" s="1"/>
  <c r="S3564" i="1"/>
  <c r="Y3564" i="1" s="1"/>
  <c r="Z3564" i="1" s="1"/>
  <c r="S3565" i="1"/>
  <c r="Y3565" i="1" s="1"/>
  <c r="Z3565" i="1" s="1"/>
  <c r="S3566" i="1"/>
  <c r="Y3566" i="1" s="1"/>
  <c r="Z3566" i="1" s="1"/>
  <c r="S3567" i="1"/>
  <c r="Y3567" i="1" s="1"/>
  <c r="Z3567" i="1" s="1"/>
  <c r="S3568" i="1"/>
  <c r="Y3568" i="1" s="1"/>
  <c r="Z3568" i="1" s="1"/>
  <c r="S3569" i="1"/>
  <c r="Y3569" i="1" s="1"/>
  <c r="Z3569" i="1" s="1"/>
  <c r="S3570" i="1"/>
  <c r="Y3570" i="1" s="1"/>
  <c r="Z3570" i="1" s="1"/>
  <c r="S3571" i="1"/>
  <c r="Y3571" i="1" s="1"/>
  <c r="Z3571" i="1" s="1"/>
  <c r="S3572" i="1"/>
  <c r="Y3572" i="1" s="1"/>
  <c r="Z3572" i="1" s="1"/>
  <c r="S3573" i="1"/>
  <c r="Y3573" i="1" s="1"/>
  <c r="Z3573" i="1" s="1"/>
  <c r="S3574" i="1"/>
  <c r="Y3574" i="1" s="1"/>
  <c r="Z3574" i="1" s="1"/>
  <c r="S3575" i="1"/>
  <c r="Y3575" i="1" s="1"/>
  <c r="Z3575" i="1" s="1"/>
  <c r="S3576" i="1"/>
  <c r="Y3576" i="1" s="1"/>
  <c r="Z3576" i="1" s="1"/>
  <c r="S3577" i="1"/>
  <c r="Y3577" i="1" s="1"/>
  <c r="Z3577" i="1" s="1"/>
  <c r="S3578" i="1"/>
  <c r="Y3578" i="1" s="1"/>
  <c r="Z3578" i="1" s="1"/>
  <c r="S3579" i="1"/>
  <c r="Y3579" i="1" s="1"/>
  <c r="Z3579" i="1" s="1"/>
  <c r="S3580" i="1"/>
  <c r="Y3580" i="1" s="1"/>
  <c r="Z3580" i="1" s="1"/>
  <c r="S3581" i="1"/>
  <c r="Y3581" i="1" s="1"/>
  <c r="Z3581" i="1" s="1"/>
  <c r="S3582" i="1"/>
  <c r="Y3582" i="1" s="1"/>
  <c r="Z3582" i="1" s="1"/>
  <c r="S3583" i="1"/>
  <c r="Y3583" i="1" s="1"/>
  <c r="Z3583" i="1" s="1"/>
  <c r="S3584" i="1"/>
  <c r="Y3584" i="1" s="1"/>
  <c r="Z3584" i="1" s="1"/>
  <c r="S3585" i="1"/>
  <c r="Y3585" i="1" s="1"/>
  <c r="Z3585" i="1" s="1"/>
  <c r="S3586" i="1"/>
  <c r="Y3586" i="1" s="1"/>
  <c r="Z3586" i="1" s="1"/>
  <c r="S3587" i="1"/>
  <c r="Y3587" i="1" s="1"/>
  <c r="Z3587" i="1" s="1"/>
  <c r="S3588" i="1"/>
  <c r="Y3588" i="1" s="1"/>
  <c r="Z3588" i="1" s="1"/>
  <c r="S3589" i="1"/>
  <c r="Y3589" i="1" s="1"/>
  <c r="Z3589" i="1" s="1"/>
  <c r="S3590" i="1"/>
  <c r="Y3590" i="1" s="1"/>
  <c r="Z3590" i="1" s="1"/>
  <c r="S3591" i="1"/>
  <c r="Y3591" i="1" s="1"/>
  <c r="Z3591" i="1" s="1"/>
  <c r="S3592" i="1"/>
  <c r="Y3592" i="1" s="1"/>
  <c r="Z3592" i="1" s="1"/>
  <c r="S3593" i="1"/>
  <c r="Y3593" i="1" s="1"/>
  <c r="Z3593" i="1" s="1"/>
  <c r="S3594" i="1"/>
  <c r="Y3594" i="1" s="1"/>
  <c r="Z3594" i="1" s="1"/>
  <c r="S3595" i="1"/>
  <c r="Y3595" i="1" s="1"/>
  <c r="Z3595" i="1" s="1"/>
  <c r="S3596" i="1"/>
  <c r="Y3596" i="1" s="1"/>
  <c r="Z3596" i="1" s="1"/>
  <c r="S3597" i="1"/>
  <c r="Y3597" i="1" s="1"/>
  <c r="Z3597" i="1" s="1"/>
  <c r="S3598" i="1"/>
  <c r="Y3598" i="1" s="1"/>
  <c r="Z3598" i="1" s="1"/>
  <c r="S3599" i="1"/>
  <c r="Y3599" i="1" s="1"/>
  <c r="Z3599" i="1" s="1"/>
  <c r="S3600" i="1"/>
  <c r="Y3600" i="1" s="1"/>
  <c r="Z3600" i="1" s="1"/>
  <c r="S3601" i="1"/>
  <c r="Y3601" i="1" s="1"/>
  <c r="Z3601" i="1" s="1"/>
  <c r="S3602" i="1"/>
  <c r="Y3602" i="1" s="1"/>
  <c r="Z3602" i="1" s="1"/>
  <c r="S3603" i="1"/>
  <c r="Y3603" i="1" s="1"/>
  <c r="Z3603" i="1" s="1"/>
  <c r="S3604" i="1"/>
  <c r="Y3604" i="1" s="1"/>
  <c r="Z3604" i="1" s="1"/>
  <c r="S3605" i="1"/>
  <c r="Y3605" i="1" s="1"/>
  <c r="Z3605" i="1" s="1"/>
  <c r="S3606" i="1"/>
  <c r="Y3606" i="1" s="1"/>
  <c r="Z3606" i="1" s="1"/>
  <c r="S3607" i="1"/>
  <c r="Y3607" i="1" s="1"/>
  <c r="Z3607" i="1" s="1"/>
  <c r="S3608" i="1"/>
  <c r="Y3608" i="1" s="1"/>
  <c r="Z3608" i="1" s="1"/>
  <c r="S3609" i="1"/>
  <c r="Y3609" i="1" s="1"/>
  <c r="Z3609" i="1" s="1"/>
  <c r="S3610" i="1"/>
  <c r="Y3610" i="1" s="1"/>
  <c r="Z3610" i="1" s="1"/>
  <c r="S3611" i="1"/>
  <c r="Y3611" i="1" s="1"/>
  <c r="Z3611" i="1" s="1"/>
  <c r="S3612" i="1"/>
  <c r="Y3612" i="1" s="1"/>
  <c r="Z3612" i="1" s="1"/>
  <c r="S3613" i="1"/>
  <c r="Y3613" i="1" s="1"/>
  <c r="Z3613" i="1" s="1"/>
  <c r="S3614" i="1"/>
  <c r="Y3614" i="1" s="1"/>
  <c r="Z3614" i="1" s="1"/>
  <c r="S3615" i="1"/>
  <c r="Y3615" i="1" s="1"/>
  <c r="Z3615" i="1" s="1"/>
  <c r="S3616" i="1"/>
  <c r="Y3616" i="1" s="1"/>
  <c r="Z3616" i="1" s="1"/>
  <c r="S3617" i="1"/>
  <c r="Y3617" i="1" s="1"/>
  <c r="Z3617" i="1" s="1"/>
  <c r="S3618" i="1"/>
  <c r="Y3618" i="1" s="1"/>
  <c r="Z3618" i="1" s="1"/>
  <c r="S3619" i="1"/>
  <c r="Y3619" i="1" s="1"/>
  <c r="Z3619" i="1" s="1"/>
  <c r="S3620" i="1"/>
  <c r="Y3620" i="1" s="1"/>
  <c r="Z3620" i="1" s="1"/>
  <c r="S3621" i="1"/>
  <c r="Y3621" i="1" s="1"/>
  <c r="Z3621" i="1" s="1"/>
  <c r="S3622" i="1"/>
  <c r="Y3622" i="1" s="1"/>
  <c r="Z3622" i="1" s="1"/>
  <c r="S3623" i="1"/>
  <c r="Y3623" i="1" s="1"/>
  <c r="Z3623" i="1" s="1"/>
  <c r="S3624" i="1"/>
  <c r="Y3624" i="1" s="1"/>
  <c r="Z3624" i="1" s="1"/>
  <c r="S3625" i="1"/>
  <c r="Y3625" i="1" s="1"/>
  <c r="Z3625" i="1" s="1"/>
  <c r="S3626" i="1"/>
  <c r="Y3626" i="1" s="1"/>
  <c r="Z3626" i="1" s="1"/>
  <c r="S3627" i="1"/>
  <c r="Y3627" i="1" s="1"/>
  <c r="Z3627" i="1" s="1"/>
  <c r="S3628" i="1"/>
  <c r="Y3628" i="1" s="1"/>
  <c r="Z3628" i="1" s="1"/>
  <c r="S3629" i="1"/>
  <c r="Y3629" i="1" s="1"/>
  <c r="Z3629" i="1" s="1"/>
  <c r="S3630" i="1"/>
  <c r="Y3630" i="1" s="1"/>
  <c r="Z3630" i="1" s="1"/>
  <c r="S3631" i="1"/>
  <c r="Y3631" i="1" s="1"/>
  <c r="Z3631" i="1" s="1"/>
  <c r="S3632" i="1"/>
  <c r="Y3632" i="1" s="1"/>
  <c r="Z3632" i="1" s="1"/>
  <c r="S3633" i="1"/>
  <c r="Y3633" i="1" s="1"/>
  <c r="Z3633" i="1" s="1"/>
  <c r="S3634" i="1"/>
  <c r="Y3634" i="1" s="1"/>
  <c r="Z3634" i="1" s="1"/>
  <c r="S3635" i="1"/>
  <c r="Y3635" i="1" s="1"/>
  <c r="Z3635" i="1" s="1"/>
  <c r="S3636" i="1"/>
  <c r="Y3636" i="1" s="1"/>
  <c r="Z3636" i="1" s="1"/>
  <c r="S3637" i="1"/>
  <c r="Y3637" i="1" s="1"/>
  <c r="Z3637" i="1" s="1"/>
  <c r="S3638" i="1"/>
  <c r="Y3638" i="1" s="1"/>
  <c r="Z3638" i="1" s="1"/>
  <c r="S3639" i="1"/>
  <c r="Y3639" i="1" s="1"/>
  <c r="Z3639" i="1" s="1"/>
  <c r="S3640" i="1"/>
  <c r="Y3640" i="1" s="1"/>
  <c r="Z3640" i="1" s="1"/>
  <c r="S3641" i="1"/>
  <c r="Y3641" i="1" s="1"/>
  <c r="Z3641" i="1" s="1"/>
  <c r="S3642" i="1"/>
  <c r="Y3642" i="1" s="1"/>
  <c r="Z3642" i="1" s="1"/>
  <c r="S3643" i="1"/>
  <c r="Y3643" i="1" s="1"/>
  <c r="Z3643" i="1" s="1"/>
  <c r="S3644" i="1"/>
  <c r="Y3644" i="1" s="1"/>
  <c r="Z3644" i="1" s="1"/>
  <c r="S3645" i="1"/>
  <c r="Y3645" i="1" s="1"/>
  <c r="Z3645" i="1" s="1"/>
  <c r="S3646" i="1"/>
  <c r="Y3646" i="1" s="1"/>
  <c r="Z3646" i="1" s="1"/>
  <c r="S3647" i="1"/>
  <c r="Y3647" i="1" s="1"/>
  <c r="Z3647" i="1" s="1"/>
  <c r="S3648" i="1"/>
  <c r="Y3648" i="1" s="1"/>
  <c r="Z3648" i="1" s="1"/>
  <c r="S3649" i="1"/>
  <c r="Y3649" i="1" s="1"/>
  <c r="Z3649" i="1" s="1"/>
  <c r="S3650" i="1"/>
  <c r="Y3650" i="1" s="1"/>
  <c r="Z3650" i="1" s="1"/>
  <c r="S3651" i="1"/>
  <c r="Y3651" i="1" s="1"/>
  <c r="Z3651" i="1" s="1"/>
  <c r="S3652" i="1"/>
  <c r="Y3652" i="1" s="1"/>
  <c r="Z3652" i="1" s="1"/>
  <c r="S3653" i="1"/>
  <c r="Y3653" i="1" s="1"/>
  <c r="Z3653" i="1" s="1"/>
  <c r="S3654" i="1"/>
  <c r="Y3654" i="1" s="1"/>
  <c r="Z3654" i="1" s="1"/>
  <c r="S3655" i="1"/>
  <c r="Y3655" i="1" s="1"/>
  <c r="Z3655" i="1" s="1"/>
  <c r="S3656" i="1"/>
  <c r="Y3656" i="1" s="1"/>
  <c r="Z3656" i="1" s="1"/>
  <c r="S3657" i="1"/>
  <c r="Y3657" i="1" s="1"/>
  <c r="Z3657" i="1" s="1"/>
  <c r="S3658" i="1"/>
  <c r="Y3658" i="1" s="1"/>
  <c r="Z3658" i="1" s="1"/>
  <c r="S3659" i="1"/>
  <c r="Y3659" i="1" s="1"/>
  <c r="Z3659" i="1" s="1"/>
  <c r="S3660" i="1"/>
  <c r="Y3660" i="1" s="1"/>
  <c r="Z3660" i="1" s="1"/>
  <c r="S3661" i="1"/>
  <c r="Y3661" i="1" s="1"/>
  <c r="Z3661" i="1" s="1"/>
  <c r="S3662" i="1"/>
  <c r="Y3662" i="1" s="1"/>
  <c r="Z3662" i="1" s="1"/>
  <c r="S3663" i="1"/>
  <c r="Y3663" i="1" s="1"/>
  <c r="Z3663" i="1" s="1"/>
  <c r="S3664" i="1"/>
  <c r="Y3664" i="1" s="1"/>
  <c r="Z3664" i="1" s="1"/>
  <c r="S3665" i="1"/>
  <c r="Y3665" i="1" s="1"/>
  <c r="Z3665" i="1" s="1"/>
  <c r="S3666" i="1"/>
  <c r="Y3666" i="1" s="1"/>
  <c r="Z3666" i="1" s="1"/>
  <c r="S3667" i="1"/>
  <c r="Y3667" i="1" s="1"/>
  <c r="Z3667" i="1" s="1"/>
  <c r="S3668" i="1"/>
  <c r="Y3668" i="1" s="1"/>
  <c r="Z3668" i="1" s="1"/>
  <c r="S3669" i="1"/>
  <c r="Y3669" i="1" s="1"/>
  <c r="Z3669" i="1" s="1"/>
  <c r="S3670" i="1"/>
  <c r="Y3670" i="1" s="1"/>
  <c r="Z3670" i="1" s="1"/>
  <c r="S3671" i="1"/>
  <c r="Y3671" i="1" s="1"/>
  <c r="Z3671" i="1" s="1"/>
  <c r="S3672" i="1"/>
  <c r="Y3672" i="1" s="1"/>
  <c r="Z3672" i="1" s="1"/>
  <c r="S3673" i="1"/>
  <c r="Y3673" i="1" s="1"/>
  <c r="Z3673" i="1" s="1"/>
  <c r="S3674" i="1"/>
  <c r="Y3674" i="1" s="1"/>
  <c r="Z3674" i="1" s="1"/>
  <c r="S3675" i="1"/>
  <c r="Y3675" i="1" s="1"/>
  <c r="Z3675" i="1" s="1"/>
  <c r="S3676" i="1"/>
  <c r="Y3676" i="1" s="1"/>
  <c r="Z3676" i="1" s="1"/>
  <c r="S3677" i="1"/>
  <c r="Y3677" i="1" s="1"/>
  <c r="Z3677" i="1" s="1"/>
  <c r="S3678" i="1"/>
  <c r="Y3678" i="1" s="1"/>
  <c r="Z3678" i="1" s="1"/>
  <c r="S3679" i="1"/>
  <c r="Y3679" i="1" s="1"/>
  <c r="Z3679" i="1" s="1"/>
  <c r="S3680" i="1"/>
  <c r="Y3680" i="1" s="1"/>
  <c r="Z3680" i="1" s="1"/>
  <c r="S3681" i="1"/>
  <c r="Y3681" i="1" s="1"/>
  <c r="Z3681" i="1" s="1"/>
  <c r="S3682" i="1"/>
  <c r="Y3682" i="1" s="1"/>
  <c r="Z3682" i="1" s="1"/>
  <c r="S3683" i="1"/>
  <c r="Y3683" i="1" s="1"/>
  <c r="Z3683" i="1" s="1"/>
  <c r="S3684" i="1"/>
  <c r="Y3684" i="1" s="1"/>
  <c r="Z3684" i="1" s="1"/>
  <c r="S3685" i="1"/>
  <c r="Y3685" i="1" s="1"/>
  <c r="Z3685" i="1" s="1"/>
  <c r="S3686" i="1"/>
  <c r="Y3686" i="1" s="1"/>
  <c r="Z3686" i="1" s="1"/>
  <c r="S3687" i="1"/>
  <c r="Y3687" i="1" s="1"/>
  <c r="Z3687" i="1" s="1"/>
  <c r="S3688" i="1"/>
  <c r="Y3688" i="1" s="1"/>
  <c r="Z3688" i="1" s="1"/>
  <c r="S3689" i="1"/>
  <c r="Y3689" i="1" s="1"/>
  <c r="Z3689" i="1" s="1"/>
  <c r="S3690" i="1"/>
  <c r="Y3690" i="1" s="1"/>
  <c r="Z3690" i="1" s="1"/>
  <c r="S3691" i="1"/>
  <c r="Y3691" i="1" s="1"/>
  <c r="Z3691" i="1" s="1"/>
  <c r="S3692" i="1"/>
  <c r="Y3692" i="1" s="1"/>
  <c r="Z3692" i="1" s="1"/>
  <c r="S3693" i="1"/>
  <c r="Y3693" i="1" s="1"/>
  <c r="Z3693" i="1" s="1"/>
  <c r="S3694" i="1"/>
  <c r="Y3694" i="1" s="1"/>
  <c r="Z3694" i="1" s="1"/>
  <c r="S3695" i="1"/>
  <c r="Y3695" i="1" s="1"/>
  <c r="Z3695" i="1" s="1"/>
  <c r="S3696" i="1"/>
  <c r="Y3696" i="1" s="1"/>
  <c r="Z3696" i="1" s="1"/>
  <c r="S3697" i="1"/>
  <c r="Y3697" i="1" s="1"/>
  <c r="Z3697" i="1" s="1"/>
  <c r="S3698" i="1"/>
  <c r="Y3698" i="1" s="1"/>
  <c r="Z3698" i="1" s="1"/>
  <c r="S3699" i="1"/>
  <c r="Y3699" i="1" s="1"/>
  <c r="Z3699" i="1" s="1"/>
  <c r="S3700" i="1"/>
  <c r="Y3700" i="1" s="1"/>
  <c r="Z3700" i="1" s="1"/>
  <c r="S3701" i="1"/>
  <c r="Y3701" i="1" s="1"/>
  <c r="Z3701" i="1" s="1"/>
  <c r="S3702" i="1"/>
  <c r="Y3702" i="1" s="1"/>
  <c r="Z3702" i="1" s="1"/>
  <c r="S3703" i="1"/>
  <c r="Y3703" i="1" s="1"/>
  <c r="Z3703" i="1" s="1"/>
  <c r="S3704" i="1"/>
  <c r="Y3704" i="1" s="1"/>
  <c r="Z3704" i="1" s="1"/>
  <c r="S3705" i="1"/>
  <c r="Y3705" i="1" s="1"/>
  <c r="Z3705" i="1" s="1"/>
  <c r="S3706" i="1"/>
  <c r="Y3706" i="1" s="1"/>
  <c r="Z3706" i="1" s="1"/>
  <c r="S3707" i="1"/>
  <c r="Y3707" i="1" s="1"/>
  <c r="Z3707" i="1" s="1"/>
  <c r="S3708" i="1"/>
  <c r="Y3708" i="1" s="1"/>
  <c r="Z3708" i="1" s="1"/>
  <c r="S3709" i="1"/>
  <c r="Y3709" i="1" s="1"/>
  <c r="Z3709" i="1" s="1"/>
  <c r="S3710" i="1"/>
  <c r="Y3710" i="1" s="1"/>
  <c r="Z3710" i="1" s="1"/>
  <c r="S3711" i="1"/>
  <c r="Y3711" i="1" s="1"/>
  <c r="Z3711" i="1" s="1"/>
  <c r="S3712" i="1"/>
  <c r="Y3712" i="1" s="1"/>
  <c r="Z3712" i="1" s="1"/>
  <c r="S3713" i="1"/>
  <c r="Y3713" i="1" s="1"/>
  <c r="Z3713" i="1" s="1"/>
  <c r="S3714" i="1"/>
  <c r="Y3714" i="1" s="1"/>
  <c r="Z3714" i="1" s="1"/>
  <c r="S3715" i="1"/>
  <c r="Y3715" i="1" s="1"/>
  <c r="Z3715" i="1" s="1"/>
  <c r="S3716" i="1"/>
  <c r="Y3716" i="1" s="1"/>
  <c r="Z3716" i="1" s="1"/>
  <c r="S3717" i="1"/>
  <c r="Y3717" i="1" s="1"/>
  <c r="Z3717" i="1" s="1"/>
  <c r="S3718" i="1"/>
  <c r="Y3718" i="1" s="1"/>
  <c r="Z3718" i="1" s="1"/>
  <c r="S3719" i="1"/>
  <c r="Y3719" i="1" s="1"/>
  <c r="Z3719" i="1" s="1"/>
  <c r="S3720" i="1"/>
  <c r="Y3720" i="1" s="1"/>
  <c r="Z3720" i="1" s="1"/>
  <c r="S3721" i="1"/>
  <c r="Y3721" i="1" s="1"/>
  <c r="Z3721" i="1" s="1"/>
  <c r="S3722" i="1"/>
  <c r="Y3722" i="1" s="1"/>
  <c r="Z3722" i="1" s="1"/>
  <c r="S3723" i="1"/>
  <c r="Y3723" i="1" s="1"/>
  <c r="Z3723" i="1" s="1"/>
  <c r="S3724" i="1"/>
  <c r="Y3724" i="1" s="1"/>
  <c r="Z3724" i="1" s="1"/>
  <c r="S3725" i="1"/>
  <c r="Y3725" i="1" s="1"/>
  <c r="Z3725" i="1" s="1"/>
  <c r="S3726" i="1"/>
  <c r="Y3726" i="1" s="1"/>
  <c r="Z3726" i="1" s="1"/>
  <c r="S3727" i="1"/>
  <c r="Y3727" i="1" s="1"/>
  <c r="Z3727" i="1" s="1"/>
  <c r="S3728" i="1"/>
  <c r="Y3728" i="1" s="1"/>
  <c r="Z3728" i="1" s="1"/>
  <c r="S3729" i="1"/>
  <c r="Y3729" i="1" s="1"/>
  <c r="Z3729" i="1" s="1"/>
  <c r="S3730" i="1"/>
  <c r="Y3730" i="1" s="1"/>
  <c r="Z3730" i="1" s="1"/>
  <c r="S3731" i="1"/>
  <c r="Y3731" i="1" s="1"/>
  <c r="Z3731" i="1" s="1"/>
  <c r="S3732" i="1"/>
  <c r="Y3732" i="1" s="1"/>
  <c r="Z3732" i="1" s="1"/>
  <c r="S3733" i="1"/>
  <c r="Y3733" i="1" s="1"/>
  <c r="Z3733" i="1" s="1"/>
  <c r="S3734" i="1"/>
  <c r="Y3734" i="1" s="1"/>
  <c r="Z3734" i="1" s="1"/>
  <c r="S3735" i="1"/>
  <c r="Y3735" i="1" s="1"/>
  <c r="Z3735" i="1" s="1"/>
  <c r="S3736" i="1"/>
  <c r="Y3736" i="1" s="1"/>
  <c r="Z3736" i="1" s="1"/>
  <c r="S3737" i="1"/>
  <c r="Y3737" i="1" s="1"/>
  <c r="Z3737" i="1" s="1"/>
  <c r="S3738" i="1"/>
  <c r="Y3738" i="1" s="1"/>
  <c r="Z3738" i="1" s="1"/>
  <c r="S3739" i="1"/>
  <c r="Y3739" i="1" s="1"/>
  <c r="Z3739" i="1" s="1"/>
  <c r="S3740" i="1"/>
  <c r="Y3740" i="1" s="1"/>
  <c r="Z3740" i="1" s="1"/>
  <c r="S3741" i="1"/>
  <c r="Y3741" i="1" s="1"/>
  <c r="Z3741" i="1" s="1"/>
  <c r="S3742" i="1"/>
  <c r="Y3742" i="1" s="1"/>
  <c r="Z3742" i="1" s="1"/>
  <c r="S3743" i="1"/>
  <c r="Y3743" i="1" s="1"/>
  <c r="Z3743" i="1" s="1"/>
  <c r="S3744" i="1"/>
  <c r="Y3744" i="1" s="1"/>
  <c r="Z3744" i="1" s="1"/>
  <c r="S3745" i="1"/>
  <c r="Y3745" i="1" s="1"/>
  <c r="Z3745" i="1" s="1"/>
  <c r="S3746" i="1"/>
  <c r="Y3746" i="1" s="1"/>
  <c r="Z3746" i="1" s="1"/>
  <c r="S3747" i="1"/>
  <c r="Y3747" i="1" s="1"/>
  <c r="Z3747" i="1" s="1"/>
  <c r="S3748" i="1"/>
  <c r="Y3748" i="1" s="1"/>
  <c r="Z3748" i="1" s="1"/>
  <c r="S3749" i="1"/>
  <c r="Y3749" i="1" s="1"/>
  <c r="Z3749" i="1" s="1"/>
  <c r="S3750" i="1"/>
  <c r="Y3750" i="1" s="1"/>
  <c r="Z3750" i="1" s="1"/>
  <c r="S3751" i="1"/>
  <c r="Y3751" i="1" s="1"/>
  <c r="Z3751" i="1" s="1"/>
  <c r="S3752" i="1"/>
  <c r="Y3752" i="1" s="1"/>
  <c r="Z3752" i="1" s="1"/>
  <c r="S3753" i="1"/>
  <c r="Y3753" i="1" s="1"/>
  <c r="Z3753" i="1" s="1"/>
  <c r="S3754" i="1"/>
  <c r="Y3754" i="1" s="1"/>
  <c r="Z3754" i="1" s="1"/>
  <c r="S3755" i="1"/>
  <c r="Y3755" i="1" s="1"/>
  <c r="Z3755" i="1" s="1"/>
  <c r="S3756" i="1"/>
  <c r="Y3756" i="1" s="1"/>
  <c r="Z3756" i="1" s="1"/>
  <c r="S3757" i="1"/>
  <c r="Y3757" i="1" s="1"/>
  <c r="Z3757" i="1" s="1"/>
  <c r="S3758" i="1"/>
  <c r="Y3758" i="1" s="1"/>
  <c r="Z3758" i="1" s="1"/>
  <c r="S3759" i="1"/>
  <c r="Y3759" i="1" s="1"/>
  <c r="Z3759" i="1" s="1"/>
  <c r="S3760" i="1"/>
  <c r="Y3760" i="1" s="1"/>
  <c r="Z3760" i="1" s="1"/>
  <c r="S3761" i="1"/>
  <c r="Y3761" i="1" s="1"/>
  <c r="Z3761" i="1" s="1"/>
  <c r="S3762" i="1"/>
  <c r="Y3762" i="1" s="1"/>
  <c r="Z3762" i="1" s="1"/>
  <c r="S3763" i="1"/>
  <c r="Y3763" i="1" s="1"/>
  <c r="Z3763" i="1" s="1"/>
  <c r="S3764" i="1"/>
  <c r="Y3764" i="1" s="1"/>
  <c r="Z3764" i="1" s="1"/>
  <c r="S3765" i="1"/>
  <c r="Y3765" i="1" s="1"/>
  <c r="Z3765" i="1" s="1"/>
  <c r="S3766" i="1"/>
  <c r="Y3766" i="1" s="1"/>
  <c r="Z3766" i="1" s="1"/>
  <c r="S3767" i="1"/>
  <c r="Y3767" i="1" s="1"/>
  <c r="Z3767" i="1" s="1"/>
  <c r="S3768" i="1"/>
  <c r="Y3768" i="1" s="1"/>
  <c r="Z3768" i="1" s="1"/>
  <c r="S3769" i="1"/>
  <c r="Y3769" i="1" s="1"/>
  <c r="Z3769" i="1" s="1"/>
  <c r="S3770" i="1"/>
  <c r="Y3770" i="1" s="1"/>
  <c r="Z3770" i="1" s="1"/>
  <c r="S3771" i="1"/>
  <c r="Y3771" i="1" s="1"/>
  <c r="Z3771" i="1" s="1"/>
  <c r="S3772" i="1"/>
  <c r="Y3772" i="1" s="1"/>
  <c r="Z3772" i="1" s="1"/>
  <c r="S3773" i="1"/>
  <c r="Y3773" i="1" s="1"/>
  <c r="Z3773" i="1" s="1"/>
  <c r="S3774" i="1"/>
  <c r="Y3774" i="1" s="1"/>
  <c r="Z3774" i="1" s="1"/>
  <c r="S3775" i="1"/>
  <c r="Y3775" i="1" s="1"/>
  <c r="Z3775" i="1" s="1"/>
  <c r="S3776" i="1"/>
  <c r="Y3776" i="1" s="1"/>
  <c r="Z3776" i="1" s="1"/>
  <c r="S3777" i="1"/>
  <c r="Y3777" i="1" s="1"/>
  <c r="Z3777" i="1" s="1"/>
  <c r="S3778" i="1"/>
  <c r="Y3778" i="1" s="1"/>
  <c r="Z3778" i="1" s="1"/>
  <c r="S3779" i="1"/>
  <c r="Y3779" i="1" s="1"/>
  <c r="Z3779" i="1" s="1"/>
  <c r="S3780" i="1"/>
  <c r="Y3780" i="1" s="1"/>
  <c r="Z3780" i="1" s="1"/>
  <c r="S3781" i="1"/>
  <c r="Y3781" i="1" s="1"/>
  <c r="Z3781" i="1" s="1"/>
  <c r="S3782" i="1"/>
  <c r="Y3782" i="1" s="1"/>
  <c r="Z3782" i="1" s="1"/>
  <c r="S3783" i="1"/>
  <c r="Y3783" i="1" s="1"/>
  <c r="Z3783" i="1" s="1"/>
  <c r="S3784" i="1"/>
  <c r="Y3784" i="1" s="1"/>
  <c r="Z3784" i="1" s="1"/>
  <c r="S3785" i="1"/>
  <c r="Y3785" i="1" s="1"/>
  <c r="Z3785" i="1" s="1"/>
  <c r="S3786" i="1"/>
  <c r="Y3786" i="1" s="1"/>
  <c r="Z3786" i="1" s="1"/>
  <c r="S3787" i="1"/>
  <c r="Y3787" i="1" s="1"/>
  <c r="Z3787" i="1" s="1"/>
  <c r="S3788" i="1"/>
  <c r="Y3788" i="1" s="1"/>
  <c r="Z3788" i="1" s="1"/>
  <c r="S3789" i="1"/>
  <c r="Y3789" i="1" s="1"/>
  <c r="Z3789" i="1" s="1"/>
  <c r="S3790" i="1"/>
  <c r="Y3790" i="1" s="1"/>
  <c r="Z3790" i="1" s="1"/>
  <c r="S3791" i="1"/>
  <c r="Y3791" i="1" s="1"/>
  <c r="Z3791" i="1" s="1"/>
  <c r="S3792" i="1"/>
  <c r="Y3792" i="1" s="1"/>
  <c r="Z3792" i="1" s="1"/>
  <c r="S3793" i="1"/>
  <c r="Y3793" i="1" s="1"/>
  <c r="Z3793" i="1" s="1"/>
  <c r="S3794" i="1"/>
  <c r="Y3794" i="1" s="1"/>
  <c r="Z3794" i="1" s="1"/>
  <c r="S3795" i="1"/>
  <c r="Y3795" i="1" s="1"/>
  <c r="Z3795" i="1" s="1"/>
  <c r="S3796" i="1"/>
  <c r="Y3796" i="1" s="1"/>
  <c r="Z3796" i="1" s="1"/>
  <c r="S3797" i="1"/>
  <c r="Y3797" i="1" s="1"/>
  <c r="Z3797" i="1" s="1"/>
  <c r="S3798" i="1"/>
  <c r="Y3798" i="1" s="1"/>
  <c r="Z3798" i="1" s="1"/>
  <c r="S3799" i="1"/>
  <c r="Y3799" i="1" s="1"/>
  <c r="Z3799" i="1" s="1"/>
  <c r="S3800" i="1"/>
  <c r="Y3800" i="1" s="1"/>
  <c r="Z3800" i="1" s="1"/>
  <c r="S3801" i="1"/>
  <c r="Y3801" i="1" s="1"/>
  <c r="Z3801" i="1" s="1"/>
  <c r="S3802" i="1"/>
  <c r="Y3802" i="1" s="1"/>
  <c r="Z3802" i="1" s="1"/>
  <c r="S3803" i="1"/>
  <c r="Y3803" i="1" s="1"/>
  <c r="Z3803" i="1" s="1"/>
  <c r="S3804" i="1"/>
  <c r="Y3804" i="1" s="1"/>
  <c r="Z3804" i="1" s="1"/>
  <c r="S3805" i="1"/>
  <c r="Y3805" i="1" s="1"/>
  <c r="Z3805" i="1" s="1"/>
  <c r="S3806" i="1"/>
  <c r="Y3806" i="1" s="1"/>
  <c r="Z3806" i="1" s="1"/>
  <c r="S3807" i="1"/>
  <c r="Y3807" i="1" s="1"/>
  <c r="Z3807" i="1" s="1"/>
  <c r="S3808" i="1"/>
  <c r="Y3808" i="1" s="1"/>
  <c r="Z3808" i="1" s="1"/>
  <c r="S3809" i="1"/>
  <c r="Y3809" i="1" s="1"/>
  <c r="Z3809" i="1" s="1"/>
  <c r="S3810" i="1"/>
  <c r="Y3810" i="1" s="1"/>
  <c r="Z3810" i="1" s="1"/>
  <c r="S3811" i="1"/>
  <c r="Y3811" i="1" s="1"/>
  <c r="Z3811" i="1" s="1"/>
  <c r="S3812" i="1"/>
  <c r="Y3812" i="1" s="1"/>
  <c r="Z3812" i="1" s="1"/>
  <c r="S3813" i="1"/>
  <c r="Y3813" i="1" s="1"/>
  <c r="Z3813" i="1" s="1"/>
  <c r="S3814" i="1"/>
  <c r="Y3814" i="1" s="1"/>
  <c r="Z3814" i="1" s="1"/>
  <c r="S3815" i="1"/>
  <c r="Y3815" i="1" s="1"/>
  <c r="Z3815" i="1" s="1"/>
  <c r="S3816" i="1"/>
  <c r="Y3816" i="1" s="1"/>
  <c r="Z3816" i="1" s="1"/>
  <c r="S3817" i="1"/>
  <c r="Y3817" i="1" s="1"/>
  <c r="Z3817" i="1" s="1"/>
  <c r="S3818" i="1"/>
  <c r="Y3818" i="1" s="1"/>
  <c r="Z3818" i="1" s="1"/>
  <c r="S3819" i="1"/>
  <c r="Y3819" i="1" s="1"/>
  <c r="Z3819" i="1" s="1"/>
  <c r="S3820" i="1"/>
  <c r="Y3820" i="1" s="1"/>
  <c r="Z3820" i="1" s="1"/>
  <c r="S3821" i="1"/>
  <c r="Y3821" i="1" s="1"/>
  <c r="Z3821" i="1" s="1"/>
  <c r="S3822" i="1"/>
  <c r="Y3822" i="1" s="1"/>
  <c r="Z3822" i="1" s="1"/>
  <c r="S3823" i="1"/>
  <c r="Y3823" i="1" s="1"/>
  <c r="Z3823" i="1" s="1"/>
  <c r="S3824" i="1"/>
  <c r="Y3824" i="1" s="1"/>
  <c r="Z3824" i="1" s="1"/>
  <c r="S3825" i="1"/>
  <c r="Y3825" i="1" s="1"/>
  <c r="Z3825" i="1" s="1"/>
  <c r="S3826" i="1"/>
  <c r="Y3826" i="1" s="1"/>
  <c r="Z3826" i="1" s="1"/>
  <c r="S3827" i="1"/>
  <c r="Y3827" i="1" s="1"/>
  <c r="Z3827" i="1" s="1"/>
  <c r="S3828" i="1"/>
  <c r="Y3828" i="1" s="1"/>
  <c r="Z3828" i="1" s="1"/>
  <c r="S3829" i="1"/>
  <c r="Y3829" i="1" s="1"/>
  <c r="Z3829" i="1" s="1"/>
  <c r="S3830" i="1"/>
  <c r="Y3830" i="1" s="1"/>
  <c r="Z3830" i="1" s="1"/>
  <c r="S3831" i="1"/>
  <c r="Y3831" i="1" s="1"/>
  <c r="Z3831" i="1" s="1"/>
  <c r="S3832" i="1"/>
  <c r="Y3832" i="1" s="1"/>
  <c r="Z3832" i="1" s="1"/>
  <c r="S3833" i="1"/>
  <c r="Y3833" i="1" s="1"/>
  <c r="Z3833" i="1" s="1"/>
  <c r="S3834" i="1"/>
  <c r="Y3834" i="1" s="1"/>
  <c r="Z3834" i="1" s="1"/>
  <c r="S3835" i="1"/>
  <c r="Y3835" i="1" s="1"/>
  <c r="Z3835" i="1" s="1"/>
  <c r="S3836" i="1"/>
  <c r="Y3836" i="1" s="1"/>
  <c r="Z3836" i="1" s="1"/>
  <c r="S3837" i="1"/>
  <c r="Y3837" i="1" s="1"/>
  <c r="Z3837" i="1" s="1"/>
  <c r="S3838" i="1"/>
  <c r="Y3838" i="1" s="1"/>
  <c r="Z3838" i="1" s="1"/>
  <c r="S3839" i="1"/>
  <c r="Y3839" i="1" s="1"/>
  <c r="Z3839" i="1" s="1"/>
  <c r="S3840" i="1"/>
  <c r="Y3840" i="1" s="1"/>
  <c r="Z3840" i="1" s="1"/>
  <c r="S3841" i="1"/>
  <c r="Y3841" i="1" s="1"/>
  <c r="Z3841" i="1" s="1"/>
  <c r="S3842" i="1"/>
  <c r="Y3842" i="1" s="1"/>
  <c r="Z3842" i="1" s="1"/>
  <c r="S3843" i="1"/>
  <c r="Y3843" i="1" s="1"/>
  <c r="Z3843" i="1" s="1"/>
  <c r="S3844" i="1"/>
  <c r="Y3844" i="1" s="1"/>
  <c r="Z3844" i="1" s="1"/>
  <c r="S3845" i="1"/>
  <c r="Y3845" i="1" s="1"/>
  <c r="Z3845" i="1" s="1"/>
  <c r="S3846" i="1"/>
  <c r="Y3846" i="1" s="1"/>
  <c r="Z3846" i="1" s="1"/>
  <c r="S3847" i="1"/>
  <c r="Y3847" i="1" s="1"/>
  <c r="Z3847" i="1" s="1"/>
  <c r="S3848" i="1"/>
  <c r="Y3848" i="1" s="1"/>
  <c r="Z3848" i="1" s="1"/>
  <c r="S3849" i="1"/>
  <c r="Y3849" i="1" s="1"/>
  <c r="Z3849" i="1" s="1"/>
  <c r="S3850" i="1"/>
  <c r="Y3850" i="1" s="1"/>
  <c r="Z3850" i="1" s="1"/>
  <c r="S3851" i="1"/>
  <c r="Y3851" i="1" s="1"/>
  <c r="Z3851" i="1" s="1"/>
  <c r="S3852" i="1"/>
  <c r="Y3852" i="1" s="1"/>
  <c r="Z3852" i="1" s="1"/>
  <c r="S3853" i="1"/>
  <c r="Y3853" i="1" s="1"/>
  <c r="Z3853" i="1" s="1"/>
  <c r="S3854" i="1"/>
  <c r="Y3854" i="1" s="1"/>
  <c r="Z3854" i="1" s="1"/>
  <c r="S3855" i="1"/>
  <c r="Y3855" i="1" s="1"/>
  <c r="Z3855" i="1" s="1"/>
  <c r="S3856" i="1"/>
  <c r="Y3856" i="1" s="1"/>
  <c r="Z3856" i="1" s="1"/>
  <c r="S3857" i="1"/>
  <c r="Y3857" i="1" s="1"/>
  <c r="Z3857" i="1" s="1"/>
  <c r="S3858" i="1"/>
  <c r="Y3858" i="1" s="1"/>
  <c r="Z3858" i="1" s="1"/>
  <c r="S3859" i="1"/>
  <c r="Y3859" i="1" s="1"/>
  <c r="Z3859" i="1" s="1"/>
  <c r="S3860" i="1"/>
  <c r="Y3860" i="1" s="1"/>
  <c r="Z3860" i="1" s="1"/>
  <c r="S3861" i="1"/>
  <c r="Y3861" i="1" s="1"/>
  <c r="Z3861" i="1" s="1"/>
  <c r="S3862" i="1"/>
  <c r="Y3862" i="1" s="1"/>
  <c r="Z3862" i="1" s="1"/>
  <c r="S3863" i="1"/>
  <c r="Y3863" i="1" s="1"/>
  <c r="Z3863" i="1" s="1"/>
  <c r="S3864" i="1"/>
  <c r="Y3864" i="1" s="1"/>
  <c r="Z3864" i="1" s="1"/>
  <c r="S3865" i="1"/>
  <c r="Y3865" i="1" s="1"/>
  <c r="Z3865" i="1" s="1"/>
  <c r="S3866" i="1"/>
  <c r="Y3866" i="1" s="1"/>
  <c r="Z3866" i="1" s="1"/>
  <c r="S3867" i="1"/>
  <c r="Y3867" i="1" s="1"/>
  <c r="Z3867" i="1" s="1"/>
  <c r="S3868" i="1"/>
  <c r="Y3868" i="1" s="1"/>
  <c r="Z3868" i="1" s="1"/>
  <c r="S3869" i="1"/>
  <c r="Y3869" i="1" s="1"/>
  <c r="Z3869" i="1" s="1"/>
  <c r="S3870" i="1"/>
  <c r="Y3870" i="1" s="1"/>
  <c r="Z3870" i="1" s="1"/>
  <c r="S3871" i="1"/>
  <c r="Y3871" i="1" s="1"/>
  <c r="Z3871" i="1" s="1"/>
  <c r="S3872" i="1"/>
  <c r="Y3872" i="1" s="1"/>
  <c r="Z3872" i="1" s="1"/>
  <c r="S3873" i="1"/>
  <c r="Y3873" i="1" s="1"/>
  <c r="Z3873" i="1" s="1"/>
  <c r="S3874" i="1"/>
  <c r="Y3874" i="1" s="1"/>
  <c r="Z3874" i="1" s="1"/>
  <c r="S3875" i="1"/>
  <c r="Y3875" i="1" s="1"/>
  <c r="Z3875" i="1" s="1"/>
  <c r="S3876" i="1"/>
  <c r="Y3876" i="1" s="1"/>
  <c r="Z3876" i="1" s="1"/>
  <c r="S3877" i="1"/>
  <c r="Y3877" i="1" s="1"/>
  <c r="Z3877" i="1" s="1"/>
  <c r="S3878" i="1"/>
  <c r="Y3878" i="1" s="1"/>
  <c r="Z3878" i="1" s="1"/>
  <c r="S3879" i="1"/>
  <c r="Y3879" i="1" s="1"/>
  <c r="Z3879" i="1" s="1"/>
  <c r="S3880" i="1"/>
  <c r="Y3880" i="1" s="1"/>
  <c r="Z3880" i="1" s="1"/>
  <c r="S3881" i="1"/>
  <c r="Y3881" i="1" s="1"/>
  <c r="Z3881" i="1" s="1"/>
  <c r="S3882" i="1"/>
  <c r="Y3882" i="1" s="1"/>
  <c r="Z3882" i="1" s="1"/>
  <c r="S3883" i="1"/>
  <c r="Y3883" i="1" s="1"/>
  <c r="Z3883" i="1" s="1"/>
  <c r="S3884" i="1"/>
  <c r="Y3884" i="1" s="1"/>
  <c r="Z3884" i="1" s="1"/>
  <c r="S3885" i="1"/>
  <c r="Y3885" i="1" s="1"/>
  <c r="Z3885" i="1" s="1"/>
  <c r="S3886" i="1"/>
  <c r="Y3886" i="1" s="1"/>
  <c r="Z3886" i="1" s="1"/>
  <c r="S3887" i="1"/>
  <c r="Y3887" i="1" s="1"/>
  <c r="Z3887" i="1" s="1"/>
  <c r="S3888" i="1"/>
  <c r="Y3888" i="1" s="1"/>
  <c r="Z3888" i="1" s="1"/>
  <c r="S3889" i="1"/>
  <c r="Y3889" i="1" s="1"/>
  <c r="Z3889" i="1" s="1"/>
  <c r="S3890" i="1"/>
  <c r="Y3890" i="1" s="1"/>
  <c r="Z3890" i="1" s="1"/>
  <c r="S3891" i="1"/>
  <c r="Y3891" i="1" s="1"/>
  <c r="Z3891" i="1" s="1"/>
  <c r="S3892" i="1"/>
  <c r="Y3892" i="1" s="1"/>
  <c r="Z3892" i="1" s="1"/>
  <c r="S3893" i="1"/>
  <c r="Y3893" i="1" s="1"/>
  <c r="Z3893" i="1" s="1"/>
  <c r="S3894" i="1"/>
  <c r="Y3894" i="1" s="1"/>
  <c r="Z3894" i="1" s="1"/>
  <c r="S3895" i="1"/>
  <c r="Y3895" i="1" s="1"/>
  <c r="Z3895" i="1" s="1"/>
  <c r="S3896" i="1"/>
  <c r="Y3896" i="1" s="1"/>
  <c r="Z3896" i="1" s="1"/>
  <c r="S3897" i="1"/>
  <c r="Y3897" i="1" s="1"/>
  <c r="Z3897" i="1" s="1"/>
  <c r="S3898" i="1"/>
  <c r="Y3898" i="1" s="1"/>
  <c r="Z3898" i="1" s="1"/>
  <c r="S3899" i="1"/>
  <c r="Y3899" i="1" s="1"/>
  <c r="Z3899" i="1" s="1"/>
  <c r="S3900" i="1"/>
  <c r="Y3900" i="1" s="1"/>
  <c r="Z3900" i="1" s="1"/>
  <c r="S3901" i="1"/>
  <c r="Y3901" i="1" s="1"/>
  <c r="Z3901" i="1" s="1"/>
  <c r="S3902" i="1"/>
  <c r="Y3902" i="1" s="1"/>
  <c r="Z3902" i="1" s="1"/>
  <c r="S3903" i="1"/>
  <c r="Y3903" i="1" s="1"/>
  <c r="Z3903" i="1" s="1"/>
  <c r="S3904" i="1"/>
  <c r="Y3904" i="1" s="1"/>
  <c r="Z3904" i="1" s="1"/>
  <c r="S3905" i="1"/>
  <c r="Y3905" i="1" s="1"/>
  <c r="Z3905" i="1" s="1"/>
  <c r="S3906" i="1"/>
  <c r="Y3906" i="1" s="1"/>
  <c r="Z3906" i="1" s="1"/>
  <c r="S3907" i="1"/>
  <c r="Y3907" i="1" s="1"/>
  <c r="Z3907" i="1" s="1"/>
  <c r="S3908" i="1"/>
  <c r="Y3908" i="1" s="1"/>
  <c r="Z3908" i="1" s="1"/>
  <c r="S3909" i="1"/>
  <c r="Y3909" i="1" s="1"/>
  <c r="Z3909" i="1" s="1"/>
  <c r="S3910" i="1"/>
  <c r="Y3910" i="1" s="1"/>
  <c r="Z3910" i="1" s="1"/>
  <c r="S3911" i="1"/>
  <c r="Y3911" i="1" s="1"/>
  <c r="Z3911" i="1" s="1"/>
  <c r="S3912" i="1"/>
  <c r="Y3912" i="1" s="1"/>
  <c r="Z3912" i="1" s="1"/>
  <c r="S3913" i="1"/>
  <c r="Y3913" i="1" s="1"/>
  <c r="Z3913" i="1" s="1"/>
  <c r="S3914" i="1"/>
  <c r="Y3914" i="1" s="1"/>
  <c r="Z3914" i="1" s="1"/>
  <c r="S3915" i="1"/>
  <c r="Y3915" i="1" s="1"/>
  <c r="Z3915" i="1" s="1"/>
  <c r="S3916" i="1"/>
  <c r="Y3916" i="1" s="1"/>
  <c r="Z3916" i="1" s="1"/>
  <c r="S3917" i="1"/>
  <c r="Y3917" i="1" s="1"/>
  <c r="Z3917" i="1" s="1"/>
  <c r="S3918" i="1"/>
  <c r="Y3918" i="1" s="1"/>
  <c r="Z3918" i="1" s="1"/>
  <c r="S3919" i="1"/>
  <c r="Y3919" i="1" s="1"/>
  <c r="Z3919" i="1" s="1"/>
  <c r="S3920" i="1"/>
  <c r="Y3920" i="1" s="1"/>
  <c r="Z3920" i="1" s="1"/>
  <c r="S3921" i="1"/>
  <c r="Y3921" i="1" s="1"/>
  <c r="Z3921" i="1" s="1"/>
  <c r="S3922" i="1"/>
  <c r="Y3922" i="1" s="1"/>
  <c r="Z3922" i="1" s="1"/>
  <c r="S3923" i="1"/>
  <c r="Y3923" i="1" s="1"/>
  <c r="Z3923" i="1" s="1"/>
  <c r="S3924" i="1"/>
  <c r="Y3924" i="1" s="1"/>
  <c r="Z3924" i="1" s="1"/>
  <c r="S3925" i="1"/>
  <c r="Y3925" i="1" s="1"/>
  <c r="Z3925" i="1" s="1"/>
  <c r="S3926" i="1"/>
  <c r="Y3926" i="1" s="1"/>
  <c r="Z3926" i="1" s="1"/>
  <c r="S3927" i="1"/>
  <c r="Y3927" i="1" s="1"/>
  <c r="Z3927" i="1" s="1"/>
  <c r="S3928" i="1"/>
  <c r="Y3928" i="1" s="1"/>
  <c r="Z3928" i="1" s="1"/>
  <c r="S3929" i="1"/>
  <c r="Y3929" i="1" s="1"/>
  <c r="Z3929" i="1" s="1"/>
  <c r="S3930" i="1"/>
  <c r="Y3930" i="1" s="1"/>
  <c r="Z3930" i="1" s="1"/>
  <c r="S3931" i="1"/>
  <c r="Y3931" i="1" s="1"/>
  <c r="Z3931" i="1" s="1"/>
  <c r="S3932" i="1"/>
  <c r="Y3932" i="1" s="1"/>
  <c r="Z3932" i="1" s="1"/>
  <c r="S3933" i="1"/>
  <c r="Y3933" i="1" s="1"/>
  <c r="Z3933" i="1" s="1"/>
  <c r="S3934" i="1"/>
  <c r="Y3934" i="1" s="1"/>
  <c r="Z3934" i="1" s="1"/>
  <c r="S3935" i="1"/>
  <c r="Y3935" i="1" s="1"/>
  <c r="Z3935" i="1" s="1"/>
  <c r="S3936" i="1"/>
  <c r="Y3936" i="1" s="1"/>
  <c r="Z3936" i="1" s="1"/>
  <c r="S3937" i="1"/>
  <c r="Y3937" i="1" s="1"/>
  <c r="Z3937" i="1" s="1"/>
  <c r="S3938" i="1"/>
  <c r="Y3938" i="1" s="1"/>
  <c r="Z3938" i="1" s="1"/>
  <c r="S3939" i="1"/>
  <c r="Y3939" i="1" s="1"/>
  <c r="Z3939" i="1" s="1"/>
  <c r="S3940" i="1"/>
  <c r="Y3940" i="1" s="1"/>
  <c r="Z3940" i="1" s="1"/>
  <c r="S3941" i="1"/>
  <c r="Y3941" i="1" s="1"/>
  <c r="Z3941" i="1" s="1"/>
  <c r="S3942" i="1"/>
  <c r="Y3942" i="1" s="1"/>
  <c r="Z3942" i="1" s="1"/>
  <c r="S3943" i="1"/>
  <c r="Y3943" i="1" s="1"/>
  <c r="Z3943" i="1" s="1"/>
  <c r="S3944" i="1"/>
  <c r="Y3944" i="1" s="1"/>
  <c r="Z3944" i="1" s="1"/>
  <c r="S3945" i="1"/>
  <c r="Y3945" i="1" s="1"/>
  <c r="Z3945" i="1" s="1"/>
  <c r="S3946" i="1"/>
  <c r="Y3946" i="1" s="1"/>
  <c r="Z3946" i="1" s="1"/>
  <c r="S3947" i="1"/>
  <c r="Y3947" i="1" s="1"/>
  <c r="Z3947" i="1" s="1"/>
  <c r="S3948" i="1"/>
  <c r="Y3948" i="1" s="1"/>
  <c r="Z3948" i="1" s="1"/>
  <c r="S3949" i="1"/>
  <c r="Y3949" i="1" s="1"/>
  <c r="Z3949" i="1" s="1"/>
  <c r="S3950" i="1"/>
  <c r="Y3950" i="1" s="1"/>
  <c r="Z3950" i="1" s="1"/>
  <c r="S3951" i="1"/>
  <c r="Y3951" i="1" s="1"/>
  <c r="Z3951" i="1" s="1"/>
  <c r="S3952" i="1"/>
  <c r="Y3952" i="1" s="1"/>
  <c r="Z3952" i="1" s="1"/>
  <c r="S3953" i="1"/>
  <c r="Y3953" i="1" s="1"/>
  <c r="Z3953" i="1" s="1"/>
  <c r="S3954" i="1"/>
  <c r="Y3954" i="1" s="1"/>
  <c r="Z3954" i="1" s="1"/>
  <c r="S3955" i="1"/>
  <c r="Y3955" i="1" s="1"/>
  <c r="Z3955" i="1" s="1"/>
  <c r="S3956" i="1"/>
  <c r="Y3956" i="1" s="1"/>
  <c r="Z3956" i="1" s="1"/>
  <c r="S3957" i="1"/>
  <c r="Y3957" i="1" s="1"/>
  <c r="Z3957" i="1" s="1"/>
  <c r="S3958" i="1"/>
  <c r="Y3958" i="1" s="1"/>
  <c r="Z3958" i="1" s="1"/>
  <c r="S3959" i="1"/>
  <c r="Y3959" i="1" s="1"/>
  <c r="Z3959" i="1" s="1"/>
  <c r="S3960" i="1"/>
  <c r="Y3960" i="1" s="1"/>
  <c r="Z3960" i="1" s="1"/>
  <c r="S3961" i="1"/>
  <c r="Y3961" i="1" s="1"/>
  <c r="Z3961" i="1" s="1"/>
  <c r="S3962" i="1"/>
  <c r="Y3962" i="1" s="1"/>
  <c r="Z3962" i="1" s="1"/>
  <c r="S3963" i="1"/>
  <c r="Y3963" i="1" s="1"/>
  <c r="Z3963" i="1" s="1"/>
  <c r="S3964" i="1"/>
  <c r="Y3964" i="1" s="1"/>
  <c r="Z3964" i="1" s="1"/>
  <c r="S3965" i="1"/>
  <c r="Y3965" i="1" s="1"/>
  <c r="Z3965" i="1" s="1"/>
  <c r="S3966" i="1"/>
  <c r="Y3966" i="1" s="1"/>
  <c r="Z3966" i="1" s="1"/>
  <c r="S3967" i="1"/>
  <c r="Y3967" i="1" s="1"/>
  <c r="Z3967" i="1" s="1"/>
  <c r="S3968" i="1"/>
  <c r="Y3968" i="1" s="1"/>
  <c r="Z3968" i="1" s="1"/>
  <c r="S3969" i="1"/>
  <c r="Y3969" i="1" s="1"/>
  <c r="Z3969" i="1" s="1"/>
  <c r="S3970" i="1"/>
  <c r="Y3970" i="1" s="1"/>
  <c r="Z3970" i="1" s="1"/>
  <c r="S3971" i="1"/>
  <c r="Y3971" i="1" s="1"/>
  <c r="Z3971" i="1" s="1"/>
  <c r="S3972" i="1"/>
  <c r="Y3972" i="1" s="1"/>
  <c r="Z3972" i="1" s="1"/>
  <c r="S3973" i="1"/>
  <c r="Y3973" i="1" s="1"/>
  <c r="Z3973" i="1" s="1"/>
  <c r="S3974" i="1"/>
  <c r="Y3974" i="1" s="1"/>
  <c r="Z3974" i="1" s="1"/>
  <c r="S3975" i="1"/>
  <c r="Y3975" i="1" s="1"/>
  <c r="Z3975" i="1" s="1"/>
  <c r="S3976" i="1"/>
  <c r="Y3976" i="1" s="1"/>
  <c r="Z3976" i="1" s="1"/>
  <c r="S3977" i="1"/>
  <c r="Y3977" i="1" s="1"/>
  <c r="Z3977" i="1" s="1"/>
  <c r="S3978" i="1"/>
  <c r="Y3978" i="1" s="1"/>
  <c r="Z3978" i="1" s="1"/>
  <c r="S3979" i="1"/>
  <c r="Y3979" i="1" s="1"/>
  <c r="Z3979" i="1" s="1"/>
  <c r="S3980" i="1"/>
  <c r="Y3980" i="1" s="1"/>
  <c r="Z3980" i="1" s="1"/>
  <c r="S3981" i="1"/>
  <c r="Y3981" i="1" s="1"/>
  <c r="Z3981" i="1" s="1"/>
  <c r="S3982" i="1"/>
  <c r="Y3982" i="1" s="1"/>
  <c r="Z3982" i="1" s="1"/>
  <c r="S3983" i="1"/>
  <c r="Y3983" i="1" s="1"/>
  <c r="Z3983" i="1" s="1"/>
  <c r="S3984" i="1"/>
  <c r="Y3984" i="1" s="1"/>
  <c r="Z3984" i="1" s="1"/>
  <c r="S3985" i="1"/>
  <c r="Y3985" i="1" s="1"/>
  <c r="Z3985" i="1" s="1"/>
  <c r="S3986" i="1"/>
  <c r="Y3986" i="1" s="1"/>
  <c r="Z3986" i="1" s="1"/>
  <c r="S3987" i="1"/>
  <c r="Y3987" i="1" s="1"/>
  <c r="Z3987" i="1" s="1"/>
  <c r="S3988" i="1"/>
  <c r="Y3988" i="1" s="1"/>
  <c r="Z3988" i="1" s="1"/>
  <c r="S3989" i="1"/>
  <c r="Y3989" i="1" s="1"/>
  <c r="Z3989" i="1" s="1"/>
  <c r="S3990" i="1"/>
  <c r="Y3990" i="1" s="1"/>
  <c r="Z3990" i="1" s="1"/>
  <c r="S3991" i="1"/>
  <c r="Y3991" i="1" s="1"/>
  <c r="Z3991" i="1" s="1"/>
  <c r="S3992" i="1"/>
  <c r="Y3992" i="1" s="1"/>
  <c r="Z3992" i="1" s="1"/>
  <c r="S3993" i="1"/>
  <c r="Y3993" i="1" s="1"/>
  <c r="Z3993" i="1" s="1"/>
  <c r="S3994" i="1"/>
  <c r="Y3994" i="1" s="1"/>
  <c r="Z3994" i="1" s="1"/>
  <c r="S3995" i="1"/>
  <c r="Y3995" i="1" s="1"/>
  <c r="Z3995" i="1" s="1"/>
  <c r="S3996" i="1"/>
  <c r="Y3996" i="1" s="1"/>
  <c r="Z3996" i="1" s="1"/>
  <c r="S3997" i="1"/>
  <c r="Y3997" i="1" s="1"/>
  <c r="Z3997" i="1" s="1"/>
  <c r="S3998" i="1"/>
  <c r="Y3998" i="1" s="1"/>
  <c r="Z3998" i="1" s="1"/>
  <c r="S3999" i="1"/>
  <c r="Y3999" i="1" s="1"/>
  <c r="Z3999" i="1" s="1"/>
  <c r="S4000" i="1"/>
  <c r="Y4000" i="1" s="1"/>
  <c r="Z4000" i="1" s="1"/>
  <c r="S4001" i="1"/>
  <c r="Y4001" i="1" s="1"/>
  <c r="Z4001" i="1" s="1"/>
  <c r="S4002" i="1"/>
  <c r="Y4002" i="1" s="1"/>
  <c r="Z4002" i="1" s="1"/>
  <c r="S4003" i="1"/>
  <c r="Y4003" i="1" s="1"/>
  <c r="Z4003" i="1" s="1"/>
  <c r="S4004" i="1"/>
  <c r="Y4004" i="1" s="1"/>
  <c r="Z4004" i="1" s="1"/>
  <c r="S4005" i="1"/>
  <c r="Y4005" i="1" s="1"/>
  <c r="Z4005" i="1" s="1"/>
  <c r="S4006" i="1"/>
  <c r="Y4006" i="1" s="1"/>
  <c r="Z4006" i="1" s="1"/>
  <c r="S4007" i="1"/>
  <c r="Y4007" i="1" s="1"/>
  <c r="Z4007" i="1" s="1"/>
  <c r="S4008" i="1"/>
  <c r="Y4008" i="1" s="1"/>
  <c r="Z4008" i="1" s="1"/>
  <c r="S4009" i="1"/>
  <c r="Y4009" i="1" s="1"/>
  <c r="Z4009" i="1" s="1"/>
  <c r="S4010" i="1"/>
  <c r="Y4010" i="1" s="1"/>
  <c r="Z4010" i="1" s="1"/>
  <c r="S4011" i="1"/>
  <c r="Y4011" i="1" s="1"/>
  <c r="Z4011" i="1" s="1"/>
  <c r="S4012" i="1"/>
  <c r="Y4012" i="1" s="1"/>
  <c r="Z4012" i="1" s="1"/>
  <c r="S4013" i="1"/>
  <c r="Y4013" i="1" s="1"/>
  <c r="Z4013" i="1" s="1"/>
  <c r="S4014" i="1"/>
  <c r="Y4014" i="1" s="1"/>
  <c r="Z4014" i="1" s="1"/>
  <c r="S4015" i="1"/>
  <c r="Y4015" i="1" s="1"/>
  <c r="Z4015" i="1" s="1"/>
  <c r="S4016" i="1"/>
  <c r="Y4016" i="1" s="1"/>
  <c r="Z4016" i="1" s="1"/>
  <c r="S4017" i="1"/>
  <c r="Y4017" i="1" s="1"/>
  <c r="Z4017" i="1" s="1"/>
  <c r="S4018" i="1"/>
  <c r="Y4018" i="1" s="1"/>
  <c r="Z4018" i="1" s="1"/>
  <c r="S4019" i="1"/>
  <c r="Y4019" i="1" s="1"/>
  <c r="Z4019" i="1" s="1"/>
  <c r="S4020" i="1"/>
  <c r="Y4020" i="1" s="1"/>
  <c r="Z4020" i="1" s="1"/>
  <c r="S4021" i="1"/>
  <c r="Y4021" i="1" s="1"/>
  <c r="Z4021" i="1" s="1"/>
  <c r="S4022" i="1"/>
  <c r="Y4022" i="1" s="1"/>
  <c r="Z4022" i="1" s="1"/>
  <c r="S4023" i="1"/>
  <c r="Y4023" i="1" s="1"/>
  <c r="Z4023" i="1" s="1"/>
  <c r="S4024" i="1"/>
  <c r="Y4024" i="1" s="1"/>
  <c r="Z4024" i="1" s="1"/>
  <c r="S4025" i="1"/>
  <c r="Y4025" i="1" s="1"/>
  <c r="Z4025" i="1" s="1"/>
  <c r="S4026" i="1"/>
  <c r="Y4026" i="1" s="1"/>
  <c r="Z4026" i="1" s="1"/>
  <c r="S4027" i="1"/>
  <c r="Y4027" i="1" s="1"/>
  <c r="Z4027" i="1" s="1"/>
  <c r="S4028" i="1"/>
  <c r="Y4028" i="1" s="1"/>
  <c r="Z4028" i="1" s="1"/>
  <c r="S4029" i="1"/>
  <c r="Y4029" i="1" s="1"/>
  <c r="Z4029" i="1" s="1"/>
  <c r="S4030" i="1"/>
  <c r="Y4030" i="1" s="1"/>
  <c r="Z4030" i="1" s="1"/>
  <c r="S4031" i="1"/>
  <c r="Y4031" i="1" s="1"/>
  <c r="Z4031" i="1" s="1"/>
  <c r="S4032" i="1"/>
  <c r="Y4032" i="1" s="1"/>
  <c r="Z4032" i="1" s="1"/>
  <c r="S4033" i="1"/>
  <c r="Y4033" i="1" s="1"/>
  <c r="Z4033" i="1" s="1"/>
  <c r="S4034" i="1"/>
  <c r="Y4034" i="1" s="1"/>
  <c r="Z4034" i="1" s="1"/>
  <c r="S4035" i="1"/>
  <c r="Y4035" i="1" s="1"/>
  <c r="Z4035" i="1" s="1"/>
  <c r="S4036" i="1"/>
  <c r="Y4036" i="1" s="1"/>
  <c r="Z4036" i="1" s="1"/>
  <c r="S4037" i="1"/>
  <c r="Y4037" i="1" s="1"/>
  <c r="Z4037" i="1" s="1"/>
  <c r="S4038" i="1"/>
  <c r="Y4038" i="1" s="1"/>
  <c r="Z4038" i="1" s="1"/>
  <c r="S4039" i="1"/>
  <c r="Y4039" i="1" s="1"/>
  <c r="Z4039" i="1" s="1"/>
  <c r="S4040" i="1"/>
  <c r="Y4040" i="1" s="1"/>
  <c r="Z4040" i="1" s="1"/>
  <c r="S4041" i="1"/>
  <c r="Y4041" i="1" s="1"/>
  <c r="Z4041" i="1" s="1"/>
  <c r="S4042" i="1"/>
  <c r="Y4042" i="1" s="1"/>
  <c r="Z4042" i="1" s="1"/>
  <c r="S4043" i="1"/>
  <c r="Y4043" i="1" s="1"/>
  <c r="Z4043" i="1" s="1"/>
  <c r="S4044" i="1"/>
  <c r="Y4044" i="1" s="1"/>
  <c r="Z4044" i="1" s="1"/>
  <c r="S4045" i="1"/>
  <c r="Y4045" i="1" s="1"/>
  <c r="Z4045" i="1" s="1"/>
  <c r="S4046" i="1"/>
  <c r="Y4046" i="1" s="1"/>
  <c r="Z4046" i="1" s="1"/>
  <c r="S4047" i="1"/>
  <c r="Y4047" i="1" s="1"/>
  <c r="Z4047" i="1" s="1"/>
  <c r="S4048" i="1"/>
  <c r="Y4048" i="1" s="1"/>
  <c r="Z4048" i="1" s="1"/>
  <c r="S4049" i="1"/>
  <c r="Y4049" i="1" s="1"/>
  <c r="Z4049" i="1" s="1"/>
  <c r="S4050" i="1"/>
  <c r="Y4050" i="1" s="1"/>
  <c r="Z4050" i="1" s="1"/>
  <c r="S4051" i="1"/>
  <c r="Y4051" i="1" s="1"/>
  <c r="Z4051" i="1" s="1"/>
  <c r="S4052" i="1"/>
  <c r="Y4052" i="1" s="1"/>
  <c r="Z4052" i="1" s="1"/>
  <c r="S4053" i="1"/>
  <c r="Y4053" i="1" s="1"/>
  <c r="Z4053" i="1" s="1"/>
  <c r="S4054" i="1"/>
  <c r="Y4054" i="1" s="1"/>
  <c r="Z4054" i="1" s="1"/>
  <c r="S4055" i="1"/>
  <c r="Y4055" i="1" s="1"/>
  <c r="Z4055" i="1" s="1"/>
  <c r="S4056" i="1"/>
  <c r="Y4056" i="1" s="1"/>
  <c r="Z4056" i="1" s="1"/>
  <c r="S4057" i="1"/>
  <c r="Y4057" i="1" s="1"/>
  <c r="Z4057" i="1" s="1"/>
  <c r="S4058" i="1"/>
  <c r="Y4058" i="1" s="1"/>
  <c r="Z4058" i="1" s="1"/>
  <c r="S4059" i="1"/>
  <c r="Y4059" i="1" s="1"/>
  <c r="Z4059" i="1" s="1"/>
  <c r="S4060" i="1"/>
  <c r="Y4060" i="1" s="1"/>
  <c r="Z4060" i="1" s="1"/>
  <c r="S4061" i="1"/>
  <c r="Y4061" i="1" s="1"/>
  <c r="Z4061" i="1" s="1"/>
  <c r="S4062" i="1"/>
  <c r="Y4062" i="1" s="1"/>
  <c r="Z4062" i="1" s="1"/>
  <c r="S4063" i="1"/>
  <c r="Y4063" i="1" s="1"/>
  <c r="Z4063" i="1" s="1"/>
  <c r="S4064" i="1"/>
  <c r="Y4064" i="1" s="1"/>
  <c r="Z4064" i="1" s="1"/>
  <c r="S4065" i="1"/>
  <c r="Y4065" i="1" s="1"/>
  <c r="Z4065" i="1" s="1"/>
  <c r="S4066" i="1"/>
  <c r="Y4066" i="1" s="1"/>
  <c r="Z4066" i="1" s="1"/>
  <c r="S4067" i="1"/>
  <c r="Y4067" i="1" s="1"/>
  <c r="Z4067" i="1" s="1"/>
  <c r="S4068" i="1"/>
  <c r="Y4068" i="1" s="1"/>
  <c r="Z4068" i="1" s="1"/>
  <c r="S4069" i="1"/>
  <c r="Y4069" i="1" s="1"/>
  <c r="Z4069" i="1" s="1"/>
  <c r="S4070" i="1"/>
  <c r="Y4070" i="1" s="1"/>
  <c r="Z4070" i="1" s="1"/>
  <c r="S4071" i="1"/>
  <c r="Y4071" i="1" s="1"/>
  <c r="Z4071" i="1" s="1"/>
  <c r="S4072" i="1"/>
  <c r="Y4072" i="1" s="1"/>
  <c r="Z4072" i="1" s="1"/>
  <c r="S4073" i="1"/>
  <c r="Y4073" i="1" s="1"/>
  <c r="Z4073" i="1" s="1"/>
  <c r="S4074" i="1"/>
  <c r="Y4074" i="1" s="1"/>
  <c r="Z4074" i="1" s="1"/>
  <c r="S4075" i="1"/>
  <c r="Y4075" i="1" s="1"/>
  <c r="Z4075" i="1" s="1"/>
  <c r="S4076" i="1"/>
  <c r="Y4076" i="1" s="1"/>
  <c r="Z4076" i="1" s="1"/>
  <c r="S4077" i="1"/>
  <c r="Y4077" i="1" s="1"/>
  <c r="Z4077" i="1" s="1"/>
  <c r="S4078" i="1"/>
  <c r="Y4078" i="1" s="1"/>
  <c r="Z4078" i="1" s="1"/>
  <c r="S4079" i="1"/>
  <c r="Y4079" i="1" s="1"/>
  <c r="Z4079" i="1" s="1"/>
  <c r="S4080" i="1"/>
  <c r="Y4080" i="1" s="1"/>
  <c r="Z4080" i="1" s="1"/>
  <c r="S4081" i="1"/>
  <c r="Y4081" i="1" s="1"/>
  <c r="Z4081" i="1" s="1"/>
  <c r="S4082" i="1"/>
  <c r="Y4082" i="1" s="1"/>
  <c r="Z4082" i="1" s="1"/>
  <c r="S4083" i="1"/>
  <c r="Y4083" i="1" s="1"/>
  <c r="Z4083" i="1" s="1"/>
  <c r="S4084" i="1"/>
  <c r="Y4084" i="1" s="1"/>
  <c r="Z4084" i="1" s="1"/>
  <c r="S4085" i="1"/>
  <c r="Y4085" i="1" s="1"/>
  <c r="Z4085" i="1" s="1"/>
  <c r="S4086" i="1"/>
  <c r="Y4086" i="1" s="1"/>
  <c r="Z4086" i="1" s="1"/>
  <c r="S4087" i="1"/>
  <c r="Y4087" i="1" s="1"/>
  <c r="Z4087" i="1" s="1"/>
  <c r="S4088" i="1"/>
  <c r="Y4088" i="1" s="1"/>
  <c r="Z4088" i="1" s="1"/>
  <c r="S4089" i="1"/>
  <c r="Y4089" i="1" s="1"/>
  <c r="Z4089" i="1" s="1"/>
  <c r="S4090" i="1"/>
  <c r="Y4090" i="1" s="1"/>
  <c r="Z4090" i="1" s="1"/>
  <c r="S4091" i="1"/>
  <c r="Y4091" i="1" s="1"/>
  <c r="Z4091" i="1" s="1"/>
  <c r="S4092" i="1"/>
  <c r="Y4092" i="1" s="1"/>
  <c r="Z4092" i="1" s="1"/>
  <c r="S4093" i="1"/>
  <c r="Y4093" i="1" s="1"/>
  <c r="Z4093" i="1" s="1"/>
  <c r="S4094" i="1"/>
  <c r="Y4094" i="1" s="1"/>
  <c r="Z4094" i="1" s="1"/>
  <c r="S4095" i="1"/>
  <c r="Y4095" i="1" s="1"/>
  <c r="Z4095" i="1" s="1"/>
  <c r="S4096" i="1"/>
  <c r="Y4096" i="1" s="1"/>
  <c r="Z4096" i="1" s="1"/>
  <c r="S4097" i="1"/>
  <c r="Y4097" i="1" s="1"/>
  <c r="Z4097" i="1" s="1"/>
  <c r="S4098" i="1"/>
  <c r="Y4098" i="1" s="1"/>
  <c r="Z4098" i="1" s="1"/>
  <c r="S4099" i="1"/>
  <c r="Y4099" i="1" s="1"/>
  <c r="Z4099" i="1" s="1"/>
  <c r="S4100" i="1"/>
  <c r="Y4100" i="1" s="1"/>
  <c r="Z4100" i="1" s="1"/>
  <c r="S4101" i="1"/>
  <c r="Y4101" i="1" s="1"/>
  <c r="Z4101" i="1" s="1"/>
  <c r="S4102" i="1"/>
  <c r="Y4102" i="1" s="1"/>
  <c r="Z4102" i="1" s="1"/>
  <c r="S4103" i="1"/>
  <c r="Y4103" i="1" s="1"/>
  <c r="Z4103" i="1" s="1"/>
  <c r="S4104" i="1"/>
  <c r="Y4104" i="1" s="1"/>
  <c r="Z4104" i="1" s="1"/>
  <c r="S4105" i="1"/>
  <c r="Y4105" i="1" s="1"/>
  <c r="Z4105" i="1" s="1"/>
  <c r="S4106" i="1"/>
  <c r="Y4106" i="1" s="1"/>
  <c r="Z4106" i="1" s="1"/>
  <c r="S4107" i="1"/>
  <c r="Y4107" i="1" s="1"/>
  <c r="Z4107" i="1" s="1"/>
  <c r="S4108" i="1"/>
  <c r="Y4108" i="1" s="1"/>
  <c r="Z4108" i="1" s="1"/>
  <c r="S4109" i="1"/>
  <c r="Y4109" i="1" s="1"/>
  <c r="Z4109" i="1" s="1"/>
  <c r="S4110" i="1"/>
  <c r="Y4110" i="1" s="1"/>
  <c r="Z4110" i="1" s="1"/>
  <c r="S4111" i="1"/>
  <c r="Y4111" i="1" s="1"/>
  <c r="Z4111" i="1" s="1"/>
  <c r="S4112" i="1"/>
  <c r="Y4112" i="1" s="1"/>
  <c r="Z4112" i="1" s="1"/>
  <c r="S4113" i="1"/>
  <c r="Y4113" i="1" s="1"/>
  <c r="Z4113" i="1" s="1"/>
  <c r="S4114" i="1"/>
  <c r="Y4114" i="1" s="1"/>
  <c r="Z4114" i="1" s="1"/>
  <c r="S4115" i="1"/>
  <c r="Y4115" i="1" s="1"/>
  <c r="Z4115" i="1" s="1"/>
  <c r="S4116" i="1"/>
  <c r="Y4116" i="1" s="1"/>
  <c r="Z4116" i="1" s="1"/>
  <c r="S4117" i="1"/>
  <c r="Y4117" i="1" s="1"/>
  <c r="Z4117" i="1" s="1"/>
  <c r="S4118" i="1"/>
  <c r="Y4118" i="1" s="1"/>
  <c r="Z4118" i="1" s="1"/>
  <c r="S4119" i="1"/>
  <c r="Y4119" i="1" s="1"/>
  <c r="Z4119" i="1" s="1"/>
  <c r="S4120" i="1"/>
  <c r="Y4120" i="1" s="1"/>
  <c r="Z4120" i="1" s="1"/>
  <c r="S4121" i="1"/>
  <c r="Y4121" i="1" s="1"/>
  <c r="Z4121" i="1" s="1"/>
  <c r="S4122" i="1"/>
  <c r="Y4122" i="1" s="1"/>
  <c r="Z4122" i="1" s="1"/>
  <c r="S4123" i="1"/>
  <c r="Y4123" i="1" s="1"/>
  <c r="Z4123" i="1" s="1"/>
  <c r="S4124" i="1"/>
  <c r="Y4124" i="1" s="1"/>
  <c r="Z4124" i="1" s="1"/>
  <c r="S4125" i="1"/>
  <c r="Y4125" i="1" s="1"/>
  <c r="Z4125" i="1" s="1"/>
  <c r="S4126" i="1"/>
  <c r="Y4126" i="1" s="1"/>
  <c r="Z4126" i="1" s="1"/>
  <c r="S4127" i="1"/>
  <c r="Y4127" i="1" s="1"/>
  <c r="Z4127" i="1" s="1"/>
  <c r="S4128" i="1"/>
  <c r="Y4128" i="1" s="1"/>
  <c r="Z4128" i="1" s="1"/>
  <c r="S4129" i="1"/>
  <c r="Y4129" i="1" s="1"/>
  <c r="Z4129" i="1" s="1"/>
  <c r="S4130" i="1"/>
  <c r="Y4130" i="1" s="1"/>
  <c r="Z4130" i="1" s="1"/>
  <c r="S4131" i="1"/>
  <c r="Y4131" i="1" s="1"/>
  <c r="Z4131" i="1" s="1"/>
  <c r="S4132" i="1"/>
  <c r="Y4132" i="1" s="1"/>
  <c r="Z4132" i="1" s="1"/>
  <c r="S4133" i="1"/>
  <c r="Y4133" i="1" s="1"/>
  <c r="Z4133" i="1" s="1"/>
  <c r="S4134" i="1"/>
  <c r="Y4134" i="1" s="1"/>
  <c r="Z4134" i="1" s="1"/>
  <c r="S4135" i="1"/>
  <c r="Y4135" i="1" s="1"/>
  <c r="Z4135" i="1" s="1"/>
  <c r="S4136" i="1"/>
  <c r="Y4136" i="1" s="1"/>
  <c r="Z4136" i="1" s="1"/>
  <c r="S4137" i="1"/>
  <c r="Y4137" i="1" s="1"/>
  <c r="Z4137" i="1" s="1"/>
  <c r="S4138" i="1"/>
  <c r="Y4138" i="1" s="1"/>
  <c r="Z4138" i="1" s="1"/>
  <c r="S4139" i="1"/>
  <c r="Y4139" i="1" s="1"/>
  <c r="Z4139" i="1" s="1"/>
  <c r="S4140" i="1"/>
  <c r="Y4140" i="1" s="1"/>
  <c r="Z4140" i="1" s="1"/>
  <c r="S4141" i="1"/>
  <c r="Y4141" i="1" s="1"/>
  <c r="Z4141" i="1" s="1"/>
  <c r="S4142" i="1"/>
  <c r="Y4142" i="1" s="1"/>
  <c r="Z4142" i="1" s="1"/>
  <c r="S4143" i="1"/>
  <c r="Y4143" i="1" s="1"/>
  <c r="Z4143" i="1" s="1"/>
  <c r="S4144" i="1"/>
  <c r="Y4144" i="1" s="1"/>
  <c r="Z4144" i="1" s="1"/>
  <c r="S4145" i="1"/>
  <c r="Y4145" i="1" s="1"/>
  <c r="Z4145" i="1" s="1"/>
  <c r="S3" i="1"/>
  <c r="Y3" i="1" s="1"/>
  <c r="Z3"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2" i="1"/>
  <c r="K3" i="1"/>
  <c r="O3" i="1" s="1"/>
  <c r="K4" i="1"/>
  <c r="O4" i="1" s="1"/>
  <c r="K5" i="1"/>
  <c r="O5" i="1" s="1"/>
  <c r="K6" i="1"/>
  <c r="O6" i="1" s="1"/>
  <c r="K7" i="1"/>
  <c r="O7" i="1" s="1"/>
  <c r="K8" i="1"/>
  <c r="O8" i="1" s="1"/>
  <c r="K9" i="1"/>
  <c r="O9" i="1" s="1"/>
  <c r="K10" i="1"/>
  <c r="O10" i="1" s="1"/>
  <c r="K11" i="1"/>
  <c r="O11" i="1" s="1"/>
  <c r="K12" i="1"/>
  <c r="O12" i="1" s="1"/>
  <c r="K13" i="1"/>
  <c r="O13" i="1" s="1"/>
  <c r="K14" i="1"/>
  <c r="O14" i="1" s="1"/>
  <c r="K15" i="1"/>
  <c r="O15" i="1" s="1"/>
  <c r="K16" i="1"/>
  <c r="O16" i="1" s="1"/>
  <c r="K17" i="1"/>
  <c r="O17" i="1" s="1"/>
  <c r="K18" i="1"/>
  <c r="O18" i="1" s="1"/>
  <c r="K19" i="1"/>
  <c r="O19" i="1" s="1"/>
  <c r="K20" i="1"/>
  <c r="O20" i="1" s="1"/>
  <c r="K21" i="1"/>
  <c r="O21" i="1" s="1"/>
  <c r="K22" i="1"/>
  <c r="O22" i="1" s="1"/>
  <c r="K23" i="1"/>
  <c r="O23" i="1" s="1"/>
  <c r="K24" i="1"/>
  <c r="O24" i="1" s="1"/>
  <c r="K25" i="1"/>
  <c r="O25" i="1" s="1"/>
  <c r="K26" i="1"/>
  <c r="O26" i="1" s="1"/>
  <c r="K27" i="1"/>
  <c r="O27" i="1" s="1"/>
  <c r="K28" i="1"/>
  <c r="O28" i="1" s="1"/>
  <c r="K29" i="1"/>
  <c r="O29" i="1" s="1"/>
  <c r="K30" i="1"/>
  <c r="O30" i="1" s="1"/>
  <c r="K31" i="1"/>
  <c r="O31" i="1" s="1"/>
  <c r="K32" i="1"/>
  <c r="O32" i="1" s="1"/>
  <c r="K33" i="1"/>
  <c r="O33" i="1" s="1"/>
  <c r="K34" i="1"/>
  <c r="O34" i="1" s="1"/>
  <c r="K35" i="1"/>
  <c r="O35" i="1" s="1"/>
  <c r="K36" i="1"/>
  <c r="O36" i="1" s="1"/>
  <c r="K37" i="1"/>
  <c r="O37" i="1" s="1"/>
  <c r="K38" i="1"/>
  <c r="O38" i="1" s="1"/>
  <c r="K39" i="1"/>
  <c r="O39" i="1" s="1"/>
  <c r="K40" i="1"/>
  <c r="O40" i="1" s="1"/>
  <c r="K41" i="1"/>
  <c r="O41" i="1" s="1"/>
  <c r="K42" i="1"/>
  <c r="O42" i="1" s="1"/>
  <c r="K43" i="1"/>
  <c r="O43" i="1" s="1"/>
  <c r="K44" i="1"/>
  <c r="O44" i="1" s="1"/>
  <c r="K45" i="1"/>
  <c r="O45" i="1" s="1"/>
  <c r="K46" i="1"/>
  <c r="O46" i="1" s="1"/>
  <c r="K47" i="1"/>
  <c r="O47" i="1" s="1"/>
  <c r="K48" i="1"/>
  <c r="O48" i="1" s="1"/>
  <c r="K49" i="1"/>
  <c r="O49" i="1" s="1"/>
  <c r="K50" i="1"/>
  <c r="O50" i="1" s="1"/>
  <c r="K51" i="1"/>
  <c r="O51" i="1" s="1"/>
  <c r="K52" i="1"/>
  <c r="O52" i="1" s="1"/>
  <c r="K53" i="1"/>
  <c r="O53" i="1" s="1"/>
  <c r="K54" i="1"/>
  <c r="O54" i="1" s="1"/>
  <c r="K55" i="1"/>
  <c r="O55" i="1" s="1"/>
  <c r="K56" i="1"/>
  <c r="O56" i="1" s="1"/>
  <c r="K57" i="1"/>
  <c r="O57" i="1" s="1"/>
  <c r="K58" i="1"/>
  <c r="O58" i="1" s="1"/>
  <c r="K59" i="1"/>
  <c r="O59" i="1" s="1"/>
  <c r="K60" i="1"/>
  <c r="O60" i="1" s="1"/>
  <c r="K61" i="1"/>
  <c r="O61" i="1" s="1"/>
  <c r="K62" i="1"/>
  <c r="O62" i="1" s="1"/>
  <c r="K63" i="1"/>
  <c r="O63" i="1" s="1"/>
  <c r="K64" i="1"/>
  <c r="O64" i="1" s="1"/>
  <c r="K65" i="1"/>
  <c r="O65" i="1" s="1"/>
  <c r="K66" i="1"/>
  <c r="O66" i="1" s="1"/>
  <c r="K67" i="1"/>
  <c r="O67" i="1" s="1"/>
  <c r="K68" i="1"/>
  <c r="O68" i="1" s="1"/>
  <c r="K69" i="1"/>
  <c r="O69" i="1" s="1"/>
  <c r="K70" i="1"/>
  <c r="O70" i="1" s="1"/>
  <c r="K71" i="1"/>
  <c r="O71" i="1" s="1"/>
  <c r="K72" i="1"/>
  <c r="O72" i="1" s="1"/>
  <c r="K73" i="1"/>
  <c r="O73" i="1" s="1"/>
  <c r="K74" i="1"/>
  <c r="O74" i="1" s="1"/>
  <c r="K75" i="1"/>
  <c r="O75" i="1" s="1"/>
  <c r="K76" i="1"/>
  <c r="O76" i="1" s="1"/>
  <c r="K77" i="1"/>
  <c r="O77" i="1" s="1"/>
  <c r="K78" i="1"/>
  <c r="O78" i="1" s="1"/>
  <c r="K79" i="1"/>
  <c r="O79" i="1" s="1"/>
  <c r="K80" i="1"/>
  <c r="O80" i="1" s="1"/>
  <c r="K81" i="1"/>
  <c r="O81" i="1" s="1"/>
  <c r="K82" i="1"/>
  <c r="O82" i="1" s="1"/>
  <c r="K83" i="1"/>
  <c r="O83" i="1" s="1"/>
  <c r="K84" i="1"/>
  <c r="O84" i="1" s="1"/>
  <c r="K85" i="1"/>
  <c r="O85" i="1" s="1"/>
  <c r="K86" i="1"/>
  <c r="O86" i="1" s="1"/>
  <c r="K87" i="1"/>
  <c r="O87" i="1" s="1"/>
  <c r="K88" i="1"/>
  <c r="O88" i="1" s="1"/>
  <c r="K89" i="1"/>
  <c r="O89" i="1" s="1"/>
  <c r="K90" i="1"/>
  <c r="O90" i="1" s="1"/>
  <c r="K91" i="1"/>
  <c r="O91" i="1" s="1"/>
  <c r="K92" i="1"/>
  <c r="O92" i="1" s="1"/>
  <c r="K93" i="1"/>
  <c r="O93" i="1" s="1"/>
  <c r="K94" i="1"/>
  <c r="O94" i="1" s="1"/>
  <c r="K95" i="1"/>
  <c r="O95" i="1" s="1"/>
  <c r="K96" i="1"/>
  <c r="O96" i="1" s="1"/>
  <c r="K97" i="1"/>
  <c r="O97" i="1" s="1"/>
  <c r="K98" i="1"/>
  <c r="O98" i="1" s="1"/>
  <c r="K99" i="1"/>
  <c r="O99" i="1" s="1"/>
  <c r="K100" i="1"/>
  <c r="O100" i="1" s="1"/>
  <c r="K101" i="1"/>
  <c r="O101" i="1" s="1"/>
  <c r="K102" i="1"/>
  <c r="O102" i="1" s="1"/>
  <c r="K103" i="1"/>
  <c r="O103" i="1" s="1"/>
  <c r="K104" i="1"/>
  <c r="O104" i="1" s="1"/>
  <c r="K105" i="1"/>
  <c r="O105" i="1" s="1"/>
  <c r="K106" i="1"/>
  <c r="O106" i="1" s="1"/>
  <c r="K107" i="1"/>
  <c r="O107" i="1" s="1"/>
  <c r="K108" i="1"/>
  <c r="O108" i="1" s="1"/>
  <c r="K109" i="1"/>
  <c r="O109" i="1" s="1"/>
  <c r="K110" i="1"/>
  <c r="O110" i="1" s="1"/>
  <c r="K111" i="1"/>
  <c r="O111" i="1" s="1"/>
  <c r="K112" i="1"/>
  <c r="O112" i="1" s="1"/>
  <c r="K113" i="1"/>
  <c r="O113" i="1" s="1"/>
  <c r="K114" i="1"/>
  <c r="O114" i="1" s="1"/>
  <c r="K115" i="1"/>
  <c r="O115" i="1" s="1"/>
  <c r="K116" i="1"/>
  <c r="O116" i="1" s="1"/>
  <c r="K117" i="1"/>
  <c r="O117" i="1" s="1"/>
  <c r="K118" i="1"/>
  <c r="O118" i="1" s="1"/>
  <c r="K119" i="1"/>
  <c r="O119" i="1" s="1"/>
  <c r="K120" i="1"/>
  <c r="O120" i="1" s="1"/>
  <c r="K121" i="1"/>
  <c r="O121" i="1" s="1"/>
  <c r="K122" i="1"/>
  <c r="O122" i="1" s="1"/>
  <c r="K123" i="1"/>
  <c r="O123" i="1" s="1"/>
  <c r="K124" i="1"/>
  <c r="O124" i="1" s="1"/>
  <c r="K125" i="1"/>
  <c r="O125" i="1" s="1"/>
  <c r="K126" i="1"/>
  <c r="O126" i="1" s="1"/>
  <c r="K127" i="1"/>
  <c r="O127" i="1" s="1"/>
  <c r="K128" i="1"/>
  <c r="O128" i="1" s="1"/>
  <c r="K129" i="1"/>
  <c r="O129" i="1" s="1"/>
  <c r="K130" i="1"/>
  <c r="O130" i="1" s="1"/>
  <c r="K131" i="1"/>
  <c r="O131" i="1" s="1"/>
  <c r="K132" i="1"/>
  <c r="O132" i="1" s="1"/>
  <c r="K133" i="1"/>
  <c r="O133" i="1" s="1"/>
  <c r="K134" i="1"/>
  <c r="O134" i="1" s="1"/>
  <c r="K135" i="1"/>
  <c r="O135" i="1" s="1"/>
  <c r="K136" i="1"/>
  <c r="O136" i="1" s="1"/>
  <c r="K137" i="1"/>
  <c r="O137" i="1" s="1"/>
  <c r="K138" i="1"/>
  <c r="O138" i="1" s="1"/>
  <c r="K139" i="1"/>
  <c r="O139" i="1" s="1"/>
  <c r="K140" i="1"/>
  <c r="O140" i="1" s="1"/>
  <c r="K141" i="1"/>
  <c r="O141" i="1" s="1"/>
  <c r="K142" i="1"/>
  <c r="O142" i="1" s="1"/>
  <c r="K143" i="1"/>
  <c r="O143" i="1" s="1"/>
  <c r="K144" i="1"/>
  <c r="O144" i="1" s="1"/>
  <c r="K145" i="1"/>
  <c r="O145" i="1" s="1"/>
  <c r="K146" i="1"/>
  <c r="O146" i="1" s="1"/>
  <c r="K147" i="1"/>
  <c r="O147" i="1" s="1"/>
  <c r="K148" i="1"/>
  <c r="O148" i="1" s="1"/>
  <c r="K149" i="1"/>
  <c r="O149" i="1" s="1"/>
  <c r="K150" i="1"/>
  <c r="O150" i="1" s="1"/>
  <c r="K151" i="1"/>
  <c r="O151" i="1" s="1"/>
  <c r="K152" i="1"/>
  <c r="O152" i="1" s="1"/>
  <c r="K153" i="1"/>
  <c r="O153" i="1" s="1"/>
  <c r="K154" i="1"/>
  <c r="O154" i="1" s="1"/>
  <c r="K155" i="1"/>
  <c r="O155" i="1" s="1"/>
  <c r="K156" i="1"/>
  <c r="O156" i="1" s="1"/>
  <c r="K157" i="1"/>
  <c r="O157" i="1" s="1"/>
  <c r="K158" i="1"/>
  <c r="O158" i="1" s="1"/>
  <c r="K159" i="1"/>
  <c r="O159" i="1" s="1"/>
  <c r="K160" i="1"/>
  <c r="O160" i="1" s="1"/>
  <c r="K161" i="1"/>
  <c r="O161" i="1" s="1"/>
  <c r="K162" i="1"/>
  <c r="O162" i="1" s="1"/>
  <c r="K163" i="1"/>
  <c r="O163" i="1" s="1"/>
  <c r="K164" i="1"/>
  <c r="O164" i="1" s="1"/>
  <c r="K165" i="1"/>
  <c r="O165" i="1" s="1"/>
  <c r="K166" i="1"/>
  <c r="O166" i="1" s="1"/>
  <c r="K167" i="1"/>
  <c r="O167" i="1" s="1"/>
  <c r="K168" i="1"/>
  <c r="O168" i="1" s="1"/>
  <c r="K169" i="1"/>
  <c r="O169" i="1" s="1"/>
  <c r="K170" i="1"/>
  <c r="O170" i="1" s="1"/>
  <c r="K171" i="1"/>
  <c r="O171" i="1" s="1"/>
  <c r="K172" i="1"/>
  <c r="O172" i="1" s="1"/>
  <c r="K173" i="1"/>
  <c r="O173" i="1" s="1"/>
  <c r="K174" i="1"/>
  <c r="O174" i="1" s="1"/>
  <c r="K175" i="1"/>
  <c r="O175" i="1" s="1"/>
  <c r="K176" i="1"/>
  <c r="O176" i="1" s="1"/>
  <c r="K177" i="1"/>
  <c r="O177" i="1" s="1"/>
  <c r="K178" i="1"/>
  <c r="O178" i="1" s="1"/>
  <c r="K179" i="1"/>
  <c r="O179" i="1" s="1"/>
  <c r="K180" i="1"/>
  <c r="O180" i="1" s="1"/>
  <c r="K181" i="1"/>
  <c r="O181" i="1" s="1"/>
  <c r="K182" i="1"/>
  <c r="O182" i="1" s="1"/>
  <c r="K183" i="1"/>
  <c r="O183" i="1" s="1"/>
  <c r="K184" i="1"/>
  <c r="O184" i="1" s="1"/>
  <c r="K185" i="1"/>
  <c r="O185" i="1" s="1"/>
  <c r="K186" i="1"/>
  <c r="O186" i="1" s="1"/>
  <c r="K187" i="1"/>
  <c r="O187" i="1" s="1"/>
  <c r="K188" i="1"/>
  <c r="O188" i="1" s="1"/>
  <c r="K189" i="1"/>
  <c r="O189" i="1" s="1"/>
  <c r="K190" i="1"/>
  <c r="O190" i="1" s="1"/>
  <c r="K191" i="1"/>
  <c r="O191" i="1" s="1"/>
  <c r="K192" i="1"/>
  <c r="O192" i="1" s="1"/>
  <c r="K193" i="1"/>
  <c r="O193" i="1" s="1"/>
  <c r="K194" i="1"/>
  <c r="O194" i="1" s="1"/>
  <c r="K195" i="1"/>
  <c r="O195" i="1" s="1"/>
  <c r="K196" i="1"/>
  <c r="O196" i="1" s="1"/>
  <c r="K197" i="1"/>
  <c r="O197" i="1" s="1"/>
  <c r="K198" i="1"/>
  <c r="O198" i="1" s="1"/>
  <c r="K199" i="1"/>
  <c r="O199" i="1" s="1"/>
  <c r="K200" i="1"/>
  <c r="O200" i="1" s="1"/>
  <c r="K201" i="1"/>
  <c r="O201" i="1" s="1"/>
  <c r="K202" i="1"/>
  <c r="O202" i="1" s="1"/>
  <c r="K203" i="1"/>
  <c r="O203" i="1" s="1"/>
  <c r="K204" i="1"/>
  <c r="O204" i="1" s="1"/>
  <c r="K205" i="1"/>
  <c r="O205" i="1" s="1"/>
  <c r="K206" i="1"/>
  <c r="O206" i="1" s="1"/>
  <c r="K207" i="1"/>
  <c r="O207" i="1" s="1"/>
  <c r="K208" i="1"/>
  <c r="O208" i="1" s="1"/>
  <c r="K209" i="1"/>
  <c r="O209" i="1" s="1"/>
  <c r="K210" i="1"/>
  <c r="O210" i="1" s="1"/>
  <c r="K211" i="1"/>
  <c r="O211" i="1" s="1"/>
  <c r="K212" i="1"/>
  <c r="O212" i="1" s="1"/>
  <c r="K213" i="1"/>
  <c r="O213" i="1" s="1"/>
  <c r="K214" i="1"/>
  <c r="O214" i="1" s="1"/>
  <c r="K215" i="1"/>
  <c r="O215" i="1" s="1"/>
  <c r="K216" i="1"/>
  <c r="O216" i="1" s="1"/>
  <c r="K217" i="1"/>
  <c r="O217" i="1" s="1"/>
  <c r="K218" i="1"/>
  <c r="O218" i="1" s="1"/>
  <c r="K219" i="1"/>
  <c r="O219" i="1" s="1"/>
  <c r="K220" i="1"/>
  <c r="O220" i="1" s="1"/>
  <c r="K221" i="1"/>
  <c r="O221" i="1" s="1"/>
  <c r="K222" i="1"/>
  <c r="O222" i="1" s="1"/>
  <c r="K223" i="1"/>
  <c r="O223" i="1" s="1"/>
  <c r="K224" i="1"/>
  <c r="O224" i="1" s="1"/>
  <c r="K225" i="1"/>
  <c r="O225" i="1" s="1"/>
  <c r="K226" i="1"/>
  <c r="O226" i="1" s="1"/>
  <c r="K227" i="1"/>
  <c r="O227" i="1" s="1"/>
  <c r="K228" i="1"/>
  <c r="O228" i="1" s="1"/>
  <c r="K229" i="1"/>
  <c r="O229" i="1" s="1"/>
  <c r="K230" i="1"/>
  <c r="O230" i="1" s="1"/>
  <c r="K231" i="1"/>
  <c r="O231" i="1" s="1"/>
  <c r="K232" i="1"/>
  <c r="O232" i="1" s="1"/>
  <c r="K233" i="1"/>
  <c r="O233" i="1" s="1"/>
  <c r="K234" i="1"/>
  <c r="O234" i="1" s="1"/>
  <c r="K235" i="1"/>
  <c r="O235" i="1" s="1"/>
  <c r="K236" i="1"/>
  <c r="O236" i="1" s="1"/>
  <c r="K237" i="1"/>
  <c r="O237" i="1" s="1"/>
  <c r="K238" i="1"/>
  <c r="O238" i="1" s="1"/>
  <c r="K239" i="1"/>
  <c r="O239" i="1" s="1"/>
  <c r="K240" i="1"/>
  <c r="O240" i="1" s="1"/>
  <c r="K241" i="1"/>
  <c r="O241" i="1" s="1"/>
  <c r="K242" i="1"/>
  <c r="O242" i="1" s="1"/>
  <c r="K243" i="1"/>
  <c r="O243" i="1" s="1"/>
  <c r="K244" i="1"/>
  <c r="O244" i="1" s="1"/>
  <c r="K245" i="1"/>
  <c r="O245" i="1" s="1"/>
  <c r="K246" i="1"/>
  <c r="O246" i="1" s="1"/>
  <c r="K247" i="1"/>
  <c r="O247" i="1" s="1"/>
  <c r="K248" i="1"/>
  <c r="O248" i="1" s="1"/>
  <c r="K249" i="1"/>
  <c r="O249" i="1" s="1"/>
  <c r="K250" i="1"/>
  <c r="O250" i="1" s="1"/>
  <c r="K251" i="1"/>
  <c r="O251" i="1" s="1"/>
  <c r="K252" i="1"/>
  <c r="O252" i="1" s="1"/>
  <c r="K253" i="1"/>
  <c r="O253" i="1" s="1"/>
  <c r="K254" i="1"/>
  <c r="O254" i="1" s="1"/>
  <c r="K255" i="1"/>
  <c r="O255" i="1" s="1"/>
  <c r="K256" i="1"/>
  <c r="O256" i="1" s="1"/>
  <c r="K257" i="1"/>
  <c r="O257" i="1" s="1"/>
  <c r="K258" i="1"/>
  <c r="O258" i="1" s="1"/>
  <c r="K259" i="1"/>
  <c r="O259" i="1" s="1"/>
  <c r="K260" i="1"/>
  <c r="O260" i="1" s="1"/>
  <c r="K261" i="1"/>
  <c r="O261" i="1" s="1"/>
  <c r="K262" i="1"/>
  <c r="O262" i="1" s="1"/>
  <c r="K263" i="1"/>
  <c r="O263" i="1" s="1"/>
  <c r="K264" i="1"/>
  <c r="O264" i="1" s="1"/>
  <c r="K265" i="1"/>
  <c r="O265" i="1" s="1"/>
  <c r="K266" i="1"/>
  <c r="O266" i="1" s="1"/>
  <c r="K267" i="1"/>
  <c r="O267" i="1" s="1"/>
  <c r="K268" i="1"/>
  <c r="O268" i="1" s="1"/>
  <c r="K269" i="1"/>
  <c r="O269" i="1" s="1"/>
  <c r="K270" i="1"/>
  <c r="O270" i="1" s="1"/>
  <c r="K271" i="1"/>
  <c r="O271" i="1" s="1"/>
  <c r="K272" i="1"/>
  <c r="O272" i="1" s="1"/>
  <c r="K273" i="1"/>
  <c r="O273" i="1" s="1"/>
  <c r="K274" i="1"/>
  <c r="O274" i="1" s="1"/>
  <c r="K275" i="1"/>
  <c r="O275" i="1" s="1"/>
  <c r="K276" i="1"/>
  <c r="O276" i="1" s="1"/>
  <c r="K277" i="1"/>
  <c r="O277" i="1" s="1"/>
  <c r="K278" i="1"/>
  <c r="O278" i="1" s="1"/>
  <c r="K279" i="1"/>
  <c r="O279" i="1" s="1"/>
  <c r="K280" i="1"/>
  <c r="O280" i="1" s="1"/>
  <c r="K281" i="1"/>
  <c r="O281" i="1" s="1"/>
  <c r="K282" i="1"/>
  <c r="O282" i="1" s="1"/>
  <c r="K283" i="1"/>
  <c r="O283" i="1" s="1"/>
  <c r="K284" i="1"/>
  <c r="O284" i="1" s="1"/>
  <c r="K285" i="1"/>
  <c r="O285" i="1" s="1"/>
  <c r="K286" i="1"/>
  <c r="O286" i="1" s="1"/>
  <c r="K287" i="1"/>
  <c r="O287" i="1" s="1"/>
  <c r="K288" i="1"/>
  <c r="O288" i="1" s="1"/>
  <c r="K289" i="1"/>
  <c r="O289" i="1" s="1"/>
  <c r="K290" i="1"/>
  <c r="O290" i="1" s="1"/>
  <c r="K291" i="1"/>
  <c r="O291" i="1" s="1"/>
  <c r="K292" i="1"/>
  <c r="O292" i="1" s="1"/>
  <c r="K293" i="1"/>
  <c r="O293" i="1" s="1"/>
  <c r="K294" i="1"/>
  <c r="O294" i="1" s="1"/>
  <c r="K295" i="1"/>
  <c r="O295" i="1" s="1"/>
  <c r="K296" i="1"/>
  <c r="O296" i="1" s="1"/>
  <c r="K297" i="1"/>
  <c r="O297" i="1" s="1"/>
  <c r="K298" i="1"/>
  <c r="O298" i="1" s="1"/>
  <c r="K299" i="1"/>
  <c r="O299" i="1" s="1"/>
  <c r="K300" i="1"/>
  <c r="O300" i="1" s="1"/>
  <c r="K301" i="1"/>
  <c r="O301" i="1" s="1"/>
  <c r="K302" i="1"/>
  <c r="O302" i="1" s="1"/>
  <c r="K303" i="1"/>
  <c r="O303" i="1" s="1"/>
  <c r="K304" i="1"/>
  <c r="O304" i="1" s="1"/>
  <c r="K305" i="1"/>
  <c r="O305" i="1" s="1"/>
  <c r="K306" i="1"/>
  <c r="O306" i="1" s="1"/>
  <c r="K307" i="1"/>
  <c r="O307" i="1" s="1"/>
  <c r="K308" i="1"/>
  <c r="O308" i="1" s="1"/>
  <c r="K309" i="1"/>
  <c r="O309" i="1" s="1"/>
  <c r="K310" i="1"/>
  <c r="O310" i="1" s="1"/>
  <c r="K311" i="1"/>
  <c r="O311" i="1" s="1"/>
  <c r="K312" i="1"/>
  <c r="O312" i="1" s="1"/>
  <c r="K313" i="1"/>
  <c r="O313" i="1" s="1"/>
  <c r="K314" i="1"/>
  <c r="O314" i="1" s="1"/>
  <c r="K315" i="1"/>
  <c r="O315" i="1" s="1"/>
  <c r="K316" i="1"/>
  <c r="O316" i="1" s="1"/>
  <c r="K317" i="1"/>
  <c r="O317" i="1" s="1"/>
  <c r="K318" i="1"/>
  <c r="O318" i="1" s="1"/>
  <c r="K319" i="1"/>
  <c r="O319" i="1" s="1"/>
  <c r="K320" i="1"/>
  <c r="O320" i="1" s="1"/>
  <c r="K321" i="1"/>
  <c r="O321" i="1" s="1"/>
  <c r="K322" i="1"/>
  <c r="O322" i="1" s="1"/>
  <c r="K323" i="1"/>
  <c r="O323" i="1" s="1"/>
  <c r="K324" i="1"/>
  <c r="O324" i="1" s="1"/>
  <c r="K325" i="1"/>
  <c r="O325" i="1" s="1"/>
  <c r="K326" i="1"/>
  <c r="O326" i="1" s="1"/>
  <c r="K327" i="1"/>
  <c r="O327" i="1" s="1"/>
  <c r="K328" i="1"/>
  <c r="O328" i="1" s="1"/>
  <c r="K329" i="1"/>
  <c r="O329" i="1" s="1"/>
  <c r="K330" i="1"/>
  <c r="O330" i="1" s="1"/>
  <c r="K331" i="1"/>
  <c r="O331" i="1" s="1"/>
  <c r="K332" i="1"/>
  <c r="O332" i="1" s="1"/>
  <c r="K333" i="1"/>
  <c r="O333" i="1" s="1"/>
  <c r="K334" i="1"/>
  <c r="O334" i="1" s="1"/>
  <c r="K335" i="1"/>
  <c r="O335" i="1" s="1"/>
  <c r="K336" i="1"/>
  <c r="O336" i="1" s="1"/>
  <c r="K337" i="1"/>
  <c r="O337" i="1" s="1"/>
  <c r="K338" i="1"/>
  <c r="O338" i="1" s="1"/>
  <c r="K339" i="1"/>
  <c r="O339" i="1" s="1"/>
  <c r="K340" i="1"/>
  <c r="O340" i="1" s="1"/>
  <c r="K341" i="1"/>
  <c r="O341" i="1" s="1"/>
  <c r="K342" i="1"/>
  <c r="O342" i="1" s="1"/>
  <c r="K343" i="1"/>
  <c r="O343" i="1" s="1"/>
  <c r="K344" i="1"/>
  <c r="O344" i="1" s="1"/>
  <c r="K345" i="1"/>
  <c r="O345" i="1" s="1"/>
  <c r="K346" i="1"/>
  <c r="O346" i="1" s="1"/>
  <c r="K347" i="1"/>
  <c r="O347" i="1" s="1"/>
  <c r="K348" i="1"/>
  <c r="O348" i="1" s="1"/>
  <c r="K349" i="1"/>
  <c r="O349" i="1" s="1"/>
  <c r="K350" i="1"/>
  <c r="O350" i="1" s="1"/>
  <c r="K351" i="1"/>
  <c r="O351" i="1" s="1"/>
  <c r="K352" i="1"/>
  <c r="O352" i="1" s="1"/>
  <c r="K353" i="1"/>
  <c r="O353" i="1" s="1"/>
  <c r="K354" i="1"/>
  <c r="O354" i="1" s="1"/>
  <c r="K355" i="1"/>
  <c r="O355" i="1" s="1"/>
  <c r="K356" i="1"/>
  <c r="O356" i="1" s="1"/>
  <c r="K357" i="1"/>
  <c r="O357" i="1" s="1"/>
  <c r="K358" i="1"/>
  <c r="O358" i="1" s="1"/>
  <c r="K359" i="1"/>
  <c r="O359" i="1" s="1"/>
  <c r="K360" i="1"/>
  <c r="O360" i="1" s="1"/>
  <c r="K361" i="1"/>
  <c r="O361" i="1" s="1"/>
  <c r="K362" i="1"/>
  <c r="O362" i="1" s="1"/>
  <c r="K363" i="1"/>
  <c r="O363" i="1" s="1"/>
  <c r="K364" i="1"/>
  <c r="O364" i="1" s="1"/>
  <c r="K365" i="1"/>
  <c r="O365" i="1" s="1"/>
  <c r="K366" i="1"/>
  <c r="O366" i="1" s="1"/>
  <c r="K367" i="1"/>
  <c r="O367" i="1" s="1"/>
  <c r="K368" i="1"/>
  <c r="O368" i="1" s="1"/>
  <c r="K369" i="1"/>
  <c r="O369" i="1" s="1"/>
  <c r="K370" i="1"/>
  <c r="O370" i="1" s="1"/>
  <c r="K371" i="1"/>
  <c r="O371" i="1" s="1"/>
  <c r="K372" i="1"/>
  <c r="O372" i="1" s="1"/>
  <c r="K373" i="1"/>
  <c r="O373" i="1" s="1"/>
  <c r="K374" i="1"/>
  <c r="O374" i="1" s="1"/>
  <c r="K375" i="1"/>
  <c r="O375" i="1" s="1"/>
  <c r="K376" i="1"/>
  <c r="O376" i="1" s="1"/>
  <c r="K377" i="1"/>
  <c r="O377" i="1" s="1"/>
  <c r="K378" i="1"/>
  <c r="O378" i="1" s="1"/>
  <c r="K379" i="1"/>
  <c r="O379" i="1" s="1"/>
  <c r="K380" i="1"/>
  <c r="O380" i="1" s="1"/>
  <c r="K381" i="1"/>
  <c r="O381" i="1" s="1"/>
  <c r="K382" i="1"/>
  <c r="O382" i="1" s="1"/>
  <c r="K383" i="1"/>
  <c r="O383" i="1" s="1"/>
  <c r="K384" i="1"/>
  <c r="O384" i="1" s="1"/>
  <c r="K385" i="1"/>
  <c r="O385" i="1" s="1"/>
  <c r="K386" i="1"/>
  <c r="O386" i="1" s="1"/>
  <c r="K387" i="1"/>
  <c r="O387" i="1" s="1"/>
  <c r="K388" i="1"/>
  <c r="O388" i="1" s="1"/>
  <c r="K389" i="1"/>
  <c r="O389" i="1" s="1"/>
  <c r="K390" i="1"/>
  <c r="O390" i="1" s="1"/>
  <c r="K391" i="1"/>
  <c r="O391" i="1" s="1"/>
  <c r="K392" i="1"/>
  <c r="O392" i="1" s="1"/>
  <c r="K393" i="1"/>
  <c r="O393" i="1" s="1"/>
  <c r="K394" i="1"/>
  <c r="O394" i="1" s="1"/>
  <c r="K395" i="1"/>
  <c r="O395" i="1" s="1"/>
  <c r="K396" i="1"/>
  <c r="O396" i="1" s="1"/>
  <c r="K397" i="1"/>
  <c r="O397" i="1" s="1"/>
  <c r="K398" i="1"/>
  <c r="O398" i="1" s="1"/>
  <c r="K399" i="1"/>
  <c r="O399" i="1" s="1"/>
  <c r="K400" i="1"/>
  <c r="O400" i="1" s="1"/>
  <c r="K401" i="1"/>
  <c r="O401" i="1" s="1"/>
  <c r="K402" i="1"/>
  <c r="O402" i="1" s="1"/>
  <c r="K403" i="1"/>
  <c r="O403" i="1" s="1"/>
  <c r="K404" i="1"/>
  <c r="O404" i="1" s="1"/>
  <c r="K405" i="1"/>
  <c r="O405" i="1" s="1"/>
  <c r="K406" i="1"/>
  <c r="O406" i="1" s="1"/>
  <c r="K407" i="1"/>
  <c r="O407" i="1" s="1"/>
  <c r="K408" i="1"/>
  <c r="O408" i="1" s="1"/>
  <c r="K409" i="1"/>
  <c r="O409" i="1" s="1"/>
  <c r="K410" i="1"/>
  <c r="O410" i="1" s="1"/>
  <c r="K411" i="1"/>
  <c r="O411" i="1" s="1"/>
  <c r="K412" i="1"/>
  <c r="O412" i="1" s="1"/>
  <c r="K413" i="1"/>
  <c r="O413" i="1" s="1"/>
  <c r="K414" i="1"/>
  <c r="O414" i="1" s="1"/>
  <c r="K415" i="1"/>
  <c r="O415" i="1" s="1"/>
  <c r="K416" i="1"/>
  <c r="O416" i="1" s="1"/>
  <c r="K417" i="1"/>
  <c r="O417" i="1" s="1"/>
  <c r="K418" i="1"/>
  <c r="O418" i="1" s="1"/>
  <c r="K419" i="1"/>
  <c r="O419" i="1" s="1"/>
  <c r="K420" i="1"/>
  <c r="O420" i="1" s="1"/>
  <c r="K421" i="1"/>
  <c r="O421" i="1" s="1"/>
  <c r="K422" i="1"/>
  <c r="O422" i="1" s="1"/>
  <c r="K423" i="1"/>
  <c r="O423" i="1" s="1"/>
  <c r="K424" i="1"/>
  <c r="O424" i="1" s="1"/>
  <c r="K425" i="1"/>
  <c r="O425" i="1" s="1"/>
  <c r="K426" i="1"/>
  <c r="O426" i="1" s="1"/>
  <c r="K427" i="1"/>
  <c r="O427" i="1" s="1"/>
  <c r="K428" i="1"/>
  <c r="O428" i="1" s="1"/>
  <c r="K429" i="1"/>
  <c r="O429" i="1" s="1"/>
  <c r="K430" i="1"/>
  <c r="O430" i="1" s="1"/>
  <c r="K431" i="1"/>
  <c r="O431" i="1" s="1"/>
  <c r="K432" i="1"/>
  <c r="O432" i="1" s="1"/>
  <c r="K433" i="1"/>
  <c r="O433" i="1" s="1"/>
  <c r="K434" i="1"/>
  <c r="O434" i="1" s="1"/>
  <c r="K435" i="1"/>
  <c r="O435" i="1" s="1"/>
  <c r="K436" i="1"/>
  <c r="O436" i="1" s="1"/>
  <c r="K437" i="1"/>
  <c r="O437" i="1" s="1"/>
  <c r="K438" i="1"/>
  <c r="O438" i="1" s="1"/>
  <c r="K439" i="1"/>
  <c r="O439" i="1" s="1"/>
  <c r="K440" i="1"/>
  <c r="O440" i="1" s="1"/>
  <c r="K441" i="1"/>
  <c r="O441" i="1" s="1"/>
  <c r="K442" i="1"/>
  <c r="O442" i="1" s="1"/>
  <c r="K443" i="1"/>
  <c r="O443" i="1" s="1"/>
  <c r="K444" i="1"/>
  <c r="O444" i="1" s="1"/>
  <c r="K445" i="1"/>
  <c r="O445" i="1" s="1"/>
  <c r="K446" i="1"/>
  <c r="O446" i="1" s="1"/>
  <c r="K447" i="1"/>
  <c r="O447" i="1" s="1"/>
  <c r="K448" i="1"/>
  <c r="O448" i="1" s="1"/>
  <c r="K449" i="1"/>
  <c r="O449" i="1" s="1"/>
  <c r="K450" i="1"/>
  <c r="O450" i="1" s="1"/>
  <c r="K451" i="1"/>
  <c r="O451" i="1" s="1"/>
  <c r="K452" i="1"/>
  <c r="O452" i="1" s="1"/>
  <c r="K453" i="1"/>
  <c r="O453" i="1" s="1"/>
  <c r="K454" i="1"/>
  <c r="O454" i="1" s="1"/>
  <c r="K455" i="1"/>
  <c r="O455" i="1" s="1"/>
  <c r="K456" i="1"/>
  <c r="O456" i="1" s="1"/>
  <c r="K457" i="1"/>
  <c r="O457" i="1" s="1"/>
  <c r="K458" i="1"/>
  <c r="O458" i="1" s="1"/>
  <c r="K459" i="1"/>
  <c r="O459" i="1" s="1"/>
  <c r="K460" i="1"/>
  <c r="O460" i="1" s="1"/>
  <c r="K461" i="1"/>
  <c r="O461" i="1" s="1"/>
  <c r="K462" i="1"/>
  <c r="O462" i="1" s="1"/>
  <c r="K463" i="1"/>
  <c r="O463" i="1" s="1"/>
  <c r="K464" i="1"/>
  <c r="O464" i="1" s="1"/>
  <c r="K465" i="1"/>
  <c r="O465" i="1" s="1"/>
  <c r="K466" i="1"/>
  <c r="O466" i="1" s="1"/>
  <c r="K467" i="1"/>
  <c r="O467" i="1" s="1"/>
  <c r="K468" i="1"/>
  <c r="O468" i="1" s="1"/>
  <c r="K469" i="1"/>
  <c r="O469" i="1" s="1"/>
  <c r="K470" i="1"/>
  <c r="O470" i="1" s="1"/>
  <c r="K471" i="1"/>
  <c r="O471" i="1" s="1"/>
  <c r="K472" i="1"/>
  <c r="O472" i="1" s="1"/>
  <c r="K473" i="1"/>
  <c r="O473" i="1" s="1"/>
  <c r="K474" i="1"/>
  <c r="O474" i="1" s="1"/>
  <c r="K475" i="1"/>
  <c r="O475" i="1" s="1"/>
  <c r="K476" i="1"/>
  <c r="O476" i="1" s="1"/>
  <c r="K477" i="1"/>
  <c r="O477" i="1" s="1"/>
  <c r="K478" i="1"/>
  <c r="O478" i="1" s="1"/>
  <c r="K479" i="1"/>
  <c r="O479" i="1" s="1"/>
  <c r="K480" i="1"/>
  <c r="O480" i="1" s="1"/>
  <c r="K481" i="1"/>
  <c r="O481" i="1" s="1"/>
  <c r="K482" i="1"/>
  <c r="O482" i="1" s="1"/>
  <c r="K483" i="1"/>
  <c r="O483" i="1" s="1"/>
  <c r="K484" i="1"/>
  <c r="O484" i="1" s="1"/>
  <c r="K485" i="1"/>
  <c r="O485" i="1" s="1"/>
  <c r="K486" i="1"/>
  <c r="O486" i="1" s="1"/>
  <c r="K487" i="1"/>
  <c r="O487" i="1" s="1"/>
  <c r="K488" i="1"/>
  <c r="O488" i="1" s="1"/>
  <c r="K489" i="1"/>
  <c r="O489" i="1" s="1"/>
  <c r="K490" i="1"/>
  <c r="O490" i="1" s="1"/>
  <c r="K491" i="1"/>
  <c r="O491" i="1" s="1"/>
  <c r="K492" i="1"/>
  <c r="O492" i="1" s="1"/>
  <c r="K493" i="1"/>
  <c r="O493" i="1" s="1"/>
  <c r="K494" i="1"/>
  <c r="O494" i="1" s="1"/>
  <c r="K495" i="1"/>
  <c r="O495" i="1" s="1"/>
  <c r="K496" i="1"/>
  <c r="O496" i="1" s="1"/>
  <c r="K497" i="1"/>
  <c r="O497" i="1" s="1"/>
  <c r="K498" i="1"/>
  <c r="O498" i="1" s="1"/>
  <c r="K499" i="1"/>
  <c r="O499" i="1" s="1"/>
  <c r="K500" i="1"/>
  <c r="O500" i="1" s="1"/>
  <c r="K501" i="1"/>
  <c r="O501" i="1" s="1"/>
  <c r="K502" i="1"/>
  <c r="O502" i="1" s="1"/>
  <c r="K503" i="1"/>
  <c r="O503" i="1" s="1"/>
  <c r="K504" i="1"/>
  <c r="O504" i="1" s="1"/>
  <c r="K505" i="1"/>
  <c r="O505" i="1" s="1"/>
  <c r="K506" i="1"/>
  <c r="O506" i="1" s="1"/>
  <c r="K507" i="1"/>
  <c r="O507" i="1" s="1"/>
  <c r="K508" i="1"/>
  <c r="O508" i="1" s="1"/>
  <c r="K509" i="1"/>
  <c r="O509" i="1" s="1"/>
  <c r="K510" i="1"/>
  <c r="O510" i="1" s="1"/>
  <c r="K511" i="1"/>
  <c r="O511" i="1" s="1"/>
  <c r="K512" i="1"/>
  <c r="O512" i="1" s="1"/>
  <c r="K513" i="1"/>
  <c r="O513" i="1" s="1"/>
  <c r="K514" i="1"/>
  <c r="O514" i="1" s="1"/>
  <c r="K515" i="1"/>
  <c r="O515" i="1" s="1"/>
  <c r="K516" i="1"/>
  <c r="O516" i="1" s="1"/>
  <c r="K517" i="1"/>
  <c r="O517" i="1" s="1"/>
  <c r="K518" i="1"/>
  <c r="O518" i="1" s="1"/>
  <c r="K519" i="1"/>
  <c r="O519" i="1" s="1"/>
  <c r="K520" i="1"/>
  <c r="O520" i="1" s="1"/>
  <c r="K521" i="1"/>
  <c r="O521" i="1" s="1"/>
  <c r="K522" i="1"/>
  <c r="O522" i="1" s="1"/>
  <c r="K523" i="1"/>
  <c r="O523" i="1" s="1"/>
  <c r="K524" i="1"/>
  <c r="O524" i="1" s="1"/>
  <c r="K525" i="1"/>
  <c r="O525" i="1" s="1"/>
  <c r="K526" i="1"/>
  <c r="O526" i="1" s="1"/>
  <c r="K527" i="1"/>
  <c r="O527" i="1" s="1"/>
  <c r="K528" i="1"/>
  <c r="O528" i="1" s="1"/>
  <c r="K529" i="1"/>
  <c r="O529" i="1" s="1"/>
  <c r="K530" i="1"/>
  <c r="O530" i="1" s="1"/>
  <c r="K531" i="1"/>
  <c r="O531" i="1" s="1"/>
  <c r="K532" i="1"/>
  <c r="O532" i="1" s="1"/>
  <c r="K533" i="1"/>
  <c r="O533" i="1" s="1"/>
  <c r="K534" i="1"/>
  <c r="O534" i="1" s="1"/>
  <c r="K535" i="1"/>
  <c r="O535" i="1" s="1"/>
  <c r="K536" i="1"/>
  <c r="O536" i="1" s="1"/>
  <c r="K537" i="1"/>
  <c r="O537" i="1" s="1"/>
  <c r="K538" i="1"/>
  <c r="O538" i="1" s="1"/>
  <c r="K539" i="1"/>
  <c r="O539" i="1" s="1"/>
  <c r="K540" i="1"/>
  <c r="O540" i="1" s="1"/>
  <c r="K541" i="1"/>
  <c r="O541" i="1" s="1"/>
  <c r="K542" i="1"/>
  <c r="O542" i="1" s="1"/>
  <c r="K543" i="1"/>
  <c r="O543" i="1" s="1"/>
  <c r="K544" i="1"/>
  <c r="O544" i="1" s="1"/>
  <c r="K545" i="1"/>
  <c r="O545" i="1" s="1"/>
  <c r="K546" i="1"/>
  <c r="O546" i="1" s="1"/>
  <c r="K547" i="1"/>
  <c r="O547" i="1" s="1"/>
  <c r="K548" i="1"/>
  <c r="O548" i="1" s="1"/>
  <c r="K549" i="1"/>
  <c r="O549" i="1" s="1"/>
  <c r="K550" i="1"/>
  <c r="O550" i="1" s="1"/>
  <c r="K551" i="1"/>
  <c r="O551" i="1" s="1"/>
  <c r="K552" i="1"/>
  <c r="O552" i="1" s="1"/>
  <c r="K553" i="1"/>
  <c r="O553" i="1" s="1"/>
  <c r="K554" i="1"/>
  <c r="O554" i="1" s="1"/>
  <c r="K555" i="1"/>
  <c r="O555" i="1" s="1"/>
  <c r="K556" i="1"/>
  <c r="O556" i="1" s="1"/>
  <c r="K557" i="1"/>
  <c r="O557" i="1" s="1"/>
  <c r="K558" i="1"/>
  <c r="O558" i="1" s="1"/>
  <c r="K559" i="1"/>
  <c r="O559" i="1" s="1"/>
  <c r="K560" i="1"/>
  <c r="O560" i="1" s="1"/>
  <c r="K561" i="1"/>
  <c r="O561" i="1" s="1"/>
  <c r="K562" i="1"/>
  <c r="O562" i="1" s="1"/>
  <c r="K563" i="1"/>
  <c r="O563" i="1" s="1"/>
  <c r="K564" i="1"/>
  <c r="O564" i="1" s="1"/>
  <c r="K565" i="1"/>
  <c r="O565" i="1" s="1"/>
  <c r="K566" i="1"/>
  <c r="O566" i="1" s="1"/>
  <c r="K567" i="1"/>
  <c r="O567" i="1" s="1"/>
  <c r="K568" i="1"/>
  <c r="O568" i="1" s="1"/>
  <c r="K569" i="1"/>
  <c r="O569" i="1" s="1"/>
  <c r="K570" i="1"/>
  <c r="O570" i="1" s="1"/>
  <c r="K571" i="1"/>
  <c r="O571" i="1" s="1"/>
  <c r="K572" i="1"/>
  <c r="O572" i="1" s="1"/>
  <c r="K573" i="1"/>
  <c r="O573" i="1" s="1"/>
  <c r="K574" i="1"/>
  <c r="O574" i="1" s="1"/>
  <c r="K575" i="1"/>
  <c r="O575" i="1" s="1"/>
  <c r="K576" i="1"/>
  <c r="O576" i="1" s="1"/>
  <c r="K577" i="1"/>
  <c r="O577" i="1" s="1"/>
  <c r="K578" i="1"/>
  <c r="O578" i="1" s="1"/>
  <c r="K579" i="1"/>
  <c r="O579" i="1" s="1"/>
  <c r="K580" i="1"/>
  <c r="O580" i="1" s="1"/>
  <c r="K581" i="1"/>
  <c r="O581" i="1" s="1"/>
  <c r="K582" i="1"/>
  <c r="O582" i="1" s="1"/>
  <c r="K583" i="1"/>
  <c r="O583" i="1" s="1"/>
  <c r="K584" i="1"/>
  <c r="O584" i="1" s="1"/>
  <c r="K585" i="1"/>
  <c r="O585" i="1" s="1"/>
  <c r="K586" i="1"/>
  <c r="O586" i="1" s="1"/>
  <c r="K587" i="1"/>
  <c r="O587" i="1" s="1"/>
  <c r="K588" i="1"/>
  <c r="O588" i="1" s="1"/>
  <c r="K589" i="1"/>
  <c r="O589" i="1" s="1"/>
  <c r="K590" i="1"/>
  <c r="O590" i="1" s="1"/>
  <c r="K591" i="1"/>
  <c r="O591" i="1" s="1"/>
  <c r="K592" i="1"/>
  <c r="O592" i="1" s="1"/>
  <c r="K593" i="1"/>
  <c r="O593" i="1" s="1"/>
  <c r="K594" i="1"/>
  <c r="O594" i="1" s="1"/>
  <c r="K595" i="1"/>
  <c r="O595" i="1" s="1"/>
  <c r="K596" i="1"/>
  <c r="O596" i="1" s="1"/>
  <c r="K597" i="1"/>
  <c r="O597" i="1" s="1"/>
  <c r="K598" i="1"/>
  <c r="O598" i="1" s="1"/>
  <c r="K599" i="1"/>
  <c r="O599" i="1" s="1"/>
  <c r="K600" i="1"/>
  <c r="O600" i="1" s="1"/>
  <c r="K601" i="1"/>
  <c r="O601" i="1" s="1"/>
  <c r="K602" i="1"/>
  <c r="O602" i="1" s="1"/>
  <c r="K603" i="1"/>
  <c r="O603" i="1" s="1"/>
  <c r="K604" i="1"/>
  <c r="O604" i="1" s="1"/>
  <c r="K605" i="1"/>
  <c r="O605" i="1" s="1"/>
  <c r="K606" i="1"/>
  <c r="O606" i="1" s="1"/>
  <c r="K607" i="1"/>
  <c r="O607" i="1" s="1"/>
  <c r="K608" i="1"/>
  <c r="O608" i="1" s="1"/>
  <c r="K609" i="1"/>
  <c r="O609" i="1" s="1"/>
  <c r="K610" i="1"/>
  <c r="O610" i="1" s="1"/>
  <c r="K611" i="1"/>
  <c r="O611" i="1" s="1"/>
  <c r="K612" i="1"/>
  <c r="O612" i="1" s="1"/>
  <c r="K613" i="1"/>
  <c r="O613" i="1" s="1"/>
  <c r="K614" i="1"/>
  <c r="O614" i="1" s="1"/>
  <c r="K615" i="1"/>
  <c r="O615" i="1" s="1"/>
  <c r="K616" i="1"/>
  <c r="O616" i="1" s="1"/>
  <c r="K617" i="1"/>
  <c r="O617" i="1" s="1"/>
  <c r="K618" i="1"/>
  <c r="O618" i="1" s="1"/>
  <c r="K619" i="1"/>
  <c r="O619" i="1" s="1"/>
  <c r="K620" i="1"/>
  <c r="O620" i="1" s="1"/>
  <c r="K621" i="1"/>
  <c r="O621" i="1" s="1"/>
  <c r="K622" i="1"/>
  <c r="O622" i="1" s="1"/>
  <c r="K623" i="1"/>
  <c r="O623" i="1" s="1"/>
  <c r="K624" i="1"/>
  <c r="O624" i="1" s="1"/>
  <c r="K625" i="1"/>
  <c r="O625" i="1" s="1"/>
  <c r="K626" i="1"/>
  <c r="O626" i="1" s="1"/>
  <c r="K627" i="1"/>
  <c r="O627" i="1" s="1"/>
  <c r="K628" i="1"/>
  <c r="O628" i="1" s="1"/>
  <c r="K629" i="1"/>
  <c r="O629" i="1" s="1"/>
  <c r="K630" i="1"/>
  <c r="O630" i="1" s="1"/>
  <c r="K631" i="1"/>
  <c r="O631" i="1" s="1"/>
  <c r="K632" i="1"/>
  <c r="O632" i="1" s="1"/>
  <c r="K633" i="1"/>
  <c r="O633" i="1" s="1"/>
  <c r="K634" i="1"/>
  <c r="O634" i="1" s="1"/>
  <c r="K635" i="1"/>
  <c r="O635" i="1" s="1"/>
  <c r="K636" i="1"/>
  <c r="O636" i="1" s="1"/>
  <c r="K637" i="1"/>
  <c r="O637" i="1" s="1"/>
  <c r="K638" i="1"/>
  <c r="O638" i="1" s="1"/>
  <c r="K639" i="1"/>
  <c r="O639" i="1" s="1"/>
  <c r="K640" i="1"/>
  <c r="O640" i="1" s="1"/>
  <c r="K641" i="1"/>
  <c r="O641" i="1" s="1"/>
  <c r="K642" i="1"/>
  <c r="O642" i="1" s="1"/>
  <c r="K643" i="1"/>
  <c r="O643" i="1" s="1"/>
  <c r="K644" i="1"/>
  <c r="O644" i="1" s="1"/>
  <c r="K645" i="1"/>
  <c r="O645" i="1" s="1"/>
  <c r="K646" i="1"/>
  <c r="O646" i="1" s="1"/>
  <c r="K647" i="1"/>
  <c r="O647" i="1" s="1"/>
  <c r="K648" i="1"/>
  <c r="O648" i="1" s="1"/>
  <c r="K649" i="1"/>
  <c r="O649" i="1" s="1"/>
  <c r="K650" i="1"/>
  <c r="O650" i="1" s="1"/>
  <c r="K651" i="1"/>
  <c r="O651" i="1" s="1"/>
  <c r="K652" i="1"/>
  <c r="O652" i="1" s="1"/>
  <c r="K653" i="1"/>
  <c r="O653" i="1" s="1"/>
  <c r="K654" i="1"/>
  <c r="O654" i="1" s="1"/>
  <c r="K655" i="1"/>
  <c r="O655" i="1" s="1"/>
  <c r="K656" i="1"/>
  <c r="O656" i="1" s="1"/>
  <c r="K657" i="1"/>
  <c r="O657" i="1" s="1"/>
  <c r="K658" i="1"/>
  <c r="O658" i="1" s="1"/>
  <c r="K659" i="1"/>
  <c r="O659" i="1" s="1"/>
  <c r="K660" i="1"/>
  <c r="O660" i="1" s="1"/>
  <c r="K661" i="1"/>
  <c r="O661" i="1" s="1"/>
  <c r="K662" i="1"/>
  <c r="O662" i="1" s="1"/>
  <c r="K663" i="1"/>
  <c r="O663" i="1" s="1"/>
  <c r="K664" i="1"/>
  <c r="O664" i="1" s="1"/>
  <c r="K665" i="1"/>
  <c r="O665" i="1" s="1"/>
  <c r="K666" i="1"/>
  <c r="O666" i="1" s="1"/>
  <c r="K667" i="1"/>
  <c r="O667" i="1" s="1"/>
  <c r="K668" i="1"/>
  <c r="O668" i="1" s="1"/>
  <c r="K669" i="1"/>
  <c r="O669" i="1" s="1"/>
  <c r="K670" i="1"/>
  <c r="O670" i="1" s="1"/>
  <c r="K671" i="1"/>
  <c r="O671" i="1" s="1"/>
  <c r="K672" i="1"/>
  <c r="O672" i="1" s="1"/>
  <c r="K673" i="1"/>
  <c r="O673" i="1" s="1"/>
  <c r="K674" i="1"/>
  <c r="O674" i="1" s="1"/>
  <c r="K675" i="1"/>
  <c r="O675" i="1" s="1"/>
  <c r="K676" i="1"/>
  <c r="O676" i="1" s="1"/>
  <c r="K677" i="1"/>
  <c r="O677" i="1" s="1"/>
  <c r="K678" i="1"/>
  <c r="O678" i="1" s="1"/>
  <c r="K679" i="1"/>
  <c r="O679" i="1" s="1"/>
  <c r="K680" i="1"/>
  <c r="O680" i="1" s="1"/>
  <c r="K681" i="1"/>
  <c r="O681" i="1" s="1"/>
  <c r="K682" i="1"/>
  <c r="O682" i="1" s="1"/>
  <c r="K683" i="1"/>
  <c r="O683" i="1" s="1"/>
  <c r="K684" i="1"/>
  <c r="O684" i="1" s="1"/>
  <c r="K685" i="1"/>
  <c r="O685" i="1" s="1"/>
  <c r="K686" i="1"/>
  <c r="O686" i="1" s="1"/>
  <c r="K687" i="1"/>
  <c r="O687" i="1" s="1"/>
  <c r="K688" i="1"/>
  <c r="O688" i="1" s="1"/>
  <c r="K689" i="1"/>
  <c r="O689" i="1" s="1"/>
  <c r="K690" i="1"/>
  <c r="O690" i="1" s="1"/>
  <c r="K691" i="1"/>
  <c r="O691" i="1" s="1"/>
  <c r="K692" i="1"/>
  <c r="O692" i="1" s="1"/>
  <c r="K693" i="1"/>
  <c r="O693" i="1" s="1"/>
  <c r="K694" i="1"/>
  <c r="O694" i="1" s="1"/>
  <c r="K695" i="1"/>
  <c r="O695" i="1" s="1"/>
  <c r="K696" i="1"/>
  <c r="O696" i="1" s="1"/>
  <c r="K697" i="1"/>
  <c r="O697" i="1" s="1"/>
  <c r="K698" i="1"/>
  <c r="O698" i="1" s="1"/>
  <c r="K699" i="1"/>
  <c r="O699" i="1" s="1"/>
  <c r="K700" i="1"/>
  <c r="O700" i="1" s="1"/>
  <c r="K701" i="1"/>
  <c r="O701" i="1" s="1"/>
  <c r="K702" i="1"/>
  <c r="O702" i="1" s="1"/>
  <c r="K703" i="1"/>
  <c r="O703" i="1" s="1"/>
  <c r="K704" i="1"/>
  <c r="O704" i="1" s="1"/>
  <c r="K705" i="1"/>
  <c r="O705" i="1" s="1"/>
  <c r="K706" i="1"/>
  <c r="O706" i="1" s="1"/>
  <c r="K707" i="1"/>
  <c r="O707" i="1" s="1"/>
  <c r="K708" i="1"/>
  <c r="O708" i="1" s="1"/>
  <c r="K709" i="1"/>
  <c r="O709" i="1" s="1"/>
  <c r="K710" i="1"/>
  <c r="O710" i="1" s="1"/>
  <c r="K711" i="1"/>
  <c r="O711" i="1" s="1"/>
  <c r="K712" i="1"/>
  <c r="O712" i="1" s="1"/>
  <c r="K713" i="1"/>
  <c r="O713" i="1" s="1"/>
  <c r="K714" i="1"/>
  <c r="O714" i="1" s="1"/>
  <c r="K715" i="1"/>
  <c r="O715" i="1" s="1"/>
  <c r="K716" i="1"/>
  <c r="O716" i="1" s="1"/>
  <c r="K717" i="1"/>
  <c r="O717" i="1" s="1"/>
  <c r="K718" i="1"/>
  <c r="O718" i="1" s="1"/>
  <c r="K719" i="1"/>
  <c r="O719" i="1" s="1"/>
  <c r="K720" i="1"/>
  <c r="O720" i="1" s="1"/>
  <c r="K721" i="1"/>
  <c r="O721" i="1" s="1"/>
  <c r="K722" i="1"/>
  <c r="O722" i="1" s="1"/>
  <c r="K723" i="1"/>
  <c r="O723" i="1" s="1"/>
  <c r="K724" i="1"/>
  <c r="O724" i="1" s="1"/>
  <c r="K725" i="1"/>
  <c r="O725" i="1" s="1"/>
  <c r="K726" i="1"/>
  <c r="O726" i="1" s="1"/>
  <c r="K727" i="1"/>
  <c r="O727" i="1" s="1"/>
  <c r="K728" i="1"/>
  <c r="O728" i="1" s="1"/>
  <c r="K729" i="1"/>
  <c r="O729" i="1" s="1"/>
  <c r="K730" i="1"/>
  <c r="O730" i="1" s="1"/>
  <c r="K731" i="1"/>
  <c r="O731" i="1" s="1"/>
  <c r="K732" i="1"/>
  <c r="O732" i="1" s="1"/>
  <c r="K733" i="1"/>
  <c r="O733" i="1" s="1"/>
  <c r="K734" i="1"/>
  <c r="O734" i="1" s="1"/>
  <c r="K735" i="1"/>
  <c r="O735" i="1" s="1"/>
  <c r="K736" i="1"/>
  <c r="O736" i="1" s="1"/>
  <c r="K737" i="1"/>
  <c r="O737" i="1" s="1"/>
  <c r="K738" i="1"/>
  <c r="O738" i="1" s="1"/>
  <c r="K739" i="1"/>
  <c r="O739" i="1" s="1"/>
  <c r="K740" i="1"/>
  <c r="O740" i="1" s="1"/>
  <c r="K741" i="1"/>
  <c r="O741" i="1" s="1"/>
  <c r="K742" i="1"/>
  <c r="O742" i="1" s="1"/>
  <c r="K743" i="1"/>
  <c r="O743" i="1" s="1"/>
  <c r="K744" i="1"/>
  <c r="O744" i="1" s="1"/>
  <c r="K745" i="1"/>
  <c r="O745" i="1" s="1"/>
  <c r="K746" i="1"/>
  <c r="O746" i="1" s="1"/>
  <c r="K747" i="1"/>
  <c r="O747" i="1" s="1"/>
  <c r="K748" i="1"/>
  <c r="O748" i="1" s="1"/>
  <c r="K749" i="1"/>
  <c r="O749" i="1" s="1"/>
  <c r="K750" i="1"/>
  <c r="O750" i="1" s="1"/>
  <c r="K751" i="1"/>
  <c r="O751" i="1" s="1"/>
  <c r="K752" i="1"/>
  <c r="O752" i="1" s="1"/>
  <c r="K753" i="1"/>
  <c r="O753" i="1" s="1"/>
  <c r="K754" i="1"/>
  <c r="O754" i="1" s="1"/>
  <c r="K755" i="1"/>
  <c r="O755" i="1" s="1"/>
  <c r="K756" i="1"/>
  <c r="O756" i="1" s="1"/>
  <c r="K757" i="1"/>
  <c r="O757" i="1" s="1"/>
  <c r="K758" i="1"/>
  <c r="O758" i="1" s="1"/>
  <c r="K759" i="1"/>
  <c r="O759" i="1" s="1"/>
  <c r="K760" i="1"/>
  <c r="O760" i="1" s="1"/>
  <c r="K761" i="1"/>
  <c r="O761" i="1" s="1"/>
  <c r="K762" i="1"/>
  <c r="O762" i="1" s="1"/>
  <c r="K763" i="1"/>
  <c r="O763" i="1" s="1"/>
  <c r="K764" i="1"/>
  <c r="O764" i="1" s="1"/>
  <c r="K765" i="1"/>
  <c r="O765" i="1" s="1"/>
  <c r="K766" i="1"/>
  <c r="O766" i="1" s="1"/>
  <c r="K767" i="1"/>
  <c r="O767" i="1" s="1"/>
  <c r="K768" i="1"/>
  <c r="O768" i="1" s="1"/>
  <c r="K769" i="1"/>
  <c r="O769" i="1" s="1"/>
  <c r="K770" i="1"/>
  <c r="O770" i="1" s="1"/>
  <c r="K771" i="1"/>
  <c r="O771" i="1" s="1"/>
  <c r="K772" i="1"/>
  <c r="O772" i="1" s="1"/>
  <c r="K773" i="1"/>
  <c r="O773" i="1" s="1"/>
  <c r="K774" i="1"/>
  <c r="O774" i="1" s="1"/>
  <c r="K775" i="1"/>
  <c r="O775" i="1" s="1"/>
  <c r="K776" i="1"/>
  <c r="O776" i="1" s="1"/>
  <c r="K777" i="1"/>
  <c r="O777" i="1" s="1"/>
  <c r="K778" i="1"/>
  <c r="O778" i="1" s="1"/>
  <c r="K779" i="1"/>
  <c r="O779" i="1" s="1"/>
  <c r="K780" i="1"/>
  <c r="O780" i="1" s="1"/>
  <c r="K781" i="1"/>
  <c r="O781" i="1" s="1"/>
  <c r="K782" i="1"/>
  <c r="O782" i="1" s="1"/>
  <c r="K783" i="1"/>
  <c r="O783" i="1" s="1"/>
  <c r="K784" i="1"/>
  <c r="O784" i="1" s="1"/>
  <c r="K785" i="1"/>
  <c r="O785" i="1" s="1"/>
  <c r="K786" i="1"/>
  <c r="O786" i="1" s="1"/>
  <c r="K787" i="1"/>
  <c r="O787" i="1" s="1"/>
  <c r="K788" i="1"/>
  <c r="O788" i="1" s="1"/>
  <c r="K789" i="1"/>
  <c r="O789" i="1" s="1"/>
  <c r="K790" i="1"/>
  <c r="O790" i="1" s="1"/>
  <c r="K791" i="1"/>
  <c r="O791" i="1" s="1"/>
  <c r="K792" i="1"/>
  <c r="O792" i="1" s="1"/>
  <c r="K793" i="1"/>
  <c r="O793" i="1" s="1"/>
  <c r="K794" i="1"/>
  <c r="O794" i="1" s="1"/>
  <c r="K795" i="1"/>
  <c r="O795" i="1" s="1"/>
  <c r="K796" i="1"/>
  <c r="O796" i="1" s="1"/>
  <c r="K797" i="1"/>
  <c r="O797" i="1" s="1"/>
  <c r="K798" i="1"/>
  <c r="O798" i="1" s="1"/>
  <c r="K799" i="1"/>
  <c r="O799" i="1" s="1"/>
  <c r="K800" i="1"/>
  <c r="O800" i="1" s="1"/>
  <c r="K801" i="1"/>
  <c r="O801" i="1" s="1"/>
  <c r="K802" i="1"/>
  <c r="O802" i="1" s="1"/>
  <c r="K803" i="1"/>
  <c r="O803" i="1" s="1"/>
  <c r="K804" i="1"/>
  <c r="O804" i="1" s="1"/>
  <c r="K805" i="1"/>
  <c r="O805" i="1" s="1"/>
  <c r="K806" i="1"/>
  <c r="O806" i="1" s="1"/>
  <c r="K807" i="1"/>
  <c r="O807" i="1" s="1"/>
  <c r="K808" i="1"/>
  <c r="O808" i="1" s="1"/>
  <c r="K809" i="1"/>
  <c r="O809" i="1" s="1"/>
  <c r="K810" i="1"/>
  <c r="O810" i="1" s="1"/>
  <c r="K811" i="1"/>
  <c r="O811" i="1" s="1"/>
  <c r="K812" i="1"/>
  <c r="O812" i="1" s="1"/>
  <c r="K813" i="1"/>
  <c r="O813" i="1" s="1"/>
  <c r="K814" i="1"/>
  <c r="O814" i="1" s="1"/>
  <c r="K815" i="1"/>
  <c r="O815" i="1" s="1"/>
  <c r="K816" i="1"/>
  <c r="O816" i="1" s="1"/>
  <c r="K817" i="1"/>
  <c r="O817" i="1" s="1"/>
  <c r="K818" i="1"/>
  <c r="O818" i="1" s="1"/>
  <c r="K819" i="1"/>
  <c r="O819" i="1" s="1"/>
  <c r="K820" i="1"/>
  <c r="O820" i="1" s="1"/>
  <c r="K821" i="1"/>
  <c r="O821" i="1" s="1"/>
  <c r="K822" i="1"/>
  <c r="O822" i="1" s="1"/>
  <c r="K823" i="1"/>
  <c r="O823" i="1" s="1"/>
  <c r="K824" i="1"/>
  <c r="O824" i="1" s="1"/>
  <c r="K825" i="1"/>
  <c r="O825" i="1" s="1"/>
  <c r="K826" i="1"/>
  <c r="O826" i="1" s="1"/>
  <c r="K827" i="1"/>
  <c r="O827" i="1" s="1"/>
  <c r="K828" i="1"/>
  <c r="O828" i="1" s="1"/>
  <c r="K829" i="1"/>
  <c r="O829" i="1" s="1"/>
  <c r="K830" i="1"/>
  <c r="O830" i="1" s="1"/>
  <c r="K831" i="1"/>
  <c r="O831" i="1" s="1"/>
  <c r="K832" i="1"/>
  <c r="O832" i="1" s="1"/>
  <c r="K833" i="1"/>
  <c r="O833" i="1" s="1"/>
  <c r="K834" i="1"/>
  <c r="O834" i="1" s="1"/>
  <c r="K835" i="1"/>
  <c r="O835" i="1" s="1"/>
  <c r="K836" i="1"/>
  <c r="O836" i="1" s="1"/>
  <c r="K837" i="1"/>
  <c r="O837" i="1" s="1"/>
  <c r="K838" i="1"/>
  <c r="O838" i="1" s="1"/>
  <c r="K839" i="1"/>
  <c r="O839" i="1" s="1"/>
  <c r="K840" i="1"/>
  <c r="O840" i="1" s="1"/>
  <c r="K841" i="1"/>
  <c r="O841" i="1" s="1"/>
  <c r="K842" i="1"/>
  <c r="O842" i="1" s="1"/>
  <c r="K843" i="1"/>
  <c r="O843" i="1" s="1"/>
  <c r="K844" i="1"/>
  <c r="O844" i="1" s="1"/>
  <c r="K845" i="1"/>
  <c r="O845" i="1" s="1"/>
  <c r="K846" i="1"/>
  <c r="O846" i="1" s="1"/>
  <c r="K847" i="1"/>
  <c r="O847" i="1" s="1"/>
  <c r="K848" i="1"/>
  <c r="O848" i="1" s="1"/>
  <c r="K849" i="1"/>
  <c r="O849" i="1" s="1"/>
  <c r="K850" i="1"/>
  <c r="O850" i="1" s="1"/>
  <c r="K851" i="1"/>
  <c r="O851" i="1" s="1"/>
  <c r="K852" i="1"/>
  <c r="O852" i="1" s="1"/>
  <c r="K853" i="1"/>
  <c r="O853" i="1" s="1"/>
  <c r="K854" i="1"/>
  <c r="O854" i="1" s="1"/>
  <c r="K855" i="1"/>
  <c r="O855" i="1" s="1"/>
  <c r="K856" i="1"/>
  <c r="O856" i="1" s="1"/>
  <c r="K857" i="1"/>
  <c r="O857" i="1" s="1"/>
  <c r="K858" i="1"/>
  <c r="O858" i="1" s="1"/>
  <c r="K859" i="1"/>
  <c r="O859" i="1" s="1"/>
  <c r="K860" i="1"/>
  <c r="O860" i="1" s="1"/>
  <c r="K861" i="1"/>
  <c r="O861" i="1" s="1"/>
  <c r="K862" i="1"/>
  <c r="O862" i="1" s="1"/>
  <c r="K863" i="1"/>
  <c r="O863" i="1" s="1"/>
  <c r="K864" i="1"/>
  <c r="O864" i="1" s="1"/>
  <c r="K865" i="1"/>
  <c r="O865" i="1" s="1"/>
  <c r="K866" i="1"/>
  <c r="O866" i="1" s="1"/>
  <c r="K867" i="1"/>
  <c r="O867" i="1" s="1"/>
  <c r="K868" i="1"/>
  <c r="O868" i="1" s="1"/>
  <c r="K869" i="1"/>
  <c r="O869" i="1" s="1"/>
  <c r="K870" i="1"/>
  <c r="O870" i="1" s="1"/>
  <c r="K871" i="1"/>
  <c r="O871" i="1" s="1"/>
  <c r="K872" i="1"/>
  <c r="O872" i="1" s="1"/>
  <c r="K873" i="1"/>
  <c r="O873" i="1" s="1"/>
  <c r="K874" i="1"/>
  <c r="O874" i="1" s="1"/>
  <c r="K875" i="1"/>
  <c r="O875" i="1" s="1"/>
  <c r="K876" i="1"/>
  <c r="O876" i="1" s="1"/>
  <c r="K877" i="1"/>
  <c r="O877" i="1" s="1"/>
  <c r="K878" i="1"/>
  <c r="O878" i="1" s="1"/>
  <c r="K879" i="1"/>
  <c r="O879" i="1" s="1"/>
  <c r="K880" i="1"/>
  <c r="O880" i="1" s="1"/>
  <c r="K881" i="1"/>
  <c r="O881" i="1" s="1"/>
  <c r="K882" i="1"/>
  <c r="O882" i="1" s="1"/>
  <c r="K883" i="1"/>
  <c r="O883" i="1" s="1"/>
  <c r="K884" i="1"/>
  <c r="O884" i="1" s="1"/>
  <c r="K885" i="1"/>
  <c r="O885" i="1" s="1"/>
  <c r="K886" i="1"/>
  <c r="O886" i="1" s="1"/>
  <c r="K887" i="1"/>
  <c r="O887" i="1" s="1"/>
  <c r="K888" i="1"/>
  <c r="O888" i="1" s="1"/>
  <c r="K889" i="1"/>
  <c r="O889" i="1" s="1"/>
  <c r="K890" i="1"/>
  <c r="O890" i="1" s="1"/>
  <c r="K891" i="1"/>
  <c r="O891" i="1" s="1"/>
  <c r="K892" i="1"/>
  <c r="O892" i="1" s="1"/>
  <c r="K893" i="1"/>
  <c r="O893" i="1" s="1"/>
  <c r="K894" i="1"/>
  <c r="O894" i="1" s="1"/>
  <c r="K895" i="1"/>
  <c r="O895" i="1" s="1"/>
  <c r="K896" i="1"/>
  <c r="O896" i="1" s="1"/>
  <c r="K897" i="1"/>
  <c r="O897" i="1" s="1"/>
  <c r="K898" i="1"/>
  <c r="O898" i="1" s="1"/>
  <c r="K899" i="1"/>
  <c r="O899" i="1" s="1"/>
  <c r="K900" i="1"/>
  <c r="O900" i="1" s="1"/>
  <c r="K901" i="1"/>
  <c r="O901" i="1" s="1"/>
  <c r="K902" i="1"/>
  <c r="O902" i="1" s="1"/>
  <c r="K903" i="1"/>
  <c r="O903" i="1" s="1"/>
  <c r="K904" i="1"/>
  <c r="O904" i="1" s="1"/>
  <c r="K905" i="1"/>
  <c r="O905" i="1" s="1"/>
  <c r="K906" i="1"/>
  <c r="O906" i="1" s="1"/>
  <c r="K907" i="1"/>
  <c r="O907" i="1" s="1"/>
  <c r="K908" i="1"/>
  <c r="O908" i="1" s="1"/>
  <c r="K909" i="1"/>
  <c r="O909" i="1" s="1"/>
  <c r="K910" i="1"/>
  <c r="O910" i="1" s="1"/>
  <c r="K911" i="1"/>
  <c r="O911" i="1" s="1"/>
  <c r="K912" i="1"/>
  <c r="O912" i="1" s="1"/>
  <c r="K913" i="1"/>
  <c r="O913" i="1" s="1"/>
  <c r="K914" i="1"/>
  <c r="O914" i="1" s="1"/>
  <c r="K915" i="1"/>
  <c r="O915" i="1" s="1"/>
  <c r="K916" i="1"/>
  <c r="O916" i="1" s="1"/>
  <c r="K917" i="1"/>
  <c r="O917" i="1" s="1"/>
  <c r="K918" i="1"/>
  <c r="O918" i="1" s="1"/>
  <c r="K919" i="1"/>
  <c r="O919" i="1" s="1"/>
  <c r="K920" i="1"/>
  <c r="O920" i="1" s="1"/>
  <c r="K921" i="1"/>
  <c r="O921" i="1" s="1"/>
  <c r="K922" i="1"/>
  <c r="O922" i="1" s="1"/>
  <c r="K923" i="1"/>
  <c r="O923" i="1" s="1"/>
  <c r="K924" i="1"/>
  <c r="O924" i="1" s="1"/>
  <c r="K925" i="1"/>
  <c r="O925" i="1" s="1"/>
  <c r="K926" i="1"/>
  <c r="O926" i="1" s="1"/>
  <c r="K927" i="1"/>
  <c r="O927" i="1" s="1"/>
  <c r="K928" i="1"/>
  <c r="O928" i="1" s="1"/>
  <c r="K929" i="1"/>
  <c r="O929" i="1" s="1"/>
  <c r="K930" i="1"/>
  <c r="O930" i="1" s="1"/>
  <c r="K931" i="1"/>
  <c r="O931" i="1" s="1"/>
  <c r="K932" i="1"/>
  <c r="O932" i="1" s="1"/>
  <c r="K933" i="1"/>
  <c r="O933" i="1" s="1"/>
  <c r="K934" i="1"/>
  <c r="O934" i="1" s="1"/>
  <c r="K935" i="1"/>
  <c r="O935" i="1" s="1"/>
  <c r="K936" i="1"/>
  <c r="O936" i="1" s="1"/>
  <c r="K937" i="1"/>
  <c r="O937" i="1" s="1"/>
  <c r="K938" i="1"/>
  <c r="O938" i="1" s="1"/>
  <c r="K939" i="1"/>
  <c r="O939" i="1" s="1"/>
  <c r="K940" i="1"/>
  <c r="O940" i="1" s="1"/>
  <c r="K941" i="1"/>
  <c r="O941" i="1" s="1"/>
  <c r="K942" i="1"/>
  <c r="O942" i="1" s="1"/>
  <c r="K943" i="1"/>
  <c r="O943" i="1" s="1"/>
  <c r="K944" i="1"/>
  <c r="O944" i="1" s="1"/>
  <c r="K945" i="1"/>
  <c r="O945" i="1" s="1"/>
  <c r="K946" i="1"/>
  <c r="O946" i="1" s="1"/>
  <c r="K947" i="1"/>
  <c r="O947" i="1" s="1"/>
  <c r="K948" i="1"/>
  <c r="O948" i="1" s="1"/>
  <c r="K949" i="1"/>
  <c r="O949" i="1" s="1"/>
  <c r="K950" i="1"/>
  <c r="O950" i="1" s="1"/>
  <c r="K951" i="1"/>
  <c r="O951" i="1" s="1"/>
  <c r="K952" i="1"/>
  <c r="O952" i="1" s="1"/>
  <c r="K953" i="1"/>
  <c r="O953" i="1" s="1"/>
  <c r="K954" i="1"/>
  <c r="O954" i="1" s="1"/>
  <c r="K955" i="1"/>
  <c r="O955" i="1" s="1"/>
  <c r="K956" i="1"/>
  <c r="O956" i="1" s="1"/>
  <c r="K957" i="1"/>
  <c r="O957" i="1" s="1"/>
  <c r="K958" i="1"/>
  <c r="O958" i="1" s="1"/>
  <c r="K959" i="1"/>
  <c r="O959" i="1" s="1"/>
  <c r="K960" i="1"/>
  <c r="O960" i="1" s="1"/>
  <c r="K961" i="1"/>
  <c r="O961" i="1" s="1"/>
  <c r="K962" i="1"/>
  <c r="O962" i="1" s="1"/>
  <c r="K963" i="1"/>
  <c r="O963" i="1" s="1"/>
  <c r="K964" i="1"/>
  <c r="O964" i="1" s="1"/>
  <c r="K965" i="1"/>
  <c r="O965" i="1" s="1"/>
  <c r="K966" i="1"/>
  <c r="O966" i="1" s="1"/>
  <c r="K967" i="1"/>
  <c r="O967" i="1" s="1"/>
  <c r="K968" i="1"/>
  <c r="O968" i="1" s="1"/>
  <c r="K969" i="1"/>
  <c r="O969" i="1" s="1"/>
  <c r="K970" i="1"/>
  <c r="O970" i="1" s="1"/>
  <c r="K971" i="1"/>
  <c r="O971" i="1" s="1"/>
  <c r="K972" i="1"/>
  <c r="O972" i="1" s="1"/>
  <c r="K973" i="1"/>
  <c r="O973" i="1" s="1"/>
  <c r="K974" i="1"/>
  <c r="O974" i="1" s="1"/>
  <c r="K975" i="1"/>
  <c r="O975" i="1" s="1"/>
  <c r="K976" i="1"/>
  <c r="O976" i="1" s="1"/>
  <c r="K977" i="1"/>
  <c r="O977" i="1" s="1"/>
  <c r="K978" i="1"/>
  <c r="O978" i="1" s="1"/>
  <c r="K979" i="1"/>
  <c r="O979" i="1" s="1"/>
  <c r="K980" i="1"/>
  <c r="O980" i="1" s="1"/>
  <c r="K981" i="1"/>
  <c r="O981" i="1" s="1"/>
  <c r="K982" i="1"/>
  <c r="O982" i="1" s="1"/>
  <c r="K983" i="1"/>
  <c r="O983" i="1" s="1"/>
  <c r="K984" i="1"/>
  <c r="O984" i="1" s="1"/>
  <c r="K985" i="1"/>
  <c r="O985" i="1" s="1"/>
  <c r="K986" i="1"/>
  <c r="O986" i="1" s="1"/>
  <c r="K987" i="1"/>
  <c r="O987" i="1" s="1"/>
  <c r="K988" i="1"/>
  <c r="O988" i="1" s="1"/>
  <c r="K989" i="1"/>
  <c r="O989" i="1" s="1"/>
  <c r="K990" i="1"/>
  <c r="O990" i="1" s="1"/>
  <c r="K991" i="1"/>
  <c r="O991" i="1" s="1"/>
  <c r="K992" i="1"/>
  <c r="O992" i="1" s="1"/>
  <c r="K993" i="1"/>
  <c r="O993" i="1" s="1"/>
  <c r="K994" i="1"/>
  <c r="O994" i="1" s="1"/>
  <c r="K995" i="1"/>
  <c r="O995" i="1" s="1"/>
  <c r="K996" i="1"/>
  <c r="O996" i="1" s="1"/>
  <c r="K997" i="1"/>
  <c r="O997" i="1" s="1"/>
  <c r="K998" i="1"/>
  <c r="O998" i="1" s="1"/>
  <c r="K999" i="1"/>
  <c r="O999" i="1" s="1"/>
  <c r="K1000" i="1"/>
  <c r="O1000" i="1" s="1"/>
  <c r="K1001" i="1"/>
  <c r="O1001" i="1" s="1"/>
  <c r="K1002" i="1"/>
  <c r="O1002" i="1" s="1"/>
  <c r="K1003" i="1"/>
  <c r="O1003" i="1" s="1"/>
  <c r="K1004" i="1"/>
  <c r="O1004" i="1" s="1"/>
  <c r="K1005" i="1"/>
  <c r="O1005" i="1" s="1"/>
  <c r="K1006" i="1"/>
  <c r="O1006" i="1" s="1"/>
  <c r="K1007" i="1"/>
  <c r="O1007" i="1" s="1"/>
  <c r="K1008" i="1"/>
  <c r="O1008" i="1" s="1"/>
  <c r="K1009" i="1"/>
  <c r="O1009" i="1" s="1"/>
  <c r="K1010" i="1"/>
  <c r="O1010" i="1" s="1"/>
  <c r="K1011" i="1"/>
  <c r="O1011" i="1" s="1"/>
  <c r="K1012" i="1"/>
  <c r="O1012" i="1" s="1"/>
  <c r="K1013" i="1"/>
  <c r="O1013" i="1" s="1"/>
  <c r="K1014" i="1"/>
  <c r="O1014" i="1" s="1"/>
  <c r="K1015" i="1"/>
  <c r="O1015" i="1" s="1"/>
  <c r="K1016" i="1"/>
  <c r="O1016" i="1" s="1"/>
  <c r="K1017" i="1"/>
  <c r="O1017" i="1" s="1"/>
  <c r="K1018" i="1"/>
  <c r="O1018" i="1" s="1"/>
  <c r="K1019" i="1"/>
  <c r="O1019" i="1" s="1"/>
  <c r="K1020" i="1"/>
  <c r="O1020" i="1" s="1"/>
  <c r="K1021" i="1"/>
  <c r="O1021" i="1" s="1"/>
  <c r="K1022" i="1"/>
  <c r="O1022" i="1" s="1"/>
  <c r="K1023" i="1"/>
  <c r="O1023" i="1" s="1"/>
  <c r="K1024" i="1"/>
  <c r="O1024" i="1" s="1"/>
  <c r="K1025" i="1"/>
  <c r="O1025" i="1" s="1"/>
  <c r="K1026" i="1"/>
  <c r="O1026" i="1" s="1"/>
  <c r="K1027" i="1"/>
  <c r="O1027" i="1" s="1"/>
  <c r="K1028" i="1"/>
  <c r="O1028" i="1" s="1"/>
  <c r="K1029" i="1"/>
  <c r="O1029" i="1" s="1"/>
  <c r="K1030" i="1"/>
  <c r="O1030" i="1" s="1"/>
  <c r="K1031" i="1"/>
  <c r="O1031" i="1" s="1"/>
  <c r="K1032" i="1"/>
  <c r="O1032" i="1" s="1"/>
  <c r="K1033" i="1"/>
  <c r="O1033" i="1" s="1"/>
  <c r="K1034" i="1"/>
  <c r="O1034" i="1" s="1"/>
  <c r="K1035" i="1"/>
  <c r="O1035" i="1" s="1"/>
  <c r="K1036" i="1"/>
  <c r="O1036" i="1" s="1"/>
  <c r="K1037" i="1"/>
  <c r="O1037" i="1" s="1"/>
  <c r="K1038" i="1"/>
  <c r="O1038" i="1" s="1"/>
  <c r="K1039" i="1"/>
  <c r="O1039" i="1" s="1"/>
  <c r="K1040" i="1"/>
  <c r="O1040" i="1" s="1"/>
  <c r="K1041" i="1"/>
  <c r="O1041" i="1" s="1"/>
  <c r="K1042" i="1"/>
  <c r="O1042" i="1" s="1"/>
  <c r="K1043" i="1"/>
  <c r="O1043" i="1" s="1"/>
  <c r="K1044" i="1"/>
  <c r="O1044" i="1" s="1"/>
  <c r="K1045" i="1"/>
  <c r="O1045" i="1" s="1"/>
  <c r="K1046" i="1"/>
  <c r="O1046" i="1" s="1"/>
  <c r="K1047" i="1"/>
  <c r="O1047" i="1" s="1"/>
  <c r="K1048" i="1"/>
  <c r="O1048" i="1" s="1"/>
  <c r="K1049" i="1"/>
  <c r="O1049" i="1" s="1"/>
  <c r="K1050" i="1"/>
  <c r="O1050" i="1" s="1"/>
  <c r="K1051" i="1"/>
  <c r="O1051" i="1" s="1"/>
  <c r="K1052" i="1"/>
  <c r="O1052" i="1" s="1"/>
  <c r="K1053" i="1"/>
  <c r="O1053" i="1" s="1"/>
  <c r="K1054" i="1"/>
  <c r="O1054" i="1" s="1"/>
  <c r="K1055" i="1"/>
  <c r="O1055" i="1" s="1"/>
  <c r="K1056" i="1"/>
  <c r="O1056" i="1" s="1"/>
  <c r="K1057" i="1"/>
  <c r="O1057" i="1" s="1"/>
  <c r="K1058" i="1"/>
  <c r="O1058" i="1" s="1"/>
  <c r="K1059" i="1"/>
  <c r="O1059" i="1" s="1"/>
  <c r="K1060" i="1"/>
  <c r="O1060" i="1" s="1"/>
  <c r="K1061" i="1"/>
  <c r="O1061" i="1" s="1"/>
  <c r="K1062" i="1"/>
  <c r="O1062" i="1" s="1"/>
  <c r="K1063" i="1"/>
  <c r="O1063" i="1" s="1"/>
  <c r="K1064" i="1"/>
  <c r="O1064" i="1" s="1"/>
  <c r="K1065" i="1"/>
  <c r="O1065" i="1" s="1"/>
  <c r="K1066" i="1"/>
  <c r="O1066" i="1" s="1"/>
  <c r="K1067" i="1"/>
  <c r="O1067" i="1" s="1"/>
  <c r="K1068" i="1"/>
  <c r="O1068" i="1" s="1"/>
  <c r="K1069" i="1"/>
  <c r="O1069" i="1" s="1"/>
  <c r="K1070" i="1"/>
  <c r="O1070" i="1" s="1"/>
  <c r="K1071" i="1"/>
  <c r="O1071" i="1" s="1"/>
  <c r="K1072" i="1"/>
  <c r="O1072" i="1" s="1"/>
  <c r="K1073" i="1"/>
  <c r="O1073" i="1" s="1"/>
  <c r="K1074" i="1"/>
  <c r="O1074" i="1" s="1"/>
  <c r="K1075" i="1"/>
  <c r="O1075" i="1" s="1"/>
  <c r="K1076" i="1"/>
  <c r="O1076" i="1" s="1"/>
  <c r="K1077" i="1"/>
  <c r="O1077" i="1" s="1"/>
  <c r="K1078" i="1"/>
  <c r="O1078" i="1" s="1"/>
  <c r="K1079" i="1"/>
  <c r="O1079" i="1" s="1"/>
  <c r="K1080" i="1"/>
  <c r="O1080" i="1" s="1"/>
  <c r="K1081" i="1"/>
  <c r="O1081" i="1" s="1"/>
  <c r="K1082" i="1"/>
  <c r="O1082" i="1" s="1"/>
  <c r="K1083" i="1"/>
  <c r="O1083" i="1" s="1"/>
  <c r="K1084" i="1"/>
  <c r="O1084" i="1" s="1"/>
  <c r="K1085" i="1"/>
  <c r="O1085" i="1" s="1"/>
  <c r="K1086" i="1"/>
  <c r="O1086" i="1" s="1"/>
  <c r="K1087" i="1"/>
  <c r="O1087" i="1" s="1"/>
  <c r="K1088" i="1"/>
  <c r="O1088" i="1" s="1"/>
  <c r="K1089" i="1"/>
  <c r="O1089" i="1" s="1"/>
  <c r="K1090" i="1"/>
  <c r="O1090" i="1" s="1"/>
  <c r="K1091" i="1"/>
  <c r="O1091" i="1" s="1"/>
  <c r="K1092" i="1"/>
  <c r="O1092" i="1" s="1"/>
  <c r="K1093" i="1"/>
  <c r="O1093" i="1" s="1"/>
  <c r="K1094" i="1"/>
  <c r="O1094" i="1" s="1"/>
  <c r="K1095" i="1"/>
  <c r="O1095" i="1" s="1"/>
  <c r="K1096" i="1"/>
  <c r="O1096" i="1" s="1"/>
  <c r="K1097" i="1"/>
  <c r="O1097" i="1" s="1"/>
  <c r="K1098" i="1"/>
  <c r="O1098" i="1" s="1"/>
  <c r="K1099" i="1"/>
  <c r="O1099" i="1" s="1"/>
  <c r="K1100" i="1"/>
  <c r="O1100" i="1" s="1"/>
  <c r="K1101" i="1"/>
  <c r="O1101" i="1" s="1"/>
  <c r="K1102" i="1"/>
  <c r="O1102" i="1" s="1"/>
  <c r="K1103" i="1"/>
  <c r="O1103" i="1" s="1"/>
  <c r="K1104" i="1"/>
  <c r="O1104" i="1" s="1"/>
  <c r="K1105" i="1"/>
  <c r="O1105" i="1" s="1"/>
  <c r="K1106" i="1"/>
  <c r="O1106" i="1" s="1"/>
  <c r="K1107" i="1"/>
  <c r="O1107" i="1" s="1"/>
  <c r="K1108" i="1"/>
  <c r="O1108" i="1" s="1"/>
  <c r="K1109" i="1"/>
  <c r="O1109" i="1" s="1"/>
  <c r="K1110" i="1"/>
  <c r="O1110" i="1" s="1"/>
  <c r="K1111" i="1"/>
  <c r="O1111" i="1" s="1"/>
  <c r="K1112" i="1"/>
  <c r="O1112" i="1" s="1"/>
  <c r="K1113" i="1"/>
  <c r="O1113" i="1" s="1"/>
  <c r="K1114" i="1"/>
  <c r="O1114" i="1" s="1"/>
  <c r="K1115" i="1"/>
  <c r="O1115" i="1" s="1"/>
  <c r="K1116" i="1"/>
  <c r="O1116" i="1" s="1"/>
  <c r="K1117" i="1"/>
  <c r="O1117" i="1" s="1"/>
  <c r="K1118" i="1"/>
  <c r="O1118" i="1" s="1"/>
  <c r="K1119" i="1"/>
  <c r="O1119" i="1" s="1"/>
  <c r="K1120" i="1"/>
  <c r="O1120" i="1" s="1"/>
  <c r="K1121" i="1"/>
  <c r="O1121" i="1" s="1"/>
  <c r="K1122" i="1"/>
  <c r="O1122" i="1" s="1"/>
  <c r="K1123" i="1"/>
  <c r="O1123" i="1" s="1"/>
  <c r="K1124" i="1"/>
  <c r="O1124" i="1" s="1"/>
  <c r="K1125" i="1"/>
  <c r="O1125" i="1" s="1"/>
  <c r="K1126" i="1"/>
  <c r="O1126" i="1" s="1"/>
  <c r="K1127" i="1"/>
  <c r="O1127" i="1" s="1"/>
  <c r="K1128" i="1"/>
  <c r="O1128" i="1" s="1"/>
  <c r="K1129" i="1"/>
  <c r="O1129" i="1" s="1"/>
  <c r="K1130" i="1"/>
  <c r="O1130" i="1" s="1"/>
  <c r="K1131" i="1"/>
  <c r="O1131" i="1" s="1"/>
  <c r="K1132" i="1"/>
  <c r="O1132" i="1" s="1"/>
  <c r="K1133" i="1"/>
  <c r="O1133" i="1" s="1"/>
  <c r="K1134" i="1"/>
  <c r="O1134" i="1" s="1"/>
  <c r="K1135" i="1"/>
  <c r="O1135" i="1" s="1"/>
  <c r="K1136" i="1"/>
  <c r="O1136" i="1" s="1"/>
  <c r="K1137" i="1"/>
  <c r="O1137" i="1" s="1"/>
  <c r="K1138" i="1"/>
  <c r="O1138" i="1" s="1"/>
  <c r="K1139" i="1"/>
  <c r="O1139" i="1" s="1"/>
  <c r="K1140" i="1"/>
  <c r="O1140" i="1" s="1"/>
  <c r="K1141" i="1"/>
  <c r="O1141" i="1" s="1"/>
  <c r="K1142" i="1"/>
  <c r="O1142" i="1" s="1"/>
  <c r="K1143" i="1"/>
  <c r="O1143" i="1" s="1"/>
  <c r="K1144" i="1"/>
  <c r="O1144" i="1" s="1"/>
  <c r="K1145" i="1"/>
  <c r="O1145" i="1" s="1"/>
  <c r="K1146" i="1"/>
  <c r="O1146" i="1" s="1"/>
  <c r="K1147" i="1"/>
  <c r="O1147" i="1" s="1"/>
  <c r="K1148" i="1"/>
  <c r="O1148" i="1" s="1"/>
  <c r="K1149" i="1"/>
  <c r="O1149" i="1" s="1"/>
  <c r="K1150" i="1"/>
  <c r="O1150" i="1" s="1"/>
  <c r="K1151" i="1"/>
  <c r="O1151" i="1" s="1"/>
  <c r="K1152" i="1"/>
  <c r="O1152" i="1" s="1"/>
  <c r="K1153" i="1"/>
  <c r="O1153" i="1" s="1"/>
  <c r="K1154" i="1"/>
  <c r="O1154" i="1" s="1"/>
  <c r="K1155" i="1"/>
  <c r="O1155" i="1" s="1"/>
  <c r="K1156" i="1"/>
  <c r="O1156" i="1" s="1"/>
  <c r="K1157" i="1"/>
  <c r="O1157" i="1" s="1"/>
  <c r="K1158" i="1"/>
  <c r="O1158" i="1" s="1"/>
  <c r="K1159" i="1"/>
  <c r="O1159" i="1" s="1"/>
  <c r="K1160" i="1"/>
  <c r="O1160" i="1" s="1"/>
  <c r="K1161" i="1"/>
  <c r="O1161" i="1" s="1"/>
  <c r="K1162" i="1"/>
  <c r="O1162" i="1" s="1"/>
  <c r="K1163" i="1"/>
  <c r="O1163" i="1" s="1"/>
  <c r="K1164" i="1"/>
  <c r="O1164" i="1" s="1"/>
  <c r="K1165" i="1"/>
  <c r="O1165" i="1" s="1"/>
  <c r="K1166" i="1"/>
  <c r="O1166" i="1" s="1"/>
  <c r="K1167" i="1"/>
  <c r="O1167" i="1" s="1"/>
  <c r="K1168" i="1"/>
  <c r="O1168" i="1" s="1"/>
  <c r="K1169" i="1"/>
  <c r="O1169" i="1" s="1"/>
  <c r="K1170" i="1"/>
  <c r="O1170" i="1" s="1"/>
  <c r="K1171" i="1"/>
  <c r="O1171" i="1" s="1"/>
  <c r="K1172" i="1"/>
  <c r="O1172" i="1" s="1"/>
  <c r="K1173" i="1"/>
  <c r="O1173" i="1" s="1"/>
  <c r="K1174" i="1"/>
  <c r="O1174" i="1" s="1"/>
  <c r="K1175" i="1"/>
  <c r="O1175" i="1" s="1"/>
  <c r="K1176" i="1"/>
  <c r="O1176" i="1" s="1"/>
  <c r="K1177" i="1"/>
  <c r="O1177" i="1" s="1"/>
  <c r="K1178" i="1"/>
  <c r="O1178" i="1" s="1"/>
  <c r="K1179" i="1"/>
  <c r="O1179" i="1" s="1"/>
  <c r="K1180" i="1"/>
  <c r="O1180" i="1" s="1"/>
  <c r="K1181" i="1"/>
  <c r="O1181" i="1" s="1"/>
  <c r="K1182" i="1"/>
  <c r="O1182" i="1" s="1"/>
  <c r="K1183" i="1"/>
  <c r="O1183" i="1" s="1"/>
  <c r="K1184" i="1"/>
  <c r="O1184" i="1" s="1"/>
  <c r="K1185" i="1"/>
  <c r="O1185" i="1" s="1"/>
  <c r="K1186" i="1"/>
  <c r="O1186" i="1" s="1"/>
  <c r="K1187" i="1"/>
  <c r="O1187" i="1" s="1"/>
  <c r="K1188" i="1"/>
  <c r="O1188" i="1" s="1"/>
  <c r="K1189" i="1"/>
  <c r="O1189" i="1" s="1"/>
  <c r="K1190" i="1"/>
  <c r="O1190" i="1" s="1"/>
  <c r="K1191" i="1"/>
  <c r="O1191" i="1" s="1"/>
  <c r="K1192" i="1"/>
  <c r="O1192" i="1" s="1"/>
  <c r="K1193" i="1"/>
  <c r="O1193" i="1" s="1"/>
  <c r="K1194" i="1"/>
  <c r="O1194" i="1" s="1"/>
  <c r="K1195" i="1"/>
  <c r="O1195" i="1" s="1"/>
  <c r="K1196" i="1"/>
  <c r="O1196" i="1" s="1"/>
  <c r="K1197" i="1"/>
  <c r="O1197" i="1" s="1"/>
  <c r="K1198" i="1"/>
  <c r="O1198" i="1" s="1"/>
  <c r="K1199" i="1"/>
  <c r="O1199" i="1" s="1"/>
  <c r="K1200" i="1"/>
  <c r="O1200" i="1" s="1"/>
  <c r="K1201" i="1"/>
  <c r="O1201" i="1" s="1"/>
  <c r="K1202" i="1"/>
  <c r="O1202" i="1" s="1"/>
  <c r="K1203" i="1"/>
  <c r="O1203" i="1" s="1"/>
  <c r="K1204" i="1"/>
  <c r="O1204" i="1" s="1"/>
  <c r="K1205" i="1"/>
  <c r="O1205" i="1" s="1"/>
  <c r="K1206" i="1"/>
  <c r="O1206" i="1" s="1"/>
  <c r="K1207" i="1"/>
  <c r="O1207" i="1" s="1"/>
  <c r="K1208" i="1"/>
  <c r="O1208" i="1" s="1"/>
  <c r="K1209" i="1"/>
  <c r="O1209" i="1" s="1"/>
  <c r="K1210" i="1"/>
  <c r="O1210" i="1" s="1"/>
  <c r="K1211" i="1"/>
  <c r="O1211" i="1" s="1"/>
  <c r="K1212" i="1"/>
  <c r="O1212" i="1" s="1"/>
  <c r="K1213" i="1"/>
  <c r="O1213" i="1" s="1"/>
  <c r="K1214" i="1"/>
  <c r="O1214" i="1" s="1"/>
  <c r="K1215" i="1"/>
  <c r="O1215" i="1" s="1"/>
  <c r="K1216" i="1"/>
  <c r="O1216" i="1" s="1"/>
  <c r="K1217" i="1"/>
  <c r="O1217" i="1" s="1"/>
  <c r="K1218" i="1"/>
  <c r="O1218" i="1" s="1"/>
  <c r="K1219" i="1"/>
  <c r="O1219" i="1" s="1"/>
  <c r="K1220" i="1"/>
  <c r="O1220" i="1" s="1"/>
  <c r="K1221" i="1"/>
  <c r="O1221" i="1" s="1"/>
  <c r="K1222" i="1"/>
  <c r="O1222" i="1" s="1"/>
  <c r="K1223" i="1"/>
  <c r="O1223" i="1" s="1"/>
  <c r="K1224" i="1"/>
  <c r="O1224" i="1" s="1"/>
  <c r="K1225" i="1"/>
  <c r="O1225" i="1" s="1"/>
  <c r="K1226" i="1"/>
  <c r="O1226" i="1" s="1"/>
  <c r="K1227" i="1"/>
  <c r="O1227" i="1" s="1"/>
  <c r="K1228" i="1"/>
  <c r="O1228" i="1" s="1"/>
  <c r="K1229" i="1"/>
  <c r="O1229" i="1" s="1"/>
  <c r="K1230" i="1"/>
  <c r="O1230" i="1" s="1"/>
  <c r="K1231" i="1"/>
  <c r="O1231" i="1" s="1"/>
  <c r="K1232" i="1"/>
  <c r="O1232" i="1" s="1"/>
  <c r="K1233" i="1"/>
  <c r="O1233" i="1" s="1"/>
  <c r="K1234" i="1"/>
  <c r="O1234" i="1" s="1"/>
  <c r="K1235" i="1"/>
  <c r="O1235" i="1" s="1"/>
  <c r="K1236" i="1"/>
  <c r="O1236" i="1" s="1"/>
  <c r="K1237" i="1"/>
  <c r="O1237" i="1" s="1"/>
  <c r="K1238" i="1"/>
  <c r="O1238" i="1" s="1"/>
  <c r="K1239" i="1"/>
  <c r="O1239" i="1" s="1"/>
  <c r="K1240" i="1"/>
  <c r="O1240" i="1" s="1"/>
  <c r="K1241" i="1"/>
  <c r="O1241" i="1" s="1"/>
  <c r="K1242" i="1"/>
  <c r="O1242" i="1" s="1"/>
  <c r="K1243" i="1"/>
  <c r="O1243" i="1" s="1"/>
  <c r="K1244" i="1"/>
  <c r="O1244" i="1" s="1"/>
  <c r="K1245" i="1"/>
  <c r="O1245" i="1" s="1"/>
  <c r="K1246" i="1"/>
  <c r="O1246" i="1" s="1"/>
  <c r="K1247" i="1"/>
  <c r="O1247" i="1" s="1"/>
  <c r="K1248" i="1"/>
  <c r="O1248" i="1" s="1"/>
  <c r="K1249" i="1"/>
  <c r="O1249" i="1" s="1"/>
  <c r="K1250" i="1"/>
  <c r="O1250" i="1" s="1"/>
  <c r="K1251" i="1"/>
  <c r="O1251" i="1" s="1"/>
  <c r="K1252" i="1"/>
  <c r="O1252" i="1" s="1"/>
  <c r="K1253" i="1"/>
  <c r="O1253" i="1" s="1"/>
  <c r="K1254" i="1"/>
  <c r="O1254" i="1" s="1"/>
  <c r="K1255" i="1"/>
  <c r="O1255" i="1" s="1"/>
  <c r="K1256" i="1"/>
  <c r="O1256" i="1" s="1"/>
  <c r="K1257" i="1"/>
  <c r="O1257" i="1" s="1"/>
  <c r="K1258" i="1"/>
  <c r="O1258" i="1" s="1"/>
  <c r="K1259" i="1"/>
  <c r="O1259" i="1" s="1"/>
  <c r="K1260" i="1"/>
  <c r="O1260" i="1" s="1"/>
  <c r="K1261" i="1"/>
  <c r="O1261" i="1" s="1"/>
  <c r="K1262" i="1"/>
  <c r="O1262" i="1" s="1"/>
  <c r="K1263" i="1"/>
  <c r="O1263" i="1" s="1"/>
  <c r="K1264" i="1"/>
  <c r="O1264" i="1" s="1"/>
  <c r="K1265" i="1"/>
  <c r="O1265" i="1" s="1"/>
  <c r="K1266" i="1"/>
  <c r="O1266" i="1" s="1"/>
  <c r="K1267" i="1"/>
  <c r="O1267" i="1" s="1"/>
  <c r="K1268" i="1"/>
  <c r="O1268" i="1" s="1"/>
  <c r="K1269" i="1"/>
  <c r="O1269" i="1" s="1"/>
  <c r="K1270" i="1"/>
  <c r="O1270" i="1" s="1"/>
  <c r="K1271" i="1"/>
  <c r="O1271" i="1" s="1"/>
  <c r="K1272" i="1"/>
  <c r="O1272" i="1" s="1"/>
  <c r="K1273" i="1"/>
  <c r="O1273" i="1" s="1"/>
  <c r="K1274" i="1"/>
  <c r="O1274" i="1" s="1"/>
  <c r="K1275" i="1"/>
  <c r="O1275" i="1" s="1"/>
  <c r="K1276" i="1"/>
  <c r="O1276" i="1" s="1"/>
  <c r="K1277" i="1"/>
  <c r="O1277" i="1" s="1"/>
  <c r="K1278" i="1"/>
  <c r="O1278" i="1" s="1"/>
  <c r="K1279" i="1"/>
  <c r="O1279" i="1" s="1"/>
  <c r="K1280" i="1"/>
  <c r="O1280" i="1" s="1"/>
  <c r="K1281" i="1"/>
  <c r="O1281" i="1" s="1"/>
  <c r="K1282" i="1"/>
  <c r="O1282" i="1" s="1"/>
  <c r="K1283" i="1"/>
  <c r="O1283" i="1" s="1"/>
  <c r="K1284" i="1"/>
  <c r="O1284" i="1" s="1"/>
  <c r="K1285" i="1"/>
  <c r="O1285" i="1" s="1"/>
  <c r="K1286" i="1"/>
  <c r="O1286" i="1" s="1"/>
  <c r="K1287" i="1"/>
  <c r="O1287" i="1" s="1"/>
  <c r="K1288" i="1"/>
  <c r="O1288" i="1" s="1"/>
  <c r="K1289" i="1"/>
  <c r="O1289" i="1" s="1"/>
  <c r="K1290" i="1"/>
  <c r="O1290" i="1" s="1"/>
  <c r="K1291" i="1"/>
  <c r="O1291" i="1" s="1"/>
  <c r="K1292" i="1"/>
  <c r="O1292" i="1" s="1"/>
  <c r="K1293" i="1"/>
  <c r="O1293" i="1" s="1"/>
  <c r="K1294" i="1"/>
  <c r="O1294" i="1" s="1"/>
  <c r="K1295" i="1"/>
  <c r="O1295" i="1" s="1"/>
  <c r="K1296" i="1"/>
  <c r="O1296" i="1" s="1"/>
  <c r="K1297" i="1"/>
  <c r="O1297" i="1" s="1"/>
  <c r="K1298" i="1"/>
  <c r="O1298" i="1" s="1"/>
  <c r="K1299" i="1"/>
  <c r="O1299" i="1" s="1"/>
  <c r="K1300" i="1"/>
  <c r="O1300" i="1" s="1"/>
  <c r="K1301" i="1"/>
  <c r="O1301" i="1" s="1"/>
  <c r="K1302" i="1"/>
  <c r="O1302" i="1" s="1"/>
  <c r="K1303" i="1"/>
  <c r="O1303" i="1" s="1"/>
  <c r="K1304" i="1"/>
  <c r="O1304" i="1" s="1"/>
  <c r="K1305" i="1"/>
  <c r="O1305" i="1" s="1"/>
  <c r="K1306" i="1"/>
  <c r="O1306" i="1" s="1"/>
  <c r="K1307" i="1"/>
  <c r="O1307" i="1" s="1"/>
  <c r="K1308" i="1"/>
  <c r="O1308" i="1" s="1"/>
  <c r="K1309" i="1"/>
  <c r="O1309" i="1" s="1"/>
  <c r="K1310" i="1"/>
  <c r="O1310" i="1" s="1"/>
  <c r="K1311" i="1"/>
  <c r="O1311" i="1" s="1"/>
  <c r="K1312" i="1"/>
  <c r="O1312" i="1" s="1"/>
  <c r="K1313" i="1"/>
  <c r="O1313" i="1" s="1"/>
  <c r="K1314" i="1"/>
  <c r="O1314" i="1" s="1"/>
  <c r="K1315" i="1"/>
  <c r="O1315" i="1" s="1"/>
  <c r="K1316" i="1"/>
  <c r="O1316" i="1" s="1"/>
  <c r="K1317" i="1"/>
  <c r="O1317" i="1" s="1"/>
  <c r="K1318" i="1"/>
  <c r="O1318" i="1" s="1"/>
  <c r="K1319" i="1"/>
  <c r="O1319" i="1" s="1"/>
  <c r="K1320" i="1"/>
  <c r="O1320" i="1" s="1"/>
  <c r="K1321" i="1"/>
  <c r="O1321" i="1" s="1"/>
  <c r="K1322" i="1"/>
  <c r="O1322" i="1" s="1"/>
  <c r="K1323" i="1"/>
  <c r="O1323" i="1" s="1"/>
  <c r="K1324" i="1"/>
  <c r="O1324" i="1" s="1"/>
  <c r="K1325" i="1"/>
  <c r="O1325" i="1" s="1"/>
  <c r="K1326" i="1"/>
  <c r="O1326" i="1" s="1"/>
  <c r="K1327" i="1"/>
  <c r="O1327" i="1" s="1"/>
  <c r="K1328" i="1"/>
  <c r="O1328" i="1" s="1"/>
  <c r="K1329" i="1"/>
  <c r="O1329" i="1" s="1"/>
  <c r="K1330" i="1"/>
  <c r="O1330" i="1" s="1"/>
  <c r="K1331" i="1"/>
  <c r="O1331" i="1" s="1"/>
  <c r="K1332" i="1"/>
  <c r="O1332" i="1" s="1"/>
  <c r="K1333" i="1"/>
  <c r="O1333" i="1" s="1"/>
  <c r="K1334" i="1"/>
  <c r="O1334" i="1" s="1"/>
  <c r="K1335" i="1"/>
  <c r="O1335" i="1" s="1"/>
  <c r="K1336" i="1"/>
  <c r="O1336" i="1" s="1"/>
  <c r="K1337" i="1"/>
  <c r="O1337" i="1" s="1"/>
  <c r="K1338" i="1"/>
  <c r="O1338" i="1" s="1"/>
  <c r="K1339" i="1"/>
  <c r="O1339" i="1" s="1"/>
  <c r="K1340" i="1"/>
  <c r="O1340" i="1" s="1"/>
  <c r="K1341" i="1"/>
  <c r="O1341" i="1" s="1"/>
  <c r="K1342" i="1"/>
  <c r="O1342" i="1" s="1"/>
  <c r="K1343" i="1"/>
  <c r="O1343" i="1" s="1"/>
  <c r="K1344" i="1"/>
  <c r="O1344" i="1" s="1"/>
  <c r="K1345" i="1"/>
  <c r="O1345" i="1" s="1"/>
  <c r="K1346" i="1"/>
  <c r="O1346" i="1" s="1"/>
  <c r="K1347" i="1"/>
  <c r="O1347" i="1" s="1"/>
  <c r="K1348" i="1"/>
  <c r="O1348" i="1" s="1"/>
  <c r="K1349" i="1"/>
  <c r="O1349" i="1" s="1"/>
  <c r="K1350" i="1"/>
  <c r="O1350" i="1" s="1"/>
  <c r="K1351" i="1"/>
  <c r="O1351" i="1" s="1"/>
  <c r="K1352" i="1"/>
  <c r="O1352" i="1" s="1"/>
  <c r="K1353" i="1"/>
  <c r="O1353" i="1" s="1"/>
  <c r="K1354" i="1"/>
  <c r="O1354" i="1" s="1"/>
  <c r="K1355" i="1"/>
  <c r="O1355" i="1" s="1"/>
  <c r="K1356" i="1"/>
  <c r="O1356" i="1" s="1"/>
  <c r="K1357" i="1"/>
  <c r="O1357" i="1" s="1"/>
  <c r="K1358" i="1"/>
  <c r="O1358" i="1" s="1"/>
  <c r="K1359" i="1"/>
  <c r="O1359" i="1" s="1"/>
  <c r="K1360" i="1"/>
  <c r="O1360" i="1" s="1"/>
  <c r="K1361" i="1"/>
  <c r="O1361" i="1" s="1"/>
  <c r="K1362" i="1"/>
  <c r="O1362" i="1" s="1"/>
  <c r="K1363" i="1"/>
  <c r="O1363" i="1" s="1"/>
  <c r="K1364" i="1"/>
  <c r="O1364" i="1" s="1"/>
  <c r="K1365" i="1"/>
  <c r="O1365" i="1" s="1"/>
  <c r="K1366" i="1"/>
  <c r="O1366" i="1" s="1"/>
  <c r="K1367" i="1"/>
  <c r="O1367" i="1" s="1"/>
  <c r="K1368" i="1"/>
  <c r="O1368" i="1" s="1"/>
  <c r="K1369" i="1"/>
  <c r="O1369" i="1" s="1"/>
  <c r="K1370" i="1"/>
  <c r="O1370" i="1" s="1"/>
  <c r="K1371" i="1"/>
  <c r="O1371" i="1" s="1"/>
  <c r="K1372" i="1"/>
  <c r="O1372" i="1" s="1"/>
  <c r="K1373" i="1"/>
  <c r="O1373" i="1" s="1"/>
  <c r="K1374" i="1"/>
  <c r="O1374" i="1" s="1"/>
  <c r="K1375" i="1"/>
  <c r="O1375" i="1" s="1"/>
  <c r="K1376" i="1"/>
  <c r="O1376" i="1" s="1"/>
  <c r="K1377" i="1"/>
  <c r="O1377" i="1" s="1"/>
  <c r="K1378" i="1"/>
  <c r="O1378" i="1" s="1"/>
  <c r="K1379" i="1"/>
  <c r="O1379" i="1" s="1"/>
  <c r="K1380" i="1"/>
  <c r="O1380" i="1" s="1"/>
  <c r="K1381" i="1"/>
  <c r="O1381" i="1" s="1"/>
  <c r="K1382" i="1"/>
  <c r="O1382" i="1" s="1"/>
  <c r="K1383" i="1"/>
  <c r="O1383" i="1" s="1"/>
  <c r="K1384" i="1"/>
  <c r="O1384" i="1" s="1"/>
  <c r="K1385" i="1"/>
  <c r="O1385" i="1" s="1"/>
  <c r="K1386" i="1"/>
  <c r="O1386" i="1" s="1"/>
  <c r="K1387" i="1"/>
  <c r="O1387" i="1" s="1"/>
  <c r="K1388" i="1"/>
  <c r="O1388" i="1" s="1"/>
  <c r="K1389" i="1"/>
  <c r="O1389" i="1" s="1"/>
  <c r="K1390" i="1"/>
  <c r="O1390" i="1" s="1"/>
  <c r="K1391" i="1"/>
  <c r="O1391" i="1" s="1"/>
  <c r="K1392" i="1"/>
  <c r="O1392" i="1" s="1"/>
  <c r="K1393" i="1"/>
  <c r="O1393" i="1" s="1"/>
  <c r="K1394" i="1"/>
  <c r="O1394" i="1" s="1"/>
  <c r="K1395" i="1"/>
  <c r="O1395" i="1" s="1"/>
  <c r="K1396" i="1"/>
  <c r="O1396" i="1" s="1"/>
  <c r="K1397" i="1"/>
  <c r="O1397" i="1" s="1"/>
  <c r="K1398" i="1"/>
  <c r="O1398" i="1" s="1"/>
  <c r="K1399" i="1"/>
  <c r="O1399" i="1" s="1"/>
  <c r="K1400" i="1"/>
  <c r="O1400" i="1" s="1"/>
  <c r="K1401" i="1"/>
  <c r="O1401" i="1" s="1"/>
  <c r="K1402" i="1"/>
  <c r="O1402" i="1" s="1"/>
  <c r="K1403" i="1"/>
  <c r="O1403" i="1" s="1"/>
  <c r="K1404" i="1"/>
  <c r="O1404" i="1" s="1"/>
  <c r="K1405" i="1"/>
  <c r="O1405" i="1" s="1"/>
  <c r="K1406" i="1"/>
  <c r="O1406" i="1" s="1"/>
  <c r="K1407" i="1"/>
  <c r="O1407" i="1" s="1"/>
  <c r="K1408" i="1"/>
  <c r="O1408" i="1" s="1"/>
  <c r="K1409" i="1"/>
  <c r="O1409" i="1" s="1"/>
  <c r="K1410" i="1"/>
  <c r="O1410" i="1" s="1"/>
  <c r="K1411" i="1"/>
  <c r="O1411" i="1" s="1"/>
  <c r="K1412" i="1"/>
  <c r="O1412" i="1" s="1"/>
  <c r="K1413" i="1"/>
  <c r="O1413" i="1" s="1"/>
  <c r="K1414" i="1"/>
  <c r="O1414" i="1" s="1"/>
  <c r="K1415" i="1"/>
  <c r="O1415" i="1" s="1"/>
  <c r="K1416" i="1"/>
  <c r="O1416" i="1" s="1"/>
  <c r="K1417" i="1"/>
  <c r="O1417" i="1" s="1"/>
  <c r="K1418" i="1"/>
  <c r="O1418" i="1" s="1"/>
  <c r="K1419" i="1"/>
  <c r="O1419" i="1" s="1"/>
  <c r="K1420" i="1"/>
  <c r="O1420" i="1" s="1"/>
  <c r="K1421" i="1"/>
  <c r="O1421" i="1" s="1"/>
  <c r="K1422" i="1"/>
  <c r="O1422" i="1" s="1"/>
  <c r="K1423" i="1"/>
  <c r="O1423" i="1" s="1"/>
  <c r="K1424" i="1"/>
  <c r="O1424" i="1" s="1"/>
  <c r="K1425" i="1"/>
  <c r="O1425" i="1" s="1"/>
  <c r="K1426" i="1"/>
  <c r="O1426" i="1" s="1"/>
  <c r="K1427" i="1"/>
  <c r="O1427" i="1" s="1"/>
  <c r="K1428" i="1"/>
  <c r="O1428" i="1" s="1"/>
  <c r="K1429" i="1"/>
  <c r="O1429" i="1" s="1"/>
  <c r="K1430" i="1"/>
  <c r="O1430" i="1" s="1"/>
  <c r="K1431" i="1"/>
  <c r="O1431" i="1" s="1"/>
  <c r="K1432" i="1"/>
  <c r="O1432" i="1" s="1"/>
  <c r="K1433" i="1"/>
  <c r="O1433" i="1" s="1"/>
  <c r="K1434" i="1"/>
  <c r="O1434" i="1" s="1"/>
  <c r="K1435" i="1"/>
  <c r="O1435" i="1" s="1"/>
  <c r="K1436" i="1"/>
  <c r="O1436" i="1" s="1"/>
  <c r="K1437" i="1"/>
  <c r="O1437" i="1" s="1"/>
  <c r="K1438" i="1"/>
  <c r="O1438" i="1" s="1"/>
  <c r="K1439" i="1"/>
  <c r="O1439" i="1" s="1"/>
  <c r="K1440" i="1"/>
  <c r="O1440" i="1" s="1"/>
  <c r="K1441" i="1"/>
  <c r="O1441" i="1" s="1"/>
  <c r="K1442" i="1"/>
  <c r="O1442" i="1" s="1"/>
  <c r="K1443" i="1"/>
  <c r="O1443" i="1" s="1"/>
  <c r="K1444" i="1"/>
  <c r="O1444" i="1" s="1"/>
  <c r="K1445" i="1"/>
  <c r="O1445" i="1" s="1"/>
  <c r="K1446" i="1"/>
  <c r="O1446" i="1" s="1"/>
  <c r="K1447" i="1"/>
  <c r="O1447" i="1" s="1"/>
  <c r="K1448" i="1"/>
  <c r="O1448" i="1" s="1"/>
  <c r="K1449" i="1"/>
  <c r="O1449" i="1" s="1"/>
  <c r="K1450" i="1"/>
  <c r="O1450" i="1" s="1"/>
  <c r="K1451" i="1"/>
  <c r="O1451" i="1" s="1"/>
  <c r="K1452" i="1"/>
  <c r="O1452" i="1" s="1"/>
  <c r="K1453" i="1"/>
  <c r="O1453" i="1" s="1"/>
  <c r="K1454" i="1"/>
  <c r="O1454" i="1" s="1"/>
  <c r="K1455" i="1"/>
  <c r="O1455" i="1" s="1"/>
  <c r="K1456" i="1"/>
  <c r="O1456" i="1" s="1"/>
  <c r="K1457" i="1"/>
  <c r="O1457" i="1" s="1"/>
  <c r="K1458" i="1"/>
  <c r="O1458" i="1" s="1"/>
  <c r="K1459" i="1"/>
  <c r="O1459" i="1" s="1"/>
  <c r="K1460" i="1"/>
  <c r="O1460" i="1" s="1"/>
  <c r="K1461" i="1"/>
  <c r="O1461" i="1" s="1"/>
  <c r="K1462" i="1"/>
  <c r="O1462" i="1" s="1"/>
  <c r="K1463" i="1"/>
  <c r="O1463" i="1" s="1"/>
  <c r="K1464" i="1"/>
  <c r="O1464" i="1" s="1"/>
  <c r="K1465" i="1"/>
  <c r="O1465" i="1" s="1"/>
  <c r="K1466" i="1"/>
  <c r="O1466" i="1" s="1"/>
  <c r="K1467" i="1"/>
  <c r="O1467" i="1" s="1"/>
  <c r="K1468" i="1"/>
  <c r="O1468" i="1" s="1"/>
  <c r="K1469" i="1"/>
  <c r="O1469" i="1" s="1"/>
  <c r="K1470" i="1"/>
  <c r="O1470" i="1" s="1"/>
  <c r="K1471" i="1"/>
  <c r="O1471" i="1" s="1"/>
  <c r="K1472" i="1"/>
  <c r="O1472" i="1" s="1"/>
  <c r="K1473" i="1"/>
  <c r="O1473" i="1" s="1"/>
  <c r="K1474" i="1"/>
  <c r="O1474" i="1" s="1"/>
  <c r="K1475" i="1"/>
  <c r="O1475" i="1" s="1"/>
  <c r="K1476" i="1"/>
  <c r="O1476" i="1" s="1"/>
  <c r="K1477" i="1"/>
  <c r="O1477" i="1" s="1"/>
  <c r="K1478" i="1"/>
  <c r="O1478" i="1" s="1"/>
  <c r="K1479" i="1"/>
  <c r="O1479" i="1" s="1"/>
  <c r="K1480" i="1"/>
  <c r="O1480" i="1" s="1"/>
  <c r="K1481" i="1"/>
  <c r="O1481" i="1" s="1"/>
  <c r="K1482" i="1"/>
  <c r="O1482" i="1" s="1"/>
  <c r="K1483" i="1"/>
  <c r="O1483" i="1" s="1"/>
  <c r="K1484" i="1"/>
  <c r="O1484" i="1" s="1"/>
  <c r="K1485" i="1"/>
  <c r="O1485" i="1" s="1"/>
  <c r="K1486" i="1"/>
  <c r="O1486" i="1" s="1"/>
  <c r="K1487" i="1"/>
  <c r="O1487" i="1" s="1"/>
  <c r="K1488" i="1"/>
  <c r="O1488" i="1" s="1"/>
  <c r="K1489" i="1"/>
  <c r="O1489" i="1" s="1"/>
  <c r="K1490" i="1"/>
  <c r="O1490" i="1" s="1"/>
  <c r="K1491" i="1"/>
  <c r="O1491" i="1" s="1"/>
  <c r="K1492" i="1"/>
  <c r="O1492" i="1" s="1"/>
  <c r="K1493" i="1"/>
  <c r="O1493" i="1" s="1"/>
  <c r="K1494" i="1"/>
  <c r="O1494" i="1" s="1"/>
  <c r="K1495" i="1"/>
  <c r="O1495" i="1" s="1"/>
  <c r="K1496" i="1"/>
  <c r="O1496" i="1" s="1"/>
  <c r="K1497" i="1"/>
  <c r="O1497" i="1" s="1"/>
  <c r="K1498" i="1"/>
  <c r="O1498" i="1" s="1"/>
  <c r="K1499" i="1"/>
  <c r="O1499" i="1" s="1"/>
  <c r="K1500" i="1"/>
  <c r="O1500" i="1" s="1"/>
  <c r="K1501" i="1"/>
  <c r="O1501" i="1" s="1"/>
  <c r="K1502" i="1"/>
  <c r="O1502" i="1" s="1"/>
  <c r="K1503" i="1"/>
  <c r="O1503" i="1" s="1"/>
  <c r="K1504" i="1"/>
  <c r="O1504" i="1" s="1"/>
  <c r="K1505" i="1"/>
  <c r="O1505" i="1" s="1"/>
  <c r="K1506" i="1"/>
  <c r="O1506" i="1" s="1"/>
  <c r="K1507" i="1"/>
  <c r="O1507" i="1" s="1"/>
  <c r="K1508" i="1"/>
  <c r="O1508" i="1" s="1"/>
  <c r="K1509" i="1"/>
  <c r="O1509" i="1" s="1"/>
  <c r="K1510" i="1"/>
  <c r="O1510" i="1" s="1"/>
  <c r="K1511" i="1"/>
  <c r="O1511" i="1" s="1"/>
  <c r="K1512" i="1"/>
  <c r="O1512" i="1" s="1"/>
  <c r="K1513" i="1"/>
  <c r="O1513" i="1" s="1"/>
  <c r="K1514" i="1"/>
  <c r="O1514" i="1" s="1"/>
  <c r="K1515" i="1"/>
  <c r="O1515" i="1" s="1"/>
  <c r="K1516" i="1"/>
  <c r="O1516" i="1" s="1"/>
  <c r="K1517" i="1"/>
  <c r="O1517" i="1" s="1"/>
  <c r="K1518" i="1"/>
  <c r="O1518" i="1" s="1"/>
  <c r="K1519" i="1"/>
  <c r="O1519" i="1" s="1"/>
  <c r="K1520" i="1"/>
  <c r="O1520" i="1" s="1"/>
  <c r="K1521" i="1"/>
  <c r="O1521" i="1" s="1"/>
  <c r="K1522" i="1"/>
  <c r="O1522" i="1" s="1"/>
  <c r="K1523" i="1"/>
  <c r="O1523" i="1" s="1"/>
  <c r="K1524" i="1"/>
  <c r="O1524" i="1" s="1"/>
  <c r="K1525" i="1"/>
  <c r="O1525" i="1" s="1"/>
  <c r="K1526" i="1"/>
  <c r="O1526" i="1" s="1"/>
  <c r="K1527" i="1"/>
  <c r="O1527" i="1" s="1"/>
  <c r="K1528" i="1"/>
  <c r="O1528" i="1" s="1"/>
  <c r="K1529" i="1"/>
  <c r="O1529" i="1" s="1"/>
  <c r="K1530" i="1"/>
  <c r="O1530" i="1" s="1"/>
  <c r="K1531" i="1"/>
  <c r="O1531" i="1" s="1"/>
  <c r="K1532" i="1"/>
  <c r="O1532" i="1" s="1"/>
  <c r="K1533" i="1"/>
  <c r="O1533" i="1" s="1"/>
  <c r="K1534" i="1"/>
  <c r="O1534" i="1" s="1"/>
  <c r="K1535" i="1"/>
  <c r="O1535" i="1" s="1"/>
  <c r="K1536" i="1"/>
  <c r="O1536" i="1" s="1"/>
  <c r="K1537" i="1"/>
  <c r="O1537" i="1" s="1"/>
  <c r="K1538" i="1"/>
  <c r="O1538" i="1" s="1"/>
  <c r="K1539" i="1"/>
  <c r="O1539" i="1" s="1"/>
  <c r="K1540" i="1"/>
  <c r="O1540" i="1" s="1"/>
  <c r="K1541" i="1"/>
  <c r="O1541" i="1" s="1"/>
  <c r="K1542" i="1"/>
  <c r="O1542" i="1" s="1"/>
  <c r="K1543" i="1"/>
  <c r="O1543" i="1" s="1"/>
  <c r="K1544" i="1"/>
  <c r="O1544" i="1" s="1"/>
  <c r="K1545" i="1"/>
  <c r="O1545" i="1" s="1"/>
  <c r="K1546" i="1"/>
  <c r="O1546" i="1" s="1"/>
  <c r="K1547" i="1"/>
  <c r="O1547" i="1" s="1"/>
  <c r="K1548" i="1"/>
  <c r="O1548" i="1" s="1"/>
  <c r="K1549" i="1"/>
  <c r="O1549" i="1" s="1"/>
  <c r="K1550" i="1"/>
  <c r="O1550" i="1" s="1"/>
  <c r="K1551" i="1"/>
  <c r="O1551" i="1" s="1"/>
  <c r="K1552" i="1"/>
  <c r="O1552" i="1" s="1"/>
  <c r="K1553" i="1"/>
  <c r="O1553" i="1" s="1"/>
  <c r="K1554" i="1"/>
  <c r="O1554" i="1" s="1"/>
  <c r="K1555" i="1"/>
  <c r="O1555" i="1" s="1"/>
  <c r="K1556" i="1"/>
  <c r="O1556" i="1" s="1"/>
  <c r="K1557" i="1"/>
  <c r="O1557" i="1" s="1"/>
  <c r="K1558" i="1"/>
  <c r="O1558" i="1" s="1"/>
  <c r="K1559" i="1"/>
  <c r="O1559" i="1" s="1"/>
  <c r="K1560" i="1"/>
  <c r="O1560" i="1" s="1"/>
  <c r="K1561" i="1"/>
  <c r="O1561" i="1" s="1"/>
  <c r="K1562" i="1"/>
  <c r="O1562" i="1" s="1"/>
  <c r="K1563" i="1"/>
  <c r="O1563" i="1" s="1"/>
  <c r="K1564" i="1"/>
  <c r="O1564" i="1" s="1"/>
  <c r="K1565" i="1"/>
  <c r="O1565" i="1" s="1"/>
  <c r="K1566" i="1"/>
  <c r="O1566" i="1" s="1"/>
  <c r="K1567" i="1"/>
  <c r="O1567" i="1" s="1"/>
  <c r="K1568" i="1"/>
  <c r="O1568" i="1" s="1"/>
  <c r="K1569" i="1"/>
  <c r="O1569" i="1" s="1"/>
  <c r="K1570" i="1"/>
  <c r="O1570" i="1" s="1"/>
  <c r="K1571" i="1"/>
  <c r="O1571" i="1" s="1"/>
  <c r="K1572" i="1"/>
  <c r="O1572" i="1" s="1"/>
  <c r="K1573" i="1"/>
  <c r="O1573" i="1" s="1"/>
  <c r="K1574" i="1"/>
  <c r="O1574" i="1" s="1"/>
  <c r="K1575" i="1"/>
  <c r="O1575" i="1" s="1"/>
  <c r="K1576" i="1"/>
  <c r="O1576" i="1" s="1"/>
  <c r="K1577" i="1"/>
  <c r="O1577" i="1" s="1"/>
  <c r="K1578" i="1"/>
  <c r="O1578" i="1" s="1"/>
  <c r="K1579" i="1"/>
  <c r="O1579" i="1" s="1"/>
  <c r="K1580" i="1"/>
  <c r="O1580" i="1" s="1"/>
  <c r="K1581" i="1"/>
  <c r="O1581" i="1" s="1"/>
  <c r="K1582" i="1"/>
  <c r="O1582" i="1" s="1"/>
  <c r="K1583" i="1"/>
  <c r="O1583" i="1" s="1"/>
  <c r="K1584" i="1"/>
  <c r="O1584" i="1" s="1"/>
  <c r="K1585" i="1"/>
  <c r="O1585" i="1" s="1"/>
  <c r="K1586" i="1"/>
  <c r="O1586" i="1" s="1"/>
  <c r="K1587" i="1"/>
  <c r="O1587" i="1" s="1"/>
  <c r="K1588" i="1"/>
  <c r="O1588" i="1" s="1"/>
  <c r="K1589" i="1"/>
  <c r="O1589" i="1" s="1"/>
  <c r="K1590" i="1"/>
  <c r="O1590" i="1" s="1"/>
  <c r="K1591" i="1"/>
  <c r="O1591" i="1" s="1"/>
  <c r="K1592" i="1"/>
  <c r="O1592" i="1" s="1"/>
  <c r="K1593" i="1"/>
  <c r="O1593" i="1" s="1"/>
  <c r="K1594" i="1"/>
  <c r="O1594" i="1" s="1"/>
  <c r="K1595" i="1"/>
  <c r="O1595" i="1" s="1"/>
  <c r="K1596" i="1"/>
  <c r="O1596" i="1" s="1"/>
  <c r="K1597" i="1"/>
  <c r="O1597" i="1" s="1"/>
  <c r="K1598" i="1"/>
  <c r="O1598" i="1" s="1"/>
  <c r="K1599" i="1"/>
  <c r="O1599" i="1" s="1"/>
  <c r="K1600" i="1"/>
  <c r="O1600" i="1" s="1"/>
  <c r="K1601" i="1"/>
  <c r="O1601" i="1" s="1"/>
  <c r="K1602" i="1"/>
  <c r="O1602" i="1" s="1"/>
  <c r="K1603" i="1"/>
  <c r="O1603" i="1" s="1"/>
  <c r="K1604" i="1"/>
  <c r="O1604" i="1" s="1"/>
  <c r="K1605" i="1"/>
  <c r="O1605" i="1" s="1"/>
  <c r="K1606" i="1"/>
  <c r="O1606" i="1" s="1"/>
  <c r="K1607" i="1"/>
  <c r="O1607" i="1" s="1"/>
  <c r="K1608" i="1"/>
  <c r="O1608" i="1" s="1"/>
  <c r="K1609" i="1"/>
  <c r="O1609" i="1" s="1"/>
  <c r="K1610" i="1"/>
  <c r="O1610" i="1" s="1"/>
  <c r="K1611" i="1"/>
  <c r="O1611" i="1" s="1"/>
  <c r="K1612" i="1"/>
  <c r="O1612" i="1" s="1"/>
  <c r="K1613" i="1"/>
  <c r="O1613" i="1" s="1"/>
  <c r="K1614" i="1"/>
  <c r="O1614" i="1" s="1"/>
  <c r="K1615" i="1"/>
  <c r="O1615" i="1" s="1"/>
  <c r="K1616" i="1"/>
  <c r="O1616" i="1" s="1"/>
  <c r="K1617" i="1"/>
  <c r="O1617" i="1" s="1"/>
  <c r="K1618" i="1"/>
  <c r="O1618" i="1" s="1"/>
  <c r="K1619" i="1"/>
  <c r="O1619" i="1" s="1"/>
  <c r="K1620" i="1"/>
  <c r="O1620" i="1" s="1"/>
  <c r="K1621" i="1"/>
  <c r="O1621" i="1" s="1"/>
  <c r="K1622" i="1"/>
  <c r="O1622" i="1" s="1"/>
  <c r="K1623" i="1"/>
  <c r="O1623" i="1" s="1"/>
  <c r="K1624" i="1"/>
  <c r="O1624" i="1" s="1"/>
  <c r="K1625" i="1"/>
  <c r="O1625" i="1" s="1"/>
  <c r="K1626" i="1"/>
  <c r="O1626" i="1" s="1"/>
  <c r="K1627" i="1"/>
  <c r="O1627" i="1" s="1"/>
  <c r="K1628" i="1"/>
  <c r="O1628" i="1" s="1"/>
  <c r="K1629" i="1"/>
  <c r="O1629" i="1" s="1"/>
  <c r="K1630" i="1"/>
  <c r="O1630" i="1" s="1"/>
  <c r="K1631" i="1"/>
  <c r="O1631" i="1" s="1"/>
  <c r="K1632" i="1"/>
  <c r="O1632" i="1" s="1"/>
  <c r="K1633" i="1"/>
  <c r="O1633" i="1" s="1"/>
  <c r="K1634" i="1"/>
  <c r="O1634" i="1" s="1"/>
  <c r="K1635" i="1"/>
  <c r="O1635" i="1" s="1"/>
  <c r="K1636" i="1"/>
  <c r="O1636" i="1" s="1"/>
  <c r="K1637" i="1"/>
  <c r="O1637" i="1" s="1"/>
  <c r="K1638" i="1"/>
  <c r="O1638" i="1" s="1"/>
  <c r="K1639" i="1"/>
  <c r="O1639" i="1" s="1"/>
  <c r="K1640" i="1"/>
  <c r="O1640" i="1" s="1"/>
  <c r="K1641" i="1"/>
  <c r="O1641" i="1" s="1"/>
  <c r="K1642" i="1"/>
  <c r="O1642" i="1" s="1"/>
  <c r="K1643" i="1"/>
  <c r="O1643" i="1" s="1"/>
  <c r="K1644" i="1"/>
  <c r="O1644" i="1" s="1"/>
  <c r="K1645" i="1"/>
  <c r="O1645" i="1" s="1"/>
  <c r="K1646" i="1"/>
  <c r="O1646" i="1" s="1"/>
  <c r="K1647" i="1"/>
  <c r="O1647" i="1" s="1"/>
  <c r="K1648" i="1"/>
  <c r="O1648" i="1" s="1"/>
  <c r="K1649" i="1"/>
  <c r="O1649" i="1" s="1"/>
  <c r="K1650" i="1"/>
  <c r="O1650" i="1" s="1"/>
  <c r="K1651" i="1"/>
  <c r="O1651" i="1" s="1"/>
  <c r="K1652" i="1"/>
  <c r="O1652" i="1" s="1"/>
  <c r="K1653" i="1"/>
  <c r="O1653" i="1" s="1"/>
  <c r="K1654" i="1"/>
  <c r="O1654" i="1" s="1"/>
  <c r="K1655" i="1"/>
  <c r="O1655" i="1" s="1"/>
  <c r="K1656" i="1"/>
  <c r="O1656" i="1" s="1"/>
  <c r="K1657" i="1"/>
  <c r="O1657" i="1" s="1"/>
  <c r="K1658" i="1"/>
  <c r="O1658" i="1" s="1"/>
  <c r="K1659" i="1"/>
  <c r="O1659" i="1" s="1"/>
  <c r="K1660" i="1"/>
  <c r="O1660" i="1" s="1"/>
  <c r="K1661" i="1"/>
  <c r="O1661" i="1" s="1"/>
  <c r="K1662" i="1"/>
  <c r="O1662" i="1" s="1"/>
  <c r="K1663" i="1"/>
  <c r="O1663" i="1" s="1"/>
  <c r="K1664" i="1"/>
  <c r="O1664" i="1" s="1"/>
  <c r="K1665" i="1"/>
  <c r="O1665" i="1" s="1"/>
  <c r="K1666" i="1"/>
  <c r="O1666" i="1" s="1"/>
  <c r="K1667" i="1"/>
  <c r="O1667" i="1" s="1"/>
  <c r="K1668" i="1"/>
  <c r="O1668" i="1" s="1"/>
  <c r="K1669" i="1"/>
  <c r="O1669" i="1" s="1"/>
  <c r="K1670" i="1"/>
  <c r="O1670" i="1" s="1"/>
  <c r="K1671" i="1"/>
  <c r="O1671" i="1" s="1"/>
  <c r="K1672" i="1"/>
  <c r="O1672" i="1" s="1"/>
  <c r="K1673" i="1"/>
  <c r="O1673" i="1" s="1"/>
  <c r="K1674" i="1"/>
  <c r="O1674" i="1" s="1"/>
  <c r="K1675" i="1"/>
  <c r="O1675" i="1" s="1"/>
  <c r="K1676" i="1"/>
  <c r="O1676" i="1" s="1"/>
  <c r="K1677" i="1"/>
  <c r="O1677" i="1" s="1"/>
  <c r="K1678" i="1"/>
  <c r="O1678" i="1" s="1"/>
  <c r="K1679" i="1"/>
  <c r="O1679" i="1" s="1"/>
  <c r="K1680" i="1"/>
  <c r="O1680" i="1" s="1"/>
  <c r="K1681" i="1"/>
  <c r="O1681" i="1" s="1"/>
  <c r="K1682" i="1"/>
  <c r="O1682" i="1" s="1"/>
  <c r="K1683" i="1"/>
  <c r="O1683" i="1" s="1"/>
  <c r="K1684" i="1"/>
  <c r="O1684" i="1" s="1"/>
  <c r="K1685" i="1"/>
  <c r="O1685" i="1" s="1"/>
  <c r="K1686" i="1"/>
  <c r="O1686" i="1" s="1"/>
  <c r="K1687" i="1"/>
  <c r="O1687" i="1" s="1"/>
  <c r="K1688" i="1"/>
  <c r="O1688" i="1" s="1"/>
  <c r="K1689" i="1"/>
  <c r="O1689" i="1" s="1"/>
  <c r="K1690" i="1"/>
  <c r="O1690" i="1" s="1"/>
  <c r="K1691" i="1"/>
  <c r="O1691" i="1" s="1"/>
  <c r="K1692" i="1"/>
  <c r="O1692" i="1" s="1"/>
  <c r="K1693" i="1"/>
  <c r="O1693" i="1" s="1"/>
  <c r="K1694" i="1"/>
  <c r="O1694" i="1" s="1"/>
  <c r="K1695" i="1"/>
  <c r="O1695" i="1" s="1"/>
  <c r="K1696" i="1"/>
  <c r="O1696" i="1" s="1"/>
  <c r="K1697" i="1"/>
  <c r="O1697" i="1" s="1"/>
  <c r="K1698" i="1"/>
  <c r="O1698" i="1" s="1"/>
  <c r="K1699" i="1"/>
  <c r="O1699" i="1" s="1"/>
  <c r="K1700" i="1"/>
  <c r="O1700" i="1" s="1"/>
  <c r="K1701" i="1"/>
  <c r="O1701" i="1" s="1"/>
  <c r="K1702" i="1"/>
  <c r="O1702" i="1" s="1"/>
  <c r="K1703" i="1"/>
  <c r="O1703" i="1" s="1"/>
  <c r="K1704" i="1"/>
  <c r="O1704" i="1" s="1"/>
  <c r="K1705" i="1"/>
  <c r="O1705" i="1" s="1"/>
  <c r="K1706" i="1"/>
  <c r="O1706" i="1" s="1"/>
  <c r="K1707" i="1"/>
  <c r="O1707" i="1" s="1"/>
  <c r="K1708" i="1"/>
  <c r="O1708" i="1" s="1"/>
  <c r="K1709" i="1"/>
  <c r="O1709" i="1" s="1"/>
  <c r="K1710" i="1"/>
  <c r="O1710" i="1" s="1"/>
  <c r="K1711" i="1"/>
  <c r="O1711" i="1" s="1"/>
  <c r="K1712" i="1"/>
  <c r="O1712" i="1" s="1"/>
  <c r="K1713" i="1"/>
  <c r="O1713" i="1" s="1"/>
  <c r="K1714" i="1"/>
  <c r="O1714" i="1" s="1"/>
  <c r="K1715" i="1"/>
  <c r="O1715" i="1" s="1"/>
  <c r="K1716" i="1"/>
  <c r="O1716" i="1" s="1"/>
  <c r="K1717" i="1"/>
  <c r="O1717" i="1" s="1"/>
  <c r="K1718" i="1"/>
  <c r="O1718" i="1" s="1"/>
  <c r="K1719" i="1"/>
  <c r="O1719" i="1" s="1"/>
  <c r="K1720" i="1"/>
  <c r="O1720" i="1" s="1"/>
  <c r="K1721" i="1"/>
  <c r="O1721" i="1" s="1"/>
  <c r="K1722" i="1"/>
  <c r="O1722" i="1" s="1"/>
  <c r="K1723" i="1"/>
  <c r="O1723" i="1" s="1"/>
  <c r="K1724" i="1"/>
  <c r="O1724" i="1" s="1"/>
  <c r="K1725" i="1"/>
  <c r="O1725" i="1" s="1"/>
  <c r="K1726" i="1"/>
  <c r="O1726" i="1" s="1"/>
  <c r="K1727" i="1"/>
  <c r="O1727" i="1" s="1"/>
  <c r="K1728" i="1"/>
  <c r="O1728" i="1" s="1"/>
  <c r="K1729" i="1"/>
  <c r="O1729" i="1" s="1"/>
  <c r="K1730" i="1"/>
  <c r="O1730" i="1" s="1"/>
  <c r="K1731" i="1"/>
  <c r="O1731" i="1" s="1"/>
  <c r="K1732" i="1"/>
  <c r="O1732" i="1" s="1"/>
  <c r="K1733" i="1"/>
  <c r="O1733" i="1" s="1"/>
  <c r="K1734" i="1"/>
  <c r="O1734" i="1" s="1"/>
  <c r="K1735" i="1"/>
  <c r="O1735" i="1" s="1"/>
  <c r="K1736" i="1"/>
  <c r="O1736" i="1" s="1"/>
  <c r="K1737" i="1"/>
  <c r="O1737" i="1" s="1"/>
  <c r="K1738" i="1"/>
  <c r="O1738" i="1" s="1"/>
  <c r="K1739" i="1"/>
  <c r="O1739" i="1" s="1"/>
  <c r="K1740" i="1"/>
  <c r="O1740" i="1" s="1"/>
  <c r="K1741" i="1"/>
  <c r="O1741" i="1" s="1"/>
  <c r="K1742" i="1"/>
  <c r="O1742" i="1" s="1"/>
  <c r="K1743" i="1"/>
  <c r="O1743" i="1" s="1"/>
  <c r="K1744" i="1"/>
  <c r="O1744" i="1" s="1"/>
  <c r="K1745" i="1"/>
  <c r="O1745" i="1" s="1"/>
  <c r="K1746" i="1"/>
  <c r="O1746" i="1" s="1"/>
  <c r="K1747" i="1"/>
  <c r="O1747" i="1" s="1"/>
  <c r="K1748" i="1"/>
  <c r="O1748" i="1" s="1"/>
  <c r="K1749" i="1"/>
  <c r="O1749" i="1" s="1"/>
  <c r="K1750" i="1"/>
  <c r="O1750" i="1" s="1"/>
  <c r="K1751" i="1"/>
  <c r="O1751" i="1" s="1"/>
  <c r="K1752" i="1"/>
  <c r="O1752" i="1" s="1"/>
  <c r="K1753" i="1"/>
  <c r="O1753" i="1" s="1"/>
  <c r="K1754" i="1"/>
  <c r="O1754" i="1" s="1"/>
  <c r="K1755" i="1"/>
  <c r="O1755" i="1" s="1"/>
  <c r="K1756" i="1"/>
  <c r="O1756" i="1" s="1"/>
  <c r="K1757" i="1"/>
  <c r="O1757" i="1" s="1"/>
  <c r="K1758" i="1"/>
  <c r="O1758" i="1" s="1"/>
  <c r="K1759" i="1"/>
  <c r="O1759" i="1" s="1"/>
  <c r="K1760" i="1"/>
  <c r="O1760" i="1" s="1"/>
  <c r="K1761" i="1"/>
  <c r="O1761" i="1" s="1"/>
  <c r="K1762" i="1"/>
  <c r="O1762" i="1" s="1"/>
  <c r="K1763" i="1"/>
  <c r="O1763" i="1" s="1"/>
  <c r="K1764" i="1"/>
  <c r="O1764" i="1" s="1"/>
  <c r="K1765" i="1"/>
  <c r="O1765" i="1" s="1"/>
  <c r="K1766" i="1"/>
  <c r="O1766" i="1" s="1"/>
  <c r="K1767" i="1"/>
  <c r="O1767" i="1" s="1"/>
  <c r="K1768" i="1"/>
  <c r="O1768" i="1" s="1"/>
  <c r="K1769" i="1"/>
  <c r="O1769" i="1" s="1"/>
  <c r="K1770" i="1"/>
  <c r="O1770" i="1" s="1"/>
  <c r="K1771" i="1"/>
  <c r="O1771" i="1" s="1"/>
  <c r="K1772" i="1"/>
  <c r="O1772" i="1" s="1"/>
  <c r="K1773" i="1"/>
  <c r="O1773" i="1" s="1"/>
  <c r="K1774" i="1"/>
  <c r="O1774" i="1" s="1"/>
  <c r="K1775" i="1"/>
  <c r="O1775" i="1" s="1"/>
  <c r="K1776" i="1"/>
  <c r="O1776" i="1" s="1"/>
  <c r="K1777" i="1"/>
  <c r="O1777" i="1" s="1"/>
  <c r="K1778" i="1"/>
  <c r="O1778" i="1" s="1"/>
  <c r="K1779" i="1"/>
  <c r="O1779" i="1" s="1"/>
  <c r="K1780" i="1"/>
  <c r="O1780" i="1" s="1"/>
  <c r="K1781" i="1"/>
  <c r="O1781" i="1" s="1"/>
  <c r="K1782" i="1"/>
  <c r="O1782" i="1" s="1"/>
  <c r="K1783" i="1"/>
  <c r="O1783" i="1" s="1"/>
  <c r="K1784" i="1"/>
  <c r="O1784" i="1" s="1"/>
  <c r="K1785" i="1"/>
  <c r="O1785" i="1" s="1"/>
  <c r="K1786" i="1"/>
  <c r="O1786" i="1" s="1"/>
  <c r="K1787" i="1"/>
  <c r="O1787" i="1" s="1"/>
  <c r="K1788" i="1"/>
  <c r="O1788" i="1" s="1"/>
  <c r="K1789" i="1"/>
  <c r="O1789" i="1" s="1"/>
  <c r="K1790" i="1"/>
  <c r="O1790" i="1" s="1"/>
  <c r="K1791" i="1"/>
  <c r="O1791" i="1" s="1"/>
  <c r="K1792" i="1"/>
  <c r="O1792" i="1" s="1"/>
  <c r="K1793" i="1"/>
  <c r="O1793" i="1" s="1"/>
  <c r="K1794" i="1"/>
  <c r="O1794" i="1" s="1"/>
  <c r="K1795" i="1"/>
  <c r="O1795" i="1" s="1"/>
  <c r="K1796" i="1"/>
  <c r="O1796" i="1" s="1"/>
  <c r="K1797" i="1"/>
  <c r="O1797" i="1" s="1"/>
  <c r="K1798" i="1"/>
  <c r="O1798" i="1" s="1"/>
  <c r="K1799" i="1"/>
  <c r="O1799" i="1" s="1"/>
  <c r="K1800" i="1"/>
  <c r="O1800" i="1" s="1"/>
  <c r="K1801" i="1"/>
  <c r="O1801" i="1" s="1"/>
  <c r="K1802" i="1"/>
  <c r="O1802" i="1" s="1"/>
  <c r="K1803" i="1"/>
  <c r="O1803" i="1" s="1"/>
  <c r="K1804" i="1"/>
  <c r="O1804" i="1" s="1"/>
  <c r="K1805" i="1"/>
  <c r="O1805" i="1" s="1"/>
  <c r="K1806" i="1"/>
  <c r="O1806" i="1" s="1"/>
  <c r="K1807" i="1"/>
  <c r="O1807" i="1" s="1"/>
  <c r="K1808" i="1"/>
  <c r="O1808" i="1" s="1"/>
  <c r="K1809" i="1"/>
  <c r="O1809" i="1" s="1"/>
  <c r="K1810" i="1"/>
  <c r="O1810" i="1" s="1"/>
  <c r="K1811" i="1"/>
  <c r="O1811" i="1" s="1"/>
  <c r="K1812" i="1"/>
  <c r="O1812" i="1" s="1"/>
  <c r="K1813" i="1"/>
  <c r="O1813" i="1" s="1"/>
  <c r="K1814" i="1"/>
  <c r="O1814" i="1" s="1"/>
  <c r="K1815" i="1"/>
  <c r="O1815" i="1" s="1"/>
  <c r="K1816" i="1"/>
  <c r="O1816" i="1" s="1"/>
  <c r="K1817" i="1"/>
  <c r="O1817" i="1" s="1"/>
  <c r="K1818" i="1"/>
  <c r="O1818" i="1" s="1"/>
  <c r="K1819" i="1"/>
  <c r="O1819" i="1" s="1"/>
  <c r="K1820" i="1"/>
  <c r="O1820" i="1" s="1"/>
  <c r="K1821" i="1"/>
  <c r="O1821" i="1" s="1"/>
  <c r="K1822" i="1"/>
  <c r="O1822" i="1" s="1"/>
  <c r="K1823" i="1"/>
  <c r="O1823" i="1" s="1"/>
  <c r="K1824" i="1"/>
  <c r="O1824" i="1" s="1"/>
  <c r="K1825" i="1"/>
  <c r="O1825" i="1" s="1"/>
  <c r="K1826" i="1"/>
  <c r="O1826" i="1" s="1"/>
  <c r="K1827" i="1"/>
  <c r="O1827" i="1" s="1"/>
  <c r="K1828" i="1"/>
  <c r="O1828" i="1" s="1"/>
  <c r="K1829" i="1"/>
  <c r="O1829" i="1" s="1"/>
  <c r="K1830" i="1"/>
  <c r="O1830" i="1" s="1"/>
  <c r="K1831" i="1"/>
  <c r="O1831" i="1" s="1"/>
  <c r="K1832" i="1"/>
  <c r="O1832" i="1" s="1"/>
  <c r="K1833" i="1"/>
  <c r="O1833" i="1" s="1"/>
  <c r="K1834" i="1"/>
  <c r="O1834" i="1" s="1"/>
  <c r="K1835" i="1"/>
  <c r="O1835" i="1" s="1"/>
  <c r="K1836" i="1"/>
  <c r="O1836" i="1" s="1"/>
  <c r="K1837" i="1"/>
  <c r="O1837" i="1" s="1"/>
  <c r="K1838" i="1"/>
  <c r="O1838" i="1" s="1"/>
  <c r="K1839" i="1"/>
  <c r="O1839" i="1" s="1"/>
  <c r="K1840" i="1"/>
  <c r="O1840" i="1" s="1"/>
  <c r="K1841" i="1"/>
  <c r="O1841" i="1" s="1"/>
  <c r="K1842" i="1"/>
  <c r="O1842" i="1" s="1"/>
  <c r="K1843" i="1"/>
  <c r="O1843" i="1" s="1"/>
  <c r="K1844" i="1"/>
  <c r="O1844" i="1" s="1"/>
  <c r="K1845" i="1"/>
  <c r="O1845" i="1" s="1"/>
  <c r="K1846" i="1"/>
  <c r="O1846" i="1" s="1"/>
  <c r="K1847" i="1"/>
  <c r="O1847" i="1" s="1"/>
  <c r="K1848" i="1"/>
  <c r="O1848" i="1" s="1"/>
  <c r="K1849" i="1"/>
  <c r="O1849" i="1" s="1"/>
  <c r="K1850" i="1"/>
  <c r="O1850" i="1" s="1"/>
  <c r="K1851" i="1"/>
  <c r="O1851" i="1" s="1"/>
  <c r="K1852" i="1"/>
  <c r="O1852" i="1" s="1"/>
  <c r="K1853" i="1"/>
  <c r="O1853" i="1" s="1"/>
  <c r="K1854" i="1"/>
  <c r="O1854" i="1" s="1"/>
  <c r="K1855" i="1"/>
  <c r="O1855" i="1" s="1"/>
  <c r="K1856" i="1"/>
  <c r="O1856" i="1" s="1"/>
  <c r="K1857" i="1"/>
  <c r="O1857" i="1" s="1"/>
  <c r="K1858" i="1"/>
  <c r="O1858" i="1" s="1"/>
  <c r="K1859" i="1"/>
  <c r="O1859" i="1" s="1"/>
  <c r="K1860" i="1"/>
  <c r="O1860" i="1" s="1"/>
  <c r="K1861" i="1"/>
  <c r="O1861" i="1" s="1"/>
  <c r="K1862" i="1"/>
  <c r="O1862" i="1" s="1"/>
  <c r="K1863" i="1"/>
  <c r="O1863" i="1" s="1"/>
  <c r="K1864" i="1"/>
  <c r="O1864" i="1" s="1"/>
  <c r="K1865" i="1"/>
  <c r="O1865" i="1" s="1"/>
  <c r="K1866" i="1"/>
  <c r="O1866" i="1" s="1"/>
  <c r="K1867" i="1"/>
  <c r="O1867" i="1" s="1"/>
  <c r="K1868" i="1"/>
  <c r="O1868" i="1" s="1"/>
  <c r="K1869" i="1"/>
  <c r="O1869" i="1" s="1"/>
  <c r="K1870" i="1"/>
  <c r="O1870" i="1" s="1"/>
  <c r="K1871" i="1"/>
  <c r="O1871" i="1" s="1"/>
  <c r="K1872" i="1"/>
  <c r="O1872" i="1" s="1"/>
  <c r="K1873" i="1"/>
  <c r="O1873" i="1" s="1"/>
  <c r="K1874" i="1"/>
  <c r="O1874" i="1" s="1"/>
  <c r="K1875" i="1"/>
  <c r="O1875" i="1" s="1"/>
  <c r="K1876" i="1"/>
  <c r="O1876" i="1" s="1"/>
  <c r="K1877" i="1"/>
  <c r="O1877" i="1" s="1"/>
  <c r="K1878" i="1"/>
  <c r="O1878" i="1" s="1"/>
  <c r="K1879" i="1"/>
  <c r="O1879" i="1" s="1"/>
  <c r="K1880" i="1"/>
  <c r="O1880" i="1" s="1"/>
  <c r="K1881" i="1"/>
  <c r="O1881" i="1" s="1"/>
  <c r="K1882" i="1"/>
  <c r="O1882" i="1" s="1"/>
  <c r="K1883" i="1"/>
  <c r="O1883" i="1" s="1"/>
  <c r="K1884" i="1"/>
  <c r="O1884" i="1" s="1"/>
  <c r="K1885" i="1"/>
  <c r="O1885" i="1" s="1"/>
  <c r="K1886" i="1"/>
  <c r="O1886" i="1" s="1"/>
  <c r="K1887" i="1"/>
  <c r="O1887" i="1" s="1"/>
  <c r="K1888" i="1"/>
  <c r="O1888" i="1" s="1"/>
  <c r="K1889" i="1"/>
  <c r="O1889" i="1" s="1"/>
  <c r="K1890" i="1"/>
  <c r="O1890" i="1" s="1"/>
  <c r="K1891" i="1"/>
  <c r="O1891" i="1" s="1"/>
  <c r="K1892" i="1"/>
  <c r="O1892" i="1" s="1"/>
  <c r="K1893" i="1"/>
  <c r="O1893" i="1" s="1"/>
  <c r="K1894" i="1"/>
  <c r="O1894" i="1" s="1"/>
  <c r="K1895" i="1"/>
  <c r="O1895" i="1" s="1"/>
  <c r="K1896" i="1"/>
  <c r="O1896" i="1" s="1"/>
  <c r="K1897" i="1"/>
  <c r="O1897" i="1" s="1"/>
  <c r="K1898" i="1"/>
  <c r="O1898" i="1" s="1"/>
  <c r="K1899" i="1"/>
  <c r="O1899" i="1" s="1"/>
  <c r="K1900" i="1"/>
  <c r="O1900" i="1" s="1"/>
  <c r="K1901" i="1"/>
  <c r="O1901" i="1" s="1"/>
  <c r="K1902" i="1"/>
  <c r="O1902" i="1" s="1"/>
  <c r="K1903" i="1"/>
  <c r="O1903" i="1" s="1"/>
  <c r="K1904" i="1"/>
  <c r="O1904" i="1" s="1"/>
  <c r="K1905" i="1"/>
  <c r="O1905" i="1" s="1"/>
  <c r="K1906" i="1"/>
  <c r="O1906" i="1" s="1"/>
  <c r="K1907" i="1"/>
  <c r="O1907" i="1" s="1"/>
  <c r="K1908" i="1"/>
  <c r="O1908" i="1" s="1"/>
  <c r="K1909" i="1"/>
  <c r="O1909" i="1" s="1"/>
  <c r="K1910" i="1"/>
  <c r="O1910" i="1" s="1"/>
  <c r="K1911" i="1"/>
  <c r="O1911" i="1" s="1"/>
  <c r="K1912" i="1"/>
  <c r="O1912" i="1" s="1"/>
  <c r="K1913" i="1"/>
  <c r="O1913" i="1" s="1"/>
  <c r="K1914" i="1"/>
  <c r="O1914" i="1" s="1"/>
  <c r="K1915" i="1"/>
  <c r="O1915" i="1" s="1"/>
  <c r="K1916" i="1"/>
  <c r="O1916" i="1" s="1"/>
  <c r="K1917" i="1"/>
  <c r="O1917" i="1" s="1"/>
  <c r="K1918" i="1"/>
  <c r="O1918" i="1" s="1"/>
  <c r="K1919" i="1"/>
  <c r="O1919" i="1" s="1"/>
  <c r="K1920" i="1"/>
  <c r="O1920" i="1" s="1"/>
  <c r="K1921" i="1"/>
  <c r="O1921" i="1" s="1"/>
  <c r="K1922" i="1"/>
  <c r="O1922" i="1" s="1"/>
  <c r="K1923" i="1"/>
  <c r="O1923" i="1" s="1"/>
  <c r="K1924" i="1"/>
  <c r="O1924" i="1" s="1"/>
  <c r="K1925" i="1"/>
  <c r="O1925" i="1" s="1"/>
  <c r="K1926" i="1"/>
  <c r="O1926" i="1" s="1"/>
  <c r="K1927" i="1"/>
  <c r="O1927" i="1" s="1"/>
  <c r="K1928" i="1"/>
  <c r="O1928" i="1" s="1"/>
  <c r="K1929" i="1"/>
  <c r="O1929" i="1" s="1"/>
  <c r="K1930" i="1"/>
  <c r="O1930" i="1" s="1"/>
  <c r="K1931" i="1"/>
  <c r="O1931" i="1" s="1"/>
  <c r="K1932" i="1"/>
  <c r="O1932" i="1" s="1"/>
  <c r="K1933" i="1"/>
  <c r="O1933" i="1" s="1"/>
  <c r="K1934" i="1"/>
  <c r="O1934" i="1" s="1"/>
  <c r="K1935" i="1"/>
  <c r="O1935" i="1" s="1"/>
  <c r="K1936" i="1"/>
  <c r="O1936" i="1" s="1"/>
  <c r="K1937" i="1"/>
  <c r="O1937" i="1" s="1"/>
  <c r="K1938" i="1"/>
  <c r="O1938" i="1" s="1"/>
  <c r="K1939" i="1"/>
  <c r="O1939" i="1" s="1"/>
  <c r="K1940" i="1"/>
  <c r="O1940" i="1" s="1"/>
  <c r="K1941" i="1"/>
  <c r="O1941" i="1" s="1"/>
  <c r="K1942" i="1"/>
  <c r="O1942" i="1" s="1"/>
  <c r="K1943" i="1"/>
  <c r="O1943" i="1" s="1"/>
  <c r="K1944" i="1"/>
  <c r="O1944" i="1" s="1"/>
  <c r="K1945" i="1"/>
  <c r="O1945" i="1" s="1"/>
  <c r="K1946" i="1"/>
  <c r="O1946" i="1" s="1"/>
  <c r="K1947" i="1"/>
  <c r="O1947" i="1" s="1"/>
  <c r="K1948" i="1"/>
  <c r="O1948" i="1" s="1"/>
  <c r="K1949" i="1"/>
  <c r="O1949" i="1" s="1"/>
  <c r="K1950" i="1"/>
  <c r="O1950" i="1" s="1"/>
  <c r="K1951" i="1"/>
  <c r="O1951" i="1" s="1"/>
  <c r="K1952" i="1"/>
  <c r="O1952" i="1" s="1"/>
  <c r="K1953" i="1"/>
  <c r="O1953" i="1" s="1"/>
  <c r="K1954" i="1"/>
  <c r="O1954" i="1" s="1"/>
  <c r="K1955" i="1"/>
  <c r="O1955" i="1" s="1"/>
  <c r="K1956" i="1"/>
  <c r="O1956" i="1" s="1"/>
  <c r="K1957" i="1"/>
  <c r="O1957" i="1" s="1"/>
  <c r="K1958" i="1"/>
  <c r="O1958" i="1" s="1"/>
  <c r="K1959" i="1"/>
  <c r="O1959" i="1" s="1"/>
  <c r="K1960" i="1"/>
  <c r="O1960" i="1" s="1"/>
  <c r="K1961" i="1"/>
  <c r="O1961" i="1" s="1"/>
  <c r="K1962" i="1"/>
  <c r="O1962" i="1" s="1"/>
  <c r="K1963" i="1"/>
  <c r="O1963" i="1" s="1"/>
  <c r="K1964" i="1"/>
  <c r="O1964" i="1" s="1"/>
  <c r="K1965" i="1"/>
  <c r="O1965" i="1" s="1"/>
  <c r="K1966" i="1"/>
  <c r="O1966" i="1" s="1"/>
  <c r="K1967" i="1"/>
  <c r="O1967" i="1" s="1"/>
  <c r="K1968" i="1"/>
  <c r="O1968" i="1" s="1"/>
  <c r="K1969" i="1"/>
  <c r="O1969" i="1" s="1"/>
  <c r="K1970" i="1"/>
  <c r="O1970" i="1" s="1"/>
  <c r="K1971" i="1"/>
  <c r="O1971" i="1" s="1"/>
  <c r="K1972" i="1"/>
  <c r="O1972" i="1" s="1"/>
  <c r="K1973" i="1"/>
  <c r="O1973" i="1" s="1"/>
  <c r="K1974" i="1"/>
  <c r="O1974" i="1" s="1"/>
  <c r="K1975" i="1"/>
  <c r="O1975" i="1" s="1"/>
  <c r="K1976" i="1"/>
  <c r="O1976" i="1" s="1"/>
  <c r="K1977" i="1"/>
  <c r="O1977" i="1" s="1"/>
  <c r="K1978" i="1"/>
  <c r="O1978" i="1" s="1"/>
  <c r="K1979" i="1"/>
  <c r="O1979" i="1" s="1"/>
  <c r="K1980" i="1"/>
  <c r="O1980" i="1" s="1"/>
  <c r="K1981" i="1"/>
  <c r="O1981" i="1" s="1"/>
  <c r="K1982" i="1"/>
  <c r="O1982" i="1" s="1"/>
  <c r="K1983" i="1"/>
  <c r="O1983" i="1" s="1"/>
  <c r="K1984" i="1"/>
  <c r="O1984" i="1" s="1"/>
  <c r="K1985" i="1"/>
  <c r="O1985" i="1" s="1"/>
  <c r="K1986" i="1"/>
  <c r="O1986" i="1" s="1"/>
  <c r="K1987" i="1"/>
  <c r="O1987" i="1" s="1"/>
  <c r="K1988" i="1"/>
  <c r="O1988" i="1" s="1"/>
  <c r="K1989" i="1"/>
  <c r="O1989" i="1" s="1"/>
  <c r="K1990" i="1"/>
  <c r="O1990" i="1" s="1"/>
  <c r="K1991" i="1"/>
  <c r="O1991" i="1" s="1"/>
  <c r="K1992" i="1"/>
  <c r="O1992" i="1" s="1"/>
  <c r="K1993" i="1"/>
  <c r="O1993" i="1" s="1"/>
  <c r="K1994" i="1"/>
  <c r="O1994" i="1" s="1"/>
  <c r="K1995" i="1"/>
  <c r="O1995" i="1" s="1"/>
  <c r="K1996" i="1"/>
  <c r="O1996" i="1" s="1"/>
  <c r="K1997" i="1"/>
  <c r="O1997" i="1" s="1"/>
  <c r="K1998" i="1"/>
  <c r="O1998" i="1" s="1"/>
  <c r="K1999" i="1"/>
  <c r="O1999" i="1" s="1"/>
  <c r="K2000" i="1"/>
  <c r="O2000" i="1" s="1"/>
  <c r="K2001" i="1"/>
  <c r="O2001" i="1" s="1"/>
  <c r="K2002" i="1"/>
  <c r="O2002" i="1" s="1"/>
  <c r="K2003" i="1"/>
  <c r="O2003" i="1" s="1"/>
  <c r="K2004" i="1"/>
  <c r="O2004" i="1" s="1"/>
  <c r="K2005" i="1"/>
  <c r="O2005" i="1" s="1"/>
  <c r="K2006" i="1"/>
  <c r="O2006" i="1" s="1"/>
  <c r="K2007" i="1"/>
  <c r="O2007" i="1" s="1"/>
  <c r="K2008" i="1"/>
  <c r="O2008" i="1" s="1"/>
  <c r="K2009" i="1"/>
  <c r="O2009" i="1" s="1"/>
  <c r="K2010" i="1"/>
  <c r="O2010" i="1" s="1"/>
  <c r="K2011" i="1"/>
  <c r="O2011" i="1" s="1"/>
  <c r="K2012" i="1"/>
  <c r="O2012" i="1" s="1"/>
  <c r="K2013" i="1"/>
  <c r="O2013" i="1" s="1"/>
  <c r="K2014" i="1"/>
  <c r="O2014" i="1" s="1"/>
  <c r="K2015" i="1"/>
  <c r="O2015" i="1" s="1"/>
  <c r="K2016" i="1"/>
  <c r="O2016" i="1" s="1"/>
  <c r="K2017" i="1"/>
  <c r="O2017" i="1" s="1"/>
  <c r="K2018" i="1"/>
  <c r="O2018" i="1" s="1"/>
  <c r="K2019" i="1"/>
  <c r="O2019" i="1" s="1"/>
  <c r="K2020" i="1"/>
  <c r="O2020" i="1" s="1"/>
  <c r="K2021" i="1"/>
  <c r="O2021" i="1" s="1"/>
  <c r="K2022" i="1"/>
  <c r="O2022" i="1" s="1"/>
  <c r="K2023" i="1"/>
  <c r="O2023" i="1" s="1"/>
  <c r="K2024" i="1"/>
  <c r="O2024" i="1" s="1"/>
  <c r="K2025" i="1"/>
  <c r="O2025" i="1" s="1"/>
  <c r="K2026" i="1"/>
  <c r="O2026" i="1" s="1"/>
  <c r="K2027" i="1"/>
  <c r="O2027" i="1" s="1"/>
  <c r="K2028" i="1"/>
  <c r="O2028" i="1" s="1"/>
  <c r="K2029" i="1"/>
  <c r="O2029" i="1" s="1"/>
  <c r="K2030" i="1"/>
  <c r="O2030" i="1" s="1"/>
  <c r="K2031" i="1"/>
  <c r="O2031" i="1" s="1"/>
  <c r="K2032" i="1"/>
  <c r="O2032" i="1" s="1"/>
  <c r="K2033" i="1"/>
  <c r="O2033" i="1" s="1"/>
  <c r="K2034" i="1"/>
  <c r="O2034" i="1" s="1"/>
  <c r="K2035" i="1"/>
  <c r="O2035" i="1" s="1"/>
  <c r="K2036" i="1"/>
  <c r="O2036" i="1" s="1"/>
  <c r="K2037" i="1"/>
  <c r="O2037" i="1" s="1"/>
  <c r="K2038" i="1"/>
  <c r="O2038" i="1" s="1"/>
  <c r="K2039" i="1"/>
  <c r="O2039" i="1" s="1"/>
  <c r="K2040" i="1"/>
  <c r="O2040" i="1" s="1"/>
  <c r="K2041" i="1"/>
  <c r="O2041" i="1" s="1"/>
  <c r="K2042" i="1"/>
  <c r="O2042" i="1" s="1"/>
  <c r="K2043" i="1"/>
  <c r="O2043" i="1" s="1"/>
  <c r="K2044" i="1"/>
  <c r="O2044" i="1" s="1"/>
  <c r="K2045" i="1"/>
  <c r="O2045" i="1" s="1"/>
  <c r="K2046" i="1"/>
  <c r="O2046" i="1" s="1"/>
  <c r="K2047" i="1"/>
  <c r="O2047" i="1" s="1"/>
  <c r="K2048" i="1"/>
  <c r="O2048" i="1" s="1"/>
  <c r="K2049" i="1"/>
  <c r="O2049" i="1" s="1"/>
  <c r="K2050" i="1"/>
  <c r="O2050" i="1" s="1"/>
  <c r="K2051" i="1"/>
  <c r="O2051" i="1" s="1"/>
  <c r="K2052" i="1"/>
  <c r="O2052" i="1" s="1"/>
  <c r="K2053" i="1"/>
  <c r="O2053" i="1" s="1"/>
  <c r="K2054" i="1"/>
  <c r="O2054" i="1" s="1"/>
  <c r="K2055" i="1"/>
  <c r="O2055" i="1" s="1"/>
  <c r="K2056" i="1"/>
  <c r="O2056" i="1" s="1"/>
  <c r="K2057" i="1"/>
  <c r="O2057" i="1" s="1"/>
  <c r="K2058" i="1"/>
  <c r="O2058" i="1" s="1"/>
  <c r="K2059" i="1"/>
  <c r="O2059" i="1" s="1"/>
  <c r="K2060" i="1"/>
  <c r="O2060" i="1" s="1"/>
  <c r="K2061" i="1"/>
  <c r="O2061" i="1" s="1"/>
  <c r="K2062" i="1"/>
  <c r="O2062" i="1" s="1"/>
  <c r="K2063" i="1"/>
  <c r="O2063" i="1" s="1"/>
  <c r="K2064" i="1"/>
  <c r="O2064" i="1" s="1"/>
  <c r="K2065" i="1"/>
  <c r="O2065" i="1" s="1"/>
  <c r="K2066" i="1"/>
  <c r="O2066" i="1" s="1"/>
  <c r="K2067" i="1"/>
  <c r="O2067" i="1" s="1"/>
  <c r="K2068" i="1"/>
  <c r="O2068" i="1" s="1"/>
  <c r="K2069" i="1"/>
  <c r="O2069" i="1" s="1"/>
  <c r="K2070" i="1"/>
  <c r="O2070" i="1" s="1"/>
  <c r="K2071" i="1"/>
  <c r="O2071" i="1" s="1"/>
  <c r="K2072" i="1"/>
  <c r="O2072" i="1" s="1"/>
  <c r="K2073" i="1"/>
  <c r="O2073" i="1" s="1"/>
  <c r="K2074" i="1"/>
  <c r="O2074" i="1" s="1"/>
  <c r="K2075" i="1"/>
  <c r="O2075" i="1" s="1"/>
  <c r="K2076" i="1"/>
  <c r="O2076" i="1" s="1"/>
  <c r="K2077" i="1"/>
  <c r="O2077" i="1" s="1"/>
  <c r="K2078" i="1"/>
  <c r="O2078" i="1" s="1"/>
  <c r="K2079" i="1"/>
  <c r="O2079" i="1" s="1"/>
  <c r="K2080" i="1"/>
  <c r="O2080" i="1" s="1"/>
  <c r="K2081" i="1"/>
  <c r="O2081" i="1" s="1"/>
  <c r="K2082" i="1"/>
  <c r="O2082" i="1" s="1"/>
  <c r="K2083" i="1"/>
  <c r="O2083" i="1" s="1"/>
  <c r="K2084" i="1"/>
  <c r="O2084" i="1" s="1"/>
  <c r="K2085" i="1"/>
  <c r="O2085" i="1" s="1"/>
  <c r="K2086" i="1"/>
  <c r="O2086" i="1" s="1"/>
  <c r="K2087" i="1"/>
  <c r="O2087" i="1" s="1"/>
  <c r="K2088" i="1"/>
  <c r="O2088" i="1" s="1"/>
  <c r="K2089" i="1"/>
  <c r="O2089" i="1" s="1"/>
  <c r="K2090" i="1"/>
  <c r="O2090" i="1" s="1"/>
  <c r="K2091" i="1"/>
  <c r="O2091" i="1" s="1"/>
  <c r="K2092" i="1"/>
  <c r="O2092" i="1" s="1"/>
  <c r="K2093" i="1"/>
  <c r="O2093" i="1" s="1"/>
  <c r="K2094" i="1"/>
  <c r="O2094" i="1" s="1"/>
  <c r="K2095" i="1"/>
  <c r="O2095" i="1" s="1"/>
  <c r="K2096" i="1"/>
  <c r="O2096" i="1" s="1"/>
  <c r="K2097" i="1"/>
  <c r="O2097" i="1" s="1"/>
  <c r="K2098" i="1"/>
  <c r="O2098" i="1" s="1"/>
  <c r="K2099" i="1"/>
  <c r="O2099" i="1" s="1"/>
  <c r="K2100" i="1"/>
  <c r="O2100" i="1" s="1"/>
  <c r="K2101" i="1"/>
  <c r="O2101" i="1" s="1"/>
  <c r="K2102" i="1"/>
  <c r="O2102" i="1" s="1"/>
  <c r="K2103" i="1"/>
  <c r="O2103" i="1" s="1"/>
  <c r="K2104" i="1"/>
  <c r="O2104" i="1" s="1"/>
  <c r="K2105" i="1"/>
  <c r="O2105" i="1" s="1"/>
  <c r="K2106" i="1"/>
  <c r="O2106" i="1" s="1"/>
  <c r="K2107" i="1"/>
  <c r="O2107" i="1" s="1"/>
  <c r="K2108" i="1"/>
  <c r="O2108" i="1" s="1"/>
  <c r="K2109" i="1"/>
  <c r="O2109" i="1" s="1"/>
  <c r="K2110" i="1"/>
  <c r="O2110" i="1" s="1"/>
  <c r="K2111" i="1"/>
  <c r="O2111" i="1" s="1"/>
  <c r="K2112" i="1"/>
  <c r="O2112" i="1" s="1"/>
  <c r="K2113" i="1"/>
  <c r="O2113" i="1" s="1"/>
  <c r="K2114" i="1"/>
  <c r="O2114" i="1" s="1"/>
  <c r="K2115" i="1"/>
  <c r="O2115" i="1" s="1"/>
  <c r="K2116" i="1"/>
  <c r="O2116" i="1" s="1"/>
  <c r="K2117" i="1"/>
  <c r="O2117" i="1" s="1"/>
  <c r="K2118" i="1"/>
  <c r="O2118" i="1" s="1"/>
  <c r="K2119" i="1"/>
  <c r="O2119" i="1" s="1"/>
  <c r="K2120" i="1"/>
  <c r="O2120" i="1" s="1"/>
  <c r="K2121" i="1"/>
  <c r="O2121" i="1" s="1"/>
  <c r="K2122" i="1"/>
  <c r="O2122" i="1" s="1"/>
  <c r="K2123" i="1"/>
  <c r="O2123" i="1" s="1"/>
  <c r="K2124" i="1"/>
  <c r="O2124" i="1" s="1"/>
  <c r="K2125" i="1"/>
  <c r="O2125" i="1" s="1"/>
  <c r="K2126" i="1"/>
  <c r="O2126" i="1" s="1"/>
  <c r="K2127" i="1"/>
  <c r="O2127" i="1" s="1"/>
  <c r="K2128" i="1"/>
  <c r="O2128" i="1" s="1"/>
  <c r="K2129" i="1"/>
  <c r="O2129" i="1" s="1"/>
  <c r="K2130" i="1"/>
  <c r="O2130" i="1" s="1"/>
  <c r="K2131" i="1"/>
  <c r="O2131" i="1" s="1"/>
  <c r="K2132" i="1"/>
  <c r="O2132" i="1" s="1"/>
  <c r="K2133" i="1"/>
  <c r="O2133" i="1" s="1"/>
  <c r="K2134" i="1"/>
  <c r="O2134" i="1" s="1"/>
  <c r="K2135" i="1"/>
  <c r="O2135" i="1" s="1"/>
  <c r="K2136" i="1"/>
  <c r="O2136" i="1" s="1"/>
  <c r="K2137" i="1"/>
  <c r="O2137" i="1" s="1"/>
  <c r="K2138" i="1"/>
  <c r="O2138" i="1" s="1"/>
  <c r="K2139" i="1"/>
  <c r="O2139" i="1" s="1"/>
  <c r="K2140" i="1"/>
  <c r="O2140" i="1" s="1"/>
  <c r="K2141" i="1"/>
  <c r="O2141" i="1" s="1"/>
  <c r="K2142" i="1"/>
  <c r="O2142" i="1" s="1"/>
  <c r="K2143" i="1"/>
  <c r="O2143" i="1" s="1"/>
  <c r="K2144" i="1"/>
  <c r="O2144" i="1" s="1"/>
  <c r="K2145" i="1"/>
  <c r="O2145" i="1" s="1"/>
  <c r="K2146" i="1"/>
  <c r="O2146" i="1" s="1"/>
  <c r="K2147" i="1"/>
  <c r="O2147" i="1" s="1"/>
  <c r="K2148" i="1"/>
  <c r="O2148" i="1" s="1"/>
  <c r="K2149" i="1"/>
  <c r="O2149" i="1" s="1"/>
  <c r="K2150" i="1"/>
  <c r="O2150" i="1" s="1"/>
  <c r="K2151" i="1"/>
  <c r="O2151" i="1" s="1"/>
  <c r="K2152" i="1"/>
  <c r="O2152" i="1" s="1"/>
  <c r="K2153" i="1"/>
  <c r="O2153" i="1" s="1"/>
  <c r="K2154" i="1"/>
  <c r="O2154" i="1" s="1"/>
  <c r="K2155" i="1"/>
  <c r="O2155" i="1" s="1"/>
  <c r="K2156" i="1"/>
  <c r="O2156" i="1" s="1"/>
  <c r="K2157" i="1"/>
  <c r="O2157" i="1" s="1"/>
  <c r="K2158" i="1"/>
  <c r="O2158" i="1" s="1"/>
  <c r="K2159" i="1"/>
  <c r="O2159" i="1" s="1"/>
  <c r="K2160" i="1"/>
  <c r="O2160" i="1" s="1"/>
  <c r="K2161" i="1"/>
  <c r="O2161" i="1" s="1"/>
  <c r="K2162" i="1"/>
  <c r="O2162" i="1" s="1"/>
  <c r="K2163" i="1"/>
  <c r="O2163" i="1" s="1"/>
  <c r="K2164" i="1"/>
  <c r="O2164" i="1" s="1"/>
  <c r="K2165" i="1"/>
  <c r="O2165" i="1" s="1"/>
  <c r="K2166" i="1"/>
  <c r="O2166" i="1" s="1"/>
  <c r="K2167" i="1"/>
  <c r="O2167" i="1" s="1"/>
  <c r="K2168" i="1"/>
  <c r="O2168" i="1" s="1"/>
  <c r="K2169" i="1"/>
  <c r="O2169" i="1" s="1"/>
  <c r="K2170" i="1"/>
  <c r="O2170" i="1" s="1"/>
  <c r="K2171" i="1"/>
  <c r="O2171" i="1" s="1"/>
  <c r="K2172" i="1"/>
  <c r="O2172" i="1" s="1"/>
  <c r="K2173" i="1"/>
  <c r="O2173" i="1" s="1"/>
  <c r="K2174" i="1"/>
  <c r="O2174" i="1" s="1"/>
  <c r="K2175" i="1"/>
  <c r="O2175" i="1" s="1"/>
  <c r="K2176" i="1"/>
  <c r="O2176" i="1" s="1"/>
  <c r="K2177" i="1"/>
  <c r="O2177" i="1" s="1"/>
  <c r="K2178" i="1"/>
  <c r="O2178" i="1" s="1"/>
  <c r="K2179" i="1"/>
  <c r="O2179" i="1" s="1"/>
  <c r="K2180" i="1"/>
  <c r="O2180" i="1" s="1"/>
  <c r="K2181" i="1"/>
  <c r="O2181" i="1" s="1"/>
  <c r="K2182" i="1"/>
  <c r="O2182" i="1" s="1"/>
  <c r="K2183" i="1"/>
  <c r="O2183" i="1" s="1"/>
  <c r="K2184" i="1"/>
  <c r="O2184" i="1" s="1"/>
  <c r="K2185" i="1"/>
  <c r="O2185" i="1" s="1"/>
  <c r="K2186" i="1"/>
  <c r="O2186" i="1" s="1"/>
  <c r="K2187" i="1"/>
  <c r="O2187" i="1" s="1"/>
  <c r="K2188" i="1"/>
  <c r="O2188" i="1" s="1"/>
  <c r="K2189" i="1"/>
  <c r="O2189" i="1" s="1"/>
  <c r="K2190" i="1"/>
  <c r="O2190" i="1" s="1"/>
  <c r="K2191" i="1"/>
  <c r="O2191" i="1" s="1"/>
  <c r="K2192" i="1"/>
  <c r="O2192" i="1" s="1"/>
  <c r="K2193" i="1"/>
  <c r="O2193" i="1" s="1"/>
  <c r="K2194" i="1"/>
  <c r="O2194" i="1" s="1"/>
  <c r="K2195" i="1"/>
  <c r="O2195" i="1" s="1"/>
  <c r="K2196" i="1"/>
  <c r="O2196" i="1" s="1"/>
  <c r="K2197" i="1"/>
  <c r="O2197" i="1" s="1"/>
  <c r="K2198" i="1"/>
  <c r="O2198" i="1" s="1"/>
  <c r="K2199" i="1"/>
  <c r="O2199" i="1" s="1"/>
  <c r="K2200" i="1"/>
  <c r="O2200" i="1" s="1"/>
  <c r="K2201" i="1"/>
  <c r="O2201" i="1" s="1"/>
  <c r="K2202" i="1"/>
  <c r="O2202" i="1" s="1"/>
  <c r="K2203" i="1"/>
  <c r="O2203" i="1" s="1"/>
  <c r="K2204" i="1"/>
  <c r="O2204" i="1" s="1"/>
  <c r="K2205" i="1"/>
  <c r="O2205" i="1" s="1"/>
  <c r="K2206" i="1"/>
  <c r="O2206" i="1" s="1"/>
  <c r="K2207" i="1"/>
  <c r="O2207" i="1" s="1"/>
  <c r="K2208" i="1"/>
  <c r="O2208" i="1" s="1"/>
  <c r="K2209" i="1"/>
  <c r="O2209" i="1" s="1"/>
  <c r="K2210" i="1"/>
  <c r="O2210" i="1" s="1"/>
  <c r="K2211" i="1"/>
  <c r="O2211" i="1" s="1"/>
  <c r="K2212" i="1"/>
  <c r="O2212" i="1" s="1"/>
  <c r="K2213" i="1"/>
  <c r="O2213" i="1" s="1"/>
  <c r="K2214" i="1"/>
  <c r="O2214" i="1" s="1"/>
  <c r="K2215" i="1"/>
  <c r="O2215" i="1" s="1"/>
  <c r="K2216" i="1"/>
  <c r="O2216" i="1" s="1"/>
  <c r="K2217" i="1"/>
  <c r="O2217" i="1" s="1"/>
  <c r="K2218" i="1"/>
  <c r="O2218" i="1" s="1"/>
  <c r="K2219" i="1"/>
  <c r="O2219" i="1" s="1"/>
  <c r="K2220" i="1"/>
  <c r="O2220" i="1" s="1"/>
  <c r="K2221" i="1"/>
  <c r="O2221" i="1" s="1"/>
  <c r="K2222" i="1"/>
  <c r="O2222" i="1" s="1"/>
  <c r="K2223" i="1"/>
  <c r="O2223" i="1" s="1"/>
  <c r="K2224" i="1"/>
  <c r="O2224" i="1" s="1"/>
  <c r="K2225" i="1"/>
  <c r="O2225" i="1" s="1"/>
  <c r="K2226" i="1"/>
  <c r="O2226" i="1" s="1"/>
  <c r="K2227" i="1"/>
  <c r="O2227" i="1" s="1"/>
  <c r="K2228" i="1"/>
  <c r="O2228" i="1" s="1"/>
  <c r="K2229" i="1"/>
  <c r="O2229" i="1" s="1"/>
  <c r="K2230" i="1"/>
  <c r="O2230" i="1" s="1"/>
  <c r="K2231" i="1"/>
  <c r="O2231" i="1" s="1"/>
  <c r="K2232" i="1"/>
  <c r="O2232" i="1" s="1"/>
  <c r="K2233" i="1"/>
  <c r="O2233" i="1" s="1"/>
  <c r="K2234" i="1"/>
  <c r="O2234" i="1" s="1"/>
  <c r="K2235" i="1"/>
  <c r="O2235" i="1" s="1"/>
  <c r="K2236" i="1"/>
  <c r="O2236" i="1" s="1"/>
  <c r="K2237" i="1"/>
  <c r="O2237" i="1" s="1"/>
  <c r="K2238" i="1"/>
  <c r="O2238" i="1" s="1"/>
  <c r="K2239" i="1"/>
  <c r="O2239" i="1" s="1"/>
  <c r="K2240" i="1"/>
  <c r="O2240" i="1" s="1"/>
  <c r="K2241" i="1"/>
  <c r="O2241" i="1" s="1"/>
  <c r="K2242" i="1"/>
  <c r="O2242" i="1" s="1"/>
  <c r="K2243" i="1"/>
  <c r="O2243" i="1" s="1"/>
  <c r="K2244" i="1"/>
  <c r="O2244" i="1" s="1"/>
  <c r="K2245" i="1"/>
  <c r="O2245" i="1" s="1"/>
  <c r="K2246" i="1"/>
  <c r="O2246" i="1" s="1"/>
  <c r="K2247" i="1"/>
  <c r="O2247" i="1" s="1"/>
  <c r="K2248" i="1"/>
  <c r="O2248" i="1" s="1"/>
  <c r="K2249" i="1"/>
  <c r="O2249" i="1" s="1"/>
  <c r="K2250" i="1"/>
  <c r="O2250" i="1" s="1"/>
  <c r="K2251" i="1"/>
  <c r="O2251" i="1" s="1"/>
  <c r="K2252" i="1"/>
  <c r="O2252" i="1" s="1"/>
  <c r="K2253" i="1"/>
  <c r="O2253" i="1" s="1"/>
  <c r="K2254" i="1"/>
  <c r="O2254" i="1" s="1"/>
  <c r="K2255" i="1"/>
  <c r="O2255" i="1" s="1"/>
  <c r="K2256" i="1"/>
  <c r="O2256" i="1" s="1"/>
  <c r="K2257" i="1"/>
  <c r="O2257" i="1" s="1"/>
  <c r="K2258" i="1"/>
  <c r="O2258" i="1" s="1"/>
  <c r="K2259" i="1"/>
  <c r="O2259" i="1" s="1"/>
  <c r="K2260" i="1"/>
  <c r="O2260" i="1" s="1"/>
  <c r="K2261" i="1"/>
  <c r="O2261" i="1" s="1"/>
  <c r="K2262" i="1"/>
  <c r="O2262" i="1" s="1"/>
  <c r="K2263" i="1"/>
  <c r="O2263" i="1" s="1"/>
  <c r="K2264" i="1"/>
  <c r="O2264" i="1" s="1"/>
  <c r="K2265" i="1"/>
  <c r="O2265" i="1" s="1"/>
  <c r="K2266" i="1"/>
  <c r="O2266" i="1" s="1"/>
  <c r="K2267" i="1"/>
  <c r="O2267" i="1" s="1"/>
  <c r="K2268" i="1"/>
  <c r="O2268" i="1" s="1"/>
  <c r="K2269" i="1"/>
  <c r="O2269" i="1" s="1"/>
  <c r="K2270" i="1"/>
  <c r="O2270" i="1" s="1"/>
  <c r="K2271" i="1"/>
  <c r="O2271" i="1" s="1"/>
  <c r="K2272" i="1"/>
  <c r="O2272" i="1" s="1"/>
  <c r="K2273" i="1"/>
  <c r="O2273" i="1" s="1"/>
  <c r="K2274" i="1"/>
  <c r="O2274" i="1" s="1"/>
  <c r="K2275" i="1"/>
  <c r="O2275" i="1" s="1"/>
  <c r="K2276" i="1"/>
  <c r="O2276" i="1" s="1"/>
  <c r="K2277" i="1"/>
  <c r="O2277" i="1" s="1"/>
  <c r="K2278" i="1"/>
  <c r="O2278" i="1" s="1"/>
  <c r="K2279" i="1"/>
  <c r="O2279" i="1" s="1"/>
  <c r="K2280" i="1"/>
  <c r="O2280" i="1" s="1"/>
  <c r="K2281" i="1"/>
  <c r="O2281" i="1" s="1"/>
  <c r="K2282" i="1"/>
  <c r="O2282" i="1" s="1"/>
  <c r="K2283" i="1"/>
  <c r="O2283" i="1" s="1"/>
  <c r="K2284" i="1"/>
  <c r="O2284" i="1" s="1"/>
  <c r="K2285" i="1"/>
  <c r="O2285" i="1" s="1"/>
  <c r="K2286" i="1"/>
  <c r="O2286" i="1" s="1"/>
  <c r="K2287" i="1"/>
  <c r="O2287" i="1" s="1"/>
  <c r="K2288" i="1"/>
  <c r="O2288" i="1" s="1"/>
  <c r="K2289" i="1"/>
  <c r="O2289" i="1" s="1"/>
  <c r="K2290" i="1"/>
  <c r="O2290" i="1" s="1"/>
  <c r="K2291" i="1"/>
  <c r="O2291" i="1" s="1"/>
  <c r="K2292" i="1"/>
  <c r="O2292" i="1" s="1"/>
  <c r="K2293" i="1"/>
  <c r="O2293" i="1" s="1"/>
  <c r="K2294" i="1"/>
  <c r="O2294" i="1" s="1"/>
  <c r="K2295" i="1"/>
  <c r="O2295" i="1" s="1"/>
  <c r="K2296" i="1"/>
  <c r="O2296" i="1" s="1"/>
  <c r="K2297" i="1"/>
  <c r="O2297" i="1" s="1"/>
  <c r="K2298" i="1"/>
  <c r="O2298" i="1" s="1"/>
  <c r="K2299" i="1"/>
  <c r="O2299" i="1" s="1"/>
  <c r="K2300" i="1"/>
  <c r="O2300" i="1" s="1"/>
  <c r="K2301" i="1"/>
  <c r="O2301" i="1" s="1"/>
  <c r="K2302" i="1"/>
  <c r="O2302" i="1" s="1"/>
  <c r="K2303" i="1"/>
  <c r="O2303" i="1" s="1"/>
  <c r="K2304" i="1"/>
  <c r="O2304" i="1" s="1"/>
  <c r="K2305" i="1"/>
  <c r="O2305" i="1" s="1"/>
  <c r="K2306" i="1"/>
  <c r="O2306" i="1" s="1"/>
  <c r="K2307" i="1"/>
  <c r="O2307" i="1" s="1"/>
  <c r="K2308" i="1"/>
  <c r="O2308" i="1" s="1"/>
  <c r="K2309" i="1"/>
  <c r="O2309" i="1" s="1"/>
  <c r="K2310" i="1"/>
  <c r="O2310" i="1" s="1"/>
  <c r="K2311" i="1"/>
  <c r="O2311" i="1" s="1"/>
  <c r="K2312" i="1"/>
  <c r="O2312" i="1" s="1"/>
  <c r="K2313" i="1"/>
  <c r="O2313" i="1" s="1"/>
  <c r="K2314" i="1"/>
  <c r="O2314" i="1" s="1"/>
  <c r="K2315" i="1"/>
  <c r="O2315" i="1" s="1"/>
  <c r="K2316" i="1"/>
  <c r="O2316" i="1" s="1"/>
  <c r="K2317" i="1"/>
  <c r="O2317" i="1" s="1"/>
  <c r="K2318" i="1"/>
  <c r="O2318" i="1" s="1"/>
  <c r="K2319" i="1"/>
  <c r="O2319" i="1" s="1"/>
  <c r="K2320" i="1"/>
  <c r="O2320" i="1" s="1"/>
  <c r="K2321" i="1"/>
  <c r="O2321" i="1" s="1"/>
  <c r="K2322" i="1"/>
  <c r="O2322" i="1" s="1"/>
  <c r="K2323" i="1"/>
  <c r="O2323" i="1" s="1"/>
  <c r="K2324" i="1"/>
  <c r="O2324" i="1" s="1"/>
  <c r="K2325" i="1"/>
  <c r="O2325" i="1" s="1"/>
  <c r="K2326" i="1"/>
  <c r="O2326" i="1" s="1"/>
  <c r="K2327" i="1"/>
  <c r="O2327" i="1" s="1"/>
  <c r="K2328" i="1"/>
  <c r="O2328" i="1" s="1"/>
  <c r="K2329" i="1"/>
  <c r="O2329" i="1" s="1"/>
  <c r="K2330" i="1"/>
  <c r="O2330" i="1" s="1"/>
  <c r="K2331" i="1"/>
  <c r="O2331" i="1" s="1"/>
  <c r="K2332" i="1"/>
  <c r="O2332" i="1" s="1"/>
  <c r="K2333" i="1"/>
  <c r="O2333" i="1" s="1"/>
  <c r="K2334" i="1"/>
  <c r="O2334" i="1" s="1"/>
  <c r="K2335" i="1"/>
  <c r="O2335" i="1" s="1"/>
  <c r="K2336" i="1"/>
  <c r="O2336" i="1" s="1"/>
  <c r="K2337" i="1"/>
  <c r="O2337" i="1" s="1"/>
  <c r="K2338" i="1"/>
  <c r="O2338" i="1" s="1"/>
  <c r="K2339" i="1"/>
  <c r="O2339" i="1" s="1"/>
  <c r="K2340" i="1"/>
  <c r="O2340" i="1" s="1"/>
  <c r="K2341" i="1"/>
  <c r="O2341" i="1" s="1"/>
  <c r="K2342" i="1"/>
  <c r="O2342" i="1" s="1"/>
  <c r="K2343" i="1"/>
  <c r="O2343" i="1" s="1"/>
  <c r="K2344" i="1"/>
  <c r="O2344" i="1" s="1"/>
  <c r="K2345" i="1"/>
  <c r="O2345" i="1" s="1"/>
  <c r="K2346" i="1"/>
  <c r="O2346" i="1" s="1"/>
  <c r="K2347" i="1"/>
  <c r="O2347" i="1" s="1"/>
  <c r="K2348" i="1"/>
  <c r="O2348" i="1" s="1"/>
  <c r="K2349" i="1"/>
  <c r="O2349" i="1" s="1"/>
  <c r="K2350" i="1"/>
  <c r="O2350" i="1" s="1"/>
  <c r="K2351" i="1"/>
  <c r="O2351" i="1" s="1"/>
  <c r="K2352" i="1"/>
  <c r="O2352" i="1" s="1"/>
  <c r="K2353" i="1"/>
  <c r="O2353" i="1" s="1"/>
  <c r="K2354" i="1"/>
  <c r="O2354" i="1" s="1"/>
  <c r="K2355" i="1"/>
  <c r="O2355" i="1" s="1"/>
  <c r="K2356" i="1"/>
  <c r="O2356" i="1" s="1"/>
  <c r="K2357" i="1"/>
  <c r="O2357" i="1" s="1"/>
  <c r="K2358" i="1"/>
  <c r="O2358" i="1" s="1"/>
  <c r="K2359" i="1"/>
  <c r="O2359" i="1" s="1"/>
  <c r="K2360" i="1"/>
  <c r="O2360" i="1" s="1"/>
  <c r="K2361" i="1"/>
  <c r="O2361" i="1" s="1"/>
  <c r="K2362" i="1"/>
  <c r="O2362" i="1" s="1"/>
  <c r="K2363" i="1"/>
  <c r="O2363" i="1" s="1"/>
  <c r="K2364" i="1"/>
  <c r="O2364" i="1" s="1"/>
  <c r="K2365" i="1"/>
  <c r="O2365" i="1" s="1"/>
  <c r="K2366" i="1"/>
  <c r="O2366" i="1" s="1"/>
  <c r="K2367" i="1"/>
  <c r="O2367" i="1" s="1"/>
  <c r="K2368" i="1"/>
  <c r="O2368" i="1" s="1"/>
  <c r="K2369" i="1"/>
  <c r="O2369" i="1" s="1"/>
  <c r="K2370" i="1"/>
  <c r="O2370" i="1" s="1"/>
  <c r="K2371" i="1"/>
  <c r="O2371" i="1" s="1"/>
  <c r="K2372" i="1"/>
  <c r="O2372" i="1" s="1"/>
  <c r="K2373" i="1"/>
  <c r="O2373" i="1" s="1"/>
  <c r="K2374" i="1"/>
  <c r="O2374" i="1" s="1"/>
  <c r="K2375" i="1"/>
  <c r="O2375" i="1" s="1"/>
  <c r="K2376" i="1"/>
  <c r="O2376" i="1" s="1"/>
  <c r="K2377" i="1"/>
  <c r="O2377" i="1" s="1"/>
  <c r="K2378" i="1"/>
  <c r="O2378" i="1" s="1"/>
  <c r="K2379" i="1"/>
  <c r="O2379" i="1" s="1"/>
  <c r="K2380" i="1"/>
  <c r="O2380" i="1" s="1"/>
  <c r="K2381" i="1"/>
  <c r="O2381" i="1" s="1"/>
  <c r="K2382" i="1"/>
  <c r="O2382" i="1" s="1"/>
  <c r="K2383" i="1"/>
  <c r="O2383" i="1" s="1"/>
  <c r="K2384" i="1"/>
  <c r="O2384" i="1" s="1"/>
  <c r="K2385" i="1"/>
  <c r="O2385" i="1" s="1"/>
  <c r="K2386" i="1"/>
  <c r="O2386" i="1" s="1"/>
  <c r="K2387" i="1"/>
  <c r="O2387" i="1" s="1"/>
  <c r="K2388" i="1"/>
  <c r="O2388" i="1" s="1"/>
  <c r="K2389" i="1"/>
  <c r="O2389" i="1" s="1"/>
  <c r="K2390" i="1"/>
  <c r="O2390" i="1" s="1"/>
  <c r="K2391" i="1"/>
  <c r="O2391" i="1" s="1"/>
  <c r="K2392" i="1"/>
  <c r="O2392" i="1" s="1"/>
  <c r="K2393" i="1"/>
  <c r="O2393" i="1" s="1"/>
  <c r="K2394" i="1"/>
  <c r="O2394" i="1" s="1"/>
  <c r="K2395" i="1"/>
  <c r="O2395" i="1" s="1"/>
  <c r="K2396" i="1"/>
  <c r="O2396" i="1" s="1"/>
  <c r="K2397" i="1"/>
  <c r="O2397" i="1" s="1"/>
  <c r="K2398" i="1"/>
  <c r="O2398" i="1" s="1"/>
  <c r="K2399" i="1"/>
  <c r="O2399" i="1" s="1"/>
  <c r="K2400" i="1"/>
  <c r="O2400" i="1" s="1"/>
  <c r="K2401" i="1"/>
  <c r="O2401" i="1" s="1"/>
  <c r="K2402" i="1"/>
  <c r="O2402" i="1" s="1"/>
  <c r="K2403" i="1"/>
  <c r="O2403" i="1" s="1"/>
  <c r="K2404" i="1"/>
  <c r="O2404" i="1" s="1"/>
  <c r="K2405" i="1"/>
  <c r="O2405" i="1" s="1"/>
  <c r="K2406" i="1"/>
  <c r="O2406" i="1" s="1"/>
  <c r="K2407" i="1"/>
  <c r="O2407" i="1" s="1"/>
  <c r="K2408" i="1"/>
  <c r="O2408" i="1" s="1"/>
  <c r="K2409" i="1"/>
  <c r="O2409" i="1" s="1"/>
  <c r="K2410" i="1"/>
  <c r="O2410" i="1" s="1"/>
  <c r="K2411" i="1"/>
  <c r="O2411" i="1" s="1"/>
  <c r="K2412" i="1"/>
  <c r="O2412" i="1" s="1"/>
  <c r="K2413" i="1"/>
  <c r="O2413" i="1" s="1"/>
  <c r="K2414" i="1"/>
  <c r="O2414" i="1" s="1"/>
  <c r="K2415" i="1"/>
  <c r="O2415" i="1" s="1"/>
  <c r="K2416" i="1"/>
  <c r="O2416" i="1" s="1"/>
  <c r="K2417" i="1"/>
  <c r="O2417" i="1" s="1"/>
  <c r="K2418" i="1"/>
  <c r="O2418" i="1" s="1"/>
  <c r="K2419" i="1"/>
  <c r="O2419" i="1" s="1"/>
  <c r="K2420" i="1"/>
  <c r="O2420" i="1" s="1"/>
  <c r="K2421" i="1"/>
  <c r="O2421" i="1" s="1"/>
  <c r="K2422" i="1"/>
  <c r="O2422" i="1" s="1"/>
  <c r="K2423" i="1"/>
  <c r="O2423" i="1" s="1"/>
  <c r="K2424" i="1"/>
  <c r="O2424" i="1" s="1"/>
  <c r="K2425" i="1"/>
  <c r="O2425" i="1" s="1"/>
  <c r="K2426" i="1"/>
  <c r="O2426" i="1" s="1"/>
  <c r="K2427" i="1"/>
  <c r="O2427" i="1" s="1"/>
  <c r="K2428" i="1"/>
  <c r="O2428" i="1" s="1"/>
  <c r="K2429" i="1"/>
  <c r="O2429" i="1" s="1"/>
  <c r="K2430" i="1"/>
  <c r="O2430" i="1" s="1"/>
  <c r="K2431" i="1"/>
  <c r="O2431" i="1" s="1"/>
  <c r="K2432" i="1"/>
  <c r="O2432" i="1" s="1"/>
  <c r="K2433" i="1"/>
  <c r="O2433" i="1" s="1"/>
  <c r="K2434" i="1"/>
  <c r="O2434" i="1" s="1"/>
  <c r="K2435" i="1"/>
  <c r="O2435" i="1" s="1"/>
  <c r="K2436" i="1"/>
  <c r="O2436" i="1" s="1"/>
  <c r="K2437" i="1"/>
  <c r="O2437" i="1" s="1"/>
  <c r="K2438" i="1"/>
  <c r="O2438" i="1" s="1"/>
  <c r="K2439" i="1"/>
  <c r="O2439" i="1" s="1"/>
  <c r="K2440" i="1"/>
  <c r="O2440" i="1" s="1"/>
  <c r="K2441" i="1"/>
  <c r="O2441" i="1" s="1"/>
  <c r="K2442" i="1"/>
  <c r="O2442" i="1" s="1"/>
  <c r="K2443" i="1"/>
  <c r="O2443" i="1" s="1"/>
  <c r="K2444" i="1"/>
  <c r="O2444" i="1" s="1"/>
  <c r="K2445" i="1"/>
  <c r="O2445" i="1" s="1"/>
  <c r="K2446" i="1"/>
  <c r="O2446" i="1" s="1"/>
  <c r="K2447" i="1"/>
  <c r="O2447" i="1" s="1"/>
  <c r="K2448" i="1"/>
  <c r="O2448" i="1" s="1"/>
  <c r="K2449" i="1"/>
  <c r="O2449" i="1" s="1"/>
  <c r="K2450" i="1"/>
  <c r="O2450" i="1" s="1"/>
  <c r="K2451" i="1"/>
  <c r="O2451" i="1" s="1"/>
  <c r="K2452" i="1"/>
  <c r="O2452" i="1" s="1"/>
  <c r="K2453" i="1"/>
  <c r="O2453" i="1" s="1"/>
  <c r="K2454" i="1"/>
  <c r="O2454" i="1" s="1"/>
  <c r="K2455" i="1"/>
  <c r="O2455" i="1" s="1"/>
  <c r="K2456" i="1"/>
  <c r="O2456" i="1" s="1"/>
  <c r="K2457" i="1"/>
  <c r="O2457" i="1" s="1"/>
  <c r="K2458" i="1"/>
  <c r="O2458" i="1" s="1"/>
  <c r="K2459" i="1"/>
  <c r="O2459" i="1" s="1"/>
  <c r="K2460" i="1"/>
  <c r="O2460" i="1" s="1"/>
  <c r="K2461" i="1"/>
  <c r="O2461" i="1" s="1"/>
  <c r="K2462" i="1"/>
  <c r="O2462" i="1" s="1"/>
  <c r="K2463" i="1"/>
  <c r="O2463" i="1" s="1"/>
  <c r="K2464" i="1"/>
  <c r="O2464" i="1" s="1"/>
  <c r="K2465" i="1"/>
  <c r="O2465" i="1" s="1"/>
  <c r="K2466" i="1"/>
  <c r="O2466" i="1" s="1"/>
  <c r="K2467" i="1"/>
  <c r="O2467" i="1" s="1"/>
  <c r="K2468" i="1"/>
  <c r="O2468" i="1" s="1"/>
  <c r="K2469" i="1"/>
  <c r="O2469" i="1" s="1"/>
  <c r="K2470" i="1"/>
  <c r="O2470" i="1" s="1"/>
  <c r="K2471" i="1"/>
  <c r="O2471" i="1" s="1"/>
  <c r="K2472" i="1"/>
  <c r="O2472" i="1" s="1"/>
  <c r="K2473" i="1"/>
  <c r="O2473" i="1" s="1"/>
  <c r="K2474" i="1"/>
  <c r="O2474" i="1" s="1"/>
  <c r="K2475" i="1"/>
  <c r="O2475" i="1" s="1"/>
  <c r="K2476" i="1"/>
  <c r="O2476" i="1" s="1"/>
  <c r="K2477" i="1"/>
  <c r="O2477" i="1" s="1"/>
  <c r="K2478" i="1"/>
  <c r="O2478" i="1" s="1"/>
  <c r="K2479" i="1"/>
  <c r="O2479" i="1" s="1"/>
  <c r="K2480" i="1"/>
  <c r="O2480" i="1" s="1"/>
  <c r="K2481" i="1"/>
  <c r="O2481" i="1" s="1"/>
  <c r="K2482" i="1"/>
  <c r="O2482" i="1" s="1"/>
  <c r="K2483" i="1"/>
  <c r="O2483" i="1" s="1"/>
  <c r="K2484" i="1"/>
  <c r="O2484" i="1" s="1"/>
  <c r="K2485" i="1"/>
  <c r="O2485" i="1" s="1"/>
  <c r="K2486" i="1"/>
  <c r="O2486" i="1" s="1"/>
  <c r="K2487" i="1"/>
  <c r="O2487" i="1" s="1"/>
  <c r="K2488" i="1"/>
  <c r="O2488" i="1" s="1"/>
  <c r="K2489" i="1"/>
  <c r="O2489" i="1" s="1"/>
  <c r="K2490" i="1"/>
  <c r="O2490" i="1" s="1"/>
  <c r="K2491" i="1"/>
  <c r="O2491" i="1" s="1"/>
  <c r="K2492" i="1"/>
  <c r="O2492" i="1" s="1"/>
  <c r="K2493" i="1"/>
  <c r="O2493" i="1" s="1"/>
  <c r="K2494" i="1"/>
  <c r="O2494" i="1" s="1"/>
  <c r="K2495" i="1"/>
  <c r="O2495" i="1" s="1"/>
  <c r="K2496" i="1"/>
  <c r="O2496" i="1" s="1"/>
  <c r="K2497" i="1"/>
  <c r="O2497" i="1" s="1"/>
  <c r="K2498" i="1"/>
  <c r="O2498" i="1" s="1"/>
  <c r="K2499" i="1"/>
  <c r="O2499" i="1" s="1"/>
  <c r="K2500" i="1"/>
  <c r="O2500" i="1" s="1"/>
  <c r="K2501" i="1"/>
  <c r="O2501" i="1" s="1"/>
  <c r="K2502" i="1"/>
  <c r="O2502" i="1" s="1"/>
  <c r="K2503" i="1"/>
  <c r="O2503" i="1" s="1"/>
  <c r="K2504" i="1"/>
  <c r="O2504" i="1" s="1"/>
  <c r="K2505" i="1"/>
  <c r="O2505" i="1" s="1"/>
  <c r="K2506" i="1"/>
  <c r="O2506" i="1" s="1"/>
  <c r="K2507" i="1"/>
  <c r="O2507" i="1" s="1"/>
  <c r="K2508" i="1"/>
  <c r="O2508" i="1" s="1"/>
  <c r="K2509" i="1"/>
  <c r="O2509" i="1" s="1"/>
  <c r="K2510" i="1"/>
  <c r="O2510" i="1" s="1"/>
  <c r="K2511" i="1"/>
  <c r="O2511" i="1" s="1"/>
  <c r="K2512" i="1"/>
  <c r="O2512" i="1" s="1"/>
  <c r="K2513" i="1"/>
  <c r="O2513" i="1" s="1"/>
  <c r="K2514" i="1"/>
  <c r="O2514" i="1" s="1"/>
  <c r="K2515" i="1"/>
  <c r="O2515" i="1" s="1"/>
  <c r="K2516" i="1"/>
  <c r="O2516" i="1" s="1"/>
  <c r="K2517" i="1"/>
  <c r="O2517" i="1" s="1"/>
  <c r="K2518" i="1"/>
  <c r="O2518" i="1" s="1"/>
  <c r="K2519" i="1"/>
  <c r="O2519" i="1" s="1"/>
  <c r="K2520" i="1"/>
  <c r="O2520" i="1" s="1"/>
  <c r="K2521" i="1"/>
  <c r="O2521" i="1" s="1"/>
  <c r="K2522" i="1"/>
  <c r="O2522" i="1" s="1"/>
  <c r="K2523" i="1"/>
  <c r="O2523" i="1" s="1"/>
  <c r="K2524" i="1"/>
  <c r="O2524" i="1" s="1"/>
  <c r="K2525" i="1"/>
  <c r="O2525" i="1" s="1"/>
  <c r="K2526" i="1"/>
  <c r="O2526" i="1" s="1"/>
  <c r="K2527" i="1"/>
  <c r="O2527" i="1" s="1"/>
  <c r="K2528" i="1"/>
  <c r="O2528" i="1" s="1"/>
  <c r="K2529" i="1"/>
  <c r="O2529" i="1" s="1"/>
  <c r="K2530" i="1"/>
  <c r="O2530" i="1" s="1"/>
  <c r="K2531" i="1"/>
  <c r="O2531" i="1" s="1"/>
  <c r="K2532" i="1"/>
  <c r="O2532" i="1" s="1"/>
  <c r="K2533" i="1"/>
  <c r="O2533" i="1" s="1"/>
  <c r="K2534" i="1"/>
  <c r="O2534" i="1" s="1"/>
  <c r="K2535" i="1"/>
  <c r="O2535" i="1" s="1"/>
  <c r="K2536" i="1"/>
  <c r="O2536" i="1" s="1"/>
  <c r="K2537" i="1"/>
  <c r="O2537" i="1" s="1"/>
  <c r="K2538" i="1"/>
  <c r="O2538" i="1" s="1"/>
  <c r="K2539" i="1"/>
  <c r="O2539" i="1" s="1"/>
  <c r="K2540" i="1"/>
  <c r="O2540" i="1" s="1"/>
  <c r="K2541" i="1"/>
  <c r="O2541" i="1" s="1"/>
  <c r="K2542" i="1"/>
  <c r="O2542" i="1" s="1"/>
  <c r="K2543" i="1"/>
  <c r="O2543" i="1" s="1"/>
  <c r="K2544" i="1"/>
  <c r="O2544" i="1" s="1"/>
  <c r="K2545" i="1"/>
  <c r="O2545" i="1" s="1"/>
  <c r="K2546" i="1"/>
  <c r="O2546" i="1" s="1"/>
  <c r="K2547" i="1"/>
  <c r="O2547" i="1" s="1"/>
  <c r="K2548" i="1"/>
  <c r="O2548" i="1" s="1"/>
  <c r="K2549" i="1"/>
  <c r="O2549" i="1" s="1"/>
  <c r="K2550" i="1"/>
  <c r="O2550" i="1" s="1"/>
  <c r="K2551" i="1"/>
  <c r="O2551" i="1" s="1"/>
  <c r="K2552" i="1"/>
  <c r="O2552" i="1" s="1"/>
  <c r="K2553" i="1"/>
  <c r="O2553" i="1" s="1"/>
  <c r="K2554" i="1"/>
  <c r="O2554" i="1" s="1"/>
  <c r="K2555" i="1"/>
  <c r="O2555" i="1" s="1"/>
  <c r="K2556" i="1"/>
  <c r="O2556" i="1" s="1"/>
  <c r="K2557" i="1"/>
  <c r="O2557" i="1" s="1"/>
  <c r="K2558" i="1"/>
  <c r="O2558" i="1" s="1"/>
  <c r="K2559" i="1"/>
  <c r="O2559" i="1" s="1"/>
  <c r="K2560" i="1"/>
  <c r="O2560" i="1" s="1"/>
  <c r="K2561" i="1"/>
  <c r="O2561" i="1" s="1"/>
  <c r="K2562" i="1"/>
  <c r="O2562" i="1" s="1"/>
  <c r="K2563" i="1"/>
  <c r="O2563" i="1" s="1"/>
  <c r="K2564" i="1"/>
  <c r="O2564" i="1" s="1"/>
  <c r="K2565" i="1"/>
  <c r="O2565" i="1" s="1"/>
  <c r="K2566" i="1"/>
  <c r="O2566" i="1" s="1"/>
  <c r="K2567" i="1"/>
  <c r="O2567" i="1" s="1"/>
  <c r="K2568" i="1"/>
  <c r="O2568" i="1" s="1"/>
  <c r="K2569" i="1"/>
  <c r="O2569" i="1" s="1"/>
  <c r="K2570" i="1"/>
  <c r="O2570" i="1" s="1"/>
  <c r="K2571" i="1"/>
  <c r="O2571" i="1" s="1"/>
  <c r="K2572" i="1"/>
  <c r="O2572" i="1" s="1"/>
  <c r="K2573" i="1"/>
  <c r="O2573" i="1" s="1"/>
  <c r="K2574" i="1"/>
  <c r="O2574" i="1" s="1"/>
  <c r="K2575" i="1"/>
  <c r="O2575" i="1" s="1"/>
  <c r="K2576" i="1"/>
  <c r="O2576" i="1" s="1"/>
  <c r="K2577" i="1"/>
  <c r="O2577" i="1" s="1"/>
  <c r="K2578" i="1"/>
  <c r="O2578" i="1" s="1"/>
  <c r="K2579" i="1"/>
  <c r="O2579" i="1" s="1"/>
  <c r="K2580" i="1"/>
  <c r="O2580" i="1" s="1"/>
  <c r="K2581" i="1"/>
  <c r="O2581" i="1" s="1"/>
  <c r="K2582" i="1"/>
  <c r="O2582" i="1" s="1"/>
  <c r="K2583" i="1"/>
  <c r="O2583" i="1" s="1"/>
  <c r="K2584" i="1"/>
  <c r="O2584" i="1" s="1"/>
  <c r="K2585" i="1"/>
  <c r="O2585" i="1" s="1"/>
  <c r="K2586" i="1"/>
  <c r="O2586" i="1" s="1"/>
  <c r="K2587" i="1"/>
  <c r="O2587" i="1" s="1"/>
  <c r="K2588" i="1"/>
  <c r="O2588" i="1" s="1"/>
  <c r="K2589" i="1"/>
  <c r="O2589" i="1" s="1"/>
  <c r="K2590" i="1"/>
  <c r="O2590" i="1" s="1"/>
  <c r="K2591" i="1"/>
  <c r="O2591" i="1" s="1"/>
  <c r="K2592" i="1"/>
  <c r="O2592" i="1" s="1"/>
  <c r="K2593" i="1"/>
  <c r="O2593" i="1" s="1"/>
  <c r="K2594" i="1"/>
  <c r="O2594" i="1" s="1"/>
  <c r="K2595" i="1"/>
  <c r="O2595" i="1" s="1"/>
  <c r="K2596" i="1"/>
  <c r="O2596" i="1" s="1"/>
  <c r="K2597" i="1"/>
  <c r="O2597" i="1" s="1"/>
  <c r="K2598" i="1"/>
  <c r="O2598" i="1" s="1"/>
  <c r="K2599" i="1"/>
  <c r="O2599" i="1" s="1"/>
  <c r="K2600" i="1"/>
  <c r="O2600" i="1" s="1"/>
  <c r="K2601" i="1"/>
  <c r="O2601" i="1" s="1"/>
  <c r="K2602" i="1"/>
  <c r="O2602" i="1" s="1"/>
  <c r="K2603" i="1"/>
  <c r="O2603" i="1" s="1"/>
  <c r="K2604" i="1"/>
  <c r="O2604" i="1" s="1"/>
  <c r="K2605" i="1"/>
  <c r="O2605" i="1" s="1"/>
  <c r="K2606" i="1"/>
  <c r="O2606" i="1" s="1"/>
  <c r="K2607" i="1"/>
  <c r="O2607" i="1" s="1"/>
  <c r="K2608" i="1"/>
  <c r="O2608" i="1" s="1"/>
  <c r="K2609" i="1"/>
  <c r="O2609" i="1" s="1"/>
  <c r="K2610" i="1"/>
  <c r="O2610" i="1" s="1"/>
  <c r="K2611" i="1"/>
  <c r="O2611" i="1" s="1"/>
  <c r="K2612" i="1"/>
  <c r="O2612" i="1" s="1"/>
  <c r="K2613" i="1"/>
  <c r="O2613" i="1" s="1"/>
  <c r="K2614" i="1"/>
  <c r="O2614" i="1" s="1"/>
  <c r="K2615" i="1"/>
  <c r="O2615" i="1" s="1"/>
  <c r="K2616" i="1"/>
  <c r="O2616" i="1" s="1"/>
  <c r="K2617" i="1"/>
  <c r="O2617" i="1" s="1"/>
  <c r="K2618" i="1"/>
  <c r="O2618" i="1" s="1"/>
  <c r="K2619" i="1"/>
  <c r="O2619" i="1" s="1"/>
  <c r="K2620" i="1"/>
  <c r="O2620" i="1" s="1"/>
  <c r="K2621" i="1"/>
  <c r="O2621" i="1" s="1"/>
  <c r="K2622" i="1"/>
  <c r="O2622" i="1" s="1"/>
  <c r="K2623" i="1"/>
  <c r="O2623" i="1" s="1"/>
  <c r="K2624" i="1"/>
  <c r="O2624" i="1" s="1"/>
  <c r="K2625" i="1"/>
  <c r="O2625" i="1" s="1"/>
  <c r="K2626" i="1"/>
  <c r="O2626" i="1" s="1"/>
  <c r="K2627" i="1"/>
  <c r="O2627" i="1" s="1"/>
  <c r="K2628" i="1"/>
  <c r="O2628" i="1" s="1"/>
  <c r="K2629" i="1"/>
  <c r="O2629" i="1" s="1"/>
  <c r="K2630" i="1"/>
  <c r="O2630" i="1" s="1"/>
  <c r="K2631" i="1"/>
  <c r="O2631" i="1" s="1"/>
  <c r="K2632" i="1"/>
  <c r="O2632" i="1" s="1"/>
  <c r="K2633" i="1"/>
  <c r="O2633" i="1" s="1"/>
  <c r="K2634" i="1"/>
  <c r="O2634" i="1" s="1"/>
  <c r="K2635" i="1"/>
  <c r="O2635" i="1" s="1"/>
  <c r="K2636" i="1"/>
  <c r="O2636" i="1" s="1"/>
  <c r="K2637" i="1"/>
  <c r="O2637" i="1" s="1"/>
  <c r="K2638" i="1"/>
  <c r="O2638" i="1" s="1"/>
  <c r="K2639" i="1"/>
  <c r="O2639" i="1" s="1"/>
  <c r="K2640" i="1"/>
  <c r="O2640" i="1" s="1"/>
  <c r="K2641" i="1"/>
  <c r="O2641" i="1" s="1"/>
  <c r="K2642" i="1"/>
  <c r="O2642" i="1" s="1"/>
  <c r="K2643" i="1"/>
  <c r="O2643" i="1" s="1"/>
  <c r="K2644" i="1"/>
  <c r="O2644" i="1" s="1"/>
  <c r="K2645" i="1"/>
  <c r="O2645" i="1" s="1"/>
  <c r="K2646" i="1"/>
  <c r="O2646" i="1" s="1"/>
  <c r="K2647" i="1"/>
  <c r="O2647" i="1" s="1"/>
  <c r="K2648" i="1"/>
  <c r="O2648" i="1" s="1"/>
  <c r="K2649" i="1"/>
  <c r="O2649" i="1" s="1"/>
  <c r="K2650" i="1"/>
  <c r="O2650" i="1" s="1"/>
  <c r="K2651" i="1"/>
  <c r="O2651" i="1" s="1"/>
  <c r="K2652" i="1"/>
  <c r="O2652" i="1" s="1"/>
  <c r="K2653" i="1"/>
  <c r="O2653" i="1" s="1"/>
  <c r="K2654" i="1"/>
  <c r="O2654" i="1" s="1"/>
  <c r="K2655" i="1"/>
  <c r="O2655" i="1" s="1"/>
  <c r="K2656" i="1"/>
  <c r="O2656" i="1" s="1"/>
  <c r="K2657" i="1"/>
  <c r="O2657" i="1" s="1"/>
  <c r="K2658" i="1"/>
  <c r="O2658" i="1" s="1"/>
  <c r="K2659" i="1"/>
  <c r="O2659" i="1" s="1"/>
  <c r="K2660" i="1"/>
  <c r="O2660" i="1" s="1"/>
  <c r="K2661" i="1"/>
  <c r="O2661" i="1" s="1"/>
  <c r="K2662" i="1"/>
  <c r="O2662" i="1" s="1"/>
  <c r="K2663" i="1"/>
  <c r="O2663" i="1" s="1"/>
  <c r="K2664" i="1"/>
  <c r="O2664" i="1" s="1"/>
  <c r="K2665" i="1"/>
  <c r="O2665" i="1" s="1"/>
  <c r="K2666" i="1"/>
  <c r="O2666" i="1" s="1"/>
  <c r="K2667" i="1"/>
  <c r="O2667" i="1" s="1"/>
  <c r="K2668" i="1"/>
  <c r="O2668" i="1" s="1"/>
  <c r="K2669" i="1"/>
  <c r="O2669" i="1" s="1"/>
  <c r="K2670" i="1"/>
  <c r="O2670" i="1" s="1"/>
  <c r="K2671" i="1"/>
  <c r="O2671" i="1" s="1"/>
  <c r="K2672" i="1"/>
  <c r="O2672" i="1" s="1"/>
  <c r="K2673" i="1"/>
  <c r="O2673" i="1" s="1"/>
  <c r="K2674" i="1"/>
  <c r="O2674" i="1" s="1"/>
  <c r="K2675" i="1"/>
  <c r="O2675" i="1" s="1"/>
  <c r="K2676" i="1"/>
  <c r="O2676" i="1" s="1"/>
  <c r="K2677" i="1"/>
  <c r="O2677" i="1" s="1"/>
  <c r="K2678" i="1"/>
  <c r="O2678" i="1" s="1"/>
  <c r="K2679" i="1"/>
  <c r="O2679" i="1" s="1"/>
  <c r="K2680" i="1"/>
  <c r="O2680" i="1" s="1"/>
  <c r="K2681" i="1"/>
  <c r="O2681" i="1" s="1"/>
  <c r="K2682" i="1"/>
  <c r="O2682" i="1" s="1"/>
  <c r="K2683" i="1"/>
  <c r="O2683" i="1" s="1"/>
  <c r="K2684" i="1"/>
  <c r="O2684" i="1" s="1"/>
  <c r="K2685" i="1"/>
  <c r="O2685" i="1" s="1"/>
  <c r="K2686" i="1"/>
  <c r="O2686" i="1" s="1"/>
  <c r="K2687" i="1"/>
  <c r="O2687" i="1" s="1"/>
  <c r="K2688" i="1"/>
  <c r="O2688" i="1" s="1"/>
  <c r="K2689" i="1"/>
  <c r="O2689" i="1" s="1"/>
  <c r="K2690" i="1"/>
  <c r="O2690" i="1" s="1"/>
  <c r="K2691" i="1"/>
  <c r="O2691" i="1" s="1"/>
  <c r="K2692" i="1"/>
  <c r="O2692" i="1" s="1"/>
  <c r="K2693" i="1"/>
  <c r="O2693" i="1" s="1"/>
  <c r="K2694" i="1"/>
  <c r="O2694" i="1" s="1"/>
  <c r="K2695" i="1"/>
  <c r="O2695" i="1" s="1"/>
  <c r="K2696" i="1"/>
  <c r="O2696" i="1" s="1"/>
  <c r="K2697" i="1"/>
  <c r="O2697" i="1" s="1"/>
  <c r="K2698" i="1"/>
  <c r="O2698" i="1" s="1"/>
  <c r="K2699" i="1"/>
  <c r="O2699" i="1" s="1"/>
  <c r="K2700" i="1"/>
  <c r="O2700" i="1" s="1"/>
  <c r="K2701" i="1"/>
  <c r="O2701" i="1" s="1"/>
  <c r="K2702" i="1"/>
  <c r="O2702" i="1" s="1"/>
  <c r="K2703" i="1"/>
  <c r="O2703" i="1" s="1"/>
  <c r="K2704" i="1"/>
  <c r="O2704" i="1" s="1"/>
  <c r="K2705" i="1"/>
  <c r="O2705" i="1" s="1"/>
  <c r="K2706" i="1"/>
  <c r="O2706" i="1" s="1"/>
  <c r="K2707" i="1"/>
  <c r="O2707" i="1" s="1"/>
  <c r="K2708" i="1"/>
  <c r="O2708" i="1" s="1"/>
  <c r="K2709" i="1"/>
  <c r="O2709" i="1" s="1"/>
  <c r="K2710" i="1"/>
  <c r="O2710" i="1" s="1"/>
  <c r="K2711" i="1"/>
  <c r="O2711" i="1" s="1"/>
  <c r="K2712" i="1"/>
  <c r="O2712" i="1" s="1"/>
  <c r="K2713" i="1"/>
  <c r="O2713" i="1" s="1"/>
  <c r="K2714" i="1"/>
  <c r="O2714" i="1" s="1"/>
  <c r="K2715" i="1"/>
  <c r="O2715" i="1" s="1"/>
  <c r="K2716" i="1"/>
  <c r="O2716" i="1" s="1"/>
  <c r="K2717" i="1"/>
  <c r="O2717" i="1" s="1"/>
  <c r="K2718" i="1"/>
  <c r="O2718" i="1" s="1"/>
  <c r="K2719" i="1"/>
  <c r="O2719" i="1" s="1"/>
  <c r="K2720" i="1"/>
  <c r="O2720" i="1" s="1"/>
  <c r="K2721" i="1"/>
  <c r="O2721" i="1" s="1"/>
  <c r="K2722" i="1"/>
  <c r="O2722" i="1" s="1"/>
  <c r="K2723" i="1"/>
  <c r="O2723" i="1" s="1"/>
  <c r="K2724" i="1"/>
  <c r="O2724" i="1" s="1"/>
  <c r="K2725" i="1"/>
  <c r="O2725" i="1" s="1"/>
  <c r="K2726" i="1"/>
  <c r="O2726" i="1" s="1"/>
  <c r="K2727" i="1"/>
  <c r="O2727" i="1" s="1"/>
  <c r="K2728" i="1"/>
  <c r="O2728" i="1" s="1"/>
  <c r="K2729" i="1"/>
  <c r="O2729" i="1" s="1"/>
  <c r="K2730" i="1"/>
  <c r="O2730" i="1" s="1"/>
  <c r="K2731" i="1"/>
  <c r="O2731" i="1" s="1"/>
  <c r="K2732" i="1"/>
  <c r="O2732" i="1" s="1"/>
  <c r="K2733" i="1"/>
  <c r="O2733" i="1" s="1"/>
  <c r="K2734" i="1"/>
  <c r="O2734" i="1" s="1"/>
  <c r="K2735" i="1"/>
  <c r="O2735" i="1" s="1"/>
  <c r="K2736" i="1"/>
  <c r="O2736" i="1" s="1"/>
  <c r="K2737" i="1"/>
  <c r="O2737" i="1" s="1"/>
  <c r="K2738" i="1"/>
  <c r="O2738" i="1" s="1"/>
  <c r="K2739" i="1"/>
  <c r="O2739" i="1" s="1"/>
  <c r="K2740" i="1"/>
  <c r="O2740" i="1" s="1"/>
  <c r="K2741" i="1"/>
  <c r="O2741" i="1" s="1"/>
  <c r="K2742" i="1"/>
  <c r="O2742" i="1" s="1"/>
  <c r="K2743" i="1"/>
  <c r="O2743" i="1" s="1"/>
  <c r="K2744" i="1"/>
  <c r="O2744" i="1" s="1"/>
  <c r="K2745" i="1"/>
  <c r="O2745" i="1" s="1"/>
  <c r="K2746" i="1"/>
  <c r="O2746" i="1" s="1"/>
  <c r="K2747" i="1"/>
  <c r="O2747" i="1" s="1"/>
  <c r="K2748" i="1"/>
  <c r="O2748" i="1" s="1"/>
  <c r="K2749" i="1"/>
  <c r="O2749" i="1" s="1"/>
  <c r="K2750" i="1"/>
  <c r="O2750" i="1" s="1"/>
  <c r="K2751" i="1"/>
  <c r="O2751" i="1" s="1"/>
  <c r="K2752" i="1"/>
  <c r="O2752" i="1" s="1"/>
  <c r="K2753" i="1"/>
  <c r="O2753" i="1" s="1"/>
  <c r="K2754" i="1"/>
  <c r="O2754" i="1" s="1"/>
  <c r="K2755" i="1"/>
  <c r="O2755" i="1" s="1"/>
  <c r="K2756" i="1"/>
  <c r="O2756" i="1" s="1"/>
  <c r="K2757" i="1"/>
  <c r="O2757" i="1" s="1"/>
  <c r="K2758" i="1"/>
  <c r="O2758" i="1" s="1"/>
  <c r="K2759" i="1"/>
  <c r="O2759" i="1" s="1"/>
  <c r="K2760" i="1"/>
  <c r="O2760" i="1" s="1"/>
  <c r="K2761" i="1"/>
  <c r="O2761" i="1" s="1"/>
  <c r="K2762" i="1"/>
  <c r="O2762" i="1" s="1"/>
  <c r="K2763" i="1"/>
  <c r="O2763" i="1" s="1"/>
  <c r="K2764" i="1"/>
  <c r="O2764" i="1" s="1"/>
  <c r="K2765" i="1"/>
  <c r="O2765" i="1" s="1"/>
  <c r="K2766" i="1"/>
  <c r="O2766" i="1" s="1"/>
  <c r="K2767" i="1"/>
  <c r="O2767" i="1" s="1"/>
  <c r="K2768" i="1"/>
  <c r="O2768" i="1" s="1"/>
  <c r="K2769" i="1"/>
  <c r="O2769" i="1" s="1"/>
  <c r="K2770" i="1"/>
  <c r="O2770" i="1" s="1"/>
  <c r="K2771" i="1"/>
  <c r="O2771" i="1" s="1"/>
  <c r="K2772" i="1"/>
  <c r="O2772" i="1" s="1"/>
  <c r="K2773" i="1"/>
  <c r="O2773" i="1" s="1"/>
  <c r="K2774" i="1"/>
  <c r="O2774" i="1" s="1"/>
  <c r="K2775" i="1"/>
  <c r="O2775" i="1" s="1"/>
  <c r="K2776" i="1"/>
  <c r="O2776" i="1" s="1"/>
  <c r="K2777" i="1"/>
  <c r="O2777" i="1" s="1"/>
  <c r="K2778" i="1"/>
  <c r="O2778" i="1" s="1"/>
  <c r="K2779" i="1"/>
  <c r="O2779" i="1" s="1"/>
  <c r="K2780" i="1"/>
  <c r="O2780" i="1" s="1"/>
  <c r="K2781" i="1"/>
  <c r="O2781" i="1" s="1"/>
  <c r="K2782" i="1"/>
  <c r="O2782" i="1" s="1"/>
  <c r="K2783" i="1"/>
  <c r="O2783" i="1" s="1"/>
  <c r="K2784" i="1"/>
  <c r="O2784" i="1" s="1"/>
  <c r="K2785" i="1"/>
  <c r="O2785" i="1" s="1"/>
  <c r="K2786" i="1"/>
  <c r="O2786" i="1" s="1"/>
  <c r="K2787" i="1"/>
  <c r="O2787" i="1" s="1"/>
  <c r="K2788" i="1"/>
  <c r="O2788" i="1" s="1"/>
  <c r="K2789" i="1"/>
  <c r="O2789" i="1" s="1"/>
  <c r="K2790" i="1"/>
  <c r="O2790" i="1" s="1"/>
  <c r="K2791" i="1"/>
  <c r="O2791" i="1" s="1"/>
  <c r="K2792" i="1"/>
  <c r="O2792" i="1" s="1"/>
  <c r="K2793" i="1"/>
  <c r="O2793" i="1" s="1"/>
  <c r="K2794" i="1"/>
  <c r="O2794" i="1" s="1"/>
  <c r="K2795" i="1"/>
  <c r="O2795" i="1" s="1"/>
  <c r="K2796" i="1"/>
  <c r="O2796" i="1" s="1"/>
  <c r="K2797" i="1"/>
  <c r="O2797" i="1" s="1"/>
  <c r="K2798" i="1"/>
  <c r="O2798" i="1" s="1"/>
  <c r="K2799" i="1"/>
  <c r="O2799" i="1" s="1"/>
  <c r="K2800" i="1"/>
  <c r="O2800" i="1" s="1"/>
  <c r="K2801" i="1"/>
  <c r="O2801" i="1" s="1"/>
  <c r="K2802" i="1"/>
  <c r="O2802" i="1" s="1"/>
  <c r="K2803" i="1"/>
  <c r="O2803" i="1" s="1"/>
  <c r="K2804" i="1"/>
  <c r="O2804" i="1" s="1"/>
  <c r="K2805" i="1"/>
  <c r="O2805" i="1" s="1"/>
  <c r="K2806" i="1"/>
  <c r="O2806" i="1" s="1"/>
  <c r="K2807" i="1"/>
  <c r="O2807" i="1" s="1"/>
  <c r="K2808" i="1"/>
  <c r="O2808" i="1" s="1"/>
  <c r="K2809" i="1"/>
  <c r="O2809" i="1" s="1"/>
  <c r="K2810" i="1"/>
  <c r="O2810" i="1" s="1"/>
  <c r="K2811" i="1"/>
  <c r="O2811" i="1" s="1"/>
  <c r="K2812" i="1"/>
  <c r="O2812" i="1" s="1"/>
  <c r="K2813" i="1"/>
  <c r="O2813" i="1" s="1"/>
  <c r="K2814" i="1"/>
  <c r="O2814" i="1" s="1"/>
  <c r="K2815" i="1"/>
  <c r="O2815" i="1" s="1"/>
  <c r="K2816" i="1"/>
  <c r="O2816" i="1" s="1"/>
  <c r="K2817" i="1"/>
  <c r="O2817" i="1" s="1"/>
  <c r="K2818" i="1"/>
  <c r="O2818" i="1" s="1"/>
  <c r="K2819" i="1"/>
  <c r="O2819" i="1" s="1"/>
  <c r="K2820" i="1"/>
  <c r="O2820" i="1" s="1"/>
  <c r="K2821" i="1"/>
  <c r="O2821" i="1" s="1"/>
  <c r="K2822" i="1"/>
  <c r="O2822" i="1" s="1"/>
  <c r="K2823" i="1"/>
  <c r="O2823" i="1" s="1"/>
  <c r="K2824" i="1"/>
  <c r="O2824" i="1" s="1"/>
  <c r="K2825" i="1"/>
  <c r="O2825" i="1" s="1"/>
  <c r="K2826" i="1"/>
  <c r="O2826" i="1" s="1"/>
  <c r="K2827" i="1"/>
  <c r="O2827" i="1" s="1"/>
  <c r="K2828" i="1"/>
  <c r="O2828" i="1" s="1"/>
  <c r="K2829" i="1"/>
  <c r="O2829" i="1" s="1"/>
  <c r="K2830" i="1"/>
  <c r="O2830" i="1" s="1"/>
  <c r="K2831" i="1"/>
  <c r="O2831" i="1" s="1"/>
  <c r="K2832" i="1"/>
  <c r="O2832" i="1" s="1"/>
  <c r="K2833" i="1"/>
  <c r="O2833" i="1" s="1"/>
  <c r="K2834" i="1"/>
  <c r="O2834" i="1" s="1"/>
  <c r="K2835" i="1"/>
  <c r="O2835" i="1" s="1"/>
  <c r="K2836" i="1"/>
  <c r="O2836" i="1" s="1"/>
  <c r="K2837" i="1"/>
  <c r="O2837" i="1" s="1"/>
  <c r="K2838" i="1"/>
  <c r="O2838" i="1" s="1"/>
  <c r="K2839" i="1"/>
  <c r="O2839" i="1" s="1"/>
  <c r="K2840" i="1"/>
  <c r="O2840" i="1" s="1"/>
  <c r="K2841" i="1"/>
  <c r="O2841" i="1" s="1"/>
  <c r="K2842" i="1"/>
  <c r="O2842" i="1" s="1"/>
  <c r="K2843" i="1"/>
  <c r="O2843" i="1" s="1"/>
  <c r="K2844" i="1"/>
  <c r="O2844" i="1" s="1"/>
  <c r="K2845" i="1"/>
  <c r="O2845" i="1" s="1"/>
  <c r="K2846" i="1"/>
  <c r="O2846" i="1" s="1"/>
  <c r="K2847" i="1"/>
  <c r="O2847" i="1" s="1"/>
  <c r="K2848" i="1"/>
  <c r="O2848" i="1" s="1"/>
  <c r="K2849" i="1"/>
  <c r="O2849" i="1" s="1"/>
  <c r="K2850" i="1"/>
  <c r="O2850" i="1" s="1"/>
  <c r="K2851" i="1"/>
  <c r="O2851" i="1" s="1"/>
  <c r="K2852" i="1"/>
  <c r="O2852" i="1" s="1"/>
  <c r="K2853" i="1"/>
  <c r="O2853" i="1" s="1"/>
  <c r="K2854" i="1"/>
  <c r="O2854" i="1" s="1"/>
  <c r="K2855" i="1"/>
  <c r="O2855" i="1" s="1"/>
  <c r="K2856" i="1"/>
  <c r="O2856" i="1" s="1"/>
  <c r="K2857" i="1"/>
  <c r="O2857" i="1" s="1"/>
  <c r="K2858" i="1"/>
  <c r="O2858" i="1" s="1"/>
  <c r="K2859" i="1"/>
  <c r="O2859" i="1" s="1"/>
  <c r="K2860" i="1"/>
  <c r="O2860" i="1" s="1"/>
  <c r="K2861" i="1"/>
  <c r="O2861" i="1" s="1"/>
  <c r="K2862" i="1"/>
  <c r="O2862" i="1" s="1"/>
  <c r="K2863" i="1"/>
  <c r="O2863" i="1" s="1"/>
  <c r="K2864" i="1"/>
  <c r="O2864" i="1" s="1"/>
  <c r="K2865" i="1"/>
  <c r="O2865" i="1" s="1"/>
  <c r="K2866" i="1"/>
  <c r="O2866" i="1" s="1"/>
  <c r="K2867" i="1"/>
  <c r="O2867" i="1" s="1"/>
  <c r="K2868" i="1"/>
  <c r="O2868" i="1" s="1"/>
  <c r="K2869" i="1"/>
  <c r="O2869" i="1" s="1"/>
  <c r="K2870" i="1"/>
  <c r="O2870" i="1" s="1"/>
  <c r="K2871" i="1"/>
  <c r="O2871" i="1" s="1"/>
  <c r="K2872" i="1"/>
  <c r="O2872" i="1" s="1"/>
  <c r="K2873" i="1"/>
  <c r="O2873" i="1" s="1"/>
  <c r="K2874" i="1"/>
  <c r="O2874" i="1" s="1"/>
  <c r="K2875" i="1"/>
  <c r="O2875" i="1" s="1"/>
  <c r="K2876" i="1"/>
  <c r="O2876" i="1" s="1"/>
  <c r="K2877" i="1"/>
  <c r="O2877" i="1" s="1"/>
  <c r="K2878" i="1"/>
  <c r="O2878" i="1" s="1"/>
  <c r="K2879" i="1"/>
  <c r="O2879" i="1" s="1"/>
  <c r="K2880" i="1"/>
  <c r="O2880" i="1" s="1"/>
  <c r="K2881" i="1"/>
  <c r="O2881" i="1" s="1"/>
  <c r="K2882" i="1"/>
  <c r="O2882" i="1" s="1"/>
  <c r="K2883" i="1"/>
  <c r="O2883" i="1" s="1"/>
  <c r="K2884" i="1"/>
  <c r="O2884" i="1" s="1"/>
  <c r="K2885" i="1"/>
  <c r="O2885" i="1" s="1"/>
  <c r="K2886" i="1"/>
  <c r="O2886" i="1" s="1"/>
  <c r="K2887" i="1"/>
  <c r="O2887" i="1" s="1"/>
  <c r="K2888" i="1"/>
  <c r="O2888" i="1" s="1"/>
  <c r="K2889" i="1"/>
  <c r="O2889" i="1" s="1"/>
  <c r="K2890" i="1"/>
  <c r="O2890" i="1" s="1"/>
  <c r="K2891" i="1"/>
  <c r="O2891" i="1" s="1"/>
  <c r="K2892" i="1"/>
  <c r="O2892" i="1" s="1"/>
  <c r="K2893" i="1"/>
  <c r="O2893" i="1" s="1"/>
  <c r="K2894" i="1"/>
  <c r="O2894" i="1" s="1"/>
  <c r="K2895" i="1"/>
  <c r="O2895" i="1" s="1"/>
  <c r="K2896" i="1"/>
  <c r="O2896" i="1" s="1"/>
  <c r="K2897" i="1"/>
  <c r="O2897" i="1" s="1"/>
  <c r="K2898" i="1"/>
  <c r="O2898" i="1" s="1"/>
  <c r="K2899" i="1"/>
  <c r="O2899" i="1" s="1"/>
  <c r="K2900" i="1"/>
  <c r="O2900" i="1" s="1"/>
  <c r="K2901" i="1"/>
  <c r="O2901" i="1" s="1"/>
  <c r="K2902" i="1"/>
  <c r="O2902" i="1" s="1"/>
  <c r="K2903" i="1"/>
  <c r="O2903" i="1" s="1"/>
  <c r="K2904" i="1"/>
  <c r="O2904" i="1" s="1"/>
  <c r="K2905" i="1"/>
  <c r="O2905" i="1" s="1"/>
  <c r="K2906" i="1"/>
  <c r="O2906" i="1" s="1"/>
  <c r="K2907" i="1"/>
  <c r="O2907" i="1" s="1"/>
  <c r="K2908" i="1"/>
  <c r="O2908" i="1" s="1"/>
  <c r="K2909" i="1"/>
  <c r="O2909" i="1" s="1"/>
  <c r="K2910" i="1"/>
  <c r="O2910" i="1" s="1"/>
  <c r="K2911" i="1"/>
  <c r="O2911" i="1" s="1"/>
  <c r="K2912" i="1"/>
  <c r="O2912" i="1" s="1"/>
  <c r="K2913" i="1"/>
  <c r="O2913" i="1" s="1"/>
  <c r="K2914" i="1"/>
  <c r="O2914" i="1" s="1"/>
  <c r="K2915" i="1"/>
  <c r="O2915" i="1" s="1"/>
  <c r="K2916" i="1"/>
  <c r="O2916" i="1" s="1"/>
  <c r="K2917" i="1"/>
  <c r="O2917" i="1" s="1"/>
  <c r="K2918" i="1"/>
  <c r="O2918" i="1" s="1"/>
  <c r="K2919" i="1"/>
  <c r="O2919" i="1" s="1"/>
  <c r="K2920" i="1"/>
  <c r="O2920" i="1" s="1"/>
  <c r="K2921" i="1"/>
  <c r="O2921" i="1" s="1"/>
  <c r="K2922" i="1"/>
  <c r="O2922" i="1" s="1"/>
  <c r="K2923" i="1"/>
  <c r="O2923" i="1" s="1"/>
  <c r="K2924" i="1"/>
  <c r="O2924" i="1" s="1"/>
  <c r="K2925" i="1"/>
  <c r="O2925" i="1" s="1"/>
  <c r="K2926" i="1"/>
  <c r="O2926" i="1" s="1"/>
  <c r="K2927" i="1"/>
  <c r="O2927" i="1" s="1"/>
  <c r="K2928" i="1"/>
  <c r="O2928" i="1" s="1"/>
  <c r="K2929" i="1"/>
  <c r="O2929" i="1" s="1"/>
  <c r="K2930" i="1"/>
  <c r="O2930" i="1" s="1"/>
  <c r="K2931" i="1"/>
  <c r="O2931" i="1" s="1"/>
  <c r="K2932" i="1"/>
  <c r="O2932" i="1" s="1"/>
  <c r="K2933" i="1"/>
  <c r="O2933" i="1" s="1"/>
  <c r="K2934" i="1"/>
  <c r="O2934" i="1" s="1"/>
  <c r="K2935" i="1"/>
  <c r="O2935" i="1" s="1"/>
  <c r="K2936" i="1"/>
  <c r="O2936" i="1" s="1"/>
  <c r="K2937" i="1"/>
  <c r="O2937" i="1" s="1"/>
  <c r="K2938" i="1"/>
  <c r="O2938" i="1" s="1"/>
  <c r="K2939" i="1"/>
  <c r="O2939" i="1" s="1"/>
  <c r="K2940" i="1"/>
  <c r="O2940" i="1" s="1"/>
  <c r="K2941" i="1"/>
  <c r="O2941" i="1" s="1"/>
  <c r="K2942" i="1"/>
  <c r="O2942" i="1" s="1"/>
  <c r="K2943" i="1"/>
  <c r="O2943" i="1" s="1"/>
  <c r="K2944" i="1"/>
  <c r="O2944" i="1" s="1"/>
  <c r="K2945" i="1"/>
  <c r="O2945" i="1" s="1"/>
  <c r="K2946" i="1"/>
  <c r="O2946" i="1" s="1"/>
  <c r="K2947" i="1"/>
  <c r="O2947" i="1" s="1"/>
  <c r="K2948" i="1"/>
  <c r="O2948" i="1" s="1"/>
  <c r="K2949" i="1"/>
  <c r="O2949" i="1" s="1"/>
  <c r="K2950" i="1"/>
  <c r="O2950" i="1" s="1"/>
  <c r="K2951" i="1"/>
  <c r="O2951" i="1" s="1"/>
  <c r="K2952" i="1"/>
  <c r="O2952" i="1" s="1"/>
  <c r="K2953" i="1"/>
  <c r="O2953" i="1" s="1"/>
  <c r="K2954" i="1"/>
  <c r="O2954" i="1" s="1"/>
  <c r="K2955" i="1"/>
  <c r="O2955" i="1" s="1"/>
  <c r="K2956" i="1"/>
  <c r="O2956" i="1" s="1"/>
  <c r="K2957" i="1"/>
  <c r="O2957" i="1" s="1"/>
  <c r="K2958" i="1"/>
  <c r="O2958" i="1" s="1"/>
  <c r="K2959" i="1"/>
  <c r="O2959" i="1" s="1"/>
  <c r="K2960" i="1"/>
  <c r="O2960" i="1" s="1"/>
  <c r="K2961" i="1"/>
  <c r="O2961" i="1" s="1"/>
  <c r="K2962" i="1"/>
  <c r="O2962" i="1" s="1"/>
  <c r="K2963" i="1"/>
  <c r="O2963" i="1" s="1"/>
  <c r="K2964" i="1"/>
  <c r="O2964" i="1" s="1"/>
  <c r="K2965" i="1"/>
  <c r="O2965" i="1" s="1"/>
  <c r="K2966" i="1"/>
  <c r="O2966" i="1" s="1"/>
  <c r="K2967" i="1"/>
  <c r="O2967" i="1" s="1"/>
  <c r="K2968" i="1"/>
  <c r="O2968" i="1" s="1"/>
  <c r="K2969" i="1"/>
  <c r="O2969" i="1" s="1"/>
  <c r="K2970" i="1"/>
  <c r="O2970" i="1" s="1"/>
  <c r="K2971" i="1"/>
  <c r="O2971" i="1" s="1"/>
  <c r="K2972" i="1"/>
  <c r="O2972" i="1" s="1"/>
  <c r="K2973" i="1"/>
  <c r="O2973" i="1" s="1"/>
  <c r="K2974" i="1"/>
  <c r="O2974" i="1" s="1"/>
  <c r="K2975" i="1"/>
  <c r="O2975" i="1" s="1"/>
  <c r="K2976" i="1"/>
  <c r="O2976" i="1" s="1"/>
  <c r="K2977" i="1"/>
  <c r="O2977" i="1" s="1"/>
  <c r="K2978" i="1"/>
  <c r="O2978" i="1" s="1"/>
  <c r="K2979" i="1"/>
  <c r="O2979" i="1" s="1"/>
  <c r="K2980" i="1"/>
  <c r="O2980" i="1" s="1"/>
  <c r="K2981" i="1"/>
  <c r="O2981" i="1" s="1"/>
  <c r="K2982" i="1"/>
  <c r="O2982" i="1" s="1"/>
  <c r="K2983" i="1"/>
  <c r="O2983" i="1" s="1"/>
  <c r="K2984" i="1"/>
  <c r="O2984" i="1" s="1"/>
  <c r="K2985" i="1"/>
  <c r="O2985" i="1" s="1"/>
  <c r="K2986" i="1"/>
  <c r="O2986" i="1" s="1"/>
  <c r="K2987" i="1"/>
  <c r="O2987" i="1" s="1"/>
  <c r="K2988" i="1"/>
  <c r="O2988" i="1" s="1"/>
  <c r="K2989" i="1"/>
  <c r="O2989" i="1" s="1"/>
  <c r="K2990" i="1"/>
  <c r="O2990" i="1" s="1"/>
  <c r="K2991" i="1"/>
  <c r="O2991" i="1" s="1"/>
  <c r="K2992" i="1"/>
  <c r="O2992" i="1" s="1"/>
  <c r="K2993" i="1"/>
  <c r="O2993" i="1" s="1"/>
  <c r="K2994" i="1"/>
  <c r="O2994" i="1" s="1"/>
  <c r="K2995" i="1"/>
  <c r="O2995" i="1" s="1"/>
  <c r="K2996" i="1"/>
  <c r="O2996" i="1" s="1"/>
  <c r="K2997" i="1"/>
  <c r="O2997" i="1" s="1"/>
  <c r="K2998" i="1"/>
  <c r="O2998" i="1" s="1"/>
  <c r="K2999" i="1"/>
  <c r="O2999" i="1" s="1"/>
  <c r="K3000" i="1"/>
  <c r="O3000" i="1" s="1"/>
  <c r="K3001" i="1"/>
  <c r="O3001" i="1" s="1"/>
  <c r="K3002" i="1"/>
  <c r="O3002" i="1" s="1"/>
  <c r="K3003" i="1"/>
  <c r="O3003" i="1" s="1"/>
  <c r="K3004" i="1"/>
  <c r="O3004" i="1" s="1"/>
  <c r="K3005" i="1"/>
  <c r="O3005" i="1" s="1"/>
  <c r="K3006" i="1"/>
  <c r="O3006" i="1" s="1"/>
  <c r="K3007" i="1"/>
  <c r="O3007" i="1" s="1"/>
  <c r="K3008" i="1"/>
  <c r="O3008" i="1" s="1"/>
  <c r="K3009" i="1"/>
  <c r="O3009" i="1" s="1"/>
  <c r="K3010" i="1"/>
  <c r="O3010" i="1" s="1"/>
  <c r="K3011" i="1"/>
  <c r="O3011" i="1" s="1"/>
  <c r="K3012" i="1"/>
  <c r="O3012" i="1" s="1"/>
  <c r="K3013" i="1"/>
  <c r="O3013" i="1" s="1"/>
  <c r="K3014" i="1"/>
  <c r="O3014" i="1" s="1"/>
  <c r="K3015" i="1"/>
  <c r="O3015" i="1" s="1"/>
  <c r="K3016" i="1"/>
  <c r="O3016" i="1" s="1"/>
  <c r="K3017" i="1"/>
  <c r="O3017" i="1" s="1"/>
  <c r="K3018" i="1"/>
  <c r="O3018" i="1" s="1"/>
  <c r="K3019" i="1"/>
  <c r="O3019" i="1" s="1"/>
  <c r="K3020" i="1"/>
  <c r="O3020" i="1" s="1"/>
  <c r="K3021" i="1"/>
  <c r="O3021" i="1" s="1"/>
  <c r="K3022" i="1"/>
  <c r="O3022" i="1" s="1"/>
  <c r="K3023" i="1"/>
  <c r="O3023" i="1" s="1"/>
  <c r="K3024" i="1"/>
  <c r="O3024" i="1" s="1"/>
  <c r="K3025" i="1"/>
  <c r="O3025" i="1" s="1"/>
  <c r="K3026" i="1"/>
  <c r="O3026" i="1" s="1"/>
  <c r="K3027" i="1"/>
  <c r="O3027" i="1" s="1"/>
  <c r="K3028" i="1"/>
  <c r="O3028" i="1" s="1"/>
  <c r="K3029" i="1"/>
  <c r="O3029" i="1" s="1"/>
  <c r="K3030" i="1"/>
  <c r="O3030" i="1" s="1"/>
  <c r="K3031" i="1"/>
  <c r="O3031" i="1" s="1"/>
  <c r="K3032" i="1"/>
  <c r="O3032" i="1" s="1"/>
  <c r="K3033" i="1"/>
  <c r="O3033" i="1" s="1"/>
  <c r="K3034" i="1"/>
  <c r="O3034" i="1" s="1"/>
  <c r="K3035" i="1"/>
  <c r="O3035" i="1" s="1"/>
  <c r="K3036" i="1"/>
  <c r="O3036" i="1" s="1"/>
  <c r="K3037" i="1"/>
  <c r="O3037" i="1" s="1"/>
  <c r="K3038" i="1"/>
  <c r="O3038" i="1" s="1"/>
  <c r="K3039" i="1"/>
  <c r="O3039" i="1" s="1"/>
  <c r="K3040" i="1"/>
  <c r="O3040" i="1" s="1"/>
  <c r="K3041" i="1"/>
  <c r="O3041" i="1" s="1"/>
  <c r="K3042" i="1"/>
  <c r="O3042" i="1" s="1"/>
  <c r="K3043" i="1"/>
  <c r="O3043" i="1" s="1"/>
  <c r="K3044" i="1"/>
  <c r="O3044" i="1" s="1"/>
  <c r="K3045" i="1"/>
  <c r="O3045" i="1" s="1"/>
  <c r="K3046" i="1"/>
  <c r="O3046" i="1" s="1"/>
  <c r="K3047" i="1"/>
  <c r="O3047" i="1" s="1"/>
  <c r="K3048" i="1"/>
  <c r="O3048" i="1" s="1"/>
  <c r="K3049" i="1"/>
  <c r="O3049" i="1" s="1"/>
  <c r="K3050" i="1"/>
  <c r="O3050" i="1" s="1"/>
  <c r="K3051" i="1"/>
  <c r="O3051" i="1" s="1"/>
  <c r="K3052" i="1"/>
  <c r="O3052" i="1" s="1"/>
  <c r="K3053" i="1"/>
  <c r="O3053" i="1" s="1"/>
  <c r="K3054" i="1"/>
  <c r="O3054" i="1" s="1"/>
  <c r="K3055" i="1"/>
  <c r="O3055" i="1" s="1"/>
  <c r="K3056" i="1"/>
  <c r="O3056" i="1" s="1"/>
  <c r="K3057" i="1"/>
  <c r="O3057" i="1" s="1"/>
  <c r="K3058" i="1"/>
  <c r="O3058" i="1" s="1"/>
  <c r="K3059" i="1"/>
  <c r="O3059" i="1" s="1"/>
  <c r="K3060" i="1"/>
  <c r="O3060" i="1" s="1"/>
  <c r="K3061" i="1"/>
  <c r="O3061" i="1" s="1"/>
  <c r="K3062" i="1"/>
  <c r="O3062" i="1" s="1"/>
  <c r="K3063" i="1"/>
  <c r="O3063" i="1" s="1"/>
  <c r="K3064" i="1"/>
  <c r="O3064" i="1" s="1"/>
  <c r="K3065" i="1"/>
  <c r="O3065" i="1" s="1"/>
  <c r="K3066" i="1"/>
  <c r="O3066" i="1" s="1"/>
  <c r="K3067" i="1"/>
  <c r="O3067" i="1" s="1"/>
  <c r="K3068" i="1"/>
  <c r="O3068" i="1" s="1"/>
  <c r="K3069" i="1"/>
  <c r="O3069" i="1" s="1"/>
  <c r="K3070" i="1"/>
  <c r="O3070" i="1" s="1"/>
  <c r="K3071" i="1"/>
  <c r="O3071" i="1" s="1"/>
  <c r="K3072" i="1"/>
  <c r="O3072" i="1" s="1"/>
  <c r="K3073" i="1"/>
  <c r="O3073" i="1" s="1"/>
  <c r="K3074" i="1"/>
  <c r="O3074" i="1" s="1"/>
  <c r="K3075" i="1"/>
  <c r="O3075" i="1" s="1"/>
  <c r="K3076" i="1"/>
  <c r="O3076" i="1" s="1"/>
  <c r="K3077" i="1"/>
  <c r="O3077" i="1" s="1"/>
  <c r="K3078" i="1"/>
  <c r="O3078" i="1" s="1"/>
  <c r="K3079" i="1"/>
  <c r="O3079" i="1" s="1"/>
  <c r="K3080" i="1"/>
  <c r="O3080" i="1" s="1"/>
  <c r="K3081" i="1"/>
  <c r="O3081" i="1" s="1"/>
  <c r="K3082" i="1"/>
  <c r="O3082" i="1" s="1"/>
  <c r="K3083" i="1"/>
  <c r="O3083" i="1" s="1"/>
  <c r="K3084" i="1"/>
  <c r="O3084" i="1" s="1"/>
  <c r="K3085" i="1"/>
  <c r="O3085" i="1" s="1"/>
  <c r="K3086" i="1"/>
  <c r="O3086" i="1" s="1"/>
  <c r="K3087" i="1"/>
  <c r="O3087" i="1" s="1"/>
  <c r="K3088" i="1"/>
  <c r="O3088" i="1" s="1"/>
  <c r="K3089" i="1"/>
  <c r="O3089" i="1" s="1"/>
  <c r="K3090" i="1"/>
  <c r="O3090" i="1" s="1"/>
  <c r="K3091" i="1"/>
  <c r="O3091" i="1" s="1"/>
  <c r="K3092" i="1"/>
  <c r="O3092" i="1" s="1"/>
  <c r="K3093" i="1"/>
  <c r="O3093" i="1" s="1"/>
  <c r="K3094" i="1"/>
  <c r="O3094" i="1" s="1"/>
  <c r="K3095" i="1"/>
  <c r="O3095" i="1" s="1"/>
  <c r="K3096" i="1"/>
  <c r="O3096" i="1" s="1"/>
  <c r="K3097" i="1"/>
  <c r="O3097" i="1" s="1"/>
  <c r="K3098" i="1"/>
  <c r="O3098" i="1" s="1"/>
  <c r="K3099" i="1"/>
  <c r="O3099" i="1" s="1"/>
  <c r="K3100" i="1"/>
  <c r="O3100" i="1" s="1"/>
  <c r="K3101" i="1"/>
  <c r="O3101" i="1" s="1"/>
  <c r="K3102" i="1"/>
  <c r="O3102" i="1" s="1"/>
  <c r="K3103" i="1"/>
  <c r="O3103" i="1" s="1"/>
  <c r="K3104" i="1"/>
  <c r="O3104" i="1" s="1"/>
  <c r="K3105" i="1"/>
  <c r="O3105" i="1" s="1"/>
  <c r="K3106" i="1"/>
  <c r="O3106" i="1" s="1"/>
  <c r="K3107" i="1"/>
  <c r="O3107" i="1" s="1"/>
  <c r="K3108" i="1"/>
  <c r="O3108" i="1" s="1"/>
  <c r="K3109" i="1"/>
  <c r="O3109" i="1" s="1"/>
  <c r="K3110" i="1"/>
  <c r="O3110" i="1" s="1"/>
  <c r="K3111" i="1"/>
  <c r="O3111" i="1" s="1"/>
  <c r="K3112" i="1"/>
  <c r="O3112" i="1" s="1"/>
  <c r="K3113" i="1"/>
  <c r="O3113" i="1" s="1"/>
  <c r="K3114" i="1"/>
  <c r="O3114" i="1" s="1"/>
  <c r="K3115" i="1"/>
  <c r="O3115" i="1" s="1"/>
  <c r="K3116" i="1"/>
  <c r="O3116" i="1" s="1"/>
  <c r="K3117" i="1"/>
  <c r="O3117" i="1" s="1"/>
  <c r="K3118" i="1"/>
  <c r="O3118" i="1" s="1"/>
  <c r="K3119" i="1"/>
  <c r="O3119" i="1" s="1"/>
  <c r="K3120" i="1"/>
  <c r="O3120" i="1" s="1"/>
  <c r="K3121" i="1"/>
  <c r="O3121" i="1" s="1"/>
  <c r="K3122" i="1"/>
  <c r="O3122" i="1" s="1"/>
  <c r="K3123" i="1"/>
  <c r="O3123" i="1" s="1"/>
  <c r="K3124" i="1"/>
  <c r="O3124" i="1" s="1"/>
  <c r="K3125" i="1"/>
  <c r="O3125" i="1" s="1"/>
  <c r="K3126" i="1"/>
  <c r="O3126" i="1" s="1"/>
  <c r="K3127" i="1"/>
  <c r="O3127" i="1" s="1"/>
  <c r="K3128" i="1"/>
  <c r="O3128" i="1" s="1"/>
  <c r="K3129" i="1"/>
  <c r="O3129" i="1" s="1"/>
  <c r="K3130" i="1"/>
  <c r="O3130" i="1" s="1"/>
  <c r="K3131" i="1"/>
  <c r="O3131" i="1" s="1"/>
  <c r="K3132" i="1"/>
  <c r="O3132" i="1" s="1"/>
  <c r="K3133" i="1"/>
  <c r="O3133" i="1" s="1"/>
  <c r="K3134" i="1"/>
  <c r="O3134" i="1" s="1"/>
  <c r="K3135" i="1"/>
  <c r="O3135" i="1" s="1"/>
  <c r="K3136" i="1"/>
  <c r="O3136" i="1" s="1"/>
  <c r="K3137" i="1"/>
  <c r="O3137" i="1" s="1"/>
  <c r="K3138" i="1"/>
  <c r="O3138" i="1" s="1"/>
  <c r="K3139" i="1"/>
  <c r="O3139" i="1" s="1"/>
  <c r="K3140" i="1"/>
  <c r="O3140" i="1" s="1"/>
  <c r="K3141" i="1"/>
  <c r="O3141" i="1" s="1"/>
  <c r="K3142" i="1"/>
  <c r="O3142" i="1" s="1"/>
  <c r="K3143" i="1"/>
  <c r="O3143" i="1" s="1"/>
  <c r="K3144" i="1"/>
  <c r="O3144" i="1" s="1"/>
  <c r="K3145" i="1"/>
  <c r="O3145" i="1" s="1"/>
  <c r="K3146" i="1"/>
  <c r="O3146" i="1" s="1"/>
  <c r="K3147" i="1"/>
  <c r="O3147" i="1" s="1"/>
  <c r="K3148" i="1"/>
  <c r="O3148" i="1" s="1"/>
  <c r="K3149" i="1"/>
  <c r="O3149" i="1" s="1"/>
  <c r="K3150" i="1"/>
  <c r="O3150" i="1" s="1"/>
  <c r="K3151" i="1"/>
  <c r="O3151" i="1" s="1"/>
  <c r="K3152" i="1"/>
  <c r="O3152" i="1" s="1"/>
  <c r="K3153" i="1"/>
  <c r="O3153" i="1" s="1"/>
  <c r="K3154" i="1"/>
  <c r="O3154" i="1" s="1"/>
  <c r="K3155" i="1"/>
  <c r="O3155" i="1" s="1"/>
  <c r="K3156" i="1"/>
  <c r="O3156" i="1" s="1"/>
  <c r="K3157" i="1"/>
  <c r="O3157" i="1" s="1"/>
  <c r="K3158" i="1"/>
  <c r="O3158" i="1" s="1"/>
  <c r="K3159" i="1"/>
  <c r="O3159" i="1" s="1"/>
  <c r="K3160" i="1"/>
  <c r="O3160" i="1" s="1"/>
  <c r="K3161" i="1"/>
  <c r="O3161" i="1" s="1"/>
  <c r="K3162" i="1"/>
  <c r="O3162" i="1" s="1"/>
  <c r="K3163" i="1"/>
  <c r="O3163" i="1" s="1"/>
  <c r="K3164" i="1"/>
  <c r="O3164" i="1" s="1"/>
  <c r="K3165" i="1"/>
  <c r="O3165" i="1" s="1"/>
  <c r="K3166" i="1"/>
  <c r="O3166" i="1" s="1"/>
  <c r="K3167" i="1"/>
  <c r="O3167" i="1" s="1"/>
  <c r="K3168" i="1"/>
  <c r="O3168" i="1" s="1"/>
  <c r="K3169" i="1"/>
  <c r="O3169" i="1" s="1"/>
  <c r="K3170" i="1"/>
  <c r="O3170" i="1" s="1"/>
  <c r="K3171" i="1"/>
  <c r="O3171" i="1" s="1"/>
  <c r="K3172" i="1"/>
  <c r="O3172" i="1" s="1"/>
  <c r="K3173" i="1"/>
  <c r="O3173" i="1" s="1"/>
  <c r="K3174" i="1"/>
  <c r="O3174" i="1" s="1"/>
  <c r="K3175" i="1"/>
  <c r="O3175" i="1" s="1"/>
  <c r="K3176" i="1"/>
  <c r="O3176" i="1" s="1"/>
  <c r="K3177" i="1"/>
  <c r="O3177" i="1" s="1"/>
  <c r="K3178" i="1"/>
  <c r="O3178" i="1" s="1"/>
  <c r="K3179" i="1"/>
  <c r="O3179" i="1" s="1"/>
  <c r="K3180" i="1"/>
  <c r="O3180" i="1" s="1"/>
  <c r="K3181" i="1"/>
  <c r="O3181" i="1" s="1"/>
  <c r="K3182" i="1"/>
  <c r="O3182" i="1" s="1"/>
  <c r="K3183" i="1"/>
  <c r="O3183" i="1" s="1"/>
  <c r="K3184" i="1"/>
  <c r="O3184" i="1" s="1"/>
  <c r="K3185" i="1"/>
  <c r="O3185" i="1" s="1"/>
  <c r="K3186" i="1"/>
  <c r="O3186" i="1" s="1"/>
  <c r="K3187" i="1"/>
  <c r="O3187" i="1" s="1"/>
  <c r="K3188" i="1"/>
  <c r="O3188" i="1" s="1"/>
  <c r="K3189" i="1"/>
  <c r="O3189" i="1" s="1"/>
  <c r="K3190" i="1"/>
  <c r="O3190" i="1" s="1"/>
  <c r="K3191" i="1"/>
  <c r="O3191" i="1" s="1"/>
  <c r="K3192" i="1"/>
  <c r="O3192" i="1" s="1"/>
  <c r="K3193" i="1"/>
  <c r="O3193" i="1" s="1"/>
  <c r="K3194" i="1"/>
  <c r="O3194" i="1" s="1"/>
  <c r="K3195" i="1"/>
  <c r="O3195" i="1" s="1"/>
  <c r="K3196" i="1"/>
  <c r="O3196" i="1" s="1"/>
  <c r="K3197" i="1"/>
  <c r="O3197" i="1" s="1"/>
  <c r="K3198" i="1"/>
  <c r="O3198" i="1" s="1"/>
  <c r="K3199" i="1"/>
  <c r="O3199" i="1" s="1"/>
  <c r="K3200" i="1"/>
  <c r="O3200" i="1" s="1"/>
  <c r="K3201" i="1"/>
  <c r="O3201" i="1" s="1"/>
  <c r="K3202" i="1"/>
  <c r="O3202" i="1" s="1"/>
  <c r="K3203" i="1"/>
  <c r="O3203" i="1" s="1"/>
  <c r="K3204" i="1"/>
  <c r="O3204" i="1" s="1"/>
  <c r="K3205" i="1"/>
  <c r="O3205" i="1" s="1"/>
  <c r="K3206" i="1"/>
  <c r="O3206" i="1" s="1"/>
  <c r="K3207" i="1"/>
  <c r="O3207" i="1" s="1"/>
  <c r="K3208" i="1"/>
  <c r="O3208" i="1" s="1"/>
  <c r="K3209" i="1"/>
  <c r="O3209" i="1" s="1"/>
  <c r="K3210" i="1"/>
  <c r="O3210" i="1" s="1"/>
  <c r="K3211" i="1"/>
  <c r="O3211" i="1" s="1"/>
  <c r="K3212" i="1"/>
  <c r="O3212" i="1" s="1"/>
  <c r="K3213" i="1"/>
  <c r="O3213" i="1" s="1"/>
  <c r="K3214" i="1"/>
  <c r="O3214" i="1" s="1"/>
  <c r="K3215" i="1"/>
  <c r="O3215" i="1" s="1"/>
  <c r="K3216" i="1"/>
  <c r="O3216" i="1" s="1"/>
  <c r="K3217" i="1"/>
  <c r="O3217" i="1" s="1"/>
  <c r="K3218" i="1"/>
  <c r="O3218" i="1" s="1"/>
  <c r="K3219" i="1"/>
  <c r="O3219" i="1" s="1"/>
  <c r="K3220" i="1"/>
  <c r="O3220" i="1" s="1"/>
  <c r="K3221" i="1"/>
  <c r="O3221" i="1" s="1"/>
  <c r="K3222" i="1"/>
  <c r="O3222" i="1" s="1"/>
  <c r="K3223" i="1"/>
  <c r="O3223" i="1" s="1"/>
  <c r="K3224" i="1"/>
  <c r="O3224" i="1" s="1"/>
  <c r="K3225" i="1"/>
  <c r="O3225" i="1" s="1"/>
  <c r="K3226" i="1"/>
  <c r="O3226" i="1" s="1"/>
  <c r="K3227" i="1"/>
  <c r="O3227" i="1" s="1"/>
  <c r="K3228" i="1"/>
  <c r="O3228" i="1" s="1"/>
  <c r="K3229" i="1"/>
  <c r="O3229" i="1" s="1"/>
  <c r="K3230" i="1"/>
  <c r="O3230" i="1" s="1"/>
  <c r="K3231" i="1"/>
  <c r="O3231" i="1" s="1"/>
  <c r="K3232" i="1"/>
  <c r="O3232" i="1" s="1"/>
  <c r="K3233" i="1"/>
  <c r="O3233" i="1" s="1"/>
  <c r="K3234" i="1"/>
  <c r="O3234" i="1" s="1"/>
  <c r="K3235" i="1"/>
  <c r="O3235" i="1" s="1"/>
  <c r="K3236" i="1"/>
  <c r="O3236" i="1" s="1"/>
  <c r="K3237" i="1"/>
  <c r="O3237" i="1" s="1"/>
  <c r="K3238" i="1"/>
  <c r="O3238" i="1" s="1"/>
  <c r="K3239" i="1"/>
  <c r="O3239" i="1" s="1"/>
  <c r="K3240" i="1"/>
  <c r="O3240" i="1" s="1"/>
  <c r="K3241" i="1"/>
  <c r="O3241" i="1" s="1"/>
  <c r="K3242" i="1"/>
  <c r="O3242" i="1" s="1"/>
  <c r="K3243" i="1"/>
  <c r="O3243" i="1" s="1"/>
  <c r="K3244" i="1"/>
  <c r="O3244" i="1" s="1"/>
  <c r="K3245" i="1"/>
  <c r="O3245" i="1" s="1"/>
  <c r="K3246" i="1"/>
  <c r="O3246" i="1" s="1"/>
  <c r="K3247" i="1"/>
  <c r="O3247" i="1" s="1"/>
  <c r="K3248" i="1"/>
  <c r="O3248" i="1" s="1"/>
  <c r="K3249" i="1"/>
  <c r="O3249" i="1" s="1"/>
  <c r="K3250" i="1"/>
  <c r="O3250" i="1" s="1"/>
  <c r="K3251" i="1"/>
  <c r="O3251" i="1" s="1"/>
  <c r="K3252" i="1"/>
  <c r="O3252" i="1" s="1"/>
  <c r="K3253" i="1"/>
  <c r="O3253" i="1" s="1"/>
  <c r="K3254" i="1"/>
  <c r="O3254" i="1" s="1"/>
  <c r="K3255" i="1"/>
  <c r="O3255" i="1" s="1"/>
  <c r="K3256" i="1"/>
  <c r="O3256" i="1" s="1"/>
  <c r="K3257" i="1"/>
  <c r="O3257" i="1" s="1"/>
  <c r="K3258" i="1"/>
  <c r="O3258" i="1" s="1"/>
  <c r="K3259" i="1"/>
  <c r="O3259" i="1" s="1"/>
  <c r="K3260" i="1"/>
  <c r="O3260" i="1" s="1"/>
  <c r="K3261" i="1"/>
  <c r="O3261" i="1" s="1"/>
  <c r="K3262" i="1"/>
  <c r="O3262" i="1" s="1"/>
  <c r="K3263" i="1"/>
  <c r="O3263" i="1" s="1"/>
  <c r="K3264" i="1"/>
  <c r="O3264" i="1" s="1"/>
  <c r="K3265" i="1"/>
  <c r="O3265" i="1" s="1"/>
  <c r="K3266" i="1"/>
  <c r="O3266" i="1" s="1"/>
  <c r="K3267" i="1"/>
  <c r="O3267" i="1" s="1"/>
  <c r="K3268" i="1"/>
  <c r="O3268" i="1" s="1"/>
  <c r="K3269" i="1"/>
  <c r="O3269" i="1" s="1"/>
  <c r="K3270" i="1"/>
  <c r="O3270" i="1" s="1"/>
  <c r="K3271" i="1"/>
  <c r="O3271" i="1" s="1"/>
  <c r="K3272" i="1"/>
  <c r="O3272" i="1" s="1"/>
  <c r="K3273" i="1"/>
  <c r="O3273" i="1" s="1"/>
  <c r="K3274" i="1"/>
  <c r="O3274" i="1" s="1"/>
  <c r="K3275" i="1"/>
  <c r="O3275" i="1" s="1"/>
  <c r="K3276" i="1"/>
  <c r="O3276" i="1" s="1"/>
  <c r="K3277" i="1"/>
  <c r="O3277" i="1" s="1"/>
  <c r="K3278" i="1"/>
  <c r="O3278" i="1" s="1"/>
  <c r="K3279" i="1"/>
  <c r="O3279" i="1" s="1"/>
  <c r="K3280" i="1"/>
  <c r="O3280" i="1" s="1"/>
  <c r="K3281" i="1"/>
  <c r="O3281" i="1" s="1"/>
  <c r="K3282" i="1"/>
  <c r="O3282" i="1" s="1"/>
  <c r="K3283" i="1"/>
  <c r="O3283" i="1" s="1"/>
  <c r="K3284" i="1"/>
  <c r="O3284" i="1" s="1"/>
  <c r="K3285" i="1"/>
  <c r="O3285" i="1" s="1"/>
  <c r="K3286" i="1"/>
  <c r="O3286" i="1" s="1"/>
  <c r="K3287" i="1"/>
  <c r="O3287" i="1" s="1"/>
  <c r="K3288" i="1"/>
  <c r="O3288" i="1" s="1"/>
  <c r="K3289" i="1"/>
  <c r="O3289" i="1" s="1"/>
  <c r="K3290" i="1"/>
  <c r="O3290" i="1" s="1"/>
  <c r="K3291" i="1"/>
  <c r="O3291" i="1" s="1"/>
  <c r="K3292" i="1"/>
  <c r="O3292" i="1" s="1"/>
  <c r="K3293" i="1"/>
  <c r="O3293" i="1" s="1"/>
  <c r="K3294" i="1"/>
  <c r="O3294" i="1" s="1"/>
  <c r="K3295" i="1"/>
  <c r="O3295" i="1" s="1"/>
  <c r="K3296" i="1"/>
  <c r="O3296" i="1" s="1"/>
  <c r="K3297" i="1"/>
  <c r="O3297" i="1" s="1"/>
  <c r="K3298" i="1"/>
  <c r="O3298" i="1" s="1"/>
  <c r="K3299" i="1"/>
  <c r="O3299" i="1" s="1"/>
  <c r="K3300" i="1"/>
  <c r="O3300" i="1" s="1"/>
  <c r="K3301" i="1"/>
  <c r="O3301" i="1" s="1"/>
  <c r="K3302" i="1"/>
  <c r="O3302" i="1" s="1"/>
  <c r="K3303" i="1"/>
  <c r="O3303" i="1" s="1"/>
  <c r="K3304" i="1"/>
  <c r="O3304" i="1" s="1"/>
  <c r="K3305" i="1"/>
  <c r="O3305" i="1" s="1"/>
  <c r="K3306" i="1"/>
  <c r="O3306" i="1" s="1"/>
  <c r="K3307" i="1"/>
  <c r="O3307" i="1" s="1"/>
  <c r="K3308" i="1"/>
  <c r="O3308" i="1" s="1"/>
  <c r="K3309" i="1"/>
  <c r="O3309" i="1" s="1"/>
  <c r="K3310" i="1"/>
  <c r="O3310" i="1" s="1"/>
  <c r="K3311" i="1"/>
  <c r="O3311" i="1" s="1"/>
  <c r="K3312" i="1"/>
  <c r="O3312" i="1" s="1"/>
  <c r="K3313" i="1"/>
  <c r="O3313" i="1" s="1"/>
  <c r="K3314" i="1"/>
  <c r="O3314" i="1" s="1"/>
  <c r="K3315" i="1"/>
  <c r="O3315" i="1" s="1"/>
  <c r="K3316" i="1"/>
  <c r="O3316" i="1" s="1"/>
  <c r="K3317" i="1"/>
  <c r="O3317" i="1" s="1"/>
  <c r="K3318" i="1"/>
  <c r="O3318" i="1" s="1"/>
  <c r="K3319" i="1"/>
  <c r="O3319" i="1" s="1"/>
  <c r="K3320" i="1"/>
  <c r="O3320" i="1" s="1"/>
  <c r="K3321" i="1"/>
  <c r="O3321" i="1" s="1"/>
  <c r="K3322" i="1"/>
  <c r="O3322" i="1" s="1"/>
  <c r="K3323" i="1"/>
  <c r="O3323" i="1" s="1"/>
  <c r="K3324" i="1"/>
  <c r="O3324" i="1" s="1"/>
  <c r="K3325" i="1"/>
  <c r="O3325" i="1" s="1"/>
  <c r="K3326" i="1"/>
  <c r="O3326" i="1" s="1"/>
  <c r="K3327" i="1"/>
  <c r="O3327" i="1" s="1"/>
  <c r="K3328" i="1"/>
  <c r="O3328" i="1" s="1"/>
  <c r="K3329" i="1"/>
  <c r="O3329" i="1" s="1"/>
  <c r="K3330" i="1"/>
  <c r="O3330" i="1" s="1"/>
  <c r="K3331" i="1"/>
  <c r="O3331" i="1" s="1"/>
  <c r="K3332" i="1"/>
  <c r="O3332" i="1" s="1"/>
  <c r="K3333" i="1"/>
  <c r="O3333" i="1" s="1"/>
  <c r="K3334" i="1"/>
  <c r="O3334" i="1" s="1"/>
  <c r="K3335" i="1"/>
  <c r="O3335" i="1" s="1"/>
  <c r="K3336" i="1"/>
  <c r="O3336" i="1" s="1"/>
  <c r="K3337" i="1"/>
  <c r="O3337" i="1" s="1"/>
  <c r="K3338" i="1"/>
  <c r="O3338" i="1" s="1"/>
  <c r="K3339" i="1"/>
  <c r="O3339" i="1" s="1"/>
  <c r="K3340" i="1"/>
  <c r="O3340" i="1" s="1"/>
  <c r="K3341" i="1"/>
  <c r="O3341" i="1" s="1"/>
  <c r="K3342" i="1"/>
  <c r="O3342" i="1" s="1"/>
  <c r="K3343" i="1"/>
  <c r="O3343" i="1" s="1"/>
  <c r="K3344" i="1"/>
  <c r="O3344" i="1" s="1"/>
  <c r="K3345" i="1"/>
  <c r="O3345" i="1" s="1"/>
  <c r="K3346" i="1"/>
  <c r="O3346" i="1" s="1"/>
  <c r="K3347" i="1"/>
  <c r="O3347" i="1" s="1"/>
  <c r="K3348" i="1"/>
  <c r="O3348" i="1" s="1"/>
  <c r="K3349" i="1"/>
  <c r="O3349" i="1" s="1"/>
  <c r="K3350" i="1"/>
  <c r="O3350" i="1" s="1"/>
  <c r="K3351" i="1"/>
  <c r="O3351" i="1" s="1"/>
  <c r="K3352" i="1"/>
  <c r="O3352" i="1" s="1"/>
  <c r="K3353" i="1"/>
  <c r="O3353" i="1" s="1"/>
  <c r="K3354" i="1"/>
  <c r="O3354" i="1" s="1"/>
  <c r="K3355" i="1"/>
  <c r="O3355" i="1" s="1"/>
  <c r="K3356" i="1"/>
  <c r="O3356" i="1" s="1"/>
  <c r="K3357" i="1"/>
  <c r="O3357" i="1" s="1"/>
  <c r="K3358" i="1"/>
  <c r="O3358" i="1" s="1"/>
  <c r="K3359" i="1"/>
  <c r="O3359" i="1" s="1"/>
  <c r="K3360" i="1"/>
  <c r="O3360" i="1" s="1"/>
  <c r="K3361" i="1"/>
  <c r="O3361" i="1" s="1"/>
  <c r="K3362" i="1"/>
  <c r="O3362" i="1" s="1"/>
  <c r="K3363" i="1"/>
  <c r="O3363" i="1" s="1"/>
  <c r="K3364" i="1"/>
  <c r="O3364" i="1" s="1"/>
  <c r="K3365" i="1"/>
  <c r="O3365" i="1" s="1"/>
  <c r="K3366" i="1"/>
  <c r="O3366" i="1" s="1"/>
  <c r="K3367" i="1"/>
  <c r="O3367" i="1" s="1"/>
  <c r="K3368" i="1"/>
  <c r="O3368" i="1" s="1"/>
  <c r="K3369" i="1"/>
  <c r="O3369" i="1" s="1"/>
  <c r="K3370" i="1"/>
  <c r="O3370" i="1" s="1"/>
  <c r="K3371" i="1"/>
  <c r="O3371" i="1" s="1"/>
  <c r="K3372" i="1"/>
  <c r="O3372" i="1" s="1"/>
  <c r="K3373" i="1"/>
  <c r="O3373" i="1" s="1"/>
  <c r="K3374" i="1"/>
  <c r="O3374" i="1" s="1"/>
  <c r="K3375" i="1"/>
  <c r="O3375" i="1" s="1"/>
  <c r="K3376" i="1"/>
  <c r="O3376" i="1" s="1"/>
  <c r="K3377" i="1"/>
  <c r="O3377" i="1" s="1"/>
  <c r="K3378" i="1"/>
  <c r="O3378" i="1" s="1"/>
  <c r="K3379" i="1"/>
  <c r="O3379" i="1" s="1"/>
  <c r="K3380" i="1"/>
  <c r="O3380" i="1" s="1"/>
  <c r="K3381" i="1"/>
  <c r="O3381" i="1" s="1"/>
  <c r="K3382" i="1"/>
  <c r="O3382" i="1" s="1"/>
  <c r="K3383" i="1"/>
  <c r="O3383" i="1" s="1"/>
  <c r="K3384" i="1"/>
  <c r="O3384" i="1" s="1"/>
  <c r="K3385" i="1"/>
  <c r="O3385" i="1" s="1"/>
  <c r="K3386" i="1"/>
  <c r="O3386" i="1" s="1"/>
  <c r="K3387" i="1"/>
  <c r="O3387" i="1" s="1"/>
  <c r="K3388" i="1"/>
  <c r="O3388" i="1" s="1"/>
  <c r="K3389" i="1"/>
  <c r="O3389" i="1" s="1"/>
  <c r="K3390" i="1"/>
  <c r="O3390" i="1" s="1"/>
  <c r="K3391" i="1"/>
  <c r="O3391" i="1" s="1"/>
  <c r="K3392" i="1"/>
  <c r="O3392" i="1" s="1"/>
  <c r="K3393" i="1"/>
  <c r="O3393" i="1" s="1"/>
  <c r="K3394" i="1"/>
  <c r="O3394" i="1" s="1"/>
  <c r="K3395" i="1"/>
  <c r="O3395" i="1" s="1"/>
  <c r="K3396" i="1"/>
  <c r="O3396" i="1" s="1"/>
  <c r="K3397" i="1"/>
  <c r="O3397" i="1" s="1"/>
  <c r="K3398" i="1"/>
  <c r="O3398" i="1" s="1"/>
  <c r="K3399" i="1"/>
  <c r="O3399" i="1" s="1"/>
  <c r="K3400" i="1"/>
  <c r="O3400" i="1" s="1"/>
  <c r="K3401" i="1"/>
  <c r="O3401" i="1" s="1"/>
  <c r="K3402" i="1"/>
  <c r="O3402" i="1" s="1"/>
  <c r="K3403" i="1"/>
  <c r="O3403" i="1" s="1"/>
  <c r="K3404" i="1"/>
  <c r="O3404" i="1" s="1"/>
  <c r="K3405" i="1"/>
  <c r="O3405" i="1" s="1"/>
  <c r="K3406" i="1"/>
  <c r="O3406" i="1" s="1"/>
  <c r="K3407" i="1"/>
  <c r="O3407" i="1" s="1"/>
  <c r="K3408" i="1"/>
  <c r="O3408" i="1" s="1"/>
  <c r="K3409" i="1"/>
  <c r="O3409" i="1" s="1"/>
  <c r="K3410" i="1"/>
  <c r="O3410" i="1" s="1"/>
  <c r="K3411" i="1"/>
  <c r="O3411" i="1" s="1"/>
  <c r="K3412" i="1"/>
  <c r="O3412" i="1" s="1"/>
  <c r="K3413" i="1"/>
  <c r="O3413" i="1" s="1"/>
  <c r="K3414" i="1"/>
  <c r="O3414" i="1" s="1"/>
  <c r="K3415" i="1"/>
  <c r="O3415" i="1" s="1"/>
  <c r="K3416" i="1"/>
  <c r="O3416" i="1" s="1"/>
  <c r="K3417" i="1"/>
  <c r="O3417" i="1" s="1"/>
  <c r="K3418" i="1"/>
  <c r="O3418" i="1" s="1"/>
  <c r="K3419" i="1"/>
  <c r="O3419" i="1" s="1"/>
  <c r="K3420" i="1"/>
  <c r="O3420" i="1" s="1"/>
  <c r="K3421" i="1"/>
  <c r="O3421" i="1" s="1"/>
  <c r="K3422" i="1"/>
  <c r="O3422" i="1" s="1"/>
  <c r="K3423" i="1"/>
  <c r="O3423" i="1" s="1"/>
  <c r="K3424" i="1"/>
  <c r="O3424" i="1" s="1"/>
  <c r="K3425" i="1"/>
  <c r="O3425" i="1" s="1"/>
  <c r="K3426" i="1"/>
  <c r="O3426" i="1" s="1"/>
  <c r="K3427" i="1"/>
  <c r="O3427" i="1" s="1"/>
  <c r="K3428" i="1"/>
  <c r="O3428" i="1" s="1"/>
  <c r="K3429" i="1"/>
  <c r="O3429" i="1" s="1"/>
  <c r="K3430" i="1"/>
  <c r="O3430" i="1" s="1"/>
  <c r="K3431" i="1"/>
  <c r="O3431" i="1" s="1"/>
  <c r="K3432" i="1"/>
  <c r="O3432" i="1" s="1"/>
  <c r="K3433" i="1"/>
  <c r="O3433" i="1" s="1"/>
  <c r="K3434" i="1"/>
  <c r="O3434" i="1" s="1"/>
  <c r="K3435" i="1"/>
  <c r="O3435" i="1" s="1"/>
  <c r="K3436" i="1"/>
  <c r="O3436" i="1" s="1"/>
  <c r="K3437" i="1"/>
  <c r="O3437" i="1" s="1"/>
  <c r="K3438" i="1"/>
  <c r="O3438" i="1" s="1"/>
  <c r="K3439" i="1"/>
  <c r="O3439" i="1" s="1"/>
  <c r="K3440" i="1"/>
  <c r="O3440" i="1" s="1"/>
  <c r="K3441" i="1"/>
  <c r="O3441" i="1" s="1"/>
  <c r="K3442" i="1"/>
  <c r="O3442" i="1" s="1"/>
  <c r="K3443" i="1"/>
  <c r="O3443" i="1" s="1"/>
  <c r="K3444" i="1"/>
  <c r="O3444" i="1" s="1"/>
  <c r="K3445" i="1"/>
  <c r="O3445" i="1" s="1"/>
  <c r="K3446" i="1"/>
  <c r="O3446" i="1" s="1"/>
  <c r="K3447" i="1"/>
  <c r="O3447" i="1" s="1"/>
  <c r="K3448" i="1"/>
  <c r="O3448" i="1" s="1"/>
  <c r="K3449" i="1"/>
  <c r="O3449" i="1" s="1"/>
  <c r="K3450" i="1"/>
  <c r="O3450" i="1" s="1"/>
  <c r="K3451" i="1"/>
  <c r="O3451" i="1" s="1"/>
  <c r="K3452" i="1"/>
  <c r="O3452" i="1" s="1"/>
  <c r="K3453" i="1"/>
  <c r="O3453" i="1" s="1"/>
  <c r="K3454" i="1"/>
  <c r="O3454" i="1" s="1"/>
  <c r="K3455" i="1"/>
  <c r="O3455" i="1" s="1"/>
  <c r="K3456" i="1"/>
  <c r="O3456" i="1" s="1"/>
  <c r="K3457" i="1"/>
  <c r="O3457" i="1" s="1"/>
  <c r="K3458" i="1"/>
  <c r="O3458" i="1" s="1"/>
  <c r="K3459" i="1"/>
  <c r="O3459" i="1" s="1"/>
  <c r="K3460" i="1"/>
  <c r="O3460" i="1" s="1"/>
  <c r="K3461" i="1"/>
  <c r="O3461" i="1" s="1"/>
  <c r="K3462" i="1"/>
  <c r="O3462" i="1" s="1"/>
  <c r="K3463" i="1"/>
  <c r="O3463" i="1" s="1"/>
  <c r="K3464" i="1"/>
  <c r="O3464" i="1" s="1"/>
  <c r="K3465" i="1"/>
  <c r="O3465" i="1" s="1"/>
  <c r="K3466" i="1"/>
  <c r="O3466" i="1" s="1"/>
  <c r="K3467" i="1"/>
  <c r="O3467" i="1" s="1"/>
  <c r="K3468" i="1"/>
  <c r="O3468" i="1" s="1"/>
  <c r="K3469" i="1"/>
  <c r="O3469" i="1" s="1"/>
  <c r="K3470" i="1"/>
  <c r="O3470" i="1" s="1"/>
  <c r="K3471" i="1"/>
  <c r="O3471" i="1" s="1"/>
  <c r="K3472" i="1"/>
  <c r="O3472" i="1" s="1"/>
  <c r="K3473" i="1"/>
  <c r="O3473" i="1" s="1"/>
  <c r="K3474" i="1"/>
  <c r="O3474" i="1" s="1"/>
  <c r="K3475" i="1"/>
  <c r="O3475" i="1" s="1"/>
  <c r="K3476" i="1"/>
  <c r="O3476" i="1" s="1"/>
  <c r="K3477" i="1"/>
  <c r="O3477" i="1" s="1"/>
  <c r="K3478" i="1"/>
  <c r="O3478" i="1" s="1"/>
  <c r="K3479" i="1"/>
  <c r="O3479" i="1" s="1"/>
  <c r="K3480" i="1"/>
  <c r="O3480" i="1" s="1"/>
  <c r="K3481" i="1"/>
  <c r="O3481" i="1" s="1"/>
  <c r="K3482" i="1"/>
  <c r="O3482" i="1" s="1"/>
  <c r="K3483" i="1"/>
  <c r="O3483" i="1" s="1"/>
  <c r="K3484" i="1"/>
  <c r="O3484" i="1" s="1"/>
  <c r="K3485" i="1"/>
  <c r="O3485" i="1" s="1"/>
  <c r="K3486" i="1"/>
  <c r="O3486" i="1" s="1"/>
  <c r="K3487" i="1"/>
  <c r="O3487" i="1" s="1"/>
  <c r="K3488" i="1"/>
  <c r="O3488" i="1" s="1"/>
  <c r="K3489" i="1"/>
  <c r="O3489" i="1" s="1"/>
  <c r="K3490" i="1"/>
  <c r="O3490" i="1" s="1"/>
  <c r="K3491" i="1"/>
  <c r="O3491" i="1" s="1"/>
  <c r="K3492" i="1"/>
  <c r="O3492" i="1" s="1"/>
  <c r="K3493" i="1"/>
  <c r="O3493" i="1" s="1"/>
  <c r="K3494" i="1"/>
  <c r="O3494" i="1" s="1"/>
  <c r="K3495" i="1"/>
  <c r="O3495" i="1" s="1"/>
  <c r="K3496" i="1"/>
  <c r="O3496" i="1" s="1"/>
  <c r="K3497" i="1"/>
  <c r="O3497" i="1" s="1"/>
  <c r="K3498" i="1"/>
  <c r="O3498" i="1" s="1"/>
  <c r="K3499" i="1"/>
  <c r="O3499" i="1" s="1"/>
  <c r="K3500" i="1"/>
  <c r="O3500" i="1" s="1"/>
  <c r="K3501" i="1"/>
  <c r="O3501" i="1" s="1"/>
  <c r="K3502" i="1"/>
  <c r="O3502" i="1" s="1"/>
  <c r="K3503" i="1"/>
  <c r="O3503" i="1" s="1"/>
  <c r="K3504" i="1"/>
  <c r="O3504" i="1" s="1"/>
  <c r="K3505" i="1"/>
  <c r="O3505" i="1" s="1"/>
  <c r="K3506" i="1"/>
  <c r="O3506" i="1" s="1"/>
  <c r="K3507" i="1"/>
  <c r="O3507" i="1" s="1"/>
  <c r="K3508" i="1"/>
  <c r="O3508" i="1" s="1"/>
  <c r="K3509" i="1"/>
  <c r="O3509" i="1" s="1"/>
  <c r="K3510" i="1"/>
  <c r="O3510" i="1" s="1"/>
  <c r="K3511" i="1"/>
  <c r="O3511" i="1" s="1"/>
  <c r="K3512" i="1"/>
  <c r="O3512" i="1" s="1"/>
  <c r="K3513" i="1"/>
  <c r="O3513" i="1" s="1"/>
  <c r="K3514" i="1"/>
  <c r="O3514" i="1" s="1"/>
  <c r="K3515" i="1"/>
  <c r="O3515" i="1" s="1"/>
  <c r="K3516" i="1"/>
  <c r="O3516" i="1" s="1"/>
  <c r="K3517" i="1"/>
  <c r="O3517" i="1" s="1"/>
  <c r="K3518" i="1"/>
  <c r="O3518" i="1" s="1"/>
  <c r="K3519" i="1"/>
  <c r="O3519" i="1" s="1"/>
  <c r="K3520" i="1"/>
  <c r="O3520" i="1" s="1"/>
  <c r="K3521" i="1"/>
  <c r="O3521" i="1" s="1"/>
  <c r="K3522" i="1"/>
  <c r="O3522" i="1" s="1"/>
  <c r="K3523" i="1"/>
  <c r="O3523" i="1" s="1"/>
  <c r="K3524" i="1"/>
  <c r="O3524" i="1" s="1"/>
  <c r="K3525" i="1"/>
  <c r="O3525" i="1" s="1"/>
  <c r="K3526" i="1"/>
  <c r="O3526" i="1" s="1"/>
  <c r="K3527" i="1"/>
  <c r="O3527" i="1" s="1"/>
  <c r="K3528" i="1"/>
  <c r="O3528" i="1" s="1"/>
  <c r="K3529" i="1"/>
  <c r="O3529" i="1" s="1"/>
  <c r="K3530" i="1"/>
  <c r="O3530" i="1" s="1"/>
  <c r="K3531" i="1"/>
  <c r="O3531" i="1" s="1"/>
  <c r="K3532" i="1"/>
  <c r="O3532" i="1" s="1"/>
  <c r="K3533" i="1"/>
  <c r="O3533" i="1" s="1"/>
  <c r="K3534" i="1"/>
  <c r="O3534" i="1" s="1"/>
  <c r="K3535" i="1"/>
  <c r="O3535" i="1" s="1"/>
  <c r="K3536" i="1"/>
  <c r="O3536" i="1" s="1"/>
  <c r="K3537" i="1"/>
  <c r="O3537" i="1" s="1"/>
  <c r="K3538" i="1"/>
  <c r="O3538" i="1" s="1"/>
  <c r="K3539" i="1"/>
  <c r="O3539" i="1" s="1"/>
  <c r="K3540" i="1"/>
  <c r="O3540" i="1" s="1"/>
  <c r="K3541" i="1"/>
  <c r="O3541" i="1" s="1"/>
  <c r="K3542" i="1"/>
  <c r="O3542" i="1" s="1"/>
  <c r="K3543" i="1"/>
  <c r="O3543" i="1" s="1"/>
  <c r="K3544" i="1"/>
  <c r="O3544" i="1" s="1"/>
  <c r="K3545" i="1"/>
  <c r="O3545" i="1" s="1"/>
  <c r="K3546" i="1"/>
  <c r="O3546" i="1" s="1"/>
  <c r="K3547" i="1"/>
  <c r="O3547" i="1" s="1"/>
  <c r="K3548" i="1"/>
  <c r="O3548" i="1" s="1"/>
  <c r="K3549" i="1"/>
  <c r="O3549" i="1" s="1"/>
  <c r="K3550" i="1"/>
  <c r="O3550" i="1" s="1"/>
  <c r="K3551" i="1"/>
  <c r="O3551" i="1" s="1"/>
  <c r="K3552" i="1"/>
  <c r="O3552" i="1" s="1"/>
  <c r="K3553" i="1"/>
  <c r="O3553" i="1" s="1"/>
  <c r="K3554" i="1"/>
  <c r="O3554" i="1" s="1"/>
  <c r="K3555" i="1"/>
  <c r="O3555" i="1" s="1"/>
  <c r="K3556" i="1"/>
  <c r="O3556" i="1" s="1"/>
  <c r="K3557" i="1"/>
  <c r="O3557" i="1" s="1"/>
  <c r="K3558" i="1"/>
  <c r="O3558" i="1" s="1"/>
  <c r="K3559" i="1"/>
  <c r="O3559" i="1" s="1"/>
  <c r="K3560" i="1"/>
  <c r="O3560" i="1" s="1"/>
  <c r="K3561" i="1"/>
  <c r="O3561" i="1" s="1"/>
  <c r="K3562" i="1"/>
  <c r="O3562" i="1" s="1"/>
  <c r="K3563" i="1"/>
  <c r="O3563" i="1" s="1"/>
  <c r="K3564" i="1"/>
  <c r="O3564" i="1" s="1"/>
  <c r="K3565" i="1"/>
  <c r="O3565" i="1" s="1"/>
  <c r="K3566" i="1"/>
  <c r="O3566" i="1" s="1"/>
  <c r="K3567" i="1"/>
  <c r="O3567" i="1" s="1"/>
  <c r="K3568" i="1"/>
  <c r="O3568" i="1" s="1"/>
  <c r="K3569" i="1"/>
  <c r="O3569" i="1" s="1"/>
  <c r="K3570" i="1"/>
  <c r="O3570" i="1" s="1"/>
  <c r="K3571" i="1"/>
  <c r="O3571" i="1" s="1"/>
  <c r="K3572" i="1"/>
  <c r="O3572" i="1" s="1"/>
  <c r="K3573" i="1"/>
  <c r="O3573" i="1" s="1"/>
  <c r="K3574" i="1"/>
  <c r="O3574" i="1" s="1"/>
  <c r="K3575" i="1"/>
  <c r="O3575" i="1" s="1"/>
  <c r="K3576" i="1"/>
  <c r="O3576" i="1" s="1"/>
  <c r="K3577" i="1"/>
  <c r="O3577" i="1" s="1"/>
  <c r="K3578" i="1"/>
  <c r="O3578" i="1" s="1"/>
  <c r="K3579" i="1"/>
  <c r="O3579" i="1" s="1"/>
  <c r="K3580" i="1"/>
  <c r="O3580" i="1" s="1"/>
  <c r="K3581" i="1"/>
  <c r="O3581" i="1" s="1"/>
  <c r="K3582" i="1"/>
  <c r="O3582" i="1" s="1"/>
  <c r="K3583" i="1"/>
  <c r="O3583" i="1" s="1"/>
  <c r="K3584" i="1"/>
  <c r="O3584" i="1" s="1"/>
  <c r="K3585" i="1"/>
  <c r="O3585" i="1" s="1"/>
  <c r="K3586" i="1"/>
  <c r="O3586" i="1" s="1"/>
  <c r="K3587" i="1"/>
  <c r="O3587" i="1" s="1"/>
  <c r="K3588" i="1"/>
  <c r="O3588" i="1" s="1"/>
  <c r="K3589" i="1"/>
  <c r="O3589" i="1" s="1"/>
  <c r="K3590" i="1"/>
  <c r="O3590" i="1" s="1"/>
  <c r="K3591" i="1"/>
  <c r="O3591" i="1" s="1"/>
  <c r="K3592" i="1"/>
  <c r="O3592" i="1" s="1"/>
  <c r="K3593" i="1"/>
  <c r="O3593" i="1" s="1"/>
  <c r="K3594" i="1"/>
  <c r="O3594" i="1" s="1"/>
  <c r="K3595" i="1"/>
  <c r="O3595" i="1" s="1"/>
  <c r="K3596" i="1"/>
  <c r="O3596" i="1" s="1"/>
  <c r="K3597" i="1"/>
  <c r="O3597" i="1" s="1"/>
  <c r="K3598" i="1"/>
  <c r="O3598" i="1" s="1"/>
  <c r="K3599" i="1"/>
  <c r="O3599" i="1" s="1"/>
  <c r="K3600" i="1"/>
  <c r="O3600" i="1" s="1"/>
  <c r="K3601" i="1"/>
  <c r="O3601" i="1" s="1"/>
  <c r="K3602" i="1"/>
  <c r="O3602" i="1" s="1"/>
  <c r="K3603" i="1"/>
  <c r="O3603" i="1" s="1"/>
  <c r="K3604" i="1"/>
  <c r="O3604" i="1" s="1"/>
  <c r="K3605" i="1"/>
  <c r="O3605" i="1" s="1"/>
  <c r="K3606" i="1"/>
  <c r="O3606" i="1" s="1"/>
  <c r="K3607" i="1"/>
  <c r="O3607" i="1" s="1"/>
  <c r="K3608" i="1"/>
  <c r="O3608" i="1" s="1"/>
  <c r="K3609" i="1"/>
  <c r="O3609" i="1" s="1"/>
  <c r="K3610" i="1"/>
  <c r="O3610" i="1" s="1"/>
  <c r="K3611" i="1"/>
  <c r="O3611" i="1" s="1"/>
  <c r="K3612" i="1"/>
  <c r="O3612" i="1" s="1"/>
  <c r="K3613" i="1"/>
  <c r="O3613" i="1" s="1"/>
  <c r="K3614" i="1"/>
  <c r="O3614" i="1" s="1"/>
  <c r="K3615" i="1"/>
  <c r="O3615" i="1" s="1"/>
  <c r="K3616" i="1"/>
  <c r="O3616" i="1" s="1"/>
  <c r="K3617" i="1"/>
  <c r="O3617" i="1" s="1"/>
  <c r="K3618" i="1"/>
  <c r="O3618" i="1" s="1"/>
  <c r="K3619" i="1"/>
  <c r="O3619" i="1" s="1"/>
  <c r="K3620" i="1"/>
  <c r="O3620" i="1" s="1"/>
  <c r="K3621" i="1"/>
  <c r="O3621" i="1" s="1"/>
  <c r="K3622" i="1"/>
  <c r="O3622" i="1" s="1"/>
  <c r="K3623" i="1"/>
  <c r="O3623" i="1" s="1"/>
  <c r="K3624" i="1"/>
  <c r="O3624" i="1" s="1"/>
  <c r="K3625" i="1"/>
  <c r="O3625" i="1" s="1"/>
  <c r="K3626" i="1"/>
  <c r="O3626" i="1" s="1"/>
  <c r="K3627" i="1"/>
  <c r="O3627" i="1" s="1"/>
  <c r="K3628" i="1"/>
  <c r="O3628" i="1" s="1"/>
  <c r="K3629" i="1"/>
  <c r="O3629" i="1" s="1"/>
  <c r="K3630" i="1"/>
  <c r="O3630" i="1" s="1"/>
  <c r="K3631" i="1"/>
  <c r="O3631" i="1" s="1"/>
  <c r="K3632" i="1"/>
  <c r="O3632" i="1" s="1"/>
  <c r="K3633" i="1"/>
  <c r="O3633" i="1" s="1"/>
  <c r="K3634" i="1"/>
  <c r="O3634" i="1" s="1"/>
  <c r="K3635" i="1"/>
  <c r="O3635" i="1" s="1"/>
  <c r="K3636" i="1"/>
  <c r="O3636" i="1" s="1"/>
  <c r="K3637" i="1"/>
  <c r="O3637" i="1" s="1"/>
  <c r="K3638" i="1"/>
  <c r="O3638" i="1" s="1"/>
  <c r="K3639" i="1"/>
  <c r="O3639" i="1" s="1"/>
  <c r="K3640" i="1"/>
  <c r="O3640" i="1" s="1"/>
  <c r="K3641" i="1"/>
  <c r="O3641" i="1" s="1"/>
  <c r="K3642" i="1"/>
  <c r="O3642" i="1" s="1"/>
  <c r="K3643" i="1"/>
  <c r="O3643" i="1" s="1"/>
  <c r="K3644" i="1"/>
  <c r="O3644" i="1" s="1"/>
  <c r="K3645" i="1"/>
  <c r="O3645" i="1" s="1"/>
  <c r="K3646" i="1"/>
  <c r="O3646" i="1" s="1"/>
  <c r="K3647" i="1"/>
  <c r="O3647" i="1" s="1"/>
  <c r="K3648" i="1"/>
  <c r="O3648" i="1" s="1"/>
  <c r="K3649" i="1"/>
  <c r="O3649" i="1" s="1"/>
  <c r="K3650" i="1"/>
  <c r="O3650" i="1" s="1"/>
  <c r="K3651" i="1"/>
  <c r="O3651" i="1" s="1"/>
  <c r="K3652" i="1"/>
  <c r="O3652" i="1" s="1"/>
  <c r="K3653" i="1"/>
  <c r="O3653" i="1" s="1"/>
  <c r="K3654" i="1"/>
  <c r="O3654" i="1" s="1"/>
  <c r="K3655" i="1"/>
  <c r="O3655" i="1" s="1"/>
  <c r="K3656" i="1"/>
  <c r="O3656" i="1" s="1"/>
  <c r="K3657" i="1"/>
  <c r="O3657" i="1" s="1"/>
  <c r="K3658" i="1"/>
  <c r="O3658" i="1" s="1"/>
  <c r="K3659" i="1"/>
  <c r="O3659" i="1" s="1"/>
  <c r="K3660" i="1"/>
  <c r="O3660" i="1" s="1"/>
  <c r="K3661" i="1"/>
  <c r="O3661" i="1" s="1"/>
  <c r="K3662" i="1"/>
  <c r="O3662" i="1" s="1"/>
  <c r="K3663" i="1"/>
  <c r="O3663" i="1" s="1"/>
  <c r="K3664" i="1"/>
  <c r="O3664" i="1" s="1"/>
  <c r="K3665" i="1"/>
  <c r="O3665" i="1" s="1"/>
  <c r="K3666" i="1"/>
  <c r="O3666" i="1" s="1"/>
  <c r="K3667" i="1"/>
  <c r="O3667" i="1" s="1"/>
  <c r="K3668" i="1"/>
  <c r="O3668" i="1" s="1"/>
  <c r="K3669" i="1"/>
  <c r="O3669" i="1" s="1"/>
  <c r="K3670" i="1"/>
  <c r="O3670" i="1" s="1"/>
  <c r="K3671" i="1"/>
  <c r="O3671" i="1" s="1"/>
  <c r="K3672" i="1"/>
  <c r="O3672" i="1" s="1"/>
  <c r="K3673" i="1"/>
  <c r="O3673" i="1" s="1"/>
  <c r="K3674" i="1"/>
  <c r="O3674" i="1" s="1"/>
  <c r="K3675" i="1"/>
  <c r="O3675" i="1" s="1"/>
  <c r="K3676" i="1"/>
  <c r="O3676" i="1" s="1"/>
  <c r="K3677" i="1"/>
  <c r="O3677" i="1" s="1"/>
  <c r="K3678" i="1"/>
  <c r="O3678" i="1" s="1"/>
  <c r="K3679" i="1"/>
  <c r="O3679" i="1" s="1"/>
  <c r="K3680" i="1"/>
  <c r="O3680" i="1" s="1"/>
  <c r="K3681" i="1"/>
  <c r="O3681" i="1" s="1"/>
  <c r="K3682" i="1"/>
  <c r="O3682" i="1" s="1"/>
  <c r="K3683" i="1"/>
  <c r="O3683" i="1" s="1"/>
  <c r="K3684" i="1"/>
  <c r="O3684" i="1" s="1"/>
  <c r="K3685" i="1"/>
  <c r="O3685" i="1" s="1"/>
  <c r="K3686" i="1"/>
  <c r="O3686" i="1" s="1"/>
  <c r="K3687" i="1"/>
  <c r="O3687" i="1" s="1"/>
  <c r="K3688" i="1"/>
  <c r="O3688" i="1" s="1"/>
  <c r="K3689" i="1"/>
  <c r="O3689" i="1" s="1"/>
  <c r="K3690" i="1"/>
  <c r="O3690" i="1" s="1"/>
  <c r="K3691" i="1"/>
  <c r="O3691" i="1" s="1"/>
  <c r="K3692" i="1"/>
  <c r="O3692" i="1" s="1"/>
  <c r="K3693" i="1"/>
  <c r="O3693" i="1" s="1"/>
  <c r="K3694" i="1"/>
  <c r="O3694" i="1" s="1"/>
  <c r="K3695" i="1"/>
  <c r="O3695" i="1" s="1"/>
  <c r="K3696" i="1"/>
  <c r="O3696" i="1" s="1"/>
  <c r="K3697" i="1"/>
  <c r="O3697" i="1" s="1"/>
  <c r="K3698" i="1"/>
  <c r="O3698" i="1" s="1"/>
  <c r="K3699" i="1"/>
  <c r="O3699" i="1" s="1"/>
  <c r="K3700" i="1"/>
  <c r="O3700" i="1" s="1"/>
  <c r="K3701" i="1"/>
  <c r="O3701" i="1" s="1"/>
  <c r="K3702" i="1"/>
  <c r="O3702" i="1" s="1"/>
  <c r="K3703" i="1"/>
  <c r="O3703" i="1" s="1"/>
  <c r="K3704" i="1"/>
  <c r="O3704" i="1" s="1"/>
  <c r="K3705" i="1"/>
  <c r="O3705" i="1" s="1"/>
  <c r="K3706" i="1"/>
  <c r="O3706" i="1" s="1"/>
  <c r="K3707" i="1"/>
  <c r="O3707" i="1" s="1"/>
  <c r="K3708" i="1"/>
  <c r="O3708" i="1" s="1"/>
  <c r="K3709" i="1"/>
  <c r="O3709" i="1" s="1"/>
  <c r="K3710" i="1"/>
  <c r="O3710" i="1" s="1"/>
  <c r="K3711" i="1"/>
  <c r="O3711" i="1" s="1"/>
  <c r="K3712" i="1"/>
  <c r="O3712" i="1" s="1"/>
  <c r="K3713" i="1"/>
  <c r="O3713" i="1" s="1"/>
  <c r="K3714" i="1"/>
  <c r="O3714" i="1" s="1"/>
  <c r="K3715" i="1"/>
  <c r="O3715" i="1" s="1"/>
  <c r="K3716" i="1"/>
  <c r="O3716" i="1" s="1"/>
  <c r="K3717" i="1"/>
  <c r="O3717" i="1" s="1"/>
  <c r="K3718" i="1"/>
  <c r="O3718" i="1" s="1"/>
  <c r="K3719" i="1"/>
  <c r="O3719" i="1" s="1"/>
  <c r="K3720" i="1"/>
  <c r="O3720" i="1" s="1"/>
  <c r="K3721" i="1"/>
  <c r="O3721" i="1" s="1"/>
  <c r="K3722" i="1"/>
  <c r="O3722" i="1" s="1"/>
  <c r="K3723" i="1"/>
  <c r="O3723" i="1" s="1"/>
  <c r="K3724" i="1"/>
  <c r="O3724" i="1" s="1"/>
  <c r="K3725" i="1"/>
  <c r="O3725" i="1" s="1"/>
  <c r="K3726" i="1"/>
  <c r="O3726" i="1" s="1"/>
  <c r="K3727" i="1"/>
  <c r="O3727" i="1" s="1"/>
  <c r="K3728" i="1"/>
  <c r="O3728" i="1" s="1"/>
  <c r="K3729" i="1"/>
  <c r="O3729" i="1" s="1"/>
  <c r="K3730" i="1"/>
  <c r="O3730" i="1" s="1"/>
  <c r="K3731" i="1"/>
  <c r="O3731" i="1" s="1"/>
  <c r="K3732" i="1"/>
  <c r="O3732" i="1" s="1"/>
  <c r="K3733" i="1"/>
  <c r="O3733" i="1" s="1"/>
  <c r="K3734" i="1"/>
  <c r="O3734" i="1" s="1"/>
  <c r="K3735" i="1"/>
  <c r="O3735" i="1" s="1"/>
  <c r="K3736" i="1"/>
  <c r="O3736" i="1" s="1"/>
  <c r="K3737" i="1"/>
  <c r="O3737" i="1" s="1"/>
  <c r="K3738" i="1"/>
  <c r="O3738" i="1" s="1"/>
  <c r="K3739" i="1"/>
  <c r="O3739" i="1" s="1"/>
  <c r="K3740" i="1"/>
  <c r="O3740" i="1" s="1"/>
  <c r="K3741" i="1"/>
  <c r="O3741" i="1" s="1"/>
  <c r="K3742" i="1"/>
  <c r="O3742" i="1" s="1"/>
  <c r="K3743" i="1"/>
  <c r="O3743" i="1" s="1"/>
  <c r="K3744" i="1"/>
  <c r="O3744" i="1" s="1"/>
  <c r="K3745" i="1"/>
  <c r="O3745" i="1" s="1"/>
  <c r="K3746" i="1"/>
  <c r="O3746" i="1" s="1"/>
  <c r="K3747" i="1"/>
  <c r="O3747" i="1" s="1"/>
  <c r="K3748" i="1"/>
  <c r="O3748" i="1" s="1"/>
  <c r="K3749" i="1"/>
  <c r="O3749" i="1" s="1"/>
  <c r="K3750" i="1"/>
  <c r="O3750" i="1" s="1"/>
  <c r="K3751" i="1"/>
  <c r="O3751" i="1" s="1"/>
  <c r="K3752" i="1"/>
  <c r="O3752" i="1" s="1"/>
  <c r="K3753" i="1"/>
  <c r="O3753" i="1" s="1"/>
  <c r="K3754" i="1"/>
  <c r="O3754" i="1" s="1"/>
  <c r="K3755" i="1"/>
  <c r="O3755" i="1" s="1"/>
  <c r="K3756" i="1"/>
  <c r="O3756" i="1" s="1"/>
  <c r="K3757" i="1"/>
  <c r="O3757" i="1" s="1"/>
  <c r="K3758" i="1"/>
  <c r="O3758" i="1" s="1"/>
  <c r="K3759" i="1"/>
  <c r="O3759" i="1" s="1"/>
  <c r="K3760" i="1"/>
  <c r="O3760" i="1" s="1"/>
  <c r="K3761" i="1"/>
  <c r="O3761" i="1" s="1"/>
  <c r="K3762" i="1"/>
  <c r="O3762" i="1" s="1"/>
  <c r="K3763" i="1"/>
  <c r="O3763" i="1" s="1"/>
  <c r="K3764" i="1"/>
  <c r="O3764" i="1" s="1"/>
  <c r="K3765" i="1"/>
  <c r="O3765" i="1" s="1"/>
  <c r="K3766" i="1"/>
  <c r="O3766" i="1" s="1"/>
  <c r="K3767" i="1"/>
  <c r="O3767" i="1" s="1"/>
  <c r="K3768" i="1"/>
  <c r="O3768" i="1" s="1"/>
  <c r="K3769" i="1"/>
  <c r="O3769" i="1" s="1"/>
  <c r="K3770" i="1"/>
  <c r="O3770" i="1" s="1"/>
  <c r="K3771" i="1"/>
  <c r="O3771" i="1" s="1"/>
  <c r="K3772" i="1"/>
  <c r="O3772" i="1" s="1"/>
  <c r="K3773" i="1"/>
  <c r="O3773" i="1" s="1"/>
  <c r="K3774" i="1"/>
  <c r="O3774" i="1" s="1"/>
  <c r="K3775" i="1"/>
  <c r="O3775" i="1" s="1"/>
  <c r="K3776" i="1"/>
  <c r="O3776" i="1" s="1"/>
  <c r="K3777" i="1"/>
  <c r="O3777" i="1" s="1"/>
  <c r="K3778" i="1"/>
  <c r="O3778" i="1" s="1"/>
  <c r="K3779" i="1"/>
  <c r="O3779" i="1" s="1"/>
  <c r="K3780" i="1"/>
  <c r="O3780" i="1" s="1"/>
  <c r="K3781" i="1"/>
  <c r="O3781" i="1" s="1"/>
  <c r="K3782" i="1"/>
  <c r="O3782" i="1" s="1"/>
  <c r="K3783" i="1"/>
  <c r="O3783" i="1" s="1"/>
  <c r="K3784" i="1"/>
  <c r="O3784" i="1" s="1"/>
  <c r="K3785" i="1"/>
  <c r="O3785" i="1" s="1"/>
  <c r="K3786" i="1"/>
  <c r="O3786" i="1" s="1"/>
  <c r="K3787" i="1"/>
  <c r="O3787" i="1" s="1"/>
  <c r="K3788" i="1"/>
  <c r="O3788" i="1" s="1"/>
  <c r="K3789" i="1"/>
  <c r="O3789" i="1" s="1"/>
  <c r="K3790" i="1"/>
  <c r="O3790" i="1" s="1"/>
  <c r="K3791" i="1"/>
  <c r="O3791" i="1" s="1"/>
  <c r="K3792" i="1"/>
  <c r="O3792" i="1" s="1"/>
  <c r="K3793" i="1"/>
  <c r="O3793" i="1" s="1"/>
  <c r="K3794" i="1"/>
  <c r="O3794" i="1" s="1"/>
  <c r="K3795" i="1"/>
  <c r="O3795" i="1" s="1"/>
  <c r="K3796" i="1"/>
  <c r="O3796" i="1" s="1"/>
  <c r="K3797" i="1"/>
  <c r="O3797" i="1" s="1"/>
  <c r="K3798" i="1"/>
  <c r="O3798" i="1" s="1"/>
  <c r="K3799" i="1"/>
  <c r="O3799" i="1" s="1"/>
  <c r="K3800" i="1"/>
  <c r="O3800" i="1" s="1"/>
  <c r="K3801" i="1"/>
  <c r="O3801" i="1" s="1"/>
  <c r="K3802" i="1"/>
  <c r="O3802" i="1" s="1"/>
  <c r="K3803" i="1"/>
  <c r="O3803" i="1" s="1"/>
  <c r="K3804" i="1"/>
  <c r="O3804" i="1" s="1"/>
  <c r="K3805" i="1"/>
  <c r="O3805" i="1" s="1"/>
  <c r="K3806" i="1"/>
  <c r="O3806" i="1" s="1"/>
  <c r="K3807" i="1"/>
  <c r="O3807" i="1" s="1"/>
  <c r="K3808" i="1"/>
  <c r="O3808" i="1" s="1"/>
  <c r="K3809" i="1"/>
  <c r="O3809" i="1" s="1"/>
  <c r="K3810" i="1"/>
  <c r="O3810" i="1" s="1"/>
  <c r="K3811" i="1"/>
  <c r="O3811" i="1" s="1"/>
  <c r="K3812" i="1"/>
  <c r="O3812" i="1" s="1"/>
  <c r="K3813" i="1"/>
  <c r="O3813" i="1" s="1"/>
  <c r="K3814" i="1"/>
  <c r="O3814" i="1" s="1"/>
  <c r="K3815" i="1"/>
  <c r="O3815" i="1" s="1"/>
  <c r="K3816" i="1"/>
  <c r="O3816" i="1" s="1"/>
  <c r="K3817" i="1"/>
  <c r="O3817" i="1" s="1"/>
  <c r="K3818" i="1"/>
  <c r="O3818" i="1" s="1"/>
  <c r="K3819" i="1"/>
  <c r="O3819" i="1" s="1"/>
  <c r="K3820" i="1"/>
  <c r="O3820" i="1" s="1"/>
  <c r="K3821" i="1"/>
  <c r="O3821" i="1" s="1"/>
  <c r="K3822" i="1"/>
  <c r="O3822" i="1" s="1"/>
  <c r="K3823" i="1"/>
  <c r="O3823" i="1" s="1"/>
  <c r="K3824" i="1"/>
  <c r="O3824" i="1" s="1"/>
  <c r="K3825" i="1"/>
  <c r="O3825" i="1" s="1"/>
  <c r="K3826" i="1"/>
  <c r="O3826" i="1" s="1"/>
  <c r="K3827" i="1"/>
  <c r="O3827" i="1" s="1"/>
  <c r="K3828" i="1"/>
  <c r="O3828" i="1" s="1"/>
  <c r="K3829" i="1"/>
  <c r="O3829" i="1" s="1"/>
  <c r="K3830" i="1"/>
  <c r="O3830" i="1" s="1"/>
  <c r="K3831" i="1"/>
  <c r="O3831" i="1" s="1"/>
  <c r="K3832" i="1"/>
  <c r="O3832" i="1" s="1"/>
  <c r="K3833" i="1"/>
  <c r="O3833" i="1" s="1"/>
  <c r="K3834" i="1"/>
  <c r="O3834" i="1" s="1"/>
  <c r="K3835" i="1"/>
  <c r="O3835" i="1" s="1"/>
  <c r="K3836" i="1"/>
  <c r="O3836" i="1" s="1"/>
  <c r="K3837" i="1"/>
  <c r="O3837" i="1" s="1"/>
  <c r="K3838" i="1"/>
  <c r="O3838" i="1" s="1"/>
  <c r="K3839" i="1"/>
  <c r="O3839" i="1" s="1"/>
  <c r="K3840" i="1"/>
  <c r="O3840" i="1" s="1"/>
  <c r="K3841" i="1"/>
  <c r="O3841" i="1" s="1"/>
  <c r="K3842" i="1"/>
  <c r="O3842" i="1" s="1"/>
  <c r="K3843" i="1"/>
  <c r="O3843" i="1" s="1"/>
  <c r="K3844" i="1"/>
  <c r="O3844" i="1" s="1"/>
  <c r="K3845" i="1"/>
  <c r="O3845" i="1" s="1"/>
  <c r="K3846" i="1"/>
  <c r="O3846" i="1" s="1"/>
  <c r="K3847" i="1"/>
  <c r="O3847" i="1" s="1"/>
  <c r="K3848" i="1"/>
  <c r="O3848" i="1" s="1"/>
  <c r="K3849" i="1"/>
  <c r="O3849" i="1" s="1"/>
  <c r="K3850" i="1"/>
  <c r="O3850" i="1" s="1"/>
  <c r="K3851" i="1"/>
  <c r="O3851" i="1" s="1"/>
  <c r="K3852" i="1"/>
  <c r="O3852" i="1" s="1"/>
  <c r="K3853" i="1"/>
  <c r="O3853" i="1" s="1"/>
  <c r="K3854" i="1"/>
  <c r="O3854" i="1" s="1"/>
  <c r="K3855" i="1"/>
  <c r="O3855" i="1" s="1"/>
  <c r="K3856" i="1"/>
  <c r="O3856" i="1" s="1"/>
  <c r="K3857" i="1"/>
  <c r="O3857" i="1" s="1"/>
  <c r="K3858" i="1"/>
  <c r="O3858" i="1" s="1"/>
  <c r="K3859" i="1"/>
  <c r="O3859" i="1" s="1"/>
  <c r="K3860" i="1"/>
  <c r="O3860" i="1" s="1"/>
  <c r="K3861" i="1"/>
  <c r="O3861" i="1" s="1"/>
  <c r="K3862" i="1"/>
  <c r="O3862" i="1" s="1"/>
  <c r="K3863" i="1"/>
  <c r="O3863" i="1" s="1"/>
  <c r="K3864" i="1"/>
  <c r="O3864" i="1" s="1"/>
  <c r="K3865" i="1"/>
  <c r="O3865" i="1" s="1"/>
  <c r="K3866" i="1"/>
  <c r="O3866" i="1" s="1"/>
  <c r="K3867" i="1"/>
  <c r="O3867" i="1" s="1"/>
  <c r="K3868" i="1"/>
  <c r="O3868" i="1" s="1"/>
  <c r="K3869" i="1"/>
  <c r="O3869" i="1" s="1"/>
  <c r="K3870" i="1"/>
  <c r="O3870" i="1" s="1"/>
  <c r="K3871" i="1"/>
  <c r="O3871" i="1" s="1"/>
  <c r="K3872" i="1"/>
  <c r="O3872" i="1" s="1"/>
  <c r="K3873" i="1"/>
  <c r="O3873" i="1" s="1"/>
  <c r="K3874" i="1"/>
  <c r="O3874" i="1" s="1"/>
  <c r="K3875" i="1"/>
  <c r="O3875" i="1" s="1"/>
  <c r="K3876" i="1"/>
  <c r="O3876" i="1" s="1"/>
  <c r="K3877" i="1"/>
  <c r="O3877" i="1" s="1"/>
  <c r="K3878" i="1"/>
  <c r="O3878" i="1" s="1"/>
  <c r="K3879" i="1"/>
  <c r="O3879" i="1" s="1"/>
  <c r="K3880" i="1"/>
  <c r="O3880" i="1" s="1"/>
  <c r="K3881" i="1"/>
  <c r="O3881" i="1" s="1"/>
  <c r="K3882" i="1"/>
  <c r="O3882" i="1" s="1"/>
  <c r="K3883" i="1"/>
  <c r="O3883" i="1" s="1"/>
  <c r="K3884" i="1"/>
  <c r="O3884" i="1" s="1"/>
  <c r="K3885" i="1"/>
  <c r="O3885" i="1" s="1"/>
  <c r="K3886" i="1"/>
  <c r="O3886" i="1" s="1"/>
  <c r="K3887" i="1"/>
  <c r="O3887" i="1" s="1"/>
  <c r="K3888" i="1"/>
  <c r="O3888" i="1" s="1"/>
  <c r="K3889" i="1"/>
  <c r="O3889" i="1" s="1"/>
  <c r="K3890" i="1"/>
  <c r="O3890" i="1" s="1"/>
  <c r="K3891" i="1"/>
  <c r="O3891" i="1" s="1"/>
  <c r="K3892" i="1"/>
  <c r="O3892" i="1" s="1"/>
  <c r="K3893" i="1"/>
  <c r="O3893" i="1" s="1"/>
  <c r="K3894" i="1"/>
  <c r="O3894" i="1" s="1"/>
  <c r="K3895" i="1"/>
  <c r="O3895" i="1" s="1"/>
  <c r="K3896" i="1"/>
  <c r="O3896" i="1" s="1"/>
  <c r="K3897" i="1"/>
  <c r="O3897" i="1" s="1"/>
  <c r="K3898" i="1"/>
  <c r="O3898" i="1" s="1"/>
  <c r="K3899" i="1"/>
  <c r="O3899" i="1" s="1"/>
  <c r="K3900" i="1"/>
  <c r="O3900" i="1" s="1"/>
  <c r="K3901" i="1"/>
  <c r="O3901" i="1" s="1"/>
  <c r="K3902" i="1"/>
  <c r="O3902" i="1" s="1"/>
  <c r="K3903" i="1"/>
  <c r="O3903" i="1" s="1"/>
  <c r="K3904" i="1"/>
  <c r="O3904" i="1" s="1"/>
  <c r="K3905" i="1"/>
  <c r="O3905" i="1" s="1"/>
  <c r="K3906" i="1"/>
  <c r="O3906" i="1" s="1"/>
  <c r="K3907" i="1"/>
  <c r="O3907" i="1" s="1"/>
  <c r="K3908" i="1"/>
  <c r="O3908" i="1" s="1"/>
  <c r="K3909" i="1"/>
  <c r="O3909" i="1" s="1"/>
  <c r="K3910" i="1"/>
  <c r="O3910" i="1" s="1"/>
  <c r="K3911" i="1"/>
  <c r="O3911" i="1" s="1"/>
  <c r="K3912" i="1"/>
  <c r="O3912" i="1" s="1"/>
  <c r="K3913" i="1"/>
  <c r="O3913" i="1" s="1"/>
  <c r="K3914" i="1"/>
  <c r="O3914" i="1" s="1"/>
  <c r="K3915" i="1"/>
  <c r="O3915" i="1" s="1"/>
  <c r="K3916" i="1"/>
  <c r="O3916" i="1" s="1"/>
  <c r="K3917" i="1"/>
  <c r="O3917" i="1" s="1"/>
  <c r="K3918" i="1"/>
  <c r="O3918" i="1" s="1"/>
  <c r="K3919" i="1"/>
  <c r="O3919" i="1" s="1"/>
  <c r="K3920" i="1"/>
  <c r="O3920" i="1" s="1"/>
  <c r="K3921" i="1"/>
  <c r="O3921" i="1" s="1"/>
  <c r="K3922" i="1"/>
  <c r="O3922" i="1" s="1"/>
  <c r="K3923" i="1"/>
  <c r="O3923" i="1" s="1"/>
  <c r="K3924" i="1"/>
  <c r="O3924" i="1" s="1"/>
  <c r="K3925" i="1"/>
  <c r="O3925" i="1" s="1"/>
  <c r="K3926" i="1"/>
  <c r="O3926" i="1" s="1"/>
  <c r="K3927" i="1"/>
  <c r="O3927" i="1" s="1"/>
  <c r="K3928" i="1"/>
  <c r="O3928" i="1" s="1"/>
  <c r="K3929" i="1"/>
  <c r="O3929" i="1" s="1"/>
  <c r="K3930" i="1"/>
  <c r="O3930" i="1" s="1"/>
  <c r="K3931" i="1"/>
  <c r="O3931" i="1" s="1"/>
  <c r="K3932" i="1"/>
  <c r="O3932" i="1" s="1"/>
  <c r="K3933" i="1"/>
  <c r="O3933" i="1" s="1"/>
  <c r="K3934" i="1"/>
  <c r="O3934" i="1" s="1"/>
  <c r="K3935" i="1"/>
  <c r="O3935" i="1" s="1"/>
  <c r="K3936" i="1"/>
  <c r="O3936" i="1" s="1"/>
  <c r="K3937" i="1"/>
  <c r="O3937" i="1" s="1"/>
  <c r="K3938" i="1"/>
  <c r="O3938" i="1" s="1"/>
  <c r="K3939" i="1"/>
  <c r="O3939" i="1" s="1"/>
  <c r="K3940" i="1"/>
  <c r="O3940" i="1" s="1"/>
  <c r="K3941" i="1"/>
  <c r="O3941" i="1" s="1"/>
  <c r="K3942" i="1"/>
  <c r="O3942" i="1" s="1"/>
  <c r="K3943" i="1"/>
  <c r="O3943" i="1" s="1"/>
  <c r="K3944" i="1"/>
  <c r="O3944" i="1" s="1"/>
  <c r="K3945" i="1"/>
  <c r="O3945" i="1" s="1"/>
  <c r="K3946" i="1"/>
  <c r="O3946" i="1" s="1"/>
  <c r="K3947" i="1"/>
  <c r="O3947" i="1" s="1"/>
  <c r="K3948" i="1"/>
  <c r="O3948" i="1" s="1"/>
  <c r="K3949" i="1"/>
  <c r="O3949" i="1" s="1"/>
  <c r="K3950" i="1"/>
  <c r="O3950" i="1" s="1"/>
  <c r="K3951" i="1"/>
  <c r="O3951" i="1" s="1"/>
  <c r="K3952" i="1"/>
  <c r="O3952" i="1" s="1"/>
  <c r="K3953" i="1"/>
  <c r="O3953" i="1" s="1"/>
  <c r="K3954" i="1"/>
  <c r="O3954" i="1" s="1"/>
  <c r="K3955" i="1"/>
  <c r="O3955" i="1" s="1"/>
  <c r="K3956" i="1"/>
  <c r="O3956" i="1" s="1"/>
  <c r="K3957" i="1"/>
  <c r="O3957" i="1" s="1"/>
  <c r="K3958" i="1"/>
  <c r="O3958" i="1" s="1"/>
  <c r="K3959" i="1"/>
  <c r="O3959" i="1" s="1"/>
  <c r="K3960" i="1"/>
  <c r="O3960" i="1" s="1"/>
  <c r="K3961" i="1"/>
  <c r="O3961" i="1" s="1"/>
  <c r="K3962" i="1"/>
  <c r="O3962" i="1" s="1"/>
  <c r="K3963" i="1"/>
  <c r="O3963" i="1" s="1"/>
  <c r="K3964" i="1"/>
  <c r="O3964" i="1" s="1"/>
  <c r="K3965" i="1"/>
  <c r="O3965" i="1" s="1"/>
  <c r="K3966" i="1"/>
  <c r="O3966" i="1" s="1"/>
  <c r="K3967" i="1"/>
  <c r="O3967" i="1" s="1"/>
  <c r="K3968" i="1"/>
  <c r="O3968" i="1" s="1"/>
  <c r="K3969" i="1"/>
  <c r="O3969" i="1" s="1"/>
  <c r="K3970" i="1"/>
  <c r="O3970" i="1" s="1"/>
  <c r="K3971" i="1"/>
  <c r="O3971" i="1" s="1"/>
  <c r="K3972" i="1"/>
  <c r="O3972" i="1" s="1"/>
  <c r="K3973" i="1"/>
  <c r="O3973" i="1" s="1"/>
  <c r="K3974" i="1"/>
  <c r="O3974" i="1" s="1"/>
  <c r="K3975" i="1"/>
  <c r="O3975" i="1" s="1"/>
  <c r="K3976" i="1"/>
  <c r="O3976" i="1" s="1"/>
  <c r="K3977" i="1"/>
  <c r="O3977" i="1" s="1"/>
  <c r="K3978" i="1"/>
  <c r="O3978" i="1" s="1"/>
  <c r="K3979" i="1"/>
  <c r="O3979" i="1" s="1"/>
  <c r="K3980" i="1"/>
  <c r="O3980" i="1" s="1"/>
  <c r="K3981" i="1"/>
  <c r="O3981" i="1" s="1"/>
  <c r="K3982" i="1"/>
  <c r="O3982" i="1" s="1"/>
  <c r="K3983" i="1"/>
  <c r="O3983" i="1" s="1"/>
  <c r="K3984" i="1"/>
  <c r="O3984" i="1" s="1"/>
  <c r="K3985" i="1"/>
  <c r="O3985" i="1" s="1"/>
  <c r="K3986" i="1"/>
  <c r="O3986" i="1" s="1"/>
  <c r="K3987" i="1"/>
  <c r="O3987" i="1" s="1"/>
  <c r="K3988" i="1"/>
  <c r="O3988" i="1" s="1"/>
  <c r="K3989" i="1"/>
  <c r="O3989" i="1" s="1"/>
  <c r="K3990" i="1"/>
  <c r="O3990" i="1" s="1"/>
  <c r="K3991" i="1"/>
  <c r="O3991" i="1" s="1"/>
  <c r="K3992" i="1"/>
  <c r="O3992" i="1" s="1"/>
  <c r="K3993" i="1"/>
  <c r="O3993" i="1" s="1"/>
  <c r="K3994" i="1"/>
  <c r="O3994" i="1" s="1"/>
  <c r="K3995" i="1"/>
  <c r="O3995" i="1" s="1"/>
  <c r="K3996" i="1"/>
  <c r="O3996" i="1" s="1"/>
  <c r="K3997" i="1"/>
  <c r="O3997" i="1" s="1"/>
  <c r="K3998" i="1"/>
  <c r="O3998" i="1" s="1"/>
  <c r="K3999" i="1"/>
  <c r="O3999" i="1" s="1"/>
  <c r="K4000" i="1"/>
  <c r="O4000" i="1" s="1"/>
  <c r="K4001" i="1"/>
  <c r="O4001" i="1" s="1"/>
  <c r="K4002" i="1"/>
  <c r="O4002" i="1" s="1"/>
  <c r="K4003" i="1"/>
  <c r="O4003" i="1" s="1"/>
  <c r="K4004" i="1"/>
  <c r="O4004" i="1" s="1"/>
  <c r="K4005" i="1"/>
  <c r="O4005" i="1" s="1"/>
  <c r="K4006" i="1"/>
  <c r="O4006" i="1" s="1"/>
  <c r="K4007" i="1"/>
  <c r="O4007" i="1" s="1"/>
  <c r="K4008" i="1"/>
  <c r="O4008" i="1" s="1"/>
  <c r="K4009" i="1"/>
  <c r="O4009" i="1" s="1"/>
  <c r="K4010" i="1"/>
  <c r="O4010" i="1" s="1"/>
  <c r="K4011" i="1"/>
  <c r="O4011" i="1" s="1"/>
  <c r="K4012" i="1"/>
  <c r="O4012" i="1" s="1"/>
  <c r="K4013" i="1"/>
  <c r="O4013" i="1" s="1"/>
  <c r="K4014" i="1"/>
  <c r="O4014" i="1" s="1"/>
  <c r="K4015" i="1"/>
  <c r="O4015" i="1" s="1"/>
  <c r="K4016" i="1"/>
  <c r="O4016" i="1" s="1"/>
  <c r="K4017" i="1"/>
  <c r="O4017" i="1" s="1"/>
  <c r="K4018" i="1"/>
  <c r="O4018" i="1" s="1"/>
  <c r="K4019" i="1"/>
  <c r="O4019" i="1" s="1"/>
  <c r="K4020" i="1"/>
  <c r="O4020" i="1" s="1"/>
  <c r="K4021" i="1"/>
  <c r="O4021" i="1" s="1"/>
  <c r="K4022" i="1"/>
  <c r="O4022" i="1" s="1"/>
  <c r="K4023" i="1"/>
  <c r="O4023" i="1" s="1"/>
  <c r="K4024" i="1"/>
  <c r="O4024" i="1" s="1"/>
  <c r="K4025" i="1"/>
  <c r="O4025" i="1" s="1"/>
  <c r="K4026" i="1"/>
  <c r="O4026" i="1" s="1"/>
  <c r="K4027" i="1"/>
  <c r="O4027" i="1" s="1"/>
  <c r="K4028" i="1"/>
  <c r="O4028" i="1" s="1"/>
  <c r="K4029" i="1"/>
  <c r="O4029" i="1" s="1"/>
  <c r="K4030" i="1"/>
  <c r="O4030" i="1" s="1"/>
  <c r="K4031" i="1"/>
  <c r="O4031" i="1" s="1"/>
  <c r="K4032" i="1"/>
  <c r="O4032" i="1" s="1"/>
  <c r="K4033" i="1"/>
  <c r="O4033" i="1" s="1"/>
  <c r="K4034" i="1"/>
  <c r="O4034" i="1" s="1"/>
  <c r="K4035" i="1"/>
  <c r="O4035" i="1" s="1"/>
  <c r="K4036" i="1"/>
  <c r="O4036" i="1" s="1"/>
  <c r="K4037" i="1"/>
  <c r="O4037" i="1" s="1"/>
  <c r="K4038" i="1"/>
  <c r="O4038" i="1" s="1"/>
  <c r="K4039" i="1"/>
  <c r="O4039" i="1" s="1"/>
  <c r="K4040" i="1"/>
  <c r="O4040" i="1" s="1"/>
  <c r="K4041" i="1"/>
  <c r="O4041" i="1" s="1"/>
  <c r="K4042" i="1"/>
  <c r="O4042" i="1" s="1"/>
  <c r="K4043" i="1"/>
  <c r="O4043" i="1" s="1"/>
  <c r="K4044" i="1"/>
  <c r="O4044" i="1" s="1"/>
  <c r="K4045" i="1"/>
  <c r="O4045" i="1" s="1"/>
  <c r="K4046" i="1"/>
  <c r="O4046" i="1" s="1"/>
  <c r="K4047" i="1"/>
  <c r="O4047" i="1" s="1"/>
  <c r="K4048" i="1"/>
  <c r="O4048" i="1" s="1"/>
  <c r="K4049" i="1"/>
  <c r="O4049" i="1" s="1"/>
  <c r="K4050" i="1"/>
  <c r="O4050" i="1" s="1"/>
  <c r="K4051" i="1"/>
  <c r="O4051" i="1" s="1"/>
  <c r="K4052" i="1"/>
  <c r="O4052" i="1" s="1"/>
  <c r="K4053" i="1"/>
  <c r="O4053" i="1" s="1"/>
  <c r="K4054" i="1"/>
  <c r="O4054" i="1" s="1"/>
  <c r="K4055" i="1"/>
  <c r="O4055" i="1" s="1"/>
  <c r="K4056" i="1"/>
  <c r="O4056" i="1" s="1"/>
  <c r="K4057" i="1"/>
  <c r="O4057" i="1" s="1"/>
  <c r="K4058" i="1"/>
  <c r="O4058" i="1" s="1"/>
  <c r="K4059" i="1"/>
  <c r="O4059" i="1" s="1"/>
  <c r="K4060" i="1"/>
  <c r="O4060" i="1" s="1"/>
  <c r="K4061" i="1"/>
  <c r="O4061" i="1" s="1"/>
  <c r="K4062" i="1"/>
  <c r="O4062" i="1" s="1"/>
  <c r="K4063" i="1"/>
  <c r="O4063" i="1" s="1"/>
  <c r="K4064" i="1"/>
  <c r="O4064" i="1" s="1"/>
  <c r="K4065" i="1"/>
  <c r="O4065" i="1" s="1"/>
  <c r="K4066" i="1"/>
  <c r="O4066" i="1" s="1"/>
  <c r="K4067" i="1"/>
  <c r="O4067" i="1" s="1"/>
  <c r="K4068" i="1"/>
  <c r="O4068" i="1" s="1"/>
  <c r="K4069" i="1"/>
  <c r="O4069" i="1" s="1"/>
  <c r="K4070" i="1"/>
  <c r="O4070" i="1" s="1"/>
  <c r="K4071" i="1"/>
  <c r="O4071" i="1" s="1"/>
  <c r="K4072" i="1"/>
  <c r="O4072" i="1" s="1"/>
  <c r="K4073" i="1"/>
  <c r="O4073" i="1" s="1"/>
  <c r="K4074" i="1"/>
  <c r="O4074" i="1" s="1"/>
  <c r="K4075" i="1"/>
  <c r="O4075" i="1" s="1"/>
  <c r="K4076" i="1"/>
  <c r="O4076" i="1" s="1"/>
  <c r="K4077" i="1"/>
  <c r="O4077" i="1" s="1"/>
  <c r="K4078" i="1"/>
  <c r="O4078" i="1" s="1"/>
  <c r="K4079" i="1"/>
  <c r="O4079" i="1" s="1"/>
  <c r="K4080" i="1"/>
  <c r="O4080" i="1" s="1"/>
  <c r="K4081" i="1"/>
  <c r="O4081" i="1" s="1"/>
  <c r="K4082" i="1"/>
  <c r="O4082" i="1" s="1"/>
  <c r="K4083" i="1"/>
  <c r="O4083" i="1" s="1"/>
  <c r="K4084" i="1"/>
  <c r="O4084" i="1" s="1"/>
  <c r="K4085" i="1"/>
  <c r="O4085" i="1" s="1"/>
  <c r="K4086" i="1"/>
  <c r="O4086" i="1" s="1"/>
  <c r="K4087" i="1"/>
  <c r="O4087" i="1" s="1"/>
  <c r="K4088" i="1"/>
  <c r="O4088" i="1" s="1"/>
  <c r="K4089" i="1"/>
  <c r="O4089" i="1" s="1"/>
  <c r="K4090" i="1"/>
  <c r="O4090" i="1" s="1"/>
  <c r="K4091" i="1"/>
  <c r="O4091" i="1" s="1"/>
  <c r="K4092" i="1"/>
  <c r="O4092" i="1" s="1"/>
  <c r="K4093" i="1"/>
  <c r="O4093" i="1" s="1"/>
  <c r="K4094" i="1"/>
  <c r="O4094" i="1" s="1"/>
  <c r="K4095" i="1"/>
  <c r="O4095" i="1" s="1"/>
  <c r="K4096" i="1"/>
  <c r="O4096" i="1" s="1"/>
  <c r="K4097" i="1"/>
  <c r="O4097" i="1" s="1"/>
  <c r="K4098" i="1"/>
  <c r="O4098" i="1" s="1"/>
  <c r="K4099" i="1"/>
  <c r="O4099" i="1" s="1"/>
  <c r="K4100" i="1"/>
  <c r="O4100" i="1" s="1"/>
  <c r="K4101" i="1"/>
  <c r="O4101" i="1" s="1"/>
  <c r="K4102" i="1"/>
  <c r="O4102" i="1" s="1"/>
  <c r="K4103" i="1"/>
  <c r="O4103" i="1" s="1"/>
  <c r="K4104" i="1"/>
  <c r="O4104" i="1" s="1"/>
  <c r="K4105" i="1"/>
  <c r="O4105" i="1" s="1"/>
  <c r="K4106" i="1"/>
  <c r="O4106" i="1" s="1"/>
  <c r="K4107" i="1"/>
  <c r="O4107" i="1" s="1"/>
  <c r="K4108" i="1"/>
  <c r="O4108" i="1" s="1"/>
  <c r="K4109" i="1"/>
  <c r="O4109" i="1" s="1"/>
  <c r="K4110" i="1"/>
  <c r="O4110" i="1" s="1"/>
  <c r="K4111" i="1"/>
  <c r="O4111" i="1" s="1"/>
  <c r="K4112" i="1"/>
  <c r="O4112" i="1" s="1"/>
  <c r="K4113" i="1"/>
  <c r="O4113" i="1" s="1"/>
  <c r="K4114" i="1"/>
  <c r="O4114" i="1" s="1"/>
  <c r="K4115" i="1"/>
  <c r="O4115" i="1" s="1"/>
  <c r="K4116" i="1"/>
  <c r="O4116" i="1" s="1"/>
  <c r="K4117" i="1"/>
  <c r="O4117" i="1" s="1"/>
  <c r="K4118" i="1"/>
  <c r="O4118" i="1" s="1"/>
  <c r="K4119" i="1"/>
  <c r="O4119" i="1" s="1"/>
  <c r="K4120" i="1"/>
  <c r="O4120" i="1" s="1"/>
  <c r="K4121" i="1"/>
  <c r="O4121" i="1" s="1"/>
  <c r="K4122" i="1"/>
  <c r="O4122" i="1" s="1"/>
  <c r="K4123" i="1"/>
  <c r="O4123" i="1" s="1"/>
  <c r="K4124" i="1"/>
  <c r="O4124" i="1" s="1"/>
  <c r="K4125" i="1"/>
  <c r="O4125" i="1" s="1"/>
  <c r="K4126" i="1"/>
  <c r="O4126" i="1" s="1"/>
  <c r="K4127" i="1"/>
  <c r="O4127" i="1" s="1"/>
  <c r="K4128" i="1"/>
  <c r="O4128" i="1" s="1"/>
  <c r="K4129" i="1"/>
  <c r="O4129" i="1" s="1"/>
  <c r="K4130" i="1"/>
  <c r="O4130" i="1" s="1"/>
  <c r="K4131" i="1"/>
  <c r="O4131" i="1" s="1"/>
  <c r="K4132" i="1"/>
  <c r="O4132" i="1" s="1"/>
  <c r="K4133" i="1"/>
  <c r="O4133" i="1" s="1"/>
  <c r="K4134" i="1"/>
  <c r="O4134" i="1" s="1"/>
  <c r="K4135" i="1"/>
  <c r="O4135" i="1" s="1"/>
  <c r="K4136" i="1"/>
  <c r="O4136" i="1" s="1"/>
  <c r="K4137" i="1"/>
  <c r="O4137" i="1" s="1"/>
  <c r="K4138" i="1"/>
  <c r="O4138" i="1" s="1"/>
  <c r="K4139" i="1"/>
  <c r="O4139" i="1" s="1"/>
  <c r="K4140" i="1"/>
  <c r="O4140" i="1" s="1"/>
  <c r="K4141" i="1"/>
  <c r="O4141" i="1" s="1"/>
  <c r="K4142" i="1"/>
  <c r="O4142" i="1" s="1"/>
  <c r="K4143" i="1"/>
  <c r="O4143" i="1" s="1"/>
  <c r="K4144" i="1"/>
  <c r="O4144" i="1" s="1"/>
  <c r="K4145" i="1"/>
  <c r="O4145" i="1" s="1"/>
  <c r="K2" i="1"/>
  <c r="O2" i="1" s="1"/>
  <c r="C9" i="2" l="1"/>
  <c r="C6" i="2"/>
  <c r="E3" i="2"/>
  <c r="C5" i="2"/>
  <c r="D2" i="2"/>
  <c r="D4" i="2"/>
  <c r="E7" i="2"/>
  <c r="C2" i="2"/>
  <c r="C4" i="2"/>
  <c r="D7" i="2"/>
  <c r="D3" i="2"/>
  <c r="D9" i="2" s="1"/>
  <c r="E6" i="2"/>
  <c r="Y2" i="1"/>
  <c r="C7" i="2"/>
  <c r="C3" i="2"/>
  <c r="D6" i="2"/>
  <c r="E5" i="2"/>
  <c r="D13" i="2"/>
  <c r="D5" i="2"/>
  <c r="E4" i="2"/>
  <c r="F15" i="2"/>
  <c r="G9" i="2"/>
  <c r="B9" i="2"/>
  <c r="D15" i="2" l="1"/>
  <c r="Z2" i="1"/>
  <c r="E2" i="2"/>
  <c r="E9" i="2"/>
</calcChain>
</file>

<file path=xl/sharedStrings.xml><?xml version="1.0" encoding="utf-8"?>
<sst xmlns="http://schemas.openxmlformats.org/spreadsheetml/2006/main" count="76523" uniqueCount="19721">
  <si>
    <t>PTO_RECORD_ID</t>
  </si>
  <si>
    <t>PTO_STATUS</t>
  </si>
  <si>
    <t>OPEN_DATE</t>
  </si>
  <si>
    <t>EQUIPMENT_TYPE</t>
  </si>
  <si>
    <t>DBA</t>
  </si>
  <si>
    <t>PTO_CONTACT</t>
  </si>
  <si>
    <t>EQUIP_LOCATION_ADDRESS</t>
  </si>
  <si>
    <t>ZIP_CODE</t>
  </si>
  <si>
    <t>SECTOR</t>
  </si>
  <si>
    <t>PERMIT_DESCRIPTION</t>
  </si>
  <si>
    <t>FIRST_READING_DT</t>
  </si>
  <si>
    <t>FIRST_READING_OF_YEAR</t>
  </si>
  <si>
    <t>LAST_READING_DT</t>
  </si>
  <si>
    <t>LAST_READING_OF_YEAR</t>
  </si>
  <si>
    <t>APCD1995-PTO-890540</t>
  </si>
  <si>
    <t>Active</t>
  </si>
  <si>
    <t>[34C] Emergency Standby Engine</t>
  </si>
  <si>
    <t>EMERALD PLAZA</t>
  </si>
  <si>
    <t>402 BROADWAY W SAN DIEGO, CA</t>
  </si>
  <si>
    <t>92101</t>
  </si>
  <si>
    <t>N</t>
  </si>
  <si>
    <t>EMERGENCY GENERATOR: (1) KOHLER MODEL, 750 KW, DRIVEN BY A  DETROIT DIESEL ENGINE, MODEL # 816317416, V-16, S/N 7A00049, ENGINE # 16vf008489, TURBOCHARGED, 1232 BHP (UNIT #FOO8489) 17CCR93115  SJE 11/05 (ATCM DATA: S/N 7A00049)</t>
  </si>
  <si>
    <t>431.70</t>
  </si>
  <si>
    <t>445.20</t>
  </si>
  <si>
    <t>APCD1998-PTO-960036</t>
  </si>
  <si>
    <t>[34W] Registered Engine (Rule 12)</t>
  </si>
  <si>
    <t>Ramona Municipal Water District</t>
  </si>
  <si>
    <t>Facility Manager</t>
  </si>
  <si>
    <t>260 Sawday St Ramona, CA</t>
  </si>
  <si>
    <t>92065</t>
  </si>
  <si>
    <t>F</t>
  </si>
  <si>
    <t>EMERGENCY STANDBY ENGINE: INTERNATIONAL-HARVESTER ENGINE, MODEL V-549,S/N 145136850KR-15R, 172 BHP, PROPANE-FIRED, DRIVING AN ONAN GENERATOR. (960036-CCN-2/98)</t>
  </si>
  <si>
    <t>747.80</t>
  </si>
  <si>
    <t>754.20</t>
  </si>
  <si>
    <t>APCD1998-PTO-960492</t>
  </si>
  <si>
    <t>UCSD Elliot Field</t>
  </si>
  <si>
    <t>Valerie Fanning</t>
  </si>
  <si>
    <t>10205 Pomerado Road San Diego, CA</t>
  </si>
  <si>
    <t>92131</t>
  </si>
  <si>
    <t>Registration of Stationary Emergency Stand-by Engine_x000D_IHC, Model: UV549, S/N: V-549-3960KOCLQ1, 100 hp, Fuel: Natural Gas_x000D_Year operated in San Diego County: 1997 _x000D_APCD2009-CER-000077/SH 16-Feb-2010</t>
  </si>
  <si>
    <t>950.40</t>
  </si>
  <si>
    <t>APCD1998-PTO-961717</t>
  </si>
  <si>
    <t>Sea World San Diego</t>
  </si>
  <si>
    <t>Steve Melanese</t>
  </si>
  <si>
    <t>500 Sea World Dr San Diego, CA</t>
  </si>
  <si>
    <t>92109</t>
  </si>
  <si>
    <t>I</t>
  </si>
  <si>
    <t>EMERGENCY STANDBY ENGINE: GENERAC MODEL 74GN, S/N 2029404, 160 BHP, NATURAL GAS FUELED. (961717-CCN-3/98)</t>
  </si>
  <si>
    <t>APCD1999-PTO-972305</t>
  </si>
  <si>
    <t>USN FASOTRAGRUPAC</t>
  </si>
  <si>
    <t>Commanding Officer</t>
  </si>
  <si>
    <t>34567 Hwy 79 South Warner Springs, CA</t>
  </si>
  <si>
    <t>92086</t>
  </si>
  <si>
    <t>B</t>
  </si>
  <si>
    <t>EMERGENCY ENGINE GENERATOR: 207 HORSEPOWER CUMMINS MODEL G855 PROPANE ENGINE SERIAL NUMBER 25192953. 972305 GDS 2/99</t>
  </si>
  <si>
    <t>846.20</t>
  </si>
  <si>
    <t>949.20</t>
  </si>
  <si>
    <t>APCD2000-PTO-961607</t>
  </si>
  <si>
    <t>San Diego State University</t>
  </si>
  <si>
    <t>Lilly Sabet</t>
  </si>
  <si>
    <t>5500 Campanile Dr San Diego, CA</t>
  </si>
  <si>
    <t>92182</t>
  </si>
  <si>
    <t>K</t>
  </si>
  <si>
    <t>EMERGENCY STANDBY ENGINE: FORD MODEL CSG-6491, S/N 25043-616KR, 82 BHP, NATURAL GAS FUELED, LOCATED AT THE LOVE LIBRARY. (961606-CCN-3/98)</t>
  </si>
  <si>
    <t>2850.00</t>
  </si>
  <si>
    <t>2855.20</t>
  </si>
  <si>
    <t>APCD2000-PTO-961608</t>
  </si>
  <si>
    <t>EMERGENCY STANDBY ENGINE: FORD MODEL CSG-6491, 82 BHP, NATURAL GAS FUELED, LOCATED IN THE NEW ART BUILDING. S/N 13670. (961608-CCN-3/98)</t>
  </si>
  <si>
    <t>3562.90</t>
  </si>
  <si>
    <t>3568.20</t>
  </si>
  <si>
    <t>APCD2001-PTO-961873</t>
  </si>
  <si>
    <t>Fairbanks Ranch Community SVC DIST</t>
  </si>
  <si>
    <t>General Manager</t>
  </si>
  <si>
    <t>16556 Circa del Norte Rancho Santa Fe, CA</t>
  </si>
  <si>
    <t>92067</t>
  </si>
  <si>
    <t>E</t>
  </si>
  <si>
    <t>EMERGENCY ENGINE GENERATOR, 102 HP JOHN DEERE DIESEL ENGINE, MODEL 4039-TF, S/N CD 4039T186943, TURBOCHARGED, APPL# 961873 EFH 05/99</t>
  </si>
  <si>
    <t>214.30</t>
  </si>
  <si>
    <t>224.90</t>
  </si>
  <si>
    <t>APCD2002-PTO-940514</t>
  </si>
  <si>
    <t>Sweetwater Authority Water District</t>
  </si>
  <si>
    <t>Plant Maint Super</t>
  </si>
  <si>
    <t>3066 N Second Av Chula Vista, CA</t>
  </si>
  <si>
    <t>91910</t>
  </si>
  <si>
    <t>Q</t>
  </si>
  <si>
    <t>EMERGENCY ENGINE GENERATOR SET: CUMMINS ENGINE, PROPANE GAS FIRED, MODEL WSG-1068, RATED AT 131.6 BHP, MODEL YEAR 2012, S/N 121150134, EPA ENGINE FAMILY NUMBER: CCEXB06.8GDB , WITH AN AIR FUEL RATIO CONTROLLER AND A THREE-WAY CATALYST CLOSED LOOP SYSTEM, ENGINE POWERS A 85 KW GENERATOR.</t>
  </si>
  <si>
    <t>50.20</t>
  </si>
  <si>
    <t>52.40</t>
  </si>
  <si>
    <t>APCD2002-PTO-960515</t>
  </si>
  <si>
    <t>Fleet Readiness Center Southwest</t>
  </si>
  <si>
    <t>NAS North Island San Diego, CA</t>
  </si>
  <si>
    <t>92135</t>
  </si>
  <si>
    <t>O</t>
  </si>
  <si>
    <t>EMERGENCY STANDBY ENGINE, CHRYSLER MODEL LH-318; S/N E-574874; 187 BHP, NATURAL GAS FIRED. APPL 960515 EFH 09/98 REVISION DATE 6-1-02</t>
  </si>
  <si>
    <t>APCD2002-PTO-975748</t>
  </si>
  <si>
    <t>Rancho Calevero Mobile Home Park</t>
  </si>
  <si>
    <t>3527 Calevero Ln Oceanside, CA</t>
  </si>
  <si>
    <t>92056</t>
  </si>
  <si>
    <t>C</t>
  </si>
  <si>
    <t>FORD NATURAL GAS ENGINE, MODEL LSG-875, S/N 2202610498, 132 HP. _x000D_975748AFS22NOV2000</t>
  </si>
  <si>
    <t>66.10</t>
  </si>
  <si>
    <t>82.20</t>
  </si>
  <si>
    <t>APCD2002-PTO-975755</t>
  </si>
  <si>
    <t>Clear Channel Communications</t>
  </si>
  <si>
    <t>Attn: Engineering</t>
  </si>
  <si>
    <t>9660 Granite Ridge Dr San Diego, CA</t>
  </si>
  <si>
    <t>92123</t>
  </si>
  <si>
    <t>J</t>
  </si>
  <si>
    <t>EMERGENCY ENGINE GENERATOR, 755 HP, CUMMINS ENGINE, MODEL KTA19-G4, S/N 37195425, DRIVING ONAN CORPORATION GENERATOR, MODEL 500DFED, S/N J000164625.  _x000D_APPL# 975755 EFH 04/01  (17CCR93115)  SJE 10/05</t>
  </si>
  <si>
    <t>128.80</t>
  </si>
  <si>
    <t>137.40</t>
  </si>
  <si>
    <t>APCD2002-PTO-975914</t>
  </si>
  <si>
    <t>Dixieline Lumber Co</t>
  </si>
  <si>
    <t>Dennis McComb</t>
  </si>
  <si>
    <t>3250 Sports Arena Blvd. San Diego, CA</t>
  </si>
  <si>
    <t>92110</t>
  </si>
  <si>
    <t>EMERGENCY ENGINE:  FORD, MODEL CSG 649I6005F, NATURAL GAS FIRED, 82 BHP, S/N 263731-0498, DRIVING AN ELECTRIC GENERATOR. (975914 ALC 01/01)</t>
  </si>
  <si>
    <t>844.00</t>
  </si>
  <si>
    <t>875.60</t>
  </si>
  <si>
    <t>APCD2002-PTO-976373</t>
  </si>
  <si>
    <t>SD City Of Metro Wastewater Dept</t>
  </si>
  <si>
    <t>3001 Ingraham ST San Diego, CA</t>
  </si>
  <si>
    <t>INTERNAL COMBUSTION ENGINE. MAKE: HERCULES, MODEL: G2300. SERIAL NR.: IA3335652 G2300X210. HP RATING= 60, NATURAL GAS FUELED. SERVES AS AN EMERGENCY POWER SUPPLY.</t>
  </si>
  <si>
    <t>APCD2002-PTO-977230</t>
  </si>
  <si>
    <t>EMERGENCY STANDBY ENGINE: GENERAL MOTORS ENGINE, FUELED WITH NATURAL GAS, MODEL INDUSTRIAL POWER TRAIN, S/N 05882, 162 BHP, EQUIPPED WITH THREE-WAY CATALYTIC CONVERTER BANDITO MODEL CX-8-6, DRIVING A 121 KW GENERATOR, (977230-CCN-4/02) LOCATED AT TENOCHCA HALL.</t>
  </si>
  <si>
    <t>553.60</t>
  </si>
  <si>
    <t>558.70</t>
  </si>
  <si>
    <t>APCD2002-PTO-977306</t>
  </si>
  <si>
    <t>Target Store T1040</t>
  </si>
  <si>
    <t>1751 University Dr Vista, CA</t>
  </si>
  <si>
    <t>92083</t>
  </si>
  <si>
    <t>INTERNAL COMBUSTION ENGINE. MAKE: FORD; MODEL: CSG-6491-6005A. SERIAL NR.: 15408 H-08-RX. HP RATING=53. MANUFACTURE YEAR: AUGUST 1996. ENGINE OPERATES WITH NATURAL GAS WITH PROPANE AS BACK UP. EMERGENCY STANDBY POWER 35 KW GENERATION UNIT.</t>
  </si>
  <si>
    <t>242.70</t>
  </si>
  <si>
    <t>248.30</t>
  </si>
  <si>
    <t>APCD2002-PTO-978134</t>
  </si>
  <si>
    <t>SD CO OF DPW WASTEWATER MGMT DIV</t>
  </si>
  <si>
    <t>PLANT OPERATOR</t>
  </si>
  <si>
    <t>215 BRIDLE RUN CT ALPINE, CA</t>
  </si>
  <si>
    <t>91901</t>
  </si>
  <si>
    <t>H</t>
  </si>
  <si>
    <t>EMERGENCY STANDBY ENGINE:  GENERAL MOTORS MODEL VORTEC 8.1L, 150 HP, NATURAL GAS FIRED, ENGINE S/N 8.1L-05682, YEAR OF MANUFACTURE 2001; GENERATOR S/N 0720529, 80 KW. 978134AFS31OCT2002</t>
  </si>
  <si>
    <t>303.70</t>
  </si>
  <si>
    <t>304.60</t>
  </si>
  <si>
    <t>APCD2002-PTO-978485</t>
  </si>
  <si>
    <t>Albertsons #3797</t>
  </si>
  <si>
    <t>Jill Washburn</t>
  </si>
  <si>
    <t>1601 S Melrose Dr Vista, CA</t>
  </si>
  <si>
    <t>92081</t>
  </si>
  <si>
    <t>EMERGENCY ENGINE: GENERAL MOTORS, MODEL VORTEC 4.3LG, 75 BHP, NATURAL GAS FIRED, S/N 715085, DRIVING A 45-KW KOHLER MODEL 30RZG ELECTRIC GENERATOR. (978485 ALC 09/02)</t>
  </si>
  <si>
    <t>370.10</t>
  </si>
  <si>
    <t>387.20</t>
  </si>
  <si>
    <t>APCD2002-PTO-978614</t>
  </si>
  <si>
    <t>City of Escondido - LS#05</t>
  </si>
  <si>
    <t>735 Opper Street Escondido, CA</t>
  </si>
  <si>
    <t>92029</t>
  </si>
  <si>
    <t>D</t>
  </si>
  <si>
    <t>EMERGENCY STANDBY ENGINE: GENERAL MOTORS MODEL 4.3L, 72 HP, LIQUID PROPANE FIRED, S/N 4.3L-14384, 35 KW GENERATOR.</t>
  </si>
  <si>
    <t>411.10</t>
  </si>
  <si>
    <t>416.80</t>
  </si>
  <si>
    <t>APCD2003-PTO-971023</t>
  </si>
  <si>
    <t>USMC Base Navy Sea Ops</t>
  </si>
  <si>
    <t>Air Quality Section</t>
  </si>
  <si>
    <t>Building 31930 Camp Pendleton, CA</t>
  </si>
  <si>
    <t>92055</t>
  </si>
  <si>
    <t>A</t>
  </si>
  <si>
    <t>EMERGENCY ENGINE: FORD MODEL CSG-6491-6005-F, PROPANE FIRED, 82 HP, S/N 23887 E-11-RH, DRIVING AN ELECTRIC GENERATOR, LOCATED IN BLDG #31930</t>
  </si>
  <si>
    <t>APCD2003-PTO-971067</t>
  </si>
  <si>
    <t>USMC Base Marine Group Ops</t>
  </si>
  <si>
    <t>Building 1133 Camp Pendleton, CA</t>
  </si>
  <si>
    <t>EMERGENCY STANDBY ENGINE: MFR: FORD, MODEL LSG-875I-6005A, S/N 04781 A-05-RA, 132 BHP, FUEL: PROPANE, DRIVING A 76 KW GENERATOR. (971067-CCN-4/98)_x000D_
BLDG 1133</t>
  </si>
  <si>
    <t>APCD2003-PTO-973507</t>
  </si>
  <si>
    <t>Civil Engineer</t>
  </si>
  <si>
    <t>1795 Harbor Dr E San Diego, CA</t>
  </si>
  <si>
    <t>92113</t>
  </si>
  <si>
    <t>P</t>
  </si>
  <si>
    <t>CUMMINS NATURAL GAS ENGINE, MODEL G855, 220 HP, S/N 25208445.   973507AFS14JUN1999  071602AFS  (CORRECT EQUIPMENT DESCRIPTION)</t>
  </si>
  <si>
    <t>232.50</t>
  </si>
  <si>
    <t>237.00</t>
  </si>
  <si>
    <t>APCD2003-PTO-974008</t>
  </si>
  <si>
    <t>DEL CERRO CITY DEPT OF HIGHLANDS PUMP PLANT</t>
  </si>
  <si>
    <t>6555 CRYSTALAIRE DR SAN DIEGO, CA</t>
  </si>
  <si>
    <t>92120</t>
  </si>
  <si>
    <t>EMERGENCY GENERATOR: 240 BHP CUMMINS ENGINE, NATURAL GAS FIRED, MODEL GTA8.3 G5/GC2, S/N 45870458, WITH TURBOCHARGING AND AFTERCOOLING, DRIVING A150 KW GENERATOR.  EAD  974008  2/9/00</t>
  </si>
  <si>
    <t>691.70</t>
  </si>
  <si>
    <t>694.90</t>
  </si>
  <si>
    <t>APCD2003-PTO-974511</t>
  </si>
  <si>
    <t>USMC Base Public Utilities U29</t>
  </si>
  <si>
    <t>Building 610547 CAMP PENDLETON, CA</t>
  </si>
  <si>
    <t>FORD PROPANE FIRED MODEL LSG875, GENERATOR S/N E6791J-001, 60 KW, 127.8 BHP. 145 PETERSON ST, SAN MATEO HOUSING 974511 AFS 27JAN2000 (BLDG 610547)</t>
  </si>
  <si>
    <t>APCD2003-PTO-974876</t>
  </si>
  <si>
    <t>Camp Pendleton Camp Pendleton, CA</t>
  </si>
  <si>
    <t>EMERGENCY ENGINE GENERATOR, FUEL: NATURAL GAS, 495 HP, CUMMINS ENGINE, MODEL GTA19, S/N SN25247550.  (BLDG. 210721) APPL# 974876 EFH 04/00</t>
  </si>
  <si>
    <t>APCD2003-PTO-974877</t>
  </si>
  <si>
    <t>[34H] California Certified Emergency Standby Engine</t>
  </si>
  <si>
    <t>Building 217201 Camp Pendleton, CA</t>
  </si>
  <si>
    <t>Emergency Engine:  Power Solutions ? Generac, Model: SG500, 777 BHP, NG fired, Engine Family No. LGNXB25.82C1, S/N 3005494043; certified with a 3-way catalyst and air-fuel ratio controller; driving a 500-kW electrical generator.</t>
  </si>
  <si>
    <t>APCD2003-PTO-976368</t>
  </si>
  <si>
    <t>2802 Bayside Walk San Diego, CA</t>
  </si>
  <si>
    <t>EMERGENCY STANDBY ENGINE: FORD NATURAL GAS ENGINE, MODEL LSG-8751-6005-A, 165 BHP, DRIVING A GENERATOR. (976368-CCN-11/01)</t>
  </si>
  <si>
    <t>APCD2003-PTO-976369</t>
  </si>
  <si>
    <t>102 Fern Glen La Jolla, CA</t>
  </si>
  <si>
    <t>92037</t>
  </si>
  <si>
    <t>EMERGENCY STANDBY ENGINE: GENERAC NATURAL GAS ENGINE, MODEL 7.4L, S/N A4350, 165 BHP, DRIVING A GENERATOR. (976369-CCN-11/01)</t>
  </si>
  <si>
    <t>34.60</t>
  </si>
  <si>
    <t>44.00</t>
  </si>
  <si>
    <t>APCD2003-PTO-976371</t>
  </si>
  <si>
    <t>5995 Camino De La Costa La Jolla, CA</t>
  </si>
  <si>
    <t>EMERGENCY STANDBY ENGINE: FORD NATURAL GAS ENGINE, MODEL LSG-8751-6005-A, S/N 07413, 90 BHP, DRIVING A GENERATOR. (976371-CCN-11/01)</t>
  </si>
  <si>
    <t>256.20</t>
  </si>
  <si>
    <t>263.20</t>
  </si>
  <si>
    <t>APCD2003-PTO-976375</t>
  </si>
  <si>
    <t>1840 Mission Bay Dr W San Diego, CA</t>
  </si>
  <si>
    <t>EMERGENCY STANDBY ENGINE: FORD NATURAL GAS ENGINE, MODEL LSG-8751-6005-A, 135 BHP, DRIVING A GENERATOR, (976375-CCN-11/01). Serial number: 00937 G-12-RL</t>
  </si>
  <si>
    <t>APCD2003-PTO-976376</t>
  </si>
  <si>
    <t>City of SD, Public Utilities Department</t>
  </si>
  <si>
    <t>Facility Manager SPS 31</t>
  </si>
  <si>
    <t>6652 CALLE DE LINEA SAN DIEGO, CA</t>
  </si>
  <si>
    <t>92154</t>
  </si>
  <si>
    <t>S</t>
  </si>
  <si>
    <t>Emergency Engine:  Kohler, Model: KG6208TAHD 6.2L, 202 BHP, Natural Gas fired, Engine Family No. LKHXB06.2HNG, S/N OE20201586; certified with an electronic air to fuel controller and TWC driving a 100-kW generator.</t>
  </si>
  <si>
    <t>0.80</t>
  </si>
  <si>
    <t>19.20</t>
  </si>
  <si>
    <t>APCD2003-PTO-976377</t>
  </si>
  <si>
    <t>3214 Bayside Walk San Diego, CA</t>
  </si>
  <si>
    <t>EMERGENCY STANDBY ENGINE: FORD NATURAL GAS ENGINE, MODEL LSG-8751-6005-A, S/N 17448, 135 BHP, DRIVING A GENERATOR. (976377-CCN-11/01)</t>
  </si>
  <si>
    <t>APCD2003-PTO-976378</t>
  </si>
  <si>
    <t>5060 Pt Loma Blvd W San Diego, CA</t>
  </si>
  <si>
    <t>92107</t>
  </si>
  <si>
    <t>EMERGENCY STANDBY ENGINE: FORD NATURAL GAS ENGINE, MODEL LSG-8751-6005-A, S/N 15291, 135 BHP, DRIVING A GENERATOR. (976378-CCN-11/01)</t>
  </si>
  <si>
    <t>278.60</t>
  </si>
  <si>
    <t>282.70</t>
  </si>
  <si>
    <t>APCD2003-PTO-976531</t>
  </si>
  <si>
    <t>Union Bank Of California</t>
  </si>
  <si>
    <t>Property Manager</t>
  </si>
  <si>
    <t>8954 Rio San Diego San Diego, CA</t>
  </si>
  <si>
    <t>92108</t>
  </si>
  <si>
    <t>M</t>
  </si>
  <si>
    <t>EMERGENCY STANDBY ENGINE: CATERPILLAR DIESEL ENGINE, MODEL 3406, S/N 1LSO1576, RATED AT 519 BHP, EPA TIER 1 CERTIFIED OF ENGINE FAMILY NUMBER 1CPXL14.6ESK, EQUIPPED WITH TURBOCHARGER, DRIVING A 350 KW GENERATOR (976531-CCN-10/02) 17CCR93115SJE8/06</t>
  </si>
  <si>
    <t>APCD2003-PTO-976877</t>
  </si>
  <si>
    <t>Fallbrook PUD - Shady Lane Lift Station</t>
  </si>
  <si>
    <t>Soleil Develle</t>
  </si>
  <si>
    <t>739 Shady Lane Fallbrook, CA</t>
  </si>
  <si>
    <t>92028</t>
  </si>
  <si>
    <t>Emergency Diesel Engine Generator: Kohler, Model KDI3404TCR rated at 94 bhp, S/N 4819702450 , Engine Family: JKHXL3.36TCR, EPA Tier 3 certified engine; driving an 60-kW emergency electrical generator.</t>
  </si>
  <si>
    <t>50.10</t>
  </si>
  <si>
    <t>62.80</t>
  </si>
  <si>
    <t>APCD2003-PTO-977041</t>
  </si>
  <si>
    <t>Tom McKernan</t>
  </si>
  <si>
    <t>16424 Woodson DR N Ramona, CA</t>
  </si>
  <si>
    <t>EMERGENCY GENERATOR FORD MODEL CSG-6491-6005-F   S/N 01199-G-22-RB.  HP RATING 95. PROPANE FUELED.</t>
  </si>
  <si>
    <t>632.70</t>
  </si>
  <si>
    <t>639.30</t>
  </si>
  <si>
    <t>APCD2003-PTO-977043</t>
  </si>
  <si>
    <t>24462 San Vicente RD Ramona, CA</t>
  </si>
  <si>
    <t>EMERGENCY GENERATOR GENERAC. MODEL : CA3797. S/N: 2039349. PROPANE FUELED._x000D_ENGINE MODEL NUMBER 4.3L, S/N A3797.</t>
  </si>
  <si>
    <t>443.40</t>
  </si>
  <si>
    <t>449.00</t>
  </si>
  <si>
    <t>APCD2003-PTO-977127</t>
  </si>
  <si>
    <t>SD City Of</t>
  </si>
  <si>
    <t>6689 Neptune Place San Diego, CA</t>
  </si>
  <si>
    <t>EMERGENCY STANDBY ENGINE: GENERAL MOTORS ENGINE, NATURAL GAS FUELED, MODEL VORTEC 8.1 LITER, S/N 8.1L-05331, RATED AT 136 BHP, EQUIPPED WITH THREE-WAY CATALYTIC CONVERTER, DRIVING AN 80 KW GENERATOR. (977127-CCN-9/03)</t>
  </si>
  <si>
    <t>260.40</t>
  </si>
  <si>
    <t>264.10</t>
  </si>
  <si>
    <t>APCD2003-PTO-977370</t>
  </si>
  <si>
    <t>Rainbow Municipal Water District</t>
  </si>
  <si>
    <t>Jeff Stacy</t>
  </si>
  <si>
    <t>4198 Lake Circle Dr Fallbrook, CA</t>
  </si>
  <si>
    <t>EMERGENCY ENGINE: MFR: HINO, MODEL: EK130, SERIAL: A10615, Generac serial number 76815, FUEL: PROPANE, _x000D_DISPLACEMENT: 13.3 LITERS, CONFIGURATION: INLINE 6 CYLINDER, HP RATING= 177.5, _x000D_FOR A 125 KW GENERATOR (MFR: GENERAC; MODEL: 3285B1263B, S/N: AD205193SPK) SEWER LIFT STATION #5.</t>
  </si>
  <si>
    <t>APCD2003-PTO-977371</t>
  </si>
  <si>
    <t>211 1/2 Manzano St Fallbrook, CA</t>
  </si>
  <si>
    <t>EMERGENCY ENGINE: MFR: GENERAL MOTORS/GENERAC, Part No. 76785, DISPLACEMENT: 5.0 LITERS, CONFIGURATION: V-8, FUEL: NATURAL GAS, HP RATING= 112 FOR A GENERATOR (MFR: GENERAC, MODEL: 92022075, SERIAL: 2003349) SEWER LIFT STATION #4</t>
  </si>
  <si>
    <t>APCD2003-PTO-977686</t>
  </si>
  <si>
    <t>Target Store T1485</t>
  </si>
  <si>
    <t>Store Manager</t>
  </si>
  <si>
    <t>9846 Mission Gorge Road Santee, CA</t>
  </si>
  <si>
    <t>92071</t>
  </si>
  <si>
    <t>INTERNAL COMBUSTION ENGINE. MAKE: FORD. MODEL: ESG-6421-6005-A,, SERIAL NO: 01-12-038486,  97 BHP. NATURAL GAS FUELED. NATURALLY ASPIRATED. MANUFACTURE YEAR: DECEMBER 2001. EQUIPPED WITH AN AIR TO FUEL RATIO CONTROLLER AND A 3 WAY CATALYTIC CONVERTER. DRIVES AN ELECTRICAL EMERGENCY 35KW GENERATOR RATED AT 35 KW.</t>
  </si>
  <si>
    <t>239.80</t>
  </si>
  <si>
    <t>241.40</t>
  </si>
  <si>
    <t>APCD2003-PTO-977867</t>
  </si>
  <si>
    <t>SD City of Metro Wastewater Dept</t>
  </si>
  <si>
    <t>Rupic Branko</t>
  </si>
  <si>
    <t>2799 Carleton St San Diego, CA</t>
  </si>
  <si>
    <t>92106</t>
  </si>
  <si>
    <t>EMERGENCY ENGINE:  GENERAL MOTORS, MODEL VORTEC 5.7L, 105 BHP, NATURAL GAS FIRED, S/N 5.71-06044, DRIVING A 60-KW ELECTRIC GENERATOR.  (977867 ALC 06/02)</t>
  </si>
  <si>
    <t>261.00</t>
  </si>
  <si>
    <t>274.50</t>
  </si>
  <si>
    <t>APCD2003-PTO-977978</t>
  </si>
  <si>
    <t>City of Escondido - East Grove PS</t>
  </si>
  <si>
    <t>Reed Harlan</t>
  </si>
  <si>
    <t>552 S Hidden Trail Rd Escondido, CA</t>
  </si>
  <si>
    <t>92027</t>
  </si>
  <si>
    <t>EMERGENCY STANDY ENGINE: _x000D_Mfr: Cummins, _x000D_Model: GTA-8.3-LC-G1 _x000D_S/N 46134017, _x000D_Fuel: Propane, _x000D_Output: 202 BHP, _x000D_ with turbocharging, air-to-fuel ratio controller and MINE X BYDCL Industries NSCR 3-Way Catalyst, Catalytic Converter for CO, HC, and NOx Control, driving a 125kW generator.    _x000D__x000D_977978 EAD 062603</t>
  </si>
  <si>
    <t>274.20</t>
  </si>
  <si>
    <t>279.80</t>
  </si>
  <si>
    <t>APCD2003-PTO-978142</t>
  </si>
  <si>
    <t>SD CO OF DPW WASTEWATER MGMT</t>
  </si>
  <si>
    <t>411 RAMONA AV SPRING VALLEY, CA</t>
  </si>
  <si>
    <t>91978</t>
  </si>
  <si>
    <t>INTERNAL COMBUSTION ENGINE. MAKE: FORD. MODEL: LSG-8751-6005-A. SERIAL NO. 09241-A-29-TR. HP RATING: 161 HP. LIQUIFIED PETROLEUM GAS FUELED ENGINE. ENGINE POWERS A GENERATOR AT WASTEWATER PUMP STATION.</t>
  </si>
  <si>
    <t>323.00</t>
  </si>
  <si>
    <t>334.90</t>
  </si>
  <si>
    <t>APCD2003-PTO-978146</t>
  </si>
  <si>
    <t>SD CO Of DPW Wastewater Mgmt</t>
  </si>
  <si>
    <t>15935 Spring Oak Rd #L El Cajon, CA</t>
  </si>
  <si>
    <t>92021</t>
  </si>
  <si>
    <t>L</t>
  </si>
  <si>
    <t>INTERNAL COMBUSTION ENGINE. MAKE: FORD. MODEL: LSG-4231-6005-F. SERIAL NO 02315-G-25-TR. HP RATING: 82. NATURAL GAS FUELED. POWERS A GENERATOR LOCATED AT WASTEWATER PUMP STATION.</t>
  </si>
  <si>
    <t>419.20</t>
  </si>
  <si>
    <t>420.90</t>
  </si>
  <si>
    <t>APCD2003-PTO-978231</t>
  </si>
  <si>
    <t>City of Escondido - LS#04</t>
  </si>
  <si>
    <t>1750 W. El Norte Pkwy Escondido, CA</t>
  </si>
  <si>
    <t>92026</t>
  </si>
  <si>
    <t>EMERGENCY STANDBY ENGINE: GENERAL MOTORS MODEL 8.1 L, S/N 8.1 L-05200, 80 HP, PROPANE FIRED, EXISTING ENGINE SINCE AT LEAST 1994. 978231 AFS 09JUL2002</t>
  </si>
  <si>
    <t>374.90</t>
  </si>
  <si>
    <t>390.60</t>
  </si>
  <si>
    <t>APCD2003-PTO-978480</t>
  </si>
  <si>
    <t>University of California San Diego</t>
  </si>
  <si>
    <t>9500 Gilman Drive ECUP La Jolla, CA</t>
  </si>
  <si>
    <t>92093</t>
  </si>
  <si>
    <t>Emergency standby engine: Caterpillar, model 3508B, S/N FZ01523, diesel fired, rated at 1480 bhp, EPA certified of family number 1CPXL34.5ERK, turbocharged, aftercooled, driving a 1000 kw generator. (978480-3/03)17ccr93115sje03/06</t>
  </si>
  <si>
    <t>385.00</t>
  </si>
  <si>
    <t>426.00</t>
  </si>
  <si>
    <t>APCD2003-PTO-978673</t>
  </si>
  <si>
    <t>Verizon Wireless</t>
  </si>
  <si>
    <t>23945 Tecate Mission Rd Tecate, CA</t>
  </si>
  <si>
    <t>91980</t>
  </si>
  <si>
    <t>R</t>
  </si>
  <si>
    <t>EMERGENCY STANDBY ENGINE: GENERAL MOTORS ENGINE, FUELED WITH LIQUID PETROLEUM GAS, MODEL VORTEC 4.3 LITER, S/N 4.3L-15329, RATED AT 75 BHP, DRIVING A 45 KW GENERATOR. (978673-CCN-9/03)</t>
  </si>
  <si>
    <t>643.10</t>
  </si>
  <si>
    <t>APCD2003-PTO-978719</t>
  </si>
  <si>
    <t>Project Manager</t>
  </si>
  <si>
    <t>6020 Hughes St San Diego, CA</t>
  </si>
  <si>
    <t>92115</t>
  </si>
  <si>
    <t>INTERNAL COMBUSTION ENGINE. MAKE: GENERAL MOTORS. MODEL: INDUSTRIAL POWER TRAIN VORTEC 4.3L.  S/N 4.3L-15355.  PROPANE FUELED. BHP= 68 HP. DRIVES AN ELECTRICAL EMERGENCY GENERATOR RATED AT: 45 KW.  JFT28FEB03NEW</t>
  </si>
  <si>
    <t>237.60</t>
  </si>
  <si>
    <t>APCD2003-PTO-979016</t>
  </si>
  <si>
    <t>Albertsons #4786</t>
  </si>
  <si>
    <t>1133 Mission Rd Fallbrook, CA</t>
  </si>
  <si>
    <t>EMERGENCY STANDBY ENGINE: GENERAL MOTORS ENGINE, NATURAL GAS FUELED, MODEL INDUSTRIAL POWERTRAIN MODEL: VORTEC 4.3 LITER, S/N: 4.3L-14785, RATED AT 75 BHP, EQUIPPED WITH JOHNSON MATTHEY BANDITO CATALYTIC CONVERTER MODEL CX-4-4, DRIVING A 30 KW GENERATOR (MFR: KOHLER, MODEL: 30RZG, S/N 731682)(979016-CCN-9/03)</t>
  </si>
  <si>
    <t>601.90</t>
  </si>
  <si>
    <t>624.10</t>
  </si>
  <si>
    <t>APCD2003-PTO-979115</t>
  </si>
  <si>
    <t>Scripps Mercy Hospital Chula Vista</t>
  </si>
  <si>
    <t>Rick Gorton</t>
  </si>
  <si>
    <t>435 H St Chula Vista, CA</t>
  </si>
  <si>
    <t>INTERNAL COMBUSTION ENGINE. MAKE:  CATERPILLAR. MODEL: 3508 DITA. SERIAL NO 23Z07288. BHP RATING: 1199 HP. DIESEL FUELED. DRIVES AN ELECTRICAL EMERGENCY GENERATOR RATED AT 800 KW.   JFTFEB1403NEW    EADSEP1906MOD</t>
  </si>
  <si>
    <t>APCD2003-PTO-979211</t>
  </si>
  <si>
    <t>Coronado Shores Condominium Assn #3</t>
  </si>
  <si>
    <t>1760 Avenida Del Mundo Coronado, CA</t>
  </si>
  <si>
    <t>92118</t>
  </si>
  <si>
    <t>EMERGENCY ENGINE: WAUKESHA, MODEL F817G, 227 BHP, NATURAL GAS, S/N 228946, DRIVING AN ONAN, MODEL 115 OWA, ELECTRIC GENERATOR. (979211 ALC 04/03)</t>
  </si>
  <si>
    <t>640.30</t>
  </si>
  <si>
    <t>642.90</t>
  </si>
  <si>
    <t>APCD2003-PTO-979218</t>
  </si>
  <si>
    <t>Coronado Shores Condo Assn #4</t>
  </si>
  <si>
    <t>1770 Avenida Del Mundo Coronado, CA</t>
  </si>
  <si>
    <t>Emergency Engine:  Cummins, Model: QSJ8.9G, 205 BHP, NG fired, Engine Family No. KCEXB08.9ALB, S/N 74531735, Genset No. G190601854; equipped with an electronic air to fuel ratio controller, turbocharger, and engine block heater driving a 125-kW generator.</t>
  </si>
  <si>
    <t>20.60</t>
  </si>
  <si>
    <t>29.50</t>
  </si>
  <si>
    <t>APCD2003-PTO-979449</t>
  </si>
  <si>
    <t>Albertsons #710</t>
  </si>
  <si>
    <t>8920 Fletcher Pkwy La Mesa, CA</t>
  </si>
  <si>
    <t>91942</t>
  </si>
  <si>
    <t>EMERGENCY STANDBY ENGINE: GENERAL MOTORS ENGINE, NATURAL GAS FUELED, MODEL INDUSTRIAL POWERTRAIN VORTEC 4.3 LITER, S/N 12643, RATED AT 75 BHP, EQUIPPED WITH JOHNSON MATTHEY BANDITO CATALYTIC CONVERTER MODEL CX-4-4, DRIVING A 30 KW GENERATOR. (979449-CCN-9/03)</t>
  </si>
  <si>
    <t>207.70</t>
  </si>
  <si>
    <t>216.30</t>
  </si>
  <si>
    <t>APCD2003-PTO-979451</t>
  </si>
  <si>
    <t>El Super</t>
  </si>
  <si>
    <t>Rudy Hernandez</t>
  </si>
  <si>
    <t>4421 University Ave San Diego, CA</t>
  </si>
  <si>
    <t>92105</t>
  </si>
  <si>
    <t>EMERGENCY STANDBY ENGINE: GENERAL MOTORS ENGINE, NATURAL GAS FUELED, MODEL INDUSTRIAL POWERTRAIN VORTEC 4.3 LITER, S/N 4.3 L 11384, RATED AT 75 BHP, EQUIPPED WITH JOHNSON MATTHEY BANDITO CATALYTIC CONVERTER MODEL CX-4-4 DRIVING A 30 KW GENERATOR. (979451-CCN-9/03)</t>
  </si>
  <si>
    <t>236.00</t>
  </si>
  <si>
    <t>241.20</t>
  </si>
  <si>
    <t>APCD2003-PTO-979453</t>
  </si>
  <si>
    <t>Albertsons #757</t>
  </si>
  <si>
    <t>720 3rd Ave Chula Vista, CA</t>
  </si>
  <si>
    <t>EMERGENCY STANDBY ENGINE: GENERAL MOTORS ENGINE, NATURAL GAS FUELED, MODEL INDUSTRIAL POWERTRAIN VORTEC S/N 4.3-11483, RATED AT 75 BHP, EQUIPPED WITH JOHNSON MATTHEY BANDITO CATALYTIC CONVERTER MODEL CX-4-4, DRIVING A 30 KW GENERATOR. (979453-CCN-9/03)</t>
  </si>
  <si>
    <t>APCD2003-PTO-979454</t>
  </si>
  <si>
    <t>Albertsons #2783</t>
  </si>
  <si>
    <t>2899 Jamacha Rd El Cajon, CA</t>
  </si>
  <si>
    <t>92019</t>
  </si>
  <si>
    <t>EMERGENCY STANDBY ENGINE: GENERAL MOTORS ENGINE, NATURAL GAS FUELED, MODEL INDUSTRIAL POWERTRAIN VORTEC 4.3 LITER, S/N 707643, RATED AT 75 BHP, EQUIPPED WITH JOHNSON MATTHEY BANDITO CATALYTIC CONVERTER MODEL CX-4-4, DRIVING A 30 KW GENERATOR. (979454-CCN-9/03)</t>
  </si>
  <si>
    <t>314.70</t>
  </si>
  <si>
    <t>322.50</t>
  </si>
  <si>
    <t>APCD2003-PTO-979455</t>
  </si>
  <si>
    <t>Albertsons #723</t>
  </si>
  <si>
    <t>9831 Campo Rd Spring Valley, CA</t>
  </si>
  <si>
    <t>91977</t>
  </si>
  <si>
    <t>EMERGENCY STANDBY ENGINE: GENERAL MOTORS ENGINE, NATURAL GAS FUELED, MODEL INDUSTRIAL POWERTRAIN VORTEC 4.3 LITER, S/N 4.3 L-12642, RATED AT 75 BHP, EQUIPPED WITH JOHNSON MATTHEY BANDITO CATALYTIC CONVERTER MODEL CX-4-4, DRIVING A 30 KW GENERATOR (S/N 707684). _x000D_(979455-CCN-9/03)</t>
  </si>
  <si>
    <t>210.70</t>
  </si>
  <si>
    <t>226.10</t>
  </si>
  <si>
    <t>APCD2003-PTO-979456</t>
  </si>
  <si>
    <t>Albertsons #711</t>
  </si>
  <si>
    <t>1929 W San Marcos San Marcos, CA</t>
  </si>
  <si>
    <t>92078</t>
  </si>
  <si>
    <t>EMERGENCY STANDBY ENGINE: GENERAL MOTORS ENGINE, NATURAL GAS FUELED, MODEL INDUSTRIAL POWERTRAIN VORTEC 4.3 LITER, S/N 707099, RATED AT 75 BHP, EQUIPPED WITH JOHNSON MATTHEY BANDITO CATALYTIC CONVERTER MODEL CX-4-4, DRIVING A 30 KW GENERATOR. (979456-CCN-9/03)</t>
  </si>
  <si>
    <t>APCD2003-PTO-979460</t>
  </si>
  <si>
    <t>Borrego Springs Fire Protect Dist</t>
  </si>
  <si>
    <t>Fire Chief Dept</t>
  </si>
  <si>
    <t>2324 Stirrup Rd Borrego Springs, CA</t>
  </si>
  <si>
    <t>92004</t>
  </si>
  <si>
    <t>INTERNAL COMBUSTION ENGINE, Mfr: John Deere, Model: 6068HF150, Serial: PE6068H228212, Family: 2JDXL06.8012, BHP RATING: 251 BHP, DIESEL FUELED, EQUIPPED WITH A TURBOCHARGER AND AN AFTERCOOLER. DRIVES AN ELECTRICAL EMERGENCY GENERATOR RATED AT 150 KW.</t>
  </si>
  <si>
    <t>543.70</t>
  </si>
  <si>
    <t>572.60</t>
  </si>
  <si>
    <t>APCD2003-PTO-980022</t>
  </si>
  <si>
    <t>Southwestern Community College</t>
  </si>
  <si>
    <t>Travis Rayburn</t>
  </si>
  <si>
    <t>Maintenance Department,900 Otay Lakes Road Chula Vista, CA</t>
  </si>
  <si>
    <t>EMERGENCY ENGINE GENERATOR, 50 HP FORD NATURAL GAS ENGINE, MODEL CSG-649I-6005-F S/N: 28800-1-04-98 APPL# 980022 EFH 10/03</t>
  </si>
  <si>
    <t>397.50</t>
  </si>
  <si>
    <t>403.90</t>
  </si>
  <si>
    <t>APCD2004-PTO-961839</t>
  </si>
  <si>
    <t>Crestwood San Diego</t>
  </si>
  <si>
    <t>Rafael Diaz</t>
  </si>
  <si>
    <t>5550 University Ave San Diego, CA</t>
  </si>
  <si>
    <t>EMERGENCY STANDBY ENGINE, FORD MODEL 300GF, 107 HP, S/N 0973704224, NATURAL GAS FIRED. APPL# 961839 EFH 12/98 (981164 4/04)</t>
  </si>
  <si>
    <t>1251.80</t>
  </si>
  <si>
    <t>1284.50</t>
  </si>
  <si>
    <t>APCD2004-PTO-976447</t>
  </si>
  <si>
    <t>SDG&amp;E</t>
  </si>
  <si>
    <t>21945 Crestline Rd Palomar Mountain, CA</t>
  </si>
  <si>
    <t>92060</t>
  </si>
  <si>
    <t>EMERGENCY ENGINE GENERATOR, 82 HP FORD ENGINE, MODEL CGS-649-6005-F, PROPANE FIRED S/N 24379F-27-RC. APPL# 976447 EFH 10/02</t>
  </si>
  <si>
    <t>1394.50</t>
  </si>
  <si>
    <t>1477.50</t>
  </si>
  <si>
    <t>APCD2004-PTO-977637</t>
  </si>
  <si>
    <t>Palomar College</t>
  </si>
  <si>
    <t>1140 W Mission Rd San Marcos, CA</t>
  </si>
  <si>
    <t>92069</t>
  </si>
  <si>
    <t>INTERNAL COMBUSTION ENGINE. NATURAL GAS FUELED. MAKE: CUMMINS. MODEL: GTA-855G2. SERIAL NO.: 25272444. TURBOCHARGED AND AFTERCOOLED. EQUIPPED  WITH A 3 WAY REDUCTION CATALYST AND A NEUTRONICS MARK IV AIR TO FUEL RATIO CONTROLLER. IT POWERS AN ELECTRICAL EMERGENCY GENERATOR RATED AT 215 KW.</t>
  </si>
  <si>
    <t>414.30</t>
  </si>
  <si>
    <t>415.30</t>
  </si>
  <si>
    <t>APCD2004-PTO-978748</t>
  </si>
  <si>
    <t>DIRECTED ELECTRONICS</t>
  </si>
  <si>
    <t>1 VIPER WY VISTA, CA</t>
  </si>
  <si>
    <t>EMERGENCY STANDBY ENGINE, GENERAL MOTORS ENGINE, FUELED WITH NATURAL GAS, MODEL 4.3 LITER, S/N 101LXT011300976, RATED AT 64 BHP, DRIVING A 40 KW APPL # 978748 EFH 04/04</t>
  </si>
  <si>
    <t>0.00</t>
  </si>
  <si>
    <t>APCD2004-PTO-978795</t>
  </si>
  <si>
    <t>Federal Aviation Administration (JLI RCAG)</t>
  </si>
  <si>
    <t>SAN SSC ENV Manager (JLI RCAG)</t>
  </si>
  <si>
    <t>FAA JLI RCAG Volcan Mtn Julian, CA</t>
  </si>
  <si>
    <t>92036</t>
  </si>
  <si>
    <t>EMERGENCY STANDBY ENGINE: GENERAL MOTORS ENGINE, FUELED WITH LIQUID PETROLEUM GAS, MODEL INDUSTRIAL POWER TRAIN VORTEC 4.3 LITER, S/N 4.3L-15008 RATED AT 72 BHP, DRIVING A 40 KW GENERATOR.</t>
  </si>
  <si>
    <t>2140.80</t>
  </si>
  <si>
    <t>2429.20</t>
  </si>
  <si>
    <t>APCD2004-PTO-978862</t>
  </si>
  <si>
    <t>Albertsons #738</t>
  </si>
  <si>
    <t>9560 Winter Gardens Blvd San Diego, CA</t>
  </si>
  <si>
    <t>92040</t>
  </si>
  <si>
    <t>EMERGENCY STANDBY ENGINE: GENERAL MOTORS ENGINE, FUELED WITH NATURAL GAS, MODEL INDUSTRIAL POWER TRAIN VORTEC 4.3 LITER, S/N 4.3L-15514, RATED AT 75 BHP, EQUIPPED WITH JOHNSON MATTHEY BANDITO CATALYTIC CONVERTER, MODEL CX-4-4, DRIVING A 30 KW GENERATOR.  (978862-CCN-1/04)</t>
  </si>
  <si>
    <t>APCD2004-PTO-978902</t>
  </si>
  <si>
    <t>Target Store T1815</t>
  </si>
  <si>
    <t>Team Leader</t>
  </si>
  <si>
    <t>910 Eastlake Pkwy Chula Vista, CA</t>
  </si>
  <si>
    <t>91915</t>
  </si>
  <si>
    <t>EMERGENCY STANDBY ENGINE: FORD ENGINE, FUELED WITH NATURAL GAS, MODEL ESG-642I-6005-A, S/N 02-09-015909, RATED AT 57 BHP, MANUFACTURE YEAR: DECEMBER 2002. EQUIPPED WITH THREE-WAY CATALYTIC CONVERTER AND AIR TO FUEL RADIO CONTROLLER, DRIVING A 35 KW GENERATOR.(978902-CCN-3/04)</t>
  </si>
  <si>
    <t>140.60</t>
  </si>
  <si>
    <t>147.50</t>
  </si>
  <si>
    <t>APCD2004-PTO-979519</t>
  </si>
  <si>
    <t>North County Transit District</t>
  </si>
  <si>
    <t>Stacey Coppess</t>
  </si>
  <si>
    <t>235 S Tremont Av Oceanside, CA</t>
  </si>
  <si>
    <t>92054</t>
  </si>
  <si>
    <t>EMERGENCY STANDBY ENGINE: GENERAL MOTORS ENGINE, FUELED WITH NATURAL GAS, MODEL INDUSTRIAL POWER TRAIN VORTEC 4.3 LITER, S/N: 4.3L-16209, RATED AT 60 BHP, DRIVING A 35 KW GENERATOR. (979519-CCN-12/03)</t>
  </si>
  <si>
    <t>378.70</t>
  </si>
  <si>
    <t>428.30</t>
  </si>
  <si>
    <t>APCD2004-PTO-979720</t>
  </si>
  <si>
    <t>Albertsons #740</t>
  </si>
  <si>
    <t>4150 Oceanside Blvd Oceanside, CA</t>
  </si>
  <si>
    <t>EMERGENCY STANDBY ENGINE: GENERAL MOTORS ENGINE, FUELED WITH NATURAL GAS, MODEL GM-4.3L, S/N 4.3L-12665; INDUSTRIAL POWER TRAIN VORTEC 4.3 LITER, RATED AT 75 BHP, EQUIPPED WITH JOHNSON MATTHEY BANDITO CATALYTIC CONVERTER MODEL CX-4-4, DRIVING A 30 KW GENERATOR.        (979720-CCN-1/04)</t>
  </si>
  <si>
    <t>284.50</t>
  </si>
  <si>
    <t>361.10</t>
  </si>
  <si>
    <t>APCD2004-PTO-979721</t>
  </si>
  <si>
    <t>Albertsons #758</t>
  </si>
  <si>
    <t>543 Sweetwater Rd Spring Valley, CA</t>
  </si>
  <si>
    <t>EMERGENCY STANDBY ENGINE: GENERAL MOTORS ENGINE, FUELED WITH NATURAL GAS, MODEL INDUSTRIAL POWER TRAIN VORTEC 4.3 LITER, S/N 4.3L-11529, RATED AT 75 BHP, EQUIPPED WITH JOHNSON MATTHEY BANDITO CATALYTIC CONVERTER MODEL CX-4-4, DRIVING A 30 KW GENERATOR (S/N 707006).    _x000D_(979721-CCN-1/04)</t>
  </si>
  <si>
    <t>23.10</t>
  </si>
  <si>
    <t>39.20</t>
  </si>
  <si>
    <t>APCD2004-PTO-979731</t>
  </si>
  <si>
    <t>3707 Old Hy 395 Fallbrook, CA</t>
  </si>
  <si>
    <t>EMERGENCY ENGINE: MFR: GENERAC, CONFIGURATION: V-8, DISPLACEMENT: 5.0 LITER, S/N 75872_x000D_FUEL: PROPANE, 70 HP FOR A GENERATOR (MFR: GENERAC, MODEL: 92A02209-S, S/N 2003351) SEWAGE LIFT STATION #3 APPL# 979731 EFH 07/03</t>
  </si>
  <si>
    <t>730.40</t>
  </si>
  <si>
    <t>748.60</t>
  </si>
  <si>
    <t>APCD2004-PTO-980136</t>
  </si>
  <si>
    <t>Albertsons #707</t>
  </si>
  <si>
    <t>Dean Fredrickson</t>
  </si>
  <si>
    <t>7090 Broadway Lemon Grove, CA</t>
  </si>
  <si>
    <t>91945</t>
  </si>
  <si>
    <t>EMERGENCY ENGINE:  GENERAL MOTORS, MODEL INDUSTRIAL POWERTRAIN VORTEC 4.3L, 4-CYCLE, 75 BHP, NATURAL GAS FIRED, S/N 709398, WITH A JOHNSON MATTHEY MODEL CX-4-4 CATALYTIC CONVERTER, DRIVING A 30-KW KOHLER GENERATOR. (980136 ALC 04/04)</t>
  </si>
  <si>
    <t>474.30</t>
  </si>
  <si>
    <t>480.40</t>
  </si>
  <si>
    <t>APCD2004-PTO-980239</t>
  </si>
  <si>
    <t>Albertsons #708</t>
  </si>
  <si>
    <t>151 Woodland Pkwy San Marcos, CA</t>
  </si>
  <si>
    <t>INTERNAL COMBUSTION EMERGENCY STANDBY ENGINE: 50 HP (82 HP MAX CONT. RATING), FORD MODEL CSG-6491-6005-F, S/N 07278, PROPANE FIRED, DRIVING A 30 KW KOHLER MODEL 30RZ82 GENERATOR, S/N 376427980239 EAD 1/16/04</t>
  </si>
  <si>
    <t>809.60</t>
  </si>
  <si>
    <t>812.50</t>
  </si>
  <si>
    <t>APCD2004-PTO-980290</t>
  </si>
  <si>
    <t>Target Corporation</t>
  </si>
  <si>
    <t>Steve Musser</t>
  </si>
  <si>
    <t>1240 Broadway Chula Vista, CA</t>
  </si>
  <si>
    <t>91911</t>
  </si>
  <si>
    <t>INTERNAL COMBUSTION ENGINE. MAKE: FORD. MODEL: CSG-6491-6005-A. SERIAL NO.: 03576 B-27-RC. BHP RATING: 62 HP. NATURAL GAS OR PROPANE FUELED. DRIVES AN ELECTRICAL EMERGENCY GENERATOR BRAND ONAN. JFT NEW FEB1804</t>
  </si>
  <si>
    <t>315.70</t>
  </si>
  <si>
    <t>326.20</t>
  </si>
  <si>
    <t>APCD2004-PTO-980292</t>
  </si>
  <si>
    <t>Target T1029</t>
  </si>
  <si>
    <t>1010 El Camino Real N Encinitas, CA</t>
  </si>
  <si>
    <t>92024</t>
  </si>
  <si>
    <t>EMERGENCY ENGINE: FORD, MODEL CSG-6491-6005-A, 62 BHP, NATURAL GAS AND PROPANE FIRED, S/N 23302 F-13-RC. (980292 ALC 11/03)</t>
  </si>
  <si>
    <t>APCD2004-PTO-980295</t>
  </si>
  <si>
    <t>Target Store T0274</t>
  </si>
  <si>
    <t>T0274 PMT</t>
  </si>
  <si>
    <t>1280 Auto Park Way Escondido, CA</t>
  </si>
  <si>
    <t>Emergency Engine Generator: _x000D_.  Cummins _x000D_.  model WSG-1068; _x000D_.  serial number I150868217; _x000D_.  Engine Family ECEXB06.8GDB; _x000D_max 176 bhp rated (164 firing LPG); fired with natural gas or propane/LPG; equipped with a 3-way catalyst; rich-burn; driving an 85 kW generator</t>
  </si>
  <si>
    <t>30.30</t>
  </si>
  <si>
    <t>45.00</t>
  </si>
  <si>
    <t>APCD2004-PTO-980361</t>
  </si>
  <si>
    <t>Albertsons #2767</t>
  </si>
  <si>
    <t>3925 Mission  Ave Oceanside, CA</t>
  </si>
  <si>
    <t>92058</t>
  </si>
  <si>
    <t>ONE (1) EMERGENCY ENGINE GENERATOR, 50 HP FORD ENGINE, NATURAL GAS FIRED, MODEL CSG6491-6005-F, S/N 24960 R-04-RK, DRIVING A 30 KW KOHLER GENERATOR MODEL 30RZ82, S/N 380415.APPL# 979831 EFH 12/11/03</t>
  </si>
  <si>
    <t>APCD2004-PTO-980363</t>
  </si>
  <si>
    <t>Albertsons #3202</t>
  </si>
  <si>
    <t>Store Director</t>
  </si>
  <si>
    <t>1608 Broadway St El Cajon, CA</t>
  </si>
  <si>
    <t>ONE (1) EMERGENCY ENGINE GENERATOR: 50 HP FORD ENGINE, NATURAL GAS FIRED, MODEL CSG6491-6005-F, S/N 35937-1-04-98, DRIVING A KOHLER GENERATOR MODEL 30RZ82, S/N 654880. APPL# 980363 EFH 12/03</t>
  </si>
  <si>
    <t>292.30</t>
  </si>
  <si>
    <t>300.10</t>
  </si>
  <si>
    <t>APCD2004-PTO-980365</t>
  </si>
  <si>
    <t>Albertsons #2785</t>
  </si>
  <si>
    <t>8650 Lake Murray Blvd San Diego, CA</t>
  </si>
  <si>
    <t>92119</t>
  </si>
  <si>
    <t>ONE (1) EMERGENCY ENGINE GENERATOR, 50 HP FORD ENGINE, NATURAL GAS FIRED MODEL CSG6491-6005-F, S/N 31983E-20-RK, DRIVING A KOHLER GENERATOR MODEL 30RZ82, S/N 384720. APP# 980365 EFH 12/03</t>
  </si>
  <si>
    <t>323.80</t>
  </si>
  <si>
    <t>331.50</t>
  </si>
  <si>
    <t>APCD2004-PTO-980366</t>
  </si>
  <si>
    <t>Albertsons #1705</t>
  </si>
  <si>
    <t>1570 W Valley Pkwy Escondido, CA</t>
  </si>
  <si>
    <t>ONE (1) EMERGENCY ENGINE GENERATOR, 50 HP FORD ENGINE, NATURAL GAS FIRED, MODEL CSG6491-6005-F, S/N 11404 K-19-RC, DRIVING A KOHLER GENERATOR MODEL 30RZ82, S/N 366930.</t>
  </si>
  <si>
    <t>842.10</t>
  </si>
  <si>
    <t>892.50</t>
  </si>
  <si>
    <t>APCD2004-PTO-980862</t>
  </si>
  <si>
    <t>Target Store T1140</t>
  </si>
  <si>
    <t>2911 Jamacha Rd El Cajon, CA</t>
  </si>
  <si>
    <t>EMERGENCY STANDBY ENGINE: FORD ENGINE, FUELED WITH NATURAL GAS, MODEL CSG-6491-6005-A, S/N 17407 H-23-RH, RATED AT 82 BHP, MANUFACTURE YEAR: OCTOBER 1998.  DRIVING A  35KW GENERATOR. (980862-CCN-10/04)</t>
  </si>
  <si>
    <t>244.00</t>
  </si>
  <si>
    <t>APCD2004-PTO-982134</t>
  </si>
  <si>
    <t>Motivational Systems Inc</t>
  </si>
  <si>
    <t>Pete Relph</t>
  </si>
  <si>
    <t>2200 Cleveland Av National City, CA</t>
  </si>
  <si>
    <t>91950</t>
  </si>
  <si>
    <t>INTERNAL COMBUSTION ENGINE. GENERATION PACKAGE: GENERAC. ENGINE MODEL: 5.7GN. BHP RATING: 91 HP. NATURAL GAS FUELED. NATURALLY ASPIRATED. EQUIPPED WITH A CATALYTIC CONVERTER AND AIR TO FUEL RATIO CONTROLLER. DRIVES AN ELECTRICAL EMERGENCY GENERATOR RATED AT 57 KW. JFTNEWDEC2204</t>
  </si>
  <si>
    <t>101.40</t>
  </si>
  <si>
    <t>APCD2005-PTO-040953</t>
  </si>
  <si>
    <t>SD City of Police Dept</t>
  </si>
  <si>
    <t>Owner Manager</t>
  </si>
  <si>
    <t>1401 Broadway San Diego, CA</t>
  </si>
  <si>
    <t>EMERGENCY DIESEL ENGINE GENERATOR SET, CATERPILLAR MODEL 3508STD, S/N 23Z1034 1096 BHP, 750 KW, USING NO. 2 DIESEL FUEL.</t>
  </si>
  <si>
    <t>264.60</t>
  </si>
  <si>
    <t>APCD2005-PTO-860109</t>
  </si>
  <si>
    <t>Richard J Donovan Correctional Facility</t>
  </si>
  <si>
    <t>Daniel McCourt</t>
  </si>
  <si>
    <t>480 Alta Rd San Diego, CA</t>
  </si>
  <si>
    <t>92179</t>
  </si>
  <si>
    <t>EMERGENCY DIESEL ENGINE GENERATOR SET, CATERPILLAR MODEL 3512 DITA, 1000 KW, 1471 HP, USING NO. 2 DIESEL FUEL. APPL. 860109/GEA 1087 APPL#86010917CCR93115SJE12/05</t>
  </si>
  <si>
    <t>688.10</t>
  </si>
  <si>
    <t>695.30</t>
  </si>
  <si>
    <t>APCD2005-PTO-870525</t>
  </si>
  <si>
    <t>SD Marriott Hotel &amp; Marina</t>
  </si>
  <si>
    <t>333 Harbor Dr W San Diego, CA</t>
  </si>
  <si>
    <t>EMERGENCY GENERATOR: CATERPILLAR MODEL 3412, 755 HP RATED 600 KW, #2 DIESEL FIRED, S/N 81Z05291 (APPL #870525/JJS) 0688  870525 17CCR93115 SJE12/05</t>
  </si>
  <si>
    <t>APCD2005-PTO-890253</t>
  </si>
  <si>
    <t>Doubletree by Hilton San Diego Mission Valley</t>
  </si>
  <si>
    <t>Marjorie Maehler</t>
  </si>
  <si>
    <t>10950 Torrey Pines Rd N San Diego, CA</t>
  </si>
  <si>
    <t>EMERGENCY GENERATOR: CUMMINS MODEL KTA-19/2, WITH TURBOCHARGE AND AFTERCOOLING, RATED 600 HP AT 400 KW, DIESEL OIL FIRED, S/N 37125235. 972822 (2/99) 17 CCR 93115 SJE 12/05</t>
  </si>
  <si>
    <t>71.00</t>
  </si>
  <si>
    <t>APCD2005-PTO-890311</t>
  </si>
  <si>
    <t>450 B Street Investors LLC</t>
  </si>
  <si>
    <t>Tanya Vafaee</t>
  </si>
  <si>
    <t>450 B Street San Diego, CA</t>
  </si>
  <si>
    <t>EMERGENCY GENERATOR: DETROIT DIESEL MODEL 8123-7300, RATED 780 HP, WITH TURBOCHARGE, DIESEL OIL FIRED, S/N 12VF000648. 973099 (3/99) 17 CCR 93115 SJE 11/05</t>
  </si>
  <si>
    <t>APCD2005-PTO-890337</t>
  </si>
  <si>
    <t>MCI</t>
  </si>
  <si>
    <t>8933 Complex Dr San Diego, CA</t>
  </si>
  <si>
    <t>Caterpillar Model; SR4-3412, S/N: 81Z03032 - Diesel Fired, 680 hp I.C. Engine Driving 470 KW Electrical Generator. Emergency Stand-by Electrical Generator. AA - 11/07/89 890337  17CCR93115  SJE11/05 (ATCM DATA: S/N 81Z03032)</t>
  </si>
  <si>
    <t>658.00</t>
  </si>
  <si>
    <t>663.00</t>
  </si>
  <si>
    <t>APCD2005-PTO-890450</t>
  </si>
  <si>
    <t>SD Convention Center Corp</t>
  </si>
  <si>
    <t>Assistant Eng Mgr</t>
  </si>
  <si>
    <t>111 Harbor Dr W San Diego, CA</t>
  </si>
  <si>
    <t>EMERGENCY STANDBY ELECTRICAL GENERATOR CONSISTING OF CUMMINS KTA50 1490 BHP DIESEL FIRED I.C. ENGINE DRIVING A 1025 KW ELECTRICAL GENERATOR AA - DECEMBER 27, 1989 89045089045117CCR93115SJE11/05  (ATCM DATA: S/N 33113511)</t>
  </si>
  <si>
    <t>APCD2005-PTO-890451</t>
  </si>
  <si>
    <t>Assist Eng Mgr</t>
  </si>
  <si>
    <t>EMERGENCY WATER PUMP CONSISTING OF ONE CATERPILLAR MODEL 8AF20-BF DIESEL FIRED 235 BHP I.C. ENGINE, S/N 03Z06816, DRIVING ONE PEERLESS MODEL 8AF20-B WATER PUMP A. ABREU, FEBRUARY 22,1990 890451 890450   17CCR93115      SJE12/05</t>
  </si>
  <si>
    <t>APCD2005-PTO-890483</t>
  </si>
  <si>
    <t>Oceanside City Of Water Utilities Dep SLRWWTP</t>
  </si>
  <si>
    <t>Managing Director</t>
  </si>
  <si>
    <t>3950 River Rd N Oceanside, CA</t>
  </si>
  <si>
    <t>DIESEL ENGINE/EMERGENCY GENERATOR SET: ONE (1) CATERPILLAR MODEL 3512 DITA, V-12, DIRECT INJECTION, TURBOCHARGED, AFTERCOOLED, 2168 BHP MAXIMUM RATED POWER OUTPUT; DRIVING A 1500 KW, 1800 RPM ELECTRICAL GENERATOR.  17CCR93115   SJE11/05 (ATCM DATA: S/N 3YF00432)</t>
  </si>
  <si>
    <t>174.00</t>
  </si>
  <si>
    <t>APCD2005-PTO-890800</t>
  </si>
  <si>
    <t>General Atomics</t>
  </si>
  <si>
    <t>Vera Mitrofski</t>
  </si>
  <si>
    <t>16530 Via Esprillo San Diego, CA</t>
  </si>
  <si>
    <t>92127</t>
  </si>
  <si>
    <t>EMERGENCY GENERATOR SET: DIESEL ENGINE (890 HP), CATERPILLAR, MODEL 3412 TA, S/N 81Z09030 (LOCATION BLDG 2 NORTH) (APPL #890900/CW) 0591 890900 17 CCR 93115 SJE 10/05</t>
  </si>
  <si>
    <t>213.00</t>
  </si>
  <si>
    <t>221.00</t>
  </si>
  <si>
    <t>APCD2005-PTO-890850</t>
  </si>
  <si>
    <t>22758 San Vicente Rd Ramona, CA</t>
  </si>
  <si>
    <t>EMERGENCY ENGINE GENERATOR SET: ONAN-CUMMINS DIESEL ENGINE GENERATOR MODEL NO. KTA19-G2, S/N 60600324, 600 BHP (448 KW) AT 1800 RPM, TURBOCHARGED.  89085017CCR93115SJE12/05</t>
  </si>
  <si>
    <t>229.20</t>
  </si>
  <si>
    <t>252.70</t>
  </si>
  <si>
    <t>APCD2005-PTO-890860</t>
  </si>
  <si>
    <t>SD CO OF MENTAL HEALTH PR0385</t>
  </si>
  <si>
    <t>3851 ROSECRANS ST SAN DIEGO, CA</t>
  </si>
  <si>
    <t>CUMMINS ENGINE GENERATOR, MODEL 85564, 375 BHP, 180KW, SN 11511104, 1800 RPM DIESEL FIRED. 890860 EFH 08/23/91 17 CCR 93115 SJE 11/05</t>
  </si>
  <si>
    <t>APCD2005-PTO-890863</t>
  </si>
  <si>
    <t>East County Regional Center, JCC #37-I1</t>
  </si>
  <si>
    <t>Donna Jorgensen</t>
  </si>
  <si>
    <t>250 E Main St El Cajon, CA</t>
  </si>
  <si>
    <t>92020</t>
  </si>
  <si>
    <t>IC ENGINE, DETROIT DIESEL, MODEL: 10647110, UNIT: 6A0399362, S/N: 5148549163 BHP AT 1750 RPM. 890863  17CCR93115  SJE 12/05</t>
  </si>
  <si>
    <t>826.85</t>
  </si>
  <si>
    <t>845.89</t>
  </si>
  <si>
    <t>APCD2005-PTO-891156</t>
  </si>
  <si>
    <t>SD Family Housing LLC</t>
  </si>
  <si>
    <t>1405 Leyte Rd Coronado, CA</t>
  </si>
  <si>
    <t>CATERPILLAR MODEL 3114, 119 HP, TURBO CHARGED, AFTER COOLED DIESEL ENGINE, S/N 6AF00547, POWERING 2 GORMAN-RUPP SEWAGE LIFT PUMPS ONLY. (APP# 891156/GDS) 11/91 SILVER STRAND HOUSING (978130 5/02)  NO APP 17CCR93115 SJE11/05</t>
  </si>
  <si>
    <t>455.00</t>
  </si>
  <si>
    <t>511.00</t>
  </si>
  <si>
    <t>APCD2005-PTO-900083</t>
  </si>
  <si>
    <t>Oceanside City Of Water Utilities</t>
  </si>
  <si>
    <t>Lori Rigby</t>
  </si>
  <si>
    <t>1520 Sleeping Indian Rd Oceanside, CA</t>
  </si>
  <si>
    <t>DIESEL EMERGENCY GENERATOR: CATERPILLAR MODEL 3306 BDI, 335 BHP MAXIMUM RATED POWER OUTPUT, SN 2AJ00464; EQUIPPED WITH TURBOCHARGING AND AFTERCOOLING; DRIVING A 225 KW GENERATOR. (APPL#900083/KMC/0291)  900083 17CCR93115 SJE11/05</t>
  </si>
  <si>
    <t>585.40</t>
  </si>
  <si>
    <t>588.50</t>
  </si>
  <si>
    <t>APCD2005-PTO-900301</t>
  </si>
  <si>
    <t>USN Nav Sta 1 SCE</t>
  </si>
  <si>
    <t>Naval Station San Diego, CA</t>
  </si>
  <si>
    <t>92136</t>
  </si>
  <si>
    <t>Emergency Diesel Engine Generator: FPT Industrial, Model F3AE9685A*E, 449 bhp, S/N E003-210695, Model Year 2021, Tier 3 certified of Engine Family Number MFPXL10.3TR3; driving a 300-kW emergency electrical generator. Vertical exhaust with raincap, 17 feet above ground.</t>
  </si>
  <si>
    <t>1.20</t>
  </si>
  <si>
    <t>3.30</t>
  </si>
  <si>
    <t>APCD2005-PTO-900302</t>
  </si>
  <si>
    <t>IC RECIPROCATING ENGINE, EMERGENCY GENERATOR: ONAN GENSET MODEL 0649T, RATED 85 HP AT 60 KW, WITH TURBOCHARGE/AFTERCOOLING, DIESEL OIL FIRED, S/N: 18575, AT BLDG 3292 (APPL #900302/JJS) 1191 900302 17CCR93115  SJE12/05</t>
  </si>
  <si>
    <t>209.60</t>
  </si>
  <si>
    <t>211.80</t>
  </si>
  <si>
    <t>APCD2005-PTO-900305</t>
  </si>
  <si>
    <t>IC RECIPROCATING ENGINE, EMERGENCY GENERATOR: CUMMINS MODEL NT-885-C3, RATED 390 HP AT 255 KW, WITH TURBOCHARGING/AFTERCOOLING, DIESEL OIL FIRED, S/N: 30300656, AT BLDG 3362 (APPL #900305/JJS) 1191 900305 17CCR93115 SJE12/05</t>
  </si>
  <si>
    <t>132.10</t>
  </si>
  <si>
    <t>135.70</t>
  </si>
  <si>
    <t>APCD2005-PTO-900343</t>
  </si>
  <si>
    <t>The Irvine Company LLC</t>
  </si>
  <si>
    <t>One America Plaza,600 W Broadway San Diego, CA</t>
  </si>
  <si>
    <t>EMERGENCY GENERATOR SET: KOHLER, MODEL 1200 ROZD, 1200 KW, S/N 268017; DIESEL ENGINE, DETROIT , MODEL 12V149TIB, 1750 HP, UNIT 12EOOO9488 S.O. 7A00050, MOD 91237416; WITH 4 OILDEX CRANKCASE VENILATION FILTERS RECYCLING TO ENGINE AIR INTAKE  (APPL #900343/CW)  0891 900343  17CCR93115  SJE11/05</t>
  </si>
  <si>
    <t>217.90</t>
  </si>
  <si>
    <t>240.60</t>
  </si>
  <si>
    <t>APCD2005-PTO-900641</t>
  </si>
  <si>
    <t>Park West Association</t>
  </si>
  <si>
    <t>Phil Cohen</t>
  </si>
  <si>
    <t>3060 6th Av San Diego, CA</t>
  </si>
  <si>
    <t>92103</t>
  </si>
  <si>
    <t>EMERGENCY GENERATOR: CATERPILLAR MODEL 3208; 263 HP CATERPILLAR TURBO-CHARGED DIESEL ENGINE S/N 5YF00634. (APP#900641/DC) 7/91 921320 17CCR93115 SJE12/05</t>
  </si>
  <si>
    <t>267.70</t>
  </si>
  <si>
    <t>268.20</t>
  </si>
  <si>
    <t>APCD2005-PTO-901278</t>
  </si>
  <si>
    <t>RLIF Via Esprillo SPE LLC</t>
  </si>
  <si>
    <t>Ashley Keightley</t>
  </si>
  <si>
    <t>16550 Via Esprillo San Diego, CA</t>
  </si>
  <si>
    <t>ONE (1) 415 BHP CATERPILLAR DIESEL ENGINE DRIVES A 500 KW EMERGENCY GENERATOR; MODEL NO D343; S/N 62B10226_x000D__x000D_901278 EAD 8/20/91  90127817 CCR 93115 SJE 11/05</t>
  </si>
  <si>
    <t>529.20</t>
  </si>
  <si>
    <t>531.30</t>
  </si>
  <si>
    <t>APCD2005-PTO-901317</t>
  </si>
  <si>
    <t>Whispering Palms Water Pollution</t>
  </si>
  <si>
    <t>Business Owner</t>
  </si>
  <si>
    <t>15525 Via De Santa Fe Rancho Santa Fe, CA</t>
  </si>
  <si>
    <t>ONE EMERGENCY ENGINE GENERATOR, MANUFACTURER: CUMMINS, MODEL 125 DGEA 4008F, S/N A91036225, DIESEL FIRED, 207 BHP, TURBOCHARGED.</t>
  </si>
  <si>
    <t>APCD2005-PTO-910544</t>
  </si>
  <si>
    <t>Loews Coronado Bay Resort</t>
  </si>
  <si>
    <t>4000 Coronado Bay Rd Coronado, CA</t>
  </si>
  <si>
    <t>EMERGENCY ENGINE-GENERATOR SET:  CATERPILLAR MODEL 3412 DT 749 HP DIESEL ENGINE, S/N 81Z11095, WITH 500 KW GENERATOR (APP 910544 GDS 1/94) 910544 17CCR93115 SJE11/05</t>
  </si>
  <si>
    <t>735.00</t>
  </si>
  <si>
    <t>736.00</t>
  </si>
  <si>
    <t>APCD2005-PTO-910824</t>
  </si>
  <si>
    <t>Carlsbad City Of Municipal Water District</t>
  </si>
  <si>
    <t>5200 Sunny Creek Rd Carlsbad, CA</t>
  </si>
  <si>
    <t>92010</t>
  </si>
  <si>
    <t>EMERGENCY GENERATOR-ENGINE SET:  CUMMINS MODEL KTA19G3, S/N 37146441,685 HP, TURBOCHARGED AND AFTERCOOLED DIESEL ENGINE  DRIVING AN  ONAN CUMMINS MODEL 450 DFEC, S/N C930502032, 450 KW ELECTRICAL GENERATOR. (ADL 11/93). 910824 17CCR93115SJE11/05</t>
  </si>
  <si>
    <t>354.60</t>
  </si>
  <si>
    <t>APCD2005-PTO-910871</t>
  </si>
  <si>
    <t>City of San Diego, Master Tenant</t>
  </si>
  <si>
    <t>1200 Third Ave Suite 405,c/o CBRE Inc San Diego, CA</t>
  </si>
  <si>
    <t>Emergency Fire Pump - Engine Set: Peerless Pump Co. MDL  4AEF12H, S/N 473676,750 GPM @ 140 PSI and 3000 RPM with Clarke Detroit Diesel Engine Model DDFP-03DT5068, S/N 3D-210695, Three Cylinder, 139 BHP, 3000 RPM, Turbo-Charged Diesel Engine.</t>
  </si>
  <si>
    <t>APCD2005-PTO-910955</t>
  </si>
  <si>
    <t>The City of San Diego</t>
  </si>
  <si>
    <t>Mary Blagg</t>
  </si>
  <si>
    <t>101 Ash St. San Diego, CA</t>
  </si>
  <si>
    <t>ONE (1) EMERGENCY ENGINE-DRIVEN FIRE PUMP: DETROIT DIESEL, MODEL: 101443312, S/N: 04A0287008, SPEC: DDFP04TLH 238 BHP, DIESEL FIRED, EQUIPPED WITH TURBO-CHARGE AND AFTERCOOLING. APPL# 910955 EFH 7/94. 971613 (6/98) 17CCR93115 SJE 12/05</t>
  </si>
  <si>
    <t>1.00</t>
  </si>
  <si>
    <t>2.40</t>
  </si>
  <si>
    <t>APCD2005-PTO-911070</t>
  </si>
  <si>
    <t>SM CONSOL FIRE PROTECTION DIST</t>
  </si>
  <si>
    <t>2850 VIA ORANGE WY SPRING VALLEY, CA</t>
  </si>
  <si>
    <t>EMERGENCY ELECTRICAL GENERATOR-ENGINE SET: DETROIT DIESEL CO. MODEL 6V-92T 8063-7416, S/N 6VF-188999, 474 HP, TURBOCHARGED DIESEL ENGINE DRIVING A  KOHLER MODEL 250ROZD  ELECTRICAL GENERATOR. _x000D__x000D_(ADL 8/93)  911070 17CCR93115  SJE12/05</t>
  </si>
  <si>
    <t>APCD2005-PTO-911306</t>
  </si>
  <si>
    <t>City of San Marcos Public Works</t>
  </si>
  <si>
    <t>Lisa Fowler</t>
  </si>
  <si>
    <t>201 Mata Way San Marcos, CA</t>
  </si>
  <si>
    <t>EMERGENCY GENERATOR SET: ONE (1) DETROIT DIESEL ENGINE, 12V-92TA, MODEL 81237405, 830 BHP MAXIMUM RATED POWER OUTPUT, SN 12VF005923; EQUIPPED WITH TURBOCHARGING, AFTERCOOLING; DRIVING ONE (1) KOHLER GENERATOR, 500 KW, 277/480 V, 752 AMPS; HAS UNIT-MOUNTED, INTEGRAL LOAD BANK, 300 KW; CRANK-CASE VENT FILTER CV-1000; DIESEL FUEL TANK, 300 GALLON CAPACITY.(APPL911306/KMC0692) 91130617 CCR 93115 SJE 11/05</t>
  </si>
  <si>
    <t>362.70</t>
  </si>
  <si>
    <t>364.30</t>
  </si>
  <si>
    <t>APCD2005-PTO-911360</t>
  </si>
  <si>
    <t>Pacific Marine Credit Union</t>
  </si>
  <si>
    <t>David Kerton</t>
  </si>
  <si>
    <t>Building 1105S1 Camp Pendleton, CA</t>
  </si>
  <si>
    <t>ONE (1) EMERGENCY ENGINE GENERATOR SET: DETROIT DIESEL ENGINE, MODEL: 10637305, S/N:  06A0468315, 315 BHP, TURBOCHARGED FOR A KOHLER GENERATOR, MODEL: 200R0ZD71, S/N: 294820, 200 KW CREDIT UNION 91136017 CCR93115 SJE12/05</t>
  </si>
  <si>
    <t>APCD2005-PTO-911383</t>
  </si>
  <si>
    <t>City of Oceanside La Salina WWTP</t>
  </si>
  <si>
    <t>1330 S Tait Street Oceanside, CA</t>
  </si>
  <si>
    <t>ONE (1) EMERGENCY ENGINE GENERATOR: CUMMINS ENGINE, MODEL: KTTA19G2, 750 HP S/N 37141684, EQUIPPED WITH TURBOCHARGING AND AFTERCOOLING; DMT CORP. GEN. MODEL: DMT-500C, S/N: 92179-1, 500 KW, 625 KVA. APPL# 91138308/26/92EFH 17CCR93115SJE11/05</t>
  </si>
  <si>
    <t>APCD2005-PTO-920039</t>
  </si>
  <si>
    <t>233 A, LLC</t>
  </si>
  <si>
    <t>Jack Kirk</t>
  </si>
  <si>
    <t>233 A ST SAN DIEGO, CA</t>
  </si>
  <si>
    <t>EMERGENCY GENERATOR-ENGINE SET: CATERPILLAR MODEL SR4, S/N 6GF00823, 175 KW ELECTRIC GENERATOR WITH CATERPILLAR MODEL 3208 DIT, S/N 5YI00914, 224 HP, TURBOCHARGED DIESEL ENGINE. (ADL 12/92) 920039 17CCR93115 SJE 12/05</t>
  </si>
  <si>
    <t>372.00</t>
  </si>
  <si>
    <t>403.00</t>
  </si>
  <si>
    <t>APCD2005-PTO-920343</t>
  </si>
  <si>
    <t>Federal Aviation Administration</t>
  </si>
  <si>
    <t>George Cox</t>
  </si>
  <si>
    <t>9175 Kearny Villa Rd San Diego, CA</t>
  </si>
  <si>
    <t>92126</t>
  </si>
  <si>
    <t>EMERGENCY ELECTRICAL GENERATOR-ENGINE SET: DETROIT DIESEL CO., MODEL NO. 16V-92TA 8163-7405, S/N 16VF-10730, 1095 HP @ 1800 RPM, TURBOCHARGED AND AFTERCOOLED DIESEL ENGINE DRIVING A KATO LIGHT, MODEL D750FRX4, 750 KW, ELECTRICAL GENERATOR. (UNIT #1). (ADL 9/93). 92034317CCR93115SJE12/05</t>
  </si>
  <si>
    <t>692.15</t>
  </si>
  <si>
    <t>712.91</t>
  </si>
  <si>
    <t>APCD2005-PTO-920346</t>
  </si>
  <si>
    <t>EMERGENCY ELECTRICAL GENERATOR-ENGINE SET:  DETROIT DIESEL CO., MODEL NO. 16V-92TA 8163-7405, S/N 16VF-10731, 1095 HP @ 1800 RPM, TURBOCHARGED AND AFTERCOOLED DIESEL ENGINE  DRIVING A KATO LIGHT, MODEL D750FRX4, 750 KW, ELECTRICAL GENERATOR. (UNIT # 2). (ADL  9/93). 92034617CCR93115SJE12/05</t>
  </si>
  <si>
    <t>701.50</t>
  </si>
  <si>
    <t>708.47</t>
  </si>
  <si>
    <t>APCD2005-PTO-920347</t>
  </si>
  <si>
    <t>EMERGENCY ELECTRICAL GENERATOR-ENGINE SET:  DETROIT DIESEL CO., MODEL NO. 16V-92TA 8163-7405, S/N 16VF-10412, 1095 HP @ 1800 RPM, TURBOCHARGED AND AFTERCOOLED DIESEL ENGINE  DRIVING A KATO LIGHT MODEL D750FRX4, 750 KW, ELECTRICAL GENERATOR.  (UNIT #3).  (ADL 9/93) 92034717CCR93115SJE12/05</t>
  </si>
  <si>
    <t>621.81</t>
  </si>
  <si>
    <t>642.49</t>
  </si>
  <si>
    <t>APCD2005-PTO-920502</t>
  </si>
  <si>
    <t>Church of Jesus Christ LDS</t>
  </si>
  <si>
    <t>7474 Charmant Dr San Diego, CA</t>
  </si>
  <si>
    <t>92122</t>
  </si>
  <si>
    <t>EMERGENCY ENGINE GENERATOR SET: CATERPILLAR ENGINE MODEL 3208, S/N 5YF00213, 269 BHP, 1800 RPM, TURBOCHARGED, DIESEL OIL- FIRED, OIL SUMP VENTED TO ENGINE AIR INTAKE; GENERATOR MODEL NO. SR 4, S/N 6GE00426, 175KW.(APP 920502 AS 4/93) 920502 17CCR93115 SJE11/05</t>
  </si>
  <si>
    <t>630.00</t>
  </si>
  <si>
    <t>631.00</t>
  </si>
  <si>
    <t>APCD2005-PTO-920874</t>
  </si>
  <si>
    <t>City of Escondido - Hog Back PS</t>
  </si>
  <si>
    <t>2464 Mountain View Dr Escondido, CA</t>
  </si>
  <si>
    <t>EMERGENCY ENGINE: _x000D_Mfr: Caterpillar,_x000D_Model: D3406 DITA, _x000D_S/N 4RG01465, _x000D_Engine output: 449HP      _x000D_(WITH WALKER ENGINEERING AIR SEP CRANK CASE BREATHER AIR/OIL SEPARATOR VENTED TO THE ENGINE AIR INTAKE)       _x000D__x000D_(APPL #920874/CW)0893 920874 17CCR93115  SJE11/05</t>
  </si>
  <si>
    <t>364.00</t>
  </si>
  <si>
    <t>374.00</t>
  </si>
  <si>
    <t>APCD2005-PTO-920934</t>
  </si>
  <si>
    <t>EMERGENCY GENERATOR-ENGINE SET: JOHN DEERE MODEL 4039T, S/N T04039T312148 100 HP, TURBOCHARGED DIESEL ENGINE DRIVING A KOHLER MODEL 60ROZJ ELECTRIC GENERATOR.  971613 (6/98) 17CCR93115 SJE 12/05</t>
  </si>
  <si>
    <t>552.40</t>
  </si>
  <si>
    <t>563.60</t>
  </si>
  <si>
    <t>APCD2005-PTO-921038</t>
  </si>
  <si>
    <t>EMERGENCY GENERATOR SET: ONE 163 BHP GENERAL CORPORATION DIESEL ENGINE, MODEL EH700, S/N 207294 WITH AFTER COOLING, NO TURBOCHARGING DRIVING AN EMERGENCY GENERATOR, GENERAC MODEL 6.4L, S/N 73398, WHICH SERVES THREE (3) 25 HP PUMPS, ONE (1) 1/2 HP BLOWER, AND TWO (2) 1/2 HP GRINDERS.  NO APP 17CCR93115         SJE12/05</t>
  </si>
  <si>
    <t>573.10</t>
  </si>
  <si>
    <t>579.40</t>
  </si>
  <si>
    <t>APCD2005-PTO-921197</t>
  </si>
  <si>
    <t>City of Escondido - City Hall</t>
  </si>
  <si>
    <t>Maintenance Supervisor</t>
  </si>
  <si>
    <t>201 N Broadway Escondido, CA</t>
  </si>
  <si>
    <t>92025</t>
  </si>
  <si>
    <t>EMERGENCY ENGINE: _x000D_
   MODEL: DETROIT DIESEL,_x000D_
   MODEL 8V-92TA 8083-7405, _x000D_
   S/N: 8VF 154532,_x000D_
   TURBO-CHARGED, AFTER-COOLED, 568 BHP, FOR KOHLER MODEL 350ROZD71, 350 KW,_x000D_
    _x000D_
location: City Hall</t>
  </si>
  <si>
    <t>APCD2005-PTO-921600</t>
  </si>
  <si>
    <t>Tanabe Research Laboratories USA</t>
  </si>
  <si>
    <t>4540 Towne Centre Ct San Diego, CA</t>
  </si>
  <si>
    <t>92121</t>
  </si>
  <si>
    <t>G</t>
  </si>
  <si>
    <t>ONE (1) EMERGENCY ENGINE GENERATOR SET: JOHN DEERE ENGINE, 250 BHP, EQUIPPED  WITH TURBOCHARGING, S/N: RG6076A190971 WITH A KOHLER GENERATOR, MODEL 150R0ZJ71, 186KWAPPL# 921600 EFH 4/94 92160017CCR93115SJE11/05</t>
  </si>
  <si>
    <t>228.60</t>
  </si>
  <si>
    <t>232.20</t>
  </si>
  <si>
    <t>APCD2005-PTO-930013</t>
  </si>
  <si>
    <t>SD City of Police Dept Southern Div</t>
  </si>
  <si>
    <t>Dan Korgie</t>
  </si>
  <si>
    <t>1120 27th St San Diego, CA</t>
  </si>
  <si>
    <t>Emergency Electrical Generator-Engine Set:  Detroit Diesel Co., Model 6V-92TA 8063-7405, S/N M 06VF200786, 423 hp @ 1800 rpm, turbocharged and aftercooled diesel engine driving a Kohler Model 250ROZD81, 250 kW Standby Electrical Generator. (ADL  8/93).  (APP #930013 17CCR93115  SJE 11/05).</t>
  </si>
  <si>
    <t>202.00</t>
  </si>
  <si>
    <t>211.00</t>
  </si>
  <si>
    <t>APCD2005-PTO-930331</t>
  </si>
  <si>
    <t>Rancho Bernardo Surgery Center</t>
  </si>
  <si>
    <t>Marcia Webster</t>
  </si>
  <si>
    <t>17190 Bernardo Center Dr San Diego, CA</t>
  </si>
  <si>
    <t>92128</t>
  </si>
  <si>
    <t>EMERGENCY GENERATOR/ENGINE SET: KOHLER (300 KW), MODEL 300ROZD71, S/N 336927; ENGINE, DETROIT DIESEL (474 HP) 6V-92TA, MODEL 80637416, S/N 7A34126; CRANKCASE VENT FILTER MFR: CRANK VENT, SERIES CV 400  (APPL #930331/CW)  1293(976740 6/01)   93033 117CCR93115 SJE11/05</t>
  </si>
  <si>
    <t>644.00</t>
  </si>
  <si>
    <t>APCD2005-PTO-930445</t>
  </si>
  <si>
    <t>Sheraton Harbor San Diego Hotel and Marina</t>
  </si>
  <si>
    <t>Ian Pullan</t>
  </si>
  <si>
    <t>1380 Harbor Island Dr San Diego, CA</t>
  </si>
  <si>
    <t>EMERGENCY GENERATOR-ENGINE SET:  DETROIT DIESEL MODEL 6V-92TA 8063-7305, S/N 6VF-206647, 370 HP @ 1800 RPM, TURBOCHARGED AND AFTERCOOLED DIESEL ENGINE  DRIVING A GENERATOR: KOHLER MODEL 250 ROZD71, S/N 340670, 230 KW ELECTRICAL GENERATOR. (APP#930445/ADL/0894).  930445 17CCR93115 SJE12/05</t>
  </si>
  <si>
    <t>263.30</t>
  </si>
  <si>
    <t>273.50</t>
  </si>
  <si>
    <t>APCD2005-PTO-930650</t>
  </si>
  <si>
    <t>San Diego Gas &amp; Electric Environmental Operations</t>
  </si>
  <si>
    <t>Fred Zarcilla</t>
  </si>
  <si>
    <t>8326 Century Park Ct San Diego, CA</t>
  </si>
  <si>
    <t>Emergency Diesel Engine Generator: John Deere, Model 6135HFG84, RATING 617 BHP, S/N RG6135L032990, Engine Family HJDXL13.5146, Tier 2 certified; driving a 405-kW emergency electrical generator.</t>
  </si>
  <si>
    <t>40.10</t>
  </si>
  <si>
    <t>45.20</t>
  </si>
  <si>
    <t>APCD2005-PTO-930746</t>
  </si>
  <si>
    <t>SD CO OF GEN SVCS PR0263</t>
  </si>
  <si>
    <t>9400 RUFFIN CT SAN DIEGO, CA</t>
  </si>
  <si>
    <t>EMERGENCY GENERATOR-ENGINE SET:  CUMMINS ENGINE CO., MODEL 6CTA8.3-G, S/N 44971540, 277 HP, TURBOCHARGED AND AFTERCOOLED DIESEL ENGINE  DRIVING A GENERATOR: ONAN, MODEL 150 DGFA, S/N A940531669, 150 KW ELECTRICAL GENERATOR (APP 930746/ADL/9-94). 930746 17CCR93115  SJE11/05</t>
  </si>
  <si>
    <t>APCD2005-PTO-930984</t>
  </si>
  <si>
    <t>340 N Escondido Blvd Escondido, CA</t>
  </si>
  <si>
    <t>EMERGENCY GENERATOR-ENGINE SET:  _x000D_
   MFR: DETROIT DIESEL, _x000D_
   MODEL 8V-92TA 8083-7405, _x000D_
   S/N 8VF 155158, _x000D_
   568 HP, TURBOCHARGED AND AFTERCOOLED DRIVING A GENERATOR (MFR: KOHLER. MODEL: 350ROZD71, S/N 318657)     _x000D_
_x000D_
Location: California Center for the Arts Escondido (CCAE)</t>
  </si>
  <si>
    <t>APCD2005-PTO-930995</t>
  </si>
  <si>
    <t>Metropolitan Transit Dev Board</t>
  </si>
  <si>
    <t>Tim Burrie</t>
  </si>
  <si>
    <t>100 16th St San Diego, CA</t>
  </si>
  <si>
    <t>One (1) Emergency Engine Generator: John Deere engine, Model 6076AF010, S/N: RG6076A195995, 250 BHP, Diesel Fired, Kohler electric generator, Model 150RJ0ZJZ1, S/N: 350842, 150KW.</t>
  </si>
  <si>
    <t>301.20</t>
  </si>
  <si>
    <t>316.10</t>
  </si>
  <si>
    <t>APCD2005-PTO-940180</t>
  </si>
  <si>
    <t>USN NAV Sta 2 Public Works Center</t>
  </si>
  <si>
    <t>Commanding Officer Bldg 398</t>
  </si>
  <si>
    <t>32nd St &amp; Harbor Dr San Diego, CA</t>
  </si>
  <si>
    <t>EMERGENCY ENGINE GENERATOR SET: CATERPILLAR ENGINE, MODEL 3054, S/N 4ZK02162, 150 BHP; GENERAC GENERATOR, 75 KW, MODEL 94 A04053-S  S/N 2015397 (940180-CCN-3/95)(NO APP-3/97)   17CCR93115   SJE12/05</t>
  </si>
  <si>
    <t>189.50</t>
  </si>
  <si>
    <t>193.90</t>
  </si>
  <si>
    <t>APCD2005-PTO-940181</t>
  </si>
  <si>
    <t>Emergency Diesel Engine Generator: John Deere (Kohler), Model 4045HF285I (100REOZJF), 158 BHP, _x000D_S/N PE4045N023950, Engine Family KJDXL04.5119, Tier 3 certified; driving a 100-kW emergency electrical generator.</t>
  </si>
  <si>
    <t>8.00</t>
  </si>
  <si>
    <t>30.60</t>
  </si>
  <si>
    <t>APCD2005-PTO-940290</t>
  </si>
  <si>
    <t>Sheraton Harbor Island Hotel</t>
  </si>
  <si>
    <t>1590 Harbor Island Drive San Diego, CA</t>
  </si>
  <si>
    <t>ONE (1) EMERGENCY ENGINE GENERATOR: CUMMINS ENGINE; MODEL 6CTA8.3G, S/N: 45095487, 277 BHP, DIESEL FIRED, EQUIPPED WITH TURBO-CHARGING AND AFTER-COOLING, DRIVING AN ONAN GENERATOR, MODEL 175DGFB, S/N: 17940560565, 175 KW  _x000D_APPL# 940290 EFH 5/95   940290       17CCR93115       SJE12/05</t>
  </si>
  <si>
    <t>APCD2005-PTO-940294</t>
  </si>
  <si>
    <t>Scripps Media, Inc. dba KGTV</t>
  </si>
  <si>
    <t>Patrick Givans</t>
  </si>
  <si>
    <t>4600 Air Way San Diego, CA</t>
  </si>
  <si>
    <t>92102</t>
  </si>
  <si>
    <t>ONE (1) EMERGENCY ENGINE GENERATOR SET: _x000D_-CUMMINS ENGINE; MODEL # KTTA I9G2, 750 HP, ENGINE S/N# 37121031_x000D_EQUIPPED WITH BACT (TURBO-CHARGING, AFTER-COOLING), FOUR (4) DEGREE RETARD. ONAN GENERATOR, MODEL# 249-0155-03; 500 KWTYPECC534E, S/N: P9582/9. APPL # 940294 EFH 3/95 940294 _x000D_17CCR93115 _x000D_SJE 11/05</t>
  </si>
  <si>
    <t>159.40</t>
  </si>
  <si>
    <t>174.50</t>
  </si>
  <si>
    <t>APCD2005-PTO-940326</t>
  </si>
  <si>
    <t>Otay Water District</t>
  </si>
  <si>
    <t>Robert Scholl</t>
  </si>
  <si>
    <t>11880 Campo Rd Spring Valley, CA</t>
  </si>
  <si>
    <t>ONE (1) EMERGENCY ENGINE GENERATOR: CAT ENGINE, MODEL 3512 DITA, 1593 BHP, EQUIPPED WITH (BACT): TURBOCHARGING, AFTERCOOLING AND FOUR DEGREE RETARD. S/N: 24Z05677; ENGINE DRIVING AN ELECTRIC GENERATOR. [ENGINE@ COPPSLANE] APPL#940326 EFH 05/96. 17CCR93115SJE10/05</t>
  </si>
  <si>
    <t>434.00</t>
  </si>
  <si>
    <t>APCD2005-PTO-940327</t>
  </si>
  <si>
    <t>ONE (1) EMERGENCY ENGINE GENERATOR: CAT ENGINE, MODEL 3512 DITA, 1482 BHP, EQUIPPED WITH (BACT): TURBOCHARGING, AFTERCOOLING AND FOUR DEGREE RETARD, S/N:24Z05678; ENGINE DRIVING AN ELECTRIC GENERATOR. [ENGINE @ HILLSDALE] APPL# 940327 EFH 5/9617CCR93115SJE12/05</t>
  </si>
  <si>
    <t>378.00</t>
  </si>
  <si>
    <t>379.00</t>
  </si>
  <si>
    <t>APCD2005-PTO-940581</t>
  </si>
  <si>
    <t>CA INSTITUTE OF TECHNOLOGY</t>
  </si>
  <si>
    <t>35899 CANFIELD RD PALOMAR MOUNTAIN, CA</t>
  </si>
  <si>
    <t>EMERGENCY ENGINE GENERATOR SET: DETROIT DIESEL ENGINE, MODEL 10637305, S/N 06A0472028, 315 BHP, DRIVING A KOHLER 200 RODZ GENERATOR, 200 KW, S/N 359740 (940581-CCN-1/95)(NO APP) 17CCR93115_x000D_SJE11/05</t>
  </si>
  <si>
    <t>1400.10</t>
  </si>
  <si>
    <t>1505.80</t>
  </si>
  <si>
    <t>APCD2005-PTO-940668</t>
  </si>
  <si>
    <t>US COAST GUARD AIR STATION</t>
  </si>
  <si>
    <t>ENVIRONMENTAL COORDINATOR</t>
  </si>
  <si>
    <t>2710 HARBOR DR N SAN DIEGO, CA</t>
  </si>
  <si>
    <t>ONE (1) EMERGENCY ENGINE GENERATOR SET: ENGINE MFR. DETROIT DIESEL, MODEL 06VF19439, S/N 06VF194349, 423 BHP, TURBOCHARGED, AFTERCOOLED, DRIVING A 250 KW GENERATOR. APPL# 940668 EFH 05/96 17CCR93115  SJE11/05</t>
  </si>
  <si>
    <t>362.20</t>
  </si>
  <si>
    <t>APCD2005-PTO-940719</t>
  </si>
  <si>
    <t>Pharmingen</t>
  </si>
  <si>
    <t>Health &amp; Safety Associate</t>
  </si>
  <si>
    <t>10995 Torreyana Rd San Diego, CA</t>
  </si>
  <si>
    <t>EMERGENCY ENGINE GENERATOR SET: DETROIT DIESEL ENGINE, MODEL 80837405, S/N 08VF164359, 568 BHP, DRIVING A ROZD KOHLER GENERATOR, 350 KW, S/N 358380.   (940719-CCN-4/95) (NO APP)17CCR93115     SJE11/05</t>
  </si>
  <si>
    <t>767.10</t>
  </si>
  <si>
    <t>791.50</t>
  </si>
  <si>
    <t>APCD2005-PTO-940853</t>
  </si>
  <si>
    <t>Hilton San Diego Resort</t>
  </si>
  <si>
    <t>Property Director</t>
  </si>
  <si>
    <t>1775 East Mission Bay Dr San Diego, CA</t>
  </si>
  <si>
    <t>EMERGENCY ENGINE GENERATOR SET: DETROIT DIESEL ENGINE, MODEL 40-8.7 LT, S/N WH1306NO895403, 250 BHP; DRIVING A KOHLER GENERATOR, 125 KW, MODEL 125DS60, S/N 358236.(940853-CCN-4/95) (NO APP)  17CCR93115   SJE10/05</t>
  </si>
  <si>
    <t>608.90</t>
  </si>
  <si>
    <t>615.80</t>
  </si>
  <si>
    <t>APCD2005-PTO-950093</t>
  </si>
  <si>
    <t>Pacira Pharmaceuticals Inc</t>
  </si>
  <si>
    <t>Nuria Ibarra</t>
  </si>
  <si>
    <t>10450 Science Center Dr San Diego, CA</t>
  </si>
  <si>
    <t>EMERGENCY ENGINE GENERATOR SET: DETROIT DIESEL ENGINE, MODEL 8V-92TA-8083-7405, S/N 8VF166795, 568 BHP; DRIVING A SPECTRUM GENERATOR, MODEL 350DS60, S/N 364571, 350 KW. (950093-CCN-8/95) 17 CCR 93115 SJE 12/05</t>
  </si>
  <si>
    <t>470.40</t>
  </si>
  <si>
    <t>493.10</t>
  </si>
  <si>
    <t>APCD2005-PTO-950405</t>
  </si>
  <si>
    <t>CA St of  22nd District Agric Assn</t>
  </si>
  <si>
    <t>2260 Jimmy Durante Bl Del Mar, CA</t>
  </si>
  <si>
    <t>92014</t>
  </si>
  <si>
    <t>EMERGENCY ENGINE GENERATOR SET: DETROIT DIESEL ENGINE, MODEL 8163-7405, S/N 16VF009504, 1095 BHP; DRIVING A MAGNAMAX GENERATOR, MODEL 573 RSL205BO, S/N XB3780063, 600 KW. (950405-CCN-12/95) 17CCR93115  SJE10/05</t>
  </si>
  <si>
    <t>204.00</t>
  </si>
  <si>
    <t>209.10</t>
  </si>
  <si>
    <t>APCD2005-PTO-950406</t>
  </si>
  <si>
    <t>CA ST of 2nd District Agric Assn</t>
  </si>
  <si>
    <t>2260 Jimmy Durante Bl Del Mar, Ca</t>
  </si>
  <si>
    <t>EMERGENCY ENGINE GENERATOR SET: CATERPILLAR ENGINE, MODEL PA 4033-02,S/N 81Z12846, 890 BHP; DRIVING A LEROY SOMER GENERATOR, MODEL 158473Z1,600 KW. (950406-CCN-12/95) 17CCR93115  SJE10/05</t>
  </si>
  <si>
    <t>APCD2005-PTO-950447</t>
  </si>
  <si>
    <t>Vi at La Jolla Village</t>
  </si>
  <si>
    <t>8515 Costa Verde Blvd San Diego, CA</t>
  </si>
  <si>
    <t>EMERGENCY ENGINE GENERATOR: DETROIT DIESEL ENGINE, MODEL 71TA-7123-7406, S/N 12VA-89131, 750 BHP; DRIVING A SPECTRUM 450 DS GENERATOR, 450 KW.973873 (8/99) 17CCR93115 SJE 11/05</t>
  </si>
  <si>
    <t>221.40</t>
  </si>
  <si>
    <t>227.10</t>
  </si>
  <si>
    <t>APCD2005-PTO-950532</t>
  </si>
  <si>
    <t>SD City Of Wastewater Dept</t>
  </si>
  <si>
    <t>298 Coast Blvd San Diego, CA</t>
  </si>
  <si>
    <t>EMERGENCY ENGINE GENERATOR SET: CUMMINS ENGINE, MODEL GTA 189, S/N 25233923  NATURAL GAS FIRED, 495 HP, TURBOCHARGED.  APPL# 950532 06/00</t>
  </si>
  <si>
    <t>199.30</t>
  </si>
  <si>
    <t>202.30</t>
  </si>
  <si>
    <t>APCD2005-PTO-950558</t>
  </si>
  <si>
    <t>Associate Chemist</t>
  </si>
  <si>
    <t>9192 Topaz Wy San Diego, CA</t>
  </si>
  <si>
    <t>EMERGENCY GENERATOR, CUMMINS DIESEL MODEL KTTA19-G4, S/N 37172330, 755 BHP TURBOCHARGED, AFTERCOOLED, GEN. S/N J960619095, 500 KW. AFS/950558/31JAN97 17CCR93115   SJE11/05</t>
  </si>
  <si>
    <t>253.30</t>
  </si>
  <si>
    <t>256.30</t>
  </si>
  <si>
    <t>APCD2005-PTO-950720</t>
  </si>
  <si>
    <t>SD CO OF FAC SVCS DIV (PRO353)</t>
  </si>
  <si>
    <t>330 BROADWAY W SAN DIEGO, CA</t>
  </si>
  <si>
    <t>ONE (1) EMERGENCY ENGINE GENERATOR SET: _x000D_-DETROIT DIESEL ENGINE_x000D_-MODEL 16V92TA-8163-7416_x000D_-S/N: 16VF013324_x000D_1232 HP, TURBOCHARGED AND AFTER-COOLED, EQUIPPED WITH A: _x000D_-DETROIT DIESEL (SPECTRUM) GENERATOR_x000D_-MODEL 750DS60, 750 KW _x000D_-S/N: 366964APPL 950720 EFH 3/98 17CCR93115 SJE 11/05</t>
  </si>
  <si>
    <t>329.20</t>
  </si>
  <si>
    <t>340.80</t>
  </si>
  <si>
    <t>APCD2005-PTO-950830</t>
  </si>
  <si>
    <t>SFII 530 B LLC</t>
  </si>
  <si>
    <t>530 B St San Diego, CA</t>
  </si>
  <si>
    <t>EMERGENCY ENGINE: CATERPILLAR DIESEL ENGINE, MODEL 3412, S/N 81Z18910, 742 BHP; DRIVES A 500 KW GENERATOR. (950830-CCN-7/96) (17CCR93115SJE12/05), (POCR 06/2010).</t>
  </si>
  <si>
    <t>466.00</t>
  </si>
  <si>
    <t>481.00</t>
  </si>
  <si>
    <t>APCD2005-PTO-951054</t>
  </si>
  <si>
    <t>Robert Scholl or George Unden</t>
  </si>
  <si>
    <t>1230 Eastlake Py Chula Vista, CA</t>
  </si>
  <si>
    <t>ONE (1) EMERGENCY STANDBY ENGINE, CAT DIESEL ENGINE, MODEL 3306 DI, 377 HP, S/N 2AJ00827. APPL# 951054 EFH 03/98  17CCR93115 SJE 11/05</t>
  </si>
  <si>
    <t>493.00</t>
  </si>
  <si>
    <t>494.00</t>
  </si>
  <si>
    <t>APCD2005-PTO-951138</t>
  </si>
  <si>
    <t>EMERGENCY ENGINE GENERATOR, 574 HP CATERPILLAR MODEL 3406B DIESEL ENGINE SERIAL NUMBER: 4PM00392, TURBOCHARGED, AFTERCOOLED. LOCATED AT COX ARENA. 951138  GDS 2/98 17 CCR 93115 SJE 10/05</t>
  </si>
  <si>
    <t>345.10</t>
  </si>
  <si>
    <t>354.00</t>
  </si>
  <si>
    <t>APCD2005-PTO-960002</t>
  </si>
  <si>
    <t>Leucadia Wastewater District</t>
  </si>
  <si>
    <t>District Superintendent</t>
  </si>
  <si>
    <t>2017 Hy 101 Carlsbad, CA</t>
  </si>
  <si>
    <t>92009</t>
  </si>
  <si>
    <t>EMERGENCY ENGINE GENERATOR SET: DETROIT DIESEL ENGINE, MODEL 12V92TA-8123-7405, 850 HP, EQUIPPED WITH TURBOCHARGER, AFTERCOOLER AND 4 DEGREE RETARD. 960002 EFH 02/98  17CCR93115       SJE11/05</t>
  </si>
  <si>
    <t>612.10</t>
  </si>
  <si>
    <t>621.70</t>
  </si>
  <si>
    <t>APCD2005-PTO-960041</t>
  </si>
  <si>
    <t>USMC MCAS Miramar</t>
  </si>
  <si>
    <t>Michael Murukis</t>
  </si>
  <si>
    <t>USMC Miramar San Diego, CA</t>
  </si>
  <si>
    <t>92145</t>
  </si>
  <si>
    <t>EMERGENCY STANDBY ENGINE: JOHN DEERE MODEL 4039DD, S/N: T04039D438755, 80 BHP DIESEL FUELED, LOCATED IN BUILDING 670. (960041-CCN-3/98) 17 CCR 93115 SJE 12/05</t>
  </si>
  <si>
    <t>381.40</t>
  </si>
  <si>
    <t>384.80</t>
  </si>
  <si>
    <t>APCD2005-PTO-960051</t>
  </si>
  <si>
    <t>EMERGENCY STANDBY ENGINE: CAT MODEL 3306, S/N: 9NRO2444, 320 HP, DIESEL FUELED. (960051-CCN-2/98)(IDR 1/99 DAS) 17 CCR 93115 SJE 12/05</t>
  </si>
  <si>
    <t>350.00</t>
  </si>
  <si>
    <t>APCD2005-PTO-960058</t>
  </si>
  <si>
    <t>3151 Vista Diego Rd Jamul, CA</t>
  </si>
  <si>
    <t>91935</t>
  </si>
  <si>
    <t>ONE (1) EMERGENCY STANDBY ENGINE, CAT DIESEL ENGINE, MODEL 3208, 230 BHP, S/N 30A02814.  APPL# 960058 EFH 03/98  17CCR93115  SJE 11/05</t>
  </si>
  <si>
    <t>1952.00</t>
  </si>
  <si>
    <t>1954.00</t>
  </si>
  <si>
    <t>APCD2005-PTO-960059</t>
  </si>
  <si>
    <t>2542 Pence Dr El Cajon, CA</t>
  </si>
  <si>
    <t>ONE (1) EMERGENCY STANDBY ENGINE, CAT DIESEL, MODEL 3208, S/N  5YF00338, 224 BHP. APPL #960059 EFH 03/98  17CCR93115  SJE 11/05</t>
  </si>
  <si>
    <t>700.00</t>
  </si>
  <si>
    <t>708.00</t>
  </si>
  <si>
    <t>APCD2005-PTO-960061</t>
  </si>
  <si>
    <t>14715 Presilla Dr Jamul, CA</t>
  </si>
  <si>
    <t>ONE (1) EMERGENCY STANDBY ENGINE, CAT DIESEL ENGINE, MODEL 3208, S/N 5Y01188 263 HP, EQUIPPED WITH TURBOCHARGER. APPL #960061 EFH 03/98 17CCR93115 SJE 11/05</t>
  </si>
  <si>
    <t>569.00</t>
  </si>
  <si>
    <t>570.00</t>
  </si>
  <si>
    <t>APCD2005-PTO-960062</t>
  </si>
  <si>
    <t>1612 Vista Grande Rd El Cajon, CA</t>
  </si>
  <si>
    <t>ONE (1) EMERGENCY STANDBY ENGINE, CAT DIESEL ENGINE, MODEL 3208 ESB, 263 HP, S/N 5YF01190, EQUIPPED WITH TURBOCHARGER. APPL #960062 EFH 03/98 17CCR93115 SJE 11/05</t>
  </si>
  <si>
    <t>168.00</t>
  </si>
  <si>
    <t>170.00</t>
  </si>
  <si>
    <t>APCD2005-PTO-960063</t>
  </si>
  <si>
    <t>10391 Otay Lakes Rd Chula Vista, CA</t>
  </si>
  <si>
    <t>91914</t>
  </si>
  <si>
    <t>EMERGENCY ENGINE, CATERPILLAR MODEL 3406 B DI, 449 BHP, DIESEL FIRED, S/N 4RG01044. 960063 AFS 31MAR1999 17CCR93115  SJE11/05</t>
  </si>
  <si>
    <t>72.00</t>
  </si>
  <si>
    <t>76.00</t>
  </si>
  <si>
    <t>APCD2005-PTO-960072</t>
  </si>
  <si>
    <t>Sprint PCS</t>
  </si>
  <si>
    <t>Facilities Supervisor</t>
  </si>
  <si>
    <t>3730 Fifth Av San Diego, CA</t>
  </si>
  <si>
    <t>EMERGENCY ENGINE GENERATOR:  587 HORSEPOWER CATERPILLAR DIESEL ENGINE MODEL 3400 DITA, SERIAL NUMBER 04ZR00989 WITH A 400 KW GENERATOR. 960072 GDS 10/9917CCR93115SJE11/05</t>
  </si>
  <si>
    <t>617.00</t>
  </si>
  <si>
    <t>650.00</t>
  </si>
  <si>
    <t>APCD2005-PTO-960178</t>
  </si>
  <si>
    <t>Beckman Coulter Inc</t>
  </si>
  <si>
    <t>Julio Giannotti</t>
  </si>
  <si>
    <t>2470 Faraday Avenue Carlsbad, CA</t>
  </si>
  <si>
    <t>EMERGENCY ENGINE-GENERATOR SET: CATERPILLAR DIESEL ENGINE, MODEL D346, S/N 39J1711, 550 BHP, DRIVING A 100 KW GENERATOR, S/N 56BH345. (960178-CCN-1/98)17CCR93115SJE11/05</t>
  </si>
  <si>
    <t>APCD2005-PTO-960436</t>
  </si>
  <si>
    <t>Airtouch Cellular</t>
  </si>
  <si>
    <t>Facility Supvr</t>
  </si>
  <si>
    <t>5355 Mira Sorrento Pl #500 San Diego, CA</t>
  </si>
  <si>
    <t>EMERGENCY STANDBY ENGINE, DETROIT DIESEL, MODEL 100DS-60, S/N: 377899, 124 HP, DRIVING A 100KW SPECTRUM GENERATOR.  960436 EFH 9/98  17CCR93115  SJE11/05</t>
  </si>
  <si>
    <t>324.00</t>
  </si>
  <si>
    <t>APCD2005-PTO-960439</t>
  </si>
  <si>
    <t>AAT Torrey Plaza LLC</t>
  </si>
  <si>
    <t>Charles Moore</t>
  </si>
  <si>
    <t>11455 El Camino Real San Diego, CA</t>
  </si>
  <si>
    <t>92130</t>
  </si>
  <si>
    <t>EMERGENCY STANDBY ENGINE: CUMMINS MODEL NTA 855-63, S/N 30356312, 535 BHP, DIESEL FUELED.(960439-CCN-2/98)   17CCR93115   SJE12/05</t>
  </si>
  <si>
    <t>413.00</t>
  </si>
  <si>
    <t>420.50</t>
  </si>
  <si>
    <t>APCD2005-PTO-960506</t>
  </si>
  <si>
    <t>USN Amphibious Base Coronado</t>
  </si>
  <si>
    <t>Silver Strand Bl Coronado, CA</t>
  </si>
  <si>
    <t>92155</t>
  </si>
  <si>
    <t>EMERGENCY STANDBY ENGINE: JOHN DEERE MODEL 4039DF, S/N CD4039D234384, 66 HP DIESEL FUELED.  BEHIND BLDG 19 (960506-CCN-2/98) 17CCR93115 SJE12/05</t>
  </si>
  <si>
    <t>381.60</t>
  </si>
  <si>
    <t>383.60</t>
  </si>
  <si>
    <t>APCD2005-PTO-960508</t>
  </si>
  <si>
    <t>Emergency Engine Generator:  John Deere Diesel Engine, Model 609HF484, rated at 385 hp, Model Year 2010, S/N RG6090L075173, EPA Tier 3 Certified Engine, Family Number AJDXL09.0114, turbocharged, driving a 250 kW electrical generator.</t>
  </si>
  <si>
    <t>130.70</t>
  </si>
  <si>
    <t>132.30</t>
  </si>
  <si>
    <t>APCD2005-PTO-960587</t>
  </si>
  <si>
    <t>USN Amphibious Base 2 PUB WKS Ctr</t>
  </si>
  <si>
    <t>Craig Haverstick</t>
  </si>
  <si>
    <t>Silver Strand Blvd Coronado, CA</t>
  </si>
  <si>
    <t>Emergency Diesel Engine Generator: Cummins, Model QSL9-G7 NR3, 464 BHP, S/N 74434119, Engine Family JCEXL0540AAB, Tier 3 certified; driving a 250-kW emergency electrical generator</t>
  </si>
  <si>
    <t>9.20</t>
  </si>
  <si>
    <t>13.30</t>
  </si>
  <si>
    <t>APCD2005-PTO-960944</t>
  </si>
  <si>
    <t>Pacific Bell</t>
  </si>
  <si>
    <t>Paul Weiss</t>
  </si>
  <si>
    <t>146 S Broadway Escondido, CA</t>
  </si>
  <si>
    <t>EMERGENCY STANDBY ENGINE: MFR: CATERPILLAR, MODEL: 3512, S/N: 24Z07512, 1482HP TURBOCHARGED AND AFTER COOLED. FUEL: DIESEL (Engine #1)</t>
  </si>
  <si>
    <t>440.90</t>
  </si>
  <si>
    <t>455.80</t>
  </si>
  <si>
    <t>APCD2005-PTO-961224</t>
  </si>
  <si>
    <t>Hologic</t>
  </si>
  <si>
    <t>Jerome Hannah</t>
  </si>
  <si>
    <t>10210 Genetic Center Dr San Diego, CA</t>
  </si>
  <si>
    <t>EMERGENCY STANDBY ENGINE: DETROIT DIESEL MODEL 12V-71TA, S/N: WA-506761-1196750 BHP. (961224-CCN-3/98)   17 CCR 93115 SJE 12/05</t>
  </si>
  <si>
    <t>446.60</t>
  </si>
  <si>
    <t>472.70</t>
  </si>
  <si>
    <t>APCD2005-PTO-961304</t>
  </si>
  <si>
    <t>2175 Camino Vida Roble Carlsbad, CA</t>
  </si>
  <si>
    <t>EMERGENCY STANDBY ENGINE; CAT DIESEL ENGINE MODEL 3508-DITA, 1098HP, S/N: 23Z06826 TURBOCHARGE AND AFTERCOOL APPL# 961304 EFH 02/99 17 CCR 93115 SJE 12/05</t>
  </si>
  <si>
    <t>APCD2005-PTO-961534</t>
  </si>
  <si>
    <t>EMERGENCY STANDBY ENGINE: DETROIT DIESEL ENGINE MODEL T4.236, S/N 386830, 97 BHP, DIESEL FUELED.  (961534-CCN-3/98)  (17CCR93115)  SJE 11/05</t>
  </si>
  <si>
    <t>APCD2005-PTO-961754</t>
  </si>
  <si>
    <t>8806 Complex Drive San Diego, CA</t>
  </si>
  <si>
    <t>EMERGENCY ENGINE: CATERPILLAR, ENGINE MODEL 3516-DITA, DIESEL FIRED, 2168 BHP, S/N 25z05544, DRIVING AN ELECTRIC GENERATOR MODEL SR-41B. (961754 ALC 02/2000)  17CCR93115   SJE11/05</t>
  </si>
  <si>
    <t>347.00</t>
  </si>
  <si>
    <t>APCD2005-PTO-961810</t>
  </si>
  <si>
    <t>SD CO Water Authority</t>
  </si>
  <si>
    <t>3775 Silverleaf Ln Vista, CA</t>
  </si>
  <si>
    <t>92084</t>
  </si>
  <si>
    <t>ONE (1) EMERGENCY ENGINE GENERATOR: CUMMINS DIESEL ENGINE, MODEL 4B3.9-G, S/N 45361037, 68 HP, DRIVING A 35 KW ONAN GENERATOR. APPL# 961810 EFH 03/98    17CCR93115    SJE11/05 (ATCM DATA: S/N 11503533)</t>
  </si>
  <si>
    <t>669.50</t>
  </si>
  <si>
    <t>709.60</t>
  </si>
  <si>
    <t>APCD2005-PTO-961848</t>
  </si>
  <si>
    <t>Univision Radio San Diego Inc</t>
  </si>
  <si>
    <t>Angel Ramos</t>
  </si>
  <si>
    <t>600 Broadway W #2150 San Diego, CA</t>
  </si>
  <si>
    <t>EMERGENCY STANDBY ENGINE, KOHLER GENERATOR MODEL 100R0ZJ71, S/N: 387682,166 HP. JOHN DEERE DIESEL ENGINE, S/N# CD6059T318222, MODEL 6059TF003, APPL# 961848 EFH 04/99 (982475 1/05)17 CCR 93 115 SJE 12/05</t>
  </si>
  <si>
    <t>554.60</t>
  </si>
  <si>
    <t>579.50</t>
  </si>
  <si>
    <t>APCD2005-PTO-961880</t>
  </si>
  <si>
    <t>Four Seasons Resort Aviara</t>
  </si>
  <si>
    <t>Ron Parker</t>
  </si>
  <si>
    <t>7100 Aviara Resort Drive Carlsbad, CA</t>
  </si>
  <si>
    <t>92011</t>
  </si>
  <si>
    <t>EMERGENCY GENSET, 947 HP DETROIT DIESEL MODEL 12V-92TA DIESEL ENGINE, UNIT NUMBER 12FV0054195.0.7A. 1/98 GDS 961880 17 CCR 93 115 SJE 12/05</t>
  </si>
  <si>
    <t>57.50</t>
  </si>
  <si>
    <t>57.60</t>
  </si>
  <si>
    <t>APCD2005-PTO-961940</t>
  </si>
  <si>
    <t>EMERGENCY ENGINE GENERATOR, 896 HP CATERPILLAR MODEL 3412 DITA DIESEL ENGINE, S/N: 81Z20989, TURBOCHARGED, AFTERCOOLED. LOCATED AT NORTH LIFE SCIENCE. 961940  GDS  2/98 17 CCR 93 115 SJE 10/05</t>
  </si>
  <si>
    <t>301.00</t>
  </si>
  <si>
    <t>306.00</t>
  </si>
  <si>
    <t>APCD2005-PTO-961965</t>
  </si>
  <si>
    <t>OCEANSIDE CITY OF WATER UTIL PILGRIM CRK LIFT STA</t>
  </si>
  <si>
    <t>855 DOUGLAS DR OCEANSIDE, CA</t>
  </si>
  <si>
    <t>EMERGENCY STANDBY ENGINE: CUMMINS MODEL NT855G4, ENGINE NUMBER 11503533, 375 BHP, DIESEL FUELED.  (961965-CCN-2/98)  17CCR93115  SJE 11/05</t>
  </si>
  <si>
    <t>95.50</t>
  </si>
  <si>
    <t>98.50</t>
  </si>
  <si>
    <t>APCD2005-PTO-961967</t>
  </si>
  <si>
    <t>Oceanside City Of</t>
  </si>
  <si>
    <t>110 Jones Road (Roymar) Oceanside, CA</t>
  </si>
  <si>
    <t>ONE (1) EMERGENCY ENGINE GENERATOR: DETROIT DIESEL ENGINE, DIESEL FIRED, MODEL 10226780637405, 420 BHP, S/N 6VF216178, DRIVING A 250KW KOHLER GENERATOR. APPL # 961967 EFH 3/98 17CCR93115 SJE10/05</t>
  </si>
  <si>
    <t>238.80</t>
  </si>
  <si>
    <t>242.00</t>
  </si>
  <si>
    <t>APCD2005-PTO-961969</t>
  </si>
  <si>
    <t>Oceanside City of Water Util Southridge Lift Sta</t>
  </si>
  <si>
    <t>4900 Cannon Rd Oceanside, CA</t>
  </si>
  <si>
    <t>EMERGENCY STANDBY ENGINE: CUMMINS MODEL 6CT-8.3, S/N 44223502, 207 BHP, DIESEL FUELED. (961969-CCN-2/98)  17CCR93115  SJE 11/05</t>
  </si>
  <si>
    <t>APCD2005-PTO-961993</t>
  </si>
  <si>
    <t>Oceanside City Of Water Utilities DEP SLRWWTP</t>
  </si>
  <si>
    <t>EMERGENCY STANDBY ENGINE: CATERPILLAR MODEL 3208, S/N: 30A03265, 269 BHP, DIESEL FUELED. FOR LIFT STATION AT 3930 N RIVER RD (961993-CCN-2/98) 17 CCR 93115 SJE 11/05</t>
  </si>
  <si>
    <t>226.30</t>
  </si>
  <si>
    <t>228.70</t>
  </si>
  <si>
    <t>APCD2005-PTO-962058</t>
  </si>
  <si>
    <t>City of SD Police Dept</t>
  </si>
  <si>
    <t>Roy Kirby</t>
  </si>
  <si>
    <t>9225 Aero Dr San Diego, CA</t>
  </si>
  <si>
    <t>EMERGENCY STANDBY ENGINE, CATERPILLAR MODEL 3406B DIESEL FIRED, S/N 2WBO4595, 333 HP, GENERATOR, 313 KVA, 250 KW.  GDS 1/21/97  APP NO 96205817CCR93115SJE11/05</t>
  </si>
  <si>
    <t>239.00</t>
  </si>
  <si>
    <t>252.00</t>
  </si>
  <si>
    <t>APCD2005-PTO-970156</t>
  </si>
  <si>
    <t>Google Inc</t>
  </si>
  <si>
    <t>Joe Clark</t>
  </si>
  <si>
    <t>6420 Sequence Dr San Diego, CA</t>
  </si>
  <si>
    <t>EMERGENCY ENGINE: DETROIT DIESEL, MODEL 8V-92TA, DIESEL FIRED, 568 BHP, S/N 8083-7405, DRIVING A KOHLER MOEL #350 ROZD ELECTRIC GENERATOR. 02/98ALC970156  17CCR93115 SJE12/05</t>
  </si>
  <si>
    <t>119.40</t>
  </si>
  <si>
    <t>125.40</t>
  </si>
  <si>
    <t>APCD2005-PTO-970157</t>
  </si>
  <si>
    <t>ARRIS Group Inc</t>
  </si>
  <si>
    <t>Susan Schwartz</t>
  </si>
  <si>
    <t>6450 Sequence Drive San Diego, CA</t>
  </si>
  <si>
    <t>EMERGENCY ENGINE: DETROIT DIESEL, MODEL 16V-92TA, DIESEL FIRED, 1170 BHP, S/N 8163-7406, DRIVING A KOHLER MODEL #750 ROED ELECTRIC GENERATOR. 02/98ALC970157 17CCR93115 SJE12/05</t>
  </si>
  <si>
    <t>224.50</t>
  </si>
  <si>
    <t>231.00</t>
  </si>
  <si>
    <t>APCD2005-PTO-970240</t>
  </si>
  <si>
    <t>325 Surrey Dr Bonita, CA</t>
  </si>
  <si>
    <t>91902</t>
  </si>
  <si>
    <t>EMERGENCY ENGINE GENERATOR: 305 HORSEPOWER CATERPILLAR DIESEL ENGINE MODEL 3406DI, SERIAL NUMBER 90U15348, WITH A CATERPILLAR MODEL SR4 210 KW GENERATOR. _x000D_970240 GDS 12/99 17CCR93115  SJE11/05</t>
  </si>
  <si>
    <t>APCD2005-PTO-970242</t>
  </si>
  <si>
    <t>827 1/2 Wiler Dr Chula Vista, CA</t>
  </si>
  <si>
    <t>EMERGENCY ENGINE GENERATOR:  120 HORSEPOWER CATERPILLAR DIESEL ENGINE MODEL 3304, SERIAL NUMBER 04B22721, WITH A CATERPILLAR MODEL SR4 80 KW GENERATOR. 970242 GDS 12/99  17CCR93115  SJE11/05</t>
  </si>
  <si>
    <t>APCD2005-PTO-970245</t>
  </si>
  <si>
    <t>Sweetwater Authority Water Dist</t>
  </si>
  <si>
    <t>Chief Pump Operations</t>
  </si>
  <si>
    <t>3410 Randy LN Chula Vista, CA</t>
  </si>
  <si>
    <t>EMERGENCY ENGINE GENERATOR: 121 HORSEPOWER CATERPILLAR DIESEL ENGINE MODEL 3304DI, SERIAL NUMBER 83Z02020, WITH A CATERPILLAR MODEL SR4 75 KW GENERATOR.  (970245 GDS Dec 1999 17CCR 93115 SJE Nov 2005)</t>
  </si>
  <si>
    <t>595.40</t>
  </si>
  <si>
    <t>600.40</t>
  </si>
  <si>
    <t>APCD2005-PTO-970246</t>
  </si>
  <si>
    <t>4570 Paseo de la Vista Bonita, CA</t>
  </si>
  <si>
    <t>EMERGENCY ENGINE GENERATOR:  306 HORSEPOWER CATERPILLAR DIESEL ENGINE MODEL 3306B, SERIAL NUMBER 85Z03197, WITH A CATERPILLAR MODEL SR4 200 KW GENERATOR.  (970246 GDS Dec 1999   17CCR93115     S.J.Eden Nov 2005)</t>
  </si>
  <si>
    <t>1113.40</t>
  </si>
  <si>
    <t>APCD2005-PTO-970384</t>
  </si>
  <si>
    <t>Oceanside City of</t>
  </si>
  <si>
    <t>4801 River Rd N Oceanside, CA</t>
  </si>
  <si>
    <t>EMERGENCY STANDBY ENGINE: CUMMINS DIESEL ENGINE, MODEL NTA855-G3, S/N 30359690, RATED AT 535 BHP, DRIVING A 350 KW GENERATOR. (970384-CCN-10/04) 17CCR93115 SJE11/05</t>
  </si>
  <si>
    <t>330.50</t>
  </si>
  <si>
    <t>333.10</t>
  </si>
  <si>
    <t>APCD2005-PTO-970555</t>
  </si>
  <si>
    <t>EMERGENCY ENGINE GENERATOR, 830 HP DETROIT DIESEL MODEL 12V-92TA DIESEL ENGINE, S/N: 12VF012785. TURBOCHARGED, AFTERCOOLED. LOCATED AT SOUTH LIFE SCIENCE.  970555 GDS 2/98 17 CCR 93 115 SJE 10/05</t>
  </si>
  <si>
    <t>280.90</t>
  </si>
  <si>
    <t>286.00</t>
  </si>
  <si>
    <t>APCD2005-PTO-970630</t>
  </si>
  <si>
    <t>10975 Torreyana Rd San Diego, CA</t>
  </si>
  <si>
    <t>EMERGENCY ENGINE GENERATOR SET, STAMFORD DIESEL ENGINE, MODEL160 HP, S/N: K950591940, DRIVING A 105 KW GENERATOR. 970630 EFH 02/98 17 CCR 93 115 SJE 11/05</t>
  </si>
  <si>
    <t>106.30</t>
  </si>
  <si>
    <t>124.80</t>
  </si>
  <si>
    <t>APCD2005-PTO-970664</t>
  </si>
  <si>
    <t>USMC Base Military Support</t>
  </si>
  <si>
    <t>AC/S Environmental Security</t>
  </si>
  <si>
    <t>Building 1139 Camp Pendleton, CA</t>
  </si>
  <si>
    <t>Emergency diesel engine: John Deere, Model 6068HFG85, S/N PE6068N014919; Model Year 2020; Engine Family LJDXL13.5103; Tier 3 certified; 315 bhp rated; driving a 200 kW emergency electrical generator. Functional Group: Military Support (S).</t>
  </si>
  <si>
    <t>APCD2005-PTO-970740</t>
  </si>
  <si>
    <t>Pacific Bell Pala</t>
  </si>
  <si>
    <t>Network Mgr Paul Weiss</t>
  </si>
  <si>
    <t>15056 Hwy 76 Pauma Valley, CA</t>
  </si>
  <si>
    <t>92061</t>
  </si>
  <si>
    <t>ONE (1) EMERGENCY ENGINE GENERATOR: JOHN DEERE ENGINE, MODEL 4045TF250, 113HP DIESEL FIRED, S/N: T04045T730073 FOR A 54 KW GENERATOR 970740 EFH 03/98 17CCR93115 SJE 12/05</t>
  </si>
  <si>
    <t>772.70</t>
  </si>
  <si>
    <t>777.70</t>
  </si>
  <si>
    <t>APCD2005-PTO-970749</t>
  </si>
  <si>
    <t>Drawbridge Via Del Campo, LLC</t>
  </si>
  <si>
    <t>Donald Miller</t>
  </si>
  <si>
    <t>16710 Via Del Campo Ct San Diego, CA</t>
  </si>
  <si>
    <t>EMERGENCY ELECTRICITY ENGINE:  DETROIT DIESEL, MODEL 24VA001714, S/N 291657,1550 HP, DRIVING A KOHLER MODEL 900ROZD GENERATOR. 17CCR93115SJE12/05</t>
  </si>
  <si>
    <t>172.60</t>
  </si>
  <si>
    <t>175.80</t>
  </si>
  <si>
    <t>APCD2005-PTO-970797</t>
  </si>
  <si>
    <t>Vallecitos Water District</t>
  </si>
  <si>
    <t>1495 Via Entrada Del Lago San Marcos, CA</t>
  </si>
  <si>
    <t>EMERGENCY DIESEL ENGINE GENERATOR SET 345 BHP, MFR: ONAN, MODEL 250DFAC,DRIVING A 250 KW GENERATOR.  CUMMINS DIESEL ENGINE #34845878, MODEL LTA-10G1. 1-97970797 EFH 09/98  17CCR93115  SJE11/05</t>
  </si>
  <si>
    <t>271.80</t>
  </si>
  <si>
    <t>272.30</t>
  </si>
  <si>
    <t>APCD2005-PTO-970922</t>
  </si>
  <si>
    <t>Marine Corps Air Station</t>
  </si>
  <si>
    <t>Environmental Manager</t>
  </si>
  <si>
    <t>EMERGENCY STANDBY ENGINE: FORD MODEL LSG-8751-6005-A, S/N 18010-T-08-RH,126 BHP, PROPANE FUELED. (BLDG 23170-EAST). (970922-CCN-2/98)</t>
  </si>
  <si>
    <t>389.40</t>
  </si>
  <si>
    <t>391.10</t>
  </si>
  <si>
    <t>APCD2005-PTO-970923</t>
  </si>
  <si>
    <t>EMERGENCY STANDBY ENGINE: FORD MODEL LSG-8751-6005-A, S/N 18020-T-08-RH, 126 BHP, PROPANE FUELED. (BLDG 23170-WEST). (970923-CCN-2/97)</t>
  </si>
  <si>
    <t>337.70</t>
  </si>
  <si>
    <t>339.30</t>
  </si>
  <si>
    <t>APCD2005-PTO-970967</t>
  </si>
  <si>
    <t>San Diego Zoo Global</t>
  </si>
  <si>
    <t>Mark Logiman</t>
  </si>
  <si>
    <t>15500 San Pasqual Valley Road Escondido, CA</t>
  </si>
  <si>
    <t>EMERGENCY ENGINE GENERATOR:  MFR: CATERPILLAR, MODEL 3304T, S/N 4B21397, 140 HP, FUEL: DIESEL</t>
  </si>
  <si>
    <t>142.40</t>
  </si>
  <si>
    <t>155.80</t>
  </si>
  <si>
    <t>APCD2005-PTO-971021</t>
  </si>
  <si>
    <t>Building 31904 Camp Pendleton, CA</t>
  </si>
  <si>
    <t>EMERGENCY ENGINE:  CATERPILLAR, MODEL 3306 DT, DIESEL FIRED, 305 BHP, S/N: 85Z02259, DRIVING AN ELECTRIC GENERATOR, LOCATED IN BLDG. #31904. (03/98 ALC 971021) 17 CCR 93 115 SJE 12/05</t>
  </si>
  <si>
    <t>APCD2005-PTO-971026</t>
  </si>
  <si>
    <t>EMERGENCY ENGINE: FORD, MODEL LSG-875IT-6005-E EP39001-A PROPANE FIRED, 116 HP, S/N 02878B-19-RK, DRIVING AN ELECTRIC GENERATOR, BLDG. #2387. (03/98 ALC 971026)</t>
  </si>
  <si>
    <t>241.90</t>
  </si>
  <si>
    <t>APCD2005-PTO-971035</t>
  </si>
  <si>
    <t>USMC Base Public Utilities U02</t>
  </si>
  <si>
    <t>Mark Bonsavage</t>
  </si>
  <si>
    <t>Building 220205 D Ave Camp Pendleton, CA</t>
  </si>
  <si>
    <t>Emergency Diesel Engine Generator: Kukje Machinery, Model D3400T-Gen1, S/N TP9J00532; Model Year 2019; Engine Family KKMCL3.41D43; Tier 3 certified; 85 bhp rated; driving a 35 kW emergency electrical generator located in BLDG #220205</t>
  </si>
  <si>
    <t>APCD2005-PTO-971043</t>
  </si>
  <si>
    <t>USMC Base Public Utilities  U23</t>
  </si>
  <si>
    <t>Building 1523 Camp Pendleton, CA</t>
  </si>
  <si>
    <t>EMERGENCY DIESEL ENGINE GENERATOR SET: MFR: CATERPILLAR, MODEL: 3208, S/N: #29A01678, 156 BHP, APPL# 971043, EFH 04/98, 17 CCR 93115 SJE 12/05 (BLDG. 1523)</t>
  </si>
  <si>
    <t>APCD2005-PTO-971044</t>
  </si>
  <si>
    <t>USMC Base Personnel Amenities P02</t>
  </si>
  <si>
    <t>Commanding General</t>
  </si>
  <si>
    <t>Building 11035 Camp Pendleton, CA</t>
  </si>
  <si>
    <t>ONE (1) EMERGENCY DIESEL ENGINE, JOHN DEERE MODEL 4239 TF001, 90 BHP, ENGINE S/N: TO4239T147380, POWERING A GENERATOR AT A SEWAGE LIFT STATION (AT BLDG 11035). APPL# 971044 EFH 04/98 17 CCR 93 115 SJE 12/05</t>
  </si>
  <si>
    <t>APCD2005-PTO-971046</t>
  </si>
  <si>
    <t>United States Marine Corps</t>
  </si>
  <si>
    <t>Bldg 24100 Powder Magazine Rd Camp Pendleton, CA</t>
  </si>
  <si>
    <t>Emergency Diesel Engine Generator: FPT, Model F4HE9685A*J, 279 BHP, S/N J102-01512445, _x000D_Engine Family HFPXL06.7DGS, Tier 3 certified; driving a 150-kW Generac SD150 emergency electrical generator.</t>
  </si>
  <si>
    <t>APCD2005-PTO-971049</t>
  </si>
  <si>
    <t>USMC Base Public Utilities U05</t>
  </si>
  <si>
    <t>Building 310228 Camp Pendleton, CA</t>
  </si>
  <si>
    <t>Emergency Diesel Engine Generator: Generac, Model SD130 rated at 198 bhp, S/N 3001856672, Engine Family: HFPXL06.7DGB, EPA Tier 3 certified engine; driving a 130-kW emergency electrical generator.  Engine S/N 01507548, Model F4GE9685A*J602.</t>
  </si>
  <si>
    <t>APCD2005-PTO-971052</t>
  </si>
  <si>
    <t>USMC Base Public Utilities U09</t>
  </si>
  <si>
    <t>Building 33831 Camp Pendleton, CA</t>
  </si>
  <si>
    <t>EMERGENCY STANDBY ENGINE, JOHN MODEL 6076TF010, S/N RG6076T158624, 290 BHP, GENERATOR KOHLER MODEL 125OZJ71, S/N 281708. (BLDG 33831) APPL 971052 EFH 06/98  17CCR93115  SJE12/05</t>
  </si>
  <si>
    <t>APCD2005-PTO-971053</t>
  </si>
  <si>
    <t>USMC Base Public Utilities U08</t>
  </si>
  <si>
    <t>Building 32912 Camp Pendleton, CA</t>
  </si>
  <si>
    <t>Emergency Diesel Engine Generator: John Deere, Model 6090HF484, 385 BHP, S/N RG6090L135978, Engine Family HJDXL09.0114, Tier 3 certified; driving a 250-kW emergency electrical generator.</t>
  </si>
  <si>
    <t>APCD2005-PTO-971055</t>
  </si>
  <si>
    <t>USMC Base Public Utilities U13</t>
  </si>
  <si>
    <t>Steve Leather</t>
  </si>
  <si>
    <t>Building 43832 / WWTP#9 Camp Pendleton, CA</t>
  </si>
  <si>
    <t>Emergency Diesel Engine Generator: Generac, Model D3400T-Gen1, 85 BHP, S/N TP9G00428, Engine Family GKMCL3.41D43, Tier 3 certified; driving a 50-kW emergency electrical generator. Building 43832 / WWTP#9.</t>
  </si>
  <si>
    <t>APCD2005-PTO-971056</t>
  </si>
  <si>
    <t>USMC Base Public Safety SA04</t>
  </si>
  <si>
    <t>Building 430601 Camp Pendleton, CA</t>
  </si>
  <si>
    <t>ONE (1) EMERGENCY DIESEL ENGINE/FIRE PUMP, CUMMINS MODEL 6BTA-5.9 CU FT, 244 HP  S/N: 44498942. _x000D_(BLDG 430601)  APPL# 971056 EFH 04/98   17CCR93115    SJE12/05</t>
  </si>
  <si>
    <t>APCD2005-PTO-971057</t>
  </si>
  <si>
    <t>USMC Base Public Safety SA06</t>
  </si>
  <si>
    <t>Eugena Anderson</t>
  </si>
  <si>
    <t>Building 12074 Camp Pendleton, CA</t>
  </si>
  <si>
    <t>Emergency Diesel Engine:  John Deere, Model 6068HFC28, 175 BHP, S/N PE6068L281228, Model Year 2016, Tier 3 Certified, Engine Family No. GJDXL6.8120, driving a fire pump.</t>
  </si>
  <si>
    <t>APCD2005-PTO-971058</t>
  </si>
  <si>
    <t>USMC Base Public Health H02</t>
  </si>
  <si>
    <t>Building 27137 Camp Pendleton, CA</t>
  </si>
  <si>
    <t>ONE (1) EMERGENCY DIESEL ENGINE/FIRE PUMP, CAT MODEL 3208, 146 BHP, TURBO-CHARGED, S/N 03Z10016  (BLDG 27137) APPL# 911080 EFH 04/98    17CCR93115     SJE12/05</t>
  </si>
  <si>
    <t>APCD2005-PTO-971060</t>
  </si>
  <si>
    <t>Building 1160 Camp Pendleton, CA</t>
  </si>
  <si>
    <t>Emergency Engine Generator:  Cummins Diesel Engine, Model QSB7-NR3, rated at 324 hp, Model Year 2012, S/N 73420799, EPA Tier 3 Certified Engine, Family Number CCEXL0409AAD, turbocharged and aftercooled driving a 200 kW Electrical Generator.  (Building 1160S2)</t>
  </si>
  <si>
    <t>APCD2005-PTO-971062</t>
  </si>
  <si>
    <t>USMC Base Public Utilities U16</t>
  </si>
  <si>
    <t>Building 61513 Camp Pendleton, CA</t>
  </si>
  <si>
    <t>Emergency Diesel Engine Generator: FPT Industrial, Model F3BE9685A*E, S/N E003-267693; Model Year 2019; Engine Family KFPXL12.9IGR; Tier 3 certified; 530 bhp rated; driving a 350 kW emergency electrical generator.</t>
  </si>
  <si>
    <t>APCD2005-PTO-971064</t>
  </si>
  <si>
    <t>Bldg 22035 Vandergrift Blvd Camp Pendleton, CA</t>
  </si>
  <si>
    <t>Emergency Diesel Engine Generator: FPT (Generac), Model F4GE9685A*J (SD100), 198 BHP, _x000D_S/N F4GE9685A*J602, Engine Family JFPXL06.7DGB, Tier 3 certified; driving a 100-kW emergency electrical generator.</t>
  </si>
  <si>
    <t>APCD2005-PTO-971065</t>
  </si>
  <si>
    <t>Bldg 14179 Deluz Rd Camp Pendleton, CA</t>
  </si>
  <si>
    <t>Emergency Diesel Engine Generator: Generac, Model D3400T-Gen1, S/N TP9J01118; Model Year 2019; Engine Family KKMCL3.41D43; Tier 3 certified; 85 bhp rated; driving a 50 kW emergency electrical generator.</t>
  </si>
  <si>
    <t>APCD2005-PTO-971069</t>
  </si>
  <si>
    <t>USMC Base Personnel Ammenities P03</t>
  </si>
  <si>
    <t>Building 20850 Camp Pendleton, CA</t>
  </si>
  <si>
    <t>EMERGENCY STANDBY ENGINE: CUMMINS MODEL 4B3.9-G2, S/N 45730832, 68 HP, TURBOCHARGED AND AFTERCOOLED, DIESEL FIRED, ONAN GEN MODEL 35DGBB (35KW) FAMILY: WCEXL0239AAA. (BLDG 20850)(971069-CCN-4/98), (972399 EFH 1/99) 17CCR93115 SJE 12/05</t>
  </si>
  <si>
    <t>APCD2005-PTO-971071</t>
  </si>
  <si>
    <t>Building 330216 Camp Pendleton, CA</t>
  </si>
  <si>
    <t>Emergency Diesel Engine Generator: Generac, Model D3400T-Gen1, S/N TP9J00531; Model Year 2019; Engine Family KKMCL3.41D43; Tier 3 certified; 85 bhp rated; driving a 35 kW emergency electrical generator.</t>
  </si>
  <si>
    <t>APCD2005-PTO-971074</t>
  </si>
  <si>
    <t>Marine Corps Air Station-Camp Pendleton</t>
  </si>
  <si>
    <t>MCB Camp Pendleton B2399 and B23100 Camp Pendleton, CA</t>
  </si>
  <si>
    <t>Emergency Diesel Engine Generator: Caterpillar, Model C13, 621 BHP, S/N PW301115, Engine Family LCPXL12.5NYS, Tier 3 certified; driving a 350-kW emergency electrical generator; vented to a vertical stack, 9a?? diameter, 10.5a?? height.</t>
  </si>
  <si>
    <t>3.00</t>
  </si>
  <si>
    <t>APCD2005-PTO-971088</t>
  </si>
  <si>
    <t>EMERGENCY ENGINE GENERATOR, 233 HP CATERPILLAR MODEL 3208 DIESEL ENGINE S/N: 3OA00786, TURBOCHARGED. ENGINE LOCATED AT A-LOT. 971088  GDS  3/98 17 CCR 93115 SJE 10/05</t>
  </si>
  <si>
    <t>34.50</t>
  </si>
  <si>
    <t>44.40</t>
  </si>
  <si>
    <t>APCD2005-PTO-971090</t>
  </si>
  <si>
    <t>EMERGENCY ENGINE GENERATOR, 449 HP CATERPILLAR MODEL 3406BDI DIESEL ENGINE S/N 4RG01208, TURBOCHARGED. LOCATED AT STUDENT SERVICES EAST. 971090  GDS 3/98 17 CCR 93 115 SJE 10/05</t>
  </si>
  <si>
    <t>358.00</t>
  </si>
  <si>
    <t>363.00</t>
  </si>
  <si>
    <t>APCD2005-PTO-971091</t>
  </si>
  <si>
    <t>EMERGENCY ENGINE GENERATOR, 423 HP DETROIT DIESEL MODEL 8063-7405 DIESEL ENGINE, TURBOCHARGED. S/N: 06VF192154. LOCATED AT CHAPULTEPEC RESIDENCE HALL. 971091  GDS  3/98 17 CCR 93 115 SJE 10/05</t>
  </si>
  <si>
    <t>409.70</t>
  </si>
  <si>
    <t>419.60</t>
  </si>
  <si>
    <t>APCD2005-PTO-971093</t>
  </si>
  <si>
    <t>EMERGENCY ENGINE GENERATOR, 587 HP CATERPILLAR MODEL 3406B DIESEL ENGINE S/N 4PM00347, TURBOCHARGED, AFTERCOOLED. LOCATED AT EDUCATION AND BUSINESS ADMIN BUILDING. 971093  GDS 2/98 17 CCR 93 115 SJE 10/05</t>
  </si>
  <si>
    <t>408.00</t>
  </si>
  <si>
    <t>APCD2005-PTO-971094</t>
  </si>
  <si>
    <t>EMERGENCY ENGINE GENERATOR SET:  CATERPILLAR ENGINE MODEL 3056, 166 BHP; S/N 7AK02298; OLYMPIAN GENERATOR, 100 KW MODEL 95A04660-S, S/N 2023634. LOCATED AT OPEN AIR THEATER. (971094 GDS 3/98) 17 CCR 93 115 SJE 10/05</t>
  </si>
  <si>
    <t>266.70</t>
  </si>
  <si>
    <t>271.90</t>
  </si>
  <si>
    <t>APCD2005-PTO-971095</t>
  </si>
  <si>
    <t>EMERGENCY ENGINE GENERATOR, 474 HP DETROIT DIESEL MODEL 8036-7416 DIESEL ENGINE S/N: 7A00043, TURBOCHARGED, AFTERCOOLED. LOCATED AT EAST COMMONS ADMINISTRATION. 971095  GDS  3/98 17 CCR 93 115 SJE 10/05</t>
  </si>
  <si>
    <t>175.10</t>
  </si>
  <si>
    <t>180.30</t>
  </si>
  <si>
    <t>APCD2005-PTO-971233</t>
  </si>
  <si>
    <t>ARE 9363/9373/9393 Towne Centre LLC</t>
  </si>
  <si>
    <t>Corrine Aylor</t>
  </si>
  <si>
    <t>9393 Towne Centre Dr San Diego, CA</t>
  </si>
  <si>
    <t>EMERGENCY ENGINE GENERATOR SET: MFR: DETROIT DIESEL MODEL: 80637405, S/N: 06VF219649 OUTPUT: 415BHP.  _x000D__x000D_For a generator; Mfr: Spectrum Detroit Diesel, Model: 250DS S/N: 395606  971233 GDS 0898 17 CCR 93 115 SJE 11/05</t>
  </si>
  <si>
    <t>139.50</t>
  </si>
  <si>
    <t>APCD2005-PTO-971241</t>
  </si>
  <si>
    <t>SD Police Substation</t>
  </si>
  <si>
    <t>4310 Landis St San Diego, CA</t>
  </si>
  <si>
    <t>EMERGENCY ENGINE GENERATOR SET: DETROIT DIESEL, MODEL 81237405, S/N 12VF010777  SPECTRUM, DIESEL FIRED, 500 KW, S/N 366968. (971241 ALC 03/99)17CCR93115SJE12/05</t>
  </si>
  <si>
    <t>190.30</t>
  </si>
  <si>
    <t>198.40</t>
  </si>
  <si>
    <t>APCD2005-PTO-971315</t>
  </si>
  <si>
    <t>SBC</t>
  </si>
  <si>
    <t>4711 Spring St La Mesa, CA</t>
  </si>
  <si>
    <t>91941</t>
  </si>
  <si>
    <t>EMERGENCY ENGINE:  CATERPILLAR, MODEL 3512, DIESEL FIRED, 1482 BHP, S/N 24Z08579, DRIVING AN ELECTRIC GENERATOR, 900 KW. (05/05/98 ALC 971315)17CCR93115SJE12/05</t>
  </si>
  <si>
    <t>439.90</t>
  </si>
  <si>
    <t>461.40</t>
  </si>
  <si>
    <t>APCD2005-PTO-971367</t>
  </si>
  <si>
    <t>Emergency Diesel Engine Generator: John Deere, Model 4045HF285H rated at 113 bhp, S/N PE4045N012760, Engine Family: HJDXL04.5119, EPA Tier 3 certified engine; driving an 80-kW emergency electrical generator.  (Building 32943)</t>
  </si>
  <si>
    <t>52.90</t>
  </si>
  <si>
    <t>54.90</t>
  </si>
  <si>
    <t>APCD2005-PTO-971399</t>
  </si>
  <si>
    <t>EMERGENCY STANDBY ENGINE, FORD ENGINE MODEL LSG-8751-6005-A, S/N 20630R29RH,102 BHP, PROPANE FIRED. (BLDG 23171) APPL 971399 EFH 06/98</t>
  </si>
  <si>
    <t>291.00</t>
  </si>
  <si>
    <t>291.70</t>
  </si>
  <si>
    <t>APCD2005-PTO-971417</t>
  </si>
  <si>
    <t>EMERGENCY STANDBY ENGINE, FORD MODEL LSG-8751-6005-A, S/N 20585 S-30-RC,102 HP, LPG FIRED. (BLDG 2360) APPL 971417 EFH 06/98</t>
  </si>
  <si>
    <t>342.70</t>
  </si>
  <si>
    <t>343.40</t>
  </si>
  <si>
    <t>APCD2005-PTO-971481</t>
  </si>
  <si>
    <t>Building 31507 Camp Pendleton, CA</t>
  </si>
  <si>
    <t>EMERGENCY ENGINE:  FORD, MODEL CSG6491-6005-F, NATURAL GAS FIRED, 82 HP, S/N 25077F-08-RH, DRIVING AN ELECTRIC GENERATOR, KOHLER, MODEL 50RZ,45 KW, S/N 395499, LOCATED IN BLDG. 31507. (05/18/98 ALC 971481)_x000D_
Functional Group: Military Support (S)</t>
  </si>
  <si>
    <t>APCD2005-PTO-971482</t>
  </si>
  <si>
    <t>EMERGENCY ENGINE: MFR: FORD, MODEL CSG6491-6005-F, PROPANE FIRED, 82 HP, S/N 25072F-08-RH, DRIVING AN ELECTRIC GENERATOR, KOHLER, MODEL 35R,35 KW, S/N 395183, LOCATED IN BLDG. #430289.</t>
  </si>
  <si>
    <t>APCD2005-PTO-971483</t>
  </si>
  <si>
    <t>EMERGENCY ENGINE: FORD, MODEL CSG6491-6005-F, NATURAL GAS FIRED, 82 HP, S/N 23902 E-14-RH, DRIVING AN ELECTRIC GENERATOR, MFR: KOHLER, MODEL:35RZ62, 35 KW, GENERATOR S/N 395201, LOCATED IN BLDG. 530372. (05/18/98 ALC 971483)_x000D_
Functional Group: Military Support (S)</t>
  </si>
  <si>
    <t>APCD2005-PTO-971484</t>
  </si>
  <si>
    <t>Building 62309 Camp Pendleton, CA</t>
  </si>
  <si>
    <t>EMERGENCY ENGINE:  FORD, MODEL CSG6491-6005-F, PROPANE FIRED, 82 HP, S/N 25073F-08-RH, DRIVING AN ELECTRIC GENERATOR, KOHLER, MODEL 50RZ, 35 KW, S/N 395184, LOCATED IN BLDG. 620370. (05/18/98 ALC 971484)_x000D_
(Building 62309)</t>
  </si>
  <si>
    <t>APCD2005-PTO-971485</t>
  </si>
  <si>
    <t>EMERGENCY ENGINE:  FORD, MODEL CSG6491-6005-F, PROPANE FIRED, 82 HP,S/N 25083-F-08-RH, DRIVING AN ELECTRIC GENERATOR, KOHLER, MODEL 35RZ, 35 KW, S/N 395185, LOCATED IN BLDG. 330379.(05/18/98 ALC 971485)</t>
  </si>
  <si>
    <t>APCD2005-PTO-971486</t>
  </si>
  <si>
    <t>Building 15020 Camp Pendleton, CA</t>
  </si>
  <si>
    <t>EMERGENCY ENGINE:  FORD, MODEL, CSG-6491-6005-F, NATURAL GAS FIRED, 82 HP, S/N 25078-F-08-RH, DRIVING AN ELECTRIC GENERATOR, KOHLER, MODEL 50RZ, 35 KW, S/N 395494, LOCATED IN BLDG. 15020.(05/18/98 ALC 971486)_x000D_
Functional Group: Military Support (S)</t>
  </si>
  <si>
    <t>APCD2005-PTO-971488</t>
  </si>
  <si>
    <t>Building 410341 Camp Pendleton, CA</t>
  </si>
  <si>
    <t>EMERGENCY ENGINE:  FORD, MODEL CSG-6491-6005-F, NATURAL GAS FIRED, 82 HP, S/N 27560-F-18-RH, DRIVING AN ELECTRIC GENERATOR, KOHLER, MODEL 35RZ82, 35 KW, S/N 396214, LOCATED IN BLDG. 410341. (05/18/98 ALC 971488)_x000D_
Functional Group: Military Support (S)</t>
  </si>
  <si>
    <t>APCD2005-PTO-971490</t>
  </si>
  <si>
    <t>Leidos</t>
  </si>
  <si>
    <t>Jeffrey King</t>
  </si>
  <si>
    <t>4161 Campus Point Ct San Diego, CA</t>
  </si>
  <si>
    <t>EMERGENCY ENGINE: CATERPILLAR, MODEL 3406, DIESEL FIRED, 587 BHP, S/N ILS00649, DRIVING AN ELECTRIC GENERATOR.(ALC 971490 11/98) 17CCR93115 SJE11/05</t>
  </si>
  <si>
    <t>198.00</t>
  </si>
  <si>
    <t>209.00</t>
  </si>
  <si>
    <t>APCD2005-PTO-971510</t>
  </si>
  <si>
    <t>Sweetwater Authority</t>
  </si>
  <si>
    <t>John Newton</t>
  </si>
  <si>
    <t>203 R Av National City, CA</t>
  </si>
  <si>
    <t>EMERGENCY ENGINE GENERATOR: 377 HP CATERPILLAR MODEL 3306 DIESEL ENGINE S/N 9NR01320. GDS 7/98 971510 17CCR93115 SJE11/05</t>
  </si>
  <si>
    <t>APCD2005-PTO-971629</t>
  </si>
  <si>
    <t>EMERGENCY ENGINE FIRE PUMP: 73 HP CLARKE / DETROIT DIESEL - ALLISON MODEL PDFP-L4YN DIESEL ENGINE, SERIAL NUMBER: U868182D, 750 GALLON PER MINUTE PUMP MWSS COMPOUND. 971629 GDS 3/99 17 CCR 93115 SJE 12/05</t>
  </si>
  <si>
    <t>149.80</t>
  </si>
  <si>
    <t>150.60</t>
  </si>
  <si>
    <t>APCD2005-PTO-971630</t>
  </si>
  <si>
    <t>EMERGENCY ENGINE FIRE PUMP:  73 HP CLARKE / DETROIT DIESEL - ALLISON MODEL PDFP-L4YN DIESEL ENGINE, SERIAL NUMBER U867034D, 750 GALLON PER MINUTE PUMP MWSS COMPOUND. 971630 GDS 3/9917 CCR 93115 SJE 12/05</t>
  </si>
  <si>
    <t>127.90</t>
  </si>
  <si>
    <t>128.10</t>
  </si>
  <si>
    <t>APCD2005-PTO-971735</t>
  </si>
  <si>
    <t>Solar Turbines Inc.</t>
  </si>
  <si>
    <t>Attn: Aisha Ring Lindberg</t>
  </si>
  <si>
    <t>2200 Pacific Hwy San Diego, CA</t>
  </si>
  <si>
    <t>EMERGENCY ENGINE:  CATERPILLAR, MODEL 3306, DIESEL FIRED, 316 BHP, S/N 8JJ00438, DRIVING AN ELECTRIC GENERATOR.   (07/10/98 ALC 971735)  17CCR93115   SJE10/05</t>
  </si>
  <si>
    <t>162.00</t>
  </si>
  <si>
    <t>166.00</t>
  </si>
  <si>
    <t>APCD2005-PTO-971779</t>
  </si>
  <si>
    <t>Spectrum Pacific West LLC</t>
  </si>
  <si>
    <t>EHS Department</t>
  </si>
  <si>
    <t>8925 Ware Court San Diego, CA</t>
  </si>
  <si>
    <t>EMERGENCY ENGINE GENERATOR: 1135 HP CUMMINS MODEL KTA38-G1 DIESEL ENGINE WITH S/N 33128414, TURBOCHARGED, AFTERCOOLED. ONAN GENSET MODEL 750DFJA WITH S/N J940557361. 7/98 GDS 971779 17CCR93115 SJE 10/05</t>
  </si>
  <si>
    <t>702.40</t>
  </si>
  <si>
    <t>736.60</t>
  </si>
  <si>
    <t>APCD2005-PTO-971781</t>
  </si>
  <si>
    <t>EMERGENCY ENGINE GENERATOR:  1135 HP CUMMINS MODEL KTA38-G3 DIESEL ENGINE S/N K940559927, TURBOCHARGED, AFTERCOOLED. 17CCR93115 SJE 10/05</t>
  </si>
  <si>
    <t>667.40</t>
  </si>
  <si>
    <t>696.50</t>
  </si>
  <si>
    <t>APCD2005-PTO-971794</t>
  </si>
  <si>
    <t>Hawthorne Machinery Co</t>
  </si>
  <si>
    <t>16945 Camino San Bernardo San Diego, CA</t>
  </si>
  <si>
    <t>EMERGENCY ENGINE GENERATOR; 587 HP CATERPILLAR MODEL 3406C DIESEL ENGINE, S/N ILS00560.    971794 GDS 0998     17CCR93115      SJE11/05</t>
  </si>
  <si>
    <t>1421.00</t>
  </si>
  <si>
    <t>1423.00</t>
  </si>
  <si>
    <t>APCD2005-PTO-971818</t>
  </si>
  <si>
    <t>Emergency Diesel Engine: John Deere, Model 6090HF484A, 422 bhp rated, S/N RG6090L147265, Engine Family MJDXL09.0114, Tier 3 certified; driving a 275-kW emergency electrical generator. 0.25-ft diameter exhaust stack located 5.0 ft above ground.</t>
  </si>
  <si>
    <t>254.70</t>
  </si>
  <si>
    <t>APCD2005-PTO-971819</t>
  </si>
  <si>
    <t>Derek Wolfe</t>
  </si>
  <si>
    <t>Marine Corps Depot Facility 23184 Camp Pendleton, CA</t>
  </si>
  <si>
    <t>Emergency Diesel Engine Generator: FPT Industrial, Model F4GE9485A*J, S/N 01730418; Model Year 2019; Engine Family KFPXL06.7DGB; Tier 3 certified; 131 bhp rated; driving a 80 kW emergency electrical generator.</t>
  </si>
  <si>
    <t>12.90</t>
  </si>
  <si>
    <t>14.60</t>
  </si>
  <si>
    <t>APCD2005-PTO-971833</t>
  </si>
  <si>
    <t>One Ten Investors, LLC.</t>
  </si>
  <si>
    <t>Ray Von Lindern</t>
  </si>
  <si>
    <t>110 W "A" St. Ste. 1000 San Diego, CA</t>
  </si>
  <si>
    <t>EMERGENCY STANDBY ENGINE, DETROIT DIESEL MODEL 50348312, 139 HP, S/N 4A21949 DRIVING A FIRE PUMP. [APP 971833 EFH 12/98 (980217 10/03) 17CCR93115 SJE 12/05]</t>
  </si>
  <si>
    <t>548.10</t>
  </si>
  <si>
    <t>555.30</t>
  </si>
  <si>
    <t>APCD2005-PTO-971856</t>
  </si>
  <si>
    <t>8865 Cuyamaca St Santee, CA</t>
  </si>
  <si>
    <t>EMERGENCY ENGINE:  CATERPILLAR, MODEL 3406, DIESEL FIRED, 449 BHP, S/N 2WB02448, DRIVING AN ELECTRIC GENERATOR, 300 KW.(09/98 ALC 971856)  17CCR93115  SJE12/05</t>
  </si>
  <si>
    <t>APCD2005-PTO-971860</t>
  </si>
  <si>
    <t>Kathleen Payne Boryla</t>
  </si>
  <si>
    <t>2966 Jamacha Rd El Cajon, CA</t>
  </si>
  <si>
    <t>EMERGENCY ENGINE: CUMMINS, MODEL NT85563, DIESEL FIRED, 390 BHP,S/N 11479907, DRIVING AN ELECTRIC GENERATOR, 225 KW.(09/98 ALC 971860) 17CCR93115 SJE12/05</t>
  </si>
  <si>
    <t>561.90</t>
  </si>
  <si>
    <t>567.80</t>
  </si>
  <si>
    <t>APCD2005-PTO-972043</t>
  </si>
  <si>
    <t>Pfizer La Jolla Laboratories</t>
  </si>
  <si>
    <t>10777 Science Center Drive San Diego, CA</t>
  </si>
  <si>
    <t>EMERGENCY ENGINE: _x000D_Mfr: DETROIT DIESEL_x000D_Model: 8123-7405_x000D_Serial number: 12V013522_x000D_Fuel: DIESEL, 830 BHP_x000D__x000D_DRIVING A 515kW GENERATOR_x000D_Mfr: Spectrum Detroit Diesel_x000D_Model: 500DS_x000D_Serial: 399611_x000D__x000D_Location: 10777 SCIENCE CENTER DR/Campus Building 1</t>
  </si>
  <si>
    <t>397.90</t>
  </si>
  <si>
    <t>424.40</t>
  </si>
  <si>
    <t>APCD2005-PTO-972229</t>
  </si>
  <si>
    <t>USMC Base Public Utilities U06</t>
  </si>
  <si>
    <t>Building 31520 Camp Pendleton, CA</t>
  </si>
  <si>
    <t>Emergency Diesel Engine Generator: Generac, Model SD130 rated at 198 bhp, S/N 3004269829, Engine Family: JFPXL06.7DGB, EPA Tier 3 certified engine; driving a 100-kW emergency electrical generator.  Engine S/N 01635581, Model F4GE9685A*J602.  (Building 31521)</t>
  </si>
  <si>
    <t>APCD2005-PTO-972231</t>
  </si>
  <si>
    <t>Callaway Golf Co</t>
  </si>
  <si>
    <t>Doug Casey</t>
  </si>
  <si>
    <t>2180 Rutherford Rd Carlsbad, CA</t>
  </si>
  <si>
    <t>92008</t>
  </si>
  <si>
    <t>EMERGENCY ENGINE GENERATOR SET, CUMMINS ENGINE, MODEL KTA19-G4, DIESEL FIRED 755 BHP, TURBOCHARGED, AFTERCOOLED, S/N 37184433, ONAN SET. [ APPL 972231 EFH 10/98 17CCR93115 SJE 11/05 ]</t>
  </si>
  <si>
    <t>451.30</t>
  </si>
  <si>
    <t>APCD2005-PTO-972236</t>
  </si>
  <si>
    <t>EMERGENCY STANDBY ENGINE, CUMMINS DIESEL MODEL KT-1150-C, S/N 31118806, 270 HP, DIESEL FIRED. APPL# 972236 EFH 12/98 17CCR93115 SJE12/05</t>
  </si>
  <si>
    <t>419.90</t>
  </si>
  <si>
    <t>429.80</t>
  </si>
  <si>
    <t>APCD2005-PTO-972264</t>
  </si>
  <si>
    <t>SD CO of Gen Svcs PR0086</t>
  </si>
  <si>
    <t>Bldg Maint Supervisor</t>
  </si>
  <si>
    <t>5555 Overland Av Bldg 10 San Diego, CA</t>
  </si>
  <si>
    <t>EMERGENCY ENGINE GENERATOR: 643 HP DETROIT DIESEL MODEL 8V-92TTA S/N 08VF173900, KOHLER GENERATOR MODEL 400R0ZD71 (S/N 388643). (BLDG 19) _x000D_17CCR93115  SJE11/05</t>
  </si>
  <si>
    <t>APCD2005-PTO-972265</t>
  </si>
  <si>
    <t>EMERGENCY ENGINE GENERATOR: 643 HP DETROIT DIESEL MODEL 8V92TTA DIESEL ENGINE, S/N 08VF173914, KOHLER GENERATOR (MODEL 400R0ZD71 S/N 388644). _x000D_
972265 GDS 2/08/99 17CCR93115 SJE11/05</t>
  </si>
  <si>
    <t>APCD2005-PTO-972324</t>
  </si>
  <si>
    <t>Grifols Diagnostic Solutions, Inc.</t>
  </si>
  <si>
    <t>10804 Willow Court San Diego, CA</t>
  </si>
  <si>
    <t>KOHLER 600 ROZD STAND BY DIESEL GENERATOR, 900 BHP, DETROIT DIESEL ENGINE S/N 290792; GENERATOR S/N 603437. 972324AFS04NOV1998  17CCR93115SJE11/05</t>
  </si>
  <si>
    <t>487.30</t>
  </si>
  <si>
    <t>489.10</t>
  </si>
  <si>
    <t>APCD2005-PTO-972368</t>
  </si>
  <si>
    <t>USMC Base Public Utilities U14</t>
  </si>
  <si>
    <t>Building 510849 Camp Pendleton, CA</t>
  </si>
  <si>
    <t>EMERGENCY ENGINE GENERATOR:  380 HORSEPOWER CUMMINS MODEL LTA10-G1, ENGINE S/N: 34928413, DIESEL ENGINE, GENERATOR S/N: I980794478, 250 KW ONAN GENERATOR MODEL, 250DFAX. LOCATED IN BLDG. 51056. _x000D_
17CCR93115 SJE 12/05  972368 GDS 2/99</t>
  </si>
  <si>
    <t>APCD2005-PTO-972400</t>
  </si>
  <si>
    <t>Best Western Bayside Inn</t>
  </si>
  <si>
    <t>555 W Ash St San Diego, CA</t>
  </si>
  <si>
    <t>EMERGENCY ENGINE GENERATOR: 275 HORSEPOWER CATERPILLAR DIESEL ENGINE, MODEL 33C-6-D1, S/N 85701626. 972400 GDS 3/99 17CCR93115 SJE12/05</t>
  </si>
  <si>
    <t>APCD2005-PTO-972429</t>
  </si>
  <si>
    <t>101 West Broadway LLC</t>
  </si>
  <si>
    <t>Nathan Gomez</t>
  </si>
  <si>
    <t>101 W Broadway LLC San Diego, CA</t>
  </si>
  <si>
    <t>Emergency Diesel Engine Generator: Iveco/FPT (Generac), Model F3BE9685A-E (SD350), 530 BHP, S/N E003-262337, _x000D_Engine Family JFPXL12.9IGR, Tier 3 certified; driving a 350-kW emergency electrical generator</t>
  </si>
  <si>
    <t>21.50</t>
  </si>
  <si>
    <t>36.70</t>
  </si>
  <si>
    <t>APCD2005-PTO-972430</t>
  </si>
  <si>
    <t>3550 General Atomics Court San Diego, CA</t>
  </si>
  <si>
    <t>EMERGENCY ENGINE GENERATOR: 102 HORSEPOWER JOHN DEERE MODEL 4039T DIESEL ENGINE, SERIAL NUMBER 604781, 60 KW KOHLER MODEL 60 ROZJ GENERATOR. (980461 12/03) 972430 GDS 3/99 17CCR93115 SJE10/05</t>
  </si>
  <si>
    <t>420.80</t>
  </si>
  <si>
    <t>433.40</t>
  </si>
  <si>
    <t>APCD2005-PTO-972451</t>
  </si>
  <si>
    <t>USMC MCAS Miramar 3rd MAW</t>
  </si>
  <si>
    <t>45249 Miramar Wy Bldg 6317 San Diego, CA</t>
  </si>
  <si>
    <t>EMERGENCY ENGINE FIRE PUMP: 73 HORSE POWER DETROIT DIESEL ENGINE, MODEL PDFP-L4YN, S/N: U868181D. 972451 GDS 3/9917 CCR 93115 SJE 12/05</t>
  </si>
  <si>
    <t>182.60</t>
  </si>
  <si>
    <t>183.90</t>
  </si>
  <si>
    <t>APCD2005-PTO-972452</t>
  </si>
  <si>
    <t>EMERGENCY ENGINE FIRE PUMP, 73 HORSE POWER DETROIT DIESEL ENGINE, MODEL PDFP-L4YN, S/N: U868183D. 972452 GDS 3/9917 CCR 93115 SJE 12/05</t>
  </si>
  <si>
    <t>184.30</t>
  </si>
  <si>
    <t>185.60</t>
  </si>
  <si>
    <t>APCD2005-PTO-979538</t>
  </si>
  <si>
    <t>SD CO OF DEPT OF SVCS FACILITY OPS</t>
  </si>
  <si>
    <t>2370 PALA RD BONSALL, CA</t>
  </si>
  <si>
    <t>92003</t>
  </si>
  <si>
    <t>EMERGENCY STANDBY ENGINE: JOHN DEERE DIESEL ENGINE, MODEL 4045DF150, S/N T04045D889391, RATED AT 71 BHP, EPA CERTIFIED OF ENGINE FAMILY NUMBER 1JDXL06.8016, DRIVING A 30 KW GENERATOR._x000D_(979538-CCN-7/04)   17CCR93115     SJE12/05</t>
  </si>
  <si>
    <t>245.20</t>
  </si>
  <si>
    <t>246.30</t>
  </si>
  <si>
    <t>APCD2005-PTO-979539</t>
  </si>
  <si>
    <t>SD CO OF DEPT OF GENERAL SVCS FACILITY OPS</t>
  </si>
  <si>
    <t>Facility Operator</t>
  </si>
  <si>
    <t>13115 WILLOW RD LAKESIDE, CA</t>
  </si>
  <si>
    <t>EMERGENCY STANDBY ENGINE: JOHN DEERE DIESEL ENGINE, MODEL 4045TF150, S/N TO4045888073, RATED AT 71 BHP, EPA CERTIFIED OF ENGINE FAMILY NUMBER 2JDXL06.8016, DRIVING A 30 KW GENERATOR. (979539-CCN-6/04) 17CCR93115 SJE10/05</t>
  </si>
  <si>
    <t>297.30</t>
  </si>
  <si>
    <t>298.20</t>
  </si>
  <si>
    <t>APCD2005-PTO-979604</t>
  </si>
  <si>
    <t>VERIZON WIRELESS</t>
  </si>
  <si>
    <t>16900 CAMINO SAN BERNARDO SAN DIEGO, CA</t>
  </si>
  <si>
    <t>INTERNAL COMBUSTION ENGINE: -MAKE: JOHN DEERE. MODEL: 3029TF150. SERIAL NO. PE3029T225577. BHP RATING: 64 HP. DIESEL FUELED. EQUIPPED WITH A TURBOCHARGER. DRIVES AN ELECTRICAL EMERGENCY GENERATOR (SERIAL NO. 0747884)RATED AT 40 KW. JFTNEWSEP1103 17CCR93115 SJE10/05</t>
  </si>
  <si>
    <t>333.00</t>
  </si>
  <si>
    <t>APCD2005-PTO-979605</t>
  </si>
  <si>
    <t>Verizon Wireless (North County Fair)</t>
  </si>
  <si>
    <t>900 San Pasqual Rd Escondido, CA</t>
  </si>
  <si>
    <t>INTERNAL COMBUSTION ENGINE. _x000D_
MAKE: GENERAL MOTORS. _x000D_
MODEL: VORTEC 4.3L. _x000D_
PROPANE FUELED. _x000D_
SERIAL NO. 4.3L-14914. _x000D_
BHP RATING: 75 HP. DRIVES AN ELECTRICAL EMERGENCY GENERATOR RATED AT 45 KW.</t>
  </si>
  <si>
    <t>238.40</t>
  </si>
  <si>
    <t>APCD2005-PTO-979642</t>
  </si>
  <si>
    <t>EMERGENCY STANDBY ENGINE: JOHN DEERE DIESEL ENGINE, MODEL 3029TF150, S/N: PE3029T229796, RATED AT 64 BHP, EPA CERTIFIED OF ENGINE FAMILY NUMBER 2JDXL02.9018, TURBOCHARGED, DRIVING A 30 KW GENERATOR. (979642-CCN-9/03) 17CCR93115 SJE12/05</t>
  </si>
  <si>
    <t>231.20</t>
  </si>
  <si>
    <t>231.50</t>
  </si>
  <si>
    <t>APCD2005-PTO-979689</t>
  </si>
  <si>
    <t>Lowes of Eastlake, CA (1742)</t>
  </si>
  <si>
    <t>Site Dev Mgr</t>
  </si>
  <si>
    <t>2225 Otay Lakes Rd Chula Vista, CA</t>
  </si>
  <si>
    <t>EMERGENCY STANDBY ENGINE: DETROIT DIESEL ENGINE, MODEL 6063HK35, S/N 1842817, RATED AT 550 BHP, EPA CERTIFIED OF ENGINE FAMILY NUMBER 3DDXL14.0VLD, TURBOCHARGED, DRIVING A GENERATOR. (979689-CCN-9/03)17CCR93115SJE11/05 (ATCM: S/N 06R073229, MODEL 6063TK35)</t>
  </si>
  <si>
    <t>490.30</t>
  </si>
  <si>
    <t>APCD2005-PTO-979711</t>
  </si>
  <si>
    <t>Herbert Hoover High School</t>
  </si>
  <si>
    <t>Cecilia Fuentes</t>
  </si>
  <si>
    <t>4474 El Cajon Bl San Diego, CA</t>
  </si>
  <si>
    <t>EMERGENCY STANDBY ENGINE: JOHN DEERE DIESEL ENGINE, MODEL 4045TF250, S/N PE4045T289304, RATED AT 134 BHP, EPA CERTIFIED OF ENGINE FAMILY NUMBER 2JDXL06.8014, TURBOCHARGED, DRIVING AN 80 KW GENERATOR. _x000D_(979711-CCN-9/03) 17CCR93115 SJE11/05</t>
  </si>
  <si>
    <t>140.80</t>
  </si>
  <si>
    <t>142.30</t>
  </si>
  <si>
    <t>APCD2005-PTO-979732</t>
  </si>
  <si>
    <t>31250 Old River Rd Bonsall, CA</t>
  </si>
  <si>
    <t>EMERGENCY ENGINE GENERATOR: MFR: GENERAL MOTORS/GENERAC, Part No. 75872, DISPLACEMENT: 5.0 LITERS, V-8, FUEL: PROPANE, 72 HP FOR A 60 KW GENERATOR (MFR: GENERAC, MODEL: 91A02177S, S/N: 996436) SEWER LIFT STATION #1 APPL# 979732 EFH 07/03</t>
  </si>
  <si>
    <t>APCD2005-PTO-979740</t>
  </si>
  <si>
    <t>Olivenhain Rancho Cielo Sewer</t>
  </si>
  <si>
    <t>Operations Manager</t>
  </si>
  <si>
    <t>8204 Del Dios Hwy San Diego, CA</t>
  </si>
  <si>
    <t>EMERGENCY ENGINE:  DETROIT DIESEL, MODEL 6063-MK35, 490 BHP, DIESEL FIRED, TURBOCHARGED, AFTERCOOLED, S/N: 06R0735899 DRIVING A 300-KW ELECTRIC GENERATOR.  (979740 ALC 04/04)17 CCR 93115 SJE 11/05</t>
  </si>
  <si>
    <t>160.40</t>
  </si>
  <si>
    <t>APCD2005-PTO-979748</t>
  </si>
  <si>
    <t>KFMB-TV LLC</t>
  </si>
  <si>
    <t>7000 La Jolla Scenic Drive S San Diego, CA</t>
  </si>
  <si>
    <t>INTERNAL COMBUSTION ENGINE. MAKE: CATERPILLAR. MODEL: 3406. SERIAL NO.: 1LS01554. YEAR OF MANUFACTURE: 2000. BHP RATING; 599 HP. DIESEL FUELED. TURBOCHARGED. DRIVES AN ELECTRICAL EMERGENCY GENERATOR. JFTNEWAUG3006</t>
  </si>
  <si>
    <t>APCD2005-PTO-979749</t>
  </si>
  <si>
    <t>7677 ENGINEER RD SAN DIEGO, CA</t>
  </si>
  <si>
    <t>92111</t>
  </si>
  <si>
    <t>INTERNAL COMBUSTION ENGINE:_x000D_-MAKE: CATERPILLAR. MODEL: 3406C. SERIAL NO: 1LS01553. BHP RATING: 599. _x000D_DIESEL FUELED. EQUIPPED WITH A TURBOCHARGER. DRIVES AN ELECTRICAL EMERGENCY GENERATOR RATED AT 400 KW. _x000D_JFTNEWOCT0803_x000D_17CCR93115_x000D_SJE10/05</t>
  </si>
  <si>
    <t>29.00</t>
  </si>
  <si>
    <t>APCD2005-PTO-979801</t>
  </si>
  <si>
    <t>EMERGENCY STANDBY ENGINE: 752 BHP GENERAC POWER SYSTEMS MODEL 18.0 DTA / SD500 DIESEL FIRED ENGINE WITH TURBOCHARGING AND AFTERCOOLING, DRIVING A 500KW GENERATOR, S/N: 04/2003.979801 EAD 10/11/05</t>
  </si>
  <si>
    <t>258.40</t>
  </si>
  <si>
    <t>263.80</t>
  </si>
  <si>
    <t>APCD2005-PTO-979804</t>
  </si>
  <si>
    <t>Emergency Engine Generator: Caterpillar Diesel Engine, Model 3456, S/N 3PGO1053, rated at 685 bhp, Model Year 2003, EPA Tier 2 Certified Engine, 3CPXL15.8ESK, turbocharged and aftercooled, driving a 450 KW electrical generator.</t>
  </si>
  <si>
    <t>338.00</t>
  </si>
  <si>
    <t>344.00</t>
  </si>
  <si>
    <t>APCD2005-PTO-979825</t>
  </si>
  <si>
    <t>Bonita Sunnyside Fire Protection</t>
  </si>
  <si>
    <t>4900 Bonita Rd Bonita, CA</t>
  </si>
  <si>
    <t>EMERGENCY STANDBY ENGINE: JOHN DEERE DIESEL ENGINE, MODEL 6059TF001, S/N: T06059T372205, RATED AT 107 BHP, DRIVING A GENERATOR. (979825-CCN-8/03) 17CCR93115SJE 12/05</t>
  </si>
  <si>
    <t>APCD2005-PTO-979829</t>
  </si>
  <si>
    <t>Neurocrine Biosciences, Inc</t>
  </si>
  <si>
    <t>Aaron Doblar</t>
  </si>
  <si>
    <t>10420 Wateridge Circle San Diego, CA</t>
  </si>
  <si>
    <t>EMERGENCY STANDBY ENGINE: DETROIT DIESEL ENGINE, MODEL 6063HK35, S/N 06R0743070, RATED AT 635 BHP, EPA CERTIFIED OF ENGINE FAMILY NUMBER2DDXL14.0VLD, TURBOCHARGED, DRIVING A 400 KW GENERATOR.(979829-CCN-1/04)      17CCR93115          SJE10/05</t>
  </si>
  <si>
    <t>300.00</t>
  </si>
  <si>
    <t>305.40</t>
  </si>
  <si>
    <t>APCD2005-PTO-979838</t>
  </si>
  <si>
    <t>Emergency Diesel Engine Generator: John Deere, Model 4045HF285K, RATING 197 BHP, S/N PE4045N007877, Engine Family HJDXL06.8120, Tier 3 certified; driving a 125-kW emergency electrical generator.</t>
  </si>
  <si>
    <t>22.30</t>
  </si>
  <si>
    <t>26.30</t>
  </si>
  <si>
    <t>APCD2006-PTO-901017</t>
  </si>
  <si>
    <t>WYNDHAM SAN DIEGO BAYSIDE</t>
  </si>
  <si>
    <t>BRUCE BLANTON</t>
  </si>
  <si>
    <t>1355 N HARBOR DR SAN DIEGO, CA</t>
  </si>
  <si>
    <t>ONE (1) 250 HP JOHN DEERE DIESEL ENGINE, MODEL 6076A, S/N RG6076A-158847, WITH TURBOCHARGING AND AFTERCOOLING DRIVES A 150 KW KOHLER 150ROZJ81 EMERGENCY GENERATOR, S/N 279730.901017 8/4/92 EAD 901017  17CCR93115  SJE 12/05</t>
  </si>
  <si>
    <t>218.10</t>
  </si>
  <si>
    <t>221.90</t>
  </si>
  <si>
    <t>APCD2006-PTO-901058</t>
  </si>
  <si>
    <t>Poway City Dept of Public Services</t>
  </si>
  <si>
    <t>Gen Servics Mgr</t>
  </si>
  <si>
    <t>14521 Lake Poway Rd Poway, CA</t>
  </si>
  <si>
    <t>92064</t>
  </si>
  <si>
    <t>ONE CAT ENGINE GENERATOR SET, MODEL 3406 BDI, 449 BHP, S/N 4RG00747, DIESEL FIRED, EQUIPPED WITH AFTERCOOLING AND TURBOCHARGING 901058 EFH 08/29/91, 950074 AFS 9/26/95   17CCR93115    SJE11/05</t>
  </si>
  <si>
    <t>730.00</t>
  </si>
  <si>
    <t>739.00</t>
  </si>
  <si>
    <t>APCD2006-PTO-901125</t>
  </si>
  <si>
    <t>UCSD Center for Surgery of Encinitas LP</t>
  </si>
  <si>
    <t>John Jimenez CEO</t>
  </si>
  <si>
    <t>477 El Camino Real N #C100 Encinitas, CA</t>
  </si>
  <si>
    <t>KOHLER EMERGENCY GENERATOR, MODEL 150R0ZJ, 250 BHP S/N RG6076A143110,  EQUIPPED WITH TURBOCHARGING.  EFH 6/91  901125   17CCR93115   SJE01/06 (JOHN DEERE 6076A150, S/N RG6076A143110)</t>
  </si>
  <si>
    <t>APCD2006-PTO-901318</t>
  </si>
  <si>
    <t>ONE (1) CUMMINS ENGINE GENERATOR MODEL NTA-885-G3, DIESEL FIRED; SN 30329781 RATED AT 535 BHP; 350 KW; EQUIPPED WITH TURBOCHARGING AND AFTERCOOLING.</t>
  </si>
  <si>
    <t>APCD2006-PTO-910545</t>
  </si>
  <si>
    <t>7569 Girard Av San Diego, CA</t>
  </si>
  <si>
    <t>EMERGENCY GENERATOR SET:  ONE (1) DETROIT DIESEL ENGINE, MODEL 12V71TA, 670BHP MAXIMUM RATED POWER OUTPUT, UNIT 12VA085952, SO 6A26453, MODEL 71237405 EQUIPPED WITH TURBOCHARGING, AFTERCOOLING; DRIVING ONE (1) STAMFORD GENERATOR, TYPE HC534C1, 450 KW, 208 V, 1562 A, SN C018378/01; CRANK CASE VENT FILTER CV-1000. (APPL#950490/GDS/0597)17CCR93115  SJE12/05</t>
  </si>
  <si>
    <t>APCD2006-PTO-910546</t>
  </si>
  <si>
    <t>5928 Linea Del Cielo Rancho Santa Fe, CA</t>
  </si>
  <si>
    <t>EMERGENCY ELECTRICAL GENERATOR, 375 CUMMINS DIESEL, TURBOCHARGED, MODEL NO. NT 855G4 S/N 11643490, 200 KW ALTURDYNE GENERATOR. (APPL #910546/GDS) 12/92 910546 17CCR93115 SJE 12/05</t>
  </si>
  <si>
    <t>APCD2006-PTO-910704</t>
  </si>
  <si>
    <t>716 Highlands Av National City, CA</t>
  </si>
  <si>
    <t>GENERATOR, EMERGENCY, GENERAC 230 KW, 368 BHP HINO DIESEL ENGINE, S/N EK 130 A10401, TURBOCHARGED, AFTERCOOLED. (APP#910704 GDS) 7/92 91070417CCR93115SJE12/05</t>
  </si>
  <si>
    <t>540.70</t>
  </si>
  <si>
    <t>544.70</t>
  </si>
  <si>
    <t>APCD2006-PTO-911139</t>
  </si>
  <si>
    <t>Burnham Institute The</t>
  </si>
  <si>
    <t>David Cruz</t>
  </si>
  <si>
    <t>10901 N Torrey Pines Rd San Diego, CA</t>
  </si>
  <si>
    <t>EMERGENCY GENERATOR/ENGINE SET: GENERATOR (1125 KVA), SENTINEL MODEL 24707155, TYPE 23192, S/N #99672; DIESEL ENGINE (1500 HP), MODEL 3512, S/N 24Z04672; CRANKCASE EMISSION CONTROL SYSTEM, DYNAPURE MIST COLLECTOR (WITH INTERNAL PREFILTER, PRIMARY FILTER, AND PRIMARY FILTER LINER)  (APPL #911139/CW)0294911139 17CCR93115SJE04/06</t>
  </si>
  <si>
    <t>179.50</t>
  </si>
  <si>
    <t>199.60</t>
  </si>
  <si>
    <t>APCD2006-PTO-911501</t>
  </si>
  <si>
    <t>SD City Water Utilities So Creek Station</t>
  </si>
  <si>
    <t>12304 Springhurst Parkway San Diego, CA</t>
  </si>
  <si>
    <t>EMERGENCY ELECTRICAL GENERATOR-DIESEL ENGINE SET: KOHLER MODEL 230 ROZD ELECTRICAL GENERATOR  WITH  DETROIT DIESEL CO., MODEL 06VF195798, S/N 80637305 HP DIESEL ENGINE  (ADL  5/93). 911501  17CCR93115  SJE01/06</t>
  </si>
  <si>
    <t>177.40</t>
  </si>
  <si>
    <t>191.80</t>
  </si>
  <si>
    <t>APCD2006-PTO-920003</t>
  </si>
  <si>
    <t>SWEETWATER UNION HIGH SCHOOL DISTRICT</t>
  </si>
  <si>
    <t>CESAR CANIZALES</t>
  </si>
  <si>
    <t>1120 EASTLAKE PKWY CHULA VISTA, CA</t>
  </si>
  <si>
    <t>EMERGENCY GENERATOR, KOHLER MODEL 180ROZJ, RATED 289 HP AT 180 KW, POWERED BY JOHN DEERE DIESEL ENGINE MODEL 6076AF011, TURBOCHARGED, AFTERCOOLED, S/N RG6076A157244 971655 (6/16)17 CCR 93115 SJE 11/05</t>
  </si>
  <si>
    <t>146.70</t>
  </si>
  <si>
    <t>APCD2006-PTO-920215</t>
  </si>
  <si>
    <t>PACIFIC BELL</t>
  </si>
  <si>
    <t>420 3RD AV CHULA VISTA, CA</t>
  </si>
  <si>
    <t>EMERGENCY ENGINE GENRATOR SET:  630 HP DETROIT DIESEL MODEL 7123-7406 TURBOCHARGED, AFTERCOOLED DIESEL ENGINE S/N 12VA 86618, 450 KW ALTURDYNE GENERATOR. APP#920215 GDS 2/94920215920215  17CCR93115SJE12/05</t>
  </si>
  <si>
    <t>571.30</t>
  </si>
  <si>
    <t>574.00</t>
  </si>
  <si>
    <t>APCD2006-PTO-920738</t>
  </si>
  <si>
    <t>650 ROBINSON ST E SAN DIEGO, CA</t>
  </si>
  <si>
    <t>EMERGENCY GENERATOR:  2275 HP DETROIT DIESEL ENGINE, MODEL 9163-7416 (16V-149TI), TURBOCHARGED, INTERCOOLED, S/N 16E-11538, GENERATOR, 1500 KW, MODEL DASE 04181500, S/N 3370B93, GENSET 3 OF 3. (APP# 920738 GDS 06/93) 920738 17CCR93115SJE12/05</t>
  </si>
  <si>
    <t>660.50</t>
  </si>
  <si>
    <t>670.80</t>
  </si>
  <si>
    <t>APCD2006-PTO-920860</t>
  </si>
  <si>
    <t>EMERGENCY GENERATOR:  2275 HP DETROIT DIESEL ENGINE MODEL 9163 - 7416 (126V - 149TI), TURBOCHARGED, INTERCOOLED, S/N 16E - 11540, GENERATOR, 1500 KW, MODEL DASE 04181500, S/N 3371B93, GENSET 2 OF 3.  (APP# 920860  GDS 06/93)  920860 17 CCR 93115 SJE 12/05</t>
  </si>
  <si>
    <t>668.10</t>
  </si>
  <si>
    <t>678.30</t>
  </si>
  <si>
    <t>APCD2006-PTO-920861</t>
  </si>
  <si>
    <t>EMERGENCY ENGINE GENERATOR SET:  2275 HP TURBOCHARGED, INTERCOOLED, DETROIT DIESEL MODEL 9163 7416 (16V 149TI), SERIAL NUMBER 16E-10459 WITH A 1500 KW MAGNAVOX SYNCHRONOUS A/C GENERATOR SERIAL NUMBER XM 3862761. 920861 GDS 2/94 920861 17 CCR 93115 SJE 12/05</t>
  </si>
  <si>
    <t>663.40</t>
  </si>
  <si>
    <t>673.80</t>
  </si>
  <si>
    <t>APCD2006-PTO-921506</t>
  </si>
  <si>
    <t>225 Las Posas Rd N San Marcos, CA</t>
  </si>
  <si>
    <t>AN EMERGENCY ELECTRICAL GENERATOR- ENGINE SET: DETROIT DIESEL CO., MODEL 12V-92TA 8123-7405, 6A32836, 830 HP, TURBOCHARGED AND AFTERCOOLED DIESEL ENGINE DRIVING A GENERATOR; NEWAGE STAMFORD, TYPE HC 534E, S/N C27888/3, 500 KW, A/C GENERATOR 921506 17CCR93115 SJE 12/05</t>
  </si>
  <si>
    <t>475.70</t>
  </si>
  <si>
    <t>478.80</t>
  </si>
  <si>
    <t>APCD2006-PTO-930071</t>
  </si>
  <si>
    <t>SD City of Police Dept NE Div</t>
  </si>
  <si>
    <t>13396 Salmon River Rd San Diego, CA</t>
  </si>
  <si>
    <t>92129</t>
  </si>
  <si>
    <t>Emergency Generator Engine Set: Caterpillar Model 3306B DI, Serial No. 85Z04623, 375hp @ 1800 rpm, turbocharged diesel engine driving a Caterpillar Model SR4, Serial No. 5F-Z04581; 752 amps @ 208 volts, 250 kW electrical generator.  (ADL   2/94). (APP #930071).  (7CCR931156  SJE 11/05).</t>
  </si>
  <si>
    <t>187.00</t>
  </si>
  <si>
    <t>188.00</t>
  </si>
  <si>
    <t>APCD2007-PTO-974419</t>
  </si>
  <si>
    <t>GOVERNMENT EMPLOYEES INSURANCE COMPANY</t>
  </si>
  <si>
    <t>14111 DANIELSON ST POWAY, CA</t>
  </si>
  <si>
    <t>EMERGENCY ENGINE: CATERPILLAR, MODEL 3512, DIESEL FIRED, 2172 BHP, S/N 6WN00251, DRIVING AN ELECTRIC GENERATOR. (974419 ALC 01/00)  17CCR93115  SJE 09/06</t>
  </si>
  <si>
    <t>272.00</t>
  </si>
  <si>
    <t>APCD2007-PTO-974421</t>
  </si>
  <si>
    <t>PERKINS MODEL LJ50418, 80 BHP, S/N: U854965D. 974421 AFS 10 JAN2000 17CCR93115 SJE 03/07</t>
  </si>
  <si>
    <t>179.10</t>
  </si>
  <si>
    <t>APCD2007-PTO-974632</t>
  </si>
  <si>
    <t>Ferring Research Institute Inc</t>
  </si>
  <si>
    <t>Troy Gardner</t>
  </si>
  <si>
    <t>4245 Sorrento Valley Blvd. San Diego, CA</t>
  </si>
  <si>
    <t>FORD/KOHLER NATURAL GAS ENGINE, MODEL LSG-8751-6005-A, S/N 04356-L-06RM, 100 KW. _x000D_974632 AFS 23FEB2000 (978698 10/02)(977713 2/02)</t>
  </si>
  <si>
    <t>678.60</t>
  </si>
  <si>
    <t>680.70</t>
  </si>
  <si>
    <t>APCD2007-PTO-974726</t>
  </si>
  <si>
    <t>Level 3 Communications</t>
  </si>
  <si>
    <t>Brian Beitler</t>
  </si>
  <si>
    <t>1806 Mission Av Oceanside, CA</t>
  </si>
  <si>
    <t>EMERGENCY ENGINE (Mfr: New Holland, serial: 87800867, fuel: diesel, output: 174BHP approximate, Generac model: SD130) for a GENERAC generator (model: 99A02853-S, S/N: 2048092). _x000D_APPL# 2048092 EFH 03/00 (984725 9/06) 17 CCR 93 115 SJE 01/07</t>
  </si>
  <si>
    <t>359.30</t>
  </si>
  <si>
    <t>363.70</t>
  </si>
  <si>
    <t>APCD2007-PTO-974956</t>
  </si>
  <si>
    <t>EL CORTEZ OWNERS ASSOCIATION</t>
  </si>
  <si>
    <t>JENNY GARCIA</t>
  </si>
  <si>
    <t>702 ASH ST SAN DIEGO, CA</t>
  </si>
  <si>
    <t>EMERGENCY ENGINE GENERATOR, 490 HP, DETROIT DIESEL ENGINE, MODEL 300DSE, S/N 06R0575316APPL# 974956 EFH 06/0017CCR93115SJE10/05</t>
  </si>
  <si>
    <t>100.20</t>
  </si>
  <si>
    <t>100.70</t>
  </si>
  <si>
    <t>APCD2007-PTO-975126</t>
  </si>
  <si>
    <t>SD Square</t>
  </si>
  <si>
    <t>1055 Ninth Ave San Diego, CA</t>
  </si>
  <si>
    <t>EMERGENCY ENGINE GENERATOR, 344 HP JOHN DEERE DIESEL ENGINE, MODEL 6619AF-00 S/N 034693RG APPL# 975126 EFH 06/00  17CCR93115   SJE11/05</t>
  </si>
  <si>
    <t>683.70</t>
  </si>
  <si>
    <t>703.10</t>
  </si>
  <si>
    <t>APCD2007-PTO-975368</t>
  </si>
  <si>
    <t>Sysco Food Services of San Diego Inc</t>
  </si>
  <si>
    <t>12180 Kirkham Rd Poway, CA</t>
  </si>
  <si>
    <t>EMERGENCY ENGINE GENERATOR, 1495 HP DETROIT DIESEL ENGINE MODEL R1637K06, S/N 5362000642.</t>
  </si>
  <si>
    <t>186.00</t>
  </si>
  <si>
    <t>190.00</t>
  </si>
  <si>
    <t>APCD2007-PTO-975378</t>
  </si>
  <si>
    <t>Vista Irrigation District</t>
  </si>
  <si>
    <t>Brian Smith</t>
  </si>
  <si>
    <t>1391 Engineer Street Vista, CA</t>
  </si>
  <si>
    <t>EMERGENCY ENGINE: CUMMINS ONAN, MODEL 6CTA8.3-G1, 277 BHP, DIESEL FIRED, TURBOCHARGED, AFTERCOOLED, S/N 45958204, DRIVING A 250-KW ELECTRIC GENERATOR. 17CCR93115 SJE 02/07</t>
  </si>
  <si>
    <t>335.00</t>
  </si>
  <si>
    <t>337.10</t>
  </si>
  <si>
    <t>APCD2007-PTO-975511</t>
  </si>
  <si>
    <t>Kaiser Foundation Hospitals</t>
  </si>
  <si>
    <t>Michael English</t>
  </si>
  <si>
    <t>4405 Vandever Av San Diego, CA</t>
  </si>
  <si>
    <t>EMERGENCY DIESEL ENGINE: CUMMINS NT-855-G4, S/N 11440030, 375 BHP, TURBOCHARGED, DRIVING A 180 KW KOHLER 180R OZ GENERATOR. 975511 EAD 9/2/01 17CCR93115 SJE02/07985102-SJE-8/2007</t>
  </si>
  <si>
    <t>809.90</t>
  </si>
  <si>
    <t>818.20</t>
  </si>
  <si>
    <t>APCD2007-PTO-975744</t>
  </si>
  <si>
    <t>4650 Palm Ave San Diego, CA</t>
  </si>
  <si>
    <t>EMERGENCY GENERATOR: 100 BHP JOHN DEERE MODEL 4045TF150 WITH TURBOCHARGING, DIESEL FIRED. S/N T04045T831954; DRIVES A 60 KW KOHLER GENERATOR MODEL 60REOZJ.975744 EAD 9/1/01  17 CCR 93115 SJE 09/06</t>
  </si>
  <si>
    <t>APCD2007-PTO-976012</t>
  </si>
  <si>
    <t>Heritage Apartments The</t>
  </si>
  <si>
    <t>750 Beech St San Diego, CA</t>
  </si>
  <si>
    <t>EMERGENCY ENGINE: ONAN / CUMMINS, MODEL 4B3.9-G2, DIESEL FIRED, 68 BHP, S/N 45994787, DRIVING AN ELECTRIC GENERATOR. (976012 ALC 02/01)  17CCR93115  SJE8/06</t>
  </si>
  <si>
    <t>97.90</t>
  </si>
  <si>
    <t>98.60</t>
  </si>
  <si>
    <t>APCD2007-PTO-976196</t>
  </si>
  <si>
    <t>Dexcom Inc</t>
  </si>
  <si>
    <t>EHS Manager</t>
  </si>
  <si>
    <t>6310 Sequence Dr San Diego, CA</t>
  </si>
  <si>
    <t>ONE (1) EMERGENCY ENGINE GENERATOR, DETROIT DIESEL ENGINE, 2200 HP (DERATED TO 1650 HP), DIESEL FIRED, MODEL 12V4000, S/N 1257969, TURBOCHARGED AND AFTERCOOLED, DRIVING A 1125 KW GENERATOR. APPL# 976196 EFH 02/0217CCR93115SJE11/05 Old VAX ID: 97856 A Old BCMS ID: 1998-10488</t>
  </si>
  <si>
    <t>170.60</t>
  </si>
  <si>
    <t>176.70</t>
  </si>
  <si>
    <t>APCD2007-PTO-976616</t>
  </si>
  <si>
    <t>Olivenhain Municipal Water District</t>
  </si>
  <si>
    <t>Don Hussey</t>
  </si>
  <si>
    <t>7813 Camino Sin Puente Rancho Santa Fe, CA</t>
  </si>
  <si>
    <t>Emergency Diesel Engine: Detroit Diesel model 8V2000-G81-RO83-7K06, 765 bhp, S/N: 5312001179, turbocharged, aftercooled, tier 1 certified, family # YDDXL31.8VRE, equipped with carb-verified, level 3 diesel particulate filter (DPF), Sud-Chemie/Clariant model "EnviCat-DPF"  engine drives a 500kw generator. (976616 ALC 10/02)17CCR93115SJE11/05984135-SJE-11/07 (INSTALL DPF FOR DRP USE)</t>
  </si>
  <si>
    <t>362.10</t>
  </si>
  <si>
    <t>APCD2007-PTO-976743</t>
  </si>
  <si>
    <t>Manheim San Diego</t>
  </si>
  <si>
    <t>Bill Miller</t>
  </si>
  <si>
    <t>4691 Calle Joven Oceanside, CA</t>
  </si>
  <si>
    <t>92057</t>
  </si>
  <si>
    <t>EMERGENCY STANDBY ENGINE: _x000D_
-MFR: DETROIT DIESEL, MODEL 6063-MK35, S/N 06R0647265, 490 BHP, EPA TIER 1 CERTIFIED OF ENGINE FAMILY NUMBER 1DDXL12.7VGD, EQUIPPED WITH TURBOCHARGER, DRIVING A 300 KW KOHLER GENERATOR (S/N 0708655) (976743-CCN-11/01) 117CCR93115 SJE11/05</t>
  </si>
  <si>
    <t>184.00</t>
  </si>
  <si>
    <t>187.30</t>
  </si>
  <si>
    <t>APCD2007-PTO-976744</t>
  </si>
  <si>
    <t>EMERGENCY STANDBY ENGINE:  _x000D_
MFR: DETROIT DIESEL, MODEL 6063-MK35, UNIT: 06R0641493_x000D_
415 BHP, EPA TIER 1 CERTIFIED OF ENGINE FAMILY NUMBER 1DDXL12.7VGD, EQUIPPED WITH TURBOCHARGER, DRIVING A 250 KW KOHLER GENERATOR (S/N 0708975)_x000D_
(976744-CCN-11/01)_x000D_
117CCR93115_x000D_
SJE11/05</t>
  </si>
  <si>
    <t>228.90</t>
  </si>
  <si>
    <t>236.20</t>
  </si>
  <si>
    <t>APCD2007-PTO-977116</t>
  </si>
  <si>
    <t>Treo @ Kettner HOA</t>
  </si>
  <si>
    <t>1240 India St San Diego, CA</t>
  </si>
  <si>
    <t>EMERGENCY STANDBY ENGINE: CUMMINS DIESEL ENGINE, MODEL QSX15-G9, S/N 14027856, RATED AT 755 BHP, EPA CERTIFIED OF ENGINE FAMILY NUMBER YCEXL015.ABA, EQUIPPED WITH TURBO CHARGER, AFTER COOLER, DRIVING A 450 KW GENERATOR. (977116-CCN-5/04)  17CCR93115  SJE8/06</t>
  </si>
  <si>
    <t>APCD2007-PTO-977122</t>
  </si>
  <si>
    <t>EMERGENCY STANDBY ENGINE: CUMMINS DIESEL ENGINE, MODEL 6CTA8.3-F2, S/N 46158243, RATED AT 270 BHP, EQUIPPED WITH TURBO CHARGER, DRIVING AN EMERGENCY FIRE PUMP.  (977122-CCN-5/04)  17CCR93115  SJE8/06</t>
  </si>
  <si>
    <t>APCD2008-PTO-986768</t>
  </si>
  <si>
    <t>EMERGENCY DIESEL ENGINE:  MFR: ISUZU. MODEL:  A-6BG1T. S/N: 6BG1-103413. 115 HP,TURBOCHARGED, AFTERCOOLED, DRIVING AN 80 KW GENERATOR.(S/N: BU08J388) 986768/SJE</t>
  </si>
  <si>
    <t>193.00</t>
  </si>
  <si>
    <t>APCD2008-PTO-986787</t>
  </si>
  <si>
    <t>USMC Base Public Utilities U12</t>
  </si>
  <si>
    <t>41 Area Building 418001 Camp Pendleton, CA</t>
  </si>
  <si>
    <t>EMERGENCY STANDBY DIESEL ENGINE: DEERE, MODEL: 4045HF285I, S/N: PE4045L057782, 158 BHP, TIER 3 CERTIFIED OF FAMILY # 8JDXL06.8105, MODEL YEAR 2008, TURBO-CHARGED, AFTER-COOLED, DRIVING A 100 KW GENERAC GENERATOR. 986787/DCT/11/08  (Building 418002)</t>
  </si>
  <si>
    <t>APCD2008-PTO-986866</t>
  </si>
  <si>
    <t>Southland Envelope Co Inc</t>
  </si>
  <si>
    <t>Dianne Gonzalez</t>
  </si>
  <si>
    <t>10111 Riverford Rd Lakeside, CA</t>
  </si>
  <si>
    <t>EMERGENCY DIESEL ENGINE:  JOHN DEERE 4039DF004, S/N: CD4039D409412, 66 HP, UNCERTIFIED (TIER 0), INSTALLED SEPT. 2000, DRIVING AN EMERGENCY GENERATOR. 986866/SJE</t>
  </si>
  <si>
    <t>624.50</t>
  </si>
  <si>
    <t>631.10</t>
  </si>
  <si>
    <t>APCD2008-PTO-986911</t>
  </si>
  <si>
    <t>Ajinomoto Althea</t>
  </si>
  <si>
    <t>Michael Naughton</t>
  </si>
  <si>
    <t>6175 Lusk Blvd San Diego, CA</t>
  </si>
  <si>
    <t>EMERGENCY STANDBY ENGINE: JOHN DEERE DIESEL ENGINE MODEL 6068TF250 S/N T6068T825318 RATED AT 167 BHP DRIVING A GENERATOR. (986911-CCN-8/08)</t>
  </si>
  <si>
    <t>125.30</t>
  </si>
  <si>
    <t>130.40</t>
  </si>
  <si>
    <t>APCD2008-PTO-986916</t>
  </si>
  <si>
    <t>Grossmont Gardens</t>
  </si>
  <si>
    <t>Rebecca Wiliams</t>
  </si>
  <si>
    <t>5470 Marengo Ave La Mesa, CA</t>
  </si>
  <si>
    <t>EMERGENCY STANDBY NATURAL GAS ENGINE, MAKE: KATOLIGHT (CHRYSLER 318), MODEL: 45FPC4, S/N: E-592078, INITIAL YEAR OPERATED IN SAN DIEGO: 1987, RATING: 78HP, FUEL: NATURAL GAS, 986916 SH 8/08</t>
  </si>
  <si>
    <t>174.10</t>
  </si>
  <si>
    <t>193.40</t>
  </si>
  <si>
    <t>APCD2008-PTO-986917</t>
  </si>
  <si>
    <t>EMERGENCY STANDBY DIESEL ENGINE, MAKE: CUMMINS, MODEL: 4BT-3.9, S/N: 443 37 581, RATING: 102 HP, YEAR OPERATED IN SAN DIEGO: 1990, ORIG. APP# 986917, SH 8/08</t>
  </si>
  <si>
    <t>331.60</t>
  </si>
  <si>
    <t>349.10</t>
  </si>
  <si>
    <t>APCD2008-PTO-986967</t>
  </si>
  <si>
    <t>Lennar-Intergulf (Pacific) LLC</t>
  </si>
  <si>
    <t>1431 Pacific Hwy San Diego, CA</t>
  </si>
  <si>
    <t>EMERGENCY STANDBY DIESEL ENGINE: CUMMINS, MODEL: QSK23-G7 NR2, S/N: 00316537, RATED AT 1220 BHP, TIER 2 CERTIFIED OF FAMILY #: 7CEXL023.AAB, MODEL YEAR 2007, TURBOCHARGED, AFTERCOOLED, WITH A VERTICAL EXHAUST STACK RELEASE, DRIVING A 750 KW GENERATOR 986967/DCT/10/08</t>
  </si>
  <si>
    <t>67.20</t>
  </si>
  <si>
    <t>72.40</t>
  </si>
  <si>
    <t>APCD2008-PTO-987065</t>
  </si>
  <si>
    <t>Valley Center Fire Protection District</t>
  </si>
  <si>
    <t>28234 Lilac Rd Valley Center, CA</t>
  </si>
  <si>
    <t>92082</t>
  </si>
  <si>
    <t>EMERGENCY ENGINE: PROPANE FUELED, FORD ESG-642, 4.2L S/N: 06ZK52059, 74 HP, FAMILY #6FMXB04.2GAA, EQUIPPED WITH NETT TECHNOLOGIES T SERIES CATALYTIC CONVERTER, DRIVING A 47 KW GENERATOR. 987065/SJE</t>
  </si>
  <si>
    <t>453.00</t>
  </si>
  <si>
    <t>460.70</t>
  </si>
  <si>
    <t>APCD2008-PTO-987069</t>
  </si>
  <si>
    <t>HCP Torrey Pines LLC</t>
  </si>
  <si>
    <t>Rob Admire</t>
  </si>
  <si>
    <t>11099 N Torrey Pines Rd La Jolla, CA</t>
  </si>
  <si>
    <t>EMERGENCY ENGINE: DETROIT DIESEL, MODEL 8063-7405, 423 BHP, DIESEL FIRED, S/N 06VF210437._x000D_(987069 ALC 09/08)</t>
  </si>
  <si>
    <t>282.90</t>
  </si>
  <si>
    <t>284.40</t>
  </si>
  <si>
    <t>APCD2008-PTO-987367</t>
  </si>
  <si>
    <t>BioMed Realty, LLP</t>
  </si>
  <si>
    <t>Dam Krachon</t>
  </si>
  <si>
    <t>3545 John Hopkins CT San Diego, CA</t>
  </si>
  <si>
    <t>Emergency Diesel Engine Generator: John Deere, Model 6135HFG75, 755 BHP, S/N RG6135G009975, Engine Family HJDXL13.5132-009, Tier 3 certified; driving a 500-kW emergency electrical generator.</t>
  </si>
  <si>
    <t>22.60</t>
  </si>
  <si>
    <t>27.20</t>
  </si>
  <si>
    <t>APCD2008-PTO-987386</t>
  </si>
  <si>
    <t>HCP TPSC, LLC</t>
  </si>
  <si>
    <t>Mark Egan</t>
  </si>
  <si>
    <t>11085 N Torrey Pines Rd La Jolla, CA</t>
  </si>
  <si>
    <t>EMERGENCY DIESEL STAND BY ENGINE, MAKE: ALLIS-CHALMERS; MODEL: 649I; S/N: 49-18352; YEAR:1982; GENERATOR MAKE:WINCO, MODEL: B-80ADS-18R/4, S/N: 973438-001/D82, ORIG. APP# 987386, SH 10/08</t>
  </si>
  <si>
    <t>211.90</t>
  </si>
  <si>
    <t>APCD2008-PTO-987670</t>
  </si>
  <si>
    <t>Building 220189 Camp Pendleton, CA</t>
  </si>
  <si>
    <t>EMERGENCY STANDBY DIESEL ENGINE: CUMMINS, MODEL: QSB5-G3 NR3, S/N:46975876, 145 BHP, TIER 3 CERTIFIED OF FAMILY #: 9CEXL0275AAG, MODEL YEAR: 2009, TURBOCHARGED, CHARGE AIR-COOLED, DRIVING A 50 KW GENERATOR 987678/DCT/07/09 Bldg. No. 220189</t>
  </si>
  <si>
    <t>APCD2008-PTO-987778</t>
  </si>
  <si>
    <t>CIM OFC SAN DIEGO CA, LP</t>
  </si>
  <si>
    <t>Geoff Dawson</t>
  </si>
  <si>
    <t>5887 Copley Drive San Diego, CA</t>
  </si>
  <si>
    <t>Emergency Standby Diesel Engine: Cummins, Model: QST30-G5, S/N: 37240296, 1490 bhp, Tier 2 Certified of Family #: 9CEXL030.AAD, Model Year: 2009, turbocharged, aftercooled, driving a 750 kW generator 987778/DCT/06/09</t>
  </si>
  <si>
    <t>143.00</t>
  </si>
  <si>
    <t>167.00</t>
  </si>
  <si>
    <t>APCD2008-PTO-987820</t>
  </si>
  <si>
    <t>SCRIPPS HEALTH FACILITIES</t>
  </si>
  <si>
    <t>David S Blackledge</t>
  </si>
  <si>
    <t>4275 CAMPUS POINT CT SAN DIEGO, CA</t>
  </si>
  <si>
    <t>INTERNAL COMBUSTION ENGINE. MAKE: CUMMINS, MODEL: QSM11-G4, S/N: 35251946.BHP: 470 HP, DIESEL FUELED, EQUIPPED WITH TURBOCHARGER AND AFTERCOOLER. ENGINE FAMILY CERTIFICATION NAME: 9CEXL0661AAH. DRIVES AN ELECTRICAL EMERGENCY GENERATOR RATED AT 300 KW. JFT JUL/09</t>
  </si>
  <si>
    <t>202.50</t>
  </si>
  <si>
    <t>224.80</t>
  </si>
  <si>
    <t>APCD2008-PTO-987912</t>
  </si>
  <si>
    <t>EMERGENCY STANDBY DIESEL ENGINE: DEERE, MODEL: 4024HF285B, S/N:PE4024L005527, 79 BHP, TIER 3 CERTIFIED OF FAMILY #: 8JDXL03.0113, MODEL YEAR: 2008, TURBOCHARGED, AFTERCOOLED, DRIVING A 50 KW GENERAC GENERATOR 987912/DCT/07/09</t>
  </si>
  <si>
    <t>APCD2008-PTO-987978</t>
  </si>
  <si>
    <t>Zoological Society of San Diego</t>
  </si>
  <si>
    <t>John Liken-Legal/Risk Mgt</t>
  </si>
  <si>
    <t>2920 Zoo Dr San Diego, CA</t>
  </si>
  <si>
    <t>INTERNAL COMBUSTION ENGINE. MAKE: GENERAL MOTORS, MODEL: VORTEC 8.1L, S/N 1.9593-08. PROPANE FUELED. BHP: 195. EQUIPPED WITH A TURBOCHARGER. FITTED WITH A 3 WAY CATALYST BRAND DCL INTERNATIONAL MODEL DC46, S/N 175559. DRIVES AN ELECTRICAL EMERGENCY GENERATOR KOHLER, 105 KW, S/N 2243054. JFT JUL/09</t>
  </si>
  <si>
    <t>130.50</t>
  </si>
  <si>
    <t>132.60</t>
  </si>
  <si>
    <t>APCD2015-PTO-002466</t>
  </si>
  <si>
    <t>New Cingular Wirless PCS, LLC</t>
  </si>
  <si>
    <t>97 Arviso Lane Valley Center, CA</t>
  </si>
  <si>
    <t>Emergency standby engine: Kukje diesel engine for Generac, Model D3400T, S/N TP9W00525, rated at 85 bhp, Model Year 2012, Tier 3 certified of Engine Family Number CKMCL3.41D43, driving a 63.4 KW generator.</t>
  </si>
  <si>
    <t>166.10</t>
  </si>
  <si>
    <t>167.90</t>
  </si>
  <si>
    <t>APCD2015-PTO-002468</t>
  </si>
  <si>
    <t>San Diego Gas &amp; Electric-NorthEast C&amp;O</t>
  </si>
  <si>
    <t>Jennifer Davis</t>
  </si>
  <si>
    <t>571 Enterprise Street Escondido, CA</t>
  </si>
  <si>
    <t>Emergency standby engine: John Deere diesel engine, Model 6068HFG85 (S/N: PE6068L954393) , rated at 315 BHP, Model Year 2014, EPA Tier 3 certified of Engine Family Number EJDXL13.5103, driving a 200 KW generator.  Equipped with turbocharger and aftercooler.</t>
  </si>
  <si>
    <t>44.60</t>
  </si>
  <si>
    <t>49.50</t>
  </si>
  <si>
    <t>APCD2015-PTO-002470</t>
  </si>
  <si>
    <t>Sherpa Clinical Packaging</t>
  </si>
  <si>
    <t>Mark Paiz</t>
  </si>
  <si>
    <t>6166 Nancy Ridge Drive San Diego, CA</t>
  </si>
  <si>
    <t>Emergency Engine Generator:  John Deere Diesel Engine, Model 6090HF484C, rated at 346 hp, Model Year 2015, S/N RG609L0122795, EPA Tier 3 Certified Engine, Family Number FJDX09.0114, driving a 230 KW Electrical Generator.</t>
  </si>
  <si>
    <t>64.10</t>
  </si>
  <si>
    <t>74.90</t>
  </si>
  <si>
    <t>APCD2015-PTO-002471</t>
  </si>
  <si>
    <t>NBC Universal</t>
  </si>
  <si>
    <t>Attn: EHS</t>
  </si>
  <si>
    <t>9680 Granite Ridge Drive San Diego, CA</t>
  </si>
  <si>
    <t>Emergency Diesel Engine Generator: Caterpillar; model C32; serial number PRH05711; Engine Family FCPXL32.0NZS; tier 2 certified; 1474 bhp rated; turbocharged with charge air cooler; driving a 1000 kW generator</t>
  </si>
  <si>
    <t>63.40</t>
  </si>
  <si>
    <t>66.30</t>
  </si>
  <si>
    <t>APCD2015-PTO-002475</t>
  </si>
  <si>
    <t>3483 Dunhill Bldg 34 San Diego, CA</t>
  </si>
  <si>
    <t>Emergency standby engine: John Deere diesel engine, Model 6135HFG75, S/N RG6135G006123, rated at 755 bhp, Model Year 2015, Tier 2 certified of Engine Family Number FJDXL13.5132, driving a 500 KW generator.</t>
  </si>
  <si>
    <t>73.30</t>
  </si>
  <si>
    <t>75.30</t>
  </si>
  <si>
    <t>APCD2015-PTO-002480</t>
  </si>
  <si>
    <t>BMR-Waples LP</t>
  </si>
  <si>
    <t>Srinivas Hatathodi</t>
  </si>
  <si>
    <t>9535 Waples Street San Diego, CA</t>
  </si>
  <si>
    <t>Emergency Engine Generator: John Deere Diesel Engine, Model 6068HF285, rated at 237 HP,  Model Year 2015, S/N PE6068L270066, EPA Tier 3 Certified Engine, Family Number FJL06.8120, driving a 150 KW Electrical Generator.</t>
  </si>
  <si>
    <t>65.50</t>
  </si>
  <si>
    <t>79.20</t>
  </si>
  <si>
    <t>APCD2015-PTO-002481</t>
  </si>
  <si>
    <t>SD CITY DEPT OF METRO WASTEWATER</t>
  </si>
  <si>
    <t>Jess Miranda</t>
  </si>
  <si>
    <t>18130 BERNARDO DR W SAN DIEGO, CA</t>
  </si>
  <si>
    <t>Cummins Inc. diesel engine, Model QST30-G5 NR2, S/N 37265013, rated at 1490 hp, Model Year 2015, Tier 2 certified of engine Family Number FCEXL030.AAD, driving a 1000 KW generator. Equipped with turbocharger and aftercooler.</t>
  </si>
  <si>
    <t>50.60</t>
  </si>
  <si>
    <t>62.60</t>
  </si>
  <si>
    <t>APCD2015-PTO-002491</t>
  </si>
  <si>
    <t>SAFC Pharma</t>
  </si>
  <si>
    <t>Tommy Thompson</t>
  </si>
  <si>
    <t>6219 El Camino Real Carlsbad, CA</t>
  </si>
  <si>
    <t>Emergency diesel engine: Mitsubishi, Model S12A2-Y2PTAW-2, S/N 28212, rated at 1207 bhp, Model Year 2015, Tier 2 certified of Engine Family Number FMVXL33.9BBA, driving a 750 KW generator.</t>
  </si>
  <si>
    <t>127.00</t>
  </si>
  <si>
    <t>APCD2015-PTO-002492</t>
  </si>
  <si>
    <t>San Diego Gas and Electric Company</t>
  </si>
  <si>
    <t>Kevin Dickison</t>
  </si>
  <si>
    <t>735 33rd Street San Diego, CA</t>
  </si>
  <si>
    <t>Emergency standby engine: John Deere diesel engine, Model 6135HFG84, S/N RG6135L030691, rated at 538 bhp, Model Year 2015, Tier 3 certified of Engine Family Number FJDXL13.5146, driving a 350 KW generator.</t>
  </si>
  <si>
    <t>30.70</t>
  </si>
  <si>
    <t>33.80</t>
  </si>
  <si>
    <t>APCD2015-PTO-002493</t>
  </si>
  <si>
    <t>Emergency standby engine: John Deere diesel engine, Model 6135HFG84, S/N RG6135L030746, rated at 538 bhp, Model Year 2015, Tier 3 certified of Engine Family Number FJDXL13.5146, driving a 350 KW generator.</t>
  </si>
  <si>
    <t>52.70</t>
  </si>
  <si>
    <t>53.80</t>
  </si>
  <si>
    <t>APCD2015-PTO-002494</t>
  </si>
  <si>
    <t>Emergency Engine Generator:  John Deere Diesel Engine, Model 6090HF484, rated at 385 bhp, Model Year 2014, S/N RG6090L119007, rated at 385 bhp, EPA Tier 3 Certified Engine, Family Number EJDXL09.0114, turbocharged, driving a 250 KW Electrical Generator.</t>
  </si>
  <si>
    <t>61.10</t>
  </si>
  <si>
    <t>89.20</t>
  </si>
  <si>
    <t>APCD2015-PTO-002495</t>
  </si>
  <si>
    <t>Petco Animal Supplies</t>
  </si>
  <si>
    <t>Jeff Hutson</t>
  </si>
  <si>
    <t>10850 Via Frontera San Diego, CA</t>
  </si>
  <si>
    <t>Emergency standby engine: John Deere diesel engine, Model 4045HF285, S/N PE4045L272085, rated at 197 bhp, Model Year 2015, Tier 3 certified of Engine Family Number FJDXL06.8120, driving a 125 KW generator.</t>
  </si>
  <si>
    <t>94.40</t>
  </si>
  <si>
    <t>APCD2016-PTO-002497</t>
  </si>
  <si>
    <t>Poseidon Water</t>
  </si>
  <si>
    <t>Peter MacLaggan</t>
  </si>
  <si>
    <t>4590 Carlsbad Blvd Carlsbad, CA</t>
  </si>
  <si>
    <t>Emergency standby engine: John Deere diesel engine, Model 6068HFG85 (S/N: PE6068L943669), rated at 315 BHP, Model Year 2014, EPA Tier 3 certified of Engine Family Number EJDXL13.5103, driving a 200 KW generator.  Equipped with turbocharger and aftercooler.</t>
  </si>
  <si>
    <t>41.50</t>
  </si>
  <si>
    <t>52.50</t>
  </si>
  <si>
    <t>APCD2016-PTO-002499</t>
  </si>
  <si>
    <t>4245 Sorrento Valley Bl San Diego, CA</t>
  </si>
  <si>
    <t>Emergency Engine Generator: John Deere Engine, Model 6068HF285, Turbocharged, rated at 237 bhp, Model Year 2015, S/N PE 6068L271375, EPA Tier 3 Certified Engine, Family Number FJDXL06.8120-004, driving a 150 KW, Electrical Generator</t>
  </si>
  <si>
    <t>50.40</t>
  </si>
  <si>
    <t>61.20</t>
  </si>
  <si>
    <t>APCD2016-PTO-002504</t>
  </si>
  <si>
    <t>Building 23670 West Unit Camp Pendleton, CA</t>
  </si>
  <si>
    <t>Emergency diesel engine: Make Detroit Diesel MTU, Model 12V2000G85-TB, S/N 5352011849, rated at 1193 bhp, Model Year 2014, Tier 2 certified of Engine Family Number EMDDL35.8GRR, driving an 890 KW generator.  (23670 - West)</t>
  </si>
  <si>
    <t>48.60</t>
  </si>
  <si>
    <t>APCD2016-PTO-002505</t>
  </si>
  <si>
    <t>Building 23670 East Unit Camp Pendleton, CA</t>
  </si>
  <si>
    <t>Emergency diesel engine: Detroit Diesel MTU engine, Model 12V2000G85-TB, S/N 5352011866, rated at 1194 bhp, Model Year 2014, Tier 2 certified of Engine Family Number EMDDL35.8GRR, driving an 890 KW generator.  (23670 - East)</t>
  </si>
  <si>
    <t>49.20</t>
  </si>
  <si>
    <t>51.00</t>
  </si>
  <si>
    <t>APCD2016-PTO-002506</t>
  </si>
  <si>
    <t>San Diego 2 LLC</t>
  </si>
  <si>
    <t>Mario Nila</t>
  </si>
  <si>
    <t>15051 Avenue of Science San Diego, CA</t>
  </si>
  <si>
    <t>Emergency Diesel Engine Generator: John Deere; model 6135HFG84; serial number RG6135L030743; Engine Family_x000D_
FJDXL13.5146; tier 3 certified; 538 bhp rated; turbocharged with charge air cooler; driving a 350 kW generator</t>
  </si>
  <si>
    <t>121.90</t>
  </si>
  <si>
    <t>123.40</t>
  </si>
  <si>
    <t>APCD2016-PTO-002511</t>
  </si>
  <si>
    <t>New Cingular Wireless PCS LLC dba AT&amp;T Mobility</t>
  </si>
  <si>
    <t>Cyndi Thrift</t>
  </si>
  <si>
    <t>2973 Volcan Mountain Ranch Road Julian, CA</t>
  </si>
  <si>
    <t>Emergency standby engine: KUKJE Machinery diesel engine, Model D3400T-Gen1, S/N TP9W00505, rated at 85 bhp, Model Year 2012, Tier 3 certified of Engine Family Number CKMCL3.41D43, driving a 50 KW generator.</t>
  </si>
  <si>
    <t>238.50</t>
  </si>
  <si>
    <t>273.90</t>
  </si>
  <si>
    <t>APCD2017-PTO-002900</t>
  </si>
  <si>
    <t>Atlantic Shopping Center LP</t>
  </si>
  <si>
    <t>Hahn Tran</t>
  </si>
  <si>
    <t>110 West C Street San Diego, CA</t>
  </si>
  <si>
    <t>Emergency Diesel Engine:  Volvo Penta, Model TAD 1642 GE, 809 BHP maximum (rated at 713 BHP), S/N D16015154, Model Year 2006, Tier 2 Certified, Engine Family No. 6VPXK16.1ACB, driving a 604-kW generator.</t>
  </si>
  <si>
    <t>8.10</t>
  </si>
  <si>
    <t>APCD2017-PTO-002901</t>
  </si>
  <si>
    <t>Wakeland Housing and Development Corporation</t>
  </si>
  <si>
    <t>1453 4th Ave. San Diego, CA</t>
  </si>
  <si>
    <t>Emergency diesel engine: Iveco/FPT diesel engine, Model F3BE9685A-E, S/N E003-241817, rated at 530 bhp, Model Year 2015, Tier 3 certified of Engine Family Number FFPXL12.9IGR, driving a 350 KW generator.</t>
  </si>
  <si>
    <t>44.20</t>
  </si>
  <si>
    <t>55.60</t>
  </si>
  <si>
    <t>APCD2017-PTO-002904</t>
  </si>
  <si>
    <t>San Ysidro Health</t>
  </si>
  <si>
    <t>James Tuggle</t>
  </si>
  <si>
    <t>1388 Buckman Springs Road Campo, CA</t>
  </si>
  <si>
    <t>91906</t>
  </si>
  <si>
    <t>Emergency Diesel Engine: John Deere, Model 6068HF285, 237 BHP, S/N PE6068N000088, Model Year 2016, Tier 3 certified, Engine Family Number GJDXL06.8120, driving a 150 KW generator.</t>
  </si>
  <si>
    <t>195.20</t>
  </si>
  <si>
    <t>220.30</t>
  </si>
  <si>
    <t>APCD2017-PTO-002906</t>
  </si>
  <si>
    <t>Ed Chargualaf</t>
  </si>
  <si>
    <t>Emergency Diesel Engine:  FPT Industrial S.P.A., Model F2CE9685A-E, 389 BHP, S/N E002-045378, Model Year 2016, Tier 3 Certified, Engine Family No. GFPX08.7TR3, driving a 230-kW generator.</t>
  </si>
  <si>
    <t>APCD2017-PTO-002911</t>
  </si>
  <si>
    <t>Emergency standby engine: John Deere diesel engine, Model 6090HF484B, S/N RG6090L128792, rated at 385 bhp, Model Year 2016, Tier 3 certified of Engine Family Number GJDXL09.0114, driving a 250 KW generator.</t>
  </si>
  <si>
    <t>58.40</t>
  </si>
  <si>
    <t>68.70</t>
  </si>
  <si>
    <t>APCD2017-PTO-002912</t>
  </si>
  <si>
    <t>SDSU Foundation dba SDSU Research Foundation</t>
  </si>
  <si>
    <t>Rick Sims</t>
  </si>
  <si>
    <t>6361 Alvarado Court San Diego, CA</t>
  </si>
  <si>
    <t>Emergency Diesel Engine: John Deere Model 6068HFG85, S/N PE6068L994279; Engine Family GJDXL13.5103; tier 3_x000D_
certified; 318 bhp rated; turbocharged with charge air cooler; driving a 200 kW emergency generator</t>
  </si>
  <si>
    <t>22.10</t>
  </si>
  <si>
    <t>24.60</t>
  </si>
  <si>
    <t>APCD2017-PTO-002913</t>
  </si>
  <si>
    <t>Cobham Advanced Electronic Solutions Inc.</t>
  </si>
  <si>
    <t>Ricardo Rubalcava</t>
  </si>
  <si>
    <t>9404 Chesapeake Drive San Diego, CA</t>
  </si>
  <si>
    <t>Emergency Engine:  General Motors, Model Vortec 5.0L, 73 BHP, natural gas fired, S/N 50L0000955T16, Model Year 2016, Engine Family No. GPSIB5.702ED; equipped with a catalytic converter, Nett Technologies, Model TG-152; driving a 54-kW generator.</t>
  </si>
  <si>
    <t>APCD2017-PTO-002914</t>
  </si>
  <si>
    <t>Sunrise of Sabre Springs/Sunrise Senior Living Management</t>
  </si>
  <si>
    <t>Al Chavarria</t>
  </si>
  <si>
    <t>12515 Springhurst Drive San Diego, CA</t>
  </si>
  <si>
    <t>Emergency Diesel Engine: John Deere, Model 6068HFG82, 284 BHP, S/N PE6068N000777, Model Year 2016, Tier 3 certified, Engine Family Number GJDXL06.8120, driving a 180-kW generator, located within 500 feet of a school.</t>
  </si>
  <si>
    <t>95.20</t>
  </si>
  <si>
    <t>104.70</t>
  </si>
  <si>
    <t>APCD2017-PTO-002916</t>
  </si>
  <si>
    <t>Ed Corbett</t>
  </si>
  <si>
    <t>17144 S Woodson Crest Rd. Ramona, CA</t>
  </si>
  <si>
    <t>Emergency diesel fire pump engine: Cummins, Model 6BTA5.9F1, 208 BHP, S/N: 43605677.</t>
  </si>
  <si>
    <t>93.10</t>
  </si>
  <si>
    <t>93.60</t>
  </si>
  <si>
    <t>APCD2017-PTO-002919</t>
  </si>
  <si>
    <t>SD Hotel Circle LLC</t>
  </si>
  <si>
    <t>Mark Andrews</t>
  </si>
  <si>
    <t>2201 Hotel Circle South San Diego, CA</t>
  </si>
  <si>
    <t>Emergency standby engine: John Deere diesel engine, model 6068HF285, S/N PE6068L286049; rated at 237 bhp, Model Year 2016, Tier 3 certified of Engine Family Number GJDXL06.8120, driving a 150 KW generator.</t>
  </si>
  <si>
    <t>31.60</t>
  </si>
  <si>
    <t>APCD2017-PTO-002921</t>
  </si>
  <si>
    <t>Pacific Gate Owners Association</t>
  </si>
  <si>
    <t>Robert Diaz</t>
  </si>
  <si>
    <t>888 West E Street San Diego, CA</t>
  </si>
  <si>
    <t>Emergency Diesel Engine:  Mitsubishi, Model S12A2-Y2PTAW-2, 1207 BHP, S/N 28328, Model Year 2015, Tier 2 Certified, Engine Family No. FMVXL33.9BBA, driving a 750-kW generator.</t>
  </si>
  <si>
    <t>28.60</t>
  </si>
  <si>
    <t>39.00</t>
  </si>
  <si>
    <t>APCD2017-PTO-002924</t>
  </si>
  <si>
    <t>Invivoscribe Inc.</t>
  </si>
  <si>
    <t>Don Huffman</t>
  </si>
  <si>
    <t>10222 Barnes Canyon Road, Bldg. 1 San Diego, CA</t>
  </si>
  <si>
    <t>Emergency Diesel Engine Generator: John Deere Model 6135HFG75, S/N RG6135G009285; Engine Family HJDXL13.5132; tier 2 certified; 755 bhp rated; turbocharged with air cooler; driving a 500 kW emergency electrical generator</t>
  </si>
  <si>
    <t>34.10</t>
  </si>
  <si>
    <t>APCD2017-PTO-002926</t>
  </si>
  <si>
    <t>US NAVY</t>
  </si>
  <si>
    <t>John Jay</t>
  </si>
  <si>
    <t>USN Amphibious Base 2 PUB, Silver Strand Bl Coronado, CA</t>
  </si>
  <si>
    <t>Emergency Diesel Engine Generator: John Deere Model 4045HF2851 RATING 158 BHP, S/N TBD, Engine Family HJDXL04.5119, Tier 3 certified; driving a 100-kW emergency electrical generator.</t>
  </si>
  <si>
    <t>96.70</t>
  </si>
  <si>
    <t>100.90</t>
  </si>
  <si>
    <t>APCD2017-PTO-002927</t>
  </si>
  <si>
    <t>Derrick Johnson</t>
  </si>
  <si>
    <t>Emergency Diesel Engine Generator: John Deere Model 6090HFG86, S/N RG6090L128287; Engine Family GJDXL09.0114; tier 3 certified; 463 bhp rated; turbocharged with air cooler; driving a 300 kW emergency electrical generator</t>
  </si>
  <si>
    <t>63.30</t>
  </si>
  <si>
    <t>64.60</t>
  </si>
  <si>
    <t>APCD2017-PTO-002928</t>
  </si>
  <si>
    <t>Tandem Diabetes Care Inc</t>
  </si>
  <si>
    <t>Kandra Olsen</t>
  </si>
  <si>
    <t>11075 Roselle Street San Diego, CA</t>
  </si>
  <si>
    <t>Emergency Diesel Engine: John Deere, Model: 6068HF285K, 237 BHP, S/N: PE6068L284920, Model Year 2016, Tier 3 Certified, Engine Family No. GJDXL06.8120, driving a 150-kW generator.</t>
  </si>
  <si>
    <t>40.50</t>
  </si>
  <si>
    <t>APCD2017-PTO-002943</t>
  </si>
  <si>
    <t>Emergency standby engine: FPT Industrial S. P. (FPX) diesel engine, Model F4HE9685A*, S/N J102-01481905, rated at 237 bhp, Model Year 2017, Tier 3 certified of Engine Family Number HFPXL06.7DGS, driving a 150 KW generator.</t>
  </si>
  <si>
    <t>APCD2017-PTO-002944</t>
  </si>
  <si>
    <t>Southern California Edison</t>
  </si>
  <si>
    <t>Brian Metz</t>
  </si>
  <si>
    <t>Hwy 101 Nuclear Gen Station Camp Pendleton, CA</t>
  </si>
  <si>
    <t>Emergency Diesel Engine Generator: Caterpillar / Perkins Model C4.4, S/N E5G00521; Model Year 2017; Engine Family HPKXL04.4NR1; Tier 3 certified; 161 bhp rated; driving a 100 kW emergency electrical generator.</t>
  </si>
  <si>
    <t>67.10</t>
  </si>
  <si>
    <t>157.90</t>
  </si>
  <si>
    <t>APCD2017-PTO-002947</t>
  </si>
  <si>
    <t>Target Store T2871</t>
  </si>
  <si>
    <t>443 College BLVD Oceanside, CA</t>
  </si>
  <si>
    <t>Emergency engine: fueled with natural gas or propane, Make Cummins, Model WSG-1068 / Ford V10 6.8L, S/N G170209719, rated at 131.6 bhp, EPA certified for spark ignited engines of family number HCEXB06.8GDB, driving an 85 KW generator.</t>
  </si>
  <si>
    <t>APCD2005-PTO-977827</t>
  </si>
  <si>
    <t>Retired</t>
  </si>
  <si>
    <t>EMERGENCY STANDBY ENGINE:  DEUTZ MODEL BF6L413FR, S/N: 6941263, 200 HP, DIESEL FUEL, TURBOCHARGED, LEAN BURN. 977827 AFS 22 APR 2002 17 CCR 93115 SJE 12/05</t>
  </si>
  <si>
    <t>APCD2005-PTO-977828</t>
  </si>
  <si>
    <t>EMERGENCY STANDBY ENGINE: CUMMINS MODEL 6BT-5.9 G2, S/N: 44276567, 166 HPDIESEL FUEL, TURBOCHARGER, LEAN BURN. 977828 EAD 03270317 CCR 93115 SJE 12/05</t>
  </si>
  <si>
    <t>APCD2005-PTO-977829</t>
  </si>
  <si>
    <t>EMERGENCY STANDBY ENGINE: CUMMINS MODEL 6BT-5.9 G1, S/N: 44234195, 135 HPDIESEL FUEL, TURBOCHARGER, LEAN BEAN.  977829 EAD 03270317 CCR 93115 SJE 12/05</t>
  </si>
  <si>
    <t>APCD2005-PTO-977830</t>
  </si>
  <si>
    <t>EMERGENCY STANDY ENGINE: CMMINS MODEL 6BT-5.9 G1, S/N: 44312308, 135 HP, DIESEL FUEL, TURBOCHARGER, LEAN BURN.  977830 EAD 03270317 CCR 93115 SJE 12/05</t>
  </si>
  <si>
    <t>APCD2005-PTO-977831</t>
  </si>
  <si>
    <t>EMERGENY STANDY ENGINE; CUMMINS MODEL 6BT-5.9 G1, S/N: 44312309, 135 HP, DIESEL FUEL, TURBOCHARGER, LEAN BURN.  977831 EAD 03270317 CCR 93115 SJE 12/05</t>
  </si>
  <si>
    <t>APCD2005-PTO-977832</t>
  </si>
  <si>
    <t>EMERGENCY STANDBY ENGINE: CUMMINS MODEL 6BT-5.9 G1, S/N 44300089, 135 HP DIESEL FUEL, TURBOCHARGER, LEAN BURN.  977832 EAD 03270317CCR93115SJE12/05</t>
  </si>
  <si>
    <t>APCD2005-PTO-977835</t>
  </si>
  <si>
    <t>EMERGENCY STANDBY ENGINE: MITSUBISHI MODEL 6D16-T, S/N: TK3413816, DIESELFUEL, TURBOCHARGER, LEAN BURN. 977835 EAD 03260317 CCR 93115 SJE 12/05</t>
  </si>
  <si>
    <t>APCD2005-PTO-977858</t>
  </si>
  <si>
    <t>San Elijo Joint Powers Authority Eden Gardens PS</t>
  </si>
  <si>
    <t>Jim Greenstein</t>
  </si>
  <si>
    <t>Highland Rd &amp; Valley Rd Solana Beach, CA</t>
  </si>
  <si>
    <t>92075</t>
  </si>
  <si>
    <t>EMERGENCY ENGINE:  JOHN DEERE, MODEL 6619AF-00, DIESEL FIRED, 235 BHP, S/N 045-07-IRG, DRIVING A 175-KW STAMFORD GENERATOR, S/N: B930499387. (977858 ALC 04/02) 17 CCR 93 115 SJE 10/05</t>
  </si>
  <si>
    <t>APCD2005-PTO-977859</t>
  </si>
  <si>
    <t>San Elijo Joint Powers Authority San Elijo Hills</t>
  </si>
  <si>
    <t>Chief Plant</t>
  </si>
  <si>
    <t>N End of Santa Helena Ave Solana Beach, CA</t>
  </si>
  <si>
    <t>EMERGENCY ENGINE:  CUMMINS, MODEL HR-6-GC, DIESEL FIRED, 101 BHP, ENGINE NO. 10273734, S/N: 36484, DRIVING A 75-KW ELECTRIC GENERATOR, S/N: MG.052075. (977859 ALC 04/02) 17 CCR 93 115 SJE 10/05</t>
  </si>
  <si>
    <t>APCD2005-PTO-977882</t>
  </si>
  <si>
    <t>Verizon Wireless (Padre Gold)</t>
  </si>
  <si>
    <t>Myrna Allende</t>
  </si>
  <si>
    <t>7247 Linda Vista Road San Diego, CA</t>
  </si>
  <si>
    <t>EMERGENCY STANDBY ENGINE: ONE (1) 71 BHP JOHN DEERE ENGINE, MODEL 4045D, DIESEL FIRED, EPA CERTIFIED, S/N T04045D892886, DRIVING A 40 KW GENERATOR. 977882 EAD 4/28/04  17CCR93115  SJE10/05</t>
  </si>
  <si>
    <t>APCD2005-PTO-978042</t>
  </si>
  <si>
    <t>USMC Base Public Health H04</t>
  </si>
  <si>
    <t>Building 210735 Camp Pendleton, CA</t>
  </si>
  <si>
    <t>EMERGENCY STANDBY ENGINE: JOHN DEERE MODEL 6068TF250, EPA CERTIFIED JDX-NR6-00-14, EPA NONROAD DIESEL ENGINE FAMILY YJDXL06.8014, S/N T06068T900274, 166 HP, TURBOCHARGED, LEAN BURN, DIESEL FIRED; 100 KW GENERATOR; LOCATED AT BUILDING 210735. 978042 AFS 26 NOV 2002 17 CCR 93 115 SJE 12/05</t>
  </si>
  <si>
    <t>APCD2005-PTO-978043</t>
  </si>
  <si>
    <t>USMC Base Public Health H03</t>
  </si>
  <si>
    <t>Building 13129 Camp Pendleton, CA</t>
  </si>
  <si>
    <t>EMERGENCY STANDBY ENGINE: JOHN DEERE MODEL 6068TF250, EPA CERTIFIED JDX-NR6-00-14, EPA NONROAD DIESEL ENGINE FAMILY 1YJDXL06.8014, S/N: T06068T900161, 166 HP, TURBOCHARGED, LEAN BURN, DIESEL FIRED, 100 KW GENERATOR; LOCATED AT BUILDING 13129.  978043 AFS 26 NOV 2002 17 CCR 93 115 SJE 12/05</t>
  </si>
  <si>
    <t>APCD2005-PTO-978141</t>
  </si>
  <si>
    <t>FACILITY MANAGER</t>
  </si>
  <si>
    <t>9903 JAMACHA BL SPRING VALLEY, CA</t>
  </si>
  <si>
    <t>INTERNAL COMBUSTION ENGINE. MAKE: CUMMINS/ONAN. MODEL: 180.0DFE-I SR/18614K. SERIAL NO.: K770278304. HP RATING: 355. DIESEL FUELED. POWERS A GENERATOR LOCATED AT WASTEWATER PUMP STATION.    17CCR93115    S.J.Eden Oct 2005</t>
  </si>
  <si>
    <t>APCD2005-PTO-978143</t>
  </si>
  <si>
    <t>444 ARNOLD WAY ALPINE, CA</t>
  </si>
  <si>
    <t>INTERNAL COMBUSTION ENGINE. MAKE: CATERPILLAR. MODEL 3160. SERIAL NO. 98M2576.9-TR. HP RATING: 135. DIESEL FUELED ENGINE. POWERS A GENERATOR LOCATEDAT WASTEWATER PUMP STATION.17CCR93115SJE10/05</t>
  </si>
  <si>
    <t>APCD2005-PTO-978233</t>
  </si>
  <si>
    <t>City of Escondido - LS#9</t>
  </si>
  <si>
    <t>Facililty Manager</t>
  </si>
  <si>
    <t>1397 Hamilton Lane Escondido, CA</t>
  </si>
  <si>
    <t>EMERGENCY STANDBY ENGINE: JOHN DEERE MODEL 6619AF-00, S/N RG6619A050658, 235 HP, DIESEL FIRED, EXISTING ENGINE SINCE JANUARY 26, 2000. 978233 AFS 09 JUL 2002 17CCR93115 SJE 10/05</t>
  </si>
  <si>
    <t>APCD2005-PTO-978268</t>
  </si>
  <si>
    <t>SD Co Regional Airport Authority -  Clear OFA Taxiway B</t>
  </si>
  <si>
    <t>Environmental Affairs Dept</t>
  </si>
  <si>
    <t>3225 N Harbor Dr San Diego, CA</t>
  </si>
  <si>
    <t>Emergency Diesel Engine: John Deere, Model 4024HF285B; Model Year 2013; serial number PE4024L142201; Engine Family DJDXL04.5141; Tier 3 certified; 80 bhp rated; driving a 50 kW emergency electrical generator.</t>
  </si>
  <si>
    <t>APCD2005-PTO-972458</t>
  </si>
  <si>
    <t>City of San Diego Master Tenant c/o CBRE, Inc.</t>
  </si>
  <si>
    <t>Glenn Chase</t>
  </si>
  <si>
    <t>1200 Third Ave, Ste 405 San Diego, CA</t>
  </si>
  <si>
    <t>Emergency Diesel Engine Generator: John Deere (Kohler), Model 6068HFG82 (180REOZJG), 284 BHP, S/N PE6068N012789, Engine Family KJDXL06.8120, Tier 3 certified; driving a 180-kW emergency electrical generator.</t>
  </si>
  <si>
    <t>APCD2005-PTO-972524</t>
  </si>
  <si>
    <t>City of Escondido - LS#01</t>
  </si>
  <si>
    <t>3680 Sunset Drive Escondido, CA</t>
  </si>
  <si>
    <t>EMERGENCY STANDBY ENGINE: MFR: DETROIT DIESEL, MODEL: 8V-92TA, DIESEL FIRED, S/N 08VF168761, 568HP (KOHLER, S/N 369509)</t>
  </si>
  <si>
    <t>378.90</t>
  </si>
  <si>
    <t>APCD2005-PTO-972534</t>
  </si>
  <si>
    <t>10605 Rancho Bernardo Rd San Diego, CA</t>
  </si>
  <si>
    <t>EMERGENCY ENGINE, CUMMINS MODEL 6 CTA8.3G, S/N 44372701, 227 BHP, DIESEL FIRED, 250 KW GENERATOR. 972534AFS28DEC1998 975538(9/00) 17CCR93115SJE12/05</t>
  </si>
  <si>
    <t>332.50</t>
  </si>
  <si>
    <t>333.50</t>
  </si>
  <si>
    <t>APCD2005-PTO-972554</t>
  </si>
  <si>
    <t>Meridian Master Assoc</t>
  </si>
  <si>
    <t>700 Front St San Diego, CA</t>
  </si>
  <si>
    <t>EMERGENCY STANDBY ENGINE, CUMMINS MODEL 3000 DMF17R, 465HP, S/N 18106402 DIESEL FIRED. APPL# 972554 EFH 12/9817CCR93115SJE12/05</t>
  </si>
  <si>
    <t>574.50</t>
  </si>
  <si>
    <t>APCD2005-PTO-972644</t>
  </si>
  <si>
    <t>Versum Materials US LLC</t>
  </si>
  <si>
    <t>Randy Skow</t>
  </si>
  <si>
    <t>1969 Palomar Oaks Way Carlsbad, CA</t>
  </si>
  <si>
    <t>EMERGENCY ENGINE, GENERAC/OLYMPIAN MODEL 95A04126S, S/N: 2022982, 150 BHP, DRIVING A 126 KW GENERATOR. 972644 AFS 21 DEC 1998 17 CCR 93115 SJE 12/05</t>
  </si>
  <si>
    <t>APCD2005-PTO-972687</t>
  </si>
  <si>
    <t>11865 Rancho Bernardo San Diego, CA</t>
  </si>
  <si>
    <t>EMERGENCY ENGINE, DETROIT DIESEL MODEL 24V-71TA, S/N 397063, 1550 BHP. 972687 AFS 30DEC1998 17CCR93115 SJE 12/05</t>
  </si>
  <si>
    <t>434.90</t>
  </si>
  <si>
    <t>448.90</t>
  </si>
  <si>
    <t>APCD2005-PTO-972733</t>
  </si>
  <si>
    <t>Qualcomm Inc</t>
  </si>
  <si>
    <t>5555 Morehouse Dr San Diego, CA</t>
  </si>
  <si>
    <t>Emergency Diesel Engine Generator: Kohler/Liebherr Machines Bulle SA, Model KD27V12, S/N 2020 16 0667; Model Year 2020; Engine Family LLHAL45.0ESP; Tier 2 certified; 1494 bhp rated; driving a 1000 kW emergency electrical generator</t>
  </si>
  <si>
    <t>0.60</t>
  </si>
  <si>
    <t>APCD2005-PTO-972779</t>
  </si>
  <si>
    <t>Janssen Research &amp; Development LLC</t>
  </si>
  <si>
    <t>Patrick McQuinn</t>
  </si>
  <si>
    <t>3210 Merryfield Row San Diego, CA</t>
  </si>
  <si>
    <t>EMERGENCY ENGINE:  CUMMINS, MODEL KDTTA 50-G2, DIESEL FIRED, 2220 BHP,S/N 75998-279, DRIVING AN ELECTRIC GENERATOR, ONAN, MODEL 1500 DFMB._x000D_(ALC 972779 02/99)             17CCR93115            SJE11/05</t>
  </si>
  <si>
    <t>468.50</t>
  </si>
  <si>
    <t>494.50</t>
  </si>
  <si>
    <t>APCD2005-PTO-972800</t>
  </si>
  <si>
    <t>XO California Inc</t>
  </si>
  <si>
    <t>5771 Copley Drive San Diego, CA</t>
  </si>
  <si>
    <t>EMERGENCY ENGINE, CUMMINS MODEL KTA19-G4, S/N 37184632. 755 BHP, DIESEL FIRED, 500 KW.  972800 AFS 02FEB1999  17CCR93115   SJE11/05</t>
  </si>
  <si>
    <t>322.40</t>
  </si>
  <si>
    <t>336.10</t>
  </si>
  <si>
    <t>APCD2005-PTO-973223</t>
  </si>
  <si>
    <t>10332 San Dieguito Rd San Diego, CA</t>
  </si>
  <si>
    <t>Emergency Diesel Engine Generator: Caterpillar Model C18, 900 BHP, S/N FST01770, Engine Family HCPXL18.1NYS, Tier 2 certified; driving a 600-kW emergency electrical generator.</t>
  </si>
  <si>
    <t>47.50</t>
  </si>
  <si>
    <t>APCD2005-PTO-973227</t>
  </si>
  <si>
    <t>SD City of Fire Dept Repair Facility</t>
  </si>
  <si>
    <t>Director of Material</t>
  </si>
  <si>
    <t>3870 Kearny Villa Rd San Diego, CA</t>
  </si>
  <si>
    <t>CUMMINS MODEL NTA 855G, 375 KVA, S/N 211512733.  973227 AFS 20APR1999 17CCR 93115 SJE 10/05</t>
  </si>
  <si>
    <t>205.10</t>
  </si>
  <si>
    <t>207.40</t>
  </si>
  <si>
    <t>APCD2005-PTO-973399</t>
  </si>
  <si>
    <t>Cox Comm - Chula Vista MTC</t>
  </si>
  <si>
    <t>Brandy Brickey</t>
  </si>
  <si>
    <t>406 3rd Ave Chula Vista, CA</t>
  </si>
  <si>
    <t>Caterpillar, model C27, model year 2019, S/N MJE05076; engine family KCPXL27.0NZS, Tier 2 certified; vertical exhaust stack; 1114 bhp rating, driving a 750 kW emergency electrical generator.</t>
  </si>
  <si>
    <t>15.00</t>
  </si>
  <si>
    <t>APCD2005-PTO-973400</t>
  </si>
  <si>
    <t>Caterpillar, model C27, model year 2019, S/N MJE05077; engine family KCPXL27.0NZS, Tier 2 certified; vertical exhaust stack; 1114 bhp rating, driving a 750 kW emergency electrical generator.</t>
  </si>
  <si>
    <t>5.60</t>
  </si>
  <si>
    <t>10.80</t>
  </si>
  <si>
    <t>APCD2005-PTO-973402</t>
  </si>
  <si>
    <t>Cox Communications-Federal MTC</t>
  </si>
  <si>
    <t>5159 Federal Bl San Diego, CA</t>
  </si>
  <si>
    <t>Emergency Diesel Engine Generator 1: Caterpillar Model 3512C rated 2206 bhp, S/N LYH00216, Engine Family HCPXL78.1NZS, Tier 2 certified; driving a 1500-kW emergency electrical generator</t>
  </si>
  <si>
    <t>26.00</t>
  </si>
  <si>
    <t>APCD2005-PTO-973403</t>
  </si>
  <si>
    <t>5159 Federal Bl,(1441 Euclid Ave) San Diego, CA</t>
  </si>
  <si>
    <t>Emergency Diesel Engine Generator 2: Caterpillar Model 3512C rated 2206 bhp, S/N LY00217, Engine Family HCPXL78.1NZS, Tier 2 certified; driving a 1500-kW emergency electrical generator.</t>
  </si>
  <si>
    <t>20.90</t>
  </si>
  <si>
    <t>APCD2005-PTO-973404</t>
  </si>
  <si>
    <t>Cox Communications-Escondido MTC</t>
  </si>
  <si>
    <t>1940 E. Valley Parkway Escondido, CA</t>
  </si>
  <si>
    <t>CATERPILLAR, MODEL 3406, S/N 4ZR02558, diesel fueled, 519 BHP _x000D_(Unit #2 / North)</t>
  </si>
  <si>
    <t>216.00</t>
  </si>
  <si>
    <t>220.00</t>
  </si>
  <si>
    <t>APCD2005-PTO-973405</t>
  </si>
  <si>
    <t>CATERPILLAR, MODEL 3406, S/N 4ZR02571, diesel fueled, 519 BHP. _x000D_(Unit #1 / South)</t>
  </si>
  <si>
    <t>280.00</t>
  </si>
  <si>
    <t>284.00</t>
  </si>
  <si>
    <t>APCD2005-PTO-973422</t>
  </si>
  <si>
    <t>SD City of Police Dept Western Div</t>
  </si>
  <si>
    <t>5215 Gaines St San Diego, CA</t>
  </si>
  <si>
    <t>CUMMINS MODEL NT855G3, 390 BHP, DIESEL FIRED, S/N 30114784</t>
  </si>
  <si>
    <t>1801.40</t>
  </si>
  <si>
    <t>1809.20</t>
  </si>
  <si>
    <t>APCD2005-PTO-973438</t>
  </si>
  <si>
    <t>USN Flt Anti Sub Wrfr Trng Ctr PAC</t>
  </si>
  <si>
    <t>32444 Echo Lane Bldg 11 San Diego, CA</t>
  </si>
  <si>
    <t>92147</t>
  </si>
  <si>
    <t>EMERGENCY ENGINE GENERATOR, 275 HP CAT DIESEL ENGINE, MODEL 3306DI, S/N 85Z00421. APPL# 973438 EFH 09/99, 17CCR93115 SJE12/05, NO APP 1/2011</t>
  </si>
  <si>
    <t>531.70</t>
  </si>
  <si>
    <t>555.50</t>
  </si>
  <si>
    <t>APCD2005-PTO-973439</t>
  </si>
  <si>
    <t>USN Southwest Federal Fire Dept</t>
  </si>
  <si>
    <t>Env Protection Specialist</t>
  </si>
  <si>
    <t>4297 Pacific Hwy Bldg 28 San Diego, CA</t>
  </si>
  <si>
    <t>Emergency standby engine: John Deere diesel engine, Model 6059TF, S/N CD6059T163301, rated at 165 bhp, driving a Kohler generator, Model 80ROZJ81._x000D_(APPL# 973439 EFH 09/99) (17CCR93115 SJE 12/05) (no app 1/2011) (s/n update CCN 12/11)</t>
  </si>
  <si>
    <t>408.80</t>
  </si>
  <si>
    <t>APCD2005-PTO-973481</t>
  </si>
  <si>
    <t>SD City Of Police Dept SE Div</t>
  </si>
  <si>
    <t>7222 Skyline Dr San Diego, CA</t>
  </si>
  <si>
    <t>92114</t>
  </si>
  <si>
    <t>CATERPILLAR DIESEL ENGINE MODEL 3406 DI, 830 BHP, S/N 2WB01410.973481 AFS 14 JUN 1999 17 CCR 93 115 SJE 12/05</t>
  </si>
  <si>
    <t>APCD2005-PTO-973505</t>
  </si>
  <si>
    <t>SD City Dept Of Wastewater</t>
  </si>
  <si>
    <t>3795 Crown Point Dr San Diego, CA</t>
  </si>
  <si>
    <t>CUMMINS NATURAL GAS ENGINE MODEL GTA 21, 275 BHP S/N 25174482973505 AFS 14JUN1999 31AUG05 EQ DESCR CHG DAS</t>
  </si>
  <si>
    <t>APCD2005-PTO-973509</t>
  </si>
  <si>
    <t>SD City Dept Of Metro Wastewater</t>
  </si>
  <si>
    <t>5890 Copley Dr San Diego, CA</t>
  </si>
  <si>
    <t>WAUKESHA NATURAL GAS FIRED ENGINE MODEL F18G, 290 BHP S/N C-10531/1973509 AFS 14JUN1999 (FUEL TO NAT GAS DAS 20JUL2005)</t>
  </si>
  <si>
    <t>253.20</t>
  </si>
  <si>
    <t>265.80</t>
  </si>
  <si>
    <t>APCD2005-PTO-973676</t>
  </si>
  <si>
    <t>Quidel Corporation</t>
  </si>
  <si>
    <t>Kristine Ortiz-Luis</t>
  </si>
  <si>
    <t>2285 Rutherford Rd Carlsbad, CA</t>
  </si>
  <si>
    <t>EMERGENCY ENGINE GENERATOR, 469 HP CUMMINS DIESEL ENGINE, MODEL NTA 855G3, S/N 11948156, TURBOCHARGED AND AFTERCOOLED.  17CCR93115   SJE11/05</t>
  </si>
  <si>
    <t>537.70</t>
  </si>
  <si>
    <t>565.40</t>
  </si>
  <si>
    <t>APCD2005-PTO-973677</t>
  </si>
  <si>
    <t>EMERGENCY GENERATOR/ENGINE SET: 455 BHP DETROIT DIESEL ENGINE, MODEL 6063-TK35, S/N 573582, DRIVING A 275 KW GENERATOR. 973677 EAD 10/20/99 17CCR93115SJE11/05 (ATCM: S/N 06B0503730)</t>
  </si>
  <si>
    <t>393.60</t>
  </si>
  <si>
    <t>425.00</t>
  </si>
  <si>
    <t>APCD2005-PTO-973743</t>
  </si>
  <si>
    <t>Cox COMM-Downtown MTC</t>
  </si>
  <si>
    <t>220 Elm St San Diego, CA</t>
  </si>
  <si>
    <t>EMERGENCY ENGINE GENERATOR:  438 HORSEPOWER CATERPILLAR DIESEL ENGINE MODEL 3406, SERIAL NUMBER 4ZR04503. GDS 973743  8/99  17CCR93115  SJE11/05</t>
  </si>
  <si>
    <t>305.00</t>
  </si>
  <si>
    <t>308.00</t>
  </si>
  <si>
    <t>APCD2005-PTO-973744</t>
  </si>
  <si>
    <t>EMERGENCY ENGINE GENERATOR:  438 HORSEPOWER CATERPILLAR DIESEL ENGINE MODEL 3406, SERIAL NUMBER 4ZR04475. GDS 973744 8/99  17CCR93115  SJE11/05</t>
  </si>
  <si>
    <t>205.00</t>
  </si>
  <si>
    <t>206.00</t>
  </si>
  <si>
    <t>APCD2005-PTO-973747</t>
  </si>
  <si>
    <t>Cox Communications-Oceanside MTC</t>
  </si>
  <si>
    <t>623 Garrison St Oceanside, CA</t>
  </si>
  <si>
    <t>EMERGENCY ENGINE GENERATOR:  587 HORSEPOWER CATERPILLAR DIESEL ENGINE MODEL 3406, SERIAL NUMBER 4ZR01656. UNIT #1 (SOUTH) GDS 973747 8/99 17 CCR 93 115  SJE 11/04</t>
  </si>
  <si>
    <t>294.00</t>
  </si>
  <si>
    <t>298.00</t>
  </si>
  <si>
    <t>APCD2005-PTO-973748</t>
  </si>
  <si>
    <t>EMERGENCY ENGINE GENERATOR:  587 HORSE POWER CATERPILLAR DIESEL ENGINE MODEL 3406, SERIAL NUMBER 4ZR01647. UNIT#2 (NORTH) GDS 973748 8/99 17 CCR 93 115 SJE 11/05</t>
  </si>
  <si>
    <t>223.00</t>
  </si>
  <si>
    <t>APCD2005-PTO-973749</t>
  </si>
  <si>
    <t>Cox Communications - Poway MTC</t>
  </si>
  <si>
    <t>14016 Midland Road Poway, CA</t>
  </si>
  <si>
    <t>Emergency Diesel Engine Generator: Caterpillar, Model C27, 1141 BHP, S/N MJE04744, Engine Family HCPXL27.0NZS, Tier 2 certified; driving a 750-kW emergency electrical generator.</t>
  </si>
  <si>
    <t>16.90</t>
  </si>
  <si>
    <t>18.10</t>
  </si>
  <si>
    <t>APCD2005-PTO-973750</t>
  </si>
  <si>
    <t>Emergency Diesel Engine Generator: Caterpillar, Model C27, 1141 BHP, S/N MJE04749, Engine Family HCPXL27.0NZS, Tier 2 certified; driving a 750-kW emergency electrical generator.</t>
  </si>
  <si>
    <t>15.50</t>
  </si>
  <si>
    <t>17.70</t>
  </si>
  <si>
    <t>APCD2005-PTO-973752</t>
  </si>
  <si>
    <t>CLARK/DETROIT DIESEL-ALLISON ENGINE MODEL PDFP-L4YN, 67 BHP, S/N: U847009C. DRIVES A FIRE PUMP IN BUILD. 7122. 973752 AFS 09 AUG 1999 17 CCR 93115 SJE 12/05</t>
  </si>
  <si>
    <t>135.60</t>
  </si>
  <si>
    <t>APCD2005-PTO-973753</t>
  </si>
  <si>
    <t>CLARK/DETROIT DIESEL ALLISON ENGINE, MODEL PDFP-L4YN, 60 BHP, S/N: U922737D. DRIVES A FIRE PUMP IN BUILD. 6001. 973753 AFS 09 AUG 1999 17 CCR 93115 SJE 12/05</t>
  </si>
  <si>
    <t>143.90</t>
  </si>
  <si>
    <t>144.40</t>
  </si>
  <si>
    <t>APCD2005-PTO-973760</t>
  </si>
  <si>
    <t>FPUD - Overland Trail Lift Station</t>
  </si>
  <si>
    <t>Owni Toma</t>
  </si>
  <si>
    <t>2857 South Mission Rd Fallbrook, CA</t>
  </si>
  <si>
    <t>Emergency Diesel Engine Generator: FPT Industrial S.p.A., Model F2CE9685A-E, 389 BHP, S/N E002-054110, Engine Family KFPXL08.7TR3, Tier 3 certified; driving a 250-kW emergency electrical generator; vented to a vertical stack; 4" diameter, 12' height.</t>
  </si>
  <si>
    <t>8.30</t>
  </si>
  <si>
    <t>APCD2005-PTO-973768</t>
  </si>
  <si>
    <t>Cox Communications-Alpine MTC</t>
  </si>
  <si>
    <t>838 Tavern Road Alpine, CA</t>
  </si>
  <si>
    <t>EMERGENCY ENGINE GENERATOR:  343 HORSEPOWER CATERPILLAR DIESEL ENGINE MODEL3306, SERIAL NUMBER 9NR01373.   GDS 973768 8/99  17CCR93115   SJE11/05</t>
  </si>
  <si>
    <t>256.00</t>
  </si>
  <si>
    <t>APCD2005-PTO-973769</t>
  </si>
  <si>
    <t>EMERGENCY ENGINE GENERATOR:  343 HORSEPOWER CATERPILLAR DIESEL ENGINE MODEL 3306, SERIAL NUMBER 9NR01376.  GDS 973769 8/99 17CCR93115 SJE11/05</t>
  </si>
  <si>
    <t>549.00</t>
  </si>
  <si>
    <t>554.00</t>
  </si>
  <si>
    <t>APCD2005-PTO-973818</t>
  </si>
  <si>
    <t>2228 Saipan Dr San Diego, CA</t>
  </si>
  <si>
    <t>92139</t>
  </si>
  <si>
    <t>EMERGENCY ENGINE GENERATOR:  1039 HORSEPOWER CATERPILLAR DIESEL ENGINE MODEL 3412, SERIAL NUMBER 2WJ00457. GDS 973818 9/99 17CCR93115 SJE12/05</t>
  </si>
  <si>
    <t>APCD2005-PTO-973825</t>
  </si>
  <si>
    <t>La Jolla Seville HOA Inc</t>
  </si>
  <si>
    <t>1001 Genter St La Jolla, CA</t>
  </si>
  <si>
    <t>EMERGENCY ENGINE:  CATERPILLAR, MODEL 341D15 350, DIESEL FIRED, 545 BHP, S/N 38S5265, DRIVING AN ELECTRIC GENERATOR SET.</t>
  </si>
  <si>
    <t>387.18</t>
  </si>
  <si>
    <t>APCD2005-PTO-973852</t>
  </si>
  <si>
    <t>Alexandria Real Estate Equities</t>
  </si>
  <si>
    <t>Clem Pascarella</t>
  </si>
  <si>
    <t>4110 Campus Point Court San Diego, CA</t>
  </si>
  <si>
    <t>CATERPILLAR DIESEL ENGINE MODEL 3412, 896 BHP, S/N 81Z24021, TURBOCHARGED &amp; AFTERCOOLED. 973852AFS08SEP1999 17CCR93115 SJE11/05</t>
  </si>
  <si>
    <t>159.00</t>
  </si>
  <si>
    <t>APCD2005-PTO-973920</t>
  </si>
  <si>
    <t>HCP TPSP, LLC</t>
  </si>
  <si>
    <t>Paul Pflimlin</t>
  </si>
  <si>
    <t>11025 N Torrey Pines Rd La Jolla, CA</t>
  </si>
  <si>
    <t>Emergency Diesel Engine: John Deere Model 6090HF484A, S/N RG6090L128437; Engine Family GJDXL09.0114; tier 3_x000D_certified; 422 bhp rated; turbocharged with air cooler; driving a 275 kW emergency generator</t>
  </si>
  <si>
    <t>48.80</t>
  </si>
  <si>
    <t>54.70</t>
  </si>
  <si>
    <t>APCD2005-PTO-973930</t>
  </si>
  <si>
    <t>4890 MARKET ST SAN DIEGO, CA</t>
  </si>
  <si>
    <t>EMERGENCY ENGINE GENERATOR: 1199 HORSEPOWER CATERPILLAR DIESEL ENGINE MODEL 3508 DITA, SERIAL NUMBER 23Z07451. GDS 973930 9/99  17CCR93115SJE12/05</t>
  </si>
  <si>
    <t>422.40</t>
  </si>
  <si>
    <t>432.90</t>
  </si>
  <si>
    <t>APCD2005-PTO-973977</t>
  </si>
  <si>
    <t>EMERGENCY ENGINE GENERATOR: 130 HORSEPOWER JOHN DEERE DIESEL ENGINE, MODEL 6059T, SERIAL NUMBER CD6059T343839 AS PART OF KOHLER MODEL 100 ROZJ GEN SET. 973977 GDS 10/99 17CCR93115 SJE12/05</t>
  </si>
  <si>
    <t>203.10</t>
  </si>
  <si>
    <t>204.70</t>
  </si>
  <si>
    <t>APCD2005-PTO-973978</t>
  </si>
  <si>
    <t>EMERGENCY ENGINE GENERATOR: 130 HORSEPOWER JOHN DEERE DIESEL ENGINE MODEL 6059T, SERIAL NUMBER CD6059T343818 AS PART OF KOHLER MODEL 100ROZJ GENSET. 973978 GDS 10/99 17CCR93115 SJE12/05</t>
  </si>
  <si>
    <t>91.90</t>
  </si>
  <si>
    <t>98.10</t>
  </si>
  <si>
    <t>APCD2005-PTO-973979</t>
  </si>
  <si>
    <t>EMERGENCY ENGINE GENERATOR: 65 HORSEPOWER JOHN DEERE DIESEL ENGINE MODEL 4039T, SERIAL NUMBER CD4039T352249 AS PART OF KOHLER MODEL 50RZJ71 GENSET. 973979 GDS 10/99 17CCR93115 SJE12/05</t>
  </si>
  <si>
    <t>196.50</t>
  </si>
  <si>
    <t>APCD2005-PTO-974052</t>
  </si>
  <si>
    <t>EMERGENCY ENGINE: CATERPILLAR, MODEL 3306 D-1, DIESEL FIRED, 314 BHP, S/N 8JJ00082, DRIVING AN ELECTRIC GENERATOR.   (974052 ALC 11/99)    17CCR93115    SJE11/05</t>
  </si>
  <si>
    <t>5340.00</t>
  </si>
  <si>
    <t>5342.00</t>
  </si>
  <si>
    <t>APCD2005-PTO-974053</t>
  </si>
  <si>
    <t>Cal Pacific Truck Center, LLC</t>
  </si>
  <si>
    <t>Jonathan Evans</t>
  </si>
  <si>
    <t>10930 Willow Ct. San Diego, CA</t>
  </si>
  <si>
    <t>EMERGENCY ENGINE: CATERPILLAR, MODEL 3306, ATAAC, DIESEL FIRED, 382 BHP, CARB/EPA CERTIFICATION NO. XCPXL10.5MRD, S/N 9NR03702, DRIVING A 250-KW ELECTRIC GENERATOR.   (974053 ALC 11/99)     17CCR93115     SJE11/05</t>
  </si>
  <si>
    <t>APCD2005-PTO-974178</t>
  </si>
  <si>
    <t>Sweetwater Water Authority</t>
  </si>
  <si>
    <t>Dan Bresniker</t>
  </si>
  <si>
    <t>744 F Street Chula Vista, CA</t>
  </si>
  <si>
    <t>EMERGENCY ENGINE: 298 HP, DIESEL ENGINE S/N 6D24-292638._x000D_GENERATOR: GENERAC MODEL 99A-04225-S_x000D_ALTERNATOR: S/N 2049718_x000D_APPL# 974178 EFH 1/00 17CCR9311SJE10/05</t>
  </si>
  <si>
    <t>APCD2005-PTO-974267</t>
  </si>
  <si>
    <t>4297 Pacific Hwy Bldg 37 San Diego, CA</t>
  </si>
  <si>
    <t>EMERGENCY GENERATOR: 187 BHP CUMMINS DIESEL ENGINE, MODEL V-504.F2, S/N C99623 EAD 974267  2/17/00 17CCR93115 SJE12/05</t>
  </si>
  <si>
    <t>74.00</t>
  </si>
  <si>
    <t>APCD2005-PTO-974287</t>
  </si>
  <si>
    <t>Chromalloy, San Diego</t>
  </si>
  <si>
    <t>Dan Vera</t>
  </si>
  <si>
    <t>7007 Consolidated Wy San Diego, CA</t>
  </si>
  <si>
    <t>EMERGENCY ENGINE GENERATOR, 550 HP CAT DIESEL ENGINE MODEL D346A, S/N 39J1081 APPL# 974287 EFH 12/99  17CCR93115  SJE10/05</t>
  </si>
  <si>
    <t>480.00</t>
  </si>
  <si>
    <t>487.00</t>
  </si>
  <si>
    <t>APCD2005-PTO-974290</t>
  </si>
  <si>
    <t>SD City of Water Department</t>
  </si>
  <si>
    <t>Eric Jimerson</t>
  </si>
  <si>
    <t>12404 Semillon Bl San Diego, CA</t>
  </si>
  <si>
    <t>Stationary Emergency Diesel Engine:  Detroit Diesel Model 6063TK35, S/N: 06R0471223, 550 hp, certified of Family#WDDXL12.7TGD, turbocharged, aftercooled, driving an emergency generator.</t>
  </si>
  <si>
    <t>164.50</t>
  </si>
  <si>
    <t>188.70</t>
  </si>
  <si>
    <t>APCD2005-PTO-974293</t>
  </si>
  <si>
    <t>3020 Del Mar Heights  Rd Del Mar, CA</t>
  </si>
  <si>
    <t>EMERGENCY ENGINE GENERATOR, 1786 HP CAT DIESEL ENGINE MODEL 3512B,S/N 3MS00187APPL# 974293 EFH 12/99  17CCR93115SJE12/05</t>
  </si>
  <si>
    <t>APCD2005-PTO-974347</t>
  </si>
  <si>
    <t>GEO Group Inc</t>
  </si>
  <si>
    <t>Christopher St. Jean</t>
  </si>
  <si>
    <t>220 C St W San Diego, CA</t>
  </si>
  <si>
    <t>EMERGENCY ENGINE GENERATOR, 250 KW, 335 HP CAT DIESEL ENGINE MODEL 3306,S/N 9NR03877.APPL# 974347 EFH 12/99  17CCR93115  SJE10/05</t>
  </si>
  <si>
    <t>APCD2005-PTO-974402</t>
  </si>
  <si>
    <t>Joyce Clark</t>
  </si>
  <si>
    <t>5540 Kiowa Dr La Mesa, CA</t>
  </si>
  <si>
    <t>EMERGENCY ENGINE GENERATOR: 1495 HORSEPOWER DETROIT DIESEL ENGINE MODEL R1637KO6, SERIAL NUMBER 5362000612. GDS 974402 2/0017CCR93115SJE11/05</t>
  </si>
  <si>
    <t>225.40</t>
  </si>
  <si>
    <t>APCD2005-PTO-974417</t>
  </si>
  <si>
    <t>Kathy Fein</t>
  </si>
  <si>
    <t>2160 Las Palmas Dr Carlsbad, CA</t>
  </si>
  <si>
    <t>EMERGENCY ENGINE/GENERATOR CATERPILLAR DIESEL FIRED MODEL 3412DITA,TURBOCHARGED &amp; AFTERCOOLED, S/N 81Z24624, 600 KW GENERATOR. 974417 AFS 10JAN2000 17CCR93115 SJE10/05</t>
  </si>
  <si>
    <t>APCD2005-PTO-974443</t>
  </si>
  <si>
    <t>General Atomics Aeronautical Systems</t>
  </si>
  <si>
    <t>Mike Grogan</t>
  </si>
  <si>
    <t>12395 First American Way Poway, CA</t>
  </si>
  <si>
    <t>EMERGENCY GENERATOR: 1120 BHP DETROIT DIESEL ENGINE, MODEL 16V-92 TA, S/N 603632, DRIVING A GENERATOR   974443 EAD  2/9/0017CCR93115SJE10/05</t>
  </si>
  <si>
    <t>151.30</t>
  </si>
  <si>
    <t>167.80</t>
  </si>
  <si>
    <t>APCD2005-PTO-974529</t>
  </si>
  <si>
    <t>EMERGENCY ENGINE GENERATOR, 66HP JOHN DIESEL ENGINE MODEL 4039D, S/N: C04039DF004 APPL# 974529 EFH 03/00. LOCATED AT PARKING STRUCTURE #5. 17 CCR 93 115 SJE 10/05</t>
  </si>
  <si>
    <t>291.80</t>
  </si>
  <si>
    <t>300.90</t>
  </si>
  <si>
    <t>APCD2005-PTO-974690</t>
  </si>
  <si>
    <t>Federal Express</t>
  </si>
  <si>
    <t>Donna Garcia</t>
  </si>
  <si>
    <t>2495 Faraday Av Carlsbad, CA</t>
  </si>
  <si>
    <t>CUMMINS DIESEL ENGINE MODEL M11-G2, 345 HP, S/N 34990670 AFS09 MAR 2000 17CCR93115 SJE 11/05</t>
  </si>
  <si>
    <t>253.70</t>
  </si>
  <si>
    <t>263.50</t>
  </si>
  <si>
    <t>APCD2005-PTO-974706</t>
  </si>
  <si>
    <t>CA St of 22nd District Agric Assn</t>
  </si>
  <si>
    <t>EMERGENCY ENGINE GENERATOR, 102 HP ONAN DIESEL ENGINE MODEL DGA-3370677, S/N D90901532. APPL# 974706 EFH 03/00 CORRECTED ENGINE INFO FROM ATCM ENGINE DATA SHEET: CUMMINS DIESEL ENGINE MODEL 4BT3.9-GH, S/N 45837138, 102 HP, TURBOCHARGED, PRE-HEATED, DRIVING AN ONAN GENERATOR. (NO APP SJE 10/05)   17CCR93115   SJE10/05</t>
  </si>
  <si>
    <t>295.60</t>
  </si>
  <si>
    <t>APCD2005-PTO-974707</t>
  </si>
  <si>
    <t>Central Area Police Substation</t>
  </si>
  <si>
    <t>2501 Imperial Ave San Diego, CA</t>
  </si>
  <si>
    <t>EMERGENCY ENGINE GENERATOR, 400 KW (536HP) CAT DIESEL ENGINE, MODEL 3406DITA S/N: 4ZR04880.</t>
  </si>
  <si>
    <t>APCD2005-PTO-974709</t>
  </si>
  <si>
    <t>City of Poway</t>
  </si>
  <si>
    <t>Sergeant</t>
  </si>
  <si>
    <t>13100 Bowron Rd Poway, CA</t>
  </si>
  <si>
    <t>EMERGENCY ENGINE GENERATOR, 409 HP DETROIT DIESEL ENGINE MODEL 06VF218820, S/N 80637416. APPL# 974709 EFH 03/00 17 CCR 93 115 SJE 11/05</t>
  </si>
  <si>
    <t>549.50</t>
  </si>
  <si>
    <t>APCD2005-PTO-974857</t>
  </si>
  <si>
    <t>Legoland California LLC</t>
  </si>
  <si>
    <t>One Legoland Dr Carlsbad, CA</t>
  </si>
  <si>
    <t>DETROIT DIESEL ENGINE MODEL 90637416, 474 HP, S/N 09VF220209, LOCATED IN THE IMAGINATION AREA.  974857AFS17APR2000        17CCR93115           SJE11/05</t>
  </si>
  <si>
    <t>316.60</t>
  </si>
  <si>
    <t>APCD2005-PTO-974858</t>
  </si>
  <si>
    <t>DETROIT DIESEL MODEL 8123745, 830 HP, S/N 12VF013386, LOCATED IN SERVICE ADMINISTRATION AREA. 974858AFS17APR2000  17CCR93115   SJE11/05</t>
  </si>
  <si>
    <t>325.80</t>
  </si>
  <si>
    <t>APCD2005-PTO-974859</t>
  </si>
  <si>
    <t>DETROIT DIESEL MODEL 6059TF003, 166 HP, S/N CD6059T367448, LOCATED IN FUN TOWN AREA.  974859AFS17APR2000.   17CCR93115    SJE11/05</t>
  </si>
  <si>
    <t>294.50</t>
  </si>
  <si>
    <t>APCD2005-PTO-974860</t>
  </si>
  <si>
    <t>JOHN DEERE DIESEL ENGINE MODEL 6059TF002, 150 HP, S/N CD6059T368282, LOCATED IN DUPLO AREA.  974860AFS17APR2000 17CCR93115 SJE11/05</t>
  </si>
  <si>
    <t>294.60</t>
  </si>
  <si>
    <t>295.10</t>
  </si>
  <si>
    <t>APCD2005-PTO-974861</t>
  </si>
  <si>
    <t>DETROIT DIESEL ENGINE MODEL 90637416, 474 HP, S/N 06VF220074, LOCATED IN CASTLE HILL AREA. 974861AFS974861 17CRR93115 SJE11/05</t>
  </si>
  <si>
    <t>304.80</t>
  </si>
  <si>
    <t>305.30</t>
  </si>
  <si>
    <t>APCD2005-PTO-974862</t>
  </si>
  <si>
    <t>San Diego Unified School District</t>
  </si>
  <si>
    <t>John Baker</t>
  </si>
  <si>
    <t>9330 BALBOA AV SAN DIEGO, CA</t>
  </si>
  <si>
    <t>EMERGENCY ENGINE:  SPECTRUM DETROIT DIESEL, MODEL 600DS-4, DIESEL FIRED, 910 BHP, MODEL R1237K05, S/N 5352000482, DRIVING AN ELECTRIC GENERATOR, S/N 0650403. (974862 ALC 04/2000)   17CCR93115   SJE11/05</t>
  </si>
  <si>
    <t>138.10</t>
  </si>
  <si>
    <t>APCD2005-PTO-974878</t>
  </si>
  <si>
    <t>BD Biosciences</t>
  </si>
  <si>
    <t>Steven Sladky</t>
  </si>
  <si>
    <t>11077 N Torrey Pine Road La Jolla, CA</t>
  </si>
  <si>
    <t>EMERGENCY ENGINE:  JOHN DEERE, MODEL 135ROZJ, DIESEL FIRED, 211 BHP, S/N RG6081T102922, DRIVING A 135-KW KOHLER ELECTRICITY GENERATOR._x000D_(974878 ALC 04/2000)   17CCR93115   SJE10/05</t>
  </si>
  <si>
    <t>587.30</t>
  </si>
  <si>
    <t>588.80</t>
  </si>
  <si>
    <t>APCD2005-PTO-974879</t>
  </si>
  <si>
    <t>EMERGENCY ENGINE: WHITE, MODEL 150H, DIESEL FIRED, 242 BHP, S/N D4800TAX224, DRIVING A DMT ELECTRICITY GENERATOR.  (974879 ALC 04/2000) 17CCR93115 SJE10/05</t>
  </si>
  <si>
    <t>104.60</t>
  </si>
  <si>
    <t>107.10</t>
  </si>
  <si>
    <t>APCD2005-PTO-974927</t>
  </si>
  <si>
    <t>HILTON SAN DIEGO GASLAMP</t>
  </si>
  <si>
    <t>TONY MAREZ</t>
  </si>
  <si>
    <t>401 K ST SAN DIEGO, CA</t>
  </si>
  <si>
    <t>EMERGENCY ENGINE GENERATOR, 511HP DETROIT DIESEL ENGINE, MODEL 450 DSE, WITH A KOHLER GENERATOR 450 DSE S/N: 0650116, TURBOCHARGED AND AFTERCOOLED. ENGINE S/N: 5312000520 MODEL R0837K36. APPL# 974927 EFH 06/00 17 CCR 93 115 SJE 11/05</t>
  </si>
  <si>
    <t>APCD2005-PTO-974963</t>
  </si>
  <si>
    <t>USMC Base Public Utilities U31</t>
  </si>
  <si>
    <t>Building 22022 Camp Pendleton, CA</t>
  </si>
  <si>
    <t>EMERGENCY DIESEL ENGINE #1 (PUMP#101), CAT, 959 HP, MODEL 3508, S/N: 95Y01113, TURBOCHARGED AND AFTERCOOLED. APPL# 974963 EFH 06/00 17CCR93115 SJE 12/05 BLDG 22022</t>
  </si>
  <si>
    <t>APCD2005-PTO-974964</t>
  </si>
  <si>
    <t>EMERGENCY DIESEL ENGINE#2 (PUMP#102), CAT, 959 HP, MODEL 3508, S/N: 95Y01111, TURBOCHARGED AND AFTERCOOLED. APPL# 974964 EFH 06/00 17CCR93115 SJE 12/05 BLDG 22022</t>
  </si>
  <si>
    <t>APCD2005-PTO-974965</t>
  </si>
  <si>
    <t>EMERGENCY DIESEL ENGINE#3 (PUMP#103), CAT, 959 HP, MODEL 3508, S/N: 95Y01110, TURBOCHARGED AND AFTERCOOLED. APPL# 974965 EFH 06/00 17CCR93115 SJE 12/05 BLDG 22022</t>
  </si>
  <si>
    <t>APCD2005-PTO-974966</t>
  </si>
  <si>
    <t>James McGuire</t>
  </si>
  <si>
    <t>EMERGENCY DIESEL ENGINE#5 (PUMP#105), CAT, 959 HP, MODEL 3508, S/N: 95Y01112, TURBOCHARGED AND AFTERCOOLED. APPL# 974966 EFH 06/00 17CCR93115 SJE 12/05  BLDG 22022</t>
  </si>
  <si>
    <t>APCD2005-PTO-974967</t>
  </si>
  <si>
    <t>EMERGENCY ENGINE GENERATOR, 66 HP, JOHN DEERE DIESEL ENGINE, MODEL 4039DF-004, S/N: CD4039D398547. APPL# 974967 EFH 06/00 17CCR93115 SJE 12/05 BLDG 22022</t>
  </si>
  <si>
    <t>APCD2005-PTO-974968</t>
  </si>
  <si>
    <t>EMERGENCY DIESEL ENGINE#4 (PUMP#104), CAT, 959 HP, MODEL 3508, S/N: 95Y01114, TURBOCHARGED AND AFTERCOOLED. APPL# 974968 EFH 06/00 17CCR93115 SJE 12/05 BLDG 22022</t>
  </si>
  <si>
    <t>APCD2005-PTO-975032</t>
  </si>
  <si>
    <t>Emergency diesel engine: John Deere, Model 4045HF285K, S/N PE4045N033438; Model Year 2021; Engine Family MJDXL06.8120; Tier_x000D_
3 certified; 197 bhp rated; driving a 125 kW emergency electrical generator.</t>
  </si>
  <si>
    <t>3.80</t>
  </si>
  <si>
    <t>APCD2005-PTO-975046</t>
  </si>
  <si>
    <t>Lowes HIW Inc</t>
  </si>
  <si>
    <t>2318 Northside Dr San Diego, CA</t>
  </si>
  <si>
    <t>DETROIT DIESEL ENGINE MODEL 560 4 CYCLE, S/N 06R0570796, 550 HP, TURBOCHARGED. 975046 AFS23 MAY2000 17CCR93115 SJE11/05</t>
  </si>
  <si>
    <t>APCD2005-PTO-975047</t>
  </si>
  <si>
    <t>Qwest Communications LLC DBA CenturyLink QCC</t>
  </si>
  <si>
    <t>32363 Old Hwy 80 Pine Valley, CA</t>
  </si>
  <si>
    <t>91962</t>
  </si>
  <si>
    <t>CUMMINS DIESEL ENGINE MODEL 4BT3.9-G2, TURBOCHARGED, S/N 45529139, 102 HP, DRIVES A GENERATOR (S/N E970638489). _x000D_975047 AFS 22MAY2000 17CCR93115 SJE10/05</t>
  </si>
  <si>
    <t>889.10</t>
  </si>
  <si>
    <t>890.00</t>
  </si>
  <si>
    <t>APCD2005-PTO-975086</t>
  </si>
  <si>
    <t>4216 University Ave, Ste 213 San Diego, CA</t>
  </si>
  <si>
    <t>EMERGENCY ENGINE GENERATOR, 1118 HP CUMMINS DIESEL ENGINE, MODEL QST30-G1,S/N 10290APPL# 975086 EFH 06/00 17CCR93115  SHE10/05</t>
  </si>
  <si>
    <t>293.50</t>
  </si>
  <si>
    <t>302.20</t>
  </si>
  <si>
    <t>APCD2005-PTO-975089</t>
  </si>
  <si>
    <t>Campus Contact</t>
  </si>
  <si>
    <t>9530 Towne Centre Drive Suite 100 San Diego, CA</t>
  </si>
  <si>
    <t>EMERGENCY ENGINE GENERATOR, 1135 HP ONAN DIESEL ENGINE, MODEL DFHA-337982, S/N J9990001171. APPL# 975089 EFH 06/00 17CCR93115 SJE10/05 (ATCM DATA: CUMMINS MODEL 0ST30-G1, S/N 37189280)</t>
  </si>
  <si>
    <t>278.80</t>
  </si>
  <si>
    <t>284.10</t>
  </si>
  <si>
    <t>APCD2005-PTO-975134</t>
  </si>
  <si>
    <t>511 S Santa Fe Ave Vista, CA</t>
  </si>
  <si>
    <t>CUMMINS DIESEL ENGINE, MODEL 6CT8.3-G2, 207 HP, S/N 45499567, TURBOCHARGED. 975134 AFS 14 JUN 2000 17 CCR 93115 SJE 10/05</t>
  </si>
  <si>
    <t>328.90</t>
  </si>
  <si>
    <t>335.60</t>
  </si>
  <si>
    <t>APCD2005-PTO-975137</t>
  </si>
  <si>
    <t>EMERGENCY ENGINE GENERATOR:  MFR: CATERPILLAR, MODEL 3516B, S/N 6HN00584, FUEL: DIESEL, 2876 HP, 2000 KW, TURBOCHARGED, AFTERCOOLED.</t>
  </si>
  <si>
    <t>203.00</t>
  </si>
  <si>
    <t>APCD2005-PTO-975209</t>
  </si>
  <si>
    <t>TPX COMMUNICATIONS</t>
  </si>
  <si>
    <t>HUGH FOLEY</t>
  </si>
  <si>
    <t>6134 NANCY RIDGE DR SAN DIEGO, CA</t>
  </si>
  <si>
    <t>EMERGENCY STANDBY DIESEL ENGINE MAKE:  CUMMINS. MODEL: QST30-G1. S/N: 37192784. 1135 HP, TURBOCHARGED &amp; AFTERCOOLED. GENERATOR: ONAN MODEL 750DFHA S/N: 00097304.  975209 AFS 05 JUL 2000 17 CCR 93115 SJE 10/05</t>
  </si>
  <si>
    <t>295.70</t>
  </si>
  <si>
    <t>307.50</t>
  </si>
  <si>
    <t>APCD2005-PTO-975243</t>
  </si>
  <si>
    <t>Hotel Del Coronado</t>
  </si>
  <si>
    <t>Ray Stagg</t>
  </si>
  <si>
    <t>1500 Orange Ave Coronado, CA</t>
  </si>
  <si>
    <t>Emergency Diesel Engine: John Deere, Model 4045HF285H, 133 BHP, S/N PE4045N030196, Engine Family MJDXL04.5119, Tier 3 certified; driving an 80-kW emergency electrical generator._x000D_Exhaust Stack: vertical, 0.3-ft. diameter, raincap, 4.0 ft. above ground.</t>
  </si>
  <si>
    <t>31.70</t>
  </si>
  <si>
    <t>10.70</t>
  </si>
  <si>
    <t>APCD2005-PTO-975254</t>
  </si>
  <si>
    <t>EMERGENCY GENERATOR: 1170 HP DETROIT DIESEL ENGINE, MODEL 16V-92TA (8163-7406), DIESEL FIRED, S/N: 16VF015819, DRIVES A 750 KW KOHLER MODEL 750ROZD GENERATOR. LOCATED AT CHEMICAL SCIENCES LAB. 975254 EAD 9/1/01 17 CCR 93 115 SJE 10/05</t>
  </si>
  <si>
    <t>245.30</t>
  </si>
  <si>
    <t>250.40</t>
  </si>
  <si>
    <t>APCD2005-PTO-975258</t>
  </si>
  <si>
    <t>EMERGENCY ENGINE GENERATOR, 102 HP CUMMINS DIESEL ENGINE MODEL DGCB,  S/N 45999709.APPL# 975258 EFH 10/0017CCR93115SJE11/05</t>
  </si>
  <si>
    <t>249.70</t>
  </si>
  <si>
    <t>266.40</t>
  </si>
  <si>
    <t>APCD2005-PTO-975290</t>
  </si>
  <si>
    <t>EMERGENCY ENGINE GENERATOR, 180 HP CUMMINS DIESEL ENGINE MODEL N-855GC, S/N 10729880.   APPL# 975290 EFH 10/00     17CCR93115     SJE10/05</t>
  </si>
  <si>
    <t>58.90</t>
  </si>
  <si>
    <t>APCD2005-PTO-975314</t>
  </si>
  <si>
    <t>City of SD Water Dept</t>
  </si>
  <si>
    <t>9198 Oviedo St San Diego, CA</t>
  </si>
  <si>
    <t>EMERGENCY ENGINE GENERATOR, 550HP VOLVO DIESEL ENGINE, MODEL TAD1630G, S/N 2160033878.</t>
  </si>
  <si>
    <t>132.00</t>
  </si>
  <si>
    <t>APCD2005-PTO-975315</t>
  </si>
  <si>
    <t>SD CITY OF WATER DEPT</t>
  </si>
  <si>
    <t>11496 WEATHERHILL WY SAN DIEGO, CA</t>
  </si>
  <si>
    <t>EMERGENCY ENGINE GENERATOR, 475HP CUMMINS DIESEL ENGINE MODEL KTA19-G1, S/N 31130318. APPL# 975315 EFH 10/00 17CCR93115 SJE 11/05</t>
  </si>
  <si>
    <t>662.20</t>
  </si>
  <si>
    <t>672.20</t>
  </si>
  <si>
    <t>APCD2005-PTO-975316</t>
  </si>
  <si>
    <t>City of San Diego Public Utilities Branch</t>
  </si>
  <si>
    <t>Bernie Labiano</t>
  </si>
  <si>
    <t>Storage Area - 11600 Shoalcreek Drive San Diego, CA</t>
  </si>
  <si>
    <t>Emergency standby engine: Caterpillar diesel engine, Model C7.1 ATAAC (S/N: E7B00446) 321 BHP, Model Year 2013, EPA Tier 4i certified of Engine Family Number DPKXL7.01BL1, driving a 200 KW generator.  Equipped with turbocharger aftercooler, diesel oxidation catalyst, and diesel particulate filter.</t>
  </si>
  <si>
    <t>39.50</t>
  </si>
  <si>
    <t>APCD2005-PTO-975317</t>
  </si>
  <si>
    <t>11403 RANCHO CARMEL DR SAN DIEGO, CA</t>
  </si>
  <si>
    <t>EMERGENCY ENGINE GENERATOR, 550 HP VOLVO DIESEL MODEL TAD1630G, S/N 2160033829. APP# 975317 EFH 10/00 17CCR93115 SJE11/05</t>
  </si>
  <si>
    <t>83.00</t>
  </si>
  <si>
    <t>92.00</t>
  </si>
  <si>
    <t>APCD2005-PTO-975318</t>
  </si>
  <si>
    <t>10100 Scripps Lake Drive San Diego, CA</t>
  </si>
  <si>
    <t>EMERGENCY ENGINE GENERATOR, 1690 HP CAT DIESEL ENGINE, MODEL 3512,  1250KW, S/N 24Z09161. APP# 975318 EFH 10/00 17CCR93115 SJE11/05</t>
  </si>
  <si>
    <t>368.00</t>
  </si>
  <si>
    <t>APCD2005-PTO-975319</t>
  </si>
  <si>
    <t>SD City of Water Dept</t>
  </si>
  <si>
    <t>1975 Parkview Terrace La Jolla, CA</t>
  </si>
  <si>
    <t>EMERGENCY ENGINE GENERATOR, 550 HP VOLVO ENGINE MODEL TAD 1630GE, S/N 2160033876 868551 APP# 975319 EFH 10/00 17CCR93115 SJE10/05</t>
  </si>
  <si>
    <t>317.00</t>
  </si>
  <si>
    <t>320.00</t>
  </si>
  <si>
    <t>APCD2005-PTO-975320</t>
  </si>
  <si>
    <t>1500 Wueste Rd Chula Vista, CA</t>
  </si>
  <si>
    <t>EMERGENCY ENGINE, 1425 HP CAT DIESEL ENGINE MODEL 3512, S/N 24Z08654. _x000D_DRIVES GENERATOR (S/N 6PA01142)._x000D_APP# 975320 EFH 10/00 17CCR93115 SJE11/05</t>
  </si>
  <si>
    <t>664.00</t>
  </si>
  <si>
    <t>666.00</t>
  </si>
  <si>
    <t>APCD2005-PTO-975373</t>
  </si>
  <si>
    <t>The Home Depot</t>
  </si>
  <si>
    <t>Store Mgr</t>
  </si>
  <si>
    <t>525 Saturn Bl Imperial Beach, CA</t>
  </si>
  <si>
    <t>JOHN DEERE DIESEL ENGINE MODEL 6068T, 166 HP, 124 KW, S/N T06068T837856  TURBOCHARGED. 975373 AFS 28 Aug 2000  17CCR93115 SJEden Nov 2005</t>
  </si>
  <si>
    <t>405.80</t>
  </si>
  <si>
    <t>454.20</t>
  </si>
  <si>
    <t>APCD2005-PTO-975420</t>
  </si>
  <si>
    <t>HOME DEPOT THE</t>
  </si>
  <si>
    <t>950 DENNERY RD SAN DIEGO, CA</t>
  </si>
  <si>
    <t>JOHN DEERE DIESEL ENGINE MODEL 6068T, 166 HP, 124 KW, S/N T06068T844292, TURBOCHARGED.</t>
  </si>
  <si>
    <t>324.10</t>
  </si>
  <si>
    <t>341.70</t>
  </si>
  <si>
    <t>APCD2005-PTO-975427</t>
  </si>
  <si>
    <t>Dawn US Holdings LLC dba Evoque DCS</t>
  </si>
  <si>
    <t>Stephen Adolph</t>
  </si>
  <si>
    <t>5732 Pacific Center Blvd San Diego, CA</t>
  </si>
  <si>
    <t>CATERPILLAR DIESEL ENGINE MODEL 3512B, 2172 HP, S/N 6WN00458, TURBOCHARGED, AFTERCOOLED, CRANKCASE FILTER. ( 975427 AFS 05 Sep 2000  17CCR93115 SJEden Nov 2005)</t>
  </si>
  <si>
    <t>212.00</t>
  </si>
  <si>
    <t>227.00</t>
  </si>
  <si>
    <t>APCD2005-PTO-975428</t>
  </si>
  <si>
    <t>CATERPILLAR DIESEL ENGINE MODEL 3512B, 2172 HP, S/N 6WN00459, TURBOCHARGED, AFTERCOOLED, CRANK CASE FILTER. (App 975428 AFS 31 Aug 2000   17CCR93115  S.J.Eden Dec 2005)</t>
  </si>
  <si>
    <t>164.00</t>
  </si>
  <si>
    <t>177.00</t>
  </si>
  <si>
    <t>APCD2005-PTO-975429</t>
  </si>
  <si>
    <t>CATERPILLAR DIESEL ENGINE MODEL 3512B, 2172 HP, S/N 6WN00462, TURBOCHARGED, AFTERCOOLED, CRANKCASE FILTER.  975429AFS31AUG2000  17CCR93115SJE12/05</t>
  </si>
  <si>
    <t>232.00</t>
  </si>
  <si>
    <t>APCD2005-PTO-975461</t>
  </si>
  <si>
    <t>EMERGENCY ENGINE: JOHN DEERE, MODEL 4039DF004, DIESEL FIRED, 65 BHP, S/N CD4039D347277, DRIVING A KOHLER, MODEL 20ROZJ61 ELECTRIC GEN-SET. [975461 ALC 09/00 17CCR93115 SJE 12/05]</t>
  </si>
  <si>
    <t>124.30</t>
  </si>
  <si>
    <t>126.50</t>
  </si>
  <si>
    <t>APCD2005-PTO-975483</t>
  </si>
  <si>
    <t>USD</t>
  </si>
  <si>
    <t>Roger Manion</t>
  </si>
  <si>
    <t>5998 Alcala Park San Diego, CA</t>
  </si>
  <si>
    <t>EMERGENCY ENGINE:  PERKINS, MODEL 1506, 98.4 BHP, DIESEL FIRED, S/N LJ50418115390G, DRIVING A 60-KW ELECTRIC GENERATOR, F.G. WILSON, MODEL D60P1, S/N F5026A/001, LOCATED IN  PUBLIC SAFETY . (975483 ALC 10/00)17CCR93115SJE10/05</t>
  </si>
  <si>
    <t>APCD2005-PTO-975485</t>
  </si>
  <si>
    <t>EMERGENCY ENGINE:  INTERNATIONAL HARVESTER, MODEL GDC325, 300 BHP, DIESEL FIRED, S/N WS4646N1224140, DRIVING A 200-KW ELECTRIC GENERATOR, KOHLER, MODEL 200REOZP, S/N 655634, LOCATED IN THE JENNY CRAIG PAVILION.(975485 ALC 10/00)17CCR93115SJE10/05</t>
  </si>
  <si>
    <t>APCD2005-PTO-975505</t>
  </si>
  <si>
    <t>Chief Engineer</t>
  </si>
  <si>
    <t>2302 52nd St San Diego, CA</t>
  </si>
  <si>
    <t>EMERGENCY GENERATOR: 380 BHP DIESEL CUMMINS ENGINE, TURBOCHARED, INNERCOOLED, AND WITH CRANKCASE OIL RECYCLING, MODEL LTA-10-G1, S/N 34920082, DRIVING A GENERATOR.  975505EAD9/2/01 17CCR93115SJE10/05</t>
  </si>
  <si>
    <t>158.10</t>
  </si>
  <si>
    <t>186.80</t>
  </si>
  <si>
    <t>APCD2005-PTO-975516</t>
  </si>
  <si>
    <t>Sorrento Therapeutics</t>
  </si>
  <si>
    <t>4955 Directors Pl San Diego, CA</t>
  </si>
  <si>
    <t>SPECTRUM DETROIT DIESEL MODEL 6063-TK35, 490 HP, S/N 06R-0614-111, RACOR CLOSED CRANKCASE VENTILATION SYSTEM. 975516AFS21SEP2000 17CCR93115SJE12/05</t>
  </si>
  <si>
    <t>115.30</t>
  </si>
  <si>
    <t>133.20</t>
  </si>
  <si>
    <t>APCD2005-PTO-975523</t>
  </si>
  <si>
    <t>SD City Dept of Metro Waterwaste Grove Av Pump Sta</t>
  </si>
  <si>
    <t>2484 Grove Av San Diego, CA</t>
  </si>
  <si>
    <t>EMERGENCY ENGINE:  CUMMINS, MODEL KTA 38-G4 DIESEL FIRED, 1490 BHP, TURBOCHARGED, AFTERCOOLED, S/N 25246938, DRIVING AN ELECTRIC GENERATOR, ONAN, 1000 KW. (975523 ALC 09/00) 17CCR93115 SJE11/05</t>
  </si>
  <si>
    <t>APCD2005-PTO-975524</t>
  </si>
  <si>
    <t>SD City Dept of Metro Wastewater South Bay</t>
  </si>
  <si>
    <t>2411 Dairy Mart Rd San Diego, CA</t>
  </si>
  <si>
    <t>EMERGENCY ENGINE:  CATERPILLAR, MODEL 3516B, DIESEL FIRED, 2876 BHP, S/N 7RN01755, DRIVING AN ELECTRIC GENERATOR. (975524 ALC 09/00) 17CCR93115 SJE11/05</t>
  </si>
  <si>
    <t>112.00</t>
  </si>
  <si>
    <t>117.00</t>
  </si>
  <si>
    <t>APCD2005-PTO-975533</t>
  </si>
  <si>
    <t>Northrup Grumman System Corp</t>
  </si>
  <si>
    <t>Brian Campbell</t>
  </si>
  <si>
    <t>17030 Goldentop Rd San Diego, CA</t>
  </si>
  <si>
    <t>EMERGENCY ENGINE: KOHLER POWER SYSTEMS, MODEL 50ROZJ, DIESEL FIRED, 76 BHP, S/N 0675221, DRIVING AN ELECTRIC GENERATOR. (975533 ALC 09/00) 17 CCR 93115 SJE 10/05 (ATCM DATA: DEERE MODEL 4039TF004, S/N CD4039T402576)</t>
  </si>
  <si>
    <t>312.80</t>
  </si>
  <si>
    <t>317.80</t>
  </si>
  <si>
    <t>APCD2005-PTO-975569</t>
  </si>
  <si>
    <t>4787 Mercury St San Diego, CA</t>
  </si>
  <si>
    <t>DETROIT DIESEL ENGINE MODEL R1637K35, 1200 HP, S/N 5362001141, TURBOCHARGED, DIESEL FIRED. 975569 AFS0 4OCT2000     17CCR93115     SJE10/05</t>
  </si>
  <si>
    <t>648.70</t>
  </si>
  <si>
    <t>670.20</t>
  </si>
  <si>
    <t>APCD2005-PTO-975608</t>
  </si>
  <si>
    <t>6510 Akins Av San Diego, CA</t>
  </si>
  <si>
    <t>EMERGENCY GENERATOR: 519 BHP DIESEL CATERPILLAR MODEL 3406C S/N 4ZR05981 DITA ENGINE WITH TURBOCHARGING AND AFTERCOOLING, S/N 9DR03222; DRIVES A 400 KW EMERGENCY GENERATOR. 975608 EAD 9/1/0117CCR93115SJE11/05</t>
  </si>
  <si>
    <t>503.00</t>
  </si>
  <si>
    <t>505.00</t>
  </si>
  <si>
    <t>APCD2005-PTO-975670</t>
  </si>
  <si>
    <t>North County Communications Inc</t>
  </si>
  <si>
    <t>4008 Taylor St San Diego, CA</t>
  </si>
  <si>
    <t>EMERGENCY ENGINE: JOHN DEERE, MODEL 6081AF001C, DIESEL FIRED, TURBOCHARGED, INTERCOOLED, 300 BHP, S/N RG6081A116059, DRIVING AN ELECTRIC GENERATOR. (975670 ALC 11/00)    17CCR93115    SJE10/05</t>
  </si>
  <si>
    <t>APCD2005-PTO-975673</t>
  </si>
  <si>
    <t>EMERGENCY ENGINE GENERATOR SET  (Mfr: JOHN DEERE, MODEL: 6068TF150, S/N T06068T860752, FUEL: DIESEL, FAMILY: YJDXL06.8014, output: 150hp)</t>
  </si>
  <si>
    <t>252.80</t>
  </si>
  <si>
    <t>263.90</t>
  </si>
  <si>
    <t>APCD2005-PTO-975678</t>
  </si>
  <si>
    <t>Commander Navy Region SW</t>
  </si>
  <si>
    <t>Naval Air Station North Island Coronado, CA</t>
  </si>
  <si>
    <t>EMERGENCY ENGINE GENERATOR, 560 HP CUMMINS DIESEL ENGINE MODEL KTA-1150-G1, S/N 31129153. BLDG 1354 APPL# 975678 EFH 04/01 17CCR93115 SJE12/05_x000D__x000D_Functional Group: Public Utilities and Transportation</t>
  </si>
  <si>
    <t>433.50</t>
  </si>
  <si>
    <t>450.60</t>
  </si>
  <si>
    <t>APCD2005-PTO-975679</t>
  </si>
  <si>
    <t>EMERGENCY ENGINE GENERATOR, 643 HP DETROIT DIESEL ENGINE, MODEL 80837416, S/N 8VF134058APPL# 975679 EFH 04/01 17CCR93115 SJE12/05_x000D__x000D_Functional Group: Public Utilities and Transportation</t>
  </si>
  <si>
    <t>329.50</t>
  </si>
  <si>
    <t>335.10</t>
  </si>
  <si>
    <t>APCD2005-PTO-975680</t>
  </si>
  <si>
    <t>EMERGENCY ENGINE GENERATOR, 114 HP JOHN DEERE DIESEL ENGINE MODEL 6414TF01, S/N 578160T. APPL# 975680 EFH 04/01 17CCR93115 SJE12/05_x000D__x000D_Functional Group: Public Utilities and Transportation</t>
  </si>
  <si>
    <t>535.00</t>
  </si>
  <si>
    <t>543.50</t>
  </si>
  <si>
    <t>APCD2005-PTO-975682</t>
  </si>
  <si>
    <t>EMERGENCY ENGINE GENERATOR, 145 HP DETROIT DIESEL, MODEL 1043-7005, S/N 4A0228260. APPL# 975682 EFH 04/01 17CCR93115 SJE12/05_x000D__x000D_Functional Group: Public Utilities and Transportation</t>
  </si>
  <si>
    <t>478.00</t>
  </si>
  <si>
    <t>APCD2005-PTO-975684</t>
  </si>
  <si>
    <t>EMERGENCY ENGINE GENERATOR, 355 HP CUMMINS DIESEL ENGINE MODEL NT-855-G2, S/N 54638. APPL# 975684 EFH 04/01 17CCR93115 SJE12/05_x000D__x000D_Functional Group: Public Utilities and Transportation</t>
  </si>
  <si>
    <t>173.70</t>
  </si>
  <si>
    <t>199.50</t>
  </si>
  <si>
    <t>APCD2005-PTO-975702</t>
  </si>
  <si>
    <t>USMC Base Public Utilities U25</t>
  </si>
  <si>
    <t>Building 210537 Camp Pendleton, CA</t>
  </si>
  <si>
    <t>Emergency Diesel Engine Generator: FPT (Generac), Model F4GE9685A*J (SD100), 152 BHP, _x000D_S/N 01699397, Engine Family KFPXL06.7DGB, Tier 3 certified with DDI, EM, TC, CAC;_x000D_driving a 100-kW emergency electrical generator.</t>
  </si>
  <si>
    <t>APCD2005-PTO-975703</t>
  </si>
  <si>
    <t>USMC Base Camp Pendleton</t>
  </si>
  <si>
    <t>Steve Leathers</t>
  </si>
  <si>
    <t>SLS 41300 Camp Pendleton, CA</t>
  </si>
  <si>
    <t>Emergency Diesel Engine: FPT Model F4GE9485AJ, S/N J602-01556729; Engine Family HFPXL06.7DGB; Model Year 2017; Tier 4 certified; 131 bhp rated; driving a 80 kW emergency generator.</t>
  </si>
  <si>
    <t>APCD2005-PTO-975705</t>
  </si>
  <si>
    <t>Sequenom Corp</t>
  </si>
  <si>
    <t>Bobby Griffin</t>
  </si>
  <si>
    <t>3595 John Hopkins Ct San Diego, CA</t>
  </si>
  <si>
    <t>EMERGENCY STANDBY GENERATOR: _x000D_Mfr: MITSUBISHI_x000D_Model: S12H-PTA_x000D_S/N: 30281_x000D_1501 HP, TURBO-CHARGED_x000D__x000D_975705 EAD 5/22/03     17CCR93115         SJE11/05</t>
  </si>
  <si>
    <t>192.80</t>
  </si>
  <si>
    <t>APCD2005-PTO-975715</t>
  </si>
  <si>
    <t>Jason Sweat</t>
  </si>
  <si>
    <t>25480 Centre City Pkwy Escondido, CA</t>
  </si>
  <si>
    <t>EMERGENCY ENGINE GENERATOR:  MFR: CATERPILLAR, MODEL: 3406, S/N 1LS01075, TURBOCHARGED AND AFTERCOOLED, FAMILY: YCPXL14.6MJR, DIESEL, 599 HP.  _x000D__x000D_APPL# 975715 EFH 04/01  17CCR93115  SJE12/05</t>
  </si>
  <si>
    <t>429.00</t>
  </si>
  <si>
    <t>APCD2005-PTO-975722</t>
  </si>
  <si>
    <t>Assistant Eng Manager</t>
  </si>
  <si>
    <t>DETROIT DIESEL MODEL 16V2000 G70 R163-7K05, S/N 5362000666, 1200 HP, CRANKCASE VENTILATION FILTER SYSTEM, DIESEL FIRED. 17CCR93115  SJE 11/05</t>
  </si>
  <si>
    <t>APCD2005-PTO-975725</t>
  </si>
  <si>
    <t>CUMMINS ENGINE/GENERATOR SET: ENGINE MODEL KTA19-G4, GENERATOR MODEL 500 DFED, GSN 1990992837, DIESEL FIRED, TURBOCHARED, AFTERCOOLED, 755 HP. 725FS 28NOV2000 17CCR93115 SJE10/05</t>
  </si>
  <si>
    <t>410.00</t>
  </si>
  <si>
    <t>419.10</t>
  </si>
  <si>
    <t>APCD2005-PTO-975747</t>
  </si>
  <si>
    <t>JOHN DEERE DIESEL ENGINE MODEL 4039TF004, S/N: CD4039T379308, 110 HP. 975747 AFS 27 NOV 2000 17 CCR 93115 SJE 12/05</t>
  </si>
  <si>
    <t>184.80</t>
  </si>
  <si>
    <t>188.20</t>
  </si>
  <si>
    <t>APCD2005-PTO-975749</t>
  </si>
  <si>
    <t>San Diego Fire &amp; Life Safety Services</t>
  </si>
  <si>
    <t>Station Captain</t>
  </si>
  <si>
    <t>10011 Black Mountain Rd San Diego, CA</t>
  </si>
  <si>
    <t>GENERAC/FORD DIESEL ENGINE MODEL 7.5 DTA, S/N CD87801972, 218 HP, CRANK CASE VENTILATION FILTER SYSTEM. 975749AFS 22NOV2000 CCR 93115 SJE10/05</t>
  </si>
  <si>
    <t>346.00</t>
  </si>
  <si>
    <t>358.28</t>
  </si>
  <si>
    <t>APCD2005-PTO-975750</t>
  </si>
  <si>
    <t>11640 Spring Canyon Rd San Diego, CA</t>
  </si>
  <si>
    <t>JOHN DEERE DIESEL ENGINE MODEL 6059TF002, S/N CD6059T407401, 150 HP, CRANK CASE FILTER SYSTEM. 975750 AFS 22NOV 2000   17CCR93115   SJE10/05</t>
  </si>
  <si>
    <t>423.40</t>
  </si>
  <si>
    <t>APCD2005-PTO-975754</t>
  </si>
  <si>
    <t>UPS Store Inc.</t>
  </si>
  <si>
    <t>6060 Cornerstone Ct W San Diego, CA</t>
  </si>
  <si>
    <t>EMERGENCY ENGINE GENERATOR, 207HP CUMMINS DIESEL ENGINE MODEL 6CT8.3G2,S/N 45918140, TURBOCHARGED AND AFTERCOOLED. APPL# 975754 EFH 04/01 17CCR93115SJE10/05</t>
  </si>
  <si>
    <t>142.80</t>
  </si>
  <si>
    <t>APCD2005-PTO-975757</t>
  </si>
  <si>
    <t>EMERGENCY ENGINE GENERATOR (Mfr: Caterpillar, Model: 3512B, Serial Number: 6WN00432, Output: 2032 HP)_x000D_APPL# 975757 EFH 04/01      17CCR93115      SJE10/05</t>
  </si>
  <si>
    <t>304.00</t>
  </si>
  <si>
    <t>313.00</t>
  </si>
  <si>
    <t>APCD2005-PTO-975767</t>
  </si>
  <si>
    <t>EMERGENCY GENERATOR: 2304 BHP DIESEL CATERPILLAR ENGINE WITH TURBOCHARING AND AFTERCOOLING, AND CRANKCASE FILTER, MODEL 3516, S/N 25Z06948, DRIVING A GENERATOR. 975767EAD9/2/01 17CCR93115SJE12/05</t>
  </si>
  <si>
    <t>229.00</t>
  </si>
  <si>
    <t>240.00</t>
  </si>
  <si>
    <t>APCD2005-PTO-975768</t>
  </si>
  <si>
    <t>EMERGENCY GENERATOR: 2304 BHP, DIESEL CATERPILLAR ENGINE WITH TURBOCHARGING AND AFTERCOOLING, AND CRANK CASE FILTER, MODEL 3516, S/N 25Z06952, DRIVING A GENERATOR. 975768EAD9/2/01 17CCR93115SJE11/05</t>
  </si>
  <si>
    <t>247.00</t>
  </si>
  <si>
    <t>APCD2005-PTO-975777</t>
  </si>
  <si>
    <t>3896 El Paso Alto San Marcos, CA</t>
  </si>
  <si>
    <t>KOHLER (JOHN DEERE) ENGINE GENERATOR SET: MODEL 6068TF250, 166 HP, S/N T06068T808948, TURBOCHARGED, DIESEL FIRED. 975777AFS30NOV2000 17CCR93115  SJE10/05</t>
  </si>
  <si>
    <t>192.30</t>
  </si>
  <si>
    <t>APCD2005-PTO-975778</t>
  </si>
  <si>
    <t>Vallecitos Water District - Lift Station 1</t>
  </si>
  <si>
    <t>Trisha Woolslayer</t>
  </si>
  <si>
    <t>1368 San Marcos Blvd San Marcos, CA</t>
  </si>
  <si>
    <t>CATERPILLAR ENGINE GENERATOR SET: MODEL 3306, 150 HP, S/N 66D17203, DIESEL FIRED. 8AFS30NOV2000     17CCR93115   SJE10/05</t>
  </si>
  <si>
    <t>474.00</t>
  </si>
  <si>
    <t>475.00</t>
  </si>
  <si>
    <t>APCD2005-PTO-975782</t>
  </si>
  <si>
    <t>City of San Diego</t>
  </si>
  <si>
    <t>Scott Singh</t>
  </si>
  <si>
    <t>5480 Gaines Street San Diego, CA</t>
  </si>
  <si>
    <t>EMERGENCY ENGINE GENERATOR, 150 HP JOHN DEERE DIESEL ENGINE MODEL 6068TF150 S/N RG6081A121199. APPL# 975782 EFH 04/0117CCR93115SJE11/05</t>
  </si>
  <si>
    <t>334.10</t>
  </si>
  <si>
    <t>337.30</t>
  </si>
  <si>
    <t>APCD2005-PTO-975824</t>
  </si>
  <si>
    <t>Cue Health Inc</t>
  </si>
  <si>
    <t>Tina Price</t>
  </si>
  <si>
    <t>4980 Carroll Canyon Road Suite 100 San Diego, CA</t>
  </si>
  <si>
    <t>SPECTRUM DETROIT DIESEL ENGINE MODEL 250DSE, S/N 851912, 415 HP, DIESEL FIRED. 975824 AFS 7DEC2000 17CCR93115  SJE11/05</t>
  </si>
  <si>
    <t>149.10</t>
  </si>
  <si>
    <t>149.60</t>
  </si>
  <si>
    <t>APCD2005-PTO-975833</t>
  </si>
  <si>
    <t>SD CO OF SHERIFF DEPT PR0037</t>
  </si>
  <si>
    <t>388 ALVARADO ST E FALLBROOK, CA</t>
  </si>
  <si>
    <t>INTERNAL COMBUSTION ENGINE: MFR: JOHN DEERE, MODEL: 6081AF001, DIESEL FUELED, TURBOCHARGED AND AFTERCOOLED, SERIAL#: RG6081A136255; FAMILY: 1JDXL08.1008, BHP: 300HP, DRIVES AN ELECTRICAL EMERGENCY GENERATOR (MFR: KOHLER, MODEL: 180ROZJ, S/N: 0706999) RATED AT 180 KW APPL# 975833 EFH 04/01 JFTREV061703 17CCR93115 SJE 10/05</t>
  </si>
  <si>
    <t>189.90</t>
  </si>
  <si>
    <t>APCD2005-PTO-975870</t>
  </si>
  <si>
    <t>28523 Cole Grade Rd Valley Center, CA</t>
  </si>
  <si>
    <t>EMERGENCY ENGINE:  DETROIT DIESEL, MODEL 71237406 (S/N: 12VA087315), DIESEL FIRED, 750 BHP, DRIVING AN ELECTRIC GENERATOR. (975870 ALC 01/01) 17 CCR 93115 SJE 12/05</t>
  </si>
  <si>
    <t>525.00</t>
  </si>
  <si>
    <t>528.90</t>
  </si>
  <si>
    <t>APCD2005-PTO-975897</t>
  </si>
  <si>
    <t>Encinitas City Of</t>
  </si>
  <si>
    <t>540 Balour Dr Encinitas, CA</t>
  </si>
  <si>
    <t>EMERGENCY ENGINE:  _x000D_-JOHN DEERE_x000D_-MODEL 4045TF150, DIESEL FIRED, TURBOCHARGED,100 BHP_x000D_-S/N T04045T878095_x000D_DRIVING A KOHLER 75-KW ELECTRIC GENERATOR._x000D_(975897 ALC 12/01)(NO APP BEC12288 6/22/04 EAD)_x000D_17CCR93115_x000D_SJE10/05</t>
  </si>
  <si>
    <t>APCD2005-PTO-975936</t>
  </si>
  <si>
    <t>BD Biosciences EHS</t>
  </si>
  <si>
    <t>Environmental Health &amp; Safety</t>
  </si>
  <si>
    <t>8049 Arjons Road San Diego, CA</t>
  </si>
  <si>
    <t>ONE (1) 347 BHP JOHN DEERE DIESEL ENGINE DRIVING A BACKUP EMERGENCY GENERATOR, 205 KW.  THE ENGINE HAS TURBO CHARGING AND AFTER COOLING CAPABILITIES, S/N RG6081A122509975936 2/1/01 EAD    17CCR93115    SJE10/05</t>
  </si>
  <si>
    <t>369.90</t>
  </si>
  <si>
    <t>374.30</t>
  </si>
  <si>
    <t>APCD2005-PTO-975943</t>
  </si>
  <si>
    <t>HOME DEPOT #1053</t>
  </si>
  <si>
    <t>BOB BURNSIDE</t>
  </si>
  <si>
    <t>1475 East Valley Parkway Escondido, CA</t>
  </si>
  <si>
    <t>EMERGENCY DIESEL ENGINE: _x000D_   Mfr:JOHN DEERE, _x000D_   Model: 6068TF250,_x000D_   S/N: T06068T880910,_x000D_   TURBOCHARGED, 166 HP</t>
  </si>
  <si>
    <t>APCD2005-PTO-975948</t>
  </si>
  <si>
    <t>ENCINITAS CITY OF SENIOR &amp; COMMUNITY CENTER</t>
  </si>
  <si>
    <t>1140 OAKCREST PARK ENCINITAS, CA</t>
  </si>
  <si>
    <t>ONE (1) EMERGENCY ENGINE GENERATOR: JOHN DEERE ENGINE MODEL 6081AF001, 330 HP, DIESEL FIRED, TURBOCHARGED, S/N: RG6081A135485 DRIVING A 200 KW GENERATOR APPL# 975948 EFH 06/03 17CCR93115  SJE 10/05</t>
  </si>
  <si>
    <t>APCD2005-PTO-976011</t>
  </si>
  <si>
    <t>855 Beech St San Diego, CA</t>
  </si>
  <si>
    <t>EMERGENCY ENGINE: ONAN / CUMMINS, MODEL 4B3.9-G2, DIESEL FIRED, 68 BHP, S/N 45994797, DRIVING AN ELECTRIC GENERATOR. (976011 ALC 02/01)  17CCR93115   SJE10/05</t>
  </si>
  <si>
    <t>APCD2005-PTO-976033</t>
  </si>
  <si>
    <t>EMERGENCY ENGINE: ONAN / CUMMINS, MODEL KT A19-G4 DIESEL FIRED, 755 BHP, S/N 37191524 DRIVING AN ELECTRIC GENERATOR. (976033 ALC 02/01) (980217 10/03) 17CCR93115 SJE11/05</t>
  </si>
  <si>
    <t>403.70</t>
  </si>
  <si>
    <t>APCD2005-PTO-976057</t>
  </si>
  <si>
    <t>USMC Base Public Utilities U22</t>
  </si>
  <si>
    <t>Building 20800 Camp Pendleton, CA</t>
  </si>
  <si>
    <t>EMERGENCY ENGINE: JOHN DEERE, MODEL 6081AF001, S/N: RG6081A128026, 250 BHP, DIESEL FIRED, TURBOCHARGED, AFTERCOOLED, GENERATOR S/N: 695587, DRIVING A150 KW ELECTRIC GENERATOR FOR A SEWAGE TREATMENT PLANT.  (BLDG.20800)(976057 ALC 10/01) 17 CCR 93 115 SJE 12/05</t>
  </si>
  <si>
    <t>APCD2005-PTO-976059</t>
  </si>
  <si>
    <t>Bldg 31220 Newton Canyon Rd Camp Pendleton, CA</t>
  </si>
  <si>
    <t>Emergency Diesel Engine Generator: FPT (Generac), Model F4GE9685A*J (SD100), 198 BHP, S/N 01709788, _x000D_Engine Family KFPXL06.7DGB, Tier 3 certified; driving a 100-kW emergency electrical generator.</t>
  </si>
  <si>
    <t>APCD2005-PTO-976060</t>
  </si>
  <si>
    <t>USMC Base Personnel Amenities P16</t>
  </si>
  <si>
    <t>Air Quality Specialist</t>
  </si>
  <si>
    <t>Building 510092 Camp Pendleton, CA</t>
  </si>
  <si>
    <t>Emergency Diesel Engine Generator: Generac, Model D3400T-Gen1, S/N TP9J00561; Model Year 2019; Engine Family KKMCL3.41D43; Tier 3 certified; 85 bhp rated; driving a 50 kW emergency electrical generator.</t>
  </si>
  <si>
    <t>APCD2005-PTO-976062</t>
  </si>
  <si>
    <t>USMC Base Public Utilities U10</t>
  </si>
  <si>
    <t>Building 20816 Camp Pendleton, CA</t>
  </si>
  <si>
    <t>EMERGENCY ENGINE: MFR: JOHN DEERE, MODEL 4045TF150, S/N: T04045T871812, 100 BHP, DIESEL FIRED, TURBOCHARGED, GENERATOR S/N: 695505, DRIVING A 50-KW ELECTRIC GENERATOR FOR A WATER BOOSTER STATION.  LOCATED IN BLDG. 20816 (976062 ALC 10/01) 17 CCR 93 115 SJE 12/05</t>
  </si>
  <si>
    <t>APCD2005-PTO-976064</t>
  </si>
  <si>
    <t>USMC Base Public Utilities U34</t>
  </si>
  <si>
    <t>Building 43310 Camp Pendleton, CA</t>
  </si>
  <si>
    <t>Emergency Diesel Engine Generator: FPT (Generac), Model F4HE9685A*J (SD150), 279 BHP, S/N 01693657, _x000D_Engine Family KFPXL06.7DGS, Tier 3 certified with DDI, ECM, TC, CAC; driving a 150-kW emergency electrical generator.</t>
  </si>
  <si>
    <t>APCD2005-PTO-976066</t>
  </si>
  <si>
    <t>Bldg 62510 San Mateo Rd Camp Pendleton, CA</t>
  </si>
  <si>
    <t>Emergency Diesel Engine Generator: FPT, Model F4HE9685A*J, 279 BHP, S/N J102-0154883, _x000D_Engine Family HFPXL06.7DGS, Tier 3 certified; driving a 150-kW Generac SD150 emergency electrical generator.</t>
  </si>
  <si>
    <t>APCD2005-PTO-976067</t>
  </si>
  <si>
    <t>USMC Base Public Utilities U36</t>
  </si>
  <si>
    <t>Building 63093 Cristianitos Rd Camp Pendleton, CA</t>
  </si>
  <si>
    <t>Emergency Diesel Engine Generator: FPT, Model F4GE9685A*J, 198 BHP, S/N 01618363, Engine Family JFPXL06.7DGB, Tier 3 certified; driving a 130-kW Generac SD130 emergency electrical generator.</t>
  </si>
  <si>
    <t>APCD2005-PTO-976158</t>
  </si>
  <si>
    <t>Power Maint. Engineer</t>
  </si>
  <si>
    <t>1670 Cactus Rd San Diego, CA</t>
  </si>
  <si>
    <t>ONE (1) JOHN DEERE DIESEL EMERGENCY ENGINE GENERATOR SET MODEL 6125 H, 563 HP, TURBOCHARGED, AFTERCOOLED, S/N RG 6125H012614 DRIVING A 300 KW GENERATOR. APPL# 976158 EFH 05/03 17 CCR 93115 SJE 12/05</t>
  </si>
  <si>
    <t>401.50</t>
  </si>
  <si>
    <t>409.00</t>
  </si>
  <si>
    <t>APCD2005-PTO-976159</t>
  </si>
  <si>
    <t>Power Maint Eng</t>
  </si>
  <si>
    <t>3085 Jefferson Rd Jamul, CA</t>
  </si>
  <si>
    <t>ONE (1) EMERGENCY STANDBY ENGINE, JOHN DEERE DIESEL MODEL 6081A, 250 HP, TURBOCHARGED, S/N RG6081A122714, DRIVING A GENERATOR. APPL# 976159 EFH 05/0317CCR93115SJE12/05</t>
  </si>
  <si>
    <t>482.70</t>
  </si>
  <si>
    <t>488.20</t>
  </si>
  <si>
    <t>APCD2005-PTO-976209</t>
  </si>
  <si>
    <t>Naval Information Warfare Center Pacific</t>
  </si>
  <si>
    <t>53560 Hull Street San Diego, CA</t>
  </si>
  <si>
    <t>92152</t>
  </si>
  <si>
    <t>EMERGENCY ENGINE GENERATOR: CATERPILLAR DIESEL ENGINE, MODEL NO. 3406 (S/N: 1LS01487) , TURBOCHARGED, 599 HP, MODEL YEAR 2000, TIER 1 EPA CERTIFIED, ENGINE FAMILY YCPXL14.6MRJ,  DRIVING A 400 KW ELECTRIC GENERATOR.  FUNCTIONAL GROUP - RESEARCH, DEVELOPMENT, TEST, AND EVALUATION (RDT&amp;E).  APPL# 976209 EFH 05/03  17 CCR 93115  SJE 10/05</t>
  </si>
  <si>
    <t>194.00</t>
  </si>
  <si>
    <t>195.00</t>
  </si>
  <si>
    <t>APCD2005-PTO-976210</t>
  </si>
  <si>
    <t>Space &amp; Naval Warfare Systems Hq, PMW 205</t>
  </si>
  <si>
    <t>NBPL Air Quality Program Mgr</t>
  </si>
  <si>
    <t>53560 Hull St San Diego, CA</t>
  </si>
  <si>
    <t>EMERGENCY ENGINE: CATERPILLAR DIESEL ENGINE, MODEL NO. 3412 ( S/N BLG00247), 1210 BHP, TURBOCHARGED, MODEL YEAR 2001, TIER 1 EPA CERTIFIED, ENGINE FAMILY 1CPXL27.0MRS ,DRIVING A 800 KW GENERATOR. APPL# 976210 EFH 05/03 17 CCR 93115 SJE 10/05</t>
  </si>
  <si>
    <t>219.00</t>
  </si>
  <si>
    <t>APCD2005-PTO-976285</t>
  </si>
  <si>
    <t>ONE (1) EMERGENCY STANDBY ENGINE, CATERPILLAR DIESEL ENGINE, MODEL 3508, 1480 BHP, S/N 4GM00700, TURBOCHARGED, AFTERCOOLED, DRIVING A 1000 KW GENERATOR. APPL# 976285 EFH 05/03 CCR 93115 SJE 10/05</t>
  </si>
  <si>
    <t>361.00</t>
  </si>
  <si>
    <t>375.00</t>
  </si>
  <si>
    <t>APCD2005-PTO-976366</t>
  </si>
  <si>
    <t>11513 Alborada Dr San Diego, CA</t>
  </si>
  <si>
    <t>EMERGENCY STANDBY ENGINE: CUMMINS DIESEL ENGINE, MODEL 4B-3.9, S/N 44303654, 66 BHP, DRIVING A GENERATOR. (976366-CCN-11/01) 17CCR93115 SJE10/05</t>
  </si>
  <si>
    <t>234.00</t>
  </si>
  <si>
    <t>245.80</t>
  </si>
  <si>
    <t>APCD2005-PTO-976370</t>
  </si>
  <si>
    <t>11204 Monticook Ct San Diego, CA</t>
  </si>
  <si>
    <t>EMERGENCY STANDBY ENGINE: CUMMINS DIESEL ENGINE, MODEL 4BT-3.9, S/N 44315760, 102 BHP, DRIVING A GENERATOR. (976370-CCN-11/01) 17CCR93115 SJE10/05</t>
  </si>
  <si>
    <t>331.40</t>
  </si>
  <si>
    <t>342.40</t>
  </si>
  <si>
    <t>APCD2005-PTO-976374</t>
  </si>
  <si>
    <t>1600 Heritage Rd San Diego, CA</t>
  </si>
  <si>
    <t>EMERGENCY STANDBY ENGINE: CUMMINS DIESEL ENGINE, MODEL 6BT-5.9-G1, S/N 44340690, 135 BHP, DRIVING A GENERATOR. (976374-CCN-11/01) 17CCR93115 SJE10/05</t>
  </si>
  <si>
    <t>311.80</t>
  </si>
  <si>
    <t>APCD2005-PTO-976446</t>
  </si>
  <si>
    <t>SDG&amp;E Co</t>
  </si>
  <si>
    <t>571 Enterprise St Escondido, CA</t>
  </si>
  <si>
    <t>Emergency Diesel Engine Generator: John Deere, Model 6068HFG85A, S/N PE6068N016523; Model Year 2020; Engine Family LJDXL13.5103; Tier 3 certified; 315 bhp rated; driving a 200 kW emergency electrical generator.</t>
  </si>
  <si>
    <t>653.30</t>
  </si>
  <si>
    <t>654.40</t>
  </si>
  <si>
    <t>APCD2005-PTO-976500</t>
  </si>
  <si>
    <t>Hwy 80 Jacumba, CA</t>
  </si>
  <si>
    <t>91934</t>
  </si>
  <si>
    <t>EMERGENCY STANDBY ENGINE: CUMMINS DIESEL ENGINE, MODEL 6BTA5.9-G, S/N 45993312, RATED AT 177 BHP, EPA TIER 1 CERTIFIED, EQUIPPED WITH TURBO CHARGER, AFTER COOLER, DRIVING A 100 KW GENERATOR. (976500-CCN-11/02)  17CCR93115  SJE12/05</t>
  </si>
  <si>
    <t>758.40</t>
  </si>
  <si>
    <t>763.80</t>
  </si>
  <si>
    <t>APCD2005-PTO-976501</t>
  </si>
  <si>
    <t>HY 94 &amp; Cameron Corners Campo, CA</t>
  </si>
  <si>
    <t>EMERGENCY STANDBY ENGINE: CUMMINS DIESEL ENGINE, MODEL 6CTA8.3G2, S/N 45999153, 277 BHP, EPA TIER 1 CERTIFIED OF ENGINE FAMILY NUMBER YCEXL0505ABA, EQUIPPED WITH TURBOCHARGER, AFTERCOOLER, DRIVING A 100 KW GENERATOR. (976501-CCN-10/01) 17CCR93115SJE12/05</t>
  </si>
  <si>
    <t>745.70</t>
  </si>
  <si>
    <t>752.90</t>
  </si>
  <si>
    <t>APCD2005-PTO-976607</t>
  </si>
  <si>
    <t>General Atomics Aeronautical Systems Inc</t>
  </si>
  <si>
    <t>Elba Brown</t>
  </si>
  <si>
    <t>14145 Danielson St Poway, CA</t>
  </si>
  <si>
    <t>EMERGENCY STANDBY ENGINE: VOLVO PENTA DIESEL ENGINE, MODEL TAD1232GE, S/N 2120264724, 460 BHP, EPA TIER 1 CERTIFIED OF ENGINE FAMILY NUMBER YVPXL.12.0ACB, EQUIPPED WITH TURBOCHARGER, AFTERCOOLER, DRIVING A 355 KW GENERATOR. _x000D_(976607-CCN-11/01) 17 CCR 93115 SJE 10/05</t>
  </si>
  <si>
    <t>2887.60</t>
  </si>
  <si>
    <t>APCD2005-PTO-976622</t>
  </si>
  <si>
    <t>The Home Depot #1032</t>
  </si>
  <si>
    <t>355 Marketplace Av San Diego, CA</t>
  </si>
  <si>
    <t>EMERGENCY STANDBY ENGINE: JOHN DEERE DIESEL ENGINE, MODEL 6068TF250, S/N: T06068T861072, RATED AT 166 BHP, EPA TIER 1 CERTIFIED OF ENGINE FAMILY NUMBER YJDXL06.8014, EQUIPPED WITH TURBOCHARGER, DRIVING A 105 KW GENERATOR (976622-CCN-11/02) 17 CCR 93 115 SJE 11/05</t>
  </si>
  <si>
    <t>346.10</t>
  </si>
  <si>
    <t>350.40</t>
  </si>
  <si>
    <t>APCD2005-PTO-976640</t>
  </si>
  <si>
    <t>3970-3980 Sherman Street TIC</t>
  </si>
  <si>
    <t>David Alchalel</t>
  </si>
  <si>
    <t>3980 Sherman St San Diego, CA</t>
  </si>
  <si>
    <t>EMERGENCY STANDBY GENERATOR: 1495 BHP DETRIOT DIESEL ENGINE, MODEL 16V2000 S/N 5362001772, WITH AFTERCOOLER AND TURBOCHARGER, DRIVING A 1000 KW GENERATOR. AREA SERVICED: BUILDING 3980.   976640 EAD 12/22/0417CCR93115SJE11/05</t>
  </si>
  <si>
    <t>165.10</t>
  </si>
  <si>
    <t>APCD2005-PTO-976641</t>
  </si>
  <si>
    <t>Enterprise Services LLC</t>
  </si>
  <si>
    <t>Richard R Bouldt</t>
  </si>
  <si>
    <t>3970 Sherman St San Diego, CA</t>
  </si>
  <si>
    <t>EMERGENCY STANDBY GENERATOR: 1495 BHP DETROIT DIESEL ENGINE, MODEL 16V2000 S/N 5362001720, WITH AFTERCOOLER AND TURBOCHARGER, DRIVING A 1000 KW GENERATOR.  AREA SERVICED: UPS NO.1 OF BUILDING 3970. EAD 976641 12/22/0417CCR93115SJE11/2005</t>
  </si>
  <si>
    <t>227.20</t>
  </si>
  <si>
    <t>228.20</t>
  </si>
  <si>
    <t>APCD2005-PTO-976643</t>
  </si>
  <si>
    <t>EMERGENCY STANDBY GENERATOR: 1495 BHP DETROIT DIESEL ENGINE, MODEL 16V2000 S/N 5362001750, WITH AFTERCOOLER AND TURBOCHARGER, DRIVING A 1000 KW GENERATOR. AREA SERVICED: BUILDING 3970  976643 EAD 12/22/0417CCR93115SJE11/05</t>
  </si>
  <si>
    <t>232.60</t>
  </si>
  <si>
    <t>233.60</t>
  </si>
  <si>
    <t>APCD2005-PTO-976644</t>
  </si>
  <si>
    <t>EMERGENCY STANDBY GENERATOR: 1495 BHP DETROIT DIESEL, MODEL 16V2000 S/N 5362001715, WITH AFTERCOOLER AND TURBOCHARGER, DRIVING A 1000 KW GENERATOR. AREA SERVICED: UPS NO. 2 OF BUILDING 3970.  976644 EAD 12/22/0417CCR93115SJE11/05</t>
  </si>
  <si>
    <t>APCD2005-PTO-976653</t>
  </si>
  <si>
    <t>Garden Communities</t>
  </si>
  <si>
    <t>Maintainance Manager</t>
  </si>
  <si>
    <t>8775 Costa Verde Bl San Diego, CA</t>
  </si>
  <si>
    <t>EMERGENCY STANDBY ENGINE: DETROIT DIESEL ENGINE, MODEL R083-7K36, S/N 5312001891, RATED AT 685 BHP, EPA CERTIFIED OF ENGINE FAMILY NUMBER 2DDXL31.8XRE, TURBO-CHARGED, DRIVING A 450 KW GENERATOR.  (976653-CCN-5/03)   17CCR93115   SJE11/05</t>
  </si>
  <si>
    <t>APCD2005-PTO-976682</t>
  </si>
  <si>
    <t>EMERGENCY STANDBY ENGINE: DETROIT DIESEL ENGINE, MODEL R123-7K35, S/N: 5352001612, 910 BHP, EPA TIER 1 CERTIFIED OF CERTIFICATION NUMBER DDX-NR9-01-01, EQUIPPED WITH TURBOCHARGER, AFTERCOOLER, DRIVING A 600 KW GENERATOR. (976682-CCN-10/01) 17 CCR 93115 SJE 12/05</t>
  </si>
  <si>
    <t>264.30</t>
  </si>
  <si>
    <t>278.30</t>
  </si>
  <si>
    <t>APCD2005-PTO-976684</t>
  </si>
  <si>
    <t>EMERGENCY STANDBY ENGINE: JOHN DEERE DIESEL ENGINE, MODEL 6068TF250, S/N T06068T872914, 166 BHP, EPA TIER CERTIFIED OF ENGINE FAMILY NUMBER YJDXL06.8014, EQUIPPED WITH TURBOCHARGER, DRIVING A 100 KW GENERATOR. (976684-CCN-11/01) LOCATED AT CUICACALI RESIDENCE HALL. 17 CCR 93 115 SJE 10/05</t>
  </si>
  <si>
    <t>249.10</t>
  </si>
  <si>
    <t>255.50</t>
  </si>
  <si>
    <t>APCD2005-PTO-976816</t>
  </si>
  <si>
    <t>City of Escondido</t>
  </si>
  <si>
    <t>John Del Fante</t>
  </si>
  <si>
    <t>1521 S Hale Av Escondido, CA</t>
  </si>
  <si>
    <t>EMERGENCY STANDBY ENGINE: CUMMINS DIESEL ENGINE, MODEL QST30-G5, S/N 37198239, RATED AT 1490 BHP, EPA CERTIFIED OF ENGINE FAMILY NUMBER YCEXL030.ABA, TURBOCHARGED, AFTERCOOLED, DRIVING A 1000 KW GENERATOR.  _x000D__x000D_[Standby Engine #2]</t>
  </si>
  <si>
    <t>180.90</t>
  </si>
  <si>
    <t>APCD2005-PTO-976842</t>
  </si>
  <si>
    <t>Dennis Sperino</t>
  </si>
  <si>
    <t>EMERGENCY STANDBY ENGINE: CUMMINS DIESEL ENGINE, MODEL QST30-G5, S/N 37198237, RATED AT 1490 BHP, EPA CERTIFIED OF ENGINE FAMILY NUMBER YCEXL030.ABA, TURBOCHARGED, AFTERCOOLED, DRIVING A 1000 KW GENERATOR. _x000D__x000D_[Standby Engine #1]</t>
  </si>
  <si>
    <t>180.20</t>
  </si>
  <si>
    <t>187.50</t>
  </si>
  <si>
    <t>APCD2005-PTO-976851</t>
  </si>
  <si>
    <t>EMERGENCY STANDBY ENGINE: JOHN DEERE DIESEL ENGINE, MODEL 4045TF150, S/N: TO4045T864018, 100 BHP, EPA TIER 1 CERITIFED OF ENGINE FAMILY NUMBERY JDXL06.8014, EQUIPPED WITH TURBOCHARGER, DRIVING A 75 KW GENERATOR. (976851-CCN-3/02) LOCATED AT PARKING STRUCTURE #6. 17 CCR 93 115 SJE 10/05</t>
  </si>
  <si>
    <t>212.50</t>
  </si>
  <si>
    <t>217.60</t>
  </si>
  <si>
    <t>APCD2005-PTO-976854</t>
  </si>
  <si>
    <t>Entravision Communications Corp</t>
  </si>
  <si>
    <t>5770 Ruffin Rd San Diego, CA</t>
  </si>
  <si>
    <t>EMERGENCY STANDBY ENGINE: INTERNATIONAL DIESEL ENGINE, MODEL GCD230A, S/N: WR4625N1297169, 215 BHP, EPA TIER 1 CERTIFIED OF ENGINE FAMILY NUMBER 1NVXL0530AND, EQUIPPED WITH TURBOCHARGER, DRIVING A 135 KW OLYMPIAN GENERATOR (MODEL D150P4, S/N: OLY00000LNNS00119). _x000D_(976854-CCN-3/02)         17 CCR 93 115 SJE 11/05</t>
  </si>
  <si>
    <t>192.70</t>
  </si>
  <si>
    <t>APCD2005-PTO-976929</t>
  </si>
  <si>
    <t>USMC Base Personnel Amenities P17</t>
  </si>
  <si>
    <t>Building 2456 Camp Pendleton, CA</t>
  </si>
  <si>
    <t>EMERGENCY STANDBY ENGINE: CUMMINS DIESEL ENGINE, MODEL 6CTAA8.3-G1, S/N 46058260, GENERATOR S/N: D010224976, RATED AT 317 BHP, EPA TIER 1 CERTIFIED OF ENGINE FAMILY NUMBER YCEXL0505ACA, EQUIPPED WITH TURBOCHARGER, AFTERCOOLER, DRIVING A 200 KW GENERATOR.  (BLDG. 2456)(976929-CCN-8/02)17 CCR 93 115 SJE 12/05</t>
  </si>
  <si>
    <t>APCD2005-PTO-976931</t>
  </si>
  <si>
    <t>Scripps Research</t>
  </si>
  <si>
    <t>Jim Gohres</t>
  </si>
  <si>
    <t>11119 N Torrey Pines Rd La Jolla, CA</t>
  </si>
  <si>
    <t>EMERGENCY STANDBY ENGINE: DETROIT DIESEL ENGINE, MODEL R123-7K35, S/N 5352001875, RATED AT 910 BHP, EPA TIER 1 CERTIFIED OF ENGINE FAMILY NUMBER 1DDXL31.8XRE, EQUIPPED WITH TURBOCHARGER, DRIVING A 600 KW GENERATOR (976931-CCN-10/02)(983680 9/05)17CCR93115SJE10/05</t>
  </si>
  <si>
    <t>222.20</t>
  </si>
  <si>
    <t>223.60</t>
  </si>
  <si>
    <t>APCD2005-PTO-976945</t>
  </si>
  <si>
    <t>SD City of Metro Wastewater Dept Collections Div</t>
  </si>
  <si>
    <t>Skyla Wallmann</t>
  </si>
  <si>
    <t>7932 Entrada Lazanja San Diego, CA</t>
  </si>
  <si>
    <t>EMERGENCY STANDBY ENGINE: CUMMINS DIESEL ENGINE, MODEL 6CTA8.3-G2, S/N 46060038, 277 BHP, EPA TIER 1 CERTIFIED OF ENGINE FAMILY NUMBER 1CEXL0505ABA, EQUIPPED WITH TURBOCHARGER, AFTERCOOLER, DRIVING A 175 KW GENERATOR. (976945-CCN-11/01)17CCR 93115S JE10/2005</t>
  </si>
  <si>
    <t>246.80</t>
  </si>
  <si>
    <t>APCD2005-PTO-976983</t>
  </si>
  <si>
    <t>Santee City of Fire Department</t>
  </si>
  <si>
    <t>Fire Chief</t>
  </si>
  <si>
    <t>8950 Cottonwood Ave Santee, CA</t>
  </si>
  <si>
    <t>EMERGENCY STANDBY ENGINE: GENERAC DIESEL ENGINE, MODEL 5.0DT, S/N 14613, 96 BHP, EPA TIER 1 CERTIFIED OF ENGINE FAMILY NUMBER 1GNXL05. 0F AA, EQUIPPED WITH TURBOCHARGER, DRIVING AN 80 KW GENERATOR. (976983-CCN-11/01)  17CCR93115 SJE11/05</t>
  </si>
  <si>
    <t>426.33</t>
  </si>
  <si>
    <t>433.59</t>
  </si>
  <si>
    <t>APCD2005-PTO-977006</t>
  </si>
  <si>
    <t>University Center East LLC</t>
  </si>
  <si>
    <t>9381 Judicial Dr San Diego, CA</t>
  </si>
  <si>
    <t>INTERNAL COMBUSTION ENGINE. MAKE: CATERPILLAR. MODEL: 3512B. DISPLACEMENT: 51.8 L. SERIAL NO.: 1GZ00561. CERTIFICATION NO.: 1CPXL58.6ERK. BHP: 2,172HP. DIESEL FUELED. EQUIPPED WITH TURBOCHARGER AND AFTERCOOLER. DRIVES AN ELECTRICAL EMERGENCY GENERATOR RATED AT 1500 KW. JFTNEWSEP2805</t>
  </si>
  <si>
    <t>149.00</t>
  </si>
  <si>
    <t>APCD2005-PTO-977007</t>
  </si>
  <si>
    <t>San Diego City Of</t>
  </si>
  <si>
    <t>14799-A Black Mountain Rd San Diego, CA</t>
  </si>
  <si>
    <t>EMERGENCY STANDBY ENGINE: CUMMINS DIESEL ENGINE, MODEL N14-G2, S/N 12043623 RATED AT 535 BHP, EPA TIER 1 CERTIFIED OF ENGINE FAMILY NUMBER YCEXL0855AAA, EQUIPPED WITH TURBOCHARGER, AFTERCOOLER, DRIVING A 350 KW GENERATOR.(977007-CCN-8/02)17 CCR 93115 SJE 11/05</t>
  </si>
  <si>
    <t>283.00</t>
  </si>
  <si>
    <t>APCD2005-PTO-977012</t>
  </si>
  <si>
    <t>City of El Cajon Fleet Maintenance</t>
  </si>
  <si>
    <t>1060 Vernon Wy El Cajon, CA</t>
  </si>
  <si>
    <t>EMERGENCY STANDBY ENGINE: JOHN DEERE DIESEL ENGINE, MODEL 6068TF150, S/N TO6068T891619, 150 BHP, EPA TIER 1 CERTIFIED OF ENGINE FAMILY NUMBER YJDXL06.8014, EQUIPPED WITH TUBOCHARGER, DRIVING AN 80 KW GENERATOR. (977012-CCN-11/01) 17CCR93115SJE11/05</t>
  </si>
  <si>
    <t>48.10</t>
  </si>
  <si>
    <t>49.70</t>
  </si>
  <si>
    <t>APCD2005-PTO-977013</t>
  </si>
  <si>
    <t>La Costa Glen Carlsbad</t>
  </si>
  <si>
    <t>1941 Silver Leaf Cr Carlsbad, CA</t>
  </si>
  <si>
    <t>EMERGENCY STANDBY ENGINE: PERKINS DIESEL ENGINE, MODEL 1006TA, S/N YD50860U772165H, RATED AT 216 BHP, EPA CERTIFIED OF ENGINE FAMILY NUMBER 1PKXL05.9YJ1, TURBO CHARGED, AFTER COOLED, DRIVING A 125 KW GENERATOR (977013-CCN-5/03) 17CCR93115SJE 12/05</t>
  </si>
  <si>
    <t>APCD2005-PTO-977021</t>
  </si>
  <si>
    <t>Director Water Quality</t>
  </si>
  <si>
    <t>100 Lakeview Ave Spring Valley, CA</t>
  </si>
  <si>
    <t>EMERGENCY STANDBY ENGINE: DETROIT DIESEL ENGINE, MODEL 6063-TK35, S/N 06R0645045, 550 BHP, EPA TIER 1 CERTIFIED OF ENGINE FAMILY NUMBER 1DDXL12.7VGD, EQUIPPED WITH TURBOCHARGER, DRIVING A 350 KW GENERATOR.(977021-CCN-11/01)       17CCR93115     SJE11/05</t>
  </si>
  <si>
    <t>153.70</t>
  </si>
  <si>
    <t>155.30</t>
  </si>
  <si>
    <t>APCD2005-PTO-977036</t>
  </si>
  <si>
    <t>Northrop Grumman Systems Corp</t>
  </si>
  <si>
    <t>Dan Griffin</t>
  </si>
  <si>
    <t>4820 Overland Av San Diego, CA</t>
  </si>
  <si>
    <t>EMERGENCY STANDBY ENGINE: DETROIT DIESEL ENGINE, MODEL 6063-MK35, S/N 06R0670744, 415 BHP, EPA TIER 1 CERTIFIED OF ENGINE FAMILY NUMBER 1DDXL12.7VGD, EQUIPPED WITH TURBO CHARGER, DRIVING A 265 KW GENERATOR (977036-CCN-1/02) 17CCR93115 SJE11/05</t>
  </si>
  <si>
    <t>214.80</t>
  </si>
  <si>
    <t>APCD2005-PTO-977039</t>
  </si>
  <si>
    <t>105 Earlham St Ramona, CA</t>
  </si>
  <si>
    <t>OLYMPIAN DIESEL ENGINE MODEL 3056; 7AK 03311. HP RATING = 105. S/N:7AK03311.  SJE11/05</t>
  </si>
  <si>
    <t>387.90</t>
  </si>
  <si>
    <t>APCD2005-PTO-977040</t>
  </si>
  <si>
    <t>16991 Boulder Oaks Rd Ramona, CA</t>
  </si>
  <si>
    <t>PERKINS 1796/1500. HP RATING= 100 HP. S/N: AB50498-U968787GSJE10/05</t>
  </si>
  <si>
    <t>547.20</t>
  </si>
  <si>
    <t>APCD2005-PTO-977044</t>
  </si>
  <si>
    <t>Ramona Fire Dept Ramona MWD</t>
  </si>
  <si>
    <t>Fire Captain</t>
  </si>
  <si>
    <t>829 San Vicente Rd Ramona, CA</t>
  </si>
  <si>
    <t>EMERGENCY GENERATOR:_x000D_-OLYMPIAN - MODEL 95A04 663-S_x000D_-S/N 2023636_x000D_HP RATING: 150 - PROPANE FUELED_x000D_GENERAC, MODEL 5.7L, S/N 83034</t>
  </si>
  <si>
    <t>APCD2005-PTO-977046</t>
  </si>
  <si>
    <t>Halozyme Therapeutics</t>
  </si>
  <si>
    <t>11404 Sorrento Valley Rd San Diego, CA</t>
  </si>
  <si>
    <t>EMERGENCY STANDBY ENGINE: DETROIT DIESEL ENGINE, MODEL 6063MK35, S/N 06R0720181, 490 BHP, EPA TIER 1 CERTIFIED OF ENGINE FAMILY NUMBER 1DDXL12.7VGD, EQUIPPED WITH TURBOCHARGER, DRIVING A 300 KW GENERATOR. (977046-CCN-1/02)  17CCR93115  SJE10/05</t>
  </si>
  <si>
    <t>244.30</t>
  </si>
  <si>
    <t>250.90</t>
  </si>
  <si>
    <t>APCD2005-PTO-977047</t>
  </si>
  <si>
    <t>San Diego City of Metro Wastewater Dept</t>
  </si>
  <si>
    <t>11287 Maturin Dr San Diego, CA</t>
  </si>
  <si>
    <t>EMERGENCY STANDBY ENGINE: JOHN DEERE DIESEL ENGINE, MODEL 6081TF001, S/N RG6081T120959, 190 BHP, EPA TIER 1 CERTIFIED OF ENGINE FAMILY NUMBER 1JDXL08.1009, EQUIPPED WITH TURBOCHARGER, DRIVING A 125 KW GENERATOR.(977047-CCN-2/02)  17CCR93115    SJE10/05</t>
  </si>
  <si>
    <t>158.80</t>
  </si>
  <si>
    <t>168.30</t>
  </si>
  <si>
    <t>APCD2005-PTO-977050</t>
  </si>
  <si>
    <t>10110 Rue Chantemar San Diego, CA</t>
  </si>
  <si>
    <t>EMERGENCY STANDBY ENGINE: JOHN DEERE DIESEL ENGINE, MODEL 6081TF001, S/N RG6081T118123, 190 BHP, EPA TIER 1 CERTIFIED OF ENGINE FAMILY NUMBER 1JDXL08.1009, EQUIPPED WITH TURBO CHARGER, DRIVING A 125 KW GENERATOR.(977050-CCN-2/02) 17CCR93115 SJE10/05</t>
  </si>
  <si>
    <t>308.60</t>
  </si>
  <si>
    <t>321.80</t>
  </si>
  <si>
    <t>APCD2005-PTO-977052</t>
  </si>
  <si>
    <t>2949 Camino Del Rio North San Diego, CA</t>
  </si>
  <si>
    <t>EMERGENCY STANDBY ENGINE: JOHN DEERE DIESEL ENGINE, MODEL 6081TF001, S/N RG6081T104403, 190 BHP, EPA TIER 1 CERTIFIED OF ENGINE FAMILY NUMBER 1JDXL08.1009, EQUIPPED WITH TURBOCHARGER, DRIVING A 125 KW GENERATOR. (977052-CCN-2/02)    17CCR93115     SJE10/05</t>
  </si>
  <si>
    <t>230.00</t>
  </si>
  <si>
    <t>233.50</t>
  </si>
  <si>
    <t>APCD2005-PTO-977053</t>
  </si>
  <si>
    <t>1740 Rodear Rd San Diego, CA</t>
  </si>
  <si>
    <t>EMERGENCY STANDBY ENGINE: JOHN DEERE DIESEL ENGINE, MODEL 6081TF001, S/N RG6081T108966, 190 BHP, EPA TIER 1 CERTIFIED OF ENGINE FAMILY NUMBER 1JDXL08.1009, EQUIPPED WITH TURBOCHARGER, DRIVING A 125 KW GENERATOR.(977053-CCN-2/02) 17CCR93115 SJE10/05</t>
  </si>
  <si>
    <t>164.20</t>
  </si>
  <si>
    <t>181.00</t>
  </si>
  <si>
    <t>APCD2005-PTO-977055</t>
  </si>
  <si>
    <t>City of San Diego PUD Wastewater Collection Division</t>
  </si>
  <si>
    <t>633 Tourmaline St San Diego, CA</t>
  </si>
  <si>
    <t>EMERGENCY STANDBY ENGINE: JOHN DEERE DIESEL ENGINE, MODEL 6081TF001, S/N RG6081T115624, 190 BHP, EPA TIER 1 CERTIFIED OF ENGINE FAMILY NUMBER 1JDXL08.1009, EQUIPPED WITH TURBOCARGER, DRIVING A 125 KW GENERATOR. (977055-CCN-2/02) 17CCR93115  SJE10/05</t>
  </si>
  <si>
    <t>APCD2005-PTO-977057</t>
  </si>
  <si>
    <t>San Diego City Of Metro Wastewater Dept</t>
  </si>
  <si>
    <t>15790 Avenida Venusto San Diego, CA</t>
  </si>
  <si>
    <t>EMERGENCY STANDBY ENGINE: JOHN DEERE DIESEL ENGINE, MODEL 6081TF001, S/N RG6081T127076, 190 BHP, EPA TIER 1 CERTIFIED OF ENGINE FAMILY NUMBER 1JDXL08.1009, EQUIPPED WITH TURBOCHARGER, DRIVING A 125 KW GENERATOR.(977057-CCN-2/02) 17CCR93115 SJE10/05</t>
  </si>
  <si>
    <t>192.10</t>
  </si>
  <si>
    <t>208.50</t>
  </si>
  <si>
    <t>APCD2005-PTO-977083</t>
  </si>
  <si>
    <t>EMERGENCY STANDBY ENGINE: CUMMINS DIESEL ENGINE, MODEL QSM11-G2, S/N 35038460, 470 BHP, EPA TIER 1 CERTIFIED OF ENGINE FAMILY NUMBER 1CEXL0661AAC, EQUIPPED WITH TURBOCHARGER, AFTERCOOLER, DRIVING A 300 KW GENERATOR. BLDG 23194 (977083-CCN-1/02) 17 CCR 93115 SJE 12/05</t>
  </si>
  <si>
    <t>190.10</t>
  </si>
  <si>
    <t>190.80</t>
  </si>
  <si>
    <t>APCD2005-PTO-977113</t>
  </si>
  <si>
    <t>Hines 525 B St LP</t>
  </si>
  <si>
    <t>525 B St  #220 San Diego, CA</t>
  </si>
  <si>
    <t>EMERGENCY STANDBY ENGINE: CATERPILLAR DIESEL ENGINE, MODEL 3406C,S/N 1LSO1678, 519 BHP, EPA TIER 1 CERTIFIED OF ENGINE FAMILY NUMBER 1CPXL14.6MRJ, EQUIPPED WITH TURBOCHARGER, AFTERCOOLER, DRIVING A 350 KW GENERATOR. (982195 12/04)(983583 9/05)(977113-CCN-10/02)17CCR93115  SE11/05</t>
  </si>
  <si>
    <t>APCD2005-PTO-977121</t>
  </si>
  <si>
    <t>Catamaran Hotel</t>
  </si>
  <si>
    <t>3999 Mission Bl San Diego, CA</t>
  </si>
  <si>
    <t>EMERGENCY STANDBY ENGINE: GENERAC DIESEL ENGINE, MODEL 5.0 LITER, S/N 2052515, 160 BHP, EQUIPPED WITH TURBOCHARGER, AFTERCOOLER, DRIVING A100 KW GENERATOR. (977121-CCN-4/02) 17CCR93115 SJE 11/05</t>
  </si>
  <si>
    <t>265.50</t>
  </si>
  <si>
    <t>279.60</t>
  </si>
  <si>
    <t>APCD2005-PTO-977130</t>
  </si>
  <si>
    <t>EMERGENCY STANDBY ENGINE: FORD DIESEL MODEL B5D-666IT-6605-F, HP 160, S/N 16056 R-28-RH; MAGNEK GENERATOR MODEL SK 1000, S/N: BJ10B718.977139 AFS 11 OCT 20 01 17CCR93115 SJE 11/05</t>
  </si>
  <si>
    <t>184.70</t>
  </si>
  <si>
    <t>APCD2005-PTO-977133</t>
  </si>
  <si>
    <t>Naval Computer and Telecommunications Station San Diego (NCTSSD)</t>
  </si>
  <si>
    <t>Charles Dustin</t>
  </si>
  <si>
    <t>Bldg 1482 NAS North Island San Diego, CA</t>
  </si>
  <si>
    <t>EMERGENCY STANDBY ENGINE: CATERPILLAR DIESEL ENGINE, MODEL 3512B, S/N 1GZ00565 2155 BHP, EPA TIER 1 CERTIFIED OF ENGINE FAMILY NUMBER 1CPXL58.6ERK, EQUIPPED WITH TURBOCHARGER, AFTERCOOLER, DRIVING A 1500 KW GENERATOR. (977133-CCN-1/02)   17CCR93115</t>
  </si>
  <si>
    <t>178.00</t>
  </si>
  <si>
    <t>APCD2005-PTO-977141</t>
  </si>
  <si>
    <t>Del Mar Gateway Marriott</t>
  </si>
  <si>
    <t>Marcos Ebba</t>
  </si>
  <si>
    <t>11966 El Camino Real San Diego, CA</t>
  </si>
  <si>
    <t>EMERGENCY ENGINE GENERATOR: 749 BHP CATERPILLAR MODEL 3412 DITTA DIESEL FIRED ENGINE WITH TURBOCHARGING AND AFTERCOOLING, S/N BPG00234, DRIVING A 500 KW GENERATOR, S/N BCW 00262, EPA ENGINE FAMILY: 1CPXL27.0MRH ENGINE YEAR OF MANUFACTURE: 2001.977141 EAD 5/22/03 981680 EFH 10/05</t>
  </si>
  <si>
    <t>154.00</t>
  </si>
  <si>
    <t>APCD2005-PTO-977148</t>
  </si>
  <si>
    <t>Eurofins Advantar Laboratories Inc</t>
  </si>
  <si>
    <t>Zia Rashida</t>
  </si>
  <si>
    <t>5451 Oberlin Drive San Diego, CA</t>
  </si>
  <si>
    <t>INTERNAL COMBUSTION ENGINE. MAKE: DETROIT DIESEL. MODEL: 12V2000/G81. DIESEL FUELED. EQUIPPED WITH TURBOCHARGER AND INTERCOOLER. BHP RATING: 1120 HP. DRIVES AN ELECTRICAL EMERGENCY GENERATOR: 750 KW. JFTJAN2703NEW17CCR93115SJE11/05 (ATCM DATA: S/N 5352001936)</t>
  </si>
  <si>
    <t>224.60</t>
  </si>
  <si>
    <t>234.20</t>
  </si>
  <si>
    <t>APCD2005-PTO-977203</t>
  </si>
  <si>
    <t>Costco Wholesale #401</t>
  </si>
  <si>
    <t>4605 Morena Blvd San Diego, CA</t>
  </si>
  <si>
    <t>92117</t>
  </si>
  <si>
    <t>EMERGENCY ENGINE: JOHN DEERE, MODEL T06059TF0101, 150 BHP, DIESEL FIRED, S/N: T06059T376714, DRIVING A KOHLER GENERATOR, S/N: 297109. (977203 ALC 11/01)  17CCR93115 SJE12/05</t>
  </si>
  <si>
    <t>183.60</t>
  </si>
  <si>
    <t>185.20</t>
  </si>
  <si>
    <t>APCD2005-PTO-977207</t>
  </si>
  <si>
    <t>Defense Commissary Agency</t>
  </si>
  <si>
    <t>NAS North Island Bldg 2017 San Diego, CA</t>
  </si>
  <si>
    <t>EMERGENCY STANDBY GENERATOR. MAKE: CUMMINS ONAN. MODEL: 6BT5.9-G6. S/N#46008513, HP RATING: 170. TURBOCHARGED.  EPA ENGINE FAMILY NUMBER: YCEXL0359ADA. DRIVES A 127 KW GENERATOR.   17CCR93115   SJE12/05</t>
  </si>
  <si>
    <t>160.10</t>
  </si>
  <si>
    <t>160.30</t>
  </si>
  <si>
    <t>APCD2005-PTO-977224</t>
  </si>
  <si>
    <t>BMR-4570 Executive Drive LP</t>
  </si>
  <si>
    <t>Srinivas Hatahodi</t>
  </si>
  <si>
    <t>4570 Executive Drive San Diego, CA</t>
  </si>
  <si>
    <t>INTERNAL COMBUSTION ENGINE. MAKE: DETROIT DIESEL. MODEL: 60/6063-TK35, S/N 851929. BHP RATING: 550 HP. DIESEL FUELED. POWERS AN EMERGENCY ELECTRICAL GENERATOR RATED AT 335 KW. (981294 5/04) 17CCR93115  SJE 11/05 (ATCM DATA: S/N 16056)</t>
  </si>
  <si>
    <t>139.20</t>
  </si>
  <si>
    <t>154.80</t>
  </si>
  <si>
    <t>APCD2005-PTO-977232</t>
  </si>
  <si>
    <t>Poway City of</t>
  </si>
  <si>
    <t>16912 Westling Ct Poway, Ca</t>
  </si>
  <si>
    <t>EMERGENCY STANDBY ENGINE. MAKE: JOHN DEERE, MODEL 4045DF150; SERIAL NUMBER T04045D894472; DIESEL FUELED.BHP RATING: 71. CERTIFIED ENGINE EPA FAMILY NO. YJDXL.06.8016. NATURALLY ASPIRATED. DRIVING A 26 KW GENERATOR. 17CCR93115SJE10/05 (ATCM ENG.DATA:S/N T04045D871634 W/ TURBO)</t>
  </si>
  <si>
    <t>APCD2005-PTO-977238</t>
  </si>
  <si>
    <t>NIBRI -Novartis Institutes for BioMedical Research Inc</t>
  </si>
  <si>
    <t>EH&amp;S Manager</t>
  </si>
  <si>
    <t>10675 John Jay Hopkins Dr San Diego, CA</t>
  </si>
  <si>
    <t>EMERGENCY GENERATOR ENGINE. MAKE CUMMINS. MODEL QST30-G5. DIESEL FUELED.BHP RATING: 1490. EQUIPPED WITH TURBOCHARGER AND AFTERCOOLER, FUEL INJECT RETARDED 4 DGR. EPA CERTIFIED FAMILY: YCEXL030.ABA. DRIVES A 1000 KW GENERATOR.  17CCR93115  SJE10/05</t>
  </si>
  <si>
    <t>360.00</t>
  </si>
  <si>
    <t>386.00</t>
  </si>
  <si>
    <t>APCD2005-PTO-977313</t>
  </si>
  <si>
    <t>Bldg 31334 Cockburr Rd Camp Pendleton, CA</t>
  </si>
  <si>
    <t>Emergency Diesel Engine Generator: FPT (Generac), Model F4GE9485A*J (SD80), 131 BHP, S/N 01732653, _x000D_Engine Family KFPXL06.7DGB, Tier 3 certified with DDI, EM, TC, CAC; driving an 80-kW emergency electrical generator.</t>
  </si>
  <si>
    <t>APCD2005-PTO-977315</t>
  </si>
  <si>
    <t>Building 1594 Camp Pendleton, CA</t>
  </si>
  <si>
    <t>INTERNAL COMBUSTION ENGINE. MAKE: JOHN DEERE. MODEL: 6068TF150. SERIAL NO.: TO6068T890440. BHP RATING: 150 HP. EQUIPPED WITH TURBOCHARGER. DRIVES A 95 KW GENERATOR. BLDG 1594. 17 CCR 93 115 SJE 12/05</t>
  </si>
  <si>
    <t>APCD2005-PTO-977383</t>
  </si>
  <si>
    <t>EMERGENCY STANDBY INTERNAL COMBUSTION ENGINE. MAKE: CATERPILLAR, MODEL 3306. BHP RATING: 400. EPA ENGINE FAMILY NUMBER: YCPXL10.5MRG. DRIVES A GENERATOR RATED AT 250 KW. ENGINE SERIAL NO.: 9NR05418. 17 CCR 93115 SJE 12/05</t>
  </si>
  <si>
    <t>271.00</t>
  </si>
  <si>
    <t>278.00</t>
  </si>
  <si>
    <t>APCD2005-PTO-977567</t>
  </si>
  <si>
    <t>Lodge At Torrey Pines</t>
  </si>
  <si>
    <t>Risk Manager</t>
  </si>
  <si>
    <t>11480 Torrey Pines Rd N La Jolla, CA</t>
  </si>
  <si>
    <t>EMERGENCY STANDBY ENGINE, CUMMINS DIESEL ENGINE, MODEL 6CTA8.3-G2, 277 HP TURBOCHARGED, AFTERCOOLED, S/N 46147170, DRIVING A 175 KW GENERATOR. APPL #977567 EFH 10/03 17CCR93115 SJE12/05</t>
  </si>
  <si>
    <t>174.20</t>
  </si>
  <si>
    <t>176.10</t>
  </si>
  <si>
    <t>APCD2005-PTO-977645</t>
  </si>
  <si>
    <t>INTERNAL COMBUSTION ENGINE. MAKE: DETROIT DIESEL/MTU. MODEL 12V-2000 G81. SERIAL NO.730919. BHP RATING; 1120 HP. DIESEL FUELED. EQUIPPED WITH A TURBOCHARGER AND AFTERCOOLER. DRIVES AN EMERGENCY ELECTRICAL GENERATOR RATED AT 836 KW. BLACK START ENGINE LOCATED AT PHYSICAL PLANT. 17 CCR 93 115 SJE 10/05</t>
  </si>
  <si>
    <t>196.10</t>
  </si>
  <si>
    <t>205.70</t>
  </si>
  <si>
    <t>APCD2005-PTO-977655</t>
  </si>
  <si>
    <t>14002 BLACK MT RD SAN DIEGO, CA</t>
  </si>
  <si>
    <t>INTERNAL COMBUSTION ENGINE: -MAKE: JOHN DEERE -MODEL: 6068TF150 -SERIAL NO: T06068T892801_x000D_-BHP RATING: 150 HP DIESEL FUELED. EQUIPPED WITH TURBOCHARGER. DRIVES AN ELECTRICAL EMERGENCY GENERATOR, -SERIAL NO: 0715755  RATED AT 80 KW._x000D_JFTNEWOCT0803 17CCR93115 SJE10/05</t>
  </si>
  <si>
    <t>429.90</t>
  </si>
  <si>
    <t>432.60</t>
  </si>
  <si>
    <t>APCD2005-PTO-977658</t>
  </si>
  <si>
    <t>James Manion</t>
  </si>
  <si>
    <t>155 Old Grove Rd Oceanside, CA</t>
  </si>
  <si>
    <t>STANDBY ENGINE. (MFR: DETROIT DIESEL, MODEL #6063TK35, S/N 06R0668136), RATING: 550 HP. EQUIPPED WITH TURBOCHARGER AND AFTERCOOLER. DRIVES AN EMERGENCY ELECTRICAL GENERATOR (MFR: KOHLER, MODEL #350REOZD, S/N 0718613), RATED AT 350 KW._x000D_17CCR93115_x000D_SJE11/05</t>
  </si>
  <si>
    <t>273.10</t>
  </si>
  <si>
    <t>APCD2005-PTO-977687</t>
  </si>
  <si>
    <t>INTERNAL COMBUSTION ENGINE. MAKE: PERKINS MODEL: 1795/1800; BHP RATING 73; S/N 501453;  DIESEL FUELED. DRIVES AN EMERGENCY ELECTRICAL GENERATOR RATED AT 40 KW JFT NEW AUG 22 O3 17CCR93115 SJE 12/05</t>
  </si>
  <si>
    <t>60.10</t>
  </si>
  <si>
    <t>APCD2005-PTO-977707</t>
  </si>
  <si>
    <t>Verizon  Wireless</t>
  </si>
  <si>
    <t>5220 Sunnycreek Rd Carlsbad, CA</t>
  </si>
  <si>
    <t>INTERNAL COMBUSTION ENGINE. MAKE: JOHN DEERE. MODEL: 60968TF150. SERIAL NO. T06068T891618. BHP RATING: 150 HP. DIESEL FUELED. EQUIPPED WITH A TURBO-CHARGER. DRIVES AN ELECTRICAL EMERGENCY GENERATOR RATED AT 80 KW.  [17CCR93115   SJE10/05]</t>
  </si>
  <si>
    <t>272.90</t>
  </si>
  <si>
    <t>273.20</t>
  </si>
  <si>
    <t>APCD2005-PTO-977712</t>
  </si>
  <si>
    <t>Genalyte Inc</t>
  </si>
  <si>
    <t>Rick Vandervelden</t>
  </si>
  <si>
    <t>10520 Wateridge Circle San Diego, CA</t>
  </si>
  <si>
    <t>EMERGENCY STANDBY ENGINE. DIESEL FUELED. MAKE: JOHN DEERE. MODEL: 6081AF001 SERIAL NO: RG6081A151169 BHP RATING: 250 HP. EQUIPPED WITH TURBO CHARGER AND AN AFTERCOOLER. EPA ENGINE FAMILY NUMBER: YJDXL08.1009. DRIVES A 150 KW GENERATOR. (980655 1/04) 17CCR93115 SJE10/05</t>
  </si>
  <si>
    <t>242.80</t>
  </si>
  <si>
    <t>246.60</t>
  </si>
  <si>
    <t>APCD2005-PTO-977717</t>
  </si>
  <si>
    <t>City of Escondido - LS#13 (Eagle Crest)</t>
  </si>
  <si>
    <t>20950 San Pasqual Road,at Old Milky Way Escondido, CA</t>
  </si>
  <si>
    <t>INTERNAL COMBUSTION EMERGENCY STANDBY ENGINE: MFR: FORD, MODEL LSG-8751-6005A, PROPANE FIRED, S/N 19732   S-19-RC, 108 BHP, DRIVING A KOHLER GENERATOR, MODEL 80RZ , S/N HZA-3900-0BA.</t>
  </si>
  <si>
    <t>336.00</t>
  </si>
  <si>
    <t>343.90</t>
  </si>
  <si>
    <t>APCD2005-PTO-977721</t>
  </si>
  <si>
    <t>Valley Center Municipal Water District</t>
  </si>
  <si>
    <t>Bill Morris</t>
  </si>
  <si>
    <t>29300 Valley Center Rd Valley Center, CA</t>
  </si>
  <si>
    <t>EMERGENCY STANDBY ENGINE:67 BHP PERKINS DIESEL FIRED TURBO CHARGED MODEL AK50724 ENGINE, S/N U201852H DRIVES A 50 KW GENERATOR. 977721 EAD 6/5/03  17CCR93115   SJE10/05</t>
  </si>
  <si>
    <t>APCD2005-PTO-977722</t>
  </si>
  <si>
    <t>EMERGENCY STANDBY ENGINE: 67 BHP PERKINS DIESEL FIRED TURBO CHARGED MODEL AK50724 ENGINE, S/N U201846H DRIVES A 50 KW GENERATOR. 977722 EAD 6/5/03  17CCR93115  SJE10/05</t>
  </si>
  <si>
    <t>APCD2005-PTO-977740</t>
  </si>
  <si>
    <t>Thermo Fisher Scientific</t>
  </si>
  <si>
    <t>Ken McKenrick</t>
  </si>
  <si>
    <t>2110 Rutherford Rd Carlsbad, CA</t>
  </si>
  <si>
    <t>DETROIT DIESEL INTERNAL COMBUSTION ENGINE, 490 HP, MODEL # 6063MK35, S/N 06R0686252, EQUIPPED WITH A TURBOCHARGER. DRIVES AN ELECTRICAL EMERGENCY GENERATOR RATED AT 300 KW, SERIAL NO: 1299794.  17CCR93115  SJE12/05</t>
  </si>
  <si>
    <t>APCD2005-PTO-977752</t>
  </si>
  <si>
    <t>US Customs &amp; Border Protection</t>
  </si>
  <si>
    <t>Mile Marker 67.5 Interstate (5) San Clemente, CA</t>
  </si>
  <si>
    <t>EMERGENCY GENERATOR (EXISTING). MAKE: CUMMINS. MODEL: 6BT5.9-G1. SERIAL NO. 44550133. DIESEL FUELED. BHP RATING: 135. DRIVES AN ONAN 8ODGA 39687F GENERATOR S/N L900361676 RATED AT 80 KW. 17CCR93115   SJE10/05</t>
  </si>
  <si>
    <t>APCD2005-PTO-977753</t>
  </si>
  <si>
    <t>INTERNAL COMBUSTION EMERGENCY STANDBY ENGINE; 380 BHP CUMMINS MODEL LTA-G1 DIESEL FIRED ENGINE, S/N: 34986248, DRIVING A GENERATOR.  977753 EAD 5/29/03  17CCR93115   SJE12/05</t>
  </si>
  <si>
    <t>228.50</t>
  </si>
  <si>
    <t>231.10</t>
  </si>
  <si>
    <t>APCD2005-PTO-977773</t>
  </si>
  <si>
    <t>USMCAS Miramar San Diego, CA</t>
  </si>
  <si>
    <t>INTERNAL COMBUSTION ENGINE. MAKE: JOHN DEERE. MODEL: 6081AF001. SERIAL NO. RG6081A113500. DIESEL POWERED. BHP RATING: 250 HP. POWERS AN EMERGENCY STANDBY GENERATOR RATED AT 187 KW. EPA ENGINE FAMILY NUMBER: YJDXL08.1009 JFT NEW MAY 30 02 JFT COMPLY ATCM AUG 10 05</t>
  </si>
  <si>
    <t>319.50</t>
  </si>
  <si>
    <t>330.10</t>
  </si>
  <si>
    <t>APCD2005-PTO-977774</t>
  </si>
  <si>
    <t>PARKLOFT COA</t>
  </si>
  <si>
    <t>JOHN VELASQUEZ</t>
  </si>
  <si>
    <t>877 ISLAND AV SAN DIEGO, CA</t>
  </si>
  <si>
    <t>INTERNAL COMBUSTION ENGINE. MAKE: DETROIT DIESEL. MODEL: 6063-TK35. SERIAL NO.: 06R0645029. BHP RATING: 490 HP. DIESEL FUELED. DRIVES AN EMERGENCY ELECTRICAL GENERATOR RATED AT 300 KW. 17CCR93115  SJE10/05</t>
  </si>
  <si>
    <t>APCD2005-PTO-977775</t>
  </si>
  <si>
    <t>INTERNAL COMBUSTION ENGINE. MAKE: CATERPILLAR. MODEL: 3516B. SERIAL NO.:1HZ00951. YEAR OF MANUFACTURE:2000. BHP:2,881 HP. DIESEL FUELED. EQUIPPED WITH A TURBOCHARGER AND AFTERCOOLER. DRIVES AN EMERGENCY ELECTRICAL GENERATOR RATED AT 2,000 KW.JFTMAY2303NEW 17CCR93115 SJE10/05</t>
  </si>
  <si>
    <t>136.00</t>
  </si>
  <si>
    <t>144.20</t>
  </si>
  <si>
    <t>APCD2005-PTO-977794</t>
  </si>
  <si>
    <t>Building 210723 Camp Pendleton, CA</t>
  </si>
  <si>
    <t>Emergency Diesel Engine:  John Deere, Model 6135HFG84, 617 BHP, S/N RG6135EO31792, Model Year 2016, Tier 3 Certified, Engine Family No. GJDXL13.5146, located in Bldg. 210723.  _x000D_Functional Group: Military Support (S)</t>
  </si>
  <si>
    <t>APCD2005-PTO-977797</t>
  </si>
  <si>
    <t>Salvation Army The</t>
  </si>
  <si>
    <t>6845 University Ave San Diego, CA</t>
  </si>
  <si>
    <t>INTERNAL COMBUSTION ENGINE. MAKE: GENERAC/HINO. MODEL: SD 060(B)/4.0DT; SERIAL NO: TBD; EQUIPPED WITH A TURBOCHARGER AND AN AFTERCOOLER. BHP RATING80 HP. DRIVES AN ELECTRICAL EMERGENCY GENERATOR RATED AT 50 KW. 17 CCR 93 115 SJE 10/05  (ATCM DATA: S/N 85677)</t>
  </si>
  <si>
    <t>APCD2005-PTO-977804</t>
  </si>
  <si>
    <t>Regional Manager</t>
  </si>
  <si>
    <t>9042A Friars Rd San Diego, CA</t>
  </si>
  <si>
    <t>EMERGENCY STANDBY ENGINE: JOHN DEERE MODEL 4045D, S/N: T04045D894470, 71 HP, LEAN BURN, 40 KW GENERATOR, MEETS EPA EMISSION STANDARDS, MODEL YEAR 2001. 977804 AFS 11 FEB 2003          _x000D_17 CCR 93 115 SJE 10/05</t>
  </si>
  <si>
    <t>261.90</t>
  </si>
  <si>
    <t>262.10</t>
  </si>
  <si>
    <t>APCD2005-PTO-977805</t>
  </si>
  <si>
    <t>100 Lakeview Avenue Spring Valley, CA</t>
  </si>
  <si>
    <t>EMERGENCY STANDBY ENGINE: JOHN DEERE DIESEL ENGINE, MODEL 4045DF150, S/N T04045D897787, RATED AT 71 BHP, DRIVING A 40 KW GENERATOR.  (978805-3/03)   17CCR93115    WJE10/05</t>
  </si>
  <si>
    <t>257.60</t>
  </si>
  <si>
    <t>258.10</t>
  </si>
  <si>
    <t>APCD2005-PTO-977806</t>
  </si>
  <si>
    <t>7505 Campbell Ranch Road Alpine, CA</t>
  </si>
  <si>
    <t>EMERGENCY STANDBY ENGINE: JOHN DEERE DIESEL ENGINE, MODEL 4045DF150, S/N 104045D897774, RATED AT 71 BHP, DRIVING A 40 KW GENERATOR.  (977806-3/03)   17CCR93115   SJE10/05</t>
  </si>
  <si>
    <t>APCD2005-PTO-977807</t>
  </si>
  <si>
    <t>31652 Hwy 79 Warner Springs, CA</t>
  </si>
  <si>
    <t>EMERGENCY STANDBY ENGINE: JOHN DEERE DIESEL ENGINE, MODEL 4045DF150, S/N T04045D897776, RATED AT 71 BHP, DRIVING A 40 KW GENERATOR.  (977807-3/03)   17CCR93115   SJE10/05</t>
  </si>
  <si>
    <t>409.40</t>
  </si>
  <si>
    <t>APCD2005-PTO-977816</t>
  </si>
  <si>
    <t>1800 Boundary Av San Diego, CA</t>
  </si>
  <si>
    <t>INTERNAL COMBUSTION ENGINE. MAKE: DETROIT DIESEL. MODEL: 8V-2000. R-0837K36 S/N 531Z001948. YEAR OF MANUFACTURE: 2002. DIESEL FUELED. BHP: 765 HP. EQUIPPED WITH A TURBOCHARGER AND AFTERCOOLER. DRIVES AN ELECTRICAL EMERGENCY GENERATOR RATED AT 500 KW GENERATOR. JFT DEC0503 NEW      17CCR93115 SJE11/05</t>
  </si>
  <si>
    <t>84.80</t>
  </si>
  <si>
    <t>90.30</t>
  </si>
  <si>
    <t>APCD2005-PTO-977833</t>
  </si>
  <si>
    <t>EMERGENCY STANDY ENGINE: CUMMINS MODEL 4BT 3.9-G1, S/N: 44310158, 86 HP DIESEL FUEL, TURBOCHARGER, LEAN BURN. 977833 EAD 03260317 CCR 93115 SJE 12/05</t>
  </si>
  <si>
    <t>295.20</t>
  </si>
  <si>
    <t>297.70</t>
  </si>
  <si>
    <t>APCD2005-PTO-977864</t>
  </si>
  <si>
    <t>San Onofre Peak - #1 / Western Unit Camp Pendleton, CA</t>
  </si>
  <si>
    <t>INTERNAL COMBUSTION ENGINE. MAKE: JOHN DEERE. MODEL: 4045TF150. SERIAL NO.: TO4045T899204. BHP RATING: 100 HP. EQUIPPED WITH A TURBOCHARGER. DRIVES A 50 KW EMERGENCY ELECTRICAL GENERATOR. (#1/WESTERN UNIT ON SAN ONOFRE PEAK) 17 CCR 93 115 SJE 12/05_x000D__x000D_Functional Group: Military Support (S)_x000D_</t>
  </si>
  <si>
    <t>APCD2005-PTO-977865</t>
  </si>
  <si>
    <t>INTERNAL COMBUSTION ENGINE. MAKE: JOHN DEERE. MODEL: 4045TF150. SERIAL NO. TO4045T899203. BHP RATING: 100 HP. EQUIPPED WITH TURBOCHARGER. DRIVES AN ELECTRICAL EMERGENCY GENERATOR RATED AT 50 KW. (#2/EASTERN UNIT ON SAN ONOFRE PEAK). 17 CCR 93 115 SJE 12/05_x000D_Functional Group: Military Support (S)_x000D_</t>
  </si>
  <si>
    <t>APCD2005-PTO-977878</t>
  </si>
  <si>
    <t>Verizon Wireless - Rainbow</t>
  </si>
  <si>
    <t>1692 Rainbow Valley Blvd W Fallbrook, CA</t>
  </si>
  <si>
    <t>EMERGENCY STANDBY ENGINE: ONE (1) 71 BHP JOHN DEERE ENGINE, MODEL 4045F150, DIESEL FIRED, ENGINE FAMILY: YDJXL06.8016, YEAR: 2001 EPA CERTIFIED, TIER1, S/N T04045D897786, DRIVING A 40 KW GENERATOR.  977878 EAD 4/28/04   17CCR93115   SJE10/05</t>
  </si>
  <si>
    <t>APCD2005-PTO-977879</t>
  </si>
  <si>
    <t>24961 Hwy 94 Potrero, CA</t>
  </si>
  <si>
    <t>91963</t>
  </si>
  <si>
    <t>EMERGENCY STANDBY ENGINE: ONE (1) 71 BHP JOHN DEERE ENGINE, MODEL 4045D, DIESEL FIRED, EPA CERTIFIED, S/N T04045D897528, DRIVING A 40 KW GENERATOR. 977879 EAD 4/28/04   17CCR93115   SJE10/05</t>
  </si>
  <si>
    <t>1093.20</t>
  </si>
  <si>
    <t>1141.40</t>
  </si>
  <si>
    <t>APCD2005-PTO-977880</t>
  </si>
  <si>
    <t>31075 Highway 94 Campo, CA</t>
  </si>
  <si>
    <t>EMERGENCY STANDBY ENGINE: ONE (1) 71 BHP JOHN DEERE, MODEL 4045D DIESEL FIRED ENGINE, EPA CERTIFIED, S/N T4045D896952, DRIVING A 40 KW GENERATOR. 977880 EAD 4/28/04   17CCR93115    SJE10/05</t>
  </si>
  <si>
    <t>863.40</t>
  </si>
  <si>
    <t>887.60</t>
  </si>
  <si>
    <t>APCD2005-PTO-977903</t>
  </si>
  <si>
    <t>Carlsbad City of Wastewater</t>
  </si>
  <si>
    <t>Fox's Sewer Lift Station</t>
  </si>
  <si>
    <t>4155 Harrison Street Carlsbad, CA</t>
  </si>
  <si>
    <t>INTERNAL COMBUSTION ENGINE: MAKE: JOHN DEERE, MODEL: 6081TF001, SERIAL NO: RG6081TO10644, BHP RATING: 211 HP. DIESEL FUELED. EQUIPPED WITH A TURBO-CHARGER. DRIVES AN ELECTRICAL EMERGENCY GENERATOR RATED AT 135 KW. JFT NEW NOV1903   17CCR93115    SJE1 0/05</t>
  </si>
  <si>
    <t>323.20</t>
  </si>
  <si>
    <t>APCD2005-PTO-977959</t>
  </si>
  <si>
    <t>USMC Base Public Utilities U38</t>
  </si>
  <si>
    <t>Rob Hampton</t>
  </si>
  <si>
    <t>Building 140700 Pohang Dr Camp Pendleton, CA</t>
  </si>
  <si>
    <t>Emergency Diesel Engine Generator: FPT (Generac), Model F4GE9685A*J (SD130), 198 BHP, _x000D_S/N 01635432, Engine Family JFPXL06.7DGB, Tier 3 certified; driving a 130-kW emergency electrical generator.</t>
  </si>
  <si>
    <t>APCD2005-PTO-977969</t>
  </si>
  <si>
    <t>Emergency Diesel Engine Generator: John Deere, Model 6135HFG84, RATING 617 BHP, S/N RG6135L032988, Engine Family HJDXL13.5146, Tier 2 certified; driving a 405-kW emergency electrical generator.</t>
  </si>
  <si>
    <t>APCD2005-PTO-977999</t>
  </si>
  <si>
    <t>10105 Clearwater Ct Spring Valley, CA</t>
  </si>
  <si>
    <t>EMERGENCY ENGINE:  CATERPILLAR, MODEL 3306, DIESEL FIRED, TURBOCHARGED, AFTERCOOLED, 381 BHP, S/N 9NR05142, DRIVING A 250-KW ELECTRIC GENERATOR.(977999 ALC 08/03) 17CCR93115 SJE10/05</t>
  </si>
  <si>
    <t>228.00</t>
  </si>
  <si>
    <t>APCD2005-PTO-978044</t>
  </si>
  <si>
    <t>Building 24058 Camp Pendleton, CA</t>
  </si>
  <si>
    <t>INTERNAL COMBUSTION ENGINE. MAKE: DETROIT DIESEL. MODEL: 6063-TK35. S/N 06R0670868. DIESEL FUELED. BHP RATING: 550 HP. EQUIPPED WITH A TURBO-CHARGER AND AFTERCOOLER. DRIVES AN ELECTRICAL EMERGENCY GENERATOR RATED AT350 KW.  (BLDG. 24058). 17 CCR 93115 SJE 12/05_x000D_Functional Group: Military Support (S)</t>
  </si>
  <si>
    <t>APCD2005-PTO-978088</t>
  </si>
  <si>
    <t>Inovio Pharmaceuticals Inc</t>
  </si>
  <si>
    <t>Brian Waterman</t>
  </si>
  <si>
    <t>10480 Wateridge Circle San Diego, CA</t>
  </si>
  <si>
    <t>EMERGENCY STANDBY ENGINE: GENERAC DIESEL ENGINE, MODEL 7.5 LTA (LITER), S/N 6D16-952921, RATED AT 226 BHP, EPA CERTIFIED, TURBOCHARGED, AFTERCOOLED DRIVING A GENERATOR. (978088-AFS-7/03) 17CCR93115SJE10/05</t>
  </si>
  <si>
    <t>APCD2005-PTO-978128</t>
  </si>
  <si>
    <t>9554 Twin Trails San Diego, CA</t>
  </si>
  <si>
    <t>INTERNAL COMBUSTION ENGINE. MAKE: CATERPILLAR. MODEL: 3508. SERIAL NO.: 1FZ01143. DIESEL FUELED. BHP RATING: 1480 HP. EQUIPPED WITH TURBO CHARGER AND AFTER COOLER. POWERS AN EMERGENCY ELECTRICAL GENERATOR RATED AT 1000 KW.   17CCR93115  SJE12/05</t>
  </si>
  <si>
    <t>359.00</t>
  </si>
  <si>
    <t>370.00</t>
  </si>
  <si>
    <t>APCD2005-PTO-978131</t>
  </si>
  <si>
    <t>Shell Energy North America (US), LP</t>
  </si>
  <si>
    <t>Heather Nelson</t>
  </si>
  <si>
    <t>4445 Eastgate Mall Suite 100 San Diego, CA</t>
  </si>
  <si>
    <t>EMERGENCY ENGINE:  CATERPILLAR, MODEL 3306, DIESEL FIRED, 377 BHP, S/N 9NR05430, DRIVING A 250-KW ELECTRIC GENERATOR. (978131 ALC 06/04)   17CCR93115   SJE11/05</t>
  </si>
  <si>
    <t>393.00</t>
  </si>
  <si>
    <t>416.00</t>
  </si>
  <si>
    <t>APCD2005-PTO-978155</t>
  </si>
  <si>
    <t>Mount San Miguel Spring Valley, CA</t>
  </si>
  <si>
    <t>EMERGENCY STANDY ENGINE: 75 BHP GENERAL MOTERS INDUSTRIAL POWERTRAIN VORTEC 4.3-L  4 CYCLE STATIONARY LPG-FIRED ENGINE, S/N 14819, DRIVING A 30 KW GENERATOR.  978155 EAD 7/28/05</t>
  </si>
  <si>
    <t>615.60</t>
  </si>
  <si>
    <t>626.30</t>
  </si>
  <si>
    <t>APCD2005-PTO-978156</t>
  </si>
  <si>
    <t>Mt Woodson Ramona, CA</t>
  </si>
  <si>
    <t>EMERGENCY STANDBY ENGINE: 71 BHP JOHN DEERE MODEL 4045DF150 DIESEL ENGINE, S/N PE4045D191959, DRIVING A 30 KW GENERATOR.  EPA NO. JDX- NR5-00-16. 978156 EAD 7/21/05  17CCR93115  SJE10/05</t>
  </si>
  <si>
    <t>615.50</t>
  </si>
  <si>
    <t>676.80</t>
  </si>
  <si>
    <t>APCD2005-PTO-978160</t>
  </si>
  <si>
    <t>EMERGENCY ENGINE:  FORD, MODEL WSG-10681-6005-A, S/N 02-02-003129, PROPANE FIRED, 97 BHP, WITH A MIRATECH MODEL MEC-2001-1LLP AIR/FUEL RATIO CONTROLLER AND A MIRATECH MODEL MN-10-4-C1 CATALYTIC CONVERTER, DRIVING A60-KW ELECTRIC GENERATOR. LOCATED IN BLDG. 2370.(978160 ALC 10/02)</t>
  </si>
  <si>
    <t>280.20</t>
  </si>
  <si>
    <t>APCD2005-PTO-978174</t>
  </si>
  <si>
    <t>SD Natural History Museum</t>
  </si>
  <si>
    <t>1788 El Prado San Diego, CA</t>
  </si>
  <si>
    <t>EMERGENCY STANDBY ENGINE: DETROIT DIESEL MODEL R083-7K36; EPA FAMILY NUMBER 2DDXL31.8XRE; EPA CERTIFICATE NO. DDX-NR9-02-04, MANUFACTURED IN 2000, S/N 5312000842. APPL# 978174 EFH 0905</t>
  </si>
  <si>
    <t>126.40</t>
  </si>
  <si>
    <t>133.90</t>
  </si>
  <si>
    <t>APCD2005-PTO-978189</t>
  </si>
  <si>
    <t>Oceanside Police Department</t>
  </si>
  <si>
    <t>3855 Mission Av Oceanside, CA</t>
  </si>
  <si>
    <t>STANDBY ENGINE (MFR: DETROIT DIESEL, MODEL: 81637416, SERIAL NO.: 16VR015739. Output: 1252HP. DIESEL FUELED). POWERS AN EMERGENCY GENERATOR OF 850 KW (Mfr: Kohler, Model: 850ROZD, Serial: 609450).   17CCR93115SJE12/05</t>
  </si>
  <si>
    <t>466.60</t>
  </si>
  <si>
    <t>482.30</t>
  </si>
  <si>
    <t>APCD2005-PTO-978219</t>
  </si>
  <si>
    <t>Metro Water District of So CA</t>
  </si>
  <si>
    <t>Daniel J Guillory</t>
  </si>
  <si>
    <t>3500 Mission Rd,off Red Mountain Dam Drive Fallbrook, CA</t>
  </si>
  <si>
    <t>INTERNAL COMBUSTION ENGINE. MAKE: INTERNATIONAL HARVESTER. MODEL: D358.SERIAL NO.: 3228030R91. HP RATING: 127. DIESEL FUELED. THE ENGINE POWERSAN EMERGENCY ELECTRICAL GENERATOR. 17CCR93115SJE11/05</t>
  </si>
  <si>
    <t>APCD2005-PTO-978236</t>
  </si>
  <si>
    <t>City of Escondido - LS#12</t>
  </si>
  <si>
    <t>HARRF Administrator</t>
  </si>
  <si>
    <t>1400 Country Club Drive Escondido, CA</t>
  </si>
  <si>
    <t>EMERGENCY STANDBY ENGINE: _x000D_Mfr: CUMMINS, _x000D_MODEL 4B-3.9,_x000D_S/N 44236893,_x000D_66 HP, DIESEL FIRED, EXISTING ENGINE SINCE AUGUST 13, 1996.</t>
  </si>
  <si>
    <t>511.20</t>
  </si>
  <si>
    <t>543.40</t>
  </si>
  <si>
    <t>APCD2005-PTO-978266</t>
  </si>
  <si>
    <t>SD Co Regional Airport Authority</t>
  </si>
  <si>
    <t>EMERGENCY ENGINE:  JOHN DEERE, MODEL 4045TF150, 110 BHP, DIESEL FIRED, TURBO-CHARGED, S/N PE4045T226774, EPA Family Number 2JDXL06.8014, DRIVING A 60-KW ELECTRIC GENERATOR. (978266 ALC 03/03) (980417 ALC 06/05)</t>
  </si>
  <si>
    <t>282.80</t>
  </si>
  <si>
    <t>296.70</t>
  </si>
  <si>
    <t>APCD2005-PTO-978267</t>
  </si>
  <si>
    <t>EMERGENCY ENGINE:  JOHN DEERE, MODEL 3029TF150, 64 BHP, DIESEL FIRED, TURBO-CHARGED, PE3029T217156, EPA Family Number 2JDXL02.9018, DRIVING A 48-KW ELECTRIC GENERATOR.  (978267 ALC 03/03)(980418 ALC 06/05)</t>
  </si>
  <si>
    <t>349.90</t>
  </si>
  <si>
    <t>361.20</t>
  </si>
  <si>
    <t>APCD2005-PTO-978294</t>
  </si>
  <si>
    <t>8711 Circle R Drive Escondido, CA</t>
  </si>
  <si>
    <t>INTERNAL COMBUSTION ENGINE. MAKE: DETROIT DIESEL. MODEL: 6063HK35. SERIAL NO.: 06R0686829. DIESEL FUELED. BHP RATING: 635 HP. EQUIPPED WITH TURBOCHARGER. DRIVES AN ELECTRICAL EMERGENCY GENERATOR RATED AT 405 KW. JFT NEW OCT 09 03 17 CCR 93115 SJE 11/05</t>
  </si>
  <si>
    <t>501.80</t>
  </si>
  <si>
    <t>526.50</t>
  </si>
  <si>
    <t>APCD2005-PTO-978300</t>
  </si>
  <si>
    <t>Oceanside City of Water Utilities</t>
  </si>
  <si>
    <t>4700 Lake Bl # 1/2 Oceanside, CA</t>
  </si>
  <si>
    <t>INTERNAL COMBUSTION ENGINE. MAKE: JOHN DEERE. MODEL: 6076TF010. SERIAL NORG6076T199980. EQUIPPED WITH A TURBOCHARGER. BHP RATING: 211 HP. DIESEL FUELED. POWERS AN ELECTRICAL EMERGENCY GENERATOR THAT DRIVES A SEWER LIFT STATION PUMP ( LAKE BOULEVARD). JFTREV1JUL2004 SERIAL NO CORRECT 17CCR93115S JE10/05</t>
  </si>
  <si>
    <t>295.50</t>
  </si>
  <si>
    <t>APCD2005-PTO-978301</t>
  </si>
  <si>
    <t>OCEANSIDE CITY OF WATER UTILITIES DEPT</t>
  </si>
  <si>
    <t>3636 SKYHAVEN LN OCEANSIDE, CA</t>
  </si>
  <si>
    <t>INTERNAL COMBUSTION ENGINE. MAKE: JOHN DEERE, MODEL:  6076TF010. SERIAL NO. RG6076T00282. EQUIPPED WITH A TURBOCHARGER. BHP RATING: 211 HP. DIESEL FUELED. POWERS AN EMERGENCY GENERATOR DRIVING A SEWER LIFT STATION PUMP (CALAVERAS).  17CCR93115SJE10/05</t>
  </si>
  <si>
    <t>296.40</t>
  </si>
  <si>
    <t>APCD2005-PTO-978302</t>
  </si>
  <si>
    <t>4933 Leisure Village Wy Oceanside, CA</t>
  </si>
  <si>
    <t>INTERNAL COMBUSTION ENGINE. MAKE: JOHN DEERE, MODEL: 6059TF. SERIAL NO.:CD6059T175439. EQUIPPED WITH A TURBOCHARGER. BHP RATING: 149. DIESEL FUELEDPOWERS AN EMERGENCY GENERATOR FOR THE OPERATION OF A PUMP IN A SEWER LIFTSTATION (LEISURE VILLAGE II).  17CCR93115     SJE10/05</t>
  </si>
  <si>
    <t>327.70</t>
  </si>
  <si>
    <t>332.60</t>
  </si>
  <si>
    <t>APCD2005-PTO-978303</t>
  </si>
  <si>
    <t>Oceanside City of Utilities</t>
  </si>
  <si>
    <t>304 Harbor Dr S Oceanside, CA</t>
  </si>
  <si>
    <t>INTERNAL COMBUSTION ENGINE. MAKE: JOHN DEERE. MODEL: 6059TF001. SERIAL NO.: TO6059T307357. EQUIPPED WITH A TURBOCHARGER. DIESEL FUELED. BHP RATING: 166 HP. POWERS AN EMERGENCY STANDBY GENERATOR THAT DRIVES A SEWER LIFT STATION PUMP AT NORTH BRIDGE.  17CCR93115SJE10/05</t>
  </si>
  <si>
    <t>460.50</t>
  </si>
  <si>
    <t>464.30</t>
  </si>
  <si>
    <t>APCD2005-PTO-978304</t>
  </si>
  <si>
    <t>INTERNAL COMBUSTION ENGINE. MAKE: JOHN DEERE. MODEL: 6059TF. SERIAL NO: CD6059T175438. EQUIPPED WITH A TURBOCHARGER. DIESEL FUELED. BHP RATING: 149 HP. POWERS AN EMERGENCY STANDBY GENERATOR THAT DRIVES A SEWER LIFT PUMP AT SOUTH PACIFIC STATION. 17CCR93115  SJE11/05</t>
  </si>
  <si>
    <t>APCD2005-PTO-978363</t>
  </si>
  <si>
    <t>Rancho Santa Fe Community Services District</t>
  </si>
  <si>
    <t>7902 Old Man River Rd Rancho Santa Fe, CA</t>
  </si>
  <si>
    <t>Internal Combustion Engine. Make: Cummins. Model: QSM11-G1 Serial No.: 35058866. Diesel Powered. Bhp Rating:  395 Hp. Equipped With Turbocharger And Aftercooler. Powers An Emergency Electrical Generator Rated At 250 Kw. Jft Jan 27 03 New 17 Ccr 93 115  SJE 11/05</t>
  </si>
  <si>
    <t>APCD2005-PTO-978364</t>
  </si>
  <si>
    <t>EMERGENCY STANDBY ENGINE: CLARK MODEL JU4H-UF10, BASED ON JOHN DEERE DIESEL ENGINE MODEL 4045, S/N PE4045D191833, RATED AT 55 BHP, DRIVING A 750 GALLONS PER MINUTE FIRE PUMP. (978364-3/03)    17CCR93115  SJE12/05</t>
  </si>
  <si>
    <t>APCD2005-PTO-978382</t>
  </si>
  <si>
    <t>BUENA SANITATION DISTRICT</t>
  </si>
  <si>
    <t>JIM ELDER</t>
  </si>
  <si>
    <t>2080 MELROSE DR S VISTA, CA</t>
  </si>
  <si>
    <t>EMERGENCY STANDBY ENGINE-GENERATOR SET: 765 BHP DETROIT DIESEL ENGINE, MODEL 8V2000 G80 R083-7K36; S/N 986830; EPA CERTIFICATE NO. DDX-NR9-01-07, DRIVING A 500 KW GENERATOR, PROVIDING ELECTRICAL POWER FOR AN ELECTRICAL SEWAGE PUMP. S/N 0737067 978382 EAD 7/17/03                        17 CCR93115                          SJE12/05</t>
  </si>
  <si>
    <t>252.30</t>
  </si>
  <si>
    <t>254.60</t>
  </si>
  <si>
    <t>APCD2005-PTO-978383</t>
  </si>
  <si>
    <t>STA Pharmaceuticals US LLC</t>
  </si>
  <si>
    <t>Stephen Shaw</t>
  </si>
  <si>
    <t>6124 Nancy Ridge Dr San Diego, CA</t>
  </si>
  <si>
    <t>ONE (1) EMERGENCY STANDBY ENGINE, DETROIT DIESEL ENGINE, DIESEL FIRED, MODEL 12V4000/T123-7K36, 1850 HP, S/N 0743457, TURBOCHARGED, INTERCOOLED, DRIVING A 1250 KW. APPL# 978383 EFH 10/0317CCR93115SJE12/05</t>
  </si>
  <si>
    <t>279.40</t>
  </si>
  <si>
    <t>283.70</t>
  </si>
  <si>
    <t>APCD2005-PTO-978387</t>
  </si>
  <si>
    <t>Oceanside City Of Water Utilities Dept</t>
  </si>
  <si>
    <t>Ray Labelle</t>
  </si>
  <si>
    <t>1664 Oceanside Bl Oceanside, CA</t>
  </si>
  <si>
    <t>INTERNAL COMBUSTION ENGINE. MAKE: DETROIT DIESEL. MODEL: 6063-TK35. SERIAL NO.: 06R0624569. BHP RATING: 490 HP. DIESEL FUELED EMERGENCY ENGINE. EQUIPPED WITH A TURBOCHARGER AND AFTERCOOLER. DRIVES A 300 KW. GENERATOR. JFTAPR1503NEW17CCR93115SJE10/05</t>
  </si>
  <si>
    <t>232.10</t>
  </si>
  <si>
    <t>APCD2005-PTO-978426</t>
  </si>
  <si>
    <t>USMC Base Military R&amp;D</t>
  </si>
  <si>
    <t>31330 Camp Pendleton, CA</t>
  </si>
  <si>
    <t>INTERNAL COMBUSTION ENGINE. MAKE: GENERAL MOTORS. MODEL: VORTEC 5.7L. S/N 5.7L06806, GENERATOR S/N 0740214, RATING: 88 HP. NATURAL GAS FUELED, NATURALLY ASPIRATED DRIVES AN ELECTRICAL EMERGENCY GENERATOR RATED AT 60 KW (BLDG. 31330)   JFTJAN13NEW</t>
  </si>
  <si>
    <t>APCD2005-PTO-978466</t>
  </si>
  <si>
    <t>Taylor Made Golf Co</t>
  </si>
  <si>
    <t>Tony Ruiz</t>
  </si>
  <si>
    <t>5545 Fermi Ct Carlsbad, CA</t>
  </si>
  <si>
    <t>EMERGENCY ENGINE:  DETROIT DIESEL, MODEL 6063MK35, 415 BHP, DIESEL FIRED, TURBOCHARGED, AFTERCOOLED, S/N 06R0681598, CARB CERT. NO. U-R-007-0071, EPA CERT. NO. DDX-NR7-02-06, DRIVING A 300-KW ELECTRIC GENERATOR. (978466 ALC 01/03) 17CCR93115SJE11/05</t>
  </si>
  <si>
    <t>APCD2005-PTO-978509</t>
  </si>
  <si>
    <t>KSWB INC</t>
  </si>
  <si>
    <t>42183 Hwy 94 Jamul, CA</t>
  </si>
  <si>
    <t>INTERNAL COMBUSTION ENGINE. MAKE: DETROIT DIESEL. MODEL: 6063-TK35. SERIAL NO.: TBD. BHP RATING: 490 HP. DIESEL FUELED. EQUIPPED WITH TURBO CHARGER AND AFTER COOLER. DRIVES A 300 KW GENERATOR. JFTAPR1103NEW   17CCR93115   SJE10/05  (ATCM DATA: S/N 06R0698970</t>
  </si>
  <si>
    <t>623.50</t>
  </si>
  <si>
    <t>6.90</t>
  </si>
  <si>
    <t>4.50</t>
  </si>
  <si>
    <t>APCD2005-PTO-978518</t>
  </si>
  <si>
    <t>IONIS PHARMACEUTICALS</t>
  </si>
  <si>
    <t>Rick White</t>
  </si>
  <si>
    <t>2282 FARADAY AV CARLSBAD, CA</t>
  </si>
  <si>
    <t>INTERNAL COMBUSTION ENGINE. MAKE: CATERPILLAR. MODEL: 3412. SERIAL NO.: BLG 00367. DIESEL FUELED. BHP RATING: 1210 HP. EQUIPPED WITH A TURBOCHARGER AND AN AFTERCOOLER. DRIVES AN ELECTRICAL EMERGENCY GENERATOR RATED AT 750 KW    17CCR93115     SJE10/05</t>
  </si>
  <si>
    <t>508.00</t>
  </si>
  <si>
    <t>516.00</t>
  </si>
  <si>
    <t>APCD2005-PTO-978561</t>
  </si>
  <si>
    <t>CBP Air and Marine</t>
  </si>
  <si>
    <t>Fred Figueroa</t>
  </si>
  <si>
    <t>7685 Pogo Row San Diego, CA</t>
  </si>
  <si>
    <t>EMERGENCY STANDBY ENGINE: JOHN DEERE DIESEL ENGINE, MODEL 4045TF150, S/N PE4045T160501, RATED AT 100 BHP, EPA CERITIFIED OF ENGINE FAMILY NUMBER 2JDXL06.8014, TURBOCHARGED, DRIVING A 60 KW GENERATOR.  (978561-CCN-5/03)   17CCR93115    SJE11/05</t>
  </si>
  <si>
    <t>182.10</t>
  </si>
  <si>
    <t>186.60</t>
  </si>
  <si>
    <t>APCD2005-PTO-978580</t>
  </si>
  <si>
    <t>National Weather Service Forecast Office</t>
  </si>
  <si>
    <t>Meteorologist Manager</t>
  </si>
  <si>
    <t>10700 Atlas Rd San Diego, CA</t>
  </si>
  <si>
    <t>Emergency Diesel Engine Generator: John Deere, Model 4045HF285H, 133 BHP, S/N PE4045N025001, Engine Family_x000D_KJDXL04.5119, Tier 3 certified; driving a 80 kW emergency electrical generator.</t>
  </si>
  <si>
    <t>0.50</t>
  </si>
  <si>
    <t>59.50</t>
  </si>
  <si>
    <t>APCD2005-PTO-978624</t>
  </si>
  <si>
    <t>EMERGENCY STANDBY ENGINE: _x000D_-DETROIT DIESEL MODEL 16V2000 G81 R163-7K36, S/N 5362002136_x000D_TURBOCHARGED, AFTERCOOLED, 1495 HP, LEAN BURN, ENGINE MODEL YEAR: 4/20/02, DIESEL FIRED; KOHLER MODEL 1000ROZD-4, S/N 735731, 1020 KW GENERATOR. 978624AFS05MAR2003_x000D_17CCR93115_x000D_SJE10/05</t>
  </si>
  <si>
    <t>APCD2005-PTO-978675</t>
  </si>
  <si>
    <t>18303 Spring Wagon Rd Ramona, CA</t>
  </si>
  <si>
    <t>EMERGENCY STANDBY ENGINE: JOHN DEERE DIESEL ENGINE, MODEL 4045DF150, S/N PE4045D191890, RATED AT 71 BHP, EPA CERTIFIED OF ENGINE FAMILY NUMBER 2JDXL06.8014, DRIVING A 40 KW GENERATOR.(978675-CCN-6/03)17CCR93115SJE10/05</t>
  </si>
  <si>
    <t>885.50</t>
  </si>
  <si>
    <t>896.00</t>
  </si>
  <si>
    <t>APCD2005-PTO-978690</t>
  </si>
  <si>
    <t>City of Oceanside Public Works</t>
  </si>
  <si>
    <t>Environmental Coordinator</t>
  </si>
  <si>
    <t>4927 Oceanside Bl Oceanside, CA</t>
  </si>
  <si>
    <t>EMERGENCY STANDBY ENGINE: JOHN DEERE DIESEL ENGINE, MODEL 4039DF004, S/N CD4039D386885, RATED AT 66 BHP, DRIVING A 30 KW GENERATOR. (978690-CCN-5/03)   17CCR93115  SJE12/05</t>
  </si>
  <si>
    <t>244.40</t>
  </si>
  <si>
    <t>301.30</t>
  </si>
  <si>
    <t>APCD2005-PTO-978697</t>
  </si>
  <si>
    <t>BAE Systems IESI</t>
  </si>
  <si>
    <t>16250 Technology Dr San Diego, CA</t>
  </si>
  <si>
    <t>EMERGENCY STANDBY ENGINE: DETROIT DIESEL ENGINE, MODEL R083-7K36, S/N0734092, RATED AT 765 BHP, EPA CERTIFIED OF ENGINE FAMILY NUMBER 2DDXL31.8XRE, TURBO CHARGED, DRIVING A 510 KW GENERATOR. (978697-CCN-2/03)  17CCR93115  SJE11/05</t>
  </si>
  <si>
    <t>325.10</t>
  </si>
  <si>
    <t>327.90</t>
  </si>
  <si>
    <t>APCD2005-PTO-978702</t>
  </si>
  <si>
    <t>INTERNAL COMBUSTION ENGINE. MAKE: CATERPILALR. MODEL: 3512B. SERIAL NO. 1gz00820. BHP RATING: 2,172 HP. DIESEL FUELED.  EQUIPPED WITH TURBOCHARGER AND AFTERCOOLER. DRIVES AN ELECTRICAL EMERGENCY GENERATOR RATED AT 1,500 KW JFT NEW SEP 11 03 17 CCR 93115 SJE 11/05</t>
  </si>
  <si>
    <t>144.00</t>
  </si>
  <si>
    <t>156.00</t>
  </si>
  <si>
    <t>APCD2005-PTO-978720</t>
  </si>
  <si>
    <t>Verizon Wireless - Pala Mesa</t>
  </si>
  <si>
    <t>4881 HY 76 Off Pankey Rd Fallbrook, CA</t>
  </si>
  <si>
    <t>EMERGENCY STANDBY DIESEL ENGINE: MFR: JOHN DEERE, MODEL: 3029TF150, S/N: PE3029T197226, ENGINE FAMILY: 2JDXL02.9018, BHP RATING: 64HP, EQUIPPED WITH TURBOCHARGER. DRIVES AN ELECTRICAL EMERGENCY GENERATOR RATED AT 40 KW. JFT FEB 28 O3 NEW 17 CCR 93 115           _x000D_SJE 10/05  (ATCM DATA: S/N PE3029T197226)</t>
  </si>
  <si>
    <t>APCD2005-PTO-978721</t>
  </si>
  <si>
    <t>2554 Sweetwater Springs Rd Spring Valley, CA</t>
  </si>
  <si>
    <t>INTERNAL COMBUSTION ENGINE. MAKE: JOHN DEERE. MODEL: 4045DF150. SERIAL NO: PE4045D191957, DIESEL FUELED. BHP RATING: 71 HP. DRIVES AN ELECTRICAL EMERGENCY GENERATOR RATED AT 40 KW. JFT FEB 28 03 NEW 17 CCR 93 115  SJE 10/05 (ATCM DATA: S/N PE4045D191957)</t>
  </si>
  <si>
    <t>287.90</t>
  </si>
  <si>
    <t>288.40</t>
  </si>
  <si>
    <t>APCD2005-PTO-978722</t>
  </si>
  <si>
    <t>Property Owner</t>
  </si>
  <si>
    <t>3500 Sports Arena Blvd San Diego, CA</t>
  </si>
  <si>
    <t>INTERNAL COMBUSTION ENGINE. MAKE: JOHN DEERE. MODEL: 3029TF150. SERIAL NO: PE3029T210279. DIESEL FUELED. BHP RATING: 64 HP. EQUIPPED WITH TURBO-CHARGER. DRIVES AN ELECTRICAL EMERGENCY GENERATOR RATED AT 40 KW. JFT FEB 28 03 NEW 17 CCR 93 115      SJE 10/05</t>
  </si>
  <si>
    <t>239.50</t>
  </si>
  <si>
    <t>APCD2005-PTO-978724</t>
  </si>
  <si>
    <t>7379 Jackson Dr San Diego, CA</t>
  </si>
  <si>
    <t>INTERNAL COMBUSTION ENGINE. MAKE: JOHN DEERE. MODEL: 4045 DF150. SERIAL NO. PE4045D191877. BHP RATING: 71 HP. DIESEL FUELED. DRIVES AN ELECTRICAL EMERGENCY GENERATOR RATED AT 40 KW. JFT MAR 04 03 NEW 17 CCR93115 SJE 10/05</t>
  </si>
  <si>
    <t>255.60</t>
  </si>
  <si>
    <t>APCD2005-PTO-978725</t>
  </si>
  <si>
    <t>11445 Tierrasanta Blvd San Diego, CA</t>
  </si>
  <si>
    <t>92124</t>
  </si>
  <si>
    <t>INTERNAL COMBUSTION ENGINE. MAKE: JOHN DEERE. MODEL: 3029TF150. SERIAL NO PE3029T21027. BHP RATING: 64 HP. DIESEL FUELED. EQUIPPED WITH TURBOCHARGER. DRIVES AN ELECTRICAL EMERGENCY GENERATOR RATED AT 40 KW. JFT MAR 04 03 NEW 17CCR93115 SJE 10/05 (ATCM DATA: S/N: 45239978)</t>
  </si>
  <si>
    <t>337.80</t>
  </si>
  <si>
    <t>APCD2005-PTO-978736</t>
  </si>
  <si>
    <t>Iron Mountain Off Site Data Protection</t>
  </si>
  <si>
    <t>5455 Kearny Villa Rd San Diego, CA</t>
  </si>
  <si>
    <t>INTERNAL COMBUSTION ENGINE. MAKE: PERKINS. MODEL: D100P2. SERIAL NO.: YB50856; FAMILY NAME: 2PKXL05.9YH1. YEAR OF MANUFACTURE: 2001. BHP RATING: 166 HP. DIESEL FUELED. EQUIPPED WITH TURBO CHARGER. EQUIPPED WITH PARTICULATE MATTER FILTER BRAND CLEAN AIR PARTNERS MODEL CAP/T-80-804P. DRIVES AN ELECTRICAL EMERGENCY GENERATOR RATED AT 100 KW, SERIAL NO.: 141633/29 JFTNEWFEB1005          17CCR93115         SJE11/05JFTSERNOCHGDEC2005</t>
  </si>
  <si>
    <t>APCD2005-PTO-978737</t>
  </si>
  <si>
    <t>Cathedral Arms</t>
  </si>
  <si>
    <t>Building Manager</t>
  </si>
  <si>
    <t>3911 Park Blvd San Diego, CA</t>
  </si>
  <si>
    <t>INTERNAL COMBUSTION ENGINE. MAKE: PERKINS. MODEL:D100P2. LIST NUMBER YB50856 SERIAL NUMBER U788300J.  BHP RATING: 166 HP. DIESEL FUELED. EQUIPPED WITH TURBOCHARGER. DRIVES AND ELECTRICAL EMERGENCY GENERATOR RATED AT 100 KW. EQUIPPED WITH A PARTICULATE MATTER FILTER BRAND CLEAN AIR PARTNERS, MODEL CAP/T-80/804P.JFTNEWOCT0903 17CCR93115  SJE11/05</t>
  </si>
  <si>
    <t>278.77</t>
  </si>
  <si>
    <t>280.95</t>
  </si>
  <si>
    <t>APCD2005-PTO-978747</t>
  </si>
  <si>
    <t>COURTYARD SAN DIEGO KEARNY MESA</t>
  </si>
  <si>
    <t>8651 SPECTRUM CENTER BL SAN DIEGO, CA</t>
  </si>
  <si>
    <t>EMERGENCY STANDBY ENGINE: JOHN DEERE DIESEL ENGINE, MODEL 4045TF150, S/N T04045T886334 , RATED AT 100 BHP, EPA CERTIFIED OF ENGINE FAMILY NUMBER 2JDXL06.6014, EQUIPPED WITH TURBOCHARGER, DRIVING A 75 KW GENERATOR. (978747-CCN-1/03) 17CCR93115 SJE11/05</t>
  </si>
  <si>
    <t>APCD2005-PTO-978758</t>
  </si>
  <si>
    <t>Oceanside City Dept Of Water Utilities</t>
  </si>
  <si>
    <t>3885 Silverleaf Ln Vista, CA</t>
  </si>
  <si>
    <t>EMERGENCY STANDBY ENGINE: JOHN DEERE DIESEL ENGINE, MODEL 6081AF001, S/N RG6081A147000, RATED AT 347 BHP, EPA CERTIFIED OF ENGINE FAMILY NUMBER 2JDXL08.1008, EQUIPPED WITH TURBOCHARGER, AFTERCOOLER, DRIVING A 205 KW GENERATOR. (978758-CCN-1/03)</t>
  </si>
  <si>
    <t>248.50</t>
  </si>
  <si>
    <t>288.20</t>
  </si>
  <si>
    <t>APCD2005-PTO-978785</t>
  </si>
  <si>
    <t>INTERNAL COMBUSTION ENGINE. MAKE: VOLVO. MODEL: TAD 741 GE. SERIAL NO.: 2071159968. BHP RATING: 310 HP. DIESEL FUELED. EQUIPPED WITH A TURBOCHARGER DRIVES AN ELECTRICAL GENERATOR RATED AT 200 KW. GENERATOR IN EMERGENCY DRIVES A FIRE PUMP. LOCATED IN BUILDING 9213. JFTFEB2503 NEWJFTJUL1805 DELCOND2576817 CCR 93115 SJE 12/05</t>
  </si>
  <si>
    <t>53.30</t>
  </si>
  <si>
    <t>APCD2005-PTO-978786</t>
  </si>
  <si>
    <t>INTERNAL COMBUSTION ENGINE. MAKE: VOLVO. MODEL: TAD 741 GE. SERIAL NO.: 2071146187. BHP RATING: 310 HP. DIESEL FUELED. EQUIPPED WITH TURBOCHARGER. DRIVES A GENERATOR RATED AT 200 KW THAT DRIVES AN EMERGENCY FIRE PUMP. LOCATED AT BLDG. 9213. JFTFEB2503 NEWJFTJUL1805 DELCOND2576817 CCR 93115 SJE 12/05</t>
  </si>
  <si>
    <t>320.80</t>
  </si>
  <si>
    <t>322.90</t>
  </si>
  <si>
    <t>APCD2005-PTO-978787</t>
  </si>
  <si>
    <t>11388 Sorrento Valley Rd San Diego, CA</t>
  </si>
  <si>
    <t>EMERGENCY STANDBY ENGINE: DETROIT DIESEL ENGINE, MODEL 6063MK35, S/N 06R0641496, RATED AT 490 BHP, EPA CERTIFIED OF ENGINE FAMILY NUMBER 2DDXL12.7VGD, TURBOCHARGED, AFTERCOOLED, DRIVING A 300 KW GENERATOR. (978787-CCN-9/03)  17CCR93115 SJE11/05</t>
  </si>
  <si>
    <t>276.90</t>
  </si>
  <si>
    <t>APCD2005-PTO-978789</t>
  </si>
  <si>
    <t>USMC Base Marine Facilities</t>
  </si>
  <si>
    <t>Building 2291 Camp Pendleton, CA</t>
  </si>
  <si>
    <t>EMERGENCY ENGINE:  GENERAL MOTORS, MODEL INDUSTRIAL POWER TRAIN VORTEC 8.1L, S/N 8.1L-06991, 150 BHP, NATURAL GAS FIRED, DRIVING A 80 KW GENERATOR (MFR: KOHLER, S/N 0751031).(978789 CCN/ALC 12/03) BLDG 2291</t>
  </si>
  <si>
    <t>APCD2005-PTO-978798</t>
  </si>
  <si>
    <t>Grande South At Santa Fe Place HOA</t>
  </si>
  <si>
    <t>1199 Pacific Hwy San Diego, CA</t>
  </si>
  <si>
    <t>EMERGENCY STANDBY ENGINE: CUMMINS DIESEL ENGINE, MODEL QSX15-G9, S/N 79003730, RATED AT 750 BHP, EPA CERTIFIED OF ENGINE FAMILY NUMBER 3CEXL015.AAB, TURBO CHARGED, DRIVING A GENERATOR. (978798-CCN-6/04)  17CCR93115  SJE12/05</t>
  </si>
  <si>
    <t>173.00</t>
  </si>
  <si>
    <t>APCD2005-PTO-978836</t>
  </si>
  <si>
    <t>Wacker Biotech, US</t>
  </si>
  <si>
    <t>Fred Denning</t>
  </si>
  <si>
    <t>10390 Pacific Center Court San Diego, CA</t>
  </si>
  <si>
    <t>EMERGENCY STANDBY ENGINE: DETROIT DIESEL ENGINE, MODEL 6063MK35, S/N 06R0720392, RATED AT 490 BHP, EPA CERTIFIED OF ENGINE FAMILY NUMBER 2DDXL12.7VGD, TURBOCHARGED, AFTERCOOLED, DRIVING A 300 KW GENERATOR. (978836-CCN-9/03)17CCR93115SJE10/05</t>
  </si>
  <si>
    <t>147.40</t>
  </si>
  <si>
    <t>147.90</t>
  </si>
  <si>
    <t>APCD2005-PTO-978851</t>
  </si>
  <si>
    <t>Encinitas City of</t>
  </si>
  <si>
    <t>Richard Barker</t>
  </si>
  <si>
    <t>801 Orpheus St Encinitas, CA</t>
  </si>
  <si>
    <t>EMERGENCY ENGINE: KOHLER GENERATOR, MODEL 4039DF004, DIESEL FIRED, 85 BHP, S/N CD4039D323837. (978851 ALC 01/03) 17CCR93115SJE11/05</t>
  </si>
  <si>
    <t>APCD2005-PTO-978853</t>
  </si>
  <si>
    <t>ENCINITAS CITY OF</t>
  </si>
  <si>
    <t>415 SECOND ST Encinitas, CA</t>
  </si>
  <si>
    <t>EMERGENCY ENGINE: KOHLER GENERATOR, MODEL 4039DF, DIESEL FIRED, 65 BHP, S/N CD4039DZ16456.(978853 ALC 01/03) 17CCR93115SJE10/05</t>
  </si>
  <si>
    <t>APCD2005-PTO-978867</t>
  </si>
  <si>
    <t>Facility Director</t>
  </si>
  <si>
    <t>1828 La Presa Avenue Spring Valley, CA</t>
  </si>
  <si>
    <t>EMERGENCY ENGINE: PERKINS S/N AA50842*U511415J , MODEL D40P2, 72.8 BHP, DIESEL FIRED, DRIVING A 40-KW ELECTRIC GENERATOR (S/N NPF01240).  (978867 ALC 04/03) 17CCR93115 SJE10/05</t>
  </si>
  <si>
    <t>101.20</t>
  </si>
  <si>
    <t>102.11</t>
  </si>
  <si>
    <t>APCD2005-PTO-978893</t>
  </si>
  <si>
    <t>Somacis Inc</t>
  </si>
  <si>
    <t>Cary Green</t>
  </si>
  <si>
    <t>13500 Danielson St Poway, Ca</t>
  </si>
  <si>
    <t>EMERGENCY STANDBY ENGINE: JOHN DEERE DIESEL ENGINE, MODEL 4039TF004, S/N CD4039T328747, RATED AT 102 BHP, DRIVING A 76 KW GENERATOR. (978893-CCN-1/03)17CCR93115SJE12/05</t>
  </si>
  <si>
    <t>427.10</t>
  </si>
  <si>
    <t>APCD2005-PTO-978908</t>
  </si>
  <si>
    <t>Cymer LLC</t>
  </si>
  <si>
    <t>EHS Dept</t>
  </si>
  <si>
    <t>17082 Thornmint Court San Diego, CA</t>
  </si>
  <si>
    <t>EMERGENCY STANDBY ENGINE: DETROIT DIESEL MODEL T1237K36, 2200 HP, TURBOCHARGED, AFTERCOOLED, LEAN BURN, EPA CERTIFICATION NO. 2DDXL65-OGTE, CARB CERTIFICATION NO. U-R-007-0074, ENGINE YEAR OF MANUFACTURE 2002, S/N 5262001238; 1500 KW GENERATOR. 978908 AFS 12 MAR 20 03 17 CCR 93115 SJE 10/05</t>
  </si>
  <si>
    <t>160.17</t>
  </si>
  <si>
    <t>166.54</t>
  </si>
  <si>
    <t>APCD2005-PTO-978909</t>
  </si>
  <si>
    <t>EMERGENCY STANDBY ENGINE: DETROIT DIESEL MODEL T1237K36, 2200 HP, TURBOCHARGED, AFTERCOOLED, LEAN BURN, EPA CERTIFICATION NO. 2DDXL65-OGTE, CARB CERTIFICATION NO. U-R-077-0074, ENGINE YEAR OF MANUFACTURE 2002, S/N 5262001239; 1500 KW GENERATOR. 978909 AFS 12 MAR 20 03 17 CCR 93115 SJE 10/05</t>
  </si>
  <si>
    <t>161.14</t>
  </si>
  <si>
    <t>APCD2005-PTO-978910</t>
  </si>
  <si>
    <t>Santa Fe Irrigation District</t>
  </si>
  <si>
    <t>5920 Linea Del Cielo Rancho Santa Fe, CA</t>
  </si>
  <si>
    <t>INTERNAL COMBUSTION ENGINE AND ELECTRICAL GENERATOR ASSOCIATED. KOHLER GENERATOR, MODEL: 100ROZJ, SERIAL NO.: 602891. ENGINE: JOHN DEERE, HP RATING: 166 HP, SERIAL NO.: CD6059T371735. DIESEL FUELED.     JFTJAN3003 17CCR93115 SJE12/05</t>
  </si>
  <si>
    <t>191.70</t>
  </si>
  <si>
    <t>198.20</t>
  </si>
  <si>
    <t>APCD2005-PTO-978949</t>
  </si>
  <si>
    <t>Rancho Santa Fe Community Serv Dist</t>
  </si>
  <si>
    <t>John Pastore</t>
  </si>
  <si>
    <t>9062 Maranatha Dr San Diego, CA</t>
  </si>
  <si>
    <t>EMERGENCY STANDBY ENGINE: GENERAC DIESEL ENGINE, MODEL 8DC4, S/N 446744, RATED AT 574 BHP, EPA CERTIFIED, TURBOCHARGE DM AFTERCOOLED, DRIVING A400 KW GENERATOR (MODEL 1600TA, S/N 2064142). (978949 CCN May 2003) 17 CCR 93115 S.Eden Nov 2005)</t>
  </si>
  <si>
    <t>316.00</t>
  </si>
  <si>
    <t>350.30</t>
  </si>
  <si>
    <t>APCD2005-PTO-979047</t>
  </si>
  <si>
    <t>Target Store T1846</t>
  </si>
  <si>
    <t>3424 College Av San Diego, CA</t>
  </si>
  <si>
    <t>EMERGENCY ENGINE: FORD, MODEL ESG-6421-6005-A, 67 BHP, NATURAL GAS FIRED WITH LIQUID PROPANE BACKUP, S/N 03-02-051990, MANUFACTURE YEAR: MARCH 2003. WITH A 3-WAY CATALYTIC CONVERTER.  DRIVING A 35KW GENERATOR. (979047 ALC 02/05)</t>
  </si>
  <si>
    <t>138.00</t>
  </si>
  <si>
    <t>151.70</t>
  </si>
  <si>
    <t>APCD2005-PTO-979165</t>
  </si>
  <si>
    <t>SBC California Camp Pendleton</t>
  </si>
  <si>
    <t>Site Manager</t>
  </si>
  <si>
    <t>Building 16102,11th &amp; Vandegrift Boulevard Camp Pendleton, CA</t>
  </si>
  <si>
    <t>EMERGENCY ENGINE: MFR: CUMMINS, MODEL: 6BT-5.9G2, S/N 44706432, 166 BHP, DIESEL FIRED, DRIVING AN ELECTRIC GENERATOR. (979165 ALC 02/03) 17CCR93115 SJE12/05</t>
  </si>
  <si>
    <t>703.00</t>
  </si>
  <si>
    <t>708.70</t>
  </si>
  <si>
    <t>APCD2005-PTO-979166</t>
  </si>
  <si>
    <t>SBC CA</t>
  </si>
  <si>
    <t>370 Sunrise Hwy Mount Laguna, CA</t>
  </si>
  <si>
    <t>91948</t>
  </si>
  <si>
    <t>EMERGENCY ENGINE: JOHN DEERE, MODEL 4039T, 92 BHP, DIESEL FIRED, S/N T04039T380461, DRIVING AN ELECTRIC GENERATOR.  (979166 ALC 02/03) 17CCR93115  SJE12/05</t>
  </si>
  <si>
    <t>1372.40</t>
  </si>
  <si>
    <t>1500.20</t>
  </si>
  <si>
    <t>APCD2005-PTO-979174</t>
  </si>
  <si>
    <t>SBC California (JULNCA60)</t>
  </si>
  <si>
    <t>23690 Volcan Rd Julian, CA</t>
  </si>
  <si>
    <t>INTERNAL COMBUSTION ENGINE. MAKE: JOHN DEERE. MODEL: 4239TF001. SERIAL NO T04239T159847.  BHP RATING: 92 HP. DIESEL FUELED. DRIVES AN EMERGENCY GENERATOR.  JFTFEB2003NEW 17CCR93115 SJE12/05</t>
  </si>
  <si>
    <t>1355.90</t>
  </si>
  <si>
    <t>27.10</t>
  </si>
  <si>
    <t>APCD2005-PTO-979175</t>
  </si>
  <si>
    <t>SBC California</t>
  </si>
  <si>
    <t>17883 Hwy 94 Dulzura, CA</t>
  </si>
  <si>
    <t>91917</t>
  </si>
  <si>
    <t>INTERNAL COMBUSTION ENGINE. MAKE: JOHN DEERE,  MODEL: 4039TF. SERIAL NO: CD4039T107306. BHP RATING: 102 HP. DRIVES AN ELECTRICAL EMERGENCY GENERATOR. JFTFEB2003NEW 17CCR93115 SJE12/05</t>
  </si>
  <si>
    <t>1489.40</t>
  </si>
  <si>
    <t>1504.30</t>
  </si>
  <si>
    <t>APCD2005-PTO-979176</t>
  </si>
  <si>
    <t>28836 Old Hwy 80 Pine Valley, CA</t>
  </si>
  <si>
    <t>INTERNAL COMBUSTION ENGINE. MAKE: JOHN DEERE. MODEL: 4039TF. SERIAL NO: CD4039T107315. BHP RATING: 102 HP. DIESEL FUELED. DRIVES AN ELECTRICAL EMERGENCY GENERATOR. JFTFEB2003NEW 17CCR93115  SJE12/05</t>
  </si>
  <si>
    <t>937.90</t>
  </si>
  <si>
    <t>965.20</t>
  </si>
  <si>
    <t>APCD2005-PTO-979178</t>
  </si>
  <si>
    <t>333 Twin Oaks Valley Rd S San Marcos, CA</t>
  </si>
  <si>
    <t>INTERNAL COMBUSTION ENGINE. MAKE: JOHN DEERE, MODEL: 6059TF. SERIAL NO: CD6059T107344. BHP RATING: 134 HP. DIESEL FUELED. DRIVES AN ELECTRICAL EMERGENCY GENERATOR.  JFTFEB2003NEW 17CCR93115  SJE12/05</t>
  </si>
  <si>
    <t>APCD2005-PTO-979183</t>
  </si>
  <si>
    <t>Park Place Homeowners Assoc</t>
  </si>
  <si>
    <t>700 Harbor Dr W San Diego, CA</t>
  </si>
  <si>
    <t>EMERGENCY STANDBY ENGINE: JOHN DEERE ENGINE, MODEL 6CTA8.3-F2, S/N RG6081A134458, RATED AT 265 BHP, TURBOCHARGED, AFTERCOOLED, DRIVING A 1,000 GPM EMERGENCY FIRE PUMP. (979183-CCN-4/03)17CCR93115  SJE12/05</t>
  </si>
  <si>
    <t>164.60</t>
  </si>
  <si>
    <t>APCD2005-PTO-979184</t>
  </si>
  <si>
    <t>EMERGENCY STANDBY ENGINE: CUMMINS DIESEL ENGINE, MODEL QSX15-G9, S/N 14036422, RATED AT 755 BHP, EPA CERTIFIED OF ENGINE FAMILY NUMBER 2CEXL015.ABA, TURBOCHARGED, DRIVING A 450 KW GENERATOR. (979184-CCN-4/03) 17CCR93115     SJE10/05</t>
  </si>
  <si>
    <t>201.00</t>
  </si>
  <si>
    <t>APCD2005-PTO-979192</t>
  </si>
  <si>
    <t>Oceanside City Dept of Water Utilities</t>
  </si>
  <si>
    <t>3476 Mission Av N Oceanside, CA</t>
  </si>
  <si>
    <t>EMERGENCY STANDBY ENGINE: DETROIT DIESEL ENGINE, MODEL R083-7K36, S/N 5312001422, RATED AT 685 BHP, EPA CERTIFIED OF ENGINE FAMILY NUMBER 2DDXL14.0VLD, TURBOCHARGED, DRIVING A 450 KW GENERATOR.(979192-CCN-5/03)17CCR93115SJE11/05</t>
  </si>
  <si>
    <t>215.40</t>
  </si>
  <si>
    <t>219.70</t>
  </si>
  <si>
    <t>APCD2005-PTO-979201</t>
  </si>
  <si>
    <t>Hydranautics</t>
  </si>
  <si>
    <t>Patrick Hallenbeck, Sr.</t>
  </si>
  <si>
    <t>401 Jones Rd Oceanside, CA</t>
  </si>
  <si>
    <t>EMERGENCY STANDBY ENGINE: JOHN DEERE DIESEL ENGINE, MODEL 4045TF150, S/N T04045T888260, RATED AT 100 BHP, EPA CERTIFIED OF ENGINE FAMILY NUMBER 1JDXL06.8014, TURBOCHARGED, DRIVING A 50 KW GENERATOR. (979201-CCN-5/03)  17CCN93115  SJE10/05</t>
  </si>
  <si>
    <t>149.50</t>
  </si>
  <si>
    <t>160.60</t>
  </si>
  <si>
    <t>APCD2005-PTO-979203</t>
  </si>
  <si>
    <t>T Mobile CA/NV LLC Escondido Msc</t>
  </si>
  <si>
    <t>1441 Montiel Ave Escondido, CA</t>
  </si>
  <si>
    <t>INTERNAL COMBUSTION ENGINE. MAKE: CATERPILLAR. MODEL: 3412. SERIAL NO: BPG00422. YEAR OF MANUFACTURE: 2003. BHP RATING: 896. DIESEL FUELED. DRIVES AN ELECTRICAL EMERGENCY GENERATOR RATED AT 600 KW. JFTNEWMAR2504 (983200 6/05) 17CCR93115 SJE10/05</t>
  </si>
  <si>
    <t>APCD2005-PTO-979262</t>
  </si>
  <si>
    <t>OptumRx</t>
  </si>
  <si>
    <t>Joseph Labella</t>
  </si>
  <si>
    <t>2858 Loker Av E #100 Carlsbad, CA</t>
  </si>
  <si>
    <t>EMERGENCY STANDBY ENGINE: CUMMINS DIESEL ENGINE, MODEL LTA10-G1, S/N 35036517, RATED AT 380 BHP, TURBO CHARGED, AFTERCOOLED, DRIVING A 250 KW GENERATOR. (979262-CCN-6/03)   17CCR93115   SJE10/05</t>
  </si>
  <si>
    <t>283.90</t>
  </si>
  <si>
    <t>APCD2005-PTO-979322</t>
  </si>
  <si>
    <t>Genentech</t>
  </si>
  <si>
    <t>EHS Mgr</t>
  </si>
  <si>
    <t>One Antibody Wy Oceanside, CA</t>
  </si>
  <si>
    <t>EMERGENCY STANDBY ENGINE: JOHN DEERE DIESEL FIRE PUMP ENGINE, MODEL 6068TF220, S/N PE6068T228671, RATED AT 160 BHP, TURBOCHARGED, DRIVING A FIREPUMP. (979322-CCN-2/04) (983301 6/05) 17CCR93115 SJE12/05</t>
  </si>
  <si>
    <t>437.30</t>
  </si>
  <si>
    <t>438.80</t>
  </si>
  <si>
    <t>APCD2005-PTO-979338</t>
  </si>
  <si>
    <t>Illumina</t>
  </si>
  <si>
    <t>EHS</t>
  </si>
  <si>
    <t>5200 Illumina Way San Diego, CA</t>
  </si>
  <si>
    <t>EMERGENCY STANDBY ENGINE: CATERPILLAR DIESEL ENGINE, MODEL 3508B DITA S/N 1FZ01958, RATED AT 1501 BHP, EPA CERTIFIED OF ENGINE FAMILY NUMBER 1CPXL34.5ERK, TURBOCHARGED, AFTERCOOLED, DRIVING A 1000 KW GENERATOR. (979338-CCN-6/04)17CCR93115SJE10/05</t>
  </si>
  <si>
    <t>APCD2005-PTO-979339</t>
  </si>
  <si>
    <t>EMERGENCY STANDBY ENGINE: CATERPILLAR DIESEL ENGINE, MODEL 3508B DITA, S/N 1FZ01957, RATED AT 1501 BHP, EPA CERITIFED OF ENGINE FAMILY NUMBER 1CPXL34.5ERK, TURBOCHARGED, AFTERCOOLED, DRIVING A 1000 KW GENERATOR.(979339-CCN-6/04) 17CCR93115SJE10/05</t>
  </si>
  <si>
    <t>175.00</t>
  </si>
  <si>
    <t>APCD2005-PTO-979341</t>
  </si>
  <si>
    <t>EMERGENCY ENGINE. MAKE: DETROIT DIESEL. ENGINE SERIES 12V-2000. GENERATOR S/N: 5352002306. YR. OF MANUFACTURE: 2003. DIESEL FUELED. EQUIPPED WITH TURBOCHARGER. DRIVES A KOHLER GENERATOR ENGINE MODEL R1237K36, S/N 968671, 1120 HP AT 750KW.</t>
  </si>
  <si>
    <t>236.90</t>
  </si>
  <si>
    <t>APCD2005-PTO-979343</t>
  </si>
  <si>
    <t>Allegro Towers</t>
  </si>
  <si>
    <t>1455 Kettner Bl San Diego, CA</t>
  </si>
  <si>
    <t>INTERNAL COMBUSTION ENGINE. MAKE: DETROIT DIESEL. MODEL: R123-7K36. SERIAL NO.: 0783789. YEAR OF MANUFACTURE: 2004. BHP RATING: 1120 HP. DIESEL FUELED EQUIPPED WITH TURBOCHARGER AND INTERCOOLER. DRIVES AN ELECTRICAL EMERGENCY GENERATOR RATED AT 750 KW. JFT NEW MAY 31 05</t>
  </si>
  <si>
    <t>APCD2005-PTO-979380</t>
  </si>
  <si>
    <t>10604 Westview Py San Diego, CA</t>
  </si>
  <si>
    <t>Emergency standby engine: John Deere diesel engine, Model 6090HF484, S/N RG6090L124472, rated at 382 bhp, Model Year 2015, Tier 3 certified of Engine Family Number FJDXL09.0114, driving a 287 KW generator.</t>
  </si>
  <si>
    <t>72.20</t>
  </si>
  <si>
    <t>APCD2005-PTO-979388</t>
  </si>
  <si>
    <t>BRE-BMR Moda Sorrento LP</t>
  </si>
  <si>
    <t>Dan Krachon</t>
  </si>
  <si>
    <t>4940 Carroll Canyon Road San Diego, CA</t>
  </si>
  <si>
    <t>INTERNAL COMBUSTION ENGINE DRIVING AN EMERGENCY ELECTRICAL GENERATOR. MAKE: GENERAC, MODEL: 98A04163-S. SN.: 8784078S. DIESEL FUELED. HP RATING: 248 HP. JFT 979388 JUL0303  17CCR93115  SJE 11/05</t>
  </si>
  <si>
    <t>178.10</t>
  </si>
  <si>
    <t>185.50</t>
  </si>
  <si>
    <t>APCD2005-PTO-979428</t>
  </si>
  <si>
    <t>Oceanside City Of Water Utilities Mar Lado Lift St</t>
  </si>
  <si>
    <t>Compliance Officer</t>
  </si>
  <si>
    <t>401 Foussart Rd N (Mar Lado) Oceanside, CA</t>
  </si>
  <si>
    <t>EMERGENCY STANDBY ENGINE: JOHN DEERE DIESEL ENGINE, MODEL 6068TF250, S/N PE6068T259916,_x000D_RATED AT 190 BHP, EPA CERTIFIED OF ENGINE FAMILY NUMBER 2JDXL06.8014, TURBOCHARGED, DRIVING A 125 KW GENERATOR. (979428-CCN-12/03)(981285 5/04) 17CCR93115 SJE10/05</t>
  </si>
  <si>
    <t>118.90</t>
  </si>
  <si>
    <t>122.00</t>
  </si>
  <si>
    <t>APCD2005-PTO-979430</t>
  </si>
  <si>
    <t>Ajinomoto Althea Inc</t>
  </si>
  <si>
    <t>11040 Roselle St San Diego, CA</t>
  </si>
  <si>
    <t>EMERGENCY STANDBY ENGINE: JOHN DEERE DIESEL ENGINE, MODEL 6081AF001, S/N RG6081A158632, RATED AT 347 BHP, EPA CERTIFIED OF ENGINE FAMILY NUMBER 2JDXL08.1008, TURBO-CHARGED, AFTER-COOLED, DRIVING A 225 KW GENERATOR.  (979430-CCN-6/04)   17CCR93115    SJE11/05</t>
  </si>
  <si>
    <t>419.50</t>
  </si>
  <si>
    <t>435.10</t>
  </si>
  <si>
    <t>APCD2005-PTO-979440</t>
  </si>
  <si>
    <t>Building 1164 Camp Pendleton, CA</t>
  </si>
  <si>
    <t>EMERGENCY STANDBY ENGINE: MAKE DETROIT DIESEL, MODEL: R0837K36, SERIAL NO: 5312001947, RATING: 765 HP, ENGINE FAMILY NUMBER  3DDXL31.8XRE, DIESEL FUELED, DRIVING A 500 KW GENERATOR, EQUIPPED WITH RYPOS HDPF/C DIESEL PARTICULATE FILTER, MODEL 410-EL, S/N R1263P._x000D_(JFT NEW SEP 11 03) (17 CCR 93115 SJE 12/05)(APCD2012-APP-002298/CCN/DEC 2012)_x000D_(Building 11064 a?? 911 Center)_x000D_Functional Group: Military Support (S)</t>
  </si>
  <si>
    <t>APCD2005-PTO-979441</t>
  </si>
  <si>
    <t>GRACE TOWER GRACE LUTHERAN DEV INC</t>
  </si>
  <si>
    <t>Boris Shpak</t>
  </si>
  <si>
    <t>3955 PARK BL SAN DIEGO, CA</t>
  </si>
  <si>
    <t>EMERGENCY ENGINE:  GENERAL MOTORS, MODEL VORTEC 8.1L, 162 BHP, S/N 8.1L-06968, DRIVING A 90-KW ELECTRIC GENERATOR. (979441 ALC 10/03)</t>
  </si>
  <si>
    <t>299.30</t>
  </si>
  <si>
    <t>305.20</t>
  </si>
  <si>
    <t>APCD2005-PTO-979462</t>
  </si>
  <si>
    <t>EMERGENCY STANDBY ENGINE: CATERPILLAR DIESEL ENGINE, MODEL 3456 ATAAC, S/N 3PG00579, RATED AT 764 BHP, EPA CERTIFIED OF ENGINE FAMILY NUMBER 3CPXL15.8ESK, TURBOCHARGED, AFTERCOOLED, DRIVING A 500 KW GENERATOR. (979462-CCN-7/03)17CCR93114SJE11/05</t>
  </si>
  <si>
    <t>147.00</t>
  </si>
  <si>
    <t>APCD2005-PTO-979488</t>
  </si>
  <si>
    <t>EMERGENCY STANDBY ENGINE: JOHN DEERE DIESEL FIRE PUMP ENGINE, MODEL 6081AF001, S/N RG6081A159998, RATED AT 275 BHP, TURBOCHARGED, DRIVING A FIRE PUMP.  (979488-CCN-2/04)(983301 6/05) 17CCR93115  SJE12/05</t>
  </si>
  <si>
    <t>413.60</t>
  </si>
  <si>
    <t>APCD2005-PTO-979518</t>
  </si>
  <si>
    <t>1 Coaster Wy Camp Pendleton, CA</t>
  </si>
  <si>
    <t>EMERGENCY STANDBY ENGINE: _x000D_-JOHN DEERE DIESEL ENGINE_x000D_-MODEL 6081AF001_x000D_-S/N: RG6081A159745_x000D_RATED AT 347 BHP, EPA CERTIFIED OF ENGINE FAMILY NUMBER YJDXL08.1008, TURBOCHARGED, AFTERCOOLED, DRIVING A 200 KW GENERATOR. _x000D_(979518-CCN-12/03) 17 CCR 93115 SJE 12/05</t>
  </si>
  <si>
    <t>452.30</t>
  </si>
  <si>
    <t>456.90</t>
  </si>
  <si>
    <t>APCD2005-PTO-979527</t>
  </si>
  <si>
    <t>Building 52410 Camp Pendleton, CA</t>
  </si>
  <si>
    <t>INTERNAL COMBUSTION ENGINE. MAKE: PERKINS. MODEL: 2048/1800. ENGINE S/N: AK50848 U309028K.  GENERATOR S/N: NPF02215, YEAR OF MFG: 2003. BHP RATING: 95.2 HP. DIESEL FUELED. EQUIPPED WITH TURBOCHARGER AND CHARGE AIRCOOLER. DRIVING AN ELECTRICAL EMERGENCY GENERATOR RATED AT 60 KW. BLDG #52410 JFT NEW NOV 12 O3 17 CCR 93115 SJE 12/05_x000D_Functional Group: Military Support (S)</t>
  </si>
  <si>
    <t>APCD2005-PTO-979528</t>
  </si>
  <si>
    <t>Building 21448 Camp Pendleton, CA</t>
  </si>
  <si>
    <t>INTERNAL COMBUSTION ENGINE. MAKE: PERKINS. MODEL: 2048/1800. ENGINE S/N: AD50848*U538172K, FAMILY: 3PKXL03.9AK1, GENERATOR: S/N: NPF02223, BHP RATING: 95 HP, DIESEL FUELED, EQUIPPED WITH TURBOCHARGER AND AFTERCOOLER. YEAR OF MANUFACTURER: 2001, DRIVES AN ELECTRICAL EMERGENCY GENERATOR RATED AT 60 KW.</t>
  </si>
  <si>
    <t>APCD2005-PTO-979529</t>
  </si>
  <si>
    <t>Building 1279 Camp Pendleton, CA</t>
  </si>
  <si>
    <t>EMERGENCY STANDBY ENGINE. MFR: PERKINS. MODEL: 2048/1800. ENGINE SERIAL NO. AK50848*U312009K. GENERATOR SERIAL NO. NPF02222.  YEAR OF MANUFACTURE: 2003. BHPRATING: 95 HP. DIESEL FUELED.  EQUIPPED WITH A TURBOCHARGER. DRIVES AN ELECTRICAL EMERGENCY GENERATOR RATED AT 60 KW. BLDG #1279 JFT NEW SEP 12 03 17 CCR 93 115 SJE 12/05_x000D_Functional Group: Military Support (S)</t>
  </si>
  <si>
    <t>APCD2005-PTO-979533</t>
  </si>
  <si>
    <t>SD Co Gen Svcs Facility OPS PR3003</t>
  </si>
  <si>
    <t>Tom Hargraves</t>
  </si>
  <si>
    <t>2910 Tavern Rd Alpine, CA</t>
  </si>
  <si>
    <t>EMERGENCY STANDBY ENGINE: JOHN DEERE DIESEL ENGINE, MODEL 3029TF150, S/N PE3029T204473, RATED AT 64 BHP, EPA CERTIFIED OF ENGINE FAMILY NUMBER 2JDXL02.9018, TURBO CHARGED, DRIVING A 30 KW GENERATOR. (979533-CCN-6/04)     17CCR93115  SJE10/05</t>
  </si>
  <si>
    <t>655.80</t>
  </si>
  <si>
    <t>657.00</t>
  </si>
  <si>
    <t>APCD2005-PTO-979534</t>
  </si>
  <si>
    <t>SD Co of Campo Rd Sta PR3011</t>
  </si>
  <si>
    <t>Thomas Rathgeb</t>
  </si>
  <si>
    <t>970 Forrest Gate Rd Campo, CA</t>
  </si>
  <si>
    <t>EMERGENCY STANDBY ENGINE: _x000D_-JOHN DEERE DIESEL ENGINE_x000D_-MODEL 3029TF150_x000D_-S/N: PE3029T197268_x000D_RATED AT 64 BHP, EPA CERTIFIED OF ENGINE FAMILY NUMBER 2JDXL02.9018, TURBOCHARGED, DRIVING A 30 KW GENERATOR. (979534-CCN-8/04) 17CCR93115 SJE 12/05</t>
  </si>
  <si>
    <t>607.50</t>
  </si>
  <si>
    <t>623.10</t>
  </si>
  <si>
    <t>APCD2005-PTO-979859</t>
  </si>
  <si>
    <t>EMERGENCY STANDBY ENGINE: JOHN DEERE DIESEL ENGINE, MODEL 4045TF250, S/N: PE4045T289296, RATED AT 134 BHP, EPA CERTIFIED OF ENGINE FAMILY NUMBER 2JDXL06.8014, TURBOCHARGED, DRIVING AN 80 KW GENERATOR. (979859-CCN-12/03)    17CCR93115   SJE12/05</t>
  </si>
  <si>
    <t>301.80</t>
  </si>
  <si>
    <t>304.10</t>
  </si>
  <si>
    <t>APCD2005-PTO-979983</t>
  </si>
  <si>
    <t>AEG MANAGEMENT SD, LLC</t>
  </si>
  <si>
    <t>3500 Sports Arena Bl San Diego, CA</t>
  </si>
  <si>
    <t>EMERGENCY ENGINE: DETROIT DIESEL, MODEL 6151-N, 188 BHP, DIESEL FIRED, S/N 6A-147999, DRIVING A 140-KW ELECTRIC GENERATOR.</t>
  </si>
  <si>
    <t>35.90</t>
  </si>
  <si>
    <t>37.10</t>
  </si>
  <si>
    <t>APCD2005-PTO-979986</t>
  </si>
  <si>
    <t>USN Weapons Station</t>
  </si>
  <si>
    <t>Joy Cernac</t>
  </si>
  <si>
    <t>700 Ammunition Rd. Fallbrook, CA</t>
  </si>
  <si>
    <t>EMERGENCY STANDBY ENGINE: MFR: CUMMINS, MODEL: 6CTA8.3-G, S/N: 45524616. BHP RATING: 277 HP, DIESEL FUELED, EQUIPPED WITH TURBO-CHARGER AND AFTER-COOLER, DRIVES A PORTABLE ELECTRICAL EMERGENCY GENERATOR (150 KW); LOCATION: BUILDING 220 (PW MAINTENANCE YARD) _x000D_
JFTNEWAPR0704   17CCR93115   SJE10/05</t>
  </si>
  <si>
    <t>APCD2005-PTO-980016</t>
  </si>
  <si>
    <t>Lisa Coburn-Boyd</t>
  </si>
  <si>
    <t>2554 Sweetwater Springs Blvd Spring Valley, CA</t>
  </si>
  <si>
    <t>Emergency Standby Diesel Engine: Perkins/International Truck and Engine Corporation, Model: GCD325, S/N: WS4486N1404429, 325 hp, Tier 2 certified, Family No.: 3NVXL0530ANF, Model Year: 2003, turbocharged, driving a 200 kW Olympian generator. JFTNEWOCT050417CCR93115SJE11\05  (APCD2009-APP-000785/DCT/11/09)</t>
  </si>
  <si>
    <t>170.95</t>
  </si>
  <si>
    <t>172.00</t>
  </si>
  <si>
    <t>APCD2005-PTO-980019</t>
  </si>
  <si>
    <t>Doug Randers</t>
  </si>
  <si>
    <t>13255 Campo Rd Jamul, CA</t>
  </si>
  <si>
    <t>INTERNAL COMBUSTION ENGINE. MAKE: CUMMINS. MODEL: 6BTA519. SN: 44134694. DIESEL FUELED. BHP RATING: 177 HP. DRIVES AN ELECTRICAL EMERGENCY GENERATOR. JFT NEW SEP2303  17CCR93115  SJE 11/05</t>
  </si>
  <si>
    <t>973.40</t>
  </si>
  <si>
    <t>973.50</t>
  </si>
  <si>
    <t>APCD2005-PTO-980020</t>
  </si>
  <si>
    <t>Robert Scholl OR GEORGE UNDEN</t>
  </si>
  <si>
    <t>11901 Singer Ln Spring Valley, CA</t>
  </si>
  <si>
    <t>INTERNAL COMBUSTION ENGINE. MAKE: OLYMPIAN. MODEL: CD035. SN: 2010607 BHP RATING: 56 HP. DIESEL FUELED.   DRIVES AN ELECTRICAL EMERGENCY GENERATOR. JFT 23SEP03  17CCR93115  SJE11/05</t>
  </si>
  <si>
    <t>426.90</t>
  </si>
  <si>
    <t>428.00</t>
  </si>
  <si>
    <t>APCD2005-PTO-980021</t>
  </si>
  <si>
    <t>EMERGENCY ENGINE GENERATOR, 99 HP GENERAC DIESEL ENGINE, MODEL 91A02407-S, S/N 64238. APPL# 980021 EFH 10/03 17CCR93115 SJE10\05</t>
  </si>
  <si>
    <t>356.90</t>
  </si>
  <si>
    <t>APCD2005-PTO-980030</t>
  </si>
  <si>
    <t>Coronado Shores Condominium Association #8</t>
  </si>
  <si>
    <t>Alan Aegerter</t>
  </si>
  <si>
    <t>1810 Avenida del Mundo Coronado, CA</t>
  </si>
  <si>
    <t>EMERGENCY STANDBY ENGINE: CUMMINS DIESEL ENGINE, MODEL V-378-F2, S/N 20148298, RATED AT 136 BHP, DRIVING A FIRE PUMP. (980030-CCN-2/04) (17CCR93115)SJE12/05</t>
  </si>
  <si>
    <t>275.40</t>
  </si>
  <si>
    <t>285.00</t>
  </si>
  <si>
    <t>APCD2005-PTO-980057</t>
  </si>
  <si>
    <t>EMERGENCY STANDBY ENGINE, CATERPILLAR DIESEL ENGINE, MODEL 3512, S/N 1GZ01447, 2172 HP, EPA CERTIFIED OF ENGINE FAMILY NUMBER 3CPXL58.6ERK, ENGINE YEAR OF MANUFACTURE 2003, TURBOCHARGED AND AFTERCOOLED, DRIVING A 1500 KW GENERATOR._x000D_APPL# 980057 EFH 08/05</t>
  </si>
  <si>
    <t>APCD2005-PTO-980078</t>
  </si>
  <si>
    <t>City of Escondido - LS#03</t>
  </si>
  <si>
    <t>2045 S Escondido Blvd Escondido, CA</t>
  </si>
  <si>
    <t>EMERGENCY ENGINE GENERATOR SET: MFR: HERCULES, MODEL: D4800TA, 201 HP, S/N: 4020999</t>
  </si>
  <si>
    <t>446.00</t>
  </si>
  <si>
    <t>454.30</t>
  </si>
  <si>
    <t>APCD2005-PTO-980095</t>
  </si>
  <si>
    <t>USMC Base Public Safety SA09</t>
  </si>
  <si>
    <t>Building 130116 Camp Pendleton, CA</t>
  </si>
  <si>
    <t>INTERNAL COMBUSTION ENGINE. MAKE: JOHN DEERE. MODEL 4045 TF150. SERIAL NO: T04045T 885015. DIESEL FUELED. EQUIPPED WITH TURBOCHARGER. DRIVES AN ELECTRICAL EMERGENCY GENERATOR RATED AT 55 KW. 100 BHP. JFT NEW MAY 20 04 BLDG #130116 17 CCR 93 115 SJE 12/05</t>
  </si>
  <si>
    <t>APCD2005-PTO-980105</t>
  </si>
  <si>
    <t>James Schutte</t>
  </si>
  <si>
    <t>7450 Hazard Center Dr San Diego, CA</t>
  </si>
  <si>
    <t>Internal combustion engine. Make: Caterpillar. Model: 3306B. Serial No.: 2AJ00353. Diesel fueled.  Bhp: 377 hp.  Drives an electrical emergency generator rated at 281 KW.  JFT Oct17, 2003 17CCR93115  SJE11/05</t>
  </si>
  <si>
    <t>489.00</t>
  </si>
  <si>
    <t>495.00</t>
  </si>
  <si>
    <t>APCD2005-PTO-980156</t>
  </si>
  <si>
    <t>Chula Vista City of Police Station</t>
  </si>
  <si>
    <t>315 4th Av Chula Vista, CA</t>
  </si>
  <si>
    <t>EMERGENCY STANDBY ENGINE, DETROIT DIESEL ENGINE, 1120 HP, MODEL 12V2000-R1237K36, S/N: 5352002699, CERTIFIED ENGINE OF EPA FAMILY NUMBER 3DDXL31.8XRE, ENGINE YEAR OF MANUFACTURE 2003, TURBOCHARGED, INTERCOOLED, DRIVING A 750KW GENERATOR. _x000D_APPL# 980156 EFH 08/05</t>
  </si>
  <si>
    <t>APCD2005-PTO-980157</t>
  </si>
  <si>
    <t>EMERGENCY STANDBY ENGINE, VOLVO DIESEL ENGINE, 768 BHP, MODEL TAD1631GE, S/N: 2160048367, EPA CERTIFICATION NO. VPX-NR-C1-02-04, ENGINE YEAR OF MANUFACTURE 2003, TURBOCHARGED AND AFTERCOOLED, DRIVING A 505 KW GENERATOR. (BLDG. 2390) APPL# 980157 EFH 08/05</t>
  </si>
  <si>
    <t>153.90</t>
  </si>
  <si>
    <t>154.60</t>
  </si>
  <si>
    <t>APCD2005-PTO-980206</t>
  </si>
  <si>
    <t>Albertsons</t>
  </si>
  <si>
    <t>Sam Whitten</t>
  </si>
  <si>
    <t>671 Rancho Santa Fe San Marcos, CA</t>
  </si>
  <si>
    <t>INTERNAL COMBUSTION ENGINE. MAKE: GENERAL MOTORS, MODEL: SG-040, SERIAL NO. 2062252. BHP RATING: 80 HP. NATURAL GAS FUELED. EQUIPPED WITH A CATALYTIC CONVERTER AND AIR TO FUEL RATIO CONTROLLER. DRIVES AN ELECTRICAL EMERGENCY GENERATOR RATED AT 35 KW. JFTNEWFEB1105</t>
  </si>
  <si>
    <t>APCD2005-PTO-980228</t>
  </si>
  <si>
    <t>Irvine Co - Center Side</t>
  </si>
  <si>
    <t>3111 Camino Del Rio N San Diego, CA</t>
  </si>
  <si>
    <t>EMERGENCY STANDBY ENGINE: 555 HP CUMMINS MODEL KTA 1150G DIESEL FIRED ENGINE, S/N 31122850 DRIVING A KAMAG GENERATOR.  EAD 090104  980228 (983623 9/05) 17CCR93115  SJE11/05</t>
  </si>
  <si>
    <t>APCD2005-PTO-980254</t>
  </si>
  <si>
    <t>1320 Eastlake Py Chula Vista, CA</t>
  </si>
  <si>
    <t>INTERNAL COMBUSTION ENGINE. MAKE: JOHN DEERE. MODEL 6068TF250. SERIAL NO. PE6068T347858. YR. OF MANUFACTURE: 2004. DIESEL FUELED. EQUIPPED WITH A TURBOCHARGER. DRIVES AN ELECTRICAL EMERGENCY GENERATOR RATED AT 125 KW. JFTNEWMAY120417CCR93115SJE11/05</t>
  </si>
  <si>
    <t>APCD2005-PTO-982182</t>
  </si>
  <si>
    <t>City Of San Marcos</t>
  </si>
  <si>
    <t>182 Santar Pl San Marcos, CA</t>
  </si>
  <si>
    <t>INTERNAL COMBUSTION ENGINE. GENERATOR: GENERAC, SERIAL NO.: SD300-G36120DI8EPYYC. BHP RATING: 400 HP. DIESEL FUELED. GENERATOR MODEL: 20A 02187 S. JFTNEWDEC1404 17CCR93115  SJE12/05 (ATCM: MITSUBISHI 12.0L,  ENGINE S/N 6D24302766, ENGINE MODEL NO. A5399)</t>
  </si>
  <si>
    <t>150.00</t>
  </si>
  <si>
    <t>156.30</t>
  </si>
  <si>
    <t>APCD2005-PTO-982207</t>
  </si>
  <si>
    <t>CA ST Dept Of General Services</t>
  </si>
  <si>
    <t>OBM II Richard Lilley</t>
  </si>
  <si>
    <t>7575 Metropolitan Dr Suite 101 San Diego, CA</t>
  </si>
  <si>
    <t>EMERGENCY ENGINE: JOHN DEERE, MODEL 6059TF003, 166 BHP, DIESEL FIRED, S/N: CD6059T402300. (982207 ALC 12/04) 17CCR93 115 SJE 11/05</t>
  </si>
  <si>
    <t>276.50</t>
  </si>
  <si>
    <t>APCD2005-PTO-982217</t>
  </si>
  <si>
    <t>UCSD</t>
  </si>
  <si>
    <t>9500 Gilman Dr Dept 0089 San Diego, CA</t>
  </si>
  <si>
    <t>EMERGENCY STANDBY ENGINE: CUMMINS DIESEL ENGINE, MODEL QSM11-G2, S/N 35123510  , RATED AT 470 BHP, MODEL YEAR 2004, EPA TIER 2 CERTIFIED OF ENGINE FAMILY NUMBER 4CEXL0661AAD, TURBOCHARGED, DRIVING A 250 KW GENERATOR. (982217-CCN-11/05)</t>
  </si>
  <si>
    <t>102.00</t>
  </si>
  <si>
    <t>111.60</t>
  </si>
  <si>
    <t>APCD2005-PTO-982515</t>
  </si>
  <si>
    <t>Sheraton San Diego Hotel Mission Valley</t>
  </si>
  <si>
    <t>1433 Camino Del Rio S San Diego, CA</t>
  </si>
  <si>
    <t>INTERNAL COMBUSTION ENGINE. MAKE: CUMMINS. MODEL: NTA 855G. SERIAL NO.: 18105856. BHP RATING: 425 HP. DIESEL FUELED. EQUIPPED WITH A TURBOCHARGER AND AFTERCOOLER. DRIVES AN ELECTRICAL EMERGENCY GENERATOR RATED AT 200 KW JFT NEW MAR 250517 CCR 93115 SJE 12/05</t>
  </si>
  <si>
    <t>9.90</t>
  </si>
  <si>
    <t>19.70</t>
  </si>
  <si>
    <t>APCD2005-PTO-982560</t>
  </si>
  <si>
    <t>Lifehouse San Diego Operations, LLC.</t>
  </si>
  <si>
    <t>Joseph Cruz</t>
  </si>
  <si>
    <t>2828 Meadowlark Drive San Diego, CA</t>
  </si>
  <si>
    <t>Emergency Diesel Engine Generator: John Deere, Model 4045HF285H, S/N PE4045N016085, Model Year 2018; Engine Family JJDXL04.5119; Tier 3 certified; 133 bhp rated; driving an 80 kW emergency electrical generator.</t>
  </si>
  <si>
    <t>40.20</t>
  </si>
  <si>
    <t>APCD2005-PTO-982701</t>
  </si>
  <si>
    <t>University Towers</t>
  </si>
  <si>
    <t>5505 Montezuma Rd San Diego, CA</t>
  </si>
  <si>
    <t>EMERGENCY ENGINE GENERATOR, 100 HP JOHN DEERE ENGINE, DIESEL FIRED, MODEL 4039TF001, S/N: T04039T344839 APPL# 982701 EFH 07/05</t>
  </si>
  <si>
    <t>290.50</t>
  </si>
  <si>
    <t>APCD2005-PTO-982727</t>
  </si>
  <si>
    <t>City of Carlsbad Public Works</t>
  </si>
  <si>
    <t>Supervisor Manager</t>
  </si>
  <si>
    <t>Sand Shell LS,613 Sand Shell Ave Carlsbad, CA</t>
  </si>
  <si>
    <t>EMERGENCY STANDBY ENGINE: JOHN DEERE DIESEL ENGINE, MODEL 3029TF150, S/N: PE3029T210258, RATED AT 64 BHP, MODEL YEAR 2002, EPA TIER 1 CERTIFIED OF ENGINE FAMILY NUMBER 2JDXL02.9018, TURBOCHARGED, DRIVING A 20 KW GENERATOR. (982727-CCN-6/05) 17 CCR 93 115 SJE 11/05</t>
  </si>
  <si>
    <t>205.30</t>
  </si>
  <si>
    <t>218.40</t>
  </si>
  <si>
    <t>APCD2005-PTO-982944</t>
  </si>
  <si>
    <t>Bayshire Carlsbad Post Acute</t>
  </si>
  <si>
    <t>Akram Audish</t>
  </si>
  <si>
    <t>3140 El Camino Real Carlsbad, CA</t>
  </si>
  <si>
    <t>EMERGENCY STANDBY ENGINE: GENERAC DIESEL ENGINE, MODEL 98AQ1240-S, S/N 2040564, RATED AT 320 BHP, DRIVING A GENERATOR. (982944-CCN-4/05)   17CCR93115   SJE12/05</t>
  </si>
  <si>
    <t>433.00</t>
  </si>
  <si>
    <t>435.90</t>
  </si>
  <si>
    <t>APCD2005-PTO-982945</t>
  </si>
  <si>
    <t>Villa Rancho Bernardo Health Care Center</t>
  </si>
  <si>
    <t>Joseph Franz</t>
  </si>
  <si>
    <t>15720 Bernardo Center Drive San Diego, CA</t>
  </si>
  <si>
    <t>INTERNAL COMBUSTION ENGINE. MAKE: CUMMINS. MODEL: NT855C5. SERIAL NO.: 11449759. BHP RATING: 380 HP. DIESEL FUELED. EQUIPPED WITH A TURBO-HARGER. DRIVES AN ELECTRICAL EMERGENCY GENERATOR RATED AT 280 KW. _x000D_JFTNEWJUN1005</t>
  </si>
  <si>
    <t>428.50</t>
  </si>
  <si>
    <t>APCD2005-PTO-983151</t>
  </si>
  <si>
    <t>The Center for Endoscopy LLC</t>
  </si>
  <si>
    <t>Joshua Hotz</t>
  </si>
  <si>
    <t>3921 Waring Rd.,Ste B OCEANSIDE, CA</t>
  </si>
  <si>
    <t>INTERNAL COMBUSTION ENGINE. MAKE: JOHN DEERE. MODEL: 6059TF001. SERIAL NO.:T06059T340745. BHP RATING: 133 HP. DIESEL FUELED. EQUIPPED WITH A TURBOCHARGER. DRIVES AN ELECTRICAL EMERGENCY GENERATOR RATED AT 80 KW.JFTNEWJUN2405</t>
  </si>
  <si>
    <t>863.20</t>
  </si>
  <si>
    <t>865.70</t>
  </si>
  <si>
    <t>APCD2005-PTO-983187</t>
  </si>
  <si>
    <t>Castle Manor Nursing &amp; Rehabilitation Center</t>
  </si>
  <si>
    <t>541 V Ave National City, CA</t>
  </si>
  <si>
    <t>INTERNAL COMBUSTION ENGINE. MAKE: CUMMINS. MODEL 63T-5.9. SERIAL NO.: 44185370. BHP RATING: 166 HP. DIESEL FUELED. EQUIPPED WITH A TURBOCHARGER. DRIVES AN ELECTRICAL EMERGENCY GENERATOR. JFT NEW JUN 24 05</t>
  </si>
  <si>
    <t>176.20</t>
  </si>
  <si>
    <t>APCD2005-PTO-983744</t>
  </si>
  <si>
    <t>125 North 2nd St Ramona, CA</t>
  </si>
  <si>
    <t>INTERNAL COMBUSTION ENGINE. MAKE: JOHN DEERE. MODEL: 6059TF002. SERIAL NO.: CD6059T358349. BHP: 150 HP. DIESEL FUELED. DRIVES AN ELECTRICAL EMERGENCY GENERATOR.JFTNEWNOV1605</t>
  </si>
  <si>
    <t>287.60</t>
  </si>
  <si>
    <t>304.70</t>
  </si>
  <si>
    <t>APCD2006-PTO-030681</t>
  </si>
  <si>
    <t>EMERGENCY GENERATOR: CUMMINS MODEL VTA1710GS2 ENGINE NO. 37106471, 900 HP. RATED 600 KW, DIESEL-FIRED, S/N MM-19-50109-11/8-1(APPL #30681/JJS)  0384 NO APP 17CCR93115  SJE8/06</t>
  </si>
  <si>
    <t>APCD2006-PTO-976058</t>
  </si>
  <si>
    <t>Bldg 27920 Sequoia Rd Camp Pendleton, CA</t>
  </si>
  <si>
    <t>Emergency Diesel Engine Generator: FPT (Generac), Model F4GE9485A*J (SD080), 131 BHP, _x000D_S/N 01699446, Engine Family KFPXL06.7DGB, Tier 3 certified; driving an 80-kW emergency electrical generator.</t>
  </si>
  <si>
    <t>APCD2006-PTO-976063</t>
  </si>
  <si>
    <t>Bldg 52710 Basilone Rd Camp Pendleton, CA</t>
  </si>
  <si>
    <t>Emergency Diesel Engine Generator: FPT, Model F4GE9685A*J, 198 BHP, S/N 01633860, _x000D_Engine Family JFPXL06.7DGB, Tier 3 certified; driving a 130-kW Generac SD130 emergency electrical generator.</t>
  </si>
  <si>
    <t>APCD2006-PTO-976143</t>
  </si>
  <si>
    <t>EMERGENCY ENGINE:  PERKINS, MODEL 1306-E78TA, DIESEL FIRED, TURBOCHARGED, AFTERCOOLED 325 BHP, DRIVING A 200-KW ELECTRIC GENERATOR. (976143 ALC 07/02)  17CCR93115  SJE 12/05</t>
  </si>
  <si>
    <t>296.50</t>
  </si>
  <si>
    <t>301.50</t>
  </si>
  <si>
    <t>APCD2006-PTO-976161</t>
  </si>
  <si>
    <t>880 Palm Canyon Dr Borrego Springs, CA</t>
  </si>
  <si>
    <t>EMERGENCY STANDBY ENGINE GENERATOR, MFR: JOHN DEERE, MODEL 6081A, DIESEL, 250 HP, TURBOCHARGED, S/N RG6081A127591, DRIVING A 150 KW GENERATOR.</t>
  </si>
  <si>
    <t>487.50</t>
  </si>
  <si>
    <t>510.60</t>
  </si>
  <si>
    <t>APCD2006-PTO-976234</t>
  </si>
  <si>
    <t>TE Connectivity</t>
  </si>
  <si>
    <t>Juan Mellado</t>
  </si>
  <si>
    <t>3390 Alex Road Oceanside, CA</t>
  </si>
  <si>
    <t>CATERPILLAR DIESEL ENGINE MODEL 3406C DITA, 519 HP, TURBOCHARGED, AFTERCOOLED, S/N 1LS01494, ENGINE FAMILY # YCPXL14.6MRJ, ENGINE YEAR 2001._x000D_976234AFS06AUG2001 9/19/01 CONDITION CORRECTION AFS17CCR93115SJE10/05</t>
  </si>
  <si>
    <t>APCD2006-PTO-976238</t>
  </si>
  <si>
    <t>NBTK Holdings, LP &amp; Kavenish LTD, LP</t>
  </si>
  <si>
    <t>Tami Lozier</t>
  </si>
  <si>
    <t>10790 Roselle St San Diego, CA</t>
  </si>
  <si>
    <t>EMERGENCY STANDBY ENGINE: ONE (1) 135 BHP CUMMINS MODEL 6BT5.9 G-1 DIESEL FIRED ENGINE, S/N 44712207, WITH TURBOCHARGING AND 4 DEGREES TIMING RETARD DRIVING A 75 KW GENERATOR.  976238 EAD 061203</t>
  </si>
  <si>
    <t>212.40</t>
  </si>
  <si>
    <t>236.60</t>
  </si>
  <si>
    <t>APCD2006-PTO-976255</t>
  </si>
  <si>
    <t>Westgate Hotel</t>
  </si>
  <si>
    <t>1055 2nd Av San Diego, CA</t>
  </si>
  <si>
    <t>EMERGENCY ENGINE:  CATERPILLAR, MODEL 3208DIT, DIESEL FIRED, TURBOCHARGED, 263 BHP, WITH CATALYTIC DIESEL PARTICULATE FILTERS, S/N 5YF03951, DRIVING A 175-KW ELECTRIC GENERATOR.(976255 ALC 11/02)    17CCR93115     SJE10/05</t>
  </si>
  <si>
    <t>126.00</t>
  </si>
  <si>
    <t>135.00</t>
  </si>
  <si>
    <t>APCD2006-PTO-976256</t>
  </si>
  <si>
    <t>EMERGENCY ENGINE:  CATERPILLAR, MODEL 3208DIT, DIESEL FIRED, TURBOCHARGED, 263 BHP, WITH CATALYTIC DIESEL PARTICULATE FILTERS, S/N 5YF03952, DRIVING A 175-KW ELECTRIC GENERATOR. (976256 ALC 11/02) 17CCR93115     SJE10/05</t>
  </si>
  <si>
    <t>93.00</t>
  </si>
  <si>
    <t>103.00</t>
  </si>
  <si>
    <t>APCD2006-PTO-976280</t>
  </si>
  <si>
    <t>HP Inc.</t>
  </si>
  <si>
    <t>16399 West Bernardo Dr San Diego, CA</t>
  </si>
  <si>
    <t>EMERGENCY STANDBY ENGINE: DETROIT DIESEL MODEL 6063TK35, S/N 06R0624565, 490 HP, TURBOCHARGED, EPA CERTIFICATE NO. DDX-NR7-01-10, EPA FAMILY NO. 1 DDXL12.7VGD, YEAR:2001.  976280AFS19SEP200117CCR93115SJE10/05</t>
  </si>
  <si>
    <t>268.10</t>
  </si>
  <si>
    <t>269.40</t>
  </si>
  <si>
    <t>APCD2006-PTO-976290</t>
  </si>
  <si>
    <t>Coronado Shores Condominium Assn #1</t>
  </si>
  <si>
    <t>1730 Avenida Del Mundo Coronado, CA</t>
  </si>
  <si>
    <t>GENERAC DIESEL ENGINE MODEL 7.5DTA SD155, 192 HP, TURBOCHARGED,  AFTERCOOLED, S/N 2062731, CARB U-R-17-7; CATALYTIC CONVERTER: NETT TECHNOLOGIES, MODEL 422, S/N CEP 349162. 976290AFS06AUG20019/19/01 CONDITION CORRECTION AFS17CCR93115SJE10/05</t>
  </si>
  <si>
    <t>210.20</t>
  </si>
  <si>
    <t>APCD2006-PTO-976352</t>
  </si>
  <si>
    <t>Renaissance Owners Association</t>
  </si>
  <si>
    <t>645 Front  St San Diego, CA</t>
  </si>
  <si>
    <t>EMERGENCY STANDBY ENGINE: CATERPILLAR DIESEL ENGINE, MODEL 3508B, S/N 1FZ00817, 1480 BHP, EPA TIER 1 CERTIFIED OF ENGINE FAMILY NUMBER 1CPXL34.5ERK, EQUIPPED WITH TURBOCHARGER, AFTERCOOLER, DRIVING A 1000 KW GENERATOR, S/N 2DMO1825. (976352-CCN-7/02)   17CCR93115     SJE11/05</t>
  </si>
  <si>
    <t>180.00</t>
  </si>
  <si>
    <t>APCD2006-PTO-976358</t>
  </si>
  <si>
    <t>EMERGENCY STANDBY ENGINE: DAEWOO DIESEL ENGINE, MODEL P222 LE, S/N 105974, 846 BHP, EPA TIER 1 CERTIFIED OF ENGINE FAMILY NUMBER YDWXL21. 9AYA, EQUIPPED WITH TURBOCHARGER, AFTERCOOLER, 4 DEGREE TIMING RETARD, DRIVING A 600 KW GENERATOR. (976358-CCN-11/01)17CCR93115 SJE10/05</t>
  </si>
  <si>
    <t>203.40</t>
  </si>
  <si>
    <t>APCD2006-PTO-976445</t>
  </si>
  <si>
    <t>Youngevity</t>
  </si>
  <si>
    <t>2400 Boswell Chula Vista, CA</t>
  </si>
  <si>
    <t>EMERGENCY STANDBY ENGINE: GENERAC DIESEL ENGINE, MODEL 40DT, S/N W04D A40331, 96 BHP, EPA TIER 1 CERTIFIED OF ENGINE FAMILY NUMBER 1GNXL04.0HAA, EQUIPPED WITH TURBOCHARGER, DRIVING A 60 KW GENERATOR (S/N 2063903) (976445-CCN-5/02) 17CCR93115  SJE10/05</t>
  </si>
  <si>
    <t>APCD2006-PTO-976453</t>
  </si>
  <si>
    <t>SDG&amp;E CO</t>
  </si>
  <si>
    <t>904 MAIN ST W EL CAJON, CA</t>
  </si>
  <si>
    <t>EMERGENCY STANDBY ENGINE, 66 HP JOHN DEERE DIESEL ENGINE, MODEL 4039 DF, S/N CD4039D188223 17CCR93115 SJE 11/05, 976453 EFH 08/01</t>
  </si>
  <si>
    <t>APCD2008-PTO-985573</t>
  </si>
  <si>
    <t>Aria HOA</t>
  </si>
  <si>
    <t>Margot Svaez</t>
  </si>
  <si>
    <t>1441 Ninth Ave San Diego, CA</t>
  </si>
  <si>
    <t>EMERGENCY STANDBY ENGINE: DETROIT DIESEL ENGINE, MODEL 12V2000 G84 R1238A36, S/N 5352005243, RATED AT 1120 BHP, MODEL YEAR 2007, EPA TIER 2 CERTIFIED OF ENGINE FAMILY NUMBER 7 MDDL31.8XRR, DRIVING A 750 KW GENERATOR.(985573-EAD-12/07)</t>
  </si>
  <si>
    <t>74.60</t>
  </si>
  <si>
    <t>77.90</t>
  </si>
  <si>
    <t>APCD2008-PTO-985596</t>
  </si>
  <si>
    <t>9880 Campus Point Drive San Diego, CA</t>
  </si>
  <si>
    <t>EMERGENCY STANDBY ENGINE: MITSUBISHI DIESEL ENGINE, MODEL S6R-Y2PTAW-1,S/N 61628, RATED AT 918 BHP, MODEL YEAR 2007, EPA TIER 2 CERTIFIED OF ENGINE FAMILY NUMBER 7MVXL24.5BBA, TURBOCHARGED, DRIVING A 600 KW GENERATOR (985596-CCN-2/08)</t>
  </si>
  <si>
    <t>97.50</t>
  </si>
  <si>
    <t>102.40</t>
  </si>
  <si>
    <t>APCD2008-PTO-985600</t>
  </si>
  <si>
    <t>EMERGENCY ENGINE: CATERPILLAR, MODEL C15, DIESEL FIRED, 563 BHP, TURBOCHARGED, AFTERCOOLED, S/N FSE00871, ENGINE FAMILY NO. 6CPXL15.2ESK. (985600 ALC 04/08)</t>
  </si>
  <si>
    <t>150.90</t>
  </si>
  <si>
    <t>APCD2008-PTO-985605</t>
  </si>
  <si>
    <t>EMERGENCY STANDBY ENGINE: JOHN DEERE DIESEL ENGINE: MODEL 3029TF270, S/N CD3029G101135, RATED AT 64 BHP, MODEL YEAR 2007, EPA TIER 2 CERTIFIED OF ENGINE FAMILY NUMBER 7JDXL02.9050, TURBOCHARGED, DRIVING A 33 KW GENERATOR. (985605-CCN-9/07)</t>
  </si>
  <si>
    <t>APCD2008-PTO-985607</t>
  </si>
  <si>
    <t>Hilton Garden Inn Mission Valley Stadium</t>
  </si>
  <si>
    <t>Stacy Beagin</t>
  </si>
  <si>
    <t>3805 Murphy Canyon Rd San Diego, CA</t>
  </si>
  <si>
    <t>EMERGENCY ENGINE: JOHN DEERE SERIAL NUMBER T04039D409106 DIESEL-FIRED 52 BP MODEL NUMBER 4039DF001. (985607 ALC 01/08)</t>
  </si>
  <si>
    <t>298.90</t>
  </si>
  <si>
    <t>311.40</t>
  </si>
  <si>
    <t>APCD2008-PTO-985617</t>
  </si>
  <si>
    <t>Padre Dam Municipal Water District</t>
  </si>
  <si>
    <t>8810 Graves Avenue Santee, CA</t>
  </si>
  <si>
    <t>EMERGENCY DIESEL ENGINE: CATERPILLAR / C18, S/N: G7A01784 900 HP TIER 2 CERTIFIED OF FAMILY# 6CPXL18.1ESL TURBOCHARGED AFTERCOOLED DRIVING A600 KW GENERATOR.  985617-SJE-12/2007</t>
  </si>
  <si>
    <t>190.60</t>
  </si>
  <si>
    <t>193.10</t>
  </si>
  <si>
    <t>APCD2008-PTO-985640</t>
  </si>
  <si>
    <t>Building 240203 Camp Pendleton, CA</t>
  </si>
  <si>
    <t>EMERGENCY ENGINE: MFR: AB VOLVO PENTA, MODEL D500 / 16.1 B65, S/N D16 021382 C3 A, ENGINE FAMILY NO. 7VPXL16.1ACB, 757 BHP, DIESEL FIRED, TURBOCHARGED, AFTERCOOLED, MODEL YEAR 2007 985640/ALC _x000D_BLDG 240201 Functional Group: Military Support (S)_x000D_</t>
  </si>
  <si>
    <t>APCD2008-PTO-985655</t>
  </si>
  <si>
    <t>SCRIPPS RANCHO BERNARDO CLINIC EXPANSION</t>
  </si>
  <si>
    <t>15004 INNOVATION DR SAN DIEGO, CA</t>
  </si>
  <si>
    <t>EMERGENCY ENGINE GENERATOR, DETROIT DIESEL ENGINE, MODEL 60/606HV35, 550HP,YEAR 2007, EPA TIER 3, ENGINE FAMILY NUMBER 7DDXL14.OVLD, S/N 06R0987354, TURBOCHARGED AND AFTERCOOLED. APP# 985655 EFH</t>
  </si>
  <si>
    <t>174.40</t>
  </si>
  <si>
    <t>178.90</t>
  </si>
  <si>
    <t>APCD2008-PTO-985669</t>
  </si>
  <si>
    <t>Kyocera International Inc</t>
  </si>
  <si>
    <t>Kathryn Phin</t>
  </si>
  <si>
    <t>8611 Balboa Ave San Diego, CA</t>
  </si>
  <si>
    <t>EMERGENCY ENGINE:  CATERPILLAR, MODEL C15, 563 BHP, DIESEL FIRED, TIER 3, TURBOCHARGED, AFTERCOOLED, S/N C5E 00841, ENGINE FAMILY NO 6CPXL15.2ESK.(985669 ALC 11/08)</t>
  </si>
  <si>
    <t>334.50</t>
  </si>
  <si>
    <t>335.80</t>
  </si>
  <si>
    <t>APCD2008-PTO-985676</t>
  </si>
  <si>
    <t>Bioserv Corporation</t>
  </si>
  <si>
    <t>Lance Steverson</t>
  </si>
  <si>
    <t>5340 Eastgate Mall San Diego, CA</t>
  </si>
  <si>
    <t>EMERGENCY DIESEL ENGINE: DETROIT DIESEL / SERIES 60 / 6063-HV35, S/N: 06R0982887, 550 HP, TIER 3 CERTIFIED OF FAMILY, # 7DDXL14.0VLD, TURBOCHARGED, AFTERCOOLED, DRIVING A 355 KW GENERATOR, WITH VERTICAL UNOBSTRUCTED EXHAUST.  985676/SJE</t>
  </si>
  <si>
    <t>99.10</t>
  </si>
  <si>
    <t>109.00</t>
  </si>
  <si>
    <t>APCD2008-PTO-985712</t>
  </si>
  <si>
    <t>Building 22029 Camp Pendleton, CA</t>
  </si>
  <si>
    <t>INTERNAL COMBUSTION ENGINE. MAKE: JOHN DEERE, MODEL: 3029TF270, SERIAL NO.: PE3029T650808. BHP RATING: 64 HP, DIESEL ENGINE, TURBOCHARGED. ENGINE FAMILY 7JDXL02.9050. DRIVES AN ELECTRICAL EMERGENCY GENERATOR RATED AT 34 KW.  985712/JFT, CORRECT S/N OCT. 2008 Bldg. No. 22029</t>
  </si>
  <si>
    <t>APCD2008-PTO-985713</t>
  </si>
  <si>
    <t>Building 31000924 Camp Pendleton, CA</t>
  </si>
  <si>
    <t>INTERNAL COMBUSTION ENGINE: MAKE: JOHN DEERE, MODEL: 3029TF270, SERIAL NO: PE3029T637259, BHP RATING: 64 HP, DIESEL ENGINE, TURBOCHARGED, ENGINE FAMILY 7JDXL02.9050, DRIVES AN ELECTRICAL EMERGENCY GENERATOR RATED AT 34KWJFT JUN/08 BLDG 31000924</t>
  </si>
  <si>
    <t>APCD2008-PTO-985714</t>
  </si>
  <si>
    <t>Building 22070 Camp Pendleton, CA</t>
  </si>
  <si>
    <t>INTERNAL COMBUSTION DIESEL ENGINE. MAKE: JOHN DEERE, MODEL: 3029TF270, S/N: PE3029T650770, FAMILY: 7JDXL02.9050, 64 BHP, TURBOCHARGED. DRIVES AN ELECTRICAL EMERGENCY GENERATOR RATED AT 34 KW.   JFT JUN/08 Bldg. No. 22070</t>
  </si>
  <si>
    <t>APCD2008-PTO-985715</t>
  </si>
  <si>
    <t>Building 310772 Camp Pendleton, CA</t>
  </si>
  <si>
    <t>INTERNAL COMBUSTION ENGINE. MAKE: JOHN DEERE, MODEL: 3029TF270, SERIAL NO.: CD3029G101827. BHP RATING: 64 HP, DIESEL ENGINE, TURBOCHARGED, ENGINE FAMILY 7JDXLO2.9050, DRIVES A 34 KW ELECTRICAL EMERGENCY GENERATOR  JFT JUN/08  BLDG 310772 (MCRD)</t>
  </si>
  <si>
    <t>APCD2015-PTO-002440</t>
  </si>
  <si>
    <t>Otay Mesa Detention Center</t>
  </si>
  <si>
    <t>Richard Crouch</t>
  </si>
  <si>
    <t>7488 Calzada de la Fuente San Diego, CA</t>
  </si>
  <si>
    <t>Emergency Diesel Engine:  Detroit Diesel/MTU, Model 16V2000 G45, 1354 BHP, S/N 5362010982, Model Year 2014, Tier 2 Certified, Engine Family No. EMDDL3508GRR,  with a stack height of at least 15 feet, driving an emergency generator.</t>
  </si>
  <si>
    <t>267.10</t>
  </si>
  <si>
    <t>APCD2015-PTO-002442</t>
  </si>
  <si>
    <t>Emergency standby engine: Perkins/Caterpillar diesel engine, Model 2506C-E15TAG3, S/N MGDF5333N01064A , rated at 762 bhp, Model Year 2015, Tier 2 certified of Engine Family Number FCPXL15.2NZS, driving a 500 KW generator.  Functional Group - Research, Development, Test, and Evaluation (RDT&amp;E).</t>
  </si>
  <si>
    <t>16.30</t>
  </si>
  <si>
    <t>16.80</t>
  </si>
  <si>
    <t>APCD2015-PTO-002443</t>
  </si>
  <si>
    <t>City of Coronado</t>
  </si>
  <si>
    <t>Bill Cecil</t>
  </si>
  <si>
    <t>100 Coronado Cays Blvd Coronado, CA</t>
  </si>
  <si>
    <t>Emergency standby engine: John Deere diesel engine, Model 6068HFG85, S/N PE6068L956597, rated at 318 bhp, Model Year 2014, Tier 3 certified of Engine Family Number EJDXL13.5103, driving a 200 KW generator.</t>
  </si>
  <si>
    <t>88.90</t>
  </si>
  <si>
    <t>APCD2015-PTO-002445</t>
  </si>
  <si>
    <t>USN</t>
  </si>
  <si>
    <t>Stephen Frey</t>
  </si>
  <si>
    <t>Pier 180, NavSta Pt Loma San Diego, CA</t>
  </si>
  <si>
    <t>Emergency standby engine: John Deere diesel engine, Model 4045HFC28 (S/N: PE4045L235179), rated at 130 BHP, Model Year 2013, EPA Tier 3 certified of Engine Family Number DJDXL04.5119, driving a 1500 GPM fire pump.  Equipped with turbocharger.</t>
  </si>
  <si>
    <t>10.38</t>
  </si>
  <si>
    <t>13.03</t>
  </si>
  <si>
    <t>APCD2015-PTO-002453</t>
  </si>
  <si>
    <t>Emergency standby engine: John Deere diesel engine, Model 4045HFC28 (S/N: PE4045L228442), rated at 130 BHP, Model Year 2012, EPA Tier 3 certified of Engine Family Number CJDXL04.5119, driving a 1500 GPM fire pump.  Equipped with turbocharger.</t>
  </si>
  <si>
    <t>12.34</t>
  </si>
  <si>
    <t>14.12</t>
  </si>
  <si>
    <t>APCD2015-PTO-002454</t>
  </si>
  <si>
    <t>Rincon del Diablo Municipal Water District</t>
  </si>
  <si>
    <t>Douglas McCartney</t>
  </si>
  <si>
    <t>2886 Harmony Grove Road Escondido, CA</t>
  </si>
  <si>
    <t>Emergency Diesel Engine:  John Deere, Model 4045HF285I, 159 BHP, turbocharged, aftercooled, S/N PE4045L267517, Model Year 2014, Tier 3 Certified, Engine Family No. EJDXL04.5119, driving an emergency generator.</t>
  </si>
  <si>
    <t>46.60</t>
  </si>
  <si>
    <t>APCD2015-PTO-002455</t>
  </si>
  <si>
    <t>Island Hospitality Management X LLC</t>
  </si>
  <si>
    <t>Hayden Schlosser</t>
  </si>
  <si>
    <t>453 6th Avenue San Diego, CA</t>
  </si>
  <si>
    <t>Emergency Diesel Engine:  John Deere, Model 6090HFG86, 463 BHP, turbocharged, aftercooled, S/N RG6090L121509, Model Year 2014, Tier 3 Certified, Engine Family No. EJDXL09.0114, driving an emergency generator.</t>
  </si>
  <si>
    <t>APCD2015-PTO-002456</t>
  </si>
  <si>
    <t>SDMC Energy Center,9455 Clairemont Mesa Blvd San Diego, CA</t>
  </si>
  <si>
    <t>Emergency standby engine: Caterpillar diesel engine, Model 3516 DITA (S/N: DD500431) , rated at 3634 BHP, Model Year 2013, EPA Tier 2 certified, Engine Family Number DCPXL15.1NZS, driving a 2500 KW generator.  Equipped with a Johnson Matthey Model CRT(+)24-H-BITO-CS-24/24-RT (S/N: 169582-1)  diesel particulate filter.</t>
  </si>
  <si>
    <t>APCD2015-PTO-002457</t>
  </si>
  <si>
    <t>Emergency standby engine: Caterpillar diesel engine, Model 3516 DITA (S/N: DD500426), rated at 3634 BHP, Model Year 2013, EPA Tier 2 certified, Engine Family Number DCPXL78.1NZS, driving a 2500 KW generator. Equipped with a Johnson Matthey Model CRT(+)24-H-BITO-CS-24/24-RT (S/N: 169582-2)  diesel particulate filter.</t>
  </si>
  <si>
    <t>APCD2015-PTO-002458</t>
  </si>
  <si>
    <t>Emergency standby engine: Caterpillar diesel engine, Model 3516 DITA (S/N: DD500428), rated at 3634 BHP, Model Year 2013, EPA Tier 2 certified, Engine Family Number DCPXL78.1NZS, driving a 2500 KW generator.  Equipped with a Johnson Matthey, Model CRT(+)24-H-BITO-CS-24/24-RT (S/N: 189582-3) diesel particulate filter.</t>
  </si>
  <si>
    <t>APCD2015-PTO-002459</t>
  </si>
  <si>
    <t>Emergency standby engine: FPT, Model F4GE9485A, S/N J602-01236313, rated at 132 bhp, Model Year 2014, Tier 3 certified of Engine Family Number EFPXL06.7DGB, driving an 80 kw generator.</t>
  </si>
  <si>
    <t>APCD2015-PTO-002460</t>
  </si>
  <si>
    <t>Boulevard Fire Station No. 47</t>
  </si>
  <si>
    <t>Kevin OLeary</t>
  </si>
  <si>
    <t>40080 Ribbonwood Road Boulevard, CA</t>
  </si>
  <si>
    <t>91905</t>
  </si>
  <si>
    <t>Emergency standby engine: John Deere diesel engine, Model 4045HF285, S/N PE4045L274402, rated at 197 bhp, Model Year 2015, Tier 3 certified of Engine Family Number FJDXL06.8120, driving a 125 KW generator.</t>
  </si>
  <si>
    <t>239.90</t>
  </si>
  <si>
    <t>294.90</t>
  </si>
  <si>
    <t>APCD2015-PTO-002463</t>
  </si>
  <si>
    <t>DaVita Healthcare Partners Inc</t>
  </si>
  <si>
    <t>Rechie Albano</t>
  </si>
  <si>
    <t>1445 30th Street San Diego, CA</t>
  </si>
  <si>
    <t>Emergency Engine Generator: John Deere Diesel Engine, Model 6135HFG84, rated at 617 bhp, Model Year 2014, S/N RG6135LO28761, EPA Tier 3 Certified Engine, Family Number EJDX13.5146, driving a 460 KW Electrical Generator.</t>
  </si>
  <si>
    <t>187.80</t>
  </si>
  <si>
    <t>APCD2016-PTO-002512</t>
  </si>
  <si>
    <t>Congregational Tower Partners LP</t>
  </si>
  <si>
    <t>Jennifer Hart</t>
  </si>
  <si>
    <t>288 F Street Chula Vista, CA</t>
  </si>
  <si>
    <t>Emergency Engine Generator: Iveco/FPT Diesel Engine, Model F3AE9685A-E, S/N IVECO #E003-199255, rated at 480 bhp, Model Year 2013, EPA Tier 3 Certified Engine, Family Number DPFPXL10.3TR3, Turbocharged and Aftercooled, Engine powers a 300 KW Generator, Engine retrofitted with a Miratech Corporation Diesel Particulate Filter, Model LTR DOC/DPF</t>
  </si>
  <si>
    <t>APCD2006-PTO-977085</t>
  </si>
  <si>
    <t>Santa Barbara Tax Products Group</t>
  </si>
  <si>
    <t>Kenneh Moore</t>
  </si>
  <si>
    <t>5770 Oberlin Dr San Diego, CA</t>
  </si>
  <si>
    <t>EMERGENCY STANDBY ENGINE: DETROIT DIESEL ENGINE, MODEL 6063-TK35, 415 BHP, S/N 0711927, EPA TIER 1 CERTIFIED OF ENGINE FAMILY NUMBER 1DDXL12.7VGD, EQUIPPED WITH TURBOCHARGER, DRIVING A 260 KW GENERATOR. (977085-CCN-11/01) (983449 EAD 12/29/05)</t>
  </si>
  <si>
    <t>APCD2006-PTO-977201</t>
  </si>
  <si>
    <t>Aimloan.com</t>
  </si>
  <si>
    <t>Diane Scrivner</t>
  </si>
  <si>
    <t>4141 Camino Del Rio South San Diego, CA</t>
  </si>
  <si>
    <t>INTERNAL COMBUSTION ENGINE. MAKE: PERKINS. MODEL: GCD230A. SERIAL NO.: WR4625N1281936. BHP RATING: 230 HP. DIESEL FUELED. DRIVES AN ELECTRICAL EMERGENCY GENERATOR RATED AT 150 KW.  JFTNEWMAR2303 17CCR93115 SJE11/05</t>
  </si>
  <si>
    <t>APCD2006-PTO-977317</t>
  </si>
  <si>
    <t>EMERGENCY STANDBY ENGINE: JOHN DEERE MODEL 6081TF001, 211 HP, TURBOCHARGED, EPA FAMILY NO. YJDXL08.1009, MANUFACTURED OCTOBER, 2001, DIESEL FIRED, S/N RG6081T149141, LEAN BURN. 977317AFS03OCT2002 (983996 1/06)17CCR93115SJE11/05</t>
  </si>
  <si>
    <t>APCD2006-PTO-978209</t>
  </si>
  <si>
    <t>9500 Gilman Dr Dept 0089 La Jolla, CA</t>
  </si>
  <si>
    <t>EMERGENCY DIESEL ENGINE (PORTABLE BUT STAYS ONSITE):  CUMMINS, MODEL 4BT3.9-G4, DIESEL FIRED, TURBOCHARGED, 102 BHP, S/N 46217598, TIER 1, FAMILY NUMBER 2CEXL0239AFA, DRIVING A 50-KW ELECTRIC GENERATOR, STORAGE LOCATION - CAMPUS SERVICES COMPLEX ELECTRICAL SHOP (978209 ALC 04/03)17CCR93115SJE12/05</t>
  </si>
  <si>
    <t>APCD2006-PTO-978346</t>
  </si>
  <si>
    <t>4255 Genesee Avenue San Diego, CA</t>
  </si>
  <si>
    <t>Internal combustion engine. Make: John Deere. Model: 6068TF250. Diesel fueled. Bhp rating: 166 hp. Equipped with a turbocharger. Drives an electrical emergency generator rated at 100 kw. JFT New Sep 12, 2003 17CCR93115 SJE11/05 (Atcm: S/N: T06068T873368)</t>
  </si>
  <si>
    <t>APCD2006-PTO-978687</t>
  </si>
  <si>
    <t>Sunrise Development Inc</t>
  </si>
  <si>
    <t>3302 Bonita Road Bonita, CA</t>
  </si>
  <si>
    <t>EMERGENCY STANDBY ENGINE: GENERAC DIESEL ENGINE, MODEL 4.0DT, S/N 263377,RATED AT 118 BHP, EPA CERTIFIED, TURBOCHARGED, AFTERCOOLED, EQUIPPED WITH SXS-C CATALYST COATED WALL FLOW DIESEL PARTICULATE FILTER, DRIVING A 75 KW GENERATOR.(978687-CCN-1/04)     17CCR93115     SJE01/06</t>
  </si>
  <si>
    <t>APCD2006-PTO-978754</t>
  </si>
  <si>
    <t>US General Services Administration</t>
  </si>
  <si>
    <t>801 E San Ysidro Bl San Diego, CA</t>
  </si>
  <si>
    <t>92173</t>
  </si>
  <si>
    <t>EMERGENCY ENGINE:  CATERPILLAR, MODEL 3512B, 1800 BHP, DIESEL FIRED, TURBOCHARGED, AFTERCOOLED, DRIVING A 1250-KW ELECTRIC GENERATOR. (978754 ALC 03/03) 17 CCR 93 115 SJE 01/06 (ATCM: S/N 1G201244, FAMILY #1CPXLX69.OERK, 1280 BHP)</t>
  </si>
  <si>
    <t>APCD2006-PTO-978806</t>
  </si>
  <si>
    <t>32444 Echo Lane Bldg 53 San Diego, CA</t>
  </si>
  <si>
    <t>EMERGENCY STANDBY ENGINE: CUMMINS DIESEL ENGINE, MODEL QSX15-G9, S/NH020403277, RATED AT 755 BHP, EPA CERTIFIED OF ENGINE FAMILY NUMBER 1CEXL015.ABA, TURBO CHARGED, DRIVING A 500 KW GENERATOR.  (978806-CCN-2/03)  984017-SJE-2/06 ATCM CONDITION BEC CHANGE APP CANCELED  17CCR93115  SJE03/06</t>
  </si>
  <si>
    <t>APCD2006-PTO-979015</t>
  </si>
  <si>
    <t>Smart &amp; Final #933</t>
  </si>
  <si>
    <t>Mgr Roy Degroot</t>
  </si>
  <si>
    <t>10633 Tierrasanta Blvd San Diego, CA</t>
  </si>
  <si>
    <t>Emergency standby engine: general motors engine, natural gas fueled, model industrial Powertrain Vortec 4.3 liter, S/N 737026, rated at 75 BHP, equipped with Johnson Matthey bandito catalytic converter model CX-4-4, driving a 30 KW generator. (979015-CCN-9/03)</t>
  </si>
  <si>
    <t>APCD2006-PTO-979161</t>
  </si>
  <si>
    <t>Mercury Tech Center LLC</t>
  </si>
  <si>
    <t>Eric Smyth</t>
  </si>
  <si>
    <t>8228/8195 Mercury Court San Diego, CA</t>
  </si>
  <si>
    <t>EMERGENCY STANDBY ENGINE: CUMMINS DIESEL ENGINE, MODEL 6CTA8.3-G2, S/N 46126285, RATED AT 277 BHP, EPA CERTIFIED OF ENGINE FAMILY NUMBER 1CEXL050ACE, TURBOCHARGED, AFTERCOOLED, DRIVING A 150 KW GENERATOR. (979161-CCN-6/04) 17 CCR 93115 SJE 8/06</t>
  </si>
  <si>
    <t>APCD2006-PTO-979274</t>
  </si>
  <si>
    <t>Marvin Johnson</t>
  </si>
  <si>
    <t>EMERGENCY STANDBY ENGINE: PERKINS DIESEL ENGINE, MODEL 1004-40T, S/N AQ35069*U189382H, RATED AT 91 BHP, EPA CERTIFIED OF ENGINE FAMILY NUMBER 1PKXL03.9AK1, TURBOCHARGED, DRIVING A 60 KW GENERATOR. (979274-CCN-5/04) 17CCR93115 SJE01/06</t>
  </si>
  <si>
    <t>APCD2006-PTO-979319</t>
  </si>
  <si>
    <t>Coronado Shores #7</t>
  </si>
  <si>
    <t>1780 Avenida del Mundo Coronado, CA</t>
  </si>
  <si>
    <t>EMERGENCY STANDBY ENGINE: ALLIS CHAMBERS DIESEL ENGINE, MODEL 17000, S/N: 1703755, RATED AT 150 BHP, DRIVING A GENERATOR. (979319-CCN-5/03) 17 CCR 93 115 SJE 05/06</t>
  </si>
  <si>
    <t>APCD2006-PTO-979698</t>
  </si>
  <si>
    <t>FAVRILLE INC</t>
  </si>
  <si>
    <t>10421 PACIFIC CENTER CT SAN DIEGO, CA</t>
  </si>
  <si>
    <t>EMERGENCY STANDBY ENGINE: DETROIT DIESEL ENGINE, MODEL 12V2000 R123, S/NSO 968671 UNIT 5352002891, RATED AT 1120 BHP, MODEL YEAR 2002, EPA TIER 1CERTIFIED OF ENGINE FAMILY NUMBER 2DDXL31.8XRE, TURBOCHARGED, AFTERCOOLED,DRIVING A GENERATOR.(979698-CCN-5/06)</t>
  </si>
  <si>
    <t>APCD2006-PTO-980029</t>
  </si>
  <si>
    <t>EMERGENCY STANDBY ENGINE: ALLIS CHAMBERS DIESEL ENGINE, MODEL150-O-DYG-15R-17000, S/N 047594081217-0362, RATED AT 150 BHP, DRIVING A GENERATOR. (980029-CCN-1/04) 17CCR93115   SJE11/06</t>
  </si>
  <si>
    <t>APCD2006-PTO-980237</t>
  </si>
  <si>
    <t>Albertsons  # 6751</t>
  </si>
  <si>
    <t>7715 Balboa Av San Diego, CA</t>
  </si>
  <si>
    <t>EMERGENCY STANDBY ENGINE: ONE (1)75 BHP FORD MODEL CSG 649 NATURAL FIRED ORLPG FIRED ENGINE CONTROLLED BY A JOHNSON MATTHEY BANDITO MODEL CX2-3 NON SELECTIVE CATALYTIC REDUCTION (NSCR) 3 -WAY CATALYST SYSTEM, DRIVING A45 KW KOHLER MODEL 45RZG GENERATOR.  S/N 76217-0-06 980237 EAD 2/13/06</t>
  </si>
  <si>
    <t>APCD2006-PTO-980480</t>
  </si>
  <si>
    <t>San Diego County Regional Airport Authority</t>
  </si>
  <si>
    <t>Environmental Affairs Mgr</t>
  </si>
  <si>
    <t>Lindbergh Field Sdia San Diego, CA</t>
  </si>
  <si>
    <t>PRIME USE ENGINE: ISUZU DIESEL ENGINE, MODEL QD-145 (6BD1) S/N3622537, RATED AT 78 BHP, DRIVING A GENERATOR. (980480-ALC-3/06)</t>
  </si>
  <si>
    <t>APCD2006-PTO-980938</t>
  </si>
  <si>
    <t>Fisher Wireless AT ATC#4466</t>
  </si>
  <si>
    <t>Alat Rd Otay Mtn Truck Trail Dulzura, CA</t>
  </si>
  <si>
    <t>EMERGENCY ENGINE GENERATOR, 45 KW, GENERAL MOTOR PROPANE ENGINE, MODEL NT 9A050185, S/N 2016543. APPL# 980938 EFH 08/05</t>
  </si>
  <si>
    <t>APCD2015-PTO-002268</t>
  </si>
  <si>
    <t>Pacific Bell Telephone Co DBA AT&amp;T California</t>
  </si>
  <si>
    <t>Mindy Lusk</t>
  </si>
  <si>
    <t>4042 37th Street San Diego, CA</t>
  </si>
  <si>
    <t>92104</t>
  </si>
  <si>
    <t>Emergency Diesel Engine:  Caterpillar, Model C27, 1093 BHP, turbocharged, aftercooled, S/N ZRS00340, Model Year 2013, Tier 4i Certified, Engine Family No. DCPXL27.0HYA, driving a 725-kW generator.</t>
  </si>
  <si>
    <t>APCD2015-PTO-002272</t>
  </si>
  <si>
    <t>9th &amp; Broadway</t>
  </si>
  <si>
    <t>John Bradel</t>
  </si>
  <si>
    <t>929 9th Ave San Diego, CA</t>
  </si>
  <si>
    <t>Emergency standby engine: Cummins Inc diesel engine, Model QSX15-G9 (S/N: 79711361), rated at 755 BHP, Model Year 2014, EPA Tier 2 certified of Engine Family Number ECEXL015.AAJ, driving a 500 KW generator.  Equipped with turbocharger and aftercooler.</t>
  </si>
  <si>
    <t>APCD2015-PTO-002277</t>
  </si>
  <si>
    <t>General Services Administration</t>
  </si>
  <si>
    <t>Pete Watson</t>
  </si>
  <si>
    <t>880 Front Street San Diego, CA</t>
  </si>
  <si>
    <t>Emergency fire pump engine: John Deere diesel engine, Model 6068HFC28C, S/N PE6068L251720 for Clarke Fire Pump Model JU6H-UFADMG, rated at 175 bhp, Model Year 2014, Tier 3 certified of Engine Family Number EJDXL06.8120, driving a 2,000 gpm pump.</t>
  </si>
  <si>
    <t>APCD2015-PTO-002287</t>
  </si>
  <si>
    <t>Del Mar Heights-Contact</t>
  </si>
  <si>
    <t>12275 El Camino Real Ste 140 San Diego, CA</t>
  </si>
  <si>
    <t>Emergency standby engine: Caterpillar diesel engine, Model C4.4, S/N E4M04473, based on Perkins engine Model 1104C,  rated at 94.5 bhp, Model Year 2007, Tier 2 certified of Engine Family Number 7PKXL04.4RG1, driving a 60 KW generator.</t>
  </si>
  <si>
    <t>APCD2015-PTO-002290</t>
  </si>
  <si>
    <t>Dexcom</t>
  </si>
  <si>
    <t>James Gillard</t>
  </si>
  <si>
    <t>6290 Sequence Drive San Diego, CA</t>
  </si>
  <si>
    <t>Emergency standby engine: Cummins Inc. diesel engine, Model QST30-G5, rated at 1,490 bhp, Model Year 2007, S/N 37228734, EPA Tier 2 Certified Engine, Family Number 7CEXL030.AAD, turbocharged and aftercooled, driving a 1,112 kW generator.</t>
  </si>
  <si>
    <t>APCD2015-PTO-002339</t>
  </si>
  <si>
    <t>Bernardo Summit LLC</t>
  </si>
  <si>
    <t>c/o Jay Paul Company,16550 West Bernardo Drive Bldg 3 Suite 350 San Diego, CA</t>
  </si>
  <si>
    <t>Emergency standby engine: John Deere diesel engine, Model 4045HFC28, (S/N:PE4045L264355), rated at 157 BHP, Model Year 2014, EPA Tier 3 certified of Engine Family Number EJDXL04.5119, driving a fire pump.  Equipped with turbocharger and aftercooler.</t>
  </si>
  <si>
    <t>111.50</t>
  </si>
  <si>
    <t>APCD2015-PTO-002341</t>
  </si>
  <si>
    <t>Chamber Building, LP c/o Jamison Services, Inc.</t>
  </si>
  <si>
    <t>John Lee</t>
  </si>
  <si>
    <t>110 W. C Street San Diego, CA</t>
  </si>
  <si>
    <t>APCD2015-PTO-002377</t>
  </si>
  <si>
    <t>Vista Industrial LLC</t>
  </si>
  <si>
    <t>Brian Avery</t>
  </si>
  <si>
    <t>2760 Progress St Vista, CA</t>
  </si>
  <si>
    <t>Emergency standby engine: Cummins diesel engine, Model QSB6.7, S/N 73729363, rated at 175 bhp, Model Year 2014, Tier 3 certified of Engine Family Number ECEXL0409AAB, driving a 2000 GPM fire pump.</t>
  </si>
  <si>
    <t>APCD2015-PTO-002429</t>
  </si>
  <si>
    <t>Kilroy Realty Corporation</t>
  </si>
  <si>
    <t>Janelle Duff</t>
  </si>
  <si>
    <t>12790 El Camino Real San Diego, CA</t>
  </si>
  <si>
    <t>Emergency standby engine: John Deere diesel engine, Model 6068HF285, S/N PE6068L262922, rated at 237 bhp, Model Year 2014, Tier 3 certified of Engine Family Number EJDXL06.8120, driving a 125 KW generator.</t>
  </si>
  <si>
    <t>APCD2015-PTO-002433</t>
  </si>
  <si>
    <t>De Anza Ready Mix</t>
  </si>
  <si>
    <t>Joe Rodriguez</t>
  </si>
  <si>
    <t>1576 Palm Canyon Dr Borrego Springs, CA</t>
  </si>
  <si>
    <t>Existing Diesel Internal Combustion Low-Use Engine: John Deere Engine, 68 hp,  Model 4219DF01, S/N 490174T. Engine powers the sand screen of Permit to Operate APCD2007-PTO-030211.</t>
  </si>
  <si>
    <t>APCD2016-PTO-002521</t>
  </si>
  <si>
    <t>California Highway Patrol</t>
  </si>
  <si>
    <t>Capt Lepper</t>
  </si>
  <si>
    <t>1722 E Main St El Cajon, CA</t>
  </si>
  <si>
    <t>Emergency LPG Rich Burn Engine: Ford Model ESG6421600E Year 2001, 78 bhp, S/N 01.06.006420; CARB Certified Engine, Family Number FMXB02.5GAA, equipped with a Nett Technologies Catalytic Converter, TG-series, Air/Fuel Controller, driving a 45 kW generator.</t>
  </si>
  <si>
    <t>APCD2016-PTO-002566</t>
  </si>
  <si>
    <t>Integrated Energy Technologies Inc</t>
  </si>
  <si>
    <t>Monica Williams</t>
  </si>
  <si>
    <t>1891 Nirvana Av Chula Vista, CA</t>
  </si>
  <si>
    <t>Emergency Natural Gas Fired Engine: Ford, Model LSG-8751-6005-A, SN 17862 F-4-TC, turbocharged, equipped with a 3-way catalytic converter, Johnson Mattey, MC4D-3T-3, and with an Air Fuel Ratio Controller, Engine drives a 125 kw generator.</t>
  </si>
  <si>
    <t>APCD2016-PTO-002575</t>
  </si>
  <si>
    <t>City of SD Transportation &amp; Storm Water Division</t>
  </si>
  <si>
    <t>Daniel Orozco</t>
  </si>
  <si>
    <t>914 Santa Clara Place San Diego, CA</t>
  </si>
  <si>
    <t>Emergency diesel engine: Caterpillar diesel engine, Model C27, S/N ZRS00413, rated at 1093 bhp, Model Year 2013, Tier 4 Interim certified of Engine Family Number DCPXL27.0HYA, powering an 800 KW generator.</t>
  </si>
  <si>
    <t>APCD2016-PTO-002581</t>
  </si>
  <si>
    <t>Emergency standby engine: Cummins diesel engine, Model QSK60-G6 NR2, S/N 33204006, rated at 2922 bhp, Model Year 2015, Tier 2 certified of Engine Family Number FCEXL060.AAD, driving a 1750 KW generator.</t>
  </si>
  <si>
    <t>APCD2016-PTO-002606</t>
  </si>
  <si>
    <t>WD40</t>
  </si>
  <si>
    <t>Bob Hoagland</t>
  </si>
  <si>
    <t>1061 Cudahy Place San Diego, CA</t>
  </si>
  <si>
    <t>Emergency standby engine: fueled with natural gas, Make General Motors, Model Vortec 4.3L, S/N 43M0000838, rated at 66.5 bhp, EPA certified for spark ignited engines of family number FPSIB4.302ED, with air to fuel ratio controller , equipped with Nett Technologies Inc TG-Series catalytic converter, driving a 45 KW generator.</t>
  </si>
  <si>
    <t>APCD2016-PTO-002620</t>
  </si>
  <si>
    <t>Navy</t>
  </si>
  <si>
    <t>Glen Flores</t>
  </si>
  <si>
    <t>Naval Air Station North Island San Diego, CA</t>
  </si>
  <si>
    <t>Emergency standby engine: Detroit Diesel / MTU engine, Model R1637K36, S/N 5360101013 rated at 1495 bhp, Model Year 2000, Tier 2 certified of Engine Family Number YDDXL31.8VRE, driving a 1000 KW generator.</t>
  </si>
  <si>
    <t>APCD2016-PTO-002631</t>
  </si>
  <si>
    <t>Emergency standby engine: Cummins diesel engine, Model QSK15-G9, S/N 79818122, rated at 755 bhp, Model Year 2015, Tier 2 certified of Engine Family Number FCEXL015.AAJ, driving a 500 KW generator.</t>
  </si>
  <si>
    <t>APCD2005-PTO-980255</t>
  </si>
  <si>
    <t>SD Co Of Descanso DTN CT PRO108</t>
  </si>
  <si>
    <t>7878 Cambell Ranch Rd Alpine, CA</t>
  </si>
  <si>
    <t>EMERGENCY STANDBY ENGINE: CATERPILLAR DIESEL ENGINE, MODEL 3306, S/N 2TM00181, RATED AT 281 BHP, DRIVING A GENERATOR. (980255-CCN-2/04) 17CCR93115 SJE 11/05</t>
  </si>
  <si>
    <t>1071.00</t>
  </si>
  <si>
    <t>1072.00</t>
  </si>
  <si>
    <t>APCD2005-PTO-980266</t>
  </si>
  <si>
    <t>Carl Packer</t>
  </si>
  <si>
    <t>303 Via Del Norte Oceanside, CA</t>
  </si>
  <si>
    <t>EMERGENCY ENGINE GENERATOR: 135 HP CUMMINS DIESEL ENGINE MODEL 6BT59, S/N: 44340704. APPL# 980266 EFH 11/03  17CCR93115  SJE 11/05</t>
  </si>
  <si>
    <t>APCD2005-PTO-980279</t>
  </si>
  <si>
    <t>Cox Communications-Federal</t>
  </si>
  <si>
    <t>EMERGENCY STANDBY ENGINE, DETROIT DIESEL ENGINE, 1200 HP, MODEL 16V2000-R1637K35, S/N 06404M1424, TURBOCHARGED, AFTERCOOLED, CARB CERTIFICATION FAMILY NUMBER 3DDXL31.8XRE, DRIVING A 800 KW GENERATOR.</t>
  </si>
  <si>
    <t>357.80</t>
  </si>
  <si>
    <t>379.30</t>
  </si>
  <si>
    <t>APCD2005-PTO-980323</t>
  </si>
  <si>
    <t>550 San Marcos Blv San Marcos, CA</t>
  </si>
  <si>
    <t>EMERGENCY ENGINE:  JOHN DEERE, MODEL 6068TF250, 166 BHP, DIESEL FIRED,TURBOCHARGED, S/N T06068T781702, DRIVING A 105-KW KOHLER GENERATOR, MODEL 100REUZJ, S/N 60324.(980323 ALC 11/03)          17CCR93115      SJE11/05 (ATCM: S/N T06068T781702)</t>
  </si>
  <si>
    <t>495.30</t>
  </si>
  <si>
    <t>500.20</t>
  </si>
  <si>
    <t>APCD2005-PTO-980350</t>
  </si>
  <si>
    <t>ARE SD Region No 31 LLC</t>
  </si>
  <si>
    <t>5871 Oberlin Dr San Diego, CA</t>
  </si>
  <si>
    <t>ONE (1) EMERGENCY STANDBY ENGINE, VOLVO DIESEL ENGINE, 394 HP, MODEL 2509.6A60, S/N 2100328120, TURBOCHARGED AND AFTERCOOLED, DRIVING A 260 KW GENERATOR. APPL# 980350 EFH 06/04  17CCR93115  SJE10/05</t>
  </si>
  <si>
    <t>129.60</t>
  </si>
  <si>
    <t>134.30</t>
  </si>
  <si>
    <t>APCD2005-PTO-980407</t>
  </si>
  <si>
    <t>Rock West Composite</t>
  </si>
  <si>
    <t>Victor Montoya</t>
  </si>
  <si>
    <t>7625 Panasonic Way San Diego, CA</t>
  </si>
  <si>
    <t>EMERGENCY STANDBY ENGINE: PERKINS DIESEL ENGINE, MODEL LD70295, S/N: U661388Y, RATED AT 66 BHP, DRIVING A GENERATOR. (980407-CCN-2/04) 17CCR93115SJE11/05</t>
  </si>
  <si>
    <t>APCD2005-PTO-980496</t>
  </si>
  <si>
    <t>USN Outlying Landing Field (NOLF)</t>
  </si>
  <si>
    <t>Foot of 13th St Bldg 186 Imperial Beach, CA</t>
  </si>
  <si>
    <t>91932</t>
  </si>
  <si>
    <t>EMERGENCY STANDBY ENGINE: 207 BHP CUMMINS MODEL 6BTA5.9-G3 DIESEL FIRED ENGINE, MODEL YEAR 2002, EPA CERTIFIED # 2CEXL0359ABD, CARB CERTIFIED # U-R-002-0134, TURBOCHARGED, AFTERCOOLED, CONTROL PANEL S/N # 1030545005, ENGINE S/N 4632-4392, DRIVING A 125 KW GENERATOR, MODEL DGDK.980496  EAD 10/14/04 17CCR93115SJE12/05</t>
  </si>
  <si>
    <t>APCD2005-PTO-980503</t>
  </si>
  <si>
    <t>National City Of</t>
  </si>
  <si>
    <t>1200 National City  Bl National City, CA</t>
  </si>
  <si>
    <t>EMERGENCY ENGINE GENERATOR, 215 HP JOHN DEERE DIESEL ENGINE, MODEL 6076AF010, S/N RG6076A186744, DRIVING A KOHLER GENERATOR. APPL# 980503 EFH 01/04 17CCR93115 SJE11/05</t>
  </si>
  <si>
    <t>APCD2005-PTO-980504</t>
  </si>
  <si>
    <t>National City City Of</t>
  </si>
  <si>
    <t>Equipment Maintenance</t>
  </si>
  <si>
    <t>1243 National City Blvd National City, CA</t>
  </si>
  <si>
    <t>EMERGENCY ENGINE GENERATOR, 275 HP CUMMINS DIESEL ENGINE. MODEL NHR5-6-1P, S/N 472702. APPL # 980504 EFH 01/04 17CCR93115 SJE10/05</t>
  </si>
  <si>
    <t>260.10</t>
  </si>
  <si>
    <t>262.80</t>
  </si>
  <si>
    <t>APCD2005-PTO-980505</t>
  </si>
  <si>
    <t>EMERGENCY ENGINE: DETROIT DIESEL, MODEL T1237K36 SERIES 4000, 2200 BHP, DIESEL FIRED,_x000D_TURBOCHARGED, S/N 5262000534. (980505 ALC 09/04) 17CCR93115SJE11/05</t>
  </si>
  <si>
    <t>177.20</t>
  </si>
  <si>
    <t>189.10</t>
  </si>
  <si>
    <t>APCD2005-PTO-980508</t>
  </si>
  <si>
    <t>LEUCADIA WASTEWATER DIST</t>
  </si>
  <si>
    <t>COSTA DEL MAR CARLSBAD, CA</t>
  </si>
  <si>
    <t>EMERGENCY STANDBY ENGINE: CUMMINS DIESEL ENGINE, MODEL 4B3.9-G2, S/N 45755149, RATED AT 68 BHP, DRIVING A GENERATOR. (980508-CCN-2/04) 17CCR93115 SJE10/05</t>
  </si>
  <si>
    <t>306.90</t>
  </si>
  <si>
    <t>315.40</t>
  </si>
  <si>
    <t>APCD2005-PTO-980510</t>
  </si>
  <si>
    <t>WHOLE FOODS MARKET</t>
  </si>
  <si>
    <t>711 UNIVERSITY AV SAN DIEGO, CA</t>
  </si>
  <si>
    <t>EMERGENCY STANDBY ENGINE: 66 BHP FORD MODEL CSG-6491-6005 F, NATURAL GAS FIRED ENGINE , S/N 29505-15, DRIVING A KOHLER MODEL 30RZ GENERATOR EAD 9/1/04 980510</t>
  </si>
  <si>
    <t>119.20</t>
  </si>
  <si>
    <t>APCD2005-PTO-980534</t>
  </si>
  <si>
    <t>North County Fire Protection District</t>
  </si>
  <si>
    <t>Dan Abeyta</t>
  </si>
  <si>
    <t>315 E Ivy Street Fallbrook, CA</t>
  </si>
  <si>
    <t>EMERGENCY ENGINE: DIESEL FIRED, 199 BHP, MFR: JOHN DEERE, MODEL: 6076TF010, S/N: RG6076T192155 FOR A 125KW GENERATOR (MFR: KOHLER, MODEL: 125ROZJ61, S/N: 334848) (980534 ALC 01/04) 17CCR93115  SJE11/05</t>
  </si>
  <si>
    <t>755.00</t>
  </si>
  <si>
    <t>788.00</t>
  </si>
  <si>
    <t>APCD2005-PTO-980541</t>
  </si>
  <si>
    <t>1435 AVENIDA DE LAS ADELSAS ENCINITAS, CA</t>
  </si>
  <si>
    <t>Emergency engine: Generac, Model SG080 9.0L, S/N 3008404811, rated at 153 bhp, natural gas fueled, rich burn, EPA certified of engine family number MGNXB08.92O1, model year 2021, equipped with a three-way catalyst, driving an 80 KW generator. Vertical exhaust with flapper-type raincap; 5.5 feet above ground.</t>
  </si>
  <si>
    <t>7.60</t>
  </si>
  <si>
    <t>APCD2005-PTO-980550</t>
  </si>
  <si>
    <t>Bldg 13156 Reservoir Ridge Rd Camp Pendleton, CA</t>
  </si>
  <si>
    <t>Emergency Diesel Engine Generator:Generac, Model D3400T-Gen1, S/N TP9J01069; Model Year 2019; Engine Family KKMCL3.41D43; Tier 3 certified; 85 bhp rated; driving a 50 kW emergency electrical generator.</t>
  </si>
  <si>
    <t>APCD2005-PTO-980565</t>
  </si>
  <si>
    <t>SD Symphony Orchestra Assoc</t>
  </si>
  <si>
    <t>1245 Seventh Ave San Diego, CA</t>
  </si>
  <si>
    <t>INTERNAL COMBUSTION ENGINE. MAKE: DMT . MODEL NO.: DMT 50C3. SERIAL NO.: 44125794. BHP RATING: 102 HP. DIESEL FUELED. DRIVES AN EMERGENCY GENERATOR. JFTNEWFEB2404 17CCR93115   SJE11/05</t>
  </si>
  <si>
    <t>APCD2005-PTO-980570</t>
  </si>
  <si>
    <t>Superintendent Manager</t>
  </si>
  <si>
    <t>1960 La Costa Ave Carlsbad, CA</t>
  </si>
  <si>
    <t>EMERGENCY ENGINE GENERATOR, 170 HP CUMMINS DIESEL ENGINE, MODEL 6BT 5.9-G6,S/N 4599 2030. APPL# 980570 EFH 07/04 17CCR93115 SJE 10\05</t>
  </si>
  <si>
    <t>453.20</t>
  </si>
  <si>
    <t>468.80</t>
  </si>
  <si>
    <t>APCD2005-PTO-980657</t>
  </si>
  <si>
    <t>Verizon Wireless - Fallbrook SD</t>
  </si>
  <si>
    <t>Red Mountain Dam Drive Fallbrook, CA</t>
  </si>
  <si>
    <t>EMERGENCY STANDBY DIESEL ENGINE: MFR: CUMMINS, MODEL: 4B3.9-G, S/N 45241884, 68 BHP, DRIVING A GENERATOR.  EAD 980657 1/18/05  17CCR93115  SJE 11/05</t>
  </si>
  <si>
    <t>APCD2005-PTO-980658</t>
  </si>
  <si>
    <t>Melinda Hsu</t>
  </si>
  <si>
    <t>695 Benet Hill Rd Oceanside, CA</t>
  </si>
  <si>
    <t>EMERGENCY STANDBY ENGINE: 68 BHP CUMMINS MODEL 4B 3.9-G, DIESEL FIRED ENGINE, S/N 45242852, DRIVING AN ONAN GENERATOR, MODEL 36QSGBA, S/N 1950587228EAD 980658 1/18/0517CCR93115 SJE 10/05</t>
  </si>
  <si>
    <t>APCD2005-PTO-980659</t>
  </si>
  <si>
    <t>Verizon Wireless (Escondido Site)</t>
  </si>
  <si>
    <t>1539 W 11th Avenue Escondido, CA</t>
  </si>
  <si>
    <t>EMERGENCY STANDBY ENGINE: _x000D_Mfr: CUMMINS, _x000D_Model: 4B 3.9-G,  _x000D_S/N 45251772,   _x000D_   68 BHP DIESEL FIRED ENGINE, DRIVING A GENERATOR.  _x000D__x000D_EAD  980659 1/18/0517CCR93115SJE10/05</t>
  </si>
  <si>
    <t>408.70</t>
  </si>
  <si>
    <t>409.30</t>
  </si>
  <si>
    <t>APCD2005-PTO-980660</t>
  </si>
  <si>
    <t>291 Zona Gale Rd Encinitas, CA</t>
  </si>
  <si>
    <t>EMERGENCY STANDBY ENGINE: 102 BHP CUMMINS MODEL 4BT 3.9-G2 DIESEL FIRED ENGINE, S/N 45241710, DRIVING A GENERATOR, MODEL 50QSGCA, S/N 1950587027980660 EAD 1/18/0517CCR93115 SJE10/05</t>
  </si>
  <si>
    <t>APCD2005-PTO-980661</t>
  </si>
  <si>
    <t>Verizon Wireless - San Onofre</t>
  </si>
  <si>
    <t>5000 Old El Camino Real Camp Pendleton, CA</t>
  </si>
  <si>
    <t>EMERGENCY STANDBY DIESEL ENGINE: MFR: CUMMINS, MODEL: 4BT3.9-G2, ENGINE: S/N 45237641, 102 BHP DRIVING AN ONAN GENERATOR, MODEL 60QSGCB, S/N H950583-61 980661 EAD 1/18/0517CCR93115SJE10/05</t>
  </si>
  <si>
    <t>APCD2005-PTO-980662</t>
  </si>
  <si>
    <t>Facility Supervisor</t>
  </si>
  <si>
    <t>1219 Rancho Luiseno Rd Escondido, CA</t>
  </si>
  <si>
    <t>EMERGENCY STANDBY ENGINE: 102 BHP CUMMINS MODEL 4BT 3.9-G2, DIESEL FIRED ENGINE, S/N 45234890, DRIVING AN ONAN GENERATOR, MODEL 60QSGCB, S/N I950585-651 980662 EAD 1/18/05 17CCR93115 SJE11/05</t>
  </si>
  <si>
    <t>497.40</t>
  </si>
  <si>
    <t>501.30</t>
  </si>
  <si>
    <t>APCD2005-PTO-980663</t>
  </si>
  <si>
    <t>Environmental Compliance</t>
  </si>
  <si>
    <t>3701 Arroyo Sorrento Rd San Diego, CA</t>
  </si>
  <si>
    <t>EMERGENCY STANDBY ENGINE: 68 BHP CUMMINS MODEL 4BT 3.9-G2 DIESEL FIRED ENGINE, S/N 45239978, DRIVING A GENERATOR.   980663 EAD 1/18/05 17CCR93115 SJE 11/05</t>
  </si>
  <si>
    <t>414.60</t>
  </si>
  <si>
    <t>APCD2005-PTO-980685</t>
  </si>
  <si>
    <t>SD CO OF E MESA DET FAC (PR0343)</t>
  </si>
  <si>
    <t>Fernando Delacruz</t>
  </si>
  <si>
    <t>446 ALTA RD SAN DIEGO, CA</t>
  </si>
  <si>
    <t>EMERGENCY STANDBY ENGINE: CATERPILLAR DIESEL ENGINE, MODEL 3412C DITA, S/N BLG0043, RATED AT 1114 BHP, EPA CERTIFIED OF ENGINE FAMILY NUMBER 1CPXL27.0MRS, TURBO-CHARGED, AFTER-COOLED, DRIVING A 750 KW GENERATOR (S/N BCW00583). _x000D_(980685-CCN-11/04)  17CCR93115   SJE11/05</t>
  </si>
  <si>
    <t>APCD2005-PTO-980705</t>
  </si>
  <si>
    <t>9416 Mission Gorge Rd Santee, CA</t>
  </si>
  <si>
    <t>INTERNAL COMBUSTION ENGINE. MAKE: DETROIT DIESEL. MODEL: 6063HK35. SERIAL NO 0770516. YEAR OF MANUFACTURE: 2004. DIESEL FUELED. BHP RATING: 635 HP. EQUIPPED WITH TURBOCHARGER AND AFTERCOOLER. DRIVES AN ELECTRICAL EMERGENCY GENERATOR RATED AT 420 KW.  JFTNEWJUL1404   17CCR93115 SJE11/05 (ATCM: S/N 06R074564)</t>
  </si>
  <si>
    <t>APCD2005-PTO-980713</t>
  </si>
  <si>
    <t>Charter Communications</t>
  </si>
  <si>
    <t>7435 Girard Avenue La Jolla, CA</t>
  </si>
  <si>
    <t>Emergency Diesel Engine Generator: Cummins Inc., Model QSB7-G5 NR3, S/N 74409327, Model Year 2018; Engine Family JCEXL0409AAD; Tier 3 certified; 325 bhp rated; equipped with Johnson Matthey diesel particulate filter, Model JM-SDFP-2-H-BITO-CS-8-LP; driving a 175 kW emergency electrical generator.</t>
  </si>
  <si>
    <t>APCD2005-PTO-980714</t>
  </si>
  <si>
    <t>Time Warner Cable</t>
  </si>
  <si>
    <t>Eric Lent</t>
  </si>
  <si>
    <t>10625 Scripps Ranch Bl, Ste E San Diego, CA</t>
  </si>
  <si>
    <t>Emergency Diesel Engine: Cummins Model QSB7-G5, S/N 74235558; Engine Family HCEXL0409AAD; tier 3 certified; 325_x000D_bhp rated; turbocharged with air cooler; equipped with a Johnson Matthey S-DPF diesel particulate filter; driving a 150_x000D_kW emergency generator</t>
  </si>
  <si>
    <t>38.50</t>
  </si>
  <si>
    <t>46.40</t>
  </si>
  <si>
    <t>APCD2005-PTO-980719</t>
  </si>
  <si>
    <t>12124 Alta Carmel Court San Diego, CA</t>
  </si>
  <si>
    <t>EMERGENCY STANDBY ENGINE: CUMMINS DIESEL ENGINE, MODEL 4BT3. 9-G2,S/N 45039921, RATED AT 102 BHP, DRIVING A GENERATOR. (980719-CCN-6/04) 17CCR93115 SJE11/05</t>
  </si>
  <si>
    <t>492.60</t>
  </si>
  <si>
    <t>494.80</t>
  </si>
  <si>
    <t>APCD2005-PTO-980720</t>
  </si>
  <si>
    <t>CenturyLink Communications DBA Level 3 Communications</t>
  </si>
  <si>
    <t>Ken Langston</t>
  </si>
  <si>
    <t>7888 Ostrow Street San Diego, CA</t>
  </si>
  <si>
    <t>EMERGENCY STANDBY ENGINE: CUMMINS DIESEL ENGINE, MODEL 6BT5.9-G2,S/N 44777779, RATED AT 166 BHP, DRIVING A GENERATOR. (980720-CCN-6/04) 17CCR93115 SJE10/05</t>
  </si>
  <si>
    <t>744.30</t>
  </si>
  <si>
    <t>748.80</t>
  </si>
  <si>
    <t>APCD2005-PTO-980721</t>
  </si>
  <si>
    <t>4150 Regents Park Row La Jolla, CA</t>
  </si>
  <si>
    <t>EMERGENCY STANDBY ENGINE: CUMMINS DIESEL ENGINE, MODEL 4BT3.9-G2,S/N 45062924, RATED AT 102 BHP, DRIVING A GENERATOR. (980721-CCN-6/04) 17CCR93115 SJE10/05</t>
  </si>
  <si>
    <t>APCD2005-PTO-980722</t>
  </si>
  <si>
    <t>1110 Orange Avenue San Diego, CA</t>
  </si>
  <si>
    <t>EMERGENCY STANDBY ENGINE, CUMMINS DIESEL ENGINE, MODEL 6BT5.9-G2, S/N45444121, RATED AT 166 BHP, DRIVING A GENERATOR. (980722-CCN-12/04) 17CCR93115 SJE11/05</t>
  </si>
  <si>
    <t>APCD2005-PTO-980723</t>
  </si>
  <si>
    <t>3049 Clairemont Drive San Diego, CA</t>
  </si>
  <si>
    <t>EMERGENCY STANDBY ENGINE: CUMMINS DIESEL ENGINE, MODEL 4BT3.9-G1, S/N 45196818, RATED AT 102 BHP, DRIVING A GENERATOR. (980723-CCN-6/04) 17CCR93115 SJE10/05</t>
  </si>
  <si>
    <t>652.50</t>
  </si>
  <si>
    <t>677.70</t>
  </si>
  <si>
    <t>APCD2005-PTO-980724</t>
  </si>
  <si>
    <t>4467 Clairemont Mesa Blvd San Diego, CA</t>
  </si>
  <si>
    <t>EMERGENCY STANDBY ENGINE: CUMMINS DIESEL ENGINE, MODEL 4BT3.9-G1,S/N 45192122, RATED AT 102 BHP, DRIVING A GENERATOR. (980724-CCN-6/04) 17CCR93115 SJE10/05</t>
  </si>
  <si>
    <t>768.60</t>
  </si>
  <si>
    <t>776.50</t>
  </si>
  <si>
    <t>APCD2005-PTO-980725</t>
  </si>
  <si>
    <t>15950 Bernardo Center Drive San Diego, CA</t>
  </si>
  <si>
    <t>EMERGENCY STANDBY ENGINE: CUMMINS DIESEL ENGINE, MODEL 4BT3.9-G2, S/N 45065363, RATED AT 102 BHP, DRIVING A GENERATOR. (980725-CCN-6/04) 17CCR93115 SJE10/05</t>
  </si>
  <si>
    <t>459.70</t>
  </si>
  <si>
    <t>461.80</t>
  </si>
  <si>
    <t>APCD2005-PTO-980790</t>
  </si>
  <si>
    <t>14322 Pomerado Rd Poway, CA</t>
  </si>
  <si>
    <t>EMERGENCY ENGINE: JOHN DEERE, MODEL 6081AF001, 347 BHP, DIESEL FIRED, TURBOCHARGED, AFTERCOOLED, S/N RG6081A162760. (980790 ALC 09/04) 17CCR93115 SJE10/05</t>
  </si>
  <si>
    <t>109.50</t>
  </si>
  <si>
    <t>APCD2005-PTO-980818</t>
  </si>
  <si>
    <t>813 Twin Oaks Valley Rd S San Marcos, CA</t>
  </si>
  <si>
    <t>ONE (1) EMERGENCY STANDBY ENGINE, CATERPILLAR ENGINE, 276 HP, NATURAL GAS FIRED, MODEL G3406 SINA, S/N: 4FD02610, TURBOCHARGED AND AFTERCOOLED, DRIVING A 111 GPM WATER PUMP. APPL# 980818 EFH 1005</t>
  </si>
  <si>
    <t>222.80</t>
  </si>
  <si>
    <t>223.20</t>
  </si>
  <si>
    <t>APCD2005-PTO-980831</t>
  </si>
  <si>
    <t>EMERGENCY STANDBY ENGINE: -JOHN DEERE DIESEL ENGINE, MODEL 4045TF250, S/N PE4045T324077 RATED AT 134 BHP, MODEL YEAR 2002, EPA TIER 1 CERTIFIED OF ENGINE FAMILY NUMBER 2JDXL06.8014, TURBOCHARGED, DRIVING AN 80 KW GENERATOR (980831-CCN-6/05) 17CCR93115 SJE11/05</t>
  </si>
  <si>
    <t>804.70</t>
  </si>
  <si>
    <t>893.30</t>
  </si>
  <si>
    <t>APCD2005-PTO-980836</t>
  </si>
  <si>
    <t>EMERGENCY STANDBY ENGINE: JOHN DEERE DIESEL ENGINE, MODEL 6068TF250, S/N PE6068T308564, RATED AT 190 BHP, EPA CERTIFIED OF ENGINE FAMILY NUMBER 2JDXL06.8014, TURBOCHARGED, DRIVING A 142 KW GENERATOR. (980836-CCN-5/04)17CCR93115SJE11/05</t>
  </si>
  <si>
    <t>APCD2005-PTO-980846</t>
  </si>
  <si>
    <t>6426 Mt Ada Road San Diego, CA</t>
  </si>
  <si>
    <t>EMERGENCY ENGINE GENERATOR, 102 HP CUMMINS DIESEL ENGINE MODEL 4BT 3.9-G2, S/N 45241766.  APPL# 980846 EFH 09/04   17CCR93115   SJE11/05</t>
  </si>
  <si>
    <t>472.10</t>
  </si>
  <si>
    <t>APCD2005-PTO-980847</t>
  </si>
  <si>
    <t>9565 Yolanda Ave San Diego, CA</t>
  </si>
  <si>
    <t>EMERGENCY ENGINE GENERATOR: 68 HP CUMMINS DIESEL ENGINE, MODEL 4B 3.9-G, S/N 45228861 APPL# 980847 EFH 04/04 17CCR93115 SJE 11/05</t>
  </si>
  <si>
    <t>467.90</t>
  </si>
  <si>
    <t>APCD2005-PTO-980848</t>
  </si>
  <si>
    <t>17170 Mt Woodson #D Ramona, CA</t>
  </si>
  <si>
    <t>EMERGENCY ENGINE GENERATOR: 102 HP CUMMINS DIESEL ENGINE, MODEL 4BT 3.9-G2, S/N: 45237791. APPL# 980848 EFH 04/04 17 CCR93115 SJE 10/05</t>
  </si>
  <si>
    <t>680.90</t>
  </si>
  <si>
    <t>714.30</t>
  </si>
  <si>
    <t>APCD2005-PTO-980856</t>
  </si>
  <si>
    <t>8242 Valley High Rd Lakeside, CA</t>
  </si>
  <si>
    <t>EMERGENCY ENGINE GENERATOR: 166 HP CUMMINS DIESEL ENGINE MODEL NT495-G, S/N E84834700. APPL# 980856 EFH 04/04  17CCR93115   SJE 10/05</t>
  </si>
  <si>
    <t>APCD2005-PTO-980860</t>
  </si>
  <si>
    <t>Target Corporation#T 201</t>
  </si>
  <si>
    <t>3245 Sports Arena Bl San Diego, CA</t>
  </si>
  <si>
    <t>EMERGENCY STANDBY ENGINE: FORD ENGINE,   FUELED WITH NATURAL GAS AND PROPANE BACKUP, MODEL ESG-6421-6005-A, S/N 03-05-054837, RATED AT 57 BHP, MANUFACTURE YEAR: JUNE 2003. EQUIPPED WITH L-102 CLOSED LOOP EMISSION CONTROL SYSTEM, DRIVING A 35KW GENERATOR. (980860-CCN-10/04)</t>
  </si>
  <si>
    <t>285.70</t>
  </si>
  <si>
    <t>291.30</t>
  </si>
  <si>
    <t>APCD2005-PTO-980861</t>
  </si>
  <si>
    <t>Target Store T0305</t>
  </si>
  <si>
    <t>8251 Mira Mesa Blvd San Diego, CA</t>
  </si>
  <si>
    <t>Emergency engine: General Motors, Model 5.7LTCAC, S/N 57L 0013920, rated at 158 bhp, fueled with natural gas with propane gas as backup fuel, EPA certified of engine family number KPSIB5.7EMT with three way catalyst , driving a 117.82 KW generator.</t>
  </si>
  <si>
    <t>12.20</t>
  </si>
  <si>
    <t>27.70</t>
  </si>
  <si>
    <t>APCD2005-PTO-980923</t>
  </si>
  <si>
    <t>Target Store T0997</t>
  </si>
  <si>
    <t>5500 Grossmont Center Dr La Mesa, CA</t>
  </si>
  <si>
    <t>EMERGENCY STANDBY ENGINE, CUMMINS DIESEL ENGINE, MODEL 4BT3.9-64, S/N 45122850, RATED AT 102 BHP, TURBOCHARGED, DRIVING A GENERATOR WITH S/N A950565986. (980923-CCN-4/04) 17 CCR 93 115 SJE 11/05</t>
  </si>
  <si>
    <t>243.20</t>
  </si>
  <si>
    <t>253.00</t>
  </si>
  <si>
    <t>APCD2005-PTO-980924</t>
  </si>
  <si>
    <t>EMERGENCY STANDBY ENGINE: CATERPILLAR DIESEL ENGINE, MODEL 3412DITA, S/N BLG02564 , RATED AT 1114 BHP, MODEL YEAR 2003, EPA TIER 1 CERTIFIED OF ENGINE FAMILY NUMBER 1CPXL27.0MRS, TURBOCHARGED, AFTERCOOLED, DRIVING A750 KW GENERATOR. (980924-CCN-6/05)</t>
  </si>
  <si>
    <t>130.00</t>
  </si>
  <si>
    <t>APCD2005-PTO-980940</t>
  </si>
  <si>
    <t>AT&amp;T Mobility Hubbard Hill 14505</t>
  </si>
  <si>
    <t>Richard Armstrong</t>
  </si>
  <si>
    <t>1225 Hubbard Av ESCONDIDO, CA</t>
  </si>
  <si>
    <t>BACKUP EMERGENCY GENERATOR: 61 BHP CUMMINS MODEL 4B-3.9, S/N 44137155, DRIVING A KOHLER GENERATOR MODEL 40R0Z261, DIESEL FIRED S/N: 174198.</t>
  </si>
  <si>
    <t>307.60</t>
  </si>
  <si>
    <t>345.80</t>
  </si>
  <si>
    <t>APCD2005-PTO-980941</t>
  </si>
  <si>
    <t>AT&amp;T MOBILITY RUFFNER 14498</t>
  </si>
  <si>
    <t>7480 CONVOY CT SAN DIEGO, CA</t>
  </si>
  <si>
    <t>EMERGENCY STANDBY ENGINE: 523 BHP CATERPILLAR MODEL 3406 DIESEL FIRED ENGINE, S/N: 2WB14568 DRIVING A KAMAG MODEL A230850006 GENERATOR, S/N: 10810EAD 980941 9/1/04 17 CCR 93115 SJE 12/05</t>
  </si>
  <si>
    <t>131.00</t>
  </si>
  <si>
    <t>APCD2005-PTO-980942</t>
  </si>
  <si>
    <t>AT&amp;T Mobility LLC Lake Hodges 14540</t>
  </si>
  <si>
    <t>2646 Mary Lane Escondido, CA</t>
  </si>
  <si>
    <t>BACKUP EMERGENCY GENERATOR: 83.3 BHP DIESEL FIRED ENGINE (Mfr: Hino, Model: W04D, S/N: A34328), DRIVING A GENERAC 50kW GENERATOR, MODEL 94A 01337-S, S/N 2012022.</t>
  </si>
  <si>
    <t>189.20</t>
  </si>
  <si>
    <t>APCD2005-PTO-980943</t>
  </si>
  <si>
    <t>AT&amp;T Mobility Vista 14508</t>
  </si>
  <si>
    <t>2374 Edgehill Rd Vista, CA</t>
  </si>
  <si>
    <t>BACKUP EMERGENCY GENERATOR: 58.6 BHP CUMMINS MODEL 4B-3.9, DIESEL FIRED, S/N: 44137152, DRIVING A KOHLER GENERATOR, MODEL 40R0Z261, S/N: 174199980943 EAD 6/1/05 17 CCR 93115 SJE 11/05</t>
  </si>
  <si>
    <t>319.80</t>
  </si>
  <si>
    <t>322.00</t>
  </si>
  <si>
    <t>APCD2005-PTO-980944</t>
  </si>
  <si>
    <t>AT&amp;T Mobility Poway 14535</t>
  </si>
  <si>
    <t>12544 Kirkham Ct Poway, CA</t>
  </si>
  <si>
    <t>BACKUP EMERGENCY GENERATOR: 67 BHP HINO MODEL W04D, DIESEL FIRED S/N: 980944, DRIVING A GENERAC GENERATOR, MODEL 4.0L, S/N: 64238  _x000D_980944 EAD 6/1/05 17 CCR 93115 SJE 12/05</t>
  </si>
  <si>
    <t>379.10</t>
  </si>
  <si>
    <t>387.40</t>
  </si>
  <si>
    <t>APCD2005-PTO-980945</t>
  </si>
  <si>
    <t>AT&amp;T Mobility Encinitas 14534</t>
  </si>
  <si>
    <t>6510 Black Rail Rd Carlsbad, CA</t>
  </si>
  <si>
    <t>BACKUP EMERGENCY GENERATOR: 61 BHP CUMMINS MODEL 4B-3.9, DIESEL FIRED, S/N: 44130162, DRIVING A KOHLER GENERATOR, MODEL 40R0Z261, S/N: 174264980945 EAD 6/1/05 17 CCR 93115 SJE 12/05</t>
  </si>
  <si>
    <t>APCD2005-PTO-980946</t>
  </si>
  <si>
    <t>AT&amp;T Mobility Brown Field 23170</t>
  </si>
  <si>
    <t>2001 Sanyo Av San Diego, CA</t>
  </si>
  <si>
    <t>BACKUP EMERGENCY GENERATOR: 67 BHP DIESEL FIRED ENGINE, DRIVING A GENERAC GENERATOR, MODEL 64238, S/N: W04DA28387 980946  EAD 6/1/05 17 CCR 93115 SJE 12/05</t>
  </si>
  <si>
    <t>253.50</t>
  </si>
  <si>
    <t>APCD2005-PTO-980949</t>
  </si>
  <si>
    <t>AT&amp;T Mobility Chula Vista 14480</t>
  </si>
  <si>
    <t>651 Point Barrow Chula Vista, CA</t>
  </si>
  <si>
    <t>BACKUP EMERGENCY ENGINE: 82 BHP CUMMINS MODEL 4BT-3.9, DIESEL FIRED, S/N: 44123957_x000D_DRIVING A KOHLER GENERATOR, MODEL 60RZ261, S/N: 171533980949 _x000D_EAD 6/1/05  17 CCR 93115  SJE 11/05</t>
  </si>
  <si>
    <t>289.60</t>
  </si>
  <si>
    <t>APCD2005-PTO-980951</t>
  </si>
  <si>
    <t>AT&amp;T Mobility Fallbrook 14442</t>
  </si>
  <si>
    <t>3662 E Mission Road Fallbrook, CA</t>
  </si>
  <si>
    <t>BACKUP EMERGENCY GENERATOR: MFR: HINO/GENERAC, MODEL 64238, 4.0 L, S/N: WO4DA20261, DIESEL FIRED, 67 BHP, DRIVING A GENERAC GENERATOR, MODEL: 87-AO1990-S, S/N: 840652 980951 EAD 6/1/05 17 CCR 93115 SJE 12/05</t>
  </si>
  <si>
    <t>APCD2005-PTO-980952</t>
  </si>
  <si>
    <t>AT&amp;T Mobility Salt Flats 14465</t>
  </si>
  <si>
    <t>775 Anita St Chula Vista, CA</t>
  </si>
  <si>
    <t>BACKUP EMERGENCY GENERATOR: 80 BHP HINO/GENERAC MODEL 85677,  4.0 L DIESEL FIRED ENGINE, S/N: W04DA32720, DRIVING A GENERATOR, MODEL 93A024295, S/N: 2007862 980952 _x000D_EAD 6/1/05 17 CCR 93115 SJE 12/05</t>
  </si>
  <si>
    <t>514.50</t>
  </si>
  <si>
    <t>515.10</t>
  </si>
  <si>
    <t>APCD2005-PTO-980953</t>
  </si>
  <si>
    <t>AT&amp;T Mobility Carmel Valley 14544</t>
  </si>
  <si>
    <t>2646 Del Mar Heights Del Mar, CA</t>
  </si>
  <si>
    <t>BACKUP EMERGENCY GENERATOR: 83.8 BHP GENERAC MODEL 85677, DIESEL FIRED ENGINE S/N: W04DA34321, DRIVING A GENERAC GENERATOR, MODEL 94A01337-S, S/N: 2012013 (MODEL 85677) 980953 EAD 6/1/05</t>
  </si>
  <si>
    <t>APCD2005-PTO-980954</t>
  </si>
  <si>
    <t>AT&amp;T Mobility Lemon Grove 14468</t>
  </si>
  <si>
    <t>7227 Broadway LEMON GROVE, CA</t>
  </si>
  <si>
    <t>BACKUP EMERGENCY GENERATOR: 67 BHP DIESEL ENGINE, DRIVING A GENERAC GENERATOR, MODEL 64238, S/N: W04DA28248  980954 EAD 6/1/05 17 CCR 93115 SJE 12/05</t>
  </si>
  <si>
    <t>308.10</t>
  </si>
  <si>
    <t>329.60</t>
  </si>
  <si>
    <t>APCD2005-PTO-980955</t>
  </si>
  <si>
    <t>AT&amp;T Mobility Spring Valley 14493</t>
  </si>
  <si>
    <t>8691 Echo Dr #1 La Mesa, CA</t>
  </si>
  <si>
    <t>BACKUP EMERGENCY GENERATOR: 67 BHP HINO MODEL 4.0 L, DIESEL FIRED, S/N: W04DA33876, DRIVING A GENERAC GENERATOR, MODEL 93A05499-S, S/N: 2011643980955 EAD 6/1/05 (MODEL 64238) 17 CCR 93115 SJE 12/05</t>
  </si>
  <si>
    <t>200.10</t>
  </si>
  <si>
    <t>APCD2005-PTO-980956</t>
  </si>
  <si>
    <t>AT&amp;T Mobility Colleg 14449</t>
  </si>
  <si>
    <t>5300 Campanile Dr San Diego, CA</t>
  </si>
  <si>
    <t>BACKUP EMERGENCY GENERATOR: 67 BHP DIESEL FIRED ENGINE, SERIAL NUMBER 050913, DRIVING A GENERAC GENERATOR, MODEL 94A01520-S, S/N: 2012271.  980956  EAD 6/1/05 17 CCR 93115 SJE 12/05</t>
  </si>
  <si>
    <t>APCD2005-PTO-980957</t>
  </si>
  <si>
    <t>AT&amp;T Mobility Soledad 14503</t>
  </si>
  <si>
    <t>2122 Via Casa Alta San Diego, CA</t>
  </si>
  <si>
    <t>BACKUP EMERGENCY GENERATOR: 82 BHP CUMMINS MODEL 4BT-3.9, DIESEL FIRED, S/N: 44124029, DRIVING A KOHLER GENERATOR, MODEL 50R0Z281, S/N: 171540980957  EADS 6/1/05 17 CCR 93115 SJE 12/05</t>
  </si>
  <si>
    <t>305.60</t>
  </si>
  <si>
    <t>APCD2005-PTO-980959</t>
  </si>
  <si>
    <t>AT&amp;T Mobility Country Estates 1454</t>
  </si>
  <si>
    <t>BACKUP EMERGENCY GENERATOR: 67 BHP DIESEL FIRED ENGINE, DRIVING A GENERAC GENERATOR, MODEL W04D, S/N: A35289    980959  EAD 6/1/05 17 CCR 93 115 SJE 12/05</t>
  </si>
  <si>
    <t>743.50</t>
  </si>
  <si>
    <t>758.00</t>
  </si>
  <si>
    <t>APCD2005-PTO-980961</t>
  </si>
  <si>
    <t>AT&amp;T Mobility Oceanside 23168</t>
  </si>
  <si>
    <t>Site Contact</t>
  </si>
  <si>
    <t>625 Benet Hill Rd Oceanside, CA</t>
  </si>
  <si>
    <t>BACKUP EMERGENCY GENERATOR: 82 BHP CUMMINS MODEL 4BT-3.9, DIESEL FIRED S/N: 44155666 / 186813, DRIVING A GENERATOR  980961  EAD 6/1/05 17 CCR 93115 SJE 12/05</t>
  </si>
  <si>
    <t>208.70</t>
  </si>
  <si>
    <t>APCD2005-PTO-980962</t>
  </si>
  <si>
    <t>AT&amp;T Mobility Borrego Springs 2317</t>
  </si>
  <si>
    <t>2332 Stirrup Rd Borrego Springs, CA</t>
  </si>
  <si>
    <t>BACKUP EMERGENCY GENERATOR: _x000D_MFR: HINO, MODEL 4.0 L, _x000D_S/N: W04DA28413, _x000D_DIESEL FIRED, 67 BHP, _x000D_DRIVING A GENERAC GENERATOR, MODEL 91A-01135-S, S/N: 995152 (MODEL 64238)</t>
  </si>
  <si>
    <t>152.00</t>
  </si>
  <si>
    <t>APCD2005-PTO-980963</t>
  </si>
  <si>
    <t>AT&amp;T Mobility El Camino Real 14507</t>
  </si>
  <si>
    <t>2 Barnard Wy Oceanside, CA</t>
  </si>
  <si>
    <t>BACKUP EMERGENCY GENERATOR: 83.8 BHP HINO MODEL 4.0 L DIESEL FIRED ENGINE S/N: WO4DA28692, DRIVING A GENERAC GENERATOR, MODEL 91A01132-S (MODEL 64238)  980963 EAD 6/1/05 17 CCR 93115 SJE 11/05</t>
  </si>
  <si>
    <t>494.40</t>
  </si>
  <si>
    <t>501.70</t>
  </si>
  <si>
    <t>APCD2005-PTO-980970</t>
  </si>
  <si>
    <t>EMERGENCY STANDBY ENGINE: CLARK USA DIESEL ENGINE, MODEL JU4H-UF40, S/N PE4045T289154, RATED AT 94 BHP, TURBOCHARGED, DRIVING A WATER PUMP. (980970-CCN-5/04) 17CCR93115SJE12/05</t>
  </si>
  <si>
    <t>APCD2005-PTO-980977</t>
  </si>
  <si>
    <t>SD CO OF SHERIFFS SUB STATION</t>
  </si>
  <si>
    <t>28205 LAKE WOHLFORD RD N VALLEY CENTER, CA</t>
  </si>
  <si>
    <t>INTERNAL COMBUSTION ENGINE. MAKE: PERKINS. MODEL: 1104C-TAG-1, SERIAL NO: KD4P00181. YEAR OF MANUFACTURE: 2004. BHP RATING: 126 HP. EQUIPPED WITH A TURBOCHARGER. DRIVES AN ELECTRICAL EMERGENCY GENERATOR. JFT NEW SEP 03 04 17CCR93115 SJE 10/05</t>
  </si>
  <si>
    <t>244.50</t>
  </si>
  <si>
    <t>APCD2005-PTO-980981</t>
  </si>
  <si>
    <t>El Camino Tower II LLC</t>
  </si>
  <si>
    <t>12264 El Camino Real San Diego, CA</t>
  </si>
  <si>
    <t>EMERGENCY ENGINE GENERATOR: 317 HP CUMMINS DIESEL ENGINE MODEL 6CTAA 8.3, S/N 46131544.APPL# 980726 EFH 04/04 17CCR93115 SJE11/05</t>
  </si>
  <si>
    <t>337.50</t>
  </si>
  <si>
    <t>341.80</t>
  </si>
  <si>
    <t>APCD2005-PTO-980988</t>
  </si>
  <si>
    <t>12195 1/2 Highway 94 Spring Valley, CA</t>
  </si>
  <si>
    <t>EMERGENCY ENGINE GENERATOR, 166 JOHN DEERE DIESEL ENGINE MODEL 6059TF003  S/N CDC6059T398677 APPL# 980988 EFH 04/04   17CCR93115    SJE10/05</t>
  </si>
  <si>
    <t>949.50</t>
  </si>
  <si>
    <t>970.10</t>
  </si>
  <si>
    <t>APCD2005-PTO-980996</t>
  </si>
  <si>
    <t>PACIFIC BELL SBC</t>
  </si>
  <si>
    <t>756 ORANGE AV CORONADO, CA</t>
  </si>
  <si>
    <t>EMERGENCY ENGINE:  CATERPILLAR, MODEL 3512B, 1807 BHP, DIESEL FIRED, TURBOCHARGED, AFTERCOOLED, CARB CERTIFICATION NO. 4CPXL58.6ERK, S/N: 1GZ01841. (980996 ALC 02/05)17 CCR 93 115 SJE 12/05</t>
  </si>
  <si>
    <t>APCD2005-PTO-981034</t>
  </si>
  <si>
    <t>USMC Base Public Utilities U21</t>
  </si>
  <si>
    <t>Bldg 200833 Camp Pendleton, CA</t>
  </si>
  <si>
    <t>Emergency standby engine: Volvo diesel engine, Model TAD1031GE, S/N: 2100328271, rated at 400 bhp, EPA certified of Engine Family Number 3VPXL09.6ACB, turbocharged, aftercooled, driving a 250 kw generator._x000D_ (981034 ALC 07/04) 17 CCR 93115 SJE 12/05 BLDG 200833(003966-CCN-4/2015)</t>
  </si>
  <si>
    <t>APCD2005-PTO-981052</t>
  </si>
  <si>
    <t>ONE (1) EMERGENCY STANDBY ENGINE, PERKINS, 91 HP, DIESEL FIRED, MODEL 2048/1800, S/N AQ37544*U308547K, EPA CERTIFIED, FAMILY NUMBER PKXL03.9KI, TURBO CHARGED. _x000D_APPL# 981052 EFH 1005</t>
  </si>
  <si>
    <t>259.20</t>
  </si>
  <si>
    <t>260.00</t>
  </si>
  <si>
    <t>APCD2005-PTO-981120</t>
  </si>
  <si>
    <t>COUNTY OF SAN DIEGO (RCS)</t>
  </si>
  <si>
    <t>Ron Rudd</t>
  </si>
  <si>
    <t>2395 WILLITS RD ALPINE, CA</t>
  </si>
  <si>
    <t>Emergency Engine:  Kohler, Model KG6208 6.2L, 103 BHP, lpg fired, Engine Family No. KKHXB06.2NNG, S/N OE20191324; equipped with a catalytic converter, Nett Technologies, Model KG40; driving a 53-kW generator.</t>
  </si>
  <si>
    <t>101.60</t>
  </si>
  <si>
    <t>105.90</t>
  </si>
  <si>
    <t>APCD2005-PTO-981125</t>
  </si>
  <si>
    <t>County of San Diego - Dept of Gen Services</t>
  </si>
  <si>
    <t>Scott Haynes</t>
  </si>
  <si>
    <t>1684 Tierra Del Sol Rd. Boulevard, CA</t>
  </si>
  <si>
    <t>Emergency Diesel Engine Generator: Kohler, Model KDI 3404TCR94, 94 BHP, S/N 4833703650, Engine Family JKHXL3.36TCR, Tier 4f certified; driving a 58-kW emergency electrical generator.</t>
  </si>
  <si>
    <t>115.50</t>
  </si>
  <si>
    <t>APCD2005-PTO-981126</t>
  </si>
  <si>
    <t>29564 SIERRO ROJO LN VALLEY CENTER, CA</t>
  </si>
  <si>
    <t>EMERGENCY ENGINE GENERATOR, 88.9HP OLYMPIA PROPANE FIRED ENGINE, MODEL 7,4L, S/N 76785. (EUBANKS MODEL W60CS00BF00A, S/N 96D-P30100) APPL# 981126 EFH 06/04(EAD 07/04)</t>
  </si>
  <si>
    <t>439.20</t>
  </si>
  <si>
    <t>449.30</t>
  </si>
  <si>
    <t>APCD2005-PTO-981129</t>
  </si>
  <si>
    <t>1510 LA PLAZA SAN MARCOS, CA</t>
  </si>
  <si>
    <t>EMERGENCY ENGINE GENERATOR, 88.9 HP OLYMPIAN ENGINE, PROPANE FIRED, MODEL 96A05923-S, S/N 231444.  APPL# 981129  EFH 06/29</t>
  </si>
  <si>
    <t>APCD2005-PTO-981130</t>
  </si>
  <si>
    <t>6902 BARKER WY SAN DIEGO, CA</t>
  </si>
  <si>
    <t>EMERGENCY ENGINE GENERATOR, 88.9 HP OLYMPIAN ENGINE, PROPANE FIRED, MODEL 96A05850-S, S/N 203187. APPL# 981130  EFH 06/04</t>
  </si>
  <si>
    <t>APCD2005-PTO-981131</t>
  </si>
  <si>
    <t>10965 SUNRISE HY MOUNT LAGUNA, CA</t>
  </si>
  <si>
    <t>EMERGENCY ENGINE GENERATOR, 88.9 HP OLYMPIA ENGINE, PROPANE FIRED MODEL 95A06911-S, Part Number: 76785. APPL# 981131  EFH 06/04</t>
  </si>
  <si>
    <t>1191.20</t>
  </si>
  <si>
    <t>1325.30</t>
  </si>
  <si>
    <t>APCD2005-PTO-981133</t>
  </si>
  <si>
    <t>County of San Diego - DPW</t>
  </si>
  <si>
    <t>Ramil Cruz</t>
  </si>
  <si>
    <t>12199 HY 94 SPRING VALLEY, CA</t>
  </si>
  <si>
    <t>Emergency Engine:  Kohler, Model KG6208 6.2L, 103 BHP, lpg fired, Engine Family No. KKHXB06.2NNG, S/N OE20191333 ; equipped with a catalytic converter, Nett Technologies, Model KG40; driving a 63-kW generator.</t>
  </si>
  <si>
    <t>39.56</t>
  </si>
  <si>
    <t>56.70</t>
  </si>
  <si>
    <t>APCD2005-PTO-981202</t>
  </si>
  <si>
    <t>Trellis Fifth Ave HOA</t>
  </si>
  <si>
    <t>530 K St San Diego, CA</t>
  </si>
  <si>
    <t>INTERNAL COMBUSTION ENGINE. MAKE: DETROIT DIESEL. MODEL: 12.7 SERIES 60. SERIAL NO.: 06R0775837. YEAR OF MANUFACTURE: 2004. BHP RATING: 415 HP. DIESEL FUELED, TURBO CHARGED AND INTER COOLED. DRIVES AN ELECTRICAL EMERGENCY GENERATOR RATED AT 230 KW JFT NEW JUN 07 05</t>
  </si>
  <si>
    <t>194.50</t>
  </si>
  <si>
    <t>234.30</t>
  </si>
  <si>
    <t>APCD2005-PTO-981230</t>
  </si>
  <si>
    <t>Navy Federal Credit Union</t>
  </si>
  <si>
    <t>Manuel Manipan</t>
  </si>
  <si>
    <t>9999 Willow Creek Rd San Diego, CA</t>
  </si>
  <si>
    <t>INTERNAL COMBUSTION ENGINE. MAKE: JOHN DEERE. MODEL: 6068HF150, SERIAL NO. PE6068H311015; BHP RATING: 251 HP. DIESEL FUELED. EQUIPPED WITH TURBOCHARGER. DRIVES AN ELECTRICAL EMERGENCY GENERATOR RATED AT 150 KW. JFT NEW JUL 21 05</t>
  </si>
  <si>
    <t>387.70</t>
  </si>
  <si>
    <t>417.40</t>
  </si>
  <si>
    <t>APCD2005-PTO-981264</t>
  </si>
  <si>
    <t>EMERGENCY STANDBY ENGINE: CUMMINS DIESEL ENGINE, MODEL 6CTAA8.3-G3, S/N 46414440, RATED AT 317 BHP, MODEL YEAR 2003, EPA TIER 2 CERTIFIED OF ENGINE FAMILY NUMBER 3CEXL0505ACB, TURBOCHARGED, AFTERCOOLED, DRIVING A 200 KW GENERATOR. (981264-CCN-6/05) EBU#3</t>
  </si>
  <si>
    <t>82.90</t>
  </si>
  <si>
    <t>93.90</t>
  </si>
  <si>
    <t>APCD2005-PTO-981350</t>
  </si>
  <si>
    <t>EMERGENCY STANDBY ENGINE: MFR: JOHN DEERE ENGINE, 190 HP, DIESEL FIRED, MODEL: 6068HF275, S/N: PE6068H304170, CARB CERTIFICATION NUMBER 3JDXL06.8049, (TIER 2) TURBO-CHARGED, ENGINE MANUFACTURE YEAR 2003, DRIVING A 125 KW GENERATOR (MFR: KATOLIGHT, MODEL: D125FPJ4, SERIAL: LM650285 93073-3-1203).  APPL# 981350 EFH 0905   17CCR93115   SJE12/05_x000D_BLDG #100 (FIRE STATION)</t>
  </si>
  <si>
    <t>APCD2005-PTO-981352</t>
  </si>
  <si>
    <t>EMERGENCY STANDY ENGINE (DIESEL): MFR: JOHN DEERE, MODEL:6068HF275, S/N PE6068H304171, 190 HP, CARB CERTIFICATION NUMBER 3JDXL06.8049, (TIER 2), YEAR OF MANUFACTURE 2003, TURBO-CHARGED, DRIVING A 125 KW GENERATOR (MFR: KATOLIGHT, MODEL: D125FPJ4, SERIAL: LM650288 93073-2-1203). LOCATED AT BLDG #41.</t>
  </si>
  <si>
    <t>APCD2005-PTO-981353</t>
  </si>
  <si>
    <t>PEO U&amp;W</t>
  </si>
  <si>
    <t>Kevin Fallen</t>
  </si>
  <si>
    <t>USN Weapon Station, NAVAIR Fallbrook, CA</t>
  </si>
  <si>
    <t>EMERGENCY STANDBY ENGINE, JOHN DEERE ENGINE, 190 HP, DIESEL FIRED, MODEL 6068HF275, S/N PE6068H304169, CARB CERTIFICATION FAMILY NUMBER 3JDXL06.8049 (TIER II), TURBO-CHARGED, YEAR OF MANUFACTURE 2003, DRIVING A 125 KW GENERATOR (MFR: KATOLIGHT, MODEL: D125FPJ4, SERIAL: LM650279 93073-1203).  APPL# 981353 EFH 0905   17CCR93115   SJE12/05</t>
  </si>
  <si>
    <t>APCD2005-PTO-981395</t>
  </si>
  <si>
    <t>SD COUNTY OF GENERAL SERVICES - JULIAN SHERIFF STN</t>
  </si>
  <si>
    <t>2907 Washington St #C Julian, CA</t>
  </si>
  <si>
    <t>EMERGENCY STANDBY ENGINE: _x000D_MFR: JOHN DEERE, _x000D_MODEL 4045TF270, _x000D_S/N PE4045T356594, _x000D_EPA CERTIFIED OF ENGINE FAMILY NUMBER 4JDXL06.8014, _x000D_DIESEL ENGINE, RATED AT 99 BHP, , TURBOCHARGED, _x000D_DRIVING A 50 KW GENERATOR. _x000D__x000D_(981395-CCN-6/04)  17CCR93115  SJE10/05</t>
  </si>
  <si>
    <t>501.40</t>
  </si>
  <si>
    <t>506.50</t>
  </si>
  <si>
    <t>APCD2005-PTO-981522</t>
  </si>
  <si>
    <t>Building 11040 Camp Pendleton, CA</t>
  </si>
  <si>
    <t>EMERGENCY STANDBY ENGINE: VOLVO DIESEL ENGINE, MODEL TAD1031GE, S/N: 2100323659, RATED AT 400 BHP, EPA CERTIFIED OF ENGINE FAMILY NUMBER 2VPXL09.6ACB, TURBOCHARGED, AFTERCOOLED, DRIVING A 250 KW GENERATOR. (981522-CCN-9/04) 17 CCR 93115 SJE 12/05 BLDG 11040(003965-CCN-3/2015)_x000D_Functional Group: Military Support (S)</t>
  </si>
  <si>
    <t>APCD2005-PTO-981553</t>
  </si>
  <si>
    <t>City of Escondido - FS#5</t>
  </si>
  <si>
    <t>2319 Felicita Rd Escondido, CA</t>
  </si>
  <si>
    <t>EMERGENCY ENGINE (DIESEL FIRED): _x000D_   Mfr: Hino, _x000D_   Generac part no: 85677;  Model: W04D; _x000D_   Serial: A39484, _x000D_For a generator (Mfr: GENERAC, MODEL: 99A04762-S, S/N: 2050147).</t>
  </si>
  <si>
    <t>APCD2005-PTO-981574</t>
  </si>
  <si>
    <t>SCRIPPS CLINIC CARMEL VALLEY</t>
  </si>
  <si>
    <t>WILLIAM TOWNLEY</t>
  </si>
  <si>
    <t>3811 VALLEY CENTRE DR SAN DIEGO, CA</t>
  </si>
  <si>
    <t>INTERNAL COMBUSTION ENGINE. MAKE: DETROIT DIESEL. MODEL: 60.12.7L. SERIAL NUMBER: 06R0779288. BHP RATING: 415. DIESEL FUELED. EQUIPPED WITH TURBOCHARGER AND AFTERCOOLER. DRIVES AN ELECTRICAL EMERGENCY GENERATOR RATED AT 265 KW.   JFTNEWJAN2605</t>
  </si>
  <si>
    <t>279.00</t>
  </si>
  <si>
    <t>APCD2005-PTO-981575</t>
  </si>
  <si>
    <t>CITY OF SAN DIEGO METRO WASTEWATER DEPT</t>
  </si>
  <si>
    <t>201 BIRDROCK AV LA JOLLA, CA</t>
  </si>
  <si>
    <t>EMERGENCY STANDBY ENGINE: GENERAL MOTORS ENGINE, FUELED WITH NATURAL GAS, MODEL INDUSTRIAL POWER TRAIN VORTEC 8.1 LITER-4 CYCLE, S/N 08422, RATED AT 162 BHP, EQUIPPED WITH JOHNSON MATTHEY BANDITO CATALYTIC CONVERTER MODEL # CX6-4, DRIVING A 90 KW GENERATOR. (981575-CCN-2/05)</t>
  </si>
  <si>
    <t>153.80</t>
  </si>
  <si>
    <t>APCD2005-PTO-981607</t>
  </si>
  <si>
    <t>JC Penney Store</t>
  </si>
  <si>
    <t>President Manager</t>
  </si>
  <si>
    <t>2555 El Camino Real Carlsbad, CA</t>
  </si>
  <si>
    <t>INTERNAL COMBUSTION ENGINE. MAKE: ONAN, MODEL: 45-DEF-4R-1337C. SERIAL NO.: 0869126375. DIESEL FUELED. BHP RATING: 78 HP. DRIVES AN EMERGENCY GENERATOR.</t>
  </si>
  <si>
    <t>356.30</t>
  </si>
  <si>
    <t>377.20</t>
  </si>
  <si>
    <t>APCD2005-PTO-981630</t>
  </si>
  <si>
    <t>ATK Space Systems LLC</t>
  </si>
  <si>
    <t>EH&amp;S Mgr</t>
  </si>
  <si>
    <t>16707 Via Del Campo Ct San Diego, CA</t>
  </si>
  <si>
    <t>INTERNAL COMBUSTION ENGINE (EXISTING): 82 BHP FORD MODEL CSG-6491-6005-A NATURAL GAS FIRED ENGINE/ ONAN MODEL 30.0 EK-15R/ 31436R, S/N 22062 EAD 1/18/05</t>
  </si>
  <si>
    <t>10.20</t>
  </si>
  <si>
    <t>11.30</t>
  </si>
  <si>
    <t>APCD2005-PTO-981636</t>
  </si>
  <si>
    <t>CITY OF SAN DIEGO</t>
  </si>
  <si>
    <t>5387 CALUMET AV SAN DIEGO, CA</t>
  </si>
  <si>
    <t>EMERGENCY STANDBY ENGINE: GENERAL MOTORS ENGINE, FUELED WITH NATURAL GAS, MODEL INDUSTRIAL POWER TRAIN VORTEC 5.7 LITER, S/N 5.7L08174, RATED AT105 BHP, DRIVING A 60 KW GENERATOR.  (981636-CCN-12/04)</t>
  </si>
  <si>
    <t>184.10</t>
  </si>
  <si>
    <t>APCD2005-PTO-981649</t>
  </si>
  <si>
    <t>5488 Overland Av Elect Maint Shop San Diego, CA</t>
  </si>
  <si>
    <t>INTERNAL COMBUSTION ENGINE. MAKE: JOHN DEERE, MODEL 3029TF270, SERIAL NO.: 3029T349529 BHP RATING: 64 HP. DIESEL FUELED. EQUIPPED WITH TURBOCHARGER. DRIVES AN ELECTRICAL EMERGENCY GENERATOR JFT DEC 17 04    17CCR93115   SJE10/05</t>
  </si>
  <si>
    <t>222.60</t>
  </si>
  <si>
    <t>241.00</t>
  </si>
  <si>
    <t>APCD2005-PTO-981676</t>
  </si>
  <si>
    <t>Natus Medical Incorporated</t>
  </si>
  <si>
    <t>Stephen DiRocco</t>
  </si>
  <si>
    <t>5955 Pacific Center Bl San Diego, CA</t>
  </si>
  <si>
    <t>INTERNAL COMBUSTION ENGINE. MAKE: JOHN DEERE. MODEL: 6081AF001. SERIAL NO.: RG6081A135483. BHP RATING: 300 HP. DIESEL FUELED. EQUIPPED WITH TURBOCHARGER AND AFTERCOOLER. DRIVES AN ELECTRICAL EMERGENCY GENERATOR. JFTNEWJUL1205</t>
  </si>
  <si>
    <t>252.20</t>
  </si>
  <si>
    <t>260.80</t>
  </si>
  <si>
    <t>APCD2005-PTO-981724</t>
  </si>
  <si>
    <t>110 14th Street Ramona, CA</t>
  </si>
  <si>
    <t>INTERNAL COMBUSTION ENGINE. MAKE: JOHN DEERE. MODEL: 6068TF275. SERIAL NO. PE6068T316301. YEAR OF MANUFACTURE: 2003. BHP RATING: 165 HP. DIESEL FUELED EQUIPPED WITH TURBOCHARGER. DRIVES AN ELECTRICAL EMERGENCY GENERATOR. JFT NEW MAY2405 17CCR93115 SJE 10/05</t>
  </si>
  <si>
    <t>197.20</t>
  </si>
  <si>
    <t>204.40</t>
  </si>
  <si>
    <t>APCD2005-PTO-981782</t>
  </si>
  <si>
    <t>INTERNAL COMBUSTION ENGINE. MAKE: JOHN DEERE. MODEL: 4045HF275. SERIAL NO.:PE4045H346671. YEAR OF MANUFACTURE: 2004. BHP RATING: 107 HP. DIESEL FUELED EQUIPPED WITH A TURBO CHARGER. DRIVES AN ELECTRICAL EMERGENCY GENERATOR RATED AT 80 KW.  JFTNEWJUL1305</t>
  </si>
  <si>
    <t>APCD2005-PTO-981783</t>
  </si>
  <si>
    <t>Building 43390 Camp Pendleton, CA</t>
  </si>
  <si>
    <t>INTERNAL COMBUSTION ENGINE. MAKE: JOHN DEERE. MODEL: 4045TF270. SERIAL NO.: PE4045T354716. BHP RATING: 99 HP. DIESEL FUELED. EQUIPPED WITH TURBOCHARGER DRIVES AN ELECTRICAL EMERGENCY GENERATOR.  BLDG. #43390/LONG RIFLE. JFT NEW DEC 14 04 17 CCR 93115 SJE 12/05_x000D_Functional Group: Military Support (S)</t>
  </si>
  <si>
    <t>APCD2005-PTO-981790</t>
  </si>
  <si>
    <t>EMERGENCY ENGINE GENERATOR, DETROIT DIESEL ENGINE, DIESEL FIRED, 1120 HP, MODEL 12V200-G83-M36, S/N 536200642, TURBOCHARGED, TIER 1 ENGINE, EPA CERTIFICATION NO. 4DDXL35.8GRP, YEAR OF MANUFACTURE 2004.</t>
  </si>
  <si>
    <t>97.10</t>
  </si>
  <si>
    <t>APCD2005-PTO-981830</t>
  </si>
  <si>
    <t>City of Oceanside Water Utilities Dept</t>
  </si>
  <si>
    <t>829 Rivertree Rd Oceanside, CA</t>
  </si>
  <si>
    <t>EMERGENCY STANDBY ENGINE: 125 BHP MODEL 6359TF002 JOHN DEERE DIESEL FIRED ENGINE, TURBOCHARGED, S/N T06359T224833, DRIVING A MODEL 80ROZJ71, S/N254110 KOHLER GENERATOR.  981830 EAD 1/18/05  17CCR93115  SJE10/05</t>
  </si>
  <si>
    <t>727.80</t>
  </si>
  <si>
    <t>731.10</t>
  </si>
  <si>
    <t>APCD2005-PTO-981879</t>
  </si>
  <si>
    <t>SD Fire Rescue</t>
  </si>
  <si>
    <t>Division Captain</t>
  </si>
  <si>
    <t>945 25th St San Diego, CA</t>
  </si>
  <si>
    <t>INTERNAL COMBUSTION ENGINE. MAKE: PERKINS. SERIAL NO 3777E 06B/2 BAE-19-A1BHP: 72 HP. DIESEL FUELED. DRIVES A DETROIT DIESEL ELECTRICAL EMERGENCY GENERATOR RATED AT 54 KW.  JFT DEC2204    17CCR93115 SJE11/05</t>
  </si>
  <si>
    <t>248.00</t>
  </si>
  <si>
    <t>259.60</t>
  </si>
  <si>
    <t>APCD2005-PTO-981883</t>
  </si>
  <si>
    <t>Chula Vista Fire Department, Station 6</t>
  </si>
  <si>
    <t>605 Mt Miguel Rd Chula Vista, CA</t>
  </si>
  <si>
    <t>INTERNAL COMBUSTION ENGINE. MAKE: JOHN DEERE. MODEL: 4045TF270, SERIAL NUMBER: PE4045T395810. BHP RATING: 99 HP. DIESEL FUELED. EQUIPPED WITH A TURBOCHARGER. DRIVES AN ELECTRICAL EMERGENCY GENERATOR RATED AT 60 KW. JFT NEW JUN0805</t>
  </si>
  <si>
    <t>APCD2005-PTO-981923</t>
  </si>
  <si>
    <t>Herring Broadcasting Company,  Inc</t>
  </si>
  <si>
    <t>4757 Morena Blvd San Diego, CA</t>
  </si>
  <si>
    <t>INTERNAL COMBUSTION ENGINE. MAKE: CUMMINS. MODEL: 6BTAA5.9-G1. SERIAL NO.: 46398866. YEAR OF MANUFACTURE: 2004. BHP RATING: 207 HP. EQUIPPED WITH A TURBOCHARGER. DRIVES AN ELECTRICAL EMERGENCY GENERATOR, SERIAL NO.: FO40654805, RATED AT 125 KW. JFTNEWDEC2304</t>
  </si>
  <si>
    <t>209.30</t>
  </si>
  <si>
    <t>222.90</t>
  </si>
  <si>
    <t>APCD2005-PTO-981930</t>
  </si>
  <si>
    <t>Manager Owner</t>
  </si>
  <si>
    <t>EMERGENCY STANDBY ENGINE, 157 HP JOHN DEERE DIESEL ENGINE, MODEL 404HF275SH S/N: PE 4045H422381, YEAR OF MANUFACTURE 2004, EPA CERTIFCATION NO. 4JDXLO6.8039, TIER 2, TURBOCHARGED, DRIVING A 117KW GENERATOR. APPL# 981930 EFH 12/05</t>
  </si>
  <si>
    <t>220.60</t>
  </si>
  <si>
    <t>224.00</t>
  </si>
  <si>
    <t>APCD2005-PTO-982002</t>
  </si>
  <si>
    <t>13330 N Evening Creek Dr San Diego, CA</t>
  </si>
  <si>
    <t>EMERGENCY ENGINE: DETROIT DIESEL, MODEL 06VF212848, 475 BHP, DIESEL FIRED, S/N 80637416, DRIVING A 300-KW KOHLER GENERATOR, MODEL 300ROZD71. (9820002 ALC 11/04)17CCR93115SJE10/05</t>
  </si>
  <si>
    <t>130.60</t>
  </si>
  <si>
    <t>142.90</t>
  </si>
  <si>
    <t>APCD2005-PTO-982065</t>
  </si>
  <si>
    <t>Vons #2012</t>
  </si>
  <si>
    <t>7788 Regents Rd San Diego, CA</t>
  </si>
  <si>
    <t>INTERNAL COMBUSTION ENGINE. MAKE: GENERAL MOTORS. MODEL: 3.9GN, SERIAL NO.: 2063322. BHP RATING: 56 HP. NATURAL GAS FUELED. EQUIPPED WITH A THREE WAY CATALYTIC CONVERTER AND AN AIR TO FUEL RATIO CONTROLLER. DRIVES AN ELECTRICAL EMERGENCY GENERATOR RATED AT 40 KW. JFT NEW JUN0705</t>
  </si>
  <si>
    <t>335.30</t>
  </si>
  <si>
    <t>354.90</t>
  </si>
  <si>
    <t>APCD2005-PTO-982092</t>
  </si>
  <si>
    <t>IQHQ - Aventine West, LP c/o CBRE, Inc.</t>
  </si>
  <si>
    <t>Jerry Heavner</t>
  </si>
  <si>
    <t>8910 University Center Lane Suite 270 San Diego, CA</t>
  </si>
  <si>
    <t>INTERNAL COMBUSTION ENGINE. MAKE CATERPILLAR, MODEL 3412D. SERIAL NUMBER: 81Z08217. BHP RATING: 890 HP. DIESEL FUELED. EQUIPPED WITH TURBOCHARGER AND AFTERCOOLER. DRIVES A 600 KW ELECTRICAL EMERGENCY GENERATOR. JFT PRIOR PERMIT 890667 JAN 50517 CCR93115 SJE 12/05</t>
  </si>
  <si>
    <t>288.50</t>
  </si>
  <si>
    <t>APCD2005-PTO-982151</t>
  </si>
  <si>
    <t>Poway City Of</t>
  </si>
  <si>
    <t>17710 1/2 Old Coach Rd Poway, CA</t>
  </si>
  <si>
    <t>EMERGENCY ENGINE: ONAN, MODEL DGDB-3374791, 166 BHP, DIESEL FIRED, S/N G990944840; ENGINE MODEL NUMBER 6BT5.9-G6, ENGINE SERIAL NUMBER 45865267. (982151 ALC 12/04)  17CCR93115SJE12/05</t>
  </si>
  <si>
    <t>123.70</t>
  </si>
  <si>
    <t>128.20</t>
  </si>
  <si>
    <t>APCD2005-PTO-982153</t>
  </si>
  <si>
    <t>City of San Diego Metro Wastewater</t>
  </si>
  <si>
    <t>3936 Jupiter Wy San Diego, CA</t>
  </si>
  <si>
    <t>EMERGENCY STANDBY ENGINE: GENERAL MOTORS ENGINE, FUELED WITH NATURAL GAS, MODEL INDUSTRIAL POWER TRAIN VORTEC 4.3 LITER- 4 CYCLE, S/N 4.3L-17279, RATED AT 75 BHP, DRIVING A 37 KW GENERATOR. (982153-CCN-1/05)</t>
  </si>
  <si>
    <t>APCD2005-PTO-982180</t>
  </si>
  <si>
    <t>BioLegend Inc</t>
  </si>
  <si>
    <t>Dale Kutsch</t>
  </si>
  <si>
    <t>8958 Terman Ct San Diego, CA</t>
  </si>
  <si>
    <t>EMERGENCY ENGINE:  CATERPILLAR, MODEL 3306, 382 BHP, DIESEL FIRED, S/N 9NR04273.  (982180 ALC 12/04) (17CCR93115)     SJE10/05  (Located at building 8959 Terman Ct.)</t>
  </si>
  <si>
    <t>661.00</t>
  </si>
  <si>
    <t>669.00</t>
  </si>
  <si>
    <t>APCD2006-PTO-040906</t>
  </si>
  <si>
    <t>USN Hospital 2 PWC</t>
  </si>
  <si>
    <t>Brian Lengel</t>
  </si>
  <si>
    <t>Navy Hospital San Diego, CA</t>
  </si>
  <si>
    <t>92134</t>
  </si>
  <si>
    <t>EMERGENCY GENERATOR: CATERPILLAR MODEL 3412TA, RATED 600 KW, 890 HP, DIESEL-FIRED, S/N 81Z03680, UNIT #1, GENERATOR S/N 6FA03270 (APPL #40906/JJS) 1186 (983302 ALC 09/06)   NO APP</t>
  </si>
  <si>
    <t>APCD2006-PTO-040907</t>
  </si>
  <si>
    <t>EMERGENCY GENERATOR: CATERPILLAR MODEL 3412TA, RATED 600 KW, 890 HP, DIESEL-FIRED, S/N 81Z03684, UNIT #2, GENERATOR S/N 6FA03271 (APPL #40907/JJS)  1186 (983302 ALC 09/06)   NO APP</t>
  </si>
  <si>
    <t>APCD2006-PTO-040908</t>
  </si>
  <si>
    <t>EMERGENCY GENERATOR: CATERPILLAR MODEL 3412TA, RATED 600 KW, 890 HP, DIESEL-FIRED, S/N 81Z03689, UNIT #3, GENERATOR S/N 6FA03275 (APPL #40908/JJS)  1186 (983302 ALC 09/06)   NO APP</t>
  </si>
  <si>
    <t>APCD2006-PTO-860747</t>
  </si>
  <si>
    <t>WESTIN HOTEL</t>
  </si>
  <si>
    <t>910 BROADWAY CIRCLE SAN DIEGO, CA</t>
  </si>
  <si>
    <t>EMERGENCY GENERATOR: DETROIT DIESEL ALLISON MODEL 16VF006857, RATED 1200 KW,#2 DIESEL OIL FIRED, S/N 6A05713 961945 (5/97) 17CCR93115 SJE 01/06</t>
  </si>
  <si>
    <t>214.19</t>
  </si>
  <si>
    <t>217.42</t>
  </si>
  <si>
    <t>APCD2006-PTO-860853</t>
  </si>
  <si>
    <t>Veterans Administration Hospital</t>
  </si>
  <si>
    <t>Jean Parkinson</t>
  </si>
  <si>
    <t>3350 La Jolla Village Dr San Diego, CA</t>
  </si>
  <si>
    <t>92161</t>
  </si>
  <si>
    <t>NO. 1 EMERGENCY DIESEL ENGINE GENERATOR SET: CATERPILLAR MODEL 3508, DITA, (S/N 23Z01554), 600 KW VA STANDBY RATING (906 BHP) NO. 2 DIESEL FUEL.  (APPL. 860853 AS 1/88)  860853 JFT APP 978408 REV JUN 260317 CCR 93115S JE 01/06 JFT APP 984595 ATCM HOSP JAN 1707</t>
  </si>
  <si>
    <t>APCD2006-PTO-870503</t>
  </si>
  <si>
    <t>San Diego Post Acute Center</t>
  </si>
  <si>
    <t>Jason Parrott</t>
  </si>
  <si>
    <t>1201 S Orange Ave El Cajon, CA</t>
  </si>
  <si>
    <t>ENGINE/GENERATOR SET: CATERPILLAR MODEL 3408BDI, RATED 400 KW, DIESEL-OIL FIRED, S/N 78Z02495 (WITH 4 DEGREES RETARDED TIMING), 425 BHP 960558 10/961 17CCR93115  SJE01/06</t>
  </si>
  <si>
    <t>907.00</t>
  </si>
  <si>
    <t>916.00</t>
  </si>
  <si>
    <t>APCD2006-PTO-880428</t>
  </si>
  <si>
    <t>KNSD TV 39 New World Comm Of S D</t>
  </si>
  <si>
    <t>Miller Ranch Rd Mt San Miguel Spring Valley, CA</t>
  </si>
  <si>
    <t>EMERGENCY GENERATOR: DETROIT DIESEL MODEL 9123-7306, ENGINE S/N 1253395 RATED 1290 BHP AT 800 KW, DIESEL FIRED, GENERATOR S/N 504405-R1 (APPL #880428/JJS)  0989  880428  17CCR93115  SJE04/06</t>
  </si>
  <si>
    <t>1079.50</t>
  </si>
  <si>
    <t>1084.00</t>
  </si>
  <si>
    <t>APCD2006-PTO-890492</t>
  </si>
  <si>
    <t>Hyatt Regency La Jolla At Aventine</t>
  </si>
  <si>
    <t>3777 La Jolla Village Dr San Diego, CA</t>
  </si>
  <si>
    <t>EMERGENCY GENERATOR: CATERPILLAR MODEL3412 DITA, RATED 890 HP AT 600 KW,TURBOCHARGED AND AFTERCOOLED, DIESEL OIL FIRED, S/N 81Z08213 (APPL #890492/JJS)  0890 890492  17CCR93115   SJE06/06</t>
  </si>
  <si>
    <t>451.00</t>
  </si>
  <si>
    <t>472.00</t>
  </si>
  <si>
    <t>APCD2006-PTO-890500</t>
  </si>
  <si>
    <t>550 Corporate Center Investment Group Inc</t>
  </si>
  <si>
    <t>Business Partners</t>
  </si>
  <si>
    <t>550 W C St San Diego, CA</t>
  </si>
  <si>
    <t>EMERGENCY GENERATOR: CUMMINS MODEL KTTA-19G, RATED 685 HP AT 450 KW, DIESEL OIL FIRED, S/N 37123603   17CCR93115  SJE02/06</t>
  </si>
  <si>
    <t>APCD2006-PTO-890501</t>
  </si>
  <si>
    <t>EMERGENCY ENGINE: CLARK MODEL DDFP08GT, RATED 195 HP AT 3300 RPM, DIESELOIL FIRED, S/N 1A90636  17CCR93115  SJE02/06 (ATCM DATA: ENGINE DIRECT DRIVES A FIRE PUMP)</t>
  </si>
  <si>
    <t>322.70</t>
  </si>
  <si>
    <t>340.20</t>
  </si>
  <si>
    <t>APCD2006-PTO-890541</t>
  </si>
  <si>
    <t>FIRE PUMP: PEERLESS MODEL 5 TUF 7, 750 GPM PUMP DRIVEN BY A CATERPILLAR MODEL 3208 DIT, TURBOCHARGED, V-8, DIESEL ENGINE  (S/N 03Z08705).</t>
  </si>
  <si>
    <t>596.10</t>
  </si>
  <si>
    <t>APCD2006-PTO-890542</t>
  </si>
  <si>
    <t>FIRE PUMP: PEERLESS MODEL 5 TUF 7, 750 GPM PUMP,  DRIVEN BY A CATERPILLAR MODEL 3208 DIT, TURBOCHARGED, V-8, DIESEL ENGINE (S/N 03Z08694).</t>
  </si>
  <si>
    <t>589.10</t>
  </si>
  <si>
    <t>630.40</t>
  </si>
  <si>
    <t>APCD2006-PTO-890684</t>
  </si>
  <si>
    <t>Division Analyst</t>
  </si>
  <si>
    <t>EMERGENCY ENGINE: CATERPILLAR MODEL 3412, S/N 81Z08664, RATED 890 HP AT 600 KW, WITH TURBOCHARGER AND AFTERCOOLING, DIESEL OIL FIRED, GENERATOR S/N: 21676. (APPL #890684/JJS) 0891 890684    17 CCR 93 115     SJE 01/06</t>
  </si>
  <si>
    <t>394.65</t>
  </si>
  <si>
    <t>396.40</t>
  </si>
  <si>
    <t>APCD2006-PTO-890778</t>
  </si>
  <si>
    <t>The Scripps Research Institute</t>
  </si>
  <si>
    <t>Facilities Manager</t>
  </si>
  <si>
    <t>10596 North Torrey Pines Road La Jolla, CA</t>
  </si>
  <si>
    <t>IC ENGINE/EMERGENCY GENERATOR SET: ONE (1) CUMMINS MODEL VTA-1710-G, DIESEL-FIRED, EQUIPPED WITH TURBOCHARGING AND AFTERCOOLING, 760 BHP, 500 KW, SN 37110146; #2 SOUTH. (APPL#890778/JCM/KMC/0592) 890778 17CCR93115SJE02/06</t>
  </si>
  <si>
    <t>779.40</t>
  </si>
  <si>
    <t>782.28</t>
  </si>
  <si>
    <t>APCD2006-PTO-890781</t>
  </si>
  <si>
    <t>IC ENGINE/EMERGENCY GENERATOR SET: ONE (1) CUMMINS MODEL VTA-1710-G, DIESEL-FIRED; EQUIPPED WITH TURBOCHARGING AND AFTERCOOLING; 760 BHP, 500 KW, SN 37104896; #1 NORTH. (APPL#890781/JCM/KMC/0592) 890781 17CCR93115SJE02/06</t>
  </si>
  <si>
    <t>933.10</t>
  </si>
  <si>
    <t>935.00</t>
  </si>
  <si>
    <t>APCD2006-PTO-890861</t>
  </si>
  <si>
    <t>CAT ENGINE GENERATOR, MODEL 3412 DI, S/N 81Z06211, 723 BHP, 539 KW, 1800 RPM DIESEL FIRED 890861 EFH 8/91 17CCR 93115  SJE 11/05</t>
  </si>
  <si>
    <t>871.40</t>
  </si>
  <si>
    <t>886.10</t>
  </si>
  <si>
    <t>APCD2006-PTO-900044</t>
  </si>
  <si>
    <t>890861 EMERGENCY ENGINE GENERATOR; CAT MODEL D3508   S/N 23Z03080; TURBO-CHARGED DIESEL FUEL-FIRED; 1100 BHP; AFTER COOLED  900044 EFH 03/12/91   900044 17CCR93115  SJE 11/05</t>
  </si>
  <si>
    <t>954.50</t>
  </si>
  <si>
    <t>967.30</t>
  </si>
  <si>
    <t>APCD2006-PTO-900045</t>
  </si>
  <si>
    <t>I/C EMERGENCY ENGINE GENERATOR; CAT MODEL D3508;  S/N 23Z03085 TURBOCHARGED DIESEL FUEL-FIRED; AFTERCOOLED; 1100 BHP.  900045 EFH 03/12/91  900045   17CCR93115  SJE11/05</t>
  </si>
  <si>
    <t>959.20</t>
  </si>
  <si>
    <t>978.20</t>
  </si>
  <si>
    <t>APCD2006-PTO-900665</t>
  </si>
  <si>
    <t>Manchester Grand Hyatt SD</t>
  </si>
  <si>
    <t>Director Of Engineering</t>
  </si>
  <si>
    <t>1 Market Place San Diego, CA</t>
  </si>
  <si>
    <t>EMERGENCY ENGINE ELECTRICAL GENERATOR SET:  KOHLER MODEL 1000 ROZD 71, 1550 HP TURBO-CHARGED, INTER-COOLED DETROIT DIESEL ENGINE MODEL 9123 - 7306, SERIAL NUMBER 12E - 9874 DRIVING A 1000 KW GENERATOR. (APP #900665 GDS 10/25/95) (3/96)   17CCR93115   SJE01/06</t>
  </si>
  <si>
    <t>APCD2006-PTO-900666</t>
  </si>
  <si>
    <t>1 Market Pl San Diego, CA</t>
  </si>
  <si>
    <t>EMERGENCY FIRE PUMP #1 POWERED BY A 370 HP CATERPILLAR MODEL 3406B-D1 DIESEL ENGINE, SERIAL NUMBER 6TB09867. [APP 900666 GDS 10/25/95] 17CCR93115 SJE 03/06</t>
  </si>
  <si>
    <t>401.10</t>
  </si>
  <si>
    <t>442.50</t>
  </si>
  <si>
    <t>APCD2006-PTO-900667</t>
  </si>
  <si>
    <t>Manchester Grand Hyatt San Diego</t>
  </si>
  <si>
    <t>One Market Place San Diego, CA</t>
  </si>
  <si>
    <t>EMERGENCY FIRE PUMP #2 POWERED BY A TURBOCHARGED, AFTERCOOLED, 208 HP CUMMINS DIESEL ENGINE, MODEL 6BTA5-9F1, SERIAL NUMBER 44714219. (APP 900667 G.D.Smith Oct 1995, 17CCR93115, S.J. Eden Jan 2006)</t>
  </si>
  <si>
    <t>313.60</t>
  </si>
  <si>
    <t>358.30</t>
  </si>
  <si>
    <t>APCD2006-PTO-900746</t>
  </si>
  <si>
    <t>Pacific Regent Lifecare Inc</t>
  </si>
  <si>
    <t>Vice President</t>
  </si>
  <si>
    <t>3890 Nobel Dr San Diego, CA</t>
  </si>
  <si>
    <t>CAT DIESEL ENGINE GENERATOR, MODEL 3508,1106 BHP   825 KW, S/N 23Z03185 EQUIPPED WITH TURBO CHARGING AND AFTER COOLING SYST.900746 EFH 05/15/91    900746     17CCR93115     SJE03/06</t>
  </si>
  <si>
    <t>442.00</t>
  </si>
  <si>
    <t>467.00</t>
  </si>
  <si>
    <t>APCD2006-PTO-901016</t>
  </si>
  <si>
    <t>ONE (1) 423 HP DETROIT DIESEL ENGINE, MODEL 6V-92TA, S/N 278858, WITH TURBO-CHARGING AND AFTERCOOLING DRIVES A 250 KW KOHLER 250RO7D71 EMERGENCY GENERATOR, S/N 278858 (ENG ID# 6VF187603 8063-7405) 901016 EAD 8/4/92 901016  17CCR93115  SJE12/05</t>
  </si>
  <si>
    <t>3658.20</t>
  </si>
  <si>
    <t>3663.50</t>
  </si>
  <si>
    <t>APCD2006-PTO-930873</t>
  </si>
  <si>
    <t>Salk Institute</t>
  </si>
  <si>
    <t>Plant Engineer</t>
  </si>
  <si>
    <t>10010 Torrey Pines Rd N La Jolla, CA</t>
  </si>
  <si>
    <t>Emergency Engine-Generator Set:  Caterpillar Model 3406C, 400 kw, driven by a Caterpillar Model 3406 Dita, turbocharged, aftercooled, 4-stroke cycle, 6-cyl, direct injection, 587-hp diesel engine, S/N 4PM00070.  (JCM 11/94).  (APP #930873  17CCR93115  SJE 10/05).</t>
  </si>
  <si>
    <t>375.60</t>
  </si>
  <si>
    <t>385.10</t>
  </si>
  <si>
    <t>APCD2006-PTO-930917</t>
  </si>
  <si>
    <t>120 LINCOLN AV S EL CAJON, CA</t>
  </si>
  <si>
    <t>EMERGENCY GENERATOR-ENGINE SET:  DETROIT DIESEL, MODEL 12VF-92TA 8123-7416, S/N 12VF008862, 947HP @ 1800 RPM, INJECTION TIMING RETARDED, TURBOCHARGED AND AFTERCOOLED DIESEL ENGINE  DRIVING A GENERATOR:  STAMFORD, TYPE HC534F 550 KW ELECTRICAL GENERATOR. (930917/ADL/9-94). 930917 17CCR93115SJE12/05</t>
  </si>
  <si>
    <t>448.40</t>
  </si>
  <si>
    <t>454.40</t>
  </si>
  <si>
    <t>APCD2006-PTO-930948</t>
  </si>
  <si>
    <t>Questhaven Pacific View LLC</t>
  </si>
  <si>
    <t>1601 San Elijo Rd San Marcos, CA</t>
  </si>
  <si>
    <t>ONE (1) I.C. DIESEL ENGINE: _x000D_
-DETROIT DIESEL MODEL: DDFP-06FA-8175,_x000D_
-S/N: 6VF-199598,_x000D_
388 BHP, DRIVING AN AURORA FIRE-PUMP.         _x000D_
970741 (12/97)_x000D_
17CCR93115 SJE01/06</t>
  </si>
  <si>
    <t>APCD2006-PTO-931021</t>
  </si>
  <si>
    <t>10590 John Jay Hopkins Drive San Diego, CA</t>
  </si>
  <si>
    <t>DIESEL ENGINE: ONE (1) 330 BHP MODEL 6-71T / 1063-7305  DETROIT DIESEL ENGINE, S/N 06AO471391, DRIVING A 200 KW EMERGENCY GENERATOR, S/N 353202, MODEL 200DS60. 931021EAD93102_x000D_117CCR93115SJE02/06</t>
  </si>
  <si>
    <t>APCD2006-PTO-940098</t>
  </si>
  <si>
    <t>SAN Fuel Company</t>
  </si>
  <si>
    <t>Charlie Long</t>
  </si>
  <si>
    <t>3698 C Pacific Highway San Diego, CA</t>
  </si>
  <si>
    <t>EMERGENCY GENERATOR SET: DMT CORPORATION, 250 KW, MODEL DMT-250CL2, S/N 94-4097-1; ENGINE MANUFACTURER: CUMMINS, MODEL LTA-10G1, 380 HP, S/N 34746212 - LOCATED AT NEW FUEL FARM AT 3698 PACIFIC HY #C (978855 12/02)   17CCR93115   SJE05/06   _x000D_(ATCM DATA: DIESEL-FUELED, MOD YR 1994 ENGINE)</t>
  </si>
  <si>
    <t>294.30</t>
  </si>
  <si>
    <t>306.30</t>
  </si>
  <si>
    <t>APCD2006-PTO-940164</t>
  </si>
  <si>
    <t>City of Chula Vista</t>
  </si>
  <si>
    <t>Steve Dorsey</t>
  </si>
  <si>
    <t>1800 Maxwell Road Chula Vista, CA</t>
  </si>
  <si>
    <t>EMERGENCY ENGINE/GENERATOR SET: KOHLER 230 KW GENERATOR, MODEL 230ROZ271, S/N 217600;  _x000D_ENGINE: CUMMINS 395 HP (375 ADV. HP), MODEL NT855 G4, S/N 11421402; CRANKCASE EMISSION CONTROL: CRANK VENT FILTER THAT IS VENTED TO THE ENGINE AIR INTAKE FILTER OR DUCT. _x000D_(APPL# 940164/CW)  1294 940164  17CCR93115   SJE03/06   (ATCM DATA: DIESEL-FUELED)</t>
  </si>
  <si>
    <t>APCD2006-PTO-940179</t>
  </si>
  <si>
    <t>La Jolla Village Square</t>
  </si>
  <si>
    <t>8657 Villa La Jolla Dr #123 San Diego, CA</t>
  </si>
  <si>
    <t>DIESEL ENGINE GENERATOR SET: DMT CORP. MODEL DMT250CL-2, 250 KW, DRIVEN BY A CUMMINS MODEL LTA10G1, TURBOCHARGED, AFTERCOOLED, 4-STROKE CYCLE, 6-CYL, DIRECT INJECTION, 380-HP DIESEL ENGINE S/N 34732049. 971129 (2/98) 17CCR93115SJE 01/06</t>
  </si>
  <si>
    <t>168.28</t>
  </si>
  <si>
    <t>168.58</t>
  </si>
  <si>
    <t>APCD2006-PTO-940182</t>
  </si>
  <si>
    <t>AT&amp;T LOCAL SERVICES</t>
  </si>
  <si>
    <t>5464 MOREHOUSE DR SAN DIEGO, CA</t>
  </si>
  <si>
    <t>DIESEL ENGINE-GENERATOR SET: KATO LIGHT MODEL D500FRX4, 500 KW, DRIVEN BY A DETROIT DIESEL MODEL 12V71TA (7123-7406), TURBOCHARGED, AFTERCOOLED, V-12, 2-STROKE CYCLE, DIRECT INJECTION, 750-HP DIESEL ENGINE. 973952 (9/99)_x000D_17CCR93115   SJE  12/05</t>
  </si>
  <si>
    <t>259.30</t>
  </si>
  <si>
    <t>APCD2006-PTO-940269</t>
  </si>
  <si>
    <t>ONE (1) DIESEL EMERGENCY ENGINE GENERATOR SET: CAT DIESEL ENGINE, MODEL 3406 S/N: 4PM00071, 587BHP, TURBOCHARGED &amp; AFTERCOOLED, WITH A CAT GENERATOR, MODEL SR-4, 400KW, S/N: 6JM0050_x000D_117CCR93115SJE02/06</t>
  </si>
  <si>
    <t>401.00</t>
  </si>
  <si>
    <t>407.00</t>
  </si>
  <si>
    <t>APCD2006-PTO-940339</t>
  </si>
  <si>
    <t>Power Maintenance</t>
  </si>
  <si>
    <t>1288 Palm Av Imperial Beach, CA</t>
  </si>
  <si>
    <t>EMERGENCY GENERATOR-ENGINE SET: DETROIT DIESEL MODEL 7123-7032, SERIAL NO. 12VAO 77003, 436 HP, DIESEL ENGINE DRIVING AN ELECTRICAL GENERATOR: STAMFORD NEW AGE, TYPE ACW 534C, 781 AMPS @ 208 VOLTS, 225 KW STANDBY A/C GENERATOR. (ADL /95). 940339 17 CCR 93115 SJE 12/05</t>
  </si>
  <si>
    <t>APCD2006-PTO-940819</t>
  </si>
  <si>
    <t>Grossmont Medical Plaza</t>
  </si>
  <si>
    <t>5525 Grossmont Center Dr La Mesa, CA</t>
  </si>
  <si>
    <t>EMERGENCY ENGINE GENERATOR SET: JOHN DEERE ENGINE, MODEL 6076AF010, S/N RG6076A175813, 250 BHP; DRIVING A KOHLER GENERATOR, 150 KW, MODEL 150RO7J71, S/N 291410. (940819-CCN-9/95) 17CCR93115     SJE01/06</t>
  </si>
  <si>
    <t>559.10</t>
  </si>
  <si>
    <t>577.70</t>
  </si>
  <si>
    <t>APCD2006-PTO-940820</t>
  </si>
  <si>
    <t>EMERGENCY FIRE PUMP ENGINE: DETROIT DIESEL ENGINE, MODEL DFP03DT 5068, S/N 3D-210617, 130 BHP. (940820-CCN-9/95)  17CCR93115 (S. Eden 01/06)</t>
  </si>
  <si>
    <t>644.90</t>
  </si>
  <si>
    <t>675.50</t>
  </si>
  <si>
    <t>APCD2006-PTO-940856</t>
  </si>
  <si>
    <t>Automobile Club Of Southern California</t>
  </si>
  <si>
    <t>8765 Fletcher Pkwy La Mesa, CA</t>
  </si>
  <si>
    <t>EMERGENCY GENERATOR-ENGINE SET: CATERPILLAR MODEL 3208, S/N 5YF01891, 299 HP, TURBOCHARGED AND AFTERCOOLED DIESEL ENGINE  DRIVING AN ELECTRICAL GENERATOR:  GENERAC CORP, MODEL 94A02781-S, S/N 2013531, 300.7 AMPS @ 480 V200 KW ELECTRICAL GENERATOR. (APP. NO. 940856, ADL-7/95). 17CCR93115 SJE01/06</t>
  </si>
  <si>
    <t>365.00</t>
  </si>
  <si>
    <t>369.30</t>
  </si>
  <si>
    <t>APCD2006-PTO-940892</t>
  </si>
  <si>
    <t>Paradise Valley Health Care Center</t>
  </si>
  <si>
    <t>2575 8th Street E National City, CA</t>
  </si>
  <si>
    <t>ONE (1) EMERGENCY ENGINE GENERATOR SET:CAT DIESEL ENGINE, MODEL 3406 DT, 449 BHP, S/N:2WB00978, EQUIPPED WITH TURBOCHARGING AND AFTERCOOLING; DRIVING A 375 KW NEW AGE LTD GENERATOR. APPL 940892 EFH 06/96 17CCR93115  SJE12/05</t>
  </si>
  <si>
    <t>APCD2006-PTO-941091</t>
  </si>
  <si>
    <t>SD Co of Central Jail PR0090</t>
  </si>
  <si>
    <t>David Vaughan</t>
  </si>
  <si>
    <t>1173 Front St San Diego, CA</t>
  </si>
  <si>
    <t>ONE (1) CAT EMERGENCY ENGINE GENERATOR SET, MODEL 3508TA, 1106HP, DIESEL FIRED, S/N: 23Z06278, TURBOCHARGED AND AFTERCOOLED, DRIVING A CAT GENERATOR MODEL SR4B, S/N: 1BN00543, 750 KW.  941091 EFH (3/98) 17CCR93115SJE11/05 APP#984336-SJE-11/06 HEALTHCARE ATCM AMENDMENT HRA</t>
  </si>
  <si>
    <t>APCD2006-PTO-941092</t>
  </si>
  <si>
    <t>ONE (1) CAT EMERGENCY ENGINE GENERATOR SET, MODEL D3508TA, 1106 HP, DIESEL FIRED, S/N: 23Z06271, TURBOCHARGED AND AFTERCOOLED, DRIVING A CAT GENERATOR MODEL SR4B, S/N: 1BN00542, 750KW. 941092 EFH (3/98)17CCR93115SJE11/05APP#984337-SJE-11/06 HEALTHCARE ATCM AMENDMENT HRA</t>
  </si>
  <si>
    <t>317.60</t>
  </si>
  <si>
    <t>328.70</t>
  </si>
  <si>
    <t>APCD2006-PTO-950046</t>
  </si>
  <si>
    <t>11440 Bernardo Ct W San Diego, CA</t>
  </si>
  <si>
    <t>Emergency Engine Electrical Generator: 314 hp Caterpillar 3306 Dita turbocharged, after-cooled, diesel engine, S/N 85Z12509, driving a 175 kw Magnamax generator. (App #950046 GDS 10/95). (17CCR93115  SJE 11/05).</t>
  </si>
  <si>
    <t>521.90</t>
  </si>
  <si>
    <t>523.20</t>
  </si>
  <si>
    <t>APCD2006-PTO-950313</t>
  </si>
  <si>
    <t>Emergency Engine Generator:  Caterpillar engine, Model 3412, S/N 2WJ00539, 1180 bhp; driving a caterpillar generator, 880 kw.  (APP# 950313 / CCN-10/96).  (17CCR93115  SJE  10/05).</t>
  </si>
  <si>
    <t>349.00</t>
  </si>
  <si>
    <t>APCD2006-PTO-950935</t>
  </si>
  <si>
    <t>Emergency Engine Generator Set:  Caterpillar engine, Model 3406, S/N 4JK00103, 475 bhp; driving a caterpillar SR4 generator, 350 kw.(APP #950935 / CCN-7/96)  (17CCR93115  SJE  10/05).</t>
  </si>
  <si>
    <t>2620.00</t>
  </si>
  <si>
    <t>2619.00</t>
  </si>
  <si>
    <t>APCD2006-PTO-951081</t>
  </si>
  <si>
    <t>EMERGENCY ENGINE GENERATOR: 211 HORSE POWER JOHN DEERE DIESEL ENGINE, MODEL 6076-T, SERIAL NUMBER RG6076T202756.   951081 GDS 7/99   17CCR93115   SJE05/06</t>
  </si>
  <si>
    <t>286.70</t>
  </si>
  <si>
    <t>297.50</t>
  </si>
  <si>
    <t>APCD2006-PTO-951120</t>
  </si>
  <si>
    <t>10650 North Torrey Pines Road San Diego, CA</t>
  </si>
  <si>
    <t>EMERGENCY ENGINE: CATERPILLAR SR4, MODEL 3516, DIESEL FIRED, 2018 BHP, S/N 25Z04010, DRIVING AN ELECTRIC GENERATOR.  (ALC 951120 8/7/98)  17CCR93115  SJE02/06</t>
  </si>
  <si>
    <t>622.30</t>
  </si>
  <si>
    <t>626.10</t>
  </si>
  <si>
    <t>APCD2006-PTO-951121</t>
  </si>
  <si>
    <t>EMERGENCY ENGINE:  CATERPILLAR SR4, MODEL 3516, DIESEL FIRED, 2018 BHP, S/N 25Z04015, DRIVING AN ELECTRIC GENERATOR. (ALC 951121 8/7/98)  17CCR93115  SJE02/06</t>
  </si>
  <si>
    <t>600.00</t>
  </si>
  <si>
    <t>603.90</t>
  </si>
  <si>
    <t>APCD2006-PTO-960071</t>
  </si>
  <si>
    <t>AT&amp;T Mobility SD MSC 34153</t>
  </si>
  <si>
    <t>5690 Balboa Arms Dr San Diego, CA</t>
  </si>
  <si>
    <t>EMERGENCY ENGINE GENERATOR SET: CAT DIESEL ENGINE, MODEL 3512-B, 2032 BHP, S/N: 6WN00095 EFH 02/98 17 CCR 93 115 SJE 12/05</t>
  </si>
  <si>
    <t>293.00</t>
  </si>
  <si>
    <t>APCD2006-PTO-960194</t>
  </si>
  <si>
    <t>EMERGENCY ENGINE:  CATERPILLAR, MODEL 3412 DIT, DIESEL FIRED, 746 BHP, S/N 81Z19664, DRIVING AN ELECTRIC GENERATOR. (03/98 ALC 960194) 17CCR93115 SJE 10\05</t>
  </si>
  <si>
    <t>384.00</t>
  </si>
  <si>
    <t>389.00</t>
  </si>
  <si>
    <t>APCD2006-PTO-960488</t>
  </si>
  <si>
    <t>EMERGENCY ENGINE GENERATOR: 195 HP KOHLER MODEL 135ROZJ DIESEL ENGINE, S/N RG6081T010101. 8/98 GDS 960488 17CCR93115 SJE12/05</t>
  </si>
  <si>
    <t>642.70</t>
  </si>
  <si>
    <t>653.70</t>
  </si>
  <si>
    <t>APCD2006-PTO-960494</t>
  </si>
  <si>
    <t>EMERGENCY ENGINE GENERATOR: GENERAC MODEL 90A02989-S DIESEL ENGINE,S/N 74474. 8/98 GDS 960494 17CCR93115 SJE12/05</t>
  </si>
  <si>
    <t>72.90</t>
  </si>
  <si>
    <t>84.40</t>
  </si>
  <si>
    <t>APCD2006-PTO-960498</t>
  </si>
  <si>
    <t>US Navy</t>
  </si>
  <si>
    <t>Bldg 505 Naval Amphibious Base NAB San Diego, CA</t>
  </si>
  <si>
    <t>Emergency Diesel Engine Generator: John Deere; model 6090HFG86; serial number RG6090L125738; Engine Family FJDXL09.0114; tier 3 certified; 463 bhp rated; turbocharged with charge air cooler; driving a 300 kW generator</t>
  </si>
  <si>
    <t>35.60</t>
  </si>
  <si>
    <t>36.90</t>
  </si>
  <si>
    <t>APCD2006-PTO-960504</t>
  </si>
  <si>
    <t>EMERGENCY STANDBY ENGINE: JOHN DEERE DIESEL ENGINE, MODEL 6081TF001, S/N RG6081T125437, RATED AT 192 BHP, EPA CERTIFIED OF ENGINE FAMILY NUMBER 1JDXL08.1038, TURBO CHARGED, DRIVING A 125 KW GENERATOR. _x000D_(960504-CCN-2/98) (979267-CCN-5/04) 984012-SJE-2/06 ATCM CONDITION BEC CHANGE</t>
  </si>
  <si>
    <t>199.40</t>
  </si>
  <si>
    <t>200.20</t>
  </si>
  <si>
    <t>APCD2006-PTO-960540</t>
  </si>
  <si>
    <t>EMERGENCY ENGINE-FIRE PUMP: CATERPILLAR DIESEL ENGINE, MODEL 3208NA, S/N 90N69045, 141 BHP. (960540-CCN-1/98) 17CCR93115 SJE 01/06 (ATCM: DIRECT DRIVE FIRE PUMP, NO GENERATOR)</t>
  </si>
  <si>
    <t>762.60</t>
  </si>
  <si>
    <t>776.20</t>
  </si>
  <si>
    <t>APCD2006-PTO-960542</t>
  </si>
  <si>
    <t>Solar Turbines Inc</t>
  </si>
  <si>
    <t>Aleks Meyer</t>
  </si>
  <si>
    <t>4200 Ruffin Rd San Diego, CA</t>
  </si>
  <si>
    <t>EMERGENCY ENGINE FIRE PUMP: CATERPILLAR DIESEL ENGINE, MODEL 3208, S/N 3Z11276, 255 BHP. (960542-CCN-1/98) 17CCR93115SJE01/06</t>
  </si>
  <si>
    <t>812.00</t>
  </si>
  <si>
    <t>858.50</t>
  </si>
  <si>
    <t>APCD2006-PTO-961011</t>
  </si>
  <si>
    <t>Organogenesis</t>
  </si>
  <si>
    <t>10933 N Torrey Pines Rd La Jolla, CA</t>
  </si>
  <si>
    <t>EMERGENCY ENGINE:  DETROIT DIESEL, MODEL 12V-92TA, DIESEL FIRED, 947 BHP, S/N: 12VFO12269, DRIVING GENERATOR #1. (ALC 05/98 961011) (984584 7/06) 17 CCR 93115 SJE 10/05</t>
  </si>
  <si>
    <t>APCD2006-PTO-961012</t>
  </si>
  <si>
    <t>EMERGENCY ENGINE:  DETROIT DIESEL, MODEL 12V-92TA, DIESEL FIRED, 947 BHP, S/N: 12VFO12267, DRIVING GENERATOR #2. (ALC 05/98 961012) (984584 7/06) 17 CCR 93115 SJE 10/05</t>
  </si>
  <si>
    <t>APCD2006-PTO-961078</t>
  </si>
  <si>
    <t>EMERGENCY ENGINE-GENERATOR SET: CATERPILLAR DIESEL ENGINE, MODEL 3406, S/N 4ZR01855, 600 BHP, DRIVING A 400 KW GENERATOR. (961078-CCN-1/98) 17CCR93115-SJE-01/06</t>
  </si>
  <si>
    <t>353.00</t>
  </si>
  <si>
    <t>APCD2006-PTO-961213</t>
  </si>
  <si>
    <t>JOHN DEERE MODEL 6081AF001 S/N RG6081A028070 250 BHP, DIESEL FIRED, 155 KW, BUILDING 1.  _x000D_FUNCTIONAL GROUP - RESEARCH, DEVELOPMENT, TEST, AND EVALUATION (RDT&amp;E).  961213AFS12APR1999   17CCR93115    SJE02/06</t>
  </si>
  <si>
    <t>229.02</t>
  </si>
  <si>
    <t>231.30</t>
  </si>
  <si>
    <t>APCD2006-PTO-961289</t>
  </si>
  <si>
    <t>EMERGENCY ENGINE GENERATOR:  519 HORSE POWER CATERPILLAR MODEL 3406DITA  _x000D_S/N 4ZR01387. 961289 GDS 2/98   17CCR93115   SJE05/06</t>
  </si>
  <si>
    <t>362.50</t>
  </si>
  <si>
    <t>APCD2006-PTO-961310</t>
  </si>
  <si>
    <t>UCSD Medical Center</t>
  </si>
  <si>
    <t>EH&amp;S Specialist</t>
  </si>
  <si>
    <t>225 Dickinson St W San Diego, CA</t>
  </si>
  <si>
    <t>EMERGENCY ENGINE-GENERATOR SET: CUMMINS DIESEL ENGINE, MODEL NTA-855-G, S/N 54931, 425 BHP, DRIVING A 250 KW GENERATOR. (961310-CCN-1/98) 17CCR93115 SJE03/06</t>
  </si>
  <si>
    <t>555.20</t>
  </si>
  <si>
    <t>561.20</t>
  </si>
  <si>
    <t>APCD2006-PTO-961311</t>
  </si>
  <si>
    <t>KOHLER MODEL 125ROZ-71, 125 KW, S/N 107374. 961311 AFS 20APR1999 17 CCR 93115 SJE 12/05</t>
  </si>
  <si>
    <t>507.10</t>
  </si>
  <si>
    <t>512.80</t>
  </si>
  <si>
    <t>APCD2006-PTO-961312</t>
  </si>
  <si>
    <t>EMERGENCY ENGINE-GENERATOR SET: CUMMINS DIESEL ENGINE, MODEL NTA-855-G, S/N 54141, 425 BHP, DRIVING A 250 KW GENERATOR.  (961312-CCN-1/98)  17CCR93115  SJE03/06</t>
  </si>
  <si>
    <t>566.10</t>
  </si>
  <si>
    <t>572.20</t>
  </si>
  <si>
    <t>APCD2006-PTO-961313</t>
  </si>
  <si>
    <t>EMERGENCY ENGINE-GENERATOR SET: CATERPILLAR DIESEL ENGINE, MODEL 3208, S/N 30A02389, 192 BHP, DRIVING A 143 KW GENERATOR. (961313-CCN-1/98)  17CCR93115  SJE12/05</t>
  </si>
  <si>
    <t>477.50</t>
  </si>
  <si>
    <t>483.90</t>
  </si>
  <si>
    <t>APCD2006-PTO-961596</t>
  </si>
  <si>
    <t>West Ash Operating, LLC</t>
  </si>
  <si>
    <t>C/O Meissner Jacquet</t>
  </si>
  <si>
    <t>610 W Ash St San Diego, CA</t>
  </si>
  <si>
    <t>EMERGENCY STANDBY ENGINE: CATERPILLAR MODEL 3306, S/N: 85Z01713, 305 BHP, DIESEL FUELED.(961596-CCN-3/98) 17 CCR 93 115 SJE 12/05</t>
  </si>
  <si>
    <t>APCD2006-PTO-961597</t>
  </si>
  <si>
    <t>SD UNIFIED PORT DISTRICT</t>
  </si>
  <si>
    <t>HAZMAT SPEC LARRY MCCAULEY</t>
  </si>
  <si>
    <t>3165 PACIFIC HWY SAN DIEGO, CA</t>
  </si>
  <si>
    <t>ONE (1) EMERGENCY ENGINE GENERATOR: CUMMINS DIESEL ENGINE, MODEL 230R0Z71, S/N: 30127568, 385 HP; 230 KW GENERATOR. APPL# 961597 EFH 03/98   17CCR93115  SJE03/06</t>
  </si>
  <si>
    <t>495.70</t>
  </si>
  <si>
    <t>578.40</t>
  </si>
  <si>
    <t>APCD2006-PTO-961755</t>
  </si>
  <si>
    <t>Emergency Diesel Fire Pump Engine: Clarke model JU8H-UFADKO (John Deere model 6068HFC28) S/N PE6068L078604, tier 3 certified, engine family 9JDXL06.8104, rated 168 bhp 1760 rpm; driving a Fairbanks Morse 1500 gpm pump. SJE06/06</t>
  </si>
  <si>
    <t>261.60</t>
  </si>
  <si>
    <t>278.70</t>
  </si>
  <si>
    <t>APCD2006-PTO-961809</t>
  </si>
  <si>
    <t>EMERGENCY STANDBY ENGINE: CUMMINS DIESEL ENGINE MODEL  QSX15-G9, LEAN BURN, TURBO-CHARGED, AFTER-COOLED, 755 HP, S/N 14022325, EPA ENGINE FAMILY 1CEXL015.ABA, 350 KW GENERATOR, CARB EXECUTIVE ORDER U-R-2-106._x000D_976270 AFS 15APR2002_x000D_976270 500 HOURS OP TIME, 31JUL2002 AFS      _x000D_17CCR93115       SJE 04/06</t>
  </si>
  <si>
    <t>321.00</t>
  </si>
  <si>
    <t>APCD2006-PTO-961834</t>
  </si>
  <si>
    <t>EMERGENCY STANDBY ENGINE, CUMMINS MODEL VTA-28-G5-E9685230, S/N 25220837, 900 BHP.  961834AFS23FEB1999   17CCR93115   SJE05/06</t>
  </si>
  <si>
    <t>389.70</t>
  </si>
  <si>
    <t>APCD2006-PTO-961970</t>
  </si>
  <si>
    <t>4706 Cannon Rd Leisure Village #1 Oceanside, CA</t>
  </si>
  <si>
    <t>EMERGENCY STANDBY ENGINE: ONE (1) 218 BHP VOLVE (AND DUETZ) LEAN BURN DIESEL FUELED 4-CYCLE MODEL TAD720GE (DUETZ MODEL BF6M1013C/FC) ENGINE WITH TURBOCHARGING AND AFTERCOOLING, AND DRIVING A 150 KW GENERATOR. EPA# DZX-NR6-03-20.S/N 5310018822. (961970-CCN-3/98)  17CCR93115SJE11/05   (984060 EAD 08/10/06 )</t>
  </si>
  <si>
    <t>165.80</t>
  </si>
  <si>
    <t>170.90</t>
  </si>
  <si>
    <t>APCD2006-PTO-962068</t>
  </si>
  <si>
    <t>Kirk Redding</t>
  </si>
  <si>
    <t>10190 McKellar Ct San Diego, CA</t>
  </si>
  <si>
    <t>EMERGENCY ENGINE GENERATOR:  277 HP CUMMINS MODEL 6C1-TA-8.3 DIESEL ENGINE S/N 3908511.  962068 GDS 11/98 17CCR93115SJE11/05</t>
  </si>
  <si>
    <t>166.70</t>
  </si>
  <si>
    <t>189.00</t>
  </si>
  <si>
    <t>APCD2006-PTO-970089</t>
  </si>
  <si>
    <t>Chula Vista Fire Department Station 1</t>
  </si>
  <si>
    <t>Ray Salazar</t>
  </si>
  <si>
    <t>447 F St Chula Vista, CA</t>
  </si>
  <si>
    <t>EMERGENCY ENGINE GENERATOR:  66 HORSEPOWER JOHN DEERE MODEL 4039D S/N: 361901 WITH 30 KW KOHLER 30ROZJ61 GENERATOR. 17 CCR 93 115 SJE 03/06</t>
  </si>
  <si>
    <t>APCD2006-PTO-970130</t>
  </si>
  <si>
    <t>CASA DE LAS CAMPANAS</t>
  </si>
  <si>
    <t>OWNER /MANAGER</t>
  </si>
  <si>
    <t>18655 BERNARDO DR W SAN DIEGO, CA</t>
  </si>
  <si>
    <t>Emergency standby engine, generic model 9703014-S, 200 hp, S/N: 2035317, diesel fired.  Appl# 970130 EFH 12/98 17 CCR 93 115 SJR 03/06</t>
  </si>
  <si>
    <t>357.90</t>
  </si>
  <si>
    <t>366.40</t>
  </si>
  <si>
    <t>APCD2006-PTO-970238</t>
  </si>
  <si>
    <t>MCCAIN VALLEY CONSERVATION CAMP</t>
  </si>
  <si>
    <t>2550 MC CAIN VALLEY RD BOULEVARD, CA</t>
  </si>
  <si>
    <t>EMERGENCY ENGINE GENERATOR: 102 HORSEPOWER CUMMINS DIESEL ENGINE MODEL 3.9B, S/N 44331032, KOHLER 60ROZJ 60KW GENERATOR.  970238 GDS 4/99 17CCR93115 SJE10/05</t>
  </si>
  <si>
    <t>APCD2006-PTO-970459</t>
  </si>
  <si>
    <t>Omni Hotels Management Corp</t>
  </si>
  <si>
    <t>Matt Demel</t>
  </si>
  <si>
    <t>2100 Costa del Mar Rd Carlsbad, CA</t>
  </si>
  <si>
    <t>EMERGENCY ENGINE GENERATOR: 158 HP CATERPILLAR MODEL 3116 DI DIESEL ENGINE S/N 2SG00833.</t>
  </si>
  <si>
    <t>APCD2006-PTO-970460</t>
  </si>
  <si>
    <t>EMERGENCY ENGINE GENERATOR:  92 HORSEPOWER DMT CORP. MODEL DMT-60P3 DIESEL ENGINE, S/N 850320.</t>
  </si>
  <si>
    <t>328.30</t>
  </si>
  <si>
    <t>337.20</t>
  </si>
  <si>
    <t>APCD2006-PTO-970507</t>
  </si>
  <si>
    <t>EMERGENCY ENGINE: PERKINS, MODEL 1004.40T, DIESEL FIRED, 68.5 BHP, S/N AQ35069*U191010H, DRIVING AN ELECTRIC GENERATOR, LOCATED IN BLDG. 554. (970507-CCN-3/98)(977325 ALC 11/02)  17CCR93115   SJE12/05</t>
  </si>
  <si>
    <t>APCD2006-PTO-970524</t>
  </si>
  <si>
    <t>EMERGENCY STANDBY ENGINE: CATERPILLAR MODEL D343, S/N 62B12255, 344 BHP, DIESEL FUELED. (LOCATED BLDG #793)(970524-CCN-3/98) 17CCR93115 SJE12/05</t>
  </si>
  <si>
    <t>387.00</t>
  </si>
  <si>
    <t>390.70</t>
  </si>
  <si>
    <t>APCD2006-PTO-970527</t>
  </si>
  <si>
    <t>EMERGENCY ENGINE:  PERKINS, MODEL 1004.40, DIESEL FIRED, 68.5 BHP, S/N AA35070*U997809H, DRIVING AN ELECTRIC GENERATOR, LOCATED IN BLDG. 698. (03/98 ALC 970527)(977326 ALC 11/02) 17CCR93115   SJE12/05</t>
  </si>
  <si>
    <t>6.40</t>
  </si>
  <si>
    <t>APCD2006-PTO-970532</t>
  </si>
  <si>
    <t>EMERGENCY ENGINE:  PERKINS, MODEL 1004G, DIESEL FIRED, 68.5 BHP, S/N AQ35069U191005H/01387920-09, DRIVING AN ELECTRIC GENERATOR, LOCATED IN BLDG. 1214. (03/98 ALC 970532)(977327 ALC 11/02) 17CCR93115 SJE12/05</t>
  </si>
  <si>
    <t>178.09</t>
  </si>
  <si>
    <t>183.42</t>
  </si>
  <si>
    <t>APCD2006-PTO-970535</t>
  </si>
  <si>
    <t>INTERNAL COMBUSTION ENGINE. MAKE: JOHN DEERE. MODEL: 6081AF001. SERIAL NO.: RG6081A131935. BHP RATING: 375. EQUIPPED WITH TURBO CHARGER. DRIVES AN ELECTRICAL EMERGENCY GENERATOR RATED AT 280 KW. (03/98 ALC 970535) JFT REPLACED ENGINE APP979289 MAY0504984014-SJE-2/06 ATCM CONDITION BEC CHANGE</t>
  </si>
  <si>
    <t>201.30</t>
  </si>
  <si>
    <t>2.10</t>
  </si>
  <si>
    <t>APCD2006-PTO-970536</t>
  </si>
  <si>
    <t>Bennie Sanchez</t>
  </si>
  <si>
    <t>Naval Air Station North Island bldg 1474 Coronado, CA</t>
  </si>
  <si>
    <t>Emergency Diesel Engine Generator: Iveco/FPT, Model F4GE9485A*J, 131 BHP, S/N 01594277, Engine Family JFPXL06.7DGB-002, Tier 3 certified; driving an 80-kW emergency electrical generator; located in Bldg. 1474.</t>
  </si>
  <si>
    <t>12.40</t>
  </si>
  <si>
    <t>17.20</t>
  </si>
  <si>
    <t>APCD2006-PTO-970537</t>
  </si>
  <si>
    <t>EMERGENCY STANDBY ENGINE: PERKINS DIESEL ENGINE, MODEL 1004.40T, S/N AQ35069*U189379H, RATED AT 91 BHP, EPA CERTIFIED OF ENGINE FAMILY NUMBER 1PKXL03.9AK1, TURBOCHARGED, DRIVING A 60 KW GENERATOR. (970537-ALC-3/98) (979273-CCN-3/04)  17CCR93115  SJE12/05</t>
  </si>
  <si>
    <t>170.30</t>
  </si>
  <si>
    <t>172.90</t>
  </si>
  <si>
    <t>APCD2006-PTO-970538</t>
  </si>
  <si>
    <t>EMERGENCY ENGINE:  CATERPILLAR, MODEL 3304B, DIESEL FIRED, 230 BHP, S/N 83Z03599, DRIVING AND ELECTRIC GENERATOR, LOCATED IN BLDG. #1477.  (03/98 ALC 970538) 17CCR93115 SJE 12/05</t>
  </si>
  <si>
    <t>714.80</t>
  </si>
  <si>
    <t>745.40</t>
  </si>
  <si>
    <t>APCD2006-PTO-970540</t>
  </si>
  <si>
    <t>EMERGENCY ENGINE: PERKINS, MODEL 1004.40, DIESEL FIRED, 68.5 BHP, S/N AA35070*U998116H, DRIVING AN ELECTRIC GENERATOR, LOCATED IN BLDG 453. (03/98 ALC 970540)(977324 ALC 11/02) 17CCR93115 SJE12/05</t>
  </si>
  <si>
    <t>160.00</t>
  </si>
  <si>
    <t>165.00</t>
  </si>
  <si>
    <t>APCD2006-PTO-970546</t>
  </si>
  <si>
    <t>EMERGENCY ENGINE:  CUMMINS, MODEL 4B-3-9, DIESEL FIRED, 120 BHP, S/N 44304449, DRIVING AN ELECTRIC GENERATOR, LOCATED IN BLDG. #352. (03/98 ALC 970546) 17CCR93115 SJE 12/05</t>
  </si>
  <si>
    <t>22.50</t>
  </si>
  <si>
    <t>23.90</t>
  </si>
  <si>
    <t>APCD2006-PTO-970547</t>
  </si>
  <si>
    <t>EMERGENCY ENGINE:  GENERAC, MODEL 92A02674-S, DIESEL FIRED, 99 BHP, S/N A31692, DRIVING AN ELECTRIC GENERATOR, LOCATED IN BLDG. #1481.  (03/98 ALC 970547)17CCR93115SJE12/05</t>
  </si>
  <si>
    <t>327.20</t>
  </si>
  <si>
    <t>APCD2006-PTO-970774</t>
  </si>
  <si>
    <t>San Elijo Joint Powers Authority Olvenhain PS</t>
  </si>
  <si>
    <t>3101 Manchester Av Cardiff, CA</t>
  </si>
  <si>
    <t>92007</t>
  </si>
  <si>
    <t>EMERGENCY ENGINE GENERATOR:  269 HP CATERPILLAR DIESEL ENGINE, S/N 5YF03511175 KW, MODEL 3208. GDS 970774 11/98 17CCR93115  SJE12/05</t>
  </si>
  <si>
    <t>APCD2006-PTO-970810</t>
  </si>
  <si>
    <t>EMERGENCY ENGINE: 700 HP MFR: DETROIT DIESEL, MODEL: 8123-7405, S/N: 12VF013324. FOR A 500KW GENERATOR: MFR: SPECTRUM DETRIOT DIESEL, MODEL 500DS, S/N 396151 (10555 SCIENCE CENTER DR./CAMPUS BUILDING 10.)</t>
  </si>
  <si>
    <t>529.70</t>
  </si>
  <si>
    <t>553.70</t>
  </si>
  <si>
    <t>APCD2006-PTO-971243</t>
  </si>
  <si>
    <t>7110 Via Capris La Jolla, CA</t>
  </si>
  <si>
    <t>Emergency Diesel Engine Generator: John Deere, Model 6068HFG82, 284 BHP, S/N PE6068N014394, _x000D_Engine Family KJDXL06.8120, Tier 3 certified; driving a 180-kW emergency electrical generator.</t>
  </si>
  <si>
    <t>7.10</t>
  </si>
  <si>
    <t>APCD2006-PTO-971448</t>
  </si>
  <si>
    <t>STANDBY EMERGENCY ENGINE GENERATOR: DETROIT DIESEL ENGINE MODEL 81237405, 830 HP, S/N D8478, KOHLER GENERATOR S/N AHL34063. BLDG. 1496 APPL# 971448 EFH 10/98 17CCR93115 SJE12/05</t>
  </si>
  <si>
    <t>1.10</t>
  </si>
  <si>
    <t>11.00</t>
  </si>
  <si>
    <t>APCD2006-PTO-971738</t>
  </si>
  <si>
    <t>CA ST University San Marcos</t>
  </si>
  <si>
    <t>Director EH&amp;OS</t>
  </si>
  <si>
    <t>333 S Twin Oaks Valley Rd San Marcos, CA</t>
  </si>
  <si>
    <t>EMERGENCY ENGINE GENERATOR:  300HP JOHN DEERE MODEL 6076T DIESEL ENGINE, TURBOCHARGED, S/N: RG081A034032. GDS 7/98 971738 17 CCR 93 115 SJE 12/05</t>
  </si>
  <si>
    <t>APCD2006-PTO-971756</t>
  </si>
  <si>
    <t>Cox Communications - El Cajon MTC</t>
  </si>
  <si>
    <t>1175 Cuyamaca Street El Cajon, CA</t>
  </si>
  <si>
    <t>Emergency Diesel Engine Generator: Caterpillar, Model 3512C, S/N LYP00119,  56.8L Displacement, Model Year 2017; Engine Family HCPXL78.1NZX; Tier 2 certified; 2584 bhp rated (1927 kW at 1800 rpm); driving a 1750 kW emergency electrical generator.</t>
  </si>
  <si>
    <t>APCD2006-PTO-971757</t>
  </si>
  <si>
    <t>Emergency Diesel Engine Generator: Caterpillar, Model 3512C, S/N LYP00118, 56.8L Displacement, Model Year 2017; Engine Family HCPXL78.1NZX; Tier 2 certified; 2584 bhp rated (1927 kW at 1800 rpm); driving a 1750 kW emergency electrical generator.</t>
  </si>
  <si>
    <t>26.10</t>
  </si>
  <si>
    <t>31.30</t>
  </si>
  <si>
    <t>APCD2006-PTO-971776</t>
  </si>
  <si>
    <t>Catalent San Diego</t>
  </si>
  <si>
    <t>Ryan Henderson</t>
  </si>
  <si>
    <t>7330 Carroll Rd San Diego, CA</t>
  </si>
  <si>
    <t>EMERGENCY ENGINE GENERATOR;  600 HP DETROIT DIESEL MODEL 400 DS60 DIESEL ENGINE, S/N: 8083-7416. (984480 6/06) 7/98 GDS 971776 17 CCR 93115 SJE 11/05 (ATCM DATA: S/N: 379770)</t>
  </si>
  <si>
    <t>APCD2006-PTO-971858</t>
  </si>
  <si>
    <t>325 Tenth St Ramona, CA</t>
  </si>
  <si>
    <t>EMERGENCY ENGINE: CATERPILLAR, MODEL 3406, DIESEL FIRED, 412 HP, S/N 2WB04476, DRIVING AN ELECTRIC GENERATOR, 200 KW. (09/98 ALC 971858) 17 CCR 93115 SJE 12/05</t>
  </si>
  <si>
    <t>612.00</t>
  </si>
  <si>
    <t>628.00</t>
  </si>
  <si>
    <t>APCD2006-PTO-972091</t>
  </si>
  <si>
    <t>EMERGENCY ENGINE: PERKINS 1004G, S/N AA35070U995006H/200112058 (1996), 68.5 HP. 972091 EFH 02/99977323 SJE 3/06 ENGINE REPLACEMENT 17CCR93115 SJE03/06</t>
  </si>
  <si>
    <t>296.00</t>
  </si>
  <si>
    <t>APCD2006-PTO-972338</t>
  </si>
  <si>
    <t>EMERGENCY ENGINE: CATERPILLAR, MODEL 3516 STD, DIESEL FIRED, 2168 BHP,S/N 25Z03869, DRIVING AN ELECTRIC GENERATOR, LOCATED IN CENTRAL UTILITIES.(ALC 972338 11/98) 17CCR93115 SJE12/05</t>
  </si>
  <si>
    <t>375.90</t>
  </si>
  <si>
    <t>405.00</t>
  </si>
  <si>
    <t>APCD2006-PTO-972339</t>
  </si>
  <si>
    <t>EMERGENCY ENGINE: CUMMINS, MODEL NTTA 855G2, DIESEL FIRED, 535 BHP, S/N 30303023, DRIVING AN ELECTRIC GENERATOR, LOCATED IN ENG. BLDG. 1. (ALC 972339 11/98) 17CCR93115 SJE12/05</t>
  </si>
  <si>
    <t>192.50</t>
  </si>
  <si>
    <t>APCD2006-PTO-972341</t>
  </si>
  <si>
    <t>EMERGENCY ENGINE: CUMMINS, MODEL KTA 19-G2, DIESEL FIRED, 536 BHP, S/N 31135811, DRIVING AN ELECTRIC GENERATOR, LOCATED IN MOLECULAR BIOLOGY BLDG. (ALC 972341 11/98 17CCR93115SJE12/05</t>
  </si>
  <si>
    <t>247.40</t>
  </si>
  <si>
    <t>256.60</t>
  </si>
  <si>
    <t>APCD2006-PTO-972343</t>
  </si>
  <si>
    <t>EMERGENCY ENGINE: DETROIT DIESEL, MODEL 12V-92TA, DIESEL FIRED, 830 BHP, S/N 81237405, DRIVING AN ELECTRIC GENERATOR, KOHLER, MODEL 500ROZD, LOCATED IN CENTRAL UNIVERSITY LIBRARY.(ALC 972343 11/98) 17CCR93115 SJE 12/05</t>
  </si>
  <si>
    <t>69.50</t>
  </si>
  <si>
    <t>7.54</t>
  </si>
  <si>
    <t>APCD2006-PTO-972345</t>
  </si>
  <si>
    <t>Emergency Diesel Engine Generator: John Deere (Kohler), Model 4045HF2851 (100REOZJF), 158 BHP, S/N PE4045N025486, Engine Family LJDXL04.5119, Tier 3 certified; driving a 100-kW emergency electrical generator</t>
  </si>
  <si>
    <t>8.60</t>
  </si>
  <si>
    <t>18.20</t>
  </si>
  <si>
    <t>APCD2006-PTO-972346</t>
  </si>
  <si>
    <t>EMERGENCY ENGINE:  JOHN DEERE, MODEL 4039T, DIESEL FIRED, 100 BHP, S/N T04039T344975, DRIVING AN ELECTRIC GENERATOR, KOHLER, MODEL 50ROZJ81, S/N 283326, LOCATED IN CAMPUS SERV. COMP. D.(ALC 972346 11/98)17CCR93115SJE12/05</t>
  </si>
  <si>
    <t>161.90</t>
  </si>
  <si>
    <t>APCD2006-PTO-972347</t>
  </si>
  <si>
    <t>EMERGENCY ENGINE:  DETROIT DIESEL, MODEL 8163-7416, DIESEL FIRED, 1232 BHP, S/N HVF009692, DRIVING AN ELECTRIC GENERATOR, LOCATED IN PACIFIC HALL. (ALC 972347 11/98) 17CCR 93115 SJE 12/05</t>
  </si>
  <si>
    <t>217.80</t>
  </si>
  <si>
    <t>APCD2006-PTO-972348</t>
  </si>
  <si>
    <t>EMERGENCY ENGINE:  JOHN DEERE, MODEL 6076TF010, DIESEL FIRED, 150 BHP, S/N RG6076T185222, DRIVING AN ELECTRIC GENERATOR, LOCATED IN WARREN APTS. (ALC 972348 11/98) 17CCR93115 SJE12/05</t>
  </si>
  <si>
    <t>349.80</t>
  </si>
  <si>
    <t>APCD2006-PTO-972349</t>
  </si>
  <si>
    <t>EMERGENCY ENGINE:  CATERPILLAR, MODEL 3412 DITA, DIESEL FIRED, 890 BHP, S/N 81Z15164, DRIVING AN ELECTRIC GENERATOR, LOCATED IN ENG. BLDG. 2. (ALC 972349 11/98) 17 CCR 93115 SJE 12/05</t>
  </si>
  <si>
    <t>151.00</t>
  </si>
  <si>
    <t>161.00</t>
  </si>
  <si>
    <t>APCD2006-PTO-972350</t>
  </si>
  <si>
    <t>EMERGENCY ENGINE:  CATERPILLAR, MODEL 3512 DITA, DIESEL FIRED, 1447 BHP, S/N 24Z05267, DRIVING AN ELECTRIC GENERATOR, LOCATED IN RECREATIONAL INTRAMURAL ATHLETIC CENTER. (ALC 972350 11/98) 17 CCR 93115 SJE 12/05</t>
  </si>
  <si>
    <t>APCD2006-PTO-972351</t>
  </si>
  <si>
    <t>EMERGENCY ENGINE:  CATERPILLAR, MODEL 3412 DITA, DIESEL FIRED, 890 BHP, S/N 81Z15213, DRIVING AN ELECTRIC GENERATOR, LOCATED IN CENTER FOR MOLECULAR MEDICINE WEST. (ALC 972351 11/98)17 CCR 93115 SJE 12/05</t>
  </si>
  <si>
    <t>221.70</t>
  </si>
  <si>
    <t>APCD2006-PTO-972352</t>
  </si>
  <si>
    <t>EMERGENCY ENGINE:  CATERPILLAR, MODEL 3412 DITA, DIESEL FIRED, 890 BHP, S/N 81Z15216, DRIVING AN ELECTRIC GENERATOR, LOCATED IN CENTER FORMOECULAR MEDICINE WEST. (ALC 972352 11/98)17 CCR 93115 SJE 12/05</t>
  </si>
  <si>
    <t>147.80</t>
  </si>
  <si>
    <t>APCD2006-PTO-972353</t>
  </si>
  <si>
    <t>EMERGENCY ENGINE:  CATERPILLAR, MODEL 3516 STD, DIESEL FIRED, 2168 BHP, S/N 25Z03870, DRIVING AN ELECTRIC GENERATOR, LOCATED IN CENTRAL UTILITIES.  (ALC 972353 11/98) 17 CCR 93115 SJE 12/05</t>
  </si>
  <si>
    <t>348.60</t>
  </si>
  <si>
    <t>377.40</t>
  </si>
  <si>
    <t>APCD2006-PTO-972354</t>
  </si>
  <si>
    <t>CSC EMF 9500 Gilman Dr Dept 0089 San Diego, CA</t>
  </si>
  <si>
    <t>Emergency diesel engine: John Deere, Model 6090HFG86, S/N RG6090L139065, 463 bhp, Model Year 2019, Tier 3 certified of engine family number KJDXL09.0114, driving a 300 KW generator.</t>
  </si>
  <si>
    <t>APCD2006-PTO-972474</t>
  </si>
  <si>
    <t>Fredericka Manor</t>
  </si>
  <si>
    <t>Luis Lujan</t>
  </si>
  <si>
    <t>183 Third Av Chula Vista, CA</t>
  </si>
  <si>
    <t>EMERGENCY STANDBY ENGINE: DMT MODEL 12SN, 125KW, S/N 840175, DIESEL FIRED. APPL# 972474 EFH 1/99  17CCR93115  SJE01/06 (ATCM: WHITE MODEL D4800TAX194, S/N 4020167, 206HP)</t>
  </si>
  <si>
    <t>APCD2006-PTO-972475</t>
  </si>
  <si>
    <t>EMERGENCY STANDBY ENGINE: DELCO MODEL YE4813EC, 75 KW, S/N: 25L62, DIESEL FIRED. APPL# 972475 EFH 01/99 17CCR93115 SJE01/06 (ATCM: GM,4150-N, S/N 4A-104945, 206 HP)</t>
  </si>
  <si>
    <t>APCD2006-PTO-972498</t>
  </si>
  <si>
    <t>SD City of Metro Wastewater Biosolids Center</t>
  </si>
  <si>
    <t>5240 Convoy St San Diego, CA</t>
  </si>
  <si>
    <t>EMERGENCY ENGINE GENERATOR, 199 HP CATERPILLAR DIESEL, MODEL 3304 BT, S/N 83Z10261. APPL# 972498 EFH 06/99  17CCR93115  SJE 01/06</t>
  </si>
  <si>
    <t>208.00</t>
  </si>
  <si>
    <t>210.00</t>
  </si>
  <si>
    <t>APCD2006-PTO-972499</t>
  </si>
  <si>
    <t>EMERGENCY ENGINE GENERATOR, 113 HP JOHN DEERE DIESEL ENGINE, MODEL 4045TF250, S/N CD4045T501837. APPL# 972499 EFH 06/9917CCR93115SJE01/06</t>
  </si>
  <si>
    <t>221.50</t>
  </si>
  <si>
    <t>APCD2006-PTO-972500</t>
  </si>
  <si>
    <t>EMERGENCY ENGINE GENERATOR, 449 HP CATERPILLAR DIESEL ENGINE, MODEL 3306C S/N 4ZR02731 EFH 06/99 17CCR93115  SJE01/06</t>
  </si>
  <si>
    <t>206.50</t>
  </si>
  <si>
    <t>APCD2006-PTO-972642</t>
  </si>
  <si>
    <t>EMERGENCY STANDBY ENGINE: DETROIT DIESEL ENGINE, MODEL 8V92,S/N 08VF173201, RATED AT 568 BBHP, DRIVING A 350 KW GENERATOR. 972642 AFS 21 DEC1 998    17CCR 93115      SJE 11/05</t>
  </si>
  <si>
    <t>APCD2006-PTO-972646</t>
  </si>
  <si>
    <t>Bosa California Investment LP</t>
  </si>
  <si>
    <t>Jeff Jory</t>
  </si>
  <si>
    <t>1620 Fifth Ave San Diego, CA</t>
  </si>
  <si>
    <t>EMERGENCY ENGINE, KOHLER GENERATOR SET, JOHN DEERE DIESEL ENGINE MODEL6619AF-00, S/N RG6619A050659, 240 BHP. 972646AFS28DEC1998 17CCR93115  SJE04/06</t>
  </si>
  <si>
    <t>APCD2006-PTO-972648</t>
  </si>
  <si>
    <t>San Diego International Airport</t>
  </si>
  <si>
    <t>David LaGuardia</t>
  </si>
  <si>
    <t>Emergency Diesel Engine Generator: Cummins, Model QSX15 rated at 755 bhp, S/N 40018718, Engine Family: JCEXL015.AAJ, EPA Tier 2 certified engine; driving a 500-kW emergency electrical generator.]</t>
  </si>
  <si>
    <t>29.20</t>
  </si>
  <si>
    <t>APCD2006-PTO-972682</t>
  </si>
  <si>
    <t>EMERGENCY ENGINE, DETROIT DIESEL MODEL 71237406, S/N 12VA089896, 760 BHP.972682AFS30DEC1998     17CCR93115      SJE05/06</t>
  </si>
  <si>
    <t>255.20</t>
  </si>
  <si>
    <t>274.90</t>
  </si>
  <si>
    <t>APCD2006-PTO-972740</t>
  </si>
  <si>
    <t>SNH Medical Office Properties Trust</t>
  </si>
  <si>
    <t>3030 &amp; 3050 Science Park Rd San Diego, CA</t>
  </si>
  <si>
    <t>EMERGENCY ENGINE GENERATOR:  895 HORSEPOWER DETROIT DIESEL ENGINE, MODE LR163K35, SERIAL NUMBER 536-2000765 WITH A KOHLER MODEL 800ROZD4 GENERATOR.   972740 GDS 3/2000 17CCR93115  SJE02/06</t>
  </si>
  <si>
    <t>259.50</t>
  </si>
  <si>
    <t>APCD2006-PTO-972752</t>
  </si>
  <si>
    <t>Mirati Therapeutics, Inc.</t>
  </si>
  <si>
    <t>Roger Furr</t>
  </si>
  <si>
    <t>3545 Cray Ct San Diego, CA</t>
  </si>
  <si>
    <t>EMERGENCY STANDBY ENGINE: DETROIT DIESEL, MODEL 1250R0ZD, S/N 12E0011041,1850 BHP. APPL# 972752 EFH 1/99 17CCR93115 SJE 02/06 (ATCM DATA: MODEL 91237416, S/N 12E0010711)</t>
  </si>
  <si>
    <t>178.40</t>
  </si>
  <si>
    <t>APCD2006-PTO-972849</t>
  </si>
  <si>
    <t>EMERGENCY ENGINE, CUMMINS MODEL NTA 855-G5, S/N 11913971 , DIESEL FIRED, 605BHP, LOCATED AT RITTER HALL 8602 LA JOLLA SHORES DRIVE. 972849 AFS 18FEB1999 17 CCR 93115 SJE 12/05</t>
  </si>
  <si>
    <t>239.20</t>
  </si>
  <si>
    <t>249.20</t>
  </si>
  <si>
    <t>APCD2006-PTO-973107</t>
  </si>
  <si>
    <t>Helix Water District</t>
  </si>
  <si>
    <t>9550 Lake Jennings Park Rd Lakeside, CA</t>
  </si>
  <si>
    <t>EMERGENCY ENGINE GENERATOR, CUMMINS DIESEL ENGINE, MODEL KTA19-G4,755 HP, S/N 37183999 . TURBOCHARGED AND AFTERCOOLED. APPL# 973072 EFH 4/99    17CCR93115     SJE11/05</t>
  </si>
  <si>
    <t>465.70</t>
  </si>
  <si>
    <t>482.50</t>
  </si>
  <si>
    <t>APCD2006-PTO-973111</t>
  </si>
  <si>
    <t>CA ST University San Macos</t>
  </si>
  <si>
    <t>EMERGENCY ENGINE GENERATOR, 100 HP JOHN DEERE DIESEL ENGINE, MODEL 4039T, S/N: T04039T423064 _x000D_APPL# 973111 EFH 06/99 17 CCR 93 115 SJE 12/05</t>
  </si>
  <si>
    <t>APCD2006-PTO-973112</t>
  </si>
  <si>
    <t>EMERGENCY ENGINE GENERATOR, CUMMINS DIESEL ENGINE MODEL NT-8555 G/5, 390 HP S/N: 11630146 _x000D_APPL# 973112 EFH 04/99 17 CCR 93 115 SJE 12/05</t>
  </si>
  <si>
    <t>APCD2006-PTO-973119</t>
  </si>
  <si>
    <t>Irvine Co</t>
  </si>
  <si>
    <t>Lang Le</t>
  </si>
  <si>
    <t>501 W Broadway, Suite 410 San Diego, CA</t>
  </si>
  <si>
    <t>Emergency Diesel Engine Generator: John Deere, Model 6135HFG75, S/N RG6135G013419; Model Year 2021; Engine Family MJDXL13.5132; Tier 2 certified; 755 bhp rated; driving a 510 kW emergency electrical generator. Vertical exhaust with flapper valve; 12 feet above ground.</t>
  </si>
  <si>
    <t>APCD2006-PTO-973376</t>
  </si>
  <si>
    <t>General Dynamics NASSCO</t>
  </si>
  <si>
    <t>Sara Giobbi</t>
  </si>
  <si>
    <t>2798 East Harbor Dr San Diego, CA</t>
  </si>
  <si>
    <t>Emergency Diesel Engine: Detroit Diesel, Model 8163-7305, S/N 605371A1A, 800 BHP, Tier 0, Located onboard the "NASSCO Builder" Floating Drydock.</t>
  </si>
  <si>
    <t>869.67</t>
  </si>
  <si>
    <t>904.61</t>
  </si>
  <si>
    <t>APCD2006-PTO-973586</t>
  </si>
  <si>
    <t>CUMMINS DIESEL ENGINE MODEL 6CTA8.3-G, 277 BHP, S/N 45824190.   973586AFS30JUN1999   17CCR93115   SJE05/06</t>
  </si>
  <si>
    <t>200.60</t>
  </si>
  <si>
    <t>APCD2006-PTO-973745</t>
  </si>
  <si>
    <t>Cox Communications-Vista MTC</t>
  </si>
  <si>
    <t>1155 Park Center Dr Vista, CA</t>
  </si>
  <si>
    <t>EMERGENCY ENGINE GENERATOR: 587 HORSEPOWER CATERPILLAR DIESEL ENGINE MODEL 3406, SERIAL NUMBER 4ZR02941. GDS 973745 8/99 17CCR93115 SJE11/05</t>
  </si>
  <si>
    <t>226.00</t>
  </si>
  <si>
    <t>APCD2006-PTO-973746</t>
  </si>
  <si>
    <t>EMERGENCY ENGINE GENERATOR: 587 HORSEPOWER CATERPILLAR DIESEL ENGINE MODEL 3406, SERIAL NUMBER 4ZR02939. GDS 973746 8/99 17CCR93115 SJE11/05</t>
  </si>
  <si>
    <t>263.00</t>
  </si>
  <si>
    <t>270.00</t>
  </si>
  <si>
    <t>APCD2006-PTO-973800</t>
  </si>
  <si>
    <t>EMERGENCY ENGINE GENERATOR, 92 HP JOHN DEERE DIESEL, MODEL 4039TF004, S/N: CD4039T367930. APPL# 973800 EFH 09/9917 CCR 93115 SJE 12/05</t>
  </si>
  <si>
    <t>291.10</t>
  </si>
  <si>
    <t>292.10</t>
  </si>
  <si>
    <t>APCD2006-PTO-974049</t>
  </si>
  <si>
    <t>EMERGENCY ENGINE GENERATOR, 317 HP, MANUFACTURE YEAR 1999, CUMMINS DIESEL ENGINE MODEL 6CTAA8. 3-G1, S/N 45851508. APPL# 974049 EFH 02/00 17CCR93115 SJE01/06_x000D__x000D_Functional Group: Public Utilities and Transportation</t>
  </si>
  <si>
    <t>227.70</t>
  </si>
  <si>
    <t>APCD2006-PTO-974059</t>
  </si>
  <si>
    <t>7510 HAZARD LLC</t>
  </si>
  <si>
    <t>7676 HAZARD CENTER DR SAN DIEGO, CA</t>
  </si>
  <si>
    <t>EMERGENCY ENGINE GENERATOR:  530 HORSEPOWER CUMMINS DIESEL ENGINE MODEL NTTA-855-GS2, SERIAL NUMBER 30316187. (980262 11/03)  974059 GDS 10/9917CCR93115S JE03/06</t>
  </si>
  <si>
    <t>APCD2006-PTO-974207</t>
  </si>
  <si>
    <t>EMERGENCY ENGINE GENERATOR, 1106 HP, CAT DIESEL ENGINE, MODEL 3508, S/N23Z07418, TURBOCHARGED AND AFTERCOOLED. [APP 974207 EFH 12/99  17CCR93115  SJE11/05]</t>
  </si>
  <si>
    <t>687.10</t>
  </si>
  <si>
    <t>706.00</t>
  </si>
  <si>
    <t>APCD2006-PTO-974294</t>
  </si>
  <si>
    <t>USN Amphibious Base 2 Pub Wks Ctr</t>
  </si>
  <si>
    <t>Silver Strand Bl San Diego, CA</t>
  </si>
  <si>
    <t>Emergency Engine Generator, 211 HP John Deere Diesel Engine, Model 6081TF001, S/N RG6081T093292.  Model Year 1999. EPA ENGINE FAMILY NUMBER XJDXL08.1009. Application# 974294 EFH 03/00984011-SJE-2/06 ATCM Conditions BEC Change. Located at Bldg. 153</t>
  </si>
  <si>
    <t>APCD2006-PTO-974326</t>
  </si>
  <si>
    <t>Childrens Hospital &amp; Health Center</t>
  </si>
  <si>
    <t>Director of Engineering</t>
  </si>
  <si>
    <t>3020 Childrens Wy San Diego, CA</t>
  </si>
  <si>
    <t>DETROIT DIESEL MODEL 2000DS-4, 2190 BHP, 5272000533. [974326 AFS07 DEC1999 17CCR93115  SJE 01/06]</t>
  </si>
  <si>
    <t>APCD2006-PTO-974368</t>
  </si>
  <si>
    <t>Emergency generator: 499 bhp caterpillar diesel engine, model 3406 B, S/N: 2WB04675 EAD 974368  2/17/00 17CCR93 115 SJE 03/06</t>
  </si>
  <si>
    <t>436.10</t>
  </si>
  <si>
    <t>457.70</t>
  </si>
  <si>
    <t>APCD2006-PTO-974391</t>
  </si>
  <si>
    <t>Singular Genomics Systems, Inc.</t>
  </si>
  <si>
    <t>Josh Phelps</t>
  </si>
  <si>
    <t>3010 Science Park Rd San Diego, CA</t>
  </si>
  <si>
    <t>CATERPILLAR DIESEL ENGINE, MODEL 3406C, 449 BHP, S/N 4ZR06268, TURBOCHARGED &amp; AFTERCOOLED.  974391AFS10FEB2000 (983385 7/05)17CCR93115SJE04/06</t>
  </si>
  <si>
    <t>246.00</t>
  </si>
  <si>
    <t>APCD2006-PTO-974406</t>
  </si>
  <si>
    <t>SD Co of Gen Svcs PR0087</t>
  </si>
  <si>
    <t>Armando Tellez</t>
  </si>
  <si>
    <t>325 S Melrose Dr Vista, CA</t>
  </si>
  <si>
    <t>CATERPILLAR DIESEL ENGINE MODEL 3512, 1818 BHP, TURBOCHARGED &amp; AFTERCOOLED, S/N 24Z08345. 974406AFS30DEC1999 17CCR93115 SJE01/06</t>
  </si>
  <si>
    <t>302.00</t>
  </si>
  <si>
    <t>APCD2006-PTO-974547</t>
  </si>
  <si>
    <t>California State Dept of Veteran Affairs</t>
  </si>
  <si>
    <t>Construction Manager</t>
  </si>
  <si>
    <t>700 E Naples Ct Chula Vista, CA</t>
  </si>
  <si>
    <t>EMERGENCY ENGINE GENERATOR, 896 HP CAT DIESEL ENGINE MODEL 3412 DITA, S/N 81Z23663APPL# 974547 EFH 03/0017CCR93115SJE01/06</t>
  </si>
  <si>
    <t>APCD2006-PTO-974610</t>
  </si>
  <si>
    <t>CUMMINS DIESEL ENGINE, MODEL 6CTA-8.3, S/N 44328722, 277 BHP, POWERING A GENERATOR (KOHLER, MODEL 150, S/N 240850). _x000D_974610 AFS15FEB2000 17CCR93115 SJE10/05</t>
  </si>
  <si>
    <t>APCD2006-PTO-974875</t>
  </si>
  <si>
    <t>EMERGENCY ENGINE GENERATOR, CAT DIESEL ENGINE, MODEL 3508B, S/N: 4GM00499, 1502 BHP, APPL# 974875 EFH 04/00 17CCR93115  SJE 12/05</t>
  </si>
  <si>
    <t>368.70</t>
  </si>
  <si>
    <t>APCD2006-PTO-975021</t>
  </si>
  <si>
    <t>Summit Pointe Office, LLC</t>
  </si>
  <si>
    <t>Mitch Goodman</t>
  </si>
  <si>
    <t>10641 Scripps Summit Court San Diego, CA</t>
  </si>
  <si>
    <t>EMERGENCY ENGINE NO. 1:  DETROIT DIESEL, MODEL NO. 6063TK35, DIESEL FIRED, 550 BHP, S/N 851929, DRIVING AN ELECTRIC GENERATOR. (975021 ALC 06/00)(983494 8/05)17CCR93115 SJE05/06 (INSP.REQ. ALC 07/06)</t>
  </si>
  <si>
    <t>316.50</t>
  </si>
  <si>
    <t>APCD2006-PTO-975022</t>
  </si>
  <si>
    <t>EMERGENCY ENGINE NO. 2:  DETROIT DIESEL, MODEL NO. 6063TK35, DIESEL FIRED, 550 BHP, S/N 573045, DRIVING AN ELECTRIC GENERATOR. (975022 ALC 06/00)(983494 8/05) 17CCR93115 SJE 05/06 (ATCM DATA: MANUFACTURER IS DETROIT DIESEL)(INSP.REQ. ALC 07/06)</t>
  </si>
  <si>
    <t>270.20</t>
  </si>
  <si>
    <t>APCD2006-PTO-975058</t>
  </si>
  <si>
    <t>EMERGENCY GENERATOR: 2100 HP DIESEL CATERPILLAR ENGINE MODEL 3512 B, SERIAL NUMBER 6WN00170, DRIVES A 1400 KW GENERATOR. 975058 EAD 9/1/01 17 CCR 93 115 SJE 12/05</t>
  </si>
  <si>
    <t>237.10</t>
  </si>
  <si>
    <t>248.80</t>
  </si>
  <si>
    <t>APCD2006-PTO-975225</t>
  </si>
  <si>
    <t>EMERGENCY ENGINE GENERATOR, 49 HP KOHLER DIESEL ENGINE, MODEL 20ROZJ, S/N: CD4039D407533. APPL# 975225 EFH 07/00 17 CCR 93 115 SJE 12/05</t>
  </si>
  <si>
    <t>APCD2006-PTO-975421</t>
  </si>
  <si>
    <t>CUMMINS DIESEL ENGINE MODEL 6BTA 5.9 F1, 182 HP, 138 KW, S/N 46014031, TURBOCHARGED &amp; AFTERCOOLED. (975421 AFS 29AUG2000   17CCR93115    SJE April 2006)</t>
  </si>
  <si>
    <t>342.30</t>
  </si>
  <si>
    <t>APCD2006-PTO-975498</t>
  </si>
  <si>
    <t>CUMMINS DIESEL ENGINE MODEL 4B3.9-G2, 68 HP, S/N 45994733. LOCATION:GILMAN PARKING STRUCTURE.  975498AFS19SEP2000 17CCR93115 SJE12/05</t>
  </si>
  <si>
    <t>121.70</t>
  </si>
  <si>
    <t>131.20</t>
  </si>
  <si>
    <t>APCD2006-PTO-975499</t>
  </si>
  <si>
    <t>CUMMINS DIESEL ENGINE MODEL 4BT3.9-G4, 102 HP, S/N 45993765, TURBOCHARGED.LOCATION: N.CAMPUS PARKING STRUCTURE. 975499AFS19SEP2000 17CCR93115 SJE12/05</t>
  </si>
  <si>
    <t>133.60</t>
  </si>
  <si>
    <t>APCD2006-PTO-975622</t>
  </si>
  <si>
    <t>EMERGENCY ENGINE: MITSUBISHI, 278 BHP, DIESEL FIRED, TURBOCHARGED, AFTERCOOLED, S/N A5399, DRIVING A GENERAC MODEL 20A02565-S ELECTRIC GENERATOR, S/N 2057739. (975622 ALC 10/00)(983833 11/05) 17CCR93115 SJE01/06</t>
  </si>
  <si>
    <t>APCD2006-PTO-975627</t>
  </si>
  <si>
    <t>1125 9th Av San Diego, CA</t>
  </si>
  <si>
    <t>EMERGENCY DIESEL ENGINE: CATERPILLAR MODEL 3516B, 2876 HP, TURBOCHARGED, AFTERCOOLED, LEAN BURN, CARB CERTIFIED FAMILY NO. YCPXL69OERK, S/N 7RN01402. 17 CCR 93115 SJE 12/05</t>
  </si>
  <si>
    <t>APCD2006-PTO-975628</t>
  </si>
  <si>
    <t>Samantha Lui</t>
  </si>
  <si>
    <t>Naval Base San Diego (wet) Bldg 3581 San Diego, CA</t>
  </si>
  <si>
    <t>Emergency engine: John Deere, Model 4045HF285F, S/N PE4045N033399; Model Year 2021; Engine Family_x000D_
MJDXL06.8120; Tier 3 certified; 175 bhp rated; driving an emergency fire pump.</t>
  </si>
  <si>
    <t>APCD2006-PTO-975681</t>
  </si>
  <si>
    <t>EMERGENCY ENGINE GENERATOR, 102 HP, MANUFACTURE YEAR 1989, CUMMINS DIESEL ENGINE, MODEL 4BT-39-G2, S/N 44379191. APPL# 975681 EFH 04/01 17CCR93115 SJE01/06_x000D__x000D_Functional Group: Public Utilities and Transportation</t>
  </si>
  <si>
    <t>485.40</t>
  </si>
  <si>
    <t>493.20</t>
  </si>
  <si>
    <t>APCD2006-PTO-975745</t>
  </si>
  <si>
    <t>EMERGENCY GENERATOR: 250 BHP JOHN DEERE ENGINE, MODEL 6081 AF001, FIRED ON DIESEL FUEL, S/N RG6081A120099, DRIVING A GENERATOR.  FUNCTIONAL GROUP - RESEARCH, DEVELOPMENT, TEST, AND EVALUATION (RDT&amp;E).  975745 EAD 9/2/01   17CCR93115     SJE02/06</t>
  </si>
  <si>
    <t>221.10</t>
  </si>
  <si>
    <t>APCD2006-PTO-975746</t>
  </si>
  <si>
    <t>Level 3 Communications, LLC</t>
  </si>
  <si>
    <t>Bob Gurdikian</t>
  </si>
  <si>
    <t>7888 Ostrow St San Diego, CA</t>
  </si>
  <si>
    <t>ONAN DIESEL GENERATOR SET MODEL KTA19-G2, CUMMINS ENGINE, S/N 37194945, 600 HP,TURBOCHARGED AND AFTERCOOLED. 975746 AFS27  NOV2000        17CCR93115         SJE04/06</t>
  </si>
  <si>
    <t>392.00</t>
  </si>
  <si>
    <t>395.30</t>
  </si>
  <si>
    <t>APCD2006-PTO-975752</t>
  </si>
  <si>
    <t>3528 General Atomics Court San Diego, CA</t>
  </si>
  <si>
    <t>EMERGENCY GENERATOR: 910 BHP DETROIT DIESEL ENGINE, MODEL 12V2000G70, S/N 5352001088, DRIVING A GENERATOR. 975752 EAD 9/2/01 17CCR93115 SJE02/06</t>
  </si>
  <si>
    <t>293.80</t>
  </si>
  <si>
    <t>APCD2006-PTO-975760</t>
  </si>
  <si>
    <t>957 Forest Gate Rd Campo, CA</t>
  </si>
  <si>
    <t>EMERGENCY ENGINE: DETROIT DIESEL, SERIES NO. 40E8.7LTA, DIESEL FIRED, 325 BHP, S/N WN328N1189554, DRIVING AN ELECTRIC GENERATOR. (975760 ALC 12/00) 17CCR93115 SJE 12/05</t>
  </si>
  <si>
    <t>500.30</t>
  </si>
  <si>
    <t>500.50</t>
  </si>
  <si>
    <t>APCD2006-PTO-975863</t>
  </si>
  <si>
    <t>Belmont Village Sabre Springs</t>
  </si>
  <si>
    <t>Jack George</t>
  </si>
  <si>
    <t>13075 S Evening Creek Dr San Diego, CA</t>
  </si>
  <si>
    <t>EMERGENCY ENGINE: DETROIT DIESEL, MODEL 6063TK35, 415 BHP, DIESEL FIRED, TURBOCHARGED, S/N 06B0601541, DRIVING A 310-KW ELECTRIC GENERATOR. (975863 ALC 06/02)  17 CCR 93115  SJE 01/06</t>
  </si>
  <si>
    <t>261.10</t>
  </si>
  <si>
    <t>APCD2006-PTO-975934</t>
  </si>
  <si>
    <t>EMERGENCY ENGINE:  DETROIT DIESEL, MODEL R163-7K36. DIESEL FIRED,TURBOCHARGED, INTERCOOLED, 1495 BHP, S/N 5362-2133, EPA CERTIFICATION NO.DDX-NR9-04-01.(975934 ALC 07/02)(981092 ALC 08/04)  17CCR93115 SJE01/06</t>
  </si>
  <si>
    <t>172.80</t>
  </si>
  <si>
    <t>185.90</t>
  </si>
  <si>
    <t>APCD2006-PTO-975976</t>
  </si>
  <si>
    <t>La Jolla Orthopaedic Surgery Center</t>
  </si>
  <si>
    <t>Jeremy Peoples</t>
  </si>
  <si>
    <t>4120 La Jolla Village Dr La Jolla, CA</t>
  </si>
  <si>
    <t>EMERGENCY GENERATOR: 100 BHP JOHN DEERE MODEL 4045 TF-F150 DIESEL ENGINE WITH TURBOCHARGING AND AFTER COOLING, S/N TO4045T865906, DRIVING A 61 KW BACKUP EMERGENCY GENERATOR, S/N 60REOZJ975976 EAD 01-31-01 17CCR93115SJE01/06</t>
  </si>
  <si>
    <t>415.10</t>
  </si>
  <si>
    <t>417.90</t>
  </si>
  <si>
    <t>APCD2006-PTO-976642</t>
  </si>
  <si>
    <t>EMERGENCY STANDBY GENERATOR: 1495 BHP DETROIT DIESEL ENGINE, MODEL 16V2000 S/N 5362001751, WITH AFTERCOOLER AND TURBOCHARGER, DRIVING A 1000 KW GENERATOR.  AREA SERVICED: UPS NO. 3 OF BUILDING 3970  976642 EAD 12/22/0417CCR93115SJE12/05</t>
  </si>
  <si>
    <t>227.30</t>
  </si>
  <si>
    <t>228.40</t>
  </si>
  <si>
    <t>APCD2006-PTO-976651</t>
  </si>
  <si>
    <t>CRP Holdings B, LP</t>
  </si>
  <si>
    <t>Cynthia McCulloch</t>
  </si>
  <si>
    <t>5855 Copley Dr San Diego, CA</t>
  </si>
  <si>
    <t>EMERGENCY STANDBY ENGINE: CATERPILLAR DIESEL ENGINE, MODEL 3512 DITA, S/N 1GZ00442, 2219 BHP, EPA TIER 1 CERTIFIED OF ENGINE FAMILY NUMBER 1CPXL58.6ERK, EQUIPPED WITH TURBO-CHARGER, AFTER-COOLER, DRIVING A 1500 KW GENERATOR. THE ENGINE-GENERATOR SET IS EQUIPPED WITH THE ADVANCED DIESEL ENGINE MANAGEMENT (ADEM) SYSTEM, ECM SERIAL NUMBER 02200152CD. (976651-CCN-11/01)  17CCR93115   SJE12/05</t>
  </si>
  <si>
    <t>146.00</t>
  </si>
  <si>
    <t>APCD2006-PTO-976858</t>
  </si>
  <si>
    <t>4848 Santa Fe St San Diego, CA</t>
  </si>
  <si>
    <t>Emergency Diesel Engine Generator: John Deere, Model 6090HFG86A, 463 BHP, S/N RG6090L142312, Engine Family LJDXL09.0114, Tier 3 certified; driving a 300-kW emergency electrical generator.</t>
  </si>
  <si>
    <t>2.73</t>
  </si>
  <si>
    <t>5.74</t>
  </si>
  <si>
    <t>APCD2006-PTO-976870</t>
  </si>
  <si>
    <t>Rancho Santa Fe Fire Protection District</t>
  </si>
  <si>
    <t>Donald Butz</t>
  </si>
  <si>
    <t>16936 El Fuego Rancho Santa Fe, CA</t>
  </si>
  <si>
    <t>EMERGENCY ENGINE:  DETROIT DIESEL, MODEL 6V-92TA, DIESEL FIRED, 423 BHP, S/N 06VF221195, DRIVING A 260-KW KOHLER ELECTRIC GENERATOR, MODEL 250ROZD, S/N 607983. (976870 ALC 08/01)  17CCR93115  SJE11/05</t>
  </si>
  <si>
    <t>456.60</t>
  </si>
  <si>
    <t>APCD2006-PTO-976883</t>
  </si>
  <si>
    <t>EMERGENCY STANDBY ENGINE: CATERPILLAR DIESEL ENGINE, MODEL 3512B, S/N 1GZ00826, RATED AT 2172 BHP, EPA CERTIFIED OF ENGINE FAMILY NUMBER 1CPXL58.6ERK, TURBOCHARGED, AFTERCOOLED, DRIVING A 1250 KW GENERATOR. (976883-CCN-5/03) 17CCR93115SJE12/05</t>
  </si>
  <si>
    <t>163.00</t>
  </si>
  <si>
    <t>APCD2006-PTO-976902</t>
  </si>
  <si>
    <t>EMERGENCY STANDBY ENGINE: JOHN DEERE DIESEL ENGINE, MODEL 6081AF001, S/N RG6081A138718, RATED AT 347 BHP, EPA CERTIFIED OF ENGINE FAMILY NUMBER YJDXL08.1008, TURBOCHARGED, AFTERCOOLED, DRIVING A 205 KW GENERATOR. (976902-CCN-5/03) 17CCR93115  SJE11/05</t>
  </si>
  <si>
    <t>173.50</t>
  </si>
  <si>
    <t>174.60</t>
  </si>
  <si>
    <t>APCD2006-PTO-976907</t>
  </si>
  <si>
    <t>EMERGENCY STANDBY ENGINE: CATERPILLAR MODEL 3306, S/N 8JJ00351, 362 HP, DIESEL FIRED, DRIVING AN ELECTRICAL GENERATOR.  TURBOCHARGED AND AFTERCOOLED. 976907-AFS-20AUG2001 17CCR93115SJE01/06</t>
  </si>
  <si>
    <t>9339.00</t>
  </si>
  <si>
    <t>9351.00</t>
  </si>
  <si>
    <t>APCD2006-PTO-976910</t>
  </si>
  <si>
    <t>10777 Science Center Dr San Diego, CA</t>
  </si>
  <si>
    <t>EMERGENCY STANDBY ENGINE: Mfr: CATERPILLAR DIESEL ENGINE, Model: 3512B, S/N 1GZ00502, 2172 BHP, EPA TIER 1 CERTIFIED OF ENGINE FAMILY NUMBER 1CPXL58.6ERK, EQUIPPED WITH TURBOCHARGER, AFTERCOOLER, DRIVING A 1250 KW GENERATOR (product ID: CAT0000TCMC001146). (10724 SCIENCE CENTER DR./CAMPUS BUILDING 3).</t>
  </si>
  <si>
    <t>438.00</t>
  </si>
  <si>
    <t>APCD2006-PTO-977014</t>
  </si>
  <si>
    <t>EMERGENCY STANDBY ENGINE: CATERPILLAR DIESEL ENGINE, MODEL 3508B, S/N 1FZ00971, RATED AT 1480 BHP, EPA CERTIFIED OF ENGINE FAMILY NUMBER 1CPXL34.5ERK, TURBOCHARGED, AFTERCOOLED, DRIVING A 1000 KW GENERATOR. (977014-CCN-5/03)  17CCR93115  SJE01/06</t>
  </si>
  <si>
    <t>APCD2006-PTO-977030</t>
  </si>
  <si>
    <t>Target Store T1410</t>
  </si>
  <si>
    <t>1288 Camino Del Rio N San Diego, CA</t>
  </si>
  <si>
    <t>EMERGENCY STANDBY ENGINE: FORD ENGINE, FUELED WITH NATURAL GAS, MODEL WSG-1068, S/N 01-06-006466, 97 BHP, EQUIPPED WITH THREE-WAY CATALYTIC CONVERTER AND OXYGEN SENSOR, DRIVING A 60 KW GENERATOR. (977030-CCN-7/02)</t>
  </si>
  <si>
    <t>228.30</t>
  </si>
  <si>
    <t>230.80</t>
  </si>
  <si>
    <t>APCD2006-PTO-977091</t>
  </si>
  <si>
    <t>Integrated Microwave Corp</t>
  </si>
  <si>
    <t>11353 Sorrento Valley Rd San Diego, CA</t>
  </si>
  <si>
    <t>EMERGENCY STANDBY ENGINE: DAEWOO DIESEL ENGINE, MODEL P222LE, S/N EAYOA000092, 846 BHP, EPA TIER 1 CERTIFIED OF ENGINE FAMILY NUMBER YDWXL21.9AYA, EQUIPPED WITH TURBOCHARGER, AFTERCOOLER, DRIVING A 600 KW GENERATOR. (977091-CCN-12/01) 17 CCR 93115 SJE 01/06</t>
  </si>
  <si>
    <t>458.30</t>
  </si>
  <si>
    <t>471.10</t>
  </si>
  <si>
    <t>APCD2006-PTO-977107</t>
  </si>
  <si>
    <t>Sharp Chula Vista Medical Center</t>
  </si>
  <si>
    <t>751 Medical Center Ct Chula Vista, CA</t>
  </si>
  <si>
    <t>EMERGENCY STANDBY ENGINE: CUMMINS MODEL N14-G2, 535 HP, S/N 12038530, TURBOCHARGED AND AFTERCOOLED, CARB FAMILY # CEX-NR7-00-16; EPA ENGINE FAMILY YCEXL0855AAA; MODEL YEAR 2001. 977107AFS01NOV200117CCR93115SJE01/06</t>
  </si>
  <si>
    <t>421.60</t>
  </si>
  <si>
    <t>437.60</t>
  </si>
  <si>
    <t>APCD2006-PTO-977213</t>
  </si>
  <si>
    <t>Jacobs and Cushman San Diego Food Bank</t>
  </si>
  <si>
    <t>Stephen Darbeau</t>
  </si>
  <si>
    <t>9850 Distribution Ave San Diego, CA</t>
  </si>
  <si>
    <t>INTERNAL COMBUSTION ENGINE. MAKE: CATERPILLAR. MODEL: 3456. SERIAL NO.: 3PG00254. B.D.BHP RATING: 610 HP. DIESEL FUELED. EQUIPPED WITH A  TURBOCHARGER AND AN AFTERCOOLER. DRIVES AN ELECTRICAL EMERGENCY GENERATOR RATED AT 400 KW. (983201 6/05)17CCR93115SJE01/06</t>
  </si>
  <si>
    <t>APCD2006-PTO-977257</t>
  </si>
  <si>
    <t>Brent Bowman</t>
  </si>
  <si>
    <t>17599 Illuminado San Diego, CA</t>
  </si>
  <si>
    <t>EMERGENCY STANDBY DIESEL ENGINE: CUMMINS ONAN MODEL M11-G2 MAX BHP RATING 380BHP, EQUIPPED WITH TURBOCHARGER AND AFTERCOOLED DRIVING A 250 KW GENERATOR 17CCR93115 SJE10/05  _x000D_(ATCM ENG DATA:S/N 35002728)</t>
  </si>
  <si>
    <t>201.60</t>
  </si>
  <si>
    <t>220.90</t>
  </si>
  <si>
    <t>APCD2006-PTO-977307</t>
  </si>
  <si>
    <t>2225 Mission Av Oceanside, CA</t>
  </si>
  <si>
    <t>INTERNAL COMBUSTION ENGINE. MAKE: CATERPILLAR. MODEL: 3512. SERIAL NO: 1GZ00528, EQUIPPED WITH TURBOCHARGER AND AFTERCOOLER. BHP RATING: 2172 HP. DIESEL FUELED. DRIVES A 1500 KW ELECTRICAL EMERGENCY GENERATOR. JFT JAN1203 NEW 17 CCR 93115 SJE 12/05 (ATCM DATA: S/N 1GZ00528)</t>
  </si>
  <si>
    <t>APCD2006-PTO-977319</t>
  </si>
  <si>
    <t>Sunrise Assisted Living</t>
  </si>
  <si>
    <t>810 Turquoise St San Diego, CA</t>
  </si>
  <si>
    <t>INTERNAL COMBUSTION ENGINE GEN SET MAKE: GENERAC.  Model 4.0 L. ENGINE SUPPLIER: HINO. EQUIPPED WITH TURBOCHARGER AND AFTERCOOLER. GENERATOR RATED AT 75 KW. EQUIPPED WITH PARTICULATE MATTER FILTER, BRAND: NETT. MODELS C2013. GENSET SERIAL NO.: 85677. JFT NEW SEP0903 17CCR93115 SJE 01/06 (ATCM: S/N 42601001, 112.5 BHP)</t>
  </si>
  <si>
    <t>267.30</t>
  </si>
  <si>
    <t>APCD2006-PTO-977344</t>
  </si>
  <si>
    <t>EMERGENCY STANDBY ENGINE. MAKE: DETROIT DIESEL. MODEL 16V2000 G70 R163-7K35B HP RATING: 1200 HP. EPA CERTIFIED ENGINE FAMILY NUMBER YDDXL31.8XRE, TURBOCHARGED AND AFTERCOOLED. DRIVES AN 800 KW GENERATOR LOCATED AT BLDG. 37 OF CAL STATE UNIVERSITY AT SAN MARCOS. 17 CCR 93 115 SJE 12/05</t>
  </si>
  <si>
    <t>APCD2006-PTO-977345</t>
  </si>
  <si>
    <t>EMERGENCY STANDBY ENGINE. MAKE: JOHN DEERE, MODEL 6081TF001. SERIAL NO.: R66081TO97253. BHP RATING: 211 BHP. EPA CERTIFIED ENGINE FAMILY NUMBER: YJDXL08.1009, TURBOCHARGED. DRIVES AN 135 KW GENERATOR LOCATED AT BLDG. 26/27 AT CALIFORNIA STATE UNIVERSITY AT SAN MARCOS. 17CCR93115SJE 12/05</t>
  </si>
  <si>
    <t>APCD2006-PTO-977348</t>
  </si>
  <si>
    <t>EMERGENCY STANDBY GENERATOR: ONE (1) 2534 BHP CATERPILLAR MODEL 3516B DIESEL FIRED ENGINE WITH TURBOCHARGING AND AFTERCOOLING Serial #1HZ01749, CARB CERTIFICATION# U-R-1-136; EPA CERTIFICATION # 1CPX-L78.1ERK, DRIVING A 1600 KW GENERATOR. 977348 EAD 2/13/06</t>
  </si>
  <si>
    <t>APCD2006-PTO-977380</t>
  </si>
  <si>
    <t>INTERNAL COMBUSTION ENGINE. MAKE: CATERPILLAR. MODEL: 3412C. SERIAL NO.:BPG00358. DIESEL FUELED. BHP RATING: 823 HP. DRIVES AN ELECTRICAL EMERGENCY GENERATOR RATED AT 550 KW.EQUIPMENT LOCATED AT UCSD POWELL-FOCHT BIOENGINEERING BUILDING.JFTNEWSEP1703  17CCR93115     SJE03/06</t>
  </si>
  <si>
    <t>APCD2006-PTO-977386</t>
  </si>
  <si>
    <t>La Vida Real LLC</t>
  </si>
  <si>
    <t>Director</t>
  </si>
  <si>
    <t>11588 Via Rancho San Diego El Cajon, CA</t>
  </si>
  <si>
    <t>INTERNAL COMBUSTION ENGINE: _x000D_-MAKE: DAEWOO _x000D_-MODEL: P222LE _x000D_-SERIAL NO: WA-532642-1102 _x000D_BHP: 738 HP. DIESEL FUELED. EQUIPPED WITH TURBOCHARGER AND AFTERCOOLER. DRIVES AN ELECTRICAL EMERGENCY GENERATOR RATED AT 500 KW. JFTNEWJUN2003                   _x000D_17CCR93115_x000D_SJE05/06</t>
  </si>
  <si>
    <t>126.10</t>
  </si>
  <si>
    <t>APCD2006-PTO-977583</t>
  </si>
  <si>
    <t>Rancho Santa Fe Fire Station #2</t>
  </si>
  <si>
    <t>Chris Galindo</t>
  </si>
  <si>
    <t>16930 Four Gee Rd Rancho Santa Fe, CA</t>
  </si>
  <si>
    <t>INTERNAL COMBUSTION ENGINE:_x000D_-MAKE: DETROIT DIESEL. MODEL: 6063-MK35. SERIAL NO: 06R0693234. _x000D_EQUIPPED WITH TURBOCHARGER AND AFTERCOOLER. BHP: 415 HP. DIESEL FUELED. DRIVES AN ELECTRICAL EMERGENCY GENERATOR RATED AT 250 KW. JFTFEB1203NEW   17CCR93115    SJE11/05    (ATCM:S/N 06R0693234)</t>
  </si>
  <si>
    <t>445.70</t>
  </si>
  <si>
    <t>APCD2006-PTO-977593</t>
  </si>
  <si>
    <t>2500 Paseo Internacional Rd San Diego, CA</t>
  </si>
  <si>
    <t>INTERNAL COMBUSTION ENGINE AND GENERATOR SET: MAKE KOHLER, MODEL 125ROZ71 SERIAL NO. 4017289. HP RATING: 220. DIESEL FUELED. ENGINE DRIVES AN EMERGENCY GENERATOR RATED AT  125 KW.  17CCR93115 SJE 12/05</t>
  </si>
  <si>
    <t>762.80</t>
  </si>
  <si>
    <t>776.10</t>
  </si>
  <si>
    <t>APCD2006-PTO-977631</t>
  </si>
  <si>
    <t>Sony Computer Entertainment America</t>
  </si>
  <si>
    <t>10030 Barnes Canyon Rd San Diego, CA</t>
  </si>
  <si>
    <t>Internal Combustion Engine. Make: John Deere. Model: 6081AF001. Serial No: RG6081A146687. Diesel Fueled. Equipped with Turbocharger and Aftercooler. Drives an Electrical Emergency Generator Rated At 160 KW. _x000D_JFT NEW OCT 30 03  17 CCR 93115   SJE 11/05</t>
  </si>
  <si>
    <t>257.80</t>
  </si>
  <si>
    <t>APCD2006-PTO-977664</t>
  </si>
  <si>
    <t>EMERGENCY STANDBY ENGINE. DIESEL FUELED. MAKE: DETROIT DIESEL, MODEL: R1637K36, SERIAL NO.: 969571. BHP RATING: 1495 HP. EPA ENGINE FAMILY 1DDXL31.8XRE. EQUIPPED WITH A TURBO-CHARGER AND AFTER-COOLER AND DRIVING A 1000 KW GENERATOR (Model 16V2000 G81. SERIAL NO.: 5362001548).   _x000D_17CCR93115    SJE03/06</t>
  </si>
  <si>
    <t>APCD2006-PTO-977680</t>
  </si>
  <si>
    <t>Bachem Americas Inc.</t>
  </si>
  <si>
    <t>1271 Avenida Chelsea Vista, CA</t>
  </si>
  <si>
    <t>INTERNAL COMBUSTION ENGINE. MAKE: CUMMINS. MODEL: QSX15-G9. SERIAL NO.: 14021431. BHP RATING: 755 HP. DIESEL FUELED. EPA FAMILY NAME: 1CEXL015.ABA.  DRIVES A 500 KW GENERATOR. 17CCR93115 SJE05/06 (ATCM DATA: S/N 14021431)</t>
  </si>
  <si>
    <t>APCD2006-PTO-977729</t>
  </si>
  <si>
    <t>Space &amp; Naval Warfare Systems Headquarters Attn: PMW205</t>
  </si>
  <si>
    <t>Frank Williamson</t>
  </si>
  <si>
    <t>3418 Surface Navy Blvd San Diego, Ca</t>
  </si>
  <si>
    <t>EMERGENCY STANDBY ENGINE: 1186 BHP CATERPILLAR MODEL 3412 TA DIESEL ENGINE WITH AFTER COOLING AND TURBO CHARGING, DRIVING A 800 KW GENERATOR. EPA CERTIFICATION NO CPX-NR9-02-03 (EPA FAMILY NO. 2CPXL27.ORMS); CARB CERTIFICATION NO. U-R-001-0189; S/N BLG00409 EAD 7/24/03  983118 EAD 01/09/06  17CCR93115  SJE10/05</t>
  </si>
  <si>
    <t>233.00</t>
  </si>
  <si>
    <t>APCD2006-PTO-977836</t>
  </si>
  <si>
    <t>Foundation Medicine, Inc.</t>
  </si>
  <si>
    <t>Serena Hill</t>
  </si>
  <si>
    <t>11010 Torreyana Road San Diego, CA</t>
  </si>
  <si>
    <t>INTERNAL COMBUSTION ENGINE. MAKE: DETROIT DIESEL. MODEL: (S60) 6063-HK35 S/N:1635299. 550 BHP, DIESEL FUELED, DRIVES AN EMERGENCY ELECTRIC GENERATOR RATED AT 350 KW.    17CCR93115SJE11/05 AND AGAIN 09/06 REVISED FROM 20 TO 30 HRS/YR M&amp;T TIME</t>
  </si>
  <si>
    <t>462.20</t>
  </si>
  <si>
    <t>474.40</t>
  </si>
  <si>
    <t>APCD2006-PTO-978000</t>
  </si>
  <si>
    <t>Albertsons #733</t>
  </si>
  <si>
    <t>3450 Marron Rd Oceanside, CA</t>
  </si>
  <si>
    <t>EMERGENCY STANDBY ENGINE: ONE (1) 75 BHP FORD MODEL 4.3L, S/N 4.3L-15824, NATURAL GAS-FIRED ENGINE, CONTROLLED BY A JOHNSON MATTHEY BANDITO MODEL CX2-3 NON SELECTIVE CATALYTIC REDUCTION (NSCR) / 3-WAY CATALYST SYSTEM (LPG GAS OPTIONAL), DRIVING A 45 KW KOHLER MODEL 45RZG45 GENERATOR. S/N 709241978000 EAD 2/13/06</t>
  </si>
  <si>
    <t>304.30</t>
  </si>
  <si>
    <t>APCD2006-PTO-978002</t>
  </si>
  <si>
    <t>615 N Escondido Blvd Escondido, CA</t>
  </si>
  <si>
    <t>INTERNAL COMBUSTION ENGINE: MAKE: CUMMINS,  MODEL: 6CTAA8.3-G1,  SERIAL NO.46167502,  EQUIPPED WITH A TURBOCHARGER AND AFTERCOOLER. BHP RATING: 317 HP.DIESEL FUELED. DRIVES AN ELECTRICAL EMERGENCY GENERATOR RATED AT 200 KW.</t>
  </si>
  <si>
    <t>299.60</t>
  </si>
  <si>
    <t>309.60</t>
  </si>
  <si>
    <t>APCD2006-PTO-978008</t>
  </si>
  <si>
    <t>Pacific Bell Fallbrook</t>
  </si>
  <si>
    <t>717 S. Stage Coach Ln Fallbrook, CA</t>
  </si>
  <si>
    <t>EMERGENCY ENGINE:  CATERPILLAR, MODEL 3412C DITA, S/N BLG00437, 1186 BHP, DIESEL FIRED, TURBOCHARGED, AFTERCOOLED, DRIVING AN 800-KW ELECTRIC GENERATOR.  (978008 ALC 03/03)  17CCR93115 SJE 12/05</t>
  </si>
  <si>
    <t>APCD2006-PTO-978036</t>
  </si>
  <si>
    <t>Hotel Republic San Diego</t>
  </si>
  <si>
    <t>Jamie Lutz</t>
  </si>
  <si>
    <t>421 W B St San Diego, CA</t>
  </si>
  <si>
    <t>INTERNAL COMBUSTION ENGINE. MAKE: CUMMINS. MODEL: M-1162. SERIAL NO 35052084. EQUIPPED WITH TURBO CHARGER AND AFTER COOLER. BHP RATING: 380 HP. DIESEL FUELED. DRIVES AN EMERGENCY ELECTRICAL GENERATOR RATED AT 250 KW.   17CCR93115   SJE04/06 (ATCM DATA: S/N A020326223)(984747 9/06)</t>
  </si>
  <si>
    <t>225.70</t>
  </si>
  <si>
    <t>APCD2006-PTO-978057</t>
  </si>
  <si>
    <t>Discovery @ Cortez Hill HOA</t>
  </si>
  <si>
    <t>850 Beech St San Diego, CA</t>
  </si>
  <si>
    <t>EMERGENCY STANDBY ENGINE: 755 CUMMINS MODEL QSX15-G9 DIESEL ENGINE WITH TURBOCHARGING, AFTERCOOLING, AND 4 DEGREES TIMING RETARD, S/N 14025520, DRIVING A 450 KW GENERATOR, GENERATOR SET  MODEL 450DFEJ.978057, S/N K0103O6845 EAD 7/24/03 (980232 10/03)    17CCR93115  SJE12/05</t>
  </si>
  <si>
    <t>182.00</t>
  </si>
  <si>
    <t>APCD2006-PTO-978145</t>
  </si>
  <si>
    <t>SD Co of DPW Wastewater Mgmt</t>
  </si>
  <si>
    <t>Chief of Operations</t>
  </si>
  <si>
    <t>11971 Singer Ln Spring Valley, CA</t>
  </si>
  <si>
    <t>Emergency Diesel Engine Generator: Caterpillar, Model C18, 923 BHP, S/N FST01751, Model Year 2017, Engine Family HCPXL18.1NYS, Tier 2 certified; driving a 688 kW emergency electrical generator</t>
  </si>
  <si>
    <t>37.90</t>
  </si>
  <si>
    <t>39.30</t>
  </si>
  <si>
    <t>APCD2006-PTO-978185</t>
  </si>
  <si>
    <t>Gilead Sciences Inc</t>
  </si>
  <si>
    <t>Sr Mgr Facilities &amp; Operations</t>
  </si>
  <si>
    <t>4049 Avenida de la Plata Oceanside, CA</t>
  </si>
  <si>
    <t>EMERGENCY GENERATOR: 2220 BHP CUMMINS DIESEL ENGINE, MODEL KTA50-G9, SERIAL NO. 25270433, EQUIPPED WITH TURBOCHARING, LOW TEMPERATURE AFTERCOOLING AND VARIABLE TIMING , DRIVING A 1500 KW GENERATOR 978185 EAD 02/3/03 (984112 2/06)17CCR93115SJE01/06</t>
  </si>
  <si>
    <t>170.37</t>
  </si>
  <si>
    <t>APCD2006-PTO-978210</t>
  </si>
  <si>
    <t>INTERNAL COMBUSTION ENGINE. MAKE: CATERPILLAR. MODEL: 3516B. SERIAL NO.:1HZ00912. BHP RATING: 2,847 HP. DIESEL FUELED. EQUIPPED WITH TURBO CHARGER AND AFTER COOLER. EPA CERTIFIED ENGINE FAMILY: 4CPXL78.1ERK. DRIVES AN ELECTRICAL EMERGENCY GENERATOR RATED AT 2,000 KW. JFTNEWAPR0704 (983302 ALC 09/06)</t>
  </si>
  <si>
    <t>APCD2006-PTO-978211</t>
  </si>
  <si>
    <t>INTERNAL COMBUSTION ENGINE. MAKE: CATERPILLAR. MODEL: 3516B. SERIAL NO.: 1HZ00976. BHP RATING: 2,847 HP. DIESEL FUELED. EQUIPPED WITH TURBO CHARGER AND AFTER COOLER. EPA CERTIFIED ENGINE FAMILY: 4CPXL78.1ERK. DRIVES AN ELECTRICAL EMERGENCY GENERATOR RATED AT 2,000 KW. JFTNEWAPR0704 (983302 ALC 09/06)</t>
  </si>
  <si>
    <t>APCD2006-PTO-978234</t>
  </si>
  <si>
    <t>City of Escondido - LS#10</t>
  </si>
  <si>
    <t>2356 1/2 Willowbrook Street,(entrance off Del Dios Highway) Escondido, CA</t>
  </si>
  <si>
    <t>EMERGENCY STANDBY ENGINE: FORD, MODEL: CSG-6491-6005-F, S/N 13827   R-19-TC, 60 HP, PROPANE FIRED, EXISTING ENGINE SINCE DECEMBER 29, 1999.</t>
  </si>
  <si>
    <t>655.40</t>
  </si>
  <si>
    <t>661.60</t>
  </si>
  <si>
    <t>APCD2006-PTO-978279</t>
  </si>
  <si>
    <t>City of Escondido - LS#14</t>
  </si>
  <si>
    <t>397 Oak Valley Lane Escondido, CA</t>
  </si>
  <si>
    <t>EMERGENCY STANDBY ENGINE: GENERAL MOTORS ENGINE, PROPANE GAS FUELED, MODEL INDUSTRIAL POWERTRAIN VORTEC 4.3 LITER, S/N 4.3L-15000, RATED AT 75 BHP, EQUIPPED WITH JOHNSON MATTHEY BANDITO CATALYTIC CONVERTER MODEL CX-4-4, DRIVING A 45 KW (Mfr: Kohler, Model: 45RZG, S/N: 0732729) GENERATOR. _x000D_(978279-AFS-9/03)</t>
  </si>
  <si>
    <t>APCD2006-PTO-978298</t>
  </si>
  <si>
    <t>EMERGENCY STANDBY DIESEL ENGINE/FIRE PUMP: PERKINS MODEL 1004-4, S/N: U669944, 60 HP AT 1760 RPM, FIRST OPERATED IN SAN DIEGO COUNTY IN 1995, MAINTENANCE RECORDS AVAILABLE FROM JAN2000. 978298 AFS06 AUG2002    17CCR93115   SJE01/06</t>
  </si>
  <si>
    <t>APCD2006-PTO-978500</t>
  </si>
  <si>
    <t>CA St Of Highway Patrol</t>
  </si>
  <si>
    <t>Div Captain</t>
  </si>
  <si>
    <t>1722 Main St E El Cajon, CA</t>
  </si>
  <si>
    <t>EMERGENCY ENGINE: GENERAC, MODEL 1397300100, S/N A9046, 55 BHP, PROPANE FIRED,  DRIVING A 35-KW ELECTRIC GENERATOR, S/N: 2061340. (978500 ALC 02/03)</t>
  </si>
  <si>
    <t>APCD2006-PTO-978503</t>
  </si>
  <si>
    <t>Qualcom Inc</t>
  </si>
  <si>
    <t>10185 McKellar Ct San Diego, CA</t>
  </si>
  <si>
    <t>EMERGENCY STANDBY ENGINE: 1218 BHP CATERPILLAR MODEL 3412 DIESEL FIRED ENGINE, S/N BLG00458, EPA# CPX-NR9-01-26; CARB # U-R-1-159, DRIVING A 750 KW GENERATOR. 978503  3/15/06 EAD</t>
  </si>
  <si>
    <t>211.70</t>
  </si>
  <si>
    <t>APCD2006-PTO-978537</t>
  </si>
  <si>
    <t>Manchester Financial Fifth Ave.</t>
  </si>
  <si>
    <t>Rick Dreher</t>
  </si>
  <si>
    <t>2550 5th Av San Diego, CA</t>
  </si>
  <si>
    <t>INTERNAL COMBUSTION ENGINE. MAKE: JOHN DEERE. MODEL: 6081AF001. SERIAL NO.: RG6081A160476. YEAR OF MANUFACTURE: 2003. BHP RATING: 347 HP. DIESEL FUELED DRIVES AN ELECTRICAL EMERGENCY GENERATOR RATED AT 230 KW. JFTNEWAPR0704 17CCR93115 SJE05/06</t>
  </si>
  <si>
    <t>323.10</t>
  </si>
  <si>
    <t>329.30</t>
  </si>
  <si>
    <t>APCD2006-PTO-978620</t>
  </si>
  <si>
    <t>Sharp Rees-Stealy Medical Center</t>
  </si>
  <si>
    <t>Bryan Smith</t>
  </si>
  <si>
    <t>8933 Activity Rd San Diego, CA</t>
  </si>
  <si>
    <t>EMERGENCY STANDBY ENGINE: JOHN DEERE DIESEL ENGINE, MODEL 3029TF150, S/N: PE3029T225544, RATED AT 64 BHP, EPA CERTIFIED OF ENGINE FAMILY NUMBER 2JDXL02.9018, TURBOCHARGED, DRIVING A 34KW GENERATOR. (978620-AFS-3/04) 17 CCR 93115 SJE 01/06</t>
  </si>
  <si>
    <t>148.20</t>
  </si>
  <si>
    <t>151.60</t>
  </si>
  <si>
    <t>APCD2006-PTO-978660</t>
  </si>
  <si>
    <t>Emergency Engine Generator: John Deere Diesel Engine, Model 6090HFG86, rated at 463 bhp, Model Year 2012, S/N RG6090L113690,  EPA Tier 3 Certified Engine, Family Number CJDXL09.114, Turbocharged and Aftercooled, driving a 300 kw Electrical Generator.</t>
  </si>
  <si>
    <t>133.80</t>
  </si>
  <si>
    <t>144.50</t>
  </si>
  <si>
    <t>APCD2006-PTO-978705</t>
  </si>
  <si>
    <t>INTERNAL COMBUSTION ENGINE. MAKE: DETROIT DIESEL. MODEL: T123-7K36. SERIAL NO: 5262001195. BHP RATING: 2,200 HP. DIESEL FUELED. EQUIPPED WITH A TURBOCHARGER AND AFTERCOOLER. DRIVES AN ELECTRICAL EMERGENCY GENERATOR RATED AT 1,500 KW. (10646 SCIENCE CENTER DR.)</t>
  </si>
  <si>
    <t>APCD2006-PTO-978745</t>
  </si>
  <si>
    <t>Emergency standby engine: Caterpillar, model 3508B DITA, S/N FZ01522, diesel fired rated at 1501 bhp, EPA certified of family number 1CPXL34.5ERK, turbocharged, aftercooled, driving a 1000 kw generator. (978745-ccn-5/03)17ccr93115sje12/05</t>
  </si>
  <si>
    <t>APCD2006-PTO-978799</t>
  </si>
  <si>
    <t>EMERGENCY STANDBY ENGINE: JOHN DEERE DIESEL ENGINE, MODEL 6081H FOR CLARK FIRE PUMP DRIVER MODEL JW6H-UF40 (JDFP-06WR), S/N RG6081H159090, RATED AT 300 BHP, TURBO CHARGED, AFTER COOLED (978799-CCN-5/04)  17CCR93115  SJE01/06</t>
  </si>
  <si>
    <t>245.70</t>
  </si>
  <si>
    <t>286.60</t>
  </si>
  <si>
    <t>APCD2006-PTO-978805</t>
  </si>
  <si>
    <t>32444 Echo Lane Bldg 50 San Diego, CA</t>
  </si>
  <si>
    <t>Emergency standby engine: Cummins diesel engine, Model QSX15-G9, S/N 79920054, rated at 755 bhp, Model Year 2016, Tier 2 certified of Engine Family Number GCEXL015.AAJ, driving a 500 KW generator</t>
  </si>
  <si>
    <t>84.50</t>
  </si>
  <si>
    <t>103.70</t>
  </si>
  <si>
    <t>APCD2006-PTO-978844</t>
  </si>
  <si>
    <t>EMERGENCY STANDBY ENGINE: JOHN DEERE DIESEL ENGINE, MODEL 6068HF150, S/N PE6068H221884, RATED AT 251 BHP, EPA CERTIFIED OF ENGINE FAMILY NUMBER 2JDXL06.8012, TURBOCHARGED, DRIVING A 160 KW GENERATOR. (978844-CCN-2/04) 17CCR93115SJE12/05</t>
  </si>
  <si>
    <t>126.20</t>
  </si>
  <si>
    <t>127.30</t>
  </si>
  <si>
    <t>APCD2006-PTO-978865</t>
  </si>
  <si>
    <t>Alexandria Real Estate Equities Inc</t>
  </si>
  <si>
    <t>Don Sahs</t>
  </si>
  <si>
    <t>ARE-SD Region No 44 LLC,10628 Science Ctr Dr San Diego, CA</t>
  </si>
  <si>
    <t>INTERNAL COMBUSTION ENGINE. MAKE: DETROIT DIESEL. MODEL: T123-7K36. SERIAL NO.: 5262001226. YEAR OF MANUFACTURE: 2002. BHP RATING: 1850 HP. DIESEL FUELED. EQUIPPED WITH TURBOCHARGER AND AFTERCOOLER. DRIVES AN ELECTRICAL EMERGENCY GENERATOR RATED AT  1,250 KW. (10628 SCIENCE CENTER DR.)</t>
  </si>
  <si>
    <t>168.70</t>
  </si>
  <si>
    <t>171.30</t>
  </si>
  <si>
    <t>APCD2006-PTO-978937</t>
  </si>
  <si>
    <t>EMERGENCY ENGINE:-JOHN DEERE, MODEL 6081AF001, S/N RG6081A157691 300 BHP, DIESEL FIRED, TURBOCHARGED, AFTERCOOLED, DRIVING A 180-KW ELECTRIC GENERATOR. (FUEL FARM) (978937 ALC 02/04) 984015-SJE-2/06 ATCM CONDITION BEC CHANGE</t>
  </si>
  <si>
    <t>69.30</t>
  </si>
  <si>
    <t>74.80</t>
  </si>
  <si>
    <t>APCD2006-PTO-979031</t>
  </si>
  <si>
    <t>234 Indiana St S Vista, CA</t>
  </si>
  <si>
    <t>INTERNAL COMBUSTION ENGINE. MAKE: CATERPILLAR. MODEL: 3412. SERIAL NO: BLG00480. YEAR OF MANUFACTURE: 2003. BHP RATING: 1,186 HP. DIESEL FUELED, EQUIPPED WITH TURBOCHARGER AND AFTERCOOLER. DRIVES AN ELECTRICAL EMERGENCY GENERATOR RATED AT 800KW.  JFT NEW FEB2504 17 CCR 93115 SJE 12/05</t>
  </si>
  <si>
    <t>320.78</t>
  </si>
  <si>
    <t>324.76</t>
  </si>
  <si>
    <t>APCD2006-PTO-979032</t>
  </si>
  <si>
    <t>3368 Harding St Carlsbad, CA</t>
  </si>
  <si>
    <t>INTERNAL COMBUSTION ENGINE. MAKE: CATERPILLAR  MODEL: 3508B. SERIAL NO: 1FZ01405. BHP RATING: 1502 HP. DIESEL FUELED. EQUIPPED WITH A TURBOCHARGER AND AFTERCOOLER. DRIVES AN ELECTRICAL EMERGENCY GENERATOR RATED AT 1000 KW JFT NEW SEP1903 17 CCR 93115 SJE 12/05</t>
  </si>
  <si>
    <t>308.65</t>
  </si>
  <si>
    <t>325.00</t>
  </si>
  <si>
    <t>APCD2006-PTO-979207</t>
  </si>
  <si>
    <t>CORONADO SHORES CONDOMINUM ASSN #6</t>
  </si>
  <si>
    <t>1710 AVENIDA DEL MUNDO CORONADO, CA</t>
  </si>
  <si>
    <t>EMERGENCY ENGINE:  ALLIS CHALMERS, MODEL 17000, DIESEL FIRED, S/N 17-03415, DRIVING A 150-KW ELECTRIC GENERATOR, MODEL 150.0 DYG-15K/13348A, S/N 0175917677. (979207 ALC 04/03)17CCR93115SJE05/06</t>
  </si>
  <si>
    <t>365.80</t>
  </si>
  <si>
    <t>379.50</t>
  </si>
  <si>
    <t>APCD2006-PTO-979277</t>
  </si>
  <si>
    <t>EMERGENCY STANDBY ENGINE: PERKINS DIESEL ENGINE, MODEL 1006-6T, S/N U768197H, RATED AT 166 BHP, EPA CERTIFIED OF ENGINE FAMILY NUMBER 1PKXL05.9YH1, TURBOCHARGED, DRIVING A 100 KW GENERATOR. (979277-CCN-12/03)17CCR93115SJE12/05</t>
  </si>
  <si>
    <t>APCD2006-PTO-979286</t>
  </si>
  <si>
    <t>ARE-SD Region No 44 LLC,10578 Science Ctr Dr San Diego, CA</t>
  </si>
  <si>
    <t>INTERNAL COMBUSTION ENGINE. MAKE: DETROIT DIESEL. MODEL: T163-7K36. SERIAL NO. 5272001734. YEAR OF MANUFACTURE: 2003. BHP RATING: 2,935 HP. DIESEL FUELED. EQUIPPED WITH TURBOCHARGER AND AFTERCOOLER. DRIVES AN ELECTRICAL EMERGENCY GENERATOR RATED AT 2,000 KW. (10578 SCIENCE CENTER DR.)</t>
  </si>
  <si>
    <t>213.70</t>
  </si>
  <si>
    <t>APCD2006-PTO-979288</t>
  </si>
  <si>
    <t>CA ST University San MArcos</t>
  </si>
  <si>
    <t>EMERGENCY STANDBY ENGINE: DETROIT DIESEL ENGINE, MODEL 6063TK35, S/N: 06R0713101, RATED AT 415 BHP, EPA CERTIFIED OF ENGINE FAMILY NUMBER 2DDXL12.7VGD, TURBOCHARGED, DRIVING A 250 KW GENERATOR. (979288-CCN-5/03) 17 CCR 93 115 SJE 12/05</t>
  </si>
  <si>
    <t>APCD2006-PTO-979296</t>
  </si>
  <si>
    <t>City of Chula Vista Fire Station #7</t>
  </si>
  <si>
    <t>1640 Santa Venetia St Chula Vista, CA</t>
  </si>
  <si>
    <t>91913</t>
  </si>
  <si>
    <t>EMERGENCY STANDBY ENGINE: JOHN DIESEL ENGINE, MODEL 4045TF150, S/N PE4045T278031, RATED AT 110 BHP, EPA CERTIFIED OF ENGINE FAMILY NUMBER 2JDXL06.8014, TURBOCHARGED, DRIVING A 68 KW GENERATOR. (979296-CCN-9/03) 17 CCR 93115 SJE 03/06</t>
  </si>
  <si>
    <t>APCD2006-PTO-979318</t>
  </si>
  <si>
    <t>Stationary Emergency Diesel Engine: John Deere; Model 4045HFC28; Serial Number PE4045L219790; 140 bhp; _x000D_Model Year 2011 EPA Certified, Tier 3, Engine Family Number BJDXL06.8105; Powering a 750 gpm Fire Pump</t>
  </si>
  <si>
    <t>78.70</t>
  </si>
  <si>
    <t>APCD2006-PTO-979320</t>
  </si>
  <si>
    <t>Stationary Emergency Diesel Engine: John Deere; Model 4045HFC28; Serial Number PE4045L219765; 140 bhp; Model Year 2011 EPA Certified, Tier 3, Engine Family Number BJDXL06.8105; Powering a 750 gpm Fire Pump</t>
  </si>
  <si>
    <t>58.00</t>
  </si>
  <si>
    <t>69.40</t>
  </si>
  <si>
    <t>APCD2006-PTO-979323</t>
  </si>
  <si>
    <t>EMERGENCY STANDBY ENGINE: CATERPILLAR DIESEL ENGINE, MODEL 3516B, S/N: 6HNO1694, RATED AT 2847 BHP, EPA CERTIFIED OF ENGINE FAMILY NUMBER 1CPXL78.1ERK, TURBOCHARGED, AFTERCOOLED, EQUIPPED WITH CLEAN AIR SYSTEMS PERMIT DIESEL PARTICULATE FILTER, DRIVING A 2000 KW GENERATOR. (979323-CCN-2/04)(983301 6/05)(983307-CCN-10/05)</t>
  </si>
  <si>
    <t>APCD2006-PTO-979324</t>
  </si>
  <si>
    <t>EMERGENCY STANDBY ENGINE: CATERPILLAR DIESEL ENGINE, MODEL 3516B, S/N: 6HNO1439, RATED AT 2847 BHP, EPA CERTIFIED OF ENGINE FAMILY NUMBER 1CPXL78.1ERK, TURBOCHARGED, AFTERCOOLED, EQUIPPED WITH CLEAN AIR SYSTEMS PERMIT DIESEL PARTICULATE FILTER, DRIVING A 2000 KW GENERATOR. (979324-CCN-2/04)(983301 6/05)(983307-CCN-10/05)</t>
  </si>
  <si>
    <t>APCD2006-PTO-979325</t>
  </si>
  <si>
    <t>EMERGENCY STANDBY ENGINE: CATERPILLAR DIESEL ENGINE, MODEL 3516B, S/N: 6HNO1447, RATED AT 2847 BHP, EPA CERITIFED OF ENGINE FAMILY NUMBER 1CPXL78.1ERK, TURBOCHARGED, AFTERCOOLED, EQUIPPED WITH CLEAN AIR SYSTEMS PERMIT DIESEL PARTICULATE FILTER, DRIVING A 2000 KW GENERATOR. (979325-CCN-2/04)(983301 6/05)(983307-CCN-10/05)</t>
  </si>
  <si>
    <t>427.00</t>
  </si>
  <si>
    <t>APCD2006-PTO-979326</t>
  </si>
  <si>
    <t>EMERGENCY STANDBY ENGINE: CATERPILLAR DIESEL ENGINE, MODEL 3516B, S/N: 6HNO1444, RATED AT 2847 BHP, EPA CERTIFIED OF ENGINE FAMILY NUMBER 1CPXL78.1ERK, TURBOCHARGED, AFTERCOOLED, EQUIPPED WITH CLEAN AIR SYSTEMS PERMIT DIESEL PARTICULATE FILTER, DRIVING A 2000 KW GENERATOR. (979326-CCN-2/04)(983301 6/05)(983307-CCN-10/05)</t>
  </si>
  <si>
    <t>339.00</t>
  </si>
  <si>
    <t>340.00</t>
  </si>
  <si>
    <t>APCD2006-PTO-979327</t>
  </si>
  <si>
    <t>EMERGENCY STANDBY ENGINE: CATERPILLAR DIESEL ENGINE, MODEL 3516B, S/N: 6HNO1686, RATED AT 2847 BHP, EPA CERTIFIED OF ENGINE FAMILY NUMBER 1CPXL78.1ERK, TURBOCHARGED, AFTERCOOLED, EQUIPPED WITH CLEAN AIR SYSTEMS PERMIT DIESEL PARTICULATE FILTER, DRIVING A 2000 KW GENERATOR. (979327-CCN-2/04)(983301 6/05)(983307-CCN-10/05)</t>
  </si>
  <si>
    <t>277.00</t>
  </si>
  <si>
    <t>APCD2006-PTO-979368</t>
  </si>
  <si>
    <t>National City Of Fire Station #31</t>
  </si>
  <si>
    <t>2333 Euclid Av National City, CA</t>
  </si>
  <si>
    <t>EMERGENCY STANDBY ENGINE: JOHN DEERE DIESEL ENGINE, MODEL 4045TF150, S/N PE4045ST258289, RATED AT 110 BHP, EPA CERTIFIED OF ENGINE FAMILY NUMBER 2JDXL06.8014, TURBOCHARGED, DRIVING A 60 KW GENERATOR.</t>
  </si>
  <si>
    <t>APCD2006-PTO-979422</t>
  </si>
  <si>
    <t>City of Chula Vista Fire Dept Sta 2</t>
  </si>
  <si>
    <t>80 E J St Chula Vista, CA</t>
  </si>
  <si>
    <t>EMERGENCY ENGINE GENERATOR, 66 HP CUMMINS DIESEL ENGINE, MODEL 4B-3.9, S/N: 44Z60228. APPL# 979422 EFH 4/03 17 CCR 93115 SJE 03/06</t>
  </si>
  <si>
    <t>1120.80</t>
  </si>
  <si>
    <t>1144.60</t>
  </si>
  <si>
    <t>APCD2006-PTO-979448</t>
  </si>
  <si>
    <t>Nitto Biopharma Inc</t>
  </si>
  <si>
    <t>Paola Guevara Riveros</t>
  </si>
  <si>
    <t>10618 Science Center Dr San Diego, CA</t>
  </si>
  <si>
    <t>INTERNAL COMBUSTION ENGINE, SERIAL # 5362002533. MAKE: DETROIT DIESEL, MODEL: R163-7K35. BHP RATING: 1200 HP. DIESEL FUELED. EQUIPPED WITH A TURBOCHARGER AND AN AFTERCOOLER. DRIVES AN ELECTRICAL EMERGENCY GENERATOR RATED AT 750 KW. JFTNEWJUN2404</t>
  </si>
  <si>
    <t>207.60</t>
  </si>
  <si>
    <t>APCD2006-PTO-979500</t>
  </si>
  <si>
    <t>Quill Holdings LLC</t>
  </si>
  <si>
    <t>Beau Monaghan</t>
  </si>
  <si>
    <t>1125 Joshua Way Vista, CA</t>
  </si>
  <si>
    <t>INTERNAL COMBUSTION ENGINE. MAKE: JOHN DEERE. MODEL: 4039DF001. SERIAL NO.: T04039D429770. BHP RATING: 66 HP. DIESEL FUELED. DRIVES AN ELECTRICAL EMERGENCY GENERATOR MAKE DMT, MODEL DMT30JD3.JFTNEWJUL1103 17CCR93115 SJE06/06</t>
  </si>
  <si>
    <t>137.70</t>
  </si>
  <si>
    <t>143.10</t>
  </si>
  <si>
    <t>APCD2006-PTO-979532</t>
  </si>
  <si>
    <t>Co of SD Facility Ops PR3002</t>
  </si>
  <si>
    <t>Ivan Acevedo</t>
  </si>
  <si>
    <t>29212 Valley Center Rd Valley Center, CA</t>
  </si>
  <si>
    <t>EMERGENCY STANDBY ENGINE: JOHN DEERE DIESEL ENGINE, MODEL 4045TF150, S/N PE4045T213294, RATED AT 110 BHP, EPA CERTIFIED OF ENGINE FAMILY NUMBER 2JDXL06.8014, TURBOCHARGED, DRIVING A 50 KW GENERATOR.(979532-CCN-7/04)  17CCR93115  SJE10/05</t>
  </si>
  <si>
    <t>238.90</t>
  </si>
  <si>
    <t>240.40</t>
  </si>
  <si>
    <t>APCD2006-PTO-979550</t>
  </si>
  <si>
    <t>Imperial Beach City of PWD</t>
  </si>
  <si>
    <t>Hank Levien</t>
  </si>
  <si>
    <t>814 Cypress Imperial Beach, CA</t>
  </si>
  <si>
    <t>INTERNAL COMBUSTION ENGINE. MAKE: WISCONSIN. MODEL: V-465D. SERIAL NO.: 6208402. NATURAL GAS FUELED. BHP: 65.9 HP. DRIVES AN EMERGENCY GENERATOR FOR A SEWER LIFT PUMP STATION. JFT NEW JUL1103</t>
  </si>
  <si>
    <t>APCD2006-PTO-979621</t>
  </si>
  <si>
    <t>Coronado Shores Condominium Assn #9</t>
  </si>
  <si>
    <t>1820 Avenida Del Mundo Coronado, CA</t>
  </si>
  <si>
    <t>ONE (1) EMERGENCY ENGINE GENERATOR, 136 HP CUMMINS DIESEL ENGINE, MODEL V378-F2, S/N 20162968. APPL# 979621 EFH 6/03 17CCR93115 SJE06/06 (ENGINE DIRECTLY DRIVES FIRE PUMP, NO GENERATOR)</t>
  </si>
  <si>
    <t>174.70</t>
  </si>
  <si>
    <t>APCD2006-PTO-979622</t>
  </si>
  <si>
    <t>ONE (1) EMERGENCY ENGINE GENERATOR, 136 HP CUMMINS DIESEL ENGINE, MODEL V378-F2, S/N 20162976. APPL# 979622 EFH 06/03 17CCR93115 SJE06/06 (ENGINE DIRECTLY DRIVES FIRE PUMP, NO GENERATOR)</t>
  </si>
  <si>
    <t>162.70</t>
  </si>
  <si>
    <t>163.80</t>
  </si>
  <si>
    <t>APCD2006-PTO-979684</t>
  </si>
  <si>
    <t>8255 Del Sur Ct San Diego, CA</t>
  </si>
  <si>
    <t>EMERGENCY STANDBY ENGINE: CUMMINS ENGINE, FUELED WITH NATURAL GAS, MODELGTA28, S/N 25299823, RATED AT 770 BHP, TURBO CHARGED, AFTER COOLED, EQUIPPED WITH EMIT TECHNOLOGY CATALYTIC CONVERTER, MODEL EAS-2150-1000 DC WITH EMIT TECHNOLOGY AIR TO FUEL RATIO CONTROLLER, DRIVING A 500 KW GENERATOR.  (979684-CCN-3/06)</t>
  </si>
  <si>
    <t>183.00</t>
  </si>
  <si>
    <t>APCD2006-PTO-979715</t>
  </si>
  <si>
    <t>San Diego County Water Authority</t>
  </si>
  <si>
    <t>19086 Via Ambiente Escondido, CA</t>
  </si>
  <si>
    <t>EMERGENCY ENGINE GENERATOR: _x000D_
Mfr: DETROIT DIESEL,_x000D_
MODEL: 6063HK35, _x000D_
S/N: 06R0720119 _x000D_
_x000D_
RATED AT 550 HP, EPA CERTIFIED, TURBO-CHARGED AND AFTER-COOLED, DRIVING A 355 KW GENERATOR.</t>
  </si>
  <si>
    <t>APCD2006-PTO-979893</t>
  </si>
  <si>
    <t>Eye Surgery Center Of Southern CA Inc</t>
  </si>
  <si>
    <t>2023 Vista Wy W Vista, CA</t>
  </si>
  <si>
    <t>INTERNAL COMBUSTION ENGINE. MAKE: JOHN DEERE. MODEL: 4045TF150. SERIAL NO.: PE4045T264040. BHP RATING: 74 HP. DIESEL FUELED. EQUIPPED WITH A TURBOCHARGER. DRIVES AN ELECTRICAL EMERGENCY GENERATOR RATED AT 50 KW. JFTNEWJUN1505</t>
  </si>
  <si>
    <t>189.60</t>
  </si>
  <si>
    <t>APCD2006-PTO-979968</t>
  </si>
  <si>
    <t>City of Chula Vista Fire Station #4</t>
  </si>
  <si>
    <t>850 Pasero Ranchero Chula Vista, CA</t>
  </si>
  <si>
    <t>EMERGENCY DIESEL ENGINE. MAKE: CUMMINS. MODEL: BT3.9-G4,YEAR OF MANUFACTURE: 2000. SERIAL NO: 45967389. RATED BHP: 99 HP. EPA CERTIFIED TIER 1 OF ENGINE FAMILY #YCEXL239ABA.  EQUIPPED WITH TURBOCHARGER. DRIVES A GENERATOR RATED AT 60 KW. _x000D_
JFT NEW JAN O5, 17CCR93115 SJE 03/06, MAL#0001815(2/2012).</t>
  </si>
  <si>
    <t>APCD2006-PTO-980015</t>
  </si>
  <si>
    <t>3550 Par Four Dr. El Cajon, CA</t>
  </si>
  <si>
    <t>Emergency Diesel Engine Generator: Cummins, Model 4BT3.3-G5, 69 BHP, S/N 72032463, Engine Family HCEXL03.3BAA, Tier 3 certified; driving a 40-kW emergency electrical generator.</t>
  </si>
  <si>
    <t>119.50</t>
  </si>
  <si>
    <t>122.80</t>
  </si>
  <si>
    <t>APCD2006-PTO-980111</t>
  </si>
  <si>
    <t>City of Carlsbad Cannon Road Lift Station</t>
  </si>
  <si>
    <t>Jesse Castaneda</t>
  </si>
  <si>
    <t>2197 Cannon Rd Carlsbad, CA</t>
  </si>
  <si>
    <t>EMERGENCY ENGINE GENERATOR: VOLVO ENGINE MODEL D350 12.1A65, 527 BHP,TURBOCHARGED AND AFTERCOOLED, CARB CERTIFICATION NO. U-R-014-0090, EPA CERTIFICATION NO. VPX-NR7-05-10, S/N 2012484346, DRIVING A 350KW GENERATOR.APPL# 980111; 983519 EFH 09/06</t>
  </si>
  <si>
    <t>134.40</t>
  </si>
  <si>
    <t>160.90</t>
  </si>
  <si>
    <t>APCD2006-PTO-980131</t>
  </si>
  <si>
    <t>INTERNAL COMBUSTION ENGINE. MAKE: VM MOTORI, MODEL: VMFP-L6HR. SERIAL NUMBER 91B-02070. BHP RATING: 165 HP. DIESEL FUELED. EQUIPPED WITH TURBO CHARGER AND AFTER COOLER. DRIVES A FIRE PUMP RATED AT 750 GPM.JFT NEW JUL 27 05 (984747 9/06)   17CCR93115   SJE12/05</t>
  </si>
  <si>
    <t>APCD2006-PTO-980138</t>
  </si>
  <si>
    <t>Grande North At Santa Fe Place HOA</t>
  </si>
  <si>
    <t>1205 Pacific Hwy San Diego, CA</t>
  </si>
  <si>
    <t>EMERGENCY ENGINE:  DETROIT DIESEL, MODEL 8V2000 G8 / R083-8K36, 685 BHP, DIESEL FIRED, TURBOCHARGED, AFTERCOOLED, S/N 5312002078.(980138 ALC 02/06)</t>
  </si>
  <si>
    <t>133.30</t>
  </si>
  <si>
    <t>APCD2006-PTO-980139</t>
  </si>
  <si>
    <t>1205 Pacific Hy San Diego, CA</t>
  </si>
  <si>
    <t>EMERGENCY ENGINE:  CLARKE, MODEL 6068HF120, 240 BHP, DIESEL FIRED, TURBOCHARGED, AFTERCOOLED, S/N PE6068H284031, DRIVING A FIRE PUMP. (980139 ALC 02/06)</t>
  </si>
  <si>
    <t>275.70</t>
  </si>
  <si>
    <t>APCD2006-PTO-980223</t>
  </si>
  <si>
    <t>Albertsons/Vons</t>
  </si>
  <si>
    <t>Mike Cliatt</t>
  </si>
  <si>
    <t>7895 Highlands Village Pl San Diego, CA</t>
  </si>
  <si>
    <t>EMERGENCY ENGINE:  GENERAL MOTORS, MODEL GM-4.3L, 4-CYCLE, 75 BHP, NATURAL GAS FIRED, S/N 4.3L-17193, WITH A JOHNSON MATTHEY MODEL CX-2-3 CATALYTIC CONVERTER, S/N 173-288-2877. (980223 ALC 07/04)</t>
  </si>
  <si>
    <t>327.10</t>
  </si>
  <si>
    <t>APCD2006-PTO-980236</t>
  </si>
  <si>
    <t>Albertsons #4713</t>
  </si>
  <si>
    <t>1509 E Valley Pkwy Escondido, CA</t>
  </si>
  <si>
    <t>EMERGENCY STANDBY ENGINE: _x000D_
   Mfr: FORD,_x000D_
   MODEL: CSG 649,_x000D_
   S/N 74777-1-06-00, _x000D_
   NATURAL GAS FIRED ENGINE, CONTROLLED BY A NON SELECTIVE CATALYTIC REDUCTION (NSCR) /3-WAY CATALYST, 60 BHP, DRIVING A 30 KW KOHLER MODEL 30RZ GENERATOR. S/N 686870980236</t>
  </si>
  <si>
    <t>APCD2006-PTO-980238</t>
  </si>
  <si>
    <t>Albertsons #3179</t>
  </si>
  <si>
    <t>12475 Rancho Bernardo Rd San Diego, CA</t>
  </si>
  <si>
    <t>EMERGENCY STANDBY ENGINE: ONE (1) 60 BHP FORD MODEL CSG 649, S/N 76218, NATURAL GAS FIRED ENGINE CONTROLLED BY A NON SELECTIVE CATALYTIC REDUCTION (NSCR) 3-WAY CATALYST SYSTEM, DRIVING A 30 KW KOHLER MODEL 30RZ GENERATOR. S/N 689093  980238 EAD 02/13/06</t>
  </si>
  <si>
    <t>399.30</t>
  </si>
  <si>
    <t>APCD2006-PTO-980247</t>
  </si>
  <si>
    <t>Top Of Otay Mtn Telecom Site Dulzura, CA</t>
  </si>
  <si>
    <t>INTERNAL COMBUSTION ENGINE. MAKE: FORD. MODEL: ESG-642. SERIAL NO.: 03-07-058406. EQUIPPED WITH L102 CLOSED LOOP EMISSION CONTROL SYSTEM WITH A 3 WAY CATALYST. YEAR OF MANUFACTURE: 2003. JFTNEWFEB2004</t>
  </si>
  <si>
    <t>1832.30</t>
  </si>
  <si>
    <t>1866.10</t>
  </si>
  <si>
    <t>APCD2006-PTO-980250</t>
  </si>
  <si>
    <t>County of San Diego Sheriff Wireless Services</t>
  </si>
  <si>
    <t>Sheriff Wireless Services</t>
  </si>
  <si>
    <t>8400 Valley High Rd Santee, CA</t>
  </si>
  <si>
    <t>EMERGENCY STANDBY ENGINE: ONE (1) 208 BHP GENERAC, MODEL 6.8LPNGD-130, FAMILY KGNXB06.82C4, S/N 3004464975, LPG FIRED WITH A 3-WAY CATALYST, DRIVING A 100 KW GENERATOR. 980250 EAD 8/28/06</t>
  </si>
  <si>
    <t>45.50</t>
  </si>
  <si>
    <t>48.70</t>
  </si>
  <si>
    <t>APCD2006-PTO-980259</t>
  </si>
  <si>
    <t>SAN SSC ENV Manager (MYF ATCT)</t>
  </si>
  <si>
    <t>4302 Ponderosa Av San Diego, CA</t>
  </si>
  <si>
    <t>EMERGENCY STANDBY ENGINE: 71 BHP JOHN DEERE MODEL 4045DF, TURBOCHARGED, S/N PE4045D292787, EPA #JDX-NR5-01-12; CARD #U-R-004-0086-1, DRIVING A 53 KW GENERATOR. 980259 EAD 3/21/06</t>
  </si>
  <si>
    <t>APCD2006-PTO-980358</t>
  </si>
  <si>
    <t>Park Laurel Owners Association</t>
  </si>
  <si>
    <t>2500 6th Av San Diego, CA</t>
  </si>
  <si>
    <t>EMERGENCY STANDBY ENGINE: ONE (1) 685 BHP DETROIT DIESEL / MTU MODEL 8V2000G80 / RO83-7K36 DIESEL FIRED ENGINE WITH TURBOCHARGING AND INNERCOOLING, S/N #2012403099.  DRIVING A 450 KW KOHLER MODEL 450 REOZV GENERATOR. CARB # U-R007-0082, EPA# DDX-NR9-03-03. (PHASE I ENGINE OF THE NORTH TOWER) 980358 EAD 2/13/06</t>
  </si>
  <si>
    <t>216.40</t>
  </si>
  <si>
    <t>APCD2006-PTO-980499</t>
  </si>
  <si>
    <t>Pacific Bell DBA SBC CA</t>
  </si>
  <si>
    <t>2219 Main St Julian, CA</t>
  </si>
  <si>
    <t>EMERGENCY STANDBY ENGINE: JOHN DEERE DIESEL ENGINE, MODEL 4045TF250, S/N TO4045T806076, FAMILY NO: XJDXL06.8014, RATED AT 150 BHP, TURBOCHARGED, DRIVING A GENERATOR. _x000D_(980499-CCN-2/04)17CCR 93115 SJE 05/06</t>
  </si>
  <si>
    <t>855.20</t>
  </si>
  <si>
    <t>891.90</t>
  </si>
  <si>
    <t>APCD2006-PTO-980500</t>
  </si>
  <si>
    <t>Pacific Bell DBA SBC California</t>
  </si>
  <si>
    <t>Warner Guest Ranch Warner Springs, CA</t>
  </si>
  <si>
    <t>EMERGENCY STANDBY ENGINE: JOHN DEERE DIESEL ENGINE, MODEL 6068TF150, S/N T06068T829202, RATED AT 150 BHP, TURBOCHARGED, DRIVING A GENERATOR. (980500-CCN-7/04)     17CCR93115       SJE05/06</t>
  </si>
  <si>
    <t>APCD2006-PTO-980520</t>
  </si>
  <si>
    <t>655 WB Operating LLC c/o Jones Lang LaSalle</t>
  </si>
  <si>
    <t>Paul Wolf</t>
  </si>
  <si>
    <t>655 W Broadway Ste 1460 San Diego, CA</t>
  </si>
  <si>
    <t>EMERGENCY STANDBY ENGINE:_x000D_DETROIT DIESEL, DIESEL FIRED, 1495 HP, MODEL R163-7M36, S/N 5362002831, TURBOCHARGED, AFTERCOOLED, YEAR OF MANUFACTURE 2004_x000D_APP# 980520 EFH 12/05</t>
  </si>
  <si>
    <t>315.80</t>
  </si>
  <si>
    <t>360.60</t>
  </si>
  <si>
    <t>APCD2006-PTO-980524</t>
  </si>
  <si>
    <t>COGNAC DEL MAR</t>
  </si>
  <si>
    <t>George Toole</t>
  </si>
  <si>
    <t>11988 EL CAMINO REAL STE 120 SAN DIEGO, CA</t>
  </si>
  <si>
    <t>INTERNAL COMBUSTION ENGINE. MAKE: VM MOTORI. MODEL: VMFP-06HT-L. SERIAL NO.: 27B-02690. BHP RATING: 115 HP. DIESEL FUELED. DRIVES A DIRECT DRIVE FIRE PUMP.</t>
  </si>
  <si>
    <t>286.50</t>
  </si>
  <si>
    <t>303.00</t>
  </si>
  <si>
    <t>APCD2006-PTO-980542</t>
  </si>
  <si>
    <t>EMERGENCY STANDBY ENGINE:ONE (1) 732 BHP, MODEL YEAR 2002, CUMMINS MODEL QSX15-G9, TURBO-CHARGED; CARB CERTIFICATION NO. U-R-002-0147, TIER 1 EPA CERTIFICATION NO. 2CEXL015.ABA, S/N 14034329 / FO30510569, DRIVING A 500 KW GENERATOR.  980542 EAD 02/13/06</t>
  </si>
  <si>
    <t>110.00</t>
  </si>
  <si>
    <t>APCD2006-PTO-980548</t>
  </si>
  <si>
    <t>SBC Leasing Co</t>
  </si>
  <si>
    <t>Proj Mgr</t>
  </si>
  <si>
    <t>1702 Palm Canyon Drive Borrego Springs, CA</t>
  </si>
  <si>
    <t>EMERGENCY STANDBY ENGINE:_x000D_MFR: JOHN DEERE, _x000D_MODEL 4045DF150, _x000D_S/N PE4045D252226, _x000D_FUEL: DIESEL,_x000D_FAMILY: 3JDXL06.8046, EPA CERTIFICATION NO. JDX-NR4-03-15, ENGINE YEAR OF MANUFACTURE: 2003, _x000D_64HP, TURBOCHARGED.</t>
  </si>
  <si>
    <t>495.20</t>
  </si>
  <si>
    <t>515.80</t>
  </si>
  <si>
    <t>APCD2006-PTO-980551</t>
  </si>
  <si>
    <t>USMC Base Public Safety SA10</t>
  </si>
  <si>
    <t>Buffalo Bump / BB004 Camp Pendleton, CA</t>
  </si>
  <si>
    <t>EMERGENCY STANDBY ENGINE: JOHN DEERE DIESEL ENGINE, MODEL 4045TF150, S/N PE4045T314783, RATED AT 110 HP, EPA CERTIFIED OF ENGINE FAMILY NUMBER 2JDXL06.8014, TURBOCHARGED, DRIVING A 55 KW GENERATOR USED TO RECHARGE BATTERIES WHEN THE PHOVOLTAIC SYSTEM IS UNABLE TO CHARGE THE BATTERIES OR WHEN THE BATTERIES ARE UNABLE TO POWER THE EQUIPMENT. LOCATION:  BUFFALO HUMP (980551-CCN-7/04) 17 CCR 93 115 SJE 12/05</t>
  </si>
  <si>
    <t>APCD2006-PTO-980669</t>
  </si>
  <si>
    <t>NITTO DENKO TECHNICAL CORPORATION</t>
  </si>
  <si>
    <t>501 VIA DEL MONTE OCEANSIDE, CA</t>
  </si>
  <si>
    <t>EMERGENCY STANDBY ENGINE: 99 BHP JOHN DEER MODEL 4045TF270E DIESEL ENGINE, TURBOCHAGED, DRIVING A 62 KW GENERATOR. EPA # JDX-NR4-04-16; CARB #U-R-004-0179. S/N PE4045T422071  11/16/06  EAD 980669 AMD 982299</t>
  </si>
  <si>
    <t>216.60</t>
  </si>
  <si>
    <t>APCD2006-PTO-980682</t>
  </si>
  <si>
    <t>14010 Midland Rd Poway, CA</t>
  </si>
  <si>
    <t>EMERGENCY STANDBY ENGINE: CATERPILLAR DIESEL ENGINE, MODEL 3512, S/N 1GZ01636, RATED AT 2155 BHP, MODEL YEAR 2003, EPA TIER 1 CERTIFIED OFENGINE FAMILY NUMBER 3CPXL58.6ERK, TURBOCHARGED, AFTERCOOLED, DRIVING A 1500 KW GENERATOR. (980682-ALC-3/06)</t>
  </si>
  <si>
    <t>APCD2006-PTO-980687</t>
  </si>
  <si>
    <t>Environmental Operations</t>
  </si>
  <si>
    <t>Monument Peak Mt Laguna, CA</t>
  </si>
  <si>
    <t>EMERGENCY STANDBY GENERATOR: 72 BHP LPG/ PROPANE FIRED GENERAL MOTORS /INDUSTRIAL POWER TRAIN MODEL VORTEC 4.3 L-4 CYCLE STATIONARY INTERNAL COMBUSTION ENGINE, S/N 4.3L-14818, DRIVING A 35 KW GENERATOR, S/N 730027. 980687 EAD 4/6/06</t>
  </si>
  <si>
    <t>1164.20</t>
  </si>
  <si>
    <t>1164.70</t>
  </si>
  <si>
    <t>APCD2006-PTO-980710</t>
  </si>
  <si>
    <t>AT&amp;T Oceanside</t>
  </si>
  <si>
    <t>Barbara Walden</t>
  </si>
  <si>
    <t>2211 Mesa Dr Oceanside, CA</t>
  </si>
  <si>
    <t>EMERGENCY ENGINE GENERATOR: 192 HP CAT DIESEL ENGINE, MODEL 3304T  S/N 83Z11173.  APPL# 980710 EFH 03/04  17CCR93115  SJE01/06 (ATCM DATA: S/N 83Z11173)</t>
  </si>
  <si>
    <t>206.80</t>
  </si>
  <si>
    <t>218.30</t>
  </si>
  <si>
    <t>APCD2006-PTO-980741</t>
  </si>
  <si>
    <t>350 West Ash Assoc</t>
  </si>
  <si>
    <t>Jeff Baker</t>
  </si>
  <si>
    <t>350 W Ash St San Diego, CA</t>
  </si>
  <si>
    <t>EMERGENCY ENGINE: AB VOLVO PENTA, MODEL TAD1631GE, 757 BHP, DIESEL FIRED, TURBOCHARGED, AFTERCOOLED, S/N: 2160051932, CARB CERTIFICATION NO. U-R-014-0069, EPA CERTIFICATION NO. VPX-NRCI-03-05. (980741 ALC 03/06)</t>
  </si>
  <si>
    <t>241.60</t>
  </si>
  <si>
    <t>APCD2006-PTO-980771</t>
  </si>
  <si>
    <t>Solimar Systems Inc</t>
  </si>
  <si>
    <t>Todd Sprague</t>
  </si>
  <si>
    <t>1515 Second Ave San Diego, CA</t>
  </si>
  <si>
    <t>EMERGENCY STANDBY ENGINE: (1) ONE 80 HP GENERAC POWER SYSTEMS MODEL 5.7 L NATURAL GAS FIRED ENGINE WITH AN AIR TO FUEL RATIO CONTROLLER AND A GENERAC 3-WAY NON SELECTIVE CATALYTIC REDUCTION (NSCR), S/N 3727296, DRIVING A 50KW GENERATOR.  980771 EAD  2/13/06</t>
  </si>
  <si>
    <t>APCD2006-PTO-980782</t>
  </si>
  <si>
    <t>EMERGENCY STANDBY ENGINE: 99 BHP JOHN DEERE MODEL 4045TF150 DIESEL FIRED ENGINE WITH TURBOCHARGING, DRIVING A 55 KW GENERATOR, MODEL 50REOZJB KOHLER POWER SYSTEMS. CARB #U-R-004-0119; EPA#JDX-NR6-02-08; S/N PE4045T335921980782 EAD 030706</t>
  </si>
  <si>
    <t>201.70</t>
  </si>
  <si>
    <t>206.70</t>
  </si>
  <si>
    <t>APCD2006-PTO-980805</t>
  </si>
  <si>
    <t>Emergency Diesel Engine Generator: Mitsubishi, Model S16R-Y2PTAW2-1, S/N 24559; Model Year 2019; Engine Family KMVXL65.4BBA; Tier 2 certified; 2923 bhp rated; driving a 2000 kW emergency electrical generator</t>
  </si>
  <si>
    <t>21.10</t>
  </si>
  <si>
    <t>APCD2006-PTO-980840</t>
  </si>
  <si>
    <t>Sean C Ruiz</t>
  </si>
  <si>
    <t>9060 Friars Rd Mission San Diego, CA</t>
  </si>
  <si>
    <t>EMERGENCY STANDBY ENGINE: JOHN DEERE DIESEL ENGINE, MODEL 6068TF250, S/N PE6068T343791, RATED AT 190 BHP, EPA CERTIFIED OF ENGINE FAMILY NUMBER 2JDXL06.8014, TURBOCHARGED, DRIVING A 125 KW GENERATOR. (980840-CCN-11/04) 17CCR93115 SJE11/05</t>
  </si>
  <si>
    <t>198.90</t>
  </si>
  <si>
    <t>APCD2006-PTO-980903</t>
  </si>
  <si>
    <t>13325 Civic Center Dr Poway, CA</t>
  </si>
  <si>
    <t>EMERGENCY ENGINE: DETROIT DIESEL, MODEL R163-7K35 12V2000 G70, MODEL YEAR 2004, TIER 1 CERTIFIED, 1200 BHP, S/N 5362002695.(980903 ALC 01/06)</t>
  </si>
  <si>
    <t>161.10</t>
  </si>
  <si>
    <t>APCD2006-PTO-980950</t>
  </si>
  <si>
    <t>AT&amp;T Mobility Volcan SD067</t>
  </si>
  <si>
    <t>35879 Mountain Circle Drive,Off Mountain Circle Drive (on North Peak) Julian, CA</t>
  </si>
  <si>
    <t>BACKUP EMERGENCY GENERATOR: 67 BHP HINO DIESEL-FIRED ENGINE, S/N WO4DA34277, DRIVING A GENERAC GENERATOR, MODEL 93A05499, S/N: 2011649   980950  6/1/05  EAD 17 CCR 93115 SJE 11/05</t>
  </si>
  <si>
    <t>1320.50</t>
  </si>
  <si>
    <t>1348.80</t>
  </si>
  <si>
    <t>APCD2006-PTO-980971</t>
  </si>
  <si>
    <t>NAVAL SPECIAL WARFARE COMMAND</t>
  </si>
  <si>
    <t>2000 TRIDENT WY BLDG 624 CORONADO, CA</t>
  </si>
  <si>
    <t>Emergency Diesel Engine Generator: John Deere, Model 6090HF484, 346 BHP, S/N RG6090L140385, Engine Family LJDXL09.0114, Model Year 2020, Tier 3 certified; driving a 230-kW emergency electrical generator.</t>
  </si>
  <si>
    <t>10.50</t>
  </si>
  <si>
    <t>12.50</t>
  </si>
  <si>
    <t>APCD2006-PTO-980972</t>
  </si>
  <si>
    <t>Emergency Diesel Engine Generator: John Deere, Model 6068HFG82, 284 BHP, S/N PE6068N015409, Engine Family LJDXL06.8120, Model Year 2020, Tier 3 certified; driving a 180-kW emergency electrical generator.</t>
  </si>
  <si>
    <t>APCD2006-PTO-980978</t>
  </si>
  <si>
    <t>Grossmont Union High School District</t>
  </si>
  <si>
    <t>Risk Management</t>
  </si>
  <si>
    <t>1100 Murray Dr El Cajon, CA</t>
  </si>
  <si>
    <t>EMERGENCY ENGINE GENERATOR, 102 HP CUMMINS DIESEL ENGINE MODEL 60DGB S/N G960611134 APPL# 980978EFH04/04 17CR93115SJE11/05</t>
  </si>
  <si>
    <t>APCD2006-PTO-981053</t>
  </si>
  <si>
    <t>Neurocrine Biosciences Inc</t>
  </si>
  <si>
    <t>12780 El Camino Real San Diego, CA</t>
  </si>
  <si>
    <t>Emergency standby engine: 2200 bhp Detroit Diesel model T1237M36, diesel fired, with turbocharging and aftercooling, s/n 5262001430; tier 1 certified, engine family 4DDXL65.0GTP; driving a 1500 kw generator. EAD 9/7/06</t>
  </si>
  <si>
    <t>273.00</t>
  </si>
  <si>
    <t>APCD2006-PTO-981065</t>
  </si>
  <si>
    <t>Omni San Diego Hotel</t>
  </si>
  <si>
    <t>Engineering Department</t>
  </si>
  <si>
    <t>675 L Street San Diego, CA</t>
  </si>
  <si>
    <t>EMERGENCY STANDBY ENGINE: CATERPILLAR DIESEL ENGINE, MODEL 3508B DITA, S/N 1FZ01318, RATED AT 1480 BHP, MODEL YEAR 2002, EPA TIER 1 CERTIFIED OF ENGINE FAMILY NUMBER 2CPXL34.5ERK, TURBOCHARGED, AFTERCOOLED, DRIVING A1000 KW GENERATOR.  (981065-CCN-11/05)</t>
  </si>
  <si>
    <t>APCD2006-PTO-981077</t>
  </si>
  <si>
    <t>12175 Tech Center Dr Poway, CA</t>
  </si>
  <si>
    <t>INTERNAL COMBUSTION ENGINE. BRAND: VOLVO. MODEL: TAD1031GE. SERIAL NO.: 210033027. BHP RATING: 400 HP. DIESEL FUELED. DRIVES AN ELECTRICAL EMERGENCY GENERATOR RATED AT 250 KW. JFT NEW NOV 08 04 17 CCR 93 115 SJE 04/06</t>
  </si>
  <si>
    <t>321.10</t>
  </si>
  <si>
    <t>324.70</t>
  </si>
  <si>
    <t>APCD2006-PTO-981103</t>
  </si>
  <si>
    <t>Kenny Pouncey</t>
  </si>
  <si>
    <t>755 Norlak Avenue Escondido, CA</t>
  </si>
  <si>
    <t>EMERGENCY STANDBY ENGINE: 635 BHP DETROIT DIESEL MODEL SERIES 60 (14L)-6063HK35 ENGINE, UNIT: 06R724790, WITH TURBOCHARGING AND AFTERCOOLING, DRIVING A GENERATOR , SERVING A 700 CFM COMPRESSOR FOR NATURAL GAS FUELING OF PUBLIC TRANSPORTATION BUSES (755 NORLAK AV/ 400 NORTH SPRUCE  STREET, ESCONDIDO) 981103 EAD 3/13/06</t>
  </si>
  <si>
    <t>331.70</t>
  </si>
  <si>
    <t>348.50</t>
  </si>
  <si>
    <t>APCD2006-PTO-981118</t>
  </si>
  <si>
    <t>County of San Diego (RCS)</t>
  </si>
  <si>
    <t>650 Benet Hill Road Oceanside, CA</t>
  </si>
  <si>
    <t>Emergency Engine: General Motors, fueled with propane, Part No. A9046, Configuration: 4.3 liter Vortec V-6, _x000D_for a 45 kW generator set (Mfr: Generac, Model: 99A09303-S, S/N: 2053418, Type: SG045-A164.3V18CBYYY).</t>
  </si>
  <si>
    <t>216.20</t>
  </si>
  <si>
    <t>APCD2006-PTO-981226</t>
  </si>
  <si>
    <t>4S Ranch N 3 Wastewater Pump Station</t>
  </si>
  <si>
    <t>10249 Camino San Thomas San Diego, CA</t>
  </si>
  <si>
    <t>EMERGENCY STANDBY ENGINE: ONE (1) 602 BHP AB VOLVO PENTA DIESEL ENGINE, MODEL D400 12.1 65, S/N D12-444-350-D1A, WITH TURBOCHARGING AND AFTERCOOLING. EPA CERTIFICATION NO. VPX-NR7-04-04, CARB CERTIFICATION NO. U-R-014-0074, DRIVING A 400 KW KOHLER GENERATOR, MODEL 400REOZV  981226 EAD 02/13/06</t>
  </si>
  <si>
    <t>130.90</t>
  </si>
  <si>
    <t>131.90</t>
  </si>
  <si>
    <t>APCD2006-PTO-981233</t>
  </si>
  <si>
    <t>9645 Scranton Road San Diego, CA</t>
  </si>
  <si>
    <t>EMERGENCY STANDBY ENGINE: CATERPILLAR MODEL 3412, S/N: 81Z22021, 896 BHP, DIESEL FIRED ENGINE. 981233 EAD 03/31/06</t>
  </si>
  <si>
    <t>351.00</t>
  </si>
  <si>
    <t>APCD2006-PTO-981347</t>
  </si>
  <si>
    <t>Scripps Mercy Surgery Pavilion</t>
  </si>
  <si>
    <t>550 WASHINGTON ST #101 SAN DIEGO, CA</t>
  </si>
  <si>
    <t>EMERGENCY STANDBY ENGINE: JOHN DEERE DIESEL ENGINE, MODEL 6068TF250, S/N PE6068T321204, RATED AT 190 BHP, EPA CERTIFIED OF ENGINE FAMILY NUMBER 2JDXL06.8014, TURBOCHARGED, DRIVING A 125 KW GENERATOR._x000D__x000D_(981347-CCN-7/04)17CCR93115SJE01/06</t>
  </si>
  <si>
    <t>193.70</t>
  </si>
  <si>
    <t>APCD2006-PTO-981484</t>
  </si>
  <si>
    <t>Vons NO 2065 Carlsbad</t>
  </si>
  <si>
    <t>6951 El Camino Real Carlsbad, CA</t>
  </si>
  <si>
    <t>EMERGENCY STANDBY ENGINE: 55 BHP GENERAL MOTORS MODEL 3.9 L/ GENERAC MODEL 4.3 GN NATURAL GAS FIRED ENGINE, S/N 2062357, ENGINE-GENERATOR SET MODEL NO. SG035, WITH GENERAC 3-WAY CATALYST/ NSCR AND AIR TO FUEL RATIO CONTROLLER. 981484 EAD 8/2/06</t>
  </si>
  <si>
    <t>63.10</t>
  </si>
  <si>
    <t>APCD2006-PTO-981614</t>
  </si>
  <si>
    <t>The Home Depot #1018 (North Oceanside)</t>
  </si>
  <si>
    <t>5755 Mission Av Oceanside, CA</t>
  </si>
  <si>
    <t>Emergency standby engine: Cummins diesel engine, model 6BTA5.9F1, S/N 45983495, rated at 208 bhp, turbocharged, aftercooled, driving a fire pump (981614-CCN-3/06)</t>
  </si>
  <si>
    <t>82.10</t>
  </si>
  <si>
    <t>85.20</t>
  </si>
  <si>
    <t>APCD2006-PTO-981631</t>
  </si>
  <si>
    <t>Sharp Healthcare</t>
  </si>
  <si>
    <t>4000 Ruffin Rd #G San Diego, CA</t>
  </si>
  <si>
    <t>INTERNAL COMBUSTION ENGINE. MAKE: JOHN DEERE. MODEL: 3029TF270D. SERIAL NO. PE3029T337916. YEAR OF MANUFACTURE: 2004. DIESEL FUELED. BHP: 64 HP. EQUIPPED WITH A TURBOCHARGER. DRIVES AN ELECTRICAL EMERGENCY GENERATOR RATED AT 26 KW. JFTNEWAPR2606</t>
  </si>
  <si>
    <t>APCD2006-PTO-981654</t>
  </si>
  <si>
    <t>Qualcomm, Inc.</t>
  </si>
  <si>
    <t>Attn: EHS Department</t>
  </si>
  <si>
    <t>5751 Pacific Center Blvd San Diego, CA</t>
  </si>
  <si>
    <t>EMERGENCY STANDBY ENGINE: 3740 BHP CUMMINS MODEL QSK78-G6, DIESEL FIRED,TURBOCHARGED, INNERCOOLED, S/N 66300569, DRIVING A 2700 KW GENERATOR; CARB #U-R-002-0200; EPA # CEX-NR9-03-38; TIER II. 981654 AMD 983009 EAD 3/13/06 (NO APP 9/5/06 EAD)</t>
  </si>
  <si>
    <t>199.65</t>
  </si>
  <si>
    <t>APCD2006-PTO-981655</t>
  </si>
  <si>
    <t>EMERGENCY STANDBY ENGINE: 3740 BHP CUMMINS MODEL QSK78-G6, DIESEL FIRED TURBOCHARGED, INNERCOOLED, S/N 66300566, DRIVING A 2700 KW GENERATOR. CARB #U-R-002-0200; EPA # CEX-NR9-03-38L. TIER II. 981655 AMD# 983010 EAD 3/13/06 (NO APP 9/5/06 EAD)</t>
  </si>
  <si>
    <t>199.80</t>
  </si>
  <si>
    <t>223.50</t>
  </si>
  <si>
    <t>APCD2006-PTO-981656</t>
  </si>
  <si>
    <t>EMERGENCY STANDBY ENGINE: 3740 BHP CUMMINS MODEL QSK78-G6, DIESEL FIRED TURBOCHARGED, INNERCOOLED, S/N 66300560, DRIVING A 2700 KW GENERATOR. CARB #U-R-002-0200; EPA # CEX-NR9-03-38; TIER II. 981856 AMD# 983011 EAD 3/13/06 (NO APP 9/5/06 EAD)</t>
  </si>
  <si>
    <t>210.80</t>
  </si>
  <si>
    <t>APCD2006-PTO-981686</t>
  </si>
  <si>
    <t>2430 Melrose Dr S Vista, CA</t>
  </si>
  <si>
    <t>Emergency standby engine: John Deere diesel engine, model 6068TF275, S/N: PE6068H430886, rated at 190 bhp. Model year 2002, EPA Tier 2 certified of engine family number 2JDXL06.8014, turbocharged, driving a 125 kw generator (981686-CCN-7/05)</t>
  </si>
  <si>
    <t>222.40</t>
  </si>
  <si>
    <t>235.10</t>
  </si>
  <si>
    <t>APCD2006-PTO-981737</t>
  </si>
  <si>
    <t>Gelson's Markets #26</t>
  </si>
  <si>
    <t>Kasen Smith</t>
  </si>
  <si>
    <t>7660 El Camino Real Carlsbad, CA</t>
  </si>
  <si>
    <t>EMERGENCY STANDBY ENGINE: 60 BHP GENERAL MOTORS MODEL INDUSTRIAL POWERTRAIN VORTEC 4.3L STATIONARY NATURAL GAS FIRED ENGINE, S/N 15953, CONTROLLED BY JOHNSON MATHEY NSCR/ 3-WAY CATALYST, DRIVING A KOHLER MODEL 45RZG 40 KW GENERATOR.</t>
  </si>
  <si>
    <t>APCD2006-PTO-981741</t>
  </si>
  <si>
    <t>EMERGENCY STANDBY ENGINE: CATERPILLAR DIESEL ENGINE, MODEL 3512B DITA, S/N 1GZ01593, RATED AT 2155 BHP, MODEL YEAR 2003, EPA TIER 1 CERTIFIED OF ENGINE FAMILY NUMBER 3CPXL58.6ERK, TURBOCHARGED, AFTERCOOLED, DRIVING A 1500 KW GENERATOR. (981741-CCN-11/05)</t>
  </si>
  <si>
    <t>311.60</t>
  </si>
  <si>
    <t>APCD2006-PTO-981762</t>
  </si>
  <si>
    <t>I2B Networks, Inc</t>
  </si>
  <si>
    <t>8830 Complex Drive San Diego, CA</t>
  </si>
  <si>
    <t>EMERGENCY STANDBY ENGINE: CUMMINS DIESEL ENGINE, MODEL KTA50-G9, S/N25270783, RATED AT 2220 BHP, EPA CERTIFIED OF ENGINE FAMILY NUMBER YCEXL050.ABA, TURBOCHARGED, AFTERCOOLED, DRIVING A 1250 KW GENERATOR. (981762-CCN-11/04)17CCR93115SJE12/05</t>
  </si>
  <si>
    <t>APCD2006-PTO-981769</t>
  </si>
  <si>
    <t>15498 Espola Rd Poway, CA</t>
  </si>
  <si>
    <t>EMERGENCY STANDBY ENGINE: JOHN DEERE DIESEL ENGINE, 99 HP MODEL 4045TF270, S/N PE4045T415956, EPA CERTIFICATION NO JDX-NR4-04-16, YEAR OF ENGINE MANUFACTURE: 2004.APPL # 981769 EFH 11/05</t>
  </si>
  <si>
    <t>APCD2006-PTO-981812</t>
  </si>
  <si>
    <t>EMERGENCY STANDBY ENGINE: 394 BHP VOLVO PENTA MODEL D2509.6A60, S/N: 2100328191, DIESEL FIRED, WITH TURBOCHARGING, DRIVING A 230 KW GENERATOR. 981812 EAD 03/06/06</t>
  </si>
  <si>
    <t>222.50</t>
  </si>
  <si>
    <t>APCD2006-PTO-981828</t>
  </si>
  <si>
    <t>ONE (1) EMERGENCY STANDBY ENGINE: DETROIT DIESEL ENGINE, MODEL 6063HK35, S/N 06R0663941, RATED AT 587 HP, MODEL YEAR 1997, EPA TIER 1 CERTIFIED, ENGINE FAMILY NUMBER 1DDXL140DWLD, TURBOCHARGED, INTERCOOLED, DRIVING A400 KW GENERATOR.</t>
  </si>
  <si>
    <t>393.90</t>
  </si>
  <si>
    <t>418.30</t>
  </si>
  <si>
    <t>APCD2006-PTO-981831</t>
  </si>
  <si>
    <t>JACK HENRY &amp; ASSOC</t>
  </si>
  <si>
    <t>8975 BALBOA AV SAN DIEGO, CA</t>
  </si>
  <si>
    <t>ONE (1) EMERGENCY STANDBY ENGINE: 903 BHP CATERPILLAR DIESEL FIRED ENGINE, MODEL 3412, TURBOCHARGED, INNERCOOLED, S/N BPG02448, DRIVING A 600 KW GENERATOR. CARB# U-R-001-0236; EPA 4CPXL-27-0MRH981831 EAD 10/10/06</t>
  </si>
  <si>
    <t>341.00</t>
  </si>
  <si>
    <t>345.00</t>
  </si>
  <si>
    <t>APCD2006-PTO-981903</t>
  </si>
  <si>
    <t>Scripps Mercy Hospital</t>
  </si>
  <si>
    <t>Pat Kirkeby M/D MER-22</t>
  </si>
  <si>
    <t>4077 Fifth Av San Diego, CA</t>
  </si>
  <si>
    <t>EMERGENCY STANDBY ENGINE, DETROIT DIESEL ENGINE, DIESEL FIRED, 1200 HP, MODEL R1637K35, YEAR 2004, S/N: 5362002888, TURBOCHARGED, INTERCOOLED, TIER 1 ENGINE, EPA CERTIFICATION NO. DDX-NR9-04-01, DRIVING A 800 KW GENERATOR. APPL# 981903 EFH 11/05I</t>
  </si>
  <si>
    <t>274.30</t>
  </si>
  <si>
    <t>APCD2006-PTO-981904</t>
  </si>
  <si>
    <t>San Elijo Joint Powers Authority Solana Beach PS</t>
  </si>
  <si>
    <t>1000 Rios Ave N Solana Beach, CA</t>
  </si>
  <si>
    <t>EMERGENCY STANDBY ENGINE: 285 BHP CUMMINS MODEL 6CTAA8.3-G3, TURBOCHARGED, Engine S/N 46434752 EPA# CEX-NR7-03-16; CARB# U-R-002-0174, DRIVING A 175 KW GENERATOR. EPA TIER II  980107 981726 AMEND WITH 981904 EAD 3/20/06</t>
  </si>
  <si>
    <t>APCD2006-PTO-981910</t>
  </si>
  <si>
    <t>707 Investment, LLC</t>
  </si>
  <si>
    <t>Zac Paukner</t>
  </si>
  <si>
    <t>707 Broadway Ste 650 San Diego, CA</t>
  </si>
  <si>
    <t>INTERNAL COMBUSTION ENGINE. MAKE: CATERPILLAR. MODEL D346. SERIAL NO.: 39J1747. BHP RATING: 550 HP. DIESEL FUELED. ENGINE DRIVES AN ELECTRICAL EMERGENCY GENERATOR RATED AT 400 KW. JFTNEW DEC2304 (982997 4/05) (984687 9/06) 17CCR93115 SJE11/05</t>
  </si>
  <si>
    <t>492.00</t>
  </si>
  <si>
    <t>APCD2006-PTO-981931</t>
  </si>
  <si>
    <t>Marriott San Diego Gaslamp Quater</t>
  </si>
  <si>
    <t>660 K St San Diego, CA</t>
  </si>
  <si>
    <t>EMERGENCY STANDBY ENGINE: 550 BHP DETROIT DIESEL SERIES 60 MODEL 350DSE/190-600V, TURBOCHARGED, INNERCOOLED, S/N 06R071732, DRIVING A 360 KW GENERATOR. CARB # U-R-007-0087; EPA #DDX-NR7-04-03. (EXHAUST STACK MUST BE VERTICAL) 981931 EAD 8/30/06</t>
  </si>
  <si>
    <t>APCD2006-PTO-981932</t>
  </si>
  <si>
    <t>EMERGENCY STANDBY ENGINE: 635 BHP DETROIT DIESEL - SERIES 60 MODEL 400DSE/190-600V, TURBOCHARGED, INNERCOOLED, S/N 06R0766847, DRIVING A 405 KW GENERATOR. CARB # U-R-007-0087; EPA # DDX-NR7-04-03. (EXHAUST STACK MUST BE VERTICAL).  981932 EAD 8/30/06</t>
  </si>
  <si>
    <t>APCD2006-PTO-981942</t>
  </si>
  <si>
    <t>C/O Business Lecenses, LLC</t>
  </si>
  <si>
    <t>PO Box 8000 Monsey, NY</t>
  </si>
  <si>
    <t>10952</t>
  </si>
  <si>
    <t>n/a</t>
  </si>
  <si>
    <t>EMERGENCY STANDBY ENGINE: DETROIT DIESEL ENGINE, MODEL INTERNATIONAL, S/N WS4646N1251164, RATED AT 325 BHP, DRIVING A GENERATOR. (981942-CCN-11/04) 17CCR93115 SJE12/05</t>
  </si>
  <si>
    <t>530.30</t>
  </si>
  <si>
    <t>534.80</t>
  </si>
  <si>
    <t>APCD2006-PTO-981943</t>
  </si>
  <si>
    <t>EMERGENCY STANDBY ENGINE: CATERPILLAR DIESEL ENGINE, MODEL 3056, S/N 7AK02386, RATED AT 166 BHP, DRIVING A 100 KW GENERATOR. (981943-CCN-11/04) 17CCR93115 SJE11/06</t>
  </si>
  <si>
    <t>449.10</t>
  </si>
  <si>
    <t>APCD2006-PTO-981976</t>
  </si>
  <si>
    <t>Vons #2049</t>
  </si>
  <si>
    <t>330 El Norte Py W Escondido, CA</t>
  </si>
  <si>
    <t>EMERGENCY STANDBY ENGINE: 62 BHP GENERAL MOTORS MODEL 5.7L, NATURAL GAS FIRED ENGINE, S/N 05913, KATOLIGHT MODEL NL45FPG4 GENERATOR SET. THE ENGINE IS EQUIPPED WITH DUAL CURVE DIGITAL FUEL CONTROLLER PN# 5952 AND NOLFF'S MODELN-CA 300A FUEL MIXER, CONTROLLED WITH A MIRATECH MODEL MN-08-03-D2 NSCR /3-WAY CATALYST. S/N LM645608725863.  981976 EAD 8/2/06</t>
  </si>
  <si>
    <t>319.10</t>
  </si>
  <si>
    <t>320.20</t>
  </si>
  <si>
    <t>APCD2006-PTO-981977</t>
  </si>
  <si>
    <t>Vons #2081</t>
  </si>
  <si>
    <t>13255 Black Mountain Rd San Diego, CA</t>
  </si>
  <si>
    <t>EMERGENCY STANDBY ENGINE: 60 BHP GENERAL MOTORS MODEL 4.3 L / GENERAC ENGINE-GENERATOR SET MODEL SG040/ GENERAC ENGINE MODEL 3.9N NATURAL GAS FIRED ENGINE, S/N A9046 (# 1612090100) WITH AIR TO FUEL RATIO CONTROLLER WITH OXYGEN SENSOR SYSTEM, AND GENERAC 3-WAY OXIDATION CATALYST/ NSCR, DRIVING A 40 KW GENERATOR.   981977 EAD  8/2/06</t>
  </si>
  <si>
    <t>65.70</t>
  </si>
  <si>
    <t>73.40</t>
  </si>
  <si>
    <t>APCD2006-PTO-981979</t>
  </si>
  <si>
    <t>Vons   #2120</t>
  </si>
  <si>
    <t>4725 Clairemont Dr San Diego, CA</t>
  </si>
  <si>
    <t>EMERGENCY STANDBY ENGINE: 60 BHP GENERAL MOTORS MODEL 3.9 L/ GENERAC MODEL 3.9GN, ENGINE-GENERATOR SET MODEL SG040 / 1612090100, S/N 2063341, WITH AIR TO FUEL RATIO CONTROLLER WITH OXYGEN SENSOR SYSTEM AND GENERAC 3 - WAY OXIDATION CATALYST / NSCR, DRIVING A 40 KW GENERATOR. 981979 EAD 8/2/06</t>
  </si>
  <si>
    <t>371.10</t>
  </si>
  <si>
    <t>372.10</t>
  </si>
  <si>
    <t>APCD2006-PTO-981980</t>
  </si>
  <si>
    <t>Vons #2134 San Diego</t>
  </si>
  <si>
    <t>10460 Clairemont Mesa Bl San Diego, CA</t>
  </si>
  <si>
    <t>EMERGENCY GENERATOR: ONE (1) 60 BHP GENERAL MOTORS MODEL 5.7 L NATURAL GAS FIRED ENGINE, S/N 5.7L-05892, WITH DUAL CURVE DIGITAL AIR TO FUEL RATIO CONTROLLER WITH OXYGEN SENSOR SYSTEM AND MIRATECH 3-WAY OXIDATION CATALYST/NSCR, MODEL MN-08-03-D2 FOR NOX, CO, AND VOC CONTROL, DRIVING A 45 KW GENERATOR, MODEL 145FPG4, S/N LM645432725863.  981980 EAD 8/2/06</t>
  </si>
  <si>
    <t>241.70</t>
  </si>
  <si>
    <t>250.30</t>
  </si>
  <si>
    <t>APCD2006-PTO-981981</t>
  </si>
  <si>
    <t>5630 Lake Murray Blvd La Mesa, CA</t>
  </si>
  <si>
    <t>EMERGENCY STANDBY ENGINE: ONE (1) 60 BHP GENERAL MOTORS MODEL 5.7 L NATURAL GAS FIRED ENGINE, S/N 5.7L-05896, WITH DUAL CURVE DIGITAL AIR TO FUEL RATIO CONTROLLER WITH OXYGEN SENSOR SYSTEM AND MIRATECH 3-WAY OXIDATION CATALYST/NSCR, MODEL MN-08-03-D2 FOR NOX, CO, AND VOC CONTROL, DRIVING A GENERATOR, MODEL 145FPG4. 981981 EAD 8/2/06</t>
  </si>
  <si>
    <t>203.80</t>
  </si>
  <si>
    <t>APCD2006-PTO-981982</t>
  </si>
  <si>
    <t>Vons #2144 Encinitas</t>
  </si>
  <si>
    <t>262 El Camino Real N Encinitas, CA</t>
  </si>
  <si>
    <t>EMERGENCY STANDBY ENGINE: ONE (1) 54 BHP GENERAL MOTORS MODEL 4.3 L NATURAL GAS FIRED ENGINE, S/N 2063482, (GENERAC MODEL 3.9 GN) WITH AIR TO FUEL RATIO CONTROLLER, P/N 0D4221 WITH OXYGEN SENSOR SYSTEM AND GENERAC POWER SYSTEMS 3-WAY OXIDATION NSCR, P/N 0D4208, DRIVING A 40 KW GENERATOR, MODEL SG0040-G3364.  981982 EAD 8/2/06</t>
  </si>
  <si>
    <t>APCD2006-PTO-981984</t>
  </si>
  <si>
    <t>Vons 2142</t>
  </si>
  <si>
    <t>2560 El Camino Real Carlsbad, CA</t>
  </si>
  <si>
    <t>EMERGENCY GENERATOR: ONE (1) GENERAL MOTORS MODEL 5.7 L NATURAL GAS FIRED ENGINE, S/N 5.7L-05855, WITH DUAL CURVE DIGITIAL AIR TO FUEL RATIO CONTROLLER WITH OXYGEN SENSOR SYSTEM AND MIRATECH 3-WAY OXIDATION CATALYST/NSCR, MODEL MN-08-03-D2, FOR NOX, CO, AND VOC CONTROL, DRIVING A 45 KW GENERATOR, MODEL 45FPG4, S/N LM645143725864 .  981984 EAD 8/2/06</t>
  </si>
  <si>
    <t>420.70</t>
  </si>
  <si>
    <t>428.40</t>
  </si>
  <si>
    <t>APCD2006-PTO-981999</t>
  </si>
  <si>
    <t>Encinitas Nursing &amp; Rehabilitation Center</t>
  </si>
  <si>
    <t>Executive Director</t>
  </si>
  <si>
    <t>900 Santa Fe Dr Encinitas, CA</t>
  </si>
  <si>
    <t>EMERGENCY STANDBY ENGINE (EXISTING): 166 BHP MODEL 6059T JOHN DEERE DIESELFIRED ENGINE, S/N: 272972, DRIVING A  95 KW GENERATOR. 981999 EAD 1/18/05 (984616 8/06) 17CCR93115  SJE 01/06</t>
  </si>
  <si>
    <t>566.00</t>
  </si>
  <si>
    <t>APCD2006-PTO-982106</t>
  </si>
  <si>
    <t>SD Unified Port District</t>
  </si>
  <si>
    <t>Gabriel Ruiz</t>
  </si>
  <si>
    <t>1400 Tidelands Ave National City, CA</t>
  </si>
  <si>
    <t>EMERGENCY STANDBY ENGINE: JOHN DEERE DIESEL ENGINE, MODEL 6068HF275, S/N PE6068H440049, RATED AT 220 BHP, MODEL YEAR 2005, EPA CERTIFIED OF ENGINE FAMILY NUMBER 4JDXL06.8038, TURBOCHARGED, DRIVING A 135 KW GENERATOR.   (982106-CCN-12/05)</t>
  </si>
  <si>
    <t>303.10</t>
  </si>
  <si>
    <t>APCD2006-PTO-982119</t>
  </si>
  <si>
    <t>Inova Diagnostics Inc</t>
  </si>
  <si>
    <t>Allison Fowler</t>
  </si>
  <si>
    <t>9889 Willow Creek Rd San Diego, CA</t>
  </si>
  <si>
    <t>INTERNAL COMBUSTION ENGINE. MAKE: DETROIT DIESEL. MODEL: S60 12.7L. SERIAL NO.6063MK35. BHP RATING: 490 HP. DIESEL FUELED. EQUIPPED WITH A TURBOCHARGER AND AFTERCOOLER. DRIVES AN ELECTRICAL EMERGENCY GENERATOR BRAND KOHLER MODEL RGOZD, RATED AT 300 KW. JFTNEWOCT0505</t>
  </si>
  <si>
    <t>163.50</t>
  </si>
  <si>
    <t>APCD2006-PTO-982135</t>
  </si>
  <si>
    <t>EMERGENCY STANDBY ENGINE: AB VOLVO PENTA ENGINE, MODEL D200 7.3A60, S/N 2071181773, RATED AT 316 BHP, MODEL YEAR 2004, EPA TIER 2 CERTIFIED OF ENGINE FAMILY NUMBER 4VPXL07.3ACB, TURBOCHARGED, DRIVING A 204 KW GENERATOR (982135-CCN-6/05)</t>
  </si>
  <si>
    <t>81.00</t>
  </si>
  <si>
    <t>88.00</t>
  </si>
  <si>
    <t>APCD2006-PTO-982150</t>
  </si>
  <si>
    <t>SILVERADO SENIOR LIVING ENCINITAS</t>
  </si>
  <si>
    <t>335 SAXONY RD ENCINITAS, CA</t>
  </si>
  <si>
    <t>EMERGENCY STANDBY ENGINE: CATERPILLAR DIESEL ENGINE, MODEL 3208 DITA, S/N 5YF00332, RATED AT 262 BHP, TURBOCHARGED, AFTERCOOLED, DRIVING A GENERATOR. (982150-CCN-4/05)  17CCR93115  SJE 06/06</t>
  </si>
  <si>
    <t>APCD2006-PTO-982171</t>
  </si>
  <si>
    <t>Vons #2118 San Diego</t>
  </si>
  <si>
    <t>3550 Murphy Canyon Rd San Diego, CA</t>
  </si>
  <si>
    <t>INTERNAL COMBUSTION ENGINE. MAKE: GENERAL MOTORS. MODEL: VORTEC 4.3L, NATURAL ASPIRATION. BHP: 60 HP. NATURAL GAS FUELED. EQUIPPED WITH A CATALYTIC CONVERTER AND AN AIR TO FUEL RATIO CONTROLLER. DRIVES AN ELECTRICAL EMERGENCY GENERATOR RATED AT 40 KW.</t>
  </si>
  <si>
    <t>271.10</t>
  </si>
  <si>
    <t>280.10</t>
  </si>
  <si>
    <t>APCD2006-PTO-982181</t>
  </si>
  <si>
    <t>EMERGENCY STANDBY ENGINE, 157 HP JOHN DEERE DIESEL ENGINE, MODEL 4045HF275, S/N PE4045H417155, YEAR OF MANUFACTURE 2003, EPA CERTIFICATION NO. JDX-NR5-04-11, TURBOCHARGED, DRIVING A 100KW GENERATOR. APP 982181 EFH 09/06 (ORIGINALLY ENTERED 12/05)</t>
  </si>
  <si>
    <t>APCD2006-PTO-982263</t>
  </si>
  <si>
    <t>City of Chula Vista Public Works</t>
  </si>
  <si>
    <t>800 Agua Vista Dr Chula Vista, CA</t>
  </si>
  <si>
    <t>EMERGENCY ENGINE: CUMMINS, MODEL DGDA, 170 BHP, DIESEL FIRED, TURBOCHARGED AFTERCOOLED, S/N: 46505542, CARB CERTIFICATION NO. U-R-002-0223, EPA CERTIFICATION NO. CEX-NR5-04-27. (982263 ALC 03/06)</t>
  </si>
  <si>
    <t>APCD2006-PTO-982285</t>
  </si>
  <si>
    <t>EMERGENCY ENGINE GENERATOR, DETROIT DIESEL ENGINE, MODEL 800R0ZD-4, SERIES 2000, DIESEL FIRED, S/N 0548, YEAR OF MANUFACTURE 2004, EPA CERTIFICATION DDX-NR9-04-01, DRIVING A 800 KW GENERATOR.</t>
  </si>
  <si>
    <t>386.40</t>
  </si>
  <si>
    <t>407.70</t>
  </si>
  <si>
    <t>APCD2006-PTO-982332</t>
  </si>
  <si>
    <t>TERADATA</t>
  </si>
  <si>
    <t>17095 VIA DEL CAMPO SAN DIEGO, CA</t>
  </si>
  <si>
    <t>EMERGENCY STANDBY ENGINE: JOHN DEERE DIESEL ENGINE, MODEL 6059TF001, S/N C/D6059T243976, RATED AT 166 BHP. (APP #982332, ED, MARCH 8, 2006)</t>
  </si>
  <si>
    <t>539.50</t>
  </si>
  <si>
    <t>558.90</t>
  </si>
  <si>
    <t>APCD2006-PTO-982333</t>
  </si>
  <si>
    <t>EMERGENCY STANDBY ENGINE: JOHN DEER DIESEL ENGINE, MODEL 6059TF001, S/N: CD6059T245868, RATED AT 166 BHP. (APP 3982333, ED, MARCH 08, 2006)</t>
  </si>
  <si>
    <t>399.40</t>
  </si>
  <si>
    <t>APCD2006-PTO-982334</t>
  </si>
  <si>
    <t>EMERGENCY STANDBY ENGINE: CUMMINS DIESEL ENGINE, MODEL GBTA5.9-F1, S/N: 44902480, RATED AT 208 BHP. (APP #982334, ED, MARCH 08,2006)</t>
  </si>
  <si>
    <t>288.80</t>
  </si>
  <si>
    <t>APCD2006-PTO-982345</t>
  </si>
  <si>
    <t>Sunrise at La Costa</t>
  </si>
  <si>
    <t>Maintenance Coordinator</t>
  </si>
  <si>
    <t>7020 Manzanita St Carlsbad, CA</t>
  </si>
  <si>
    <t>EMERGENCY ENGINE GENERATOR, 60 HP CUMMINS ENGINE, DIESEL FIRED MODEL 4B3.9-G2, S/N 45793455 APPL# 982345 EFH 07/05</t>
  </si>
  <si>
    <t>APCD2006-PTO-982406</t>
  </si>
  <si>
    <t>North Coast Surgery Center</t>
  </si>
  <si>
    <t>3903 Waring Rd Oceanside, CA</t>
  </si>
  <si>
    <t>EMERGENCY  DIESEL  ENGINE: WHITE MODEL D4800TAX223,S/N 4020665, APPROX 209 HP, DRIVING A 125 KW  GENERATOR (MODEL DMT-125H,S/N 850317).982406-SJE-4/06</t>
  </si>
  <si>
    <t>680.60</t>
  </si>
  <si>
    <t>683.10</t>
  </si>
  <si>
    <t>APCD2006-PTO-982408</t>
  </si>
  <si>
    <t>U S Circuit Inc</t>
  </si>
  <si>
    <t>2071 Wineridge Pl Escondido, CA</t>
  </si>
  <si>
    <t>EMERGENCY STANDBY ENGINE: JOHN DEERE DIESEL ENGINE, MODEL 5030HF270, S/N PE5030H024985, RATED AT 96 BHP, MODEL YEAR 2004, EPA TIER 2 CERTIFIED OF ENGINE FAMILY NUMBER 4JDXL03.0064, TURBOCHARGED, DRIVING A 60 KW GENERATOR.  (982408-CCN-3/06)</t>
  </si>
  <si>
    <t>28.90</t>
  </si>
  <si>
    <t>49.40</t>
  </si>
  <si>
    <t>APCD2006-PTO-982409</t>
  </si>
  <si>
    <t>FMC Dialysis Services Of North Coast</t>
  </si>
  <si>
    <t>3300 Vista Wy Oceanside, CA</t>
  </si>
  <si>
    <t>EMERGENCY ENGINE GENERATOR, 126 HP CATERPILLAR DIESEL ENGINE MODEL 3054, S/N 4ZK04925.  GENERATOR S/N 2024941.  APPL# 982409 EFH 08/05</t>
  </si>
  <si>
    <t>342.00</t>
  </si>
  <si>
    <t>APCD2006-PTO-982480</t>
  </si>
  <si>
    <t>Premiere Surgery Center Inc</t>
  </si>
  <si>
    <t>700 W El Norte Pkwy Escondido, CA</t>
  </si>
  <si>
    <t>EMERGENCY ENGINE GENERATOR, 209 HP JOHN DEERE DIESEL ENGINE MODEL 6076TF-00 S/N RG6076T117000. APPL# 982480 EFH 09/05</t>
  </si>
  <si>
    <t>876.40</t>
  </si>
  <si>
    <t>APCD2006-PTO-982492</t>
  </si>
  <si>
    <t>MACYS #076</t>
  </si>
  <si>
    <t>4333 LA JOLLA VILLAGE DR SAN DIEGO, CA</t>
  </si>
  <si>
    <t>EMERGENCY STANDBY ENGINE: FORD ENGINE, FUELED WITH NATURAL GAS, MODEL 3000F-6005-A-SO-31A, S/N 35098-15-HK, RATED AT 60 BHP, DRIVING A GENERATOR. (982492-CCN-4/06)</t>
  </si>
  <si>
    <t>985.30</t>
  </si>
  <si>
    <t>1009.90</t>
  </si>
  <si>
    <t>APCD2006-PTO-982493</t>
  </si>
  <si>
    <t>MACYS #64A&amp;B</t>
  </si>
  <si>
    <t>2557 EL CAMINO REAL CARLSBAD, CA</t>
  </si>
  <si>
    <t>EMERGENCY STANDBY ENGINE: JOHN DEERE DIESEL ENGINE, MODEL 4039DF, S/N CD4039D177580, RATED AT 100 BHP, DRIVING A GENERATOR. (982493-CCN-4/06)</t>
  </si>
  <si>
    <t>423.10</t>
  </si>
  <si>
    <t>APCD2006-PTO-982494</t>
  </si>
  <si>
    <t>EMERGENCY STANDBY ENGINE: WHITE DIESEL ENGINE, MODEL 4030016, S/N 344042D2300X208, RATED AT 100 BHP, DRIVING A GENERATOR. (982494-CCN-4/06)</t>
  </si>
  <si>
    <t>574.80</t>
  </si>
  <si>
    <t>APCD2006-PTO-982495</t>
  </si>
  <si>
    <t>MACYS #059</t>
  </si>
  <si>
    <t>275 FASHION VALLEY RD SAN DIEGO, CA</t>
  </si>
  <si>
    <t>EMERGENCY STANDBY ENGINE: JOHN DEERE DIESEL ENGINE, MODEL 4039TF001, S/N T04039T368266, RATED AT 100 BHP, DRIVING A GENERATOR. (982495-CCN-4/06)</t>
  </si>
  <si>
    <t>485.70</t>
  </si>
  <si>
    <t>APCD2006-PTO-982496</t>
  </si>
  <si>
    <t>MACYS #044</t>
  </si>
  <si>
    <t>5500 GROSSMONT CENTER DR LA MESA, CA</t>
  </si>
  <si>
    <t>EMERGENCY STANDBY ENGINE: CUMMINS DIESEL ENGINE, MODEL 4B3.9-G2, S/N 459-67343, RATED AT 60 BHP, DRIVING A GENERATOR. (982496-CCN-4/06)</t>
  </si>
  <si>
    <t>369.50</t>
  </si>
  <si>
    <t>462.50</t>
  </si>
  <si>
    <t>APCD2006-PTO-982516</t>
  </si>
  <si>
    <t>City of Oceanside Fire Department</t>
  </si>
  <si>
    <t>Jeffrey Hart</t>
  </si>
  <si>
    <t>3990 Lake Blvd. Oceanside, CA</t>
  </si>
  <si>
    <t>EMERGENCY ENGINE GENERATOR, 87 HP CUMMINS DIESEL ENGINE MODEL 6A3 4G2 10391 S/N 53125039 APPL# 982516 EFH 08/05</t>
  </si>
  <si>
    <t>597.30</t>
  </si>
  <si>
    <t>601.80</t>
  </si>
  <si>
    <t>APCD2006-PTO-982518</t>
  </si>
  <si>
    <t>City of Oceanside</t>
  </si>
  <si>
    <t>Elec Supv</t>
  </si>
  <si>
    <t>895 N Santa Fe Oceanside, CA</t>
  </si>
  <si>
    <t>EMERGENCY ENGINE / GENERATOR: 104 HP JOHN DEERE ENGINE, MODEL# 6059TF, S/N CD6059T244724, TFAPPL# 982518 EFH 08/05</t>
  </si>
  <si>
    <t>547.30</t>
  </si>
  <si>
    <t>550.40</t>
  </si>
  <si>
    <t>APCD2006-PTO-982519</t>
  </si>
  <si>
    <t>Life Care Center of Vista</t>
  </si>
  <si>
    <t>304 N Melrose Dr Vista, CA</t>
  </si>
  <si>
    <t>EMERGENCY STANDBY ENGINE: JOHN DEERE DIESEL ENGINE, MODEL 64 66AF-OO, S/N RG6466A268345, RATED AT 251 BHP, DRIVING A GENERATOR. (982519-CCN-3/05)17CCR93115SJE01/06</t>
  </si>
  <si>
    <t>436.70</t>
  </si>
  <si>
    <t>438.40</t>
  </si>
  <si>
    <t>APCD2006-PTO-982528</t>
  </si>
  <si>
    <t>County of San Diego - DGS (Volcan South)</t>
  </si>
  <si>
    <t>Senior Tech</t>
  </si>
  <si>
    <t>25395 Volcan Mt Rd Julian, CA</t>
  </si>
  <si>
    <t>EMERGENCY ENGINE:_x000D_MFR: FORD ESG-642,  _x000D_SERIAL: 04WK24610,  _x000D_BHP RATING: 74 HP, _x000D_PROPANE FUELED, _x000D_EQUIPPED WITH A CATALYTIC CONVERTER, DCL MINE-X, MODEL DC-45-X AND AN AIR TO FUEL RATIO CONTROLLER._x000D_DRIVES AN ELECTRICAL EMERGENCY GENERATOR RATED AT 47 KW. _x000D__x000D_JFTNEWJUN1506</t>
  </si>
  <si>
    <t>1409.50</t>
  </si>
  <si>
    <t>1446.90</t>
  </si>
  <si>
    <t>APCD2006-PTO-982541</t>
  </si>
  <si>
    <t>ARE-SD Region No 56 LLC</t>
  </si>
  <si>
    <t>Jon Labaw</t>
  </si>
  <si>
    <t>4075 Sorrento Valley Blvd San Diego, CA</t>
  </si>
  <si>
    <t>EMERGENCY ENGINE GENERATOR: 1489 HP CATERPILLAR DIESEL ENGINE, MODEL 3508B,S/N 4GM00439.APPL# 982541 EFH 05/06</t>
  </si>
  <si>
    <t>APCD2006-PTO-982566</t>
  </si>
  <si>
    <t>INTERNAL COMBUSTION ENGINE: MAKE: CUMMINS. MODEL: QSM11-G2, SERIAL NO: 35106173, YEAR OF MANUFACTURE: 2004. DIESEL FUELED. EQUIPPED WITH TURBOCHARGER AND AFTERCOOLER. BHP RATING: 470 HP. DRIVES AN ELECTRICAL EMERGENCY GENERATOR RATED AT 300 KW. JFTNEWJAN2006</t>
  </si>
  <si>
    <t>APCD2006-PTO-982567</t>
  </si>
  <si>
    <t>INTERNAL COMBUSTION ENGINE:-MAKE: CUMMINS. MODEL: QSM11-G2. SERIAL NO: 35106174, YEAR OF MANUFACTURE: 2004. DIESEL FUELED. EQUIPPED WITH TURBOCHARGER AND AFTERCOOLER. BHP RATING: 470 HP. DRIVES AN ELECTRICAL EMERGENCY GENERATOR RATED AT 300 KW. JFTNEWJAN2006</t>
  </si>
  <si>
    <t>148.00</t>
  </si>
  <si>
    <t>APCD2006-PTO-982568</t>
  </si>
  <si>
    <t>Manager of Equipment</t>
  </si>
  <si>
    <t>10942 Roselle St San Diego, CA</t>
  </si>
  <si>
    <t>INTERNAL COMBUSTION ENGINE. MAKE: GENERAC-HINO, MODEL: 13.3GTA, EQUIPPED WITH TURBOCHARGER AND AFTERCOOLER. NATURAL GAS FUELED. BHP: 320 HP. DRIVES AN ELECTRICAL EMERGENCY GENERATOR RATED AT 200 KW.  JFTNEWJUL1106</t>
  </si>
  <si>
    <t>173.40</t>
  </si>
  <si>
    <t>APCD2006-PTO-982583</t>
  </si>
  <si>
    <t>USN-Naval Base Point Loma (NBPL) Public Works Dept (PWD)</t>
  </si>
  <si>
    <t>Guijarros Road, Bldg 539 San Diego, CA</t>
  </si>
  <si>
    <t>EMERGENCY STANDBY ENGINE: GENERAL MOTORS ENGINE, FUELED WITH PROPANE GAS, MODEL INDUSTRIAL POWERTRAIN VORTEC 8.1 LITER, S/N 8P1L09889 RATED AT 150 BHP DRIVING AN 80 KW GENERATOR.  (982583-CCN-12/05)</t>
  </si>
  <si>
    <t>130.10</t>
  </si>
  <si>
    <t>133.40</t>
  </si>
  <si>
    <t>APCD2006-PTO-982587</t>
  </si>
  <si>
    <t>Vividion Therapeutics</t>
  </si>
  <si>
    <t>Jean Bemis</t>
  </si>
  <si>
    <t>5820 Nancy Ridge Drive San Diego, CA</t>
  </si>
  <si>
    <t>EMERGENCY DIESEL ENGINE GENERATOR:  140 HP JOHN DEERE DIESEL-FIRED ENGINE, MODEL 6059TF003, S/N CD6059T402299; DRIVING A KOHLER GENERATOR, MODEL 100ROZJ, S/N 658413.</t>
  </si>
  <si>
    <t>193.30</t>
  </si>
  <si>
    <t>207.30</t>
  </si>
  <si>
    <t>APCD2006-PTO-982610</t>
  </si>
  <si>
    <t>Wesley Palms</t>
  </si>
  <si>
    <t>Maintenance Director</t>
  </si>
  <si>
    <t>2404 Loring St San Diego, CA</t>
  </si>
  <si>
    <t>EMERGENCY  DIESEL  ENGINE: JOHN DEERE MODEL 6081AF001, S/N: RG6081A030831, 300 BHP, MODEL YEAR 1997, DRIVING A KOHLER GENERATOR MODEL 180ROZJ. 982610-SJE-4/06</t>
  </si>
  <si>
    <t>397.10</t>
  </si>
  <si>
    <t>413.40</t>
  </si>
  <si>
    <t>APCD2006-PTO-982627</t>
  </si>
  <si>
    <t>Friendship Manor Nursing &amp; Rehab Center</t>
  </si>
  <si>
    <t>902 Euclid AV National City, CA</t>
  </si>
  <si>
    <t>EMERGENCY DIESEL ENGINE: JOHN DEERE MODEL 6414TF001, S/N T06414T138969, 116 HP, DIESEL-FUELED, DRIVING A GENERATOR. 982627-SJE-4/06</t>
  </si>
  <si>
    <t>APCD2006-PTO-982645</t>
  </si>
  <si>
    <t>Wells Fargo</t>
  </si>
  <si>
    <t>1350 Fashion Valley Rd San Diego, CA</t>
  </si>
  <si>
    <t>EMERGENCY DIESEL ENGINE: CATERPILLAR MODEL D334, S/N 92B1421, 255 HP, TURBOCHARGED, INTERCOOLED, DRIVING A GENERATOR.  982645-SJE-4/06</t>
  </si>
  <si>
    <t>APCD2006-PTO-982646</t>
  </si>
  <si>
    <t>Alpine Fire Protection District</t>
  </si>
  <si>
    <t>1340 Tavern Rd Alpine, CA</t>
  </si>
  <si>
    <t>INTERNAL COMBUSTION ENGINE. MAKE: JOHN DEERE. MODEL: 6068HF275. SERIAL NO: PE6068H493219. DIESEL FUELED, TURBOCHARGED. BHP RATING: 220 HP. DRIVES AN ELECTRICAL EMERGENCY GENERATOR RATED AT 164 KWJFT NEW JAN 2006</t>
  </si>
  <si>
    <t>326.50</t>
  </si>
  <si>
    <t>330.80</t>
  </si>
  <si>
    <t>APCD2006-PTO-982653</t>
  </si>
  <si>
    <t>COUNTY OF SAN DIEGO SHERIFFS DEPT</t>
  </si>
  <si>
    <t>17421 LYONS VALLEY RD JAMUL, CA</t>
  </si>
  <si>
    <t>Emergency engine: Cummins, Model QSJ5.9G-G1, S/N K200846133, rated at 76.9 bhp, propane fueled, EPA certified of engine family number LKCEXB05.9ARB, with air to fuel ratio controller, equipped with Miratech three-way catalyst: Model MN-08-03F-HSG-0, S/N MN-1458, driving a 50 KW generator.</t>
  </si>
  <si>
    <t>1407.30</t>
  </si>
  <si>
    <t>1434.10</t>
  </si>
  <si>
    <t>APCD2006-PTO-982654</t>
  </si>
  <si>
    <t>County of San Diego Sheriffs Dept</t>
  </si>
  <si>
    <t>3090 Buckman Springs Campo, CA</t>
  </si>
  <si>
    <t>EMERGENCY STANDBY ENGINE: GENERAL MOTORS ENGINE, FUELED WITH PROPANE GAS, MODEL INDUSTRIAL POWER TRAIN VORTEC 8.1 LITER, S/N: 8.1L-10195, RATED AT 162 BHP, DRIVING A 121 KW GENERATOR. _x000D_</t>
  </si>
  <si>
    <t>826.10</t>
  </si>
  <si>
    <t>859.30</t>
  </si>
  <si>
    <t>APCD2006-PTO-982682</t>
  </si>
  <si>
    <t>USE Credit Union</t>
  </si>
  <si>
    <t>10120 Pacific Heights Blvd San Diego, CA</t>
  </si>
  <si>
    <t>EMERGENCY DIESEL ENGINE: INTERNATIONAL / NAVISTAR  MODEL GA305 , S/N WJ1307N, 305 HP, DIESEL-FUELED, DRIVING A GENERATOR.    982682-SJE-4/06</t>
  </si>
  <si>
    <t>284.90</t>
  </si>
  <si>
    <t>288.70</t>
  </si>
  <si>
    <t>APCD2006-PTO-982704</t>
  </si>
  <si>
    <t>Mike Malak</t>
  </si>
  <si>
    <t>3180 University Ave., #500 San Diego, CA</t>
  </si>
  <si>
    <t>EMERGENCY ENGINE GENERATOR, 1100 HP CATERPILLAR ENGINE, MODEL 35008B, DIESEL FIRED, S/N 4GMO 0578. APPL# 982704 EFH 07/05</t>
  </si>
  <si>
    <t>307.00</t>
  </si>
  <si>
    <t>APCD2006-PTO-982763</t>
  </si>
  <si>
    <t>Icon Owners Association</t>
  </si>
  <si>
    <t>321 10th Av San Diego, CA</t>
  </si>
  <si>
    <t>EMERGENCY STANDBY ENGINE: DETROIT DIESEL ENGINE, MODEL R163-7M36, S/N 53B2003097, RATED AT 1450 BHP, MODEL YEAR 2004, EPA TIER 1 CERTIFIED OF ENGINE FAMILY NUMBER 4DDXL35.8GRP, TURBOCHARGED, DRIVING A 1000 KW GENERATOR.    (982763-CCN-10/06)</t>
  </si>
  <si>
    <t>APCD2006-PTO-982770</t>
  </si>
  <si>
    <t>MACY'S</t>
  </si>
  <si>
    <t>1702 CAMINO DEL RIO N SAN DIEGO, CA</t>
  </si>
  <si>
    <t>EMERGENCY STANDBY ENGINE: WAUKESHA MODEL 135GZ, S/N 1118664, UNKNOWN HP, NATURAL GAS-FUELED, DRIVING A 50 KW GENERATOR.  982770-SJE-4/06</t>
  </si>
  <si>
    <t>655.20</t>
  </si>
  <si>
    <t>APCD2006-PTO-982771</t>
  </si>
  <si>
    <t>Bloomingdales Inc</t>
  </si>
  <si>
    <t>7057 Friars Road San Diego, CA</t>
  </si>
  <si>
    <t>EMERGENCY DIESEL ENGINE: JOHN DEERE MODEL 6059TF, S/N CD6059T250922, APPROX 107 HP, DRIVING AN 80 KW GENERATOR. 982771-SJE-4/06</t>
  </si>
  <si>
    <t>226.60</t>
  </si>
  <si>
    <t>243.30</t>
  </si>
  <si>
    <t>APCD2006-PTO-982773</t>
  </si>
  <si>
    <t>Skyline Ranch Country Club</t>
  </si>
  <si>
    <t>Stan Johnson</t>
  </si>
  <si>
    <t>18218 Paradise Mountain Rd Valley Center, CA</t>
  </si>
  <si>
    <t>EMERGENCY STANDBY ENGINE: CUMMINS DIESEL ENGINE, MODEL 4BTA3.9-G5, S/N 46470047, RATED AT 99 BHP, MODEL YEAR 2003, EPA TIER 1 CERTIFIED OF ENGINE FAMILY NUMBER 3CEXL0239AFA, TURBOCHARGED, AFTERCOOLED, DRIVING A 50 KW GENERATOR.    (982773-CCN-4/06)</t>
  </si>
  <si>
    <t>596.70</t>
  </si>
  <si>
    <t>598.10</t>
  </si>
  <si>
    <t>APCD2006-PTO-982785</t>
  </si>
  <si>
    <t>Macy's</t>
  </si>
  <si>
    <t>Dir Maint &amp; Facilities</t>
  </si>
  <si>
    <t>3000 Plaza Bonita Rd National City, CA</t>
  </si>
  <si>
    <t>EMERGENCY DIESEL ENGINE: WHITE MODEL D2300, S/N: 344324002300X260,  UNKNOWN HP, DRIVING A 30 KW GENERATOR. 982785-SJE-4/06</t>
  </si>
  <si>
    <t>APCD2006-PTO-982807</t>
  </si>
  <si>
    <t>Steven Hall</t>
  </si>
  <si>
    <t>8695 Spectrum Center Bl San Diego, CA</t>
  </si>
  <si>
    <t>Emergency Diesel Engine Generator: Caterpillar, Model C13, 531 BHP, S/N PW300334, Engine Family HCPXL12.5NYS, Tier 3 certified; driving a 350-kW emergency electrical generator.</t>
  </si>
  <si>
    <t>APCD2006-PTO-982821</t>
  </si>
  <si>
    <t>INTERNAL COMBUSTION ENGINE. MAKE: DETROIT DIESEL, MODEL: DDC 12.7L. SERIAL NUMBER: 06R0786398. BHP RATING: 430 HP. DIESEL FUELED. EQUIPPED WITH A TURBO-CHARGER AND AFTERCOOLER. DRIVES AN ELECTRICAL EMERGENCY GENERATOR RATED AT275 KW. JFT NEW AUG 30 06</t>
  </si>
  <si>
    <t>APCD2006-PTO-982825</t>
  </si>
  <si>
    <t>EMERGENCY STANDBY ENGINE: ONE (1) 757 BHP AB VOLVO-PENTA, MODEL D500 DIESEL FIRED ENGINE, S/N: 2160052587, WITH TURBOCHARGING AND AFTERCOOLING, DRIVING A 515 KW GENERATOR.  982825 EAD 5/15/06</t>
  </si>
  <si>
    <t>APCD2006-PTO-982834</t>
  </si>
  <si>
    <t>Aurora Behavioral Hospital</t>
  </si>
  <si>
    <t>11878 Avenue of Industry San Diego, CA</t>
  </si>
  <si>
    <t>EMERGENCY STANDBY ENGINE: CUMMINS DIESEL ENGINE, MODELNTT855GS2, S/N: 30307257, RATED AT 535 BHP, TURBOCHARGED, AFTERCOOLED, DRIVING A GENERATOR. (982834-CCN-5/05)</t>
  </si>
  <si>
    <t>364.25</t>
  </si>
  <si>
    <t>367.22</t>
  </si>
  <si>
    <t>APCD2006-PTO-982865</t>
  </si>
  <si>
    <t>Suneva Medical Inc</t>
  </si>
  <si>
    <t>Dale Camper</t>
  </si>
  <si>
    <t>5870 Pacific Center Bl San Diego, CA</t>
  </si>
  <si>
    <t>EMERGENCY STANDBY ENGINE: CUMMINS DIESEL ENGINE, MODEL LTA10-G1, S/N: B950570285, RATED AT 380 BHP, TURBOCHARGED, AFTERCOOLED, DRIVING A GENERATOR. (982865-CCN-4/05) 17 CCR 93115 SJE 01/06</t>
  </si>
  <si>
    <t>411.90</t>
  </si>
  <si>
    <t>421.80</t>
  </si>
  <si>
    <t>APCD2006-PTO-982868</t>
  </si>
  <si>
    <t>San Diego Gas &amp; Electric</t>
  </si>
  <si>
    <t>5057 Greencraig Way San Diego, CA</t>
  </si>
  <si>
    <t>Emergency Diesel Engine Generator: John Deere, Model 6068HFG82 rated at 284 bhp, S/N PE6068N012298, Engine Family: JJDXL06.8120, EPA Tier 3 certified engine; driving a 180-kW emergency electrical generator.</t>
  </si>
  <si>
    <t>31.10</t>
  </si>
  <si>
    <t>41.60</t>
  </si>
  <si>
    <t>APCD2006-PTO-982875</t>
  </si>
  <si>
    <t>5806 Old Memory Ln San Diego, CA</t>
  </si>
  <si>
    <t>EMERGENCY ENGINE GENERATOR, 166 HP CUMMINS DIESEL ENGINE MODEL 6CTA-8.3; S/N: 44321417. APPL# 982875 EFH 0905</t>
  </si>
  <si>
    <t>APCD2006-PTO-982878</t>
  </si>
  <si>
    <t>Carmel Mt Rehabilitation &amp; Healthcare</t>
  </si>
  <si>
    <t>11895 Avenue of Industry San Diego, CA</t>
  </si>
  <si>
    <t>EMERGENCY  DIESEL  ENGINE: CUMMINS CAL PACIFIC MODEL 6BT-5.9 S/N 44260404, 135 HP, DIESEL-FUELED, DRIVING A GENERATOR. 982878-SJE-4/06 (984712 9/06)</t>
  </si>
  <si>
    <t>719.00</t>
  </si>
  <si>
    <t>721.30</t>
  </si>
  <si>
    <t>APCD2006-PTO-982894</t>
  </si>
  <si>
    <t>Kusi TV</t>
  </si>
  <si>
    <t>4575 Viewridge Av San Diego, CA</t>
  </si>
  <si>
    <t>EMERGENCY STANDBY ENGINE: CATERPILLAR DIESEL ENGINE, MODEL 3406, S/N 4ZRO7060, RATED AT 599 BHP, MODEL YEAR 2000, EPA CERTIFIED OF ENGINE FAMILY NUMBER YCPXL14.6MRJ, TURBOCHARGED, DRIVING A 325 KW GENERATOR. (982894-CCN-7/05)</t>
  </si>
  <si>
    <t>98.00</t>
  </si>
  <si>
    <t>100.00</t>
  </si>
  <si>
    <t>APCD2006-PTO-982902</t>
  </si>
  <si>
    <t>Las Villas Del Norte</t>
  </si>
  <si>
    <t>Audra Bristol</t>
  </si>
  <si>
    <t>1325 Las Villas Way Escondido, CA</t>
  </si>
  <si>
    <t>INTERNAL COMBUSTION ENGINE. MAKE: CUMMINS. MODEL: 4B-3.9. SERIAL NO.: 44145602. BHP RATING: 61 HP. DIESEL FUELED. DRIVES AN ELECTRICAL EMERGENCY GENERATOR. (984651 8/06)  JFTNEWJUN2405</t>
  </si>
  <si>
    <t>APCD2006-PTO-982904</t>
  </si>
  <si>
    <t>King Schools Inc</t>
  </si>
  <si>
    <t>3840 Calle Fortunada San Diego, CA</t>
  </si>
  <si>
    <t>EMERGENCY DIESEL ENGINE: JOHN DEERE, MODEL 3029TF270, 64 BHP, DIESEL-FIRED, TURBOCHARGED, MANUFACTURE YEAR 2004, S/N: PE3029T456455S/N, CARB CERT 3 U-R-004-0165, ENGINE FAMILY: 5JDXL02.9050, DRIVING A 48KW GENERATOR, S/N: 2041145. 982904-SJE-03/14/06</t>
  </si>
  <si>
    <t>303.80</t>
  </si>
  <si>
    <t>318.40</t>
  </si>
  <si>
    <t>APCD2006-PTO-982935</t>
  </si>
  <si>
    <t>Radio 1210 Inc</t>
  </si>
  <si>
    <t>3951 Canyon De Oro Drive Encinitas, CA</t>
  </si>
  <si>
    <t>EMERGENCY  DIESEL  ENGINE: CUMMINS MODEL 4BT3.9-G-2, S/N 4544-3267, 75 HP, DRIVING A 50 KW GENERATOR (ONAN MODEL 50DGCA). 982935-SJE-4/06</t>
  </si>
  <si>
    <t>633.20</t>
  </si>
  <si>
    <t>635.10</t>
  </si>
  <si>
    <t>APCD2006-PTO-982962</t>
  </si>
  <si>
    <t>EMERGENCY STANDBY ENGINE: ONE (1) 462 BHP AB VOLVO PENTA ENGINE MODEL D30012.1 A65, DIESEL FUEL FIRED, WITH TURBOCHARGING, S/N 5312001902.  DRIVING A KOHLER MODEL 300 REOZV GENERATOR (PHASE II ENGINE OF SOUTH TOWER), CARB#U-R-014-0074, EPA# VPX-NR7-04-04  982962  EAD  2/13/06</t>
  </si>
  <si>
    <t>198.30</t>
  </si>
  <si>
    <t>APCD2006-PTO-982966</t>
  </si>
  <si>
    <t>National City Fire Department Headquarter #34</t>
  </si>
  <si>
    <t>333 E 16th St National City, CA</t>
  </si>
  <si>
    <t>EMERGENCY STANDBY ENGINE: JOHN DEERE DIESEL ENGINE, MODEL 6068HF275, S/N: PE6068H402445, RATED AT 250 BHP, MODEL YEAR 2004, EPA TIER 2 CERTIFIED OF ENGINE FAMILY NUMBER 4JDXL06.8038, TURBOCHARGED, DRIVING A 187 KW GENERATOR (982966-CCN-12/05)</t>
  </si>
  <si>
    <t>278.20</t>
  </si>
  <si>
    <t>279.20</t>
  </si>
  <si>
    <t>APCD2006-PTO-982980</t>
  </si>
  <si>
    <t>Vista Knoll Specialized Care</t>
  </si>
  <si>
    <t>2000 Westwood Rd Vista, CA</t>
  </si>
  <si>
    <t>EMERGENCY DIESEL ENGINE: CUMMINS  MODEL 6CTA-8.3 , S/N 44300030, 207 HP, DIESEL-FUELED, DRIVING A GENERATOR. 982980-SJE-4/06</t>
  </si>
  <si>
    <t>1071.60</t>
  </si>
  <si>
    <t>1082.80</t>
  </si>
  <si>
    <t>APCD2006-PTO-982999</t>
  </si>
  <si>
    <t>UTC LLC</t>
  </si>
  <si>
    <t>4545 La Jolla Village Dr San Diego, CA</t>
  </si>
  <si>
    <t>EMERGENCY DIESEL ENGINE: JOHN DEERE  MODEL 313438T, S/N: 13438T, 55.3 HP, DRIVING A GENERATOR. 982999-SJE-4/06</t>
  </si>
  <si>
    <t>235.50</t>
  </si>
  <si>
    <t>236.30</t>
  </si>
  <si>
    <t>APCD2006-PTO-983018</t>
  </si>
  <si>
    <t>3030 &amp; 3050 Science Park Drive San Diego, CA</t>
  </si>
  <si>
    <t>INTERNAL COMBUSTION ENGINE. MAKE: CATERPILLAR, MODEL: 3412C. SERIAL NO.:TFT00391. YEAR OF MANUFACTURE: 2005. DIESEL FUELED. EQUIPPED WITH A TURBO-CHARGER AND INTER COOLER. BHP RATING: 1186 HP. DRIVES AN ELECTRICAL EMERGENCY GENERATOR RATED AT 800 KW. JFTNEWAUG1806</t>
  </si>
  <si>
    <t>91.00</t>
  </si>
  <si>
    <t>96.00</t>
  </si>
  <si>
    <t>APCD2006-PTO-983032</t>
  </si>
  <si>
    <t>Boulder Creek Post Acute</t>
  </si>
  <si>
    <t>Greg Erickson</t>
  </si>
  <si>
    <t>12696 Monte Vista Rd Poway, CA</t>
  </si>
  <si>
    <t>EMERGENCY ENGINE GENERATOR, 330 HP CHRYSLER NATURAL GAS WITH PROPANE BACKUP ENGINE, MODEL H225, S/N E-580303. APPL# 983032 EFH 09/05</t>
  </si>
  <si>
    <t>1184.44</t>
  </si>
  <si>
    <t>1185.02</t>
  </si>
  <si>
    <t>APCD2006-PTO-983033</t>
  </si>
  <si>
    <t>Absorption Systems Inc</t>
  </si>
  <si>
    <t>Jeff Lyons</t>
  </si>
  <si>
    <t>7901 Vickers St San Diego, Ca</t>
  </si>
  <si>
    <t>EMERGENCY ENGINE GENERATOR, 160 WAKESHA NATURAL GAS ENGINE, MODEL F817G8,S/N 194606.APPL# 983033 EFH 0905</t>
  </si>
  <si>
    <t>1049.40</t>
  </si>
  <si>
    <t>1050.70</t>
  </si>
  <si>
    <t>APCD2006-PTO-983046</t>
  </si>
  <si>
    <t>EMERGENCY STANDBY ENGINE: JOHN DEERE DIESEL ENGINE, MODEL 3029TF270, S/NPE3029T463625, RATED AT 64 BHP, MODEL YEAR 2004, EPA TIER 2 CERTIFIED OF ENGINE FAMILY NUMBER 4JDXL02.9018, TURBO CHARGED, DRIVING A 48 KW GENERATOR(983046-CCN-3/06)</t>
  </si>
  <si>
    <t>6.30</t>
  </si>
  <si>
    <t>APCD2006-PTO-983050</t>
  </si>
  <si>
    <t>Courtyard San Diego Downtown</t>
  </si>
  <si>
    <t>General Mgr</t>
  </si>
  <si>
    <t>530 Broadway San Diego, CA</t>
  </si>
  <si>
    <t>EMERGENCY ENGINE GENERATOR, 535 HP JOHN DEERE ENGINE, DIESEL FIRED, MODEL R66076TF-00, S/N R66076T106022 APPL# 983050 EFH 08/05</t>
  </si>
  <si>
    <t>APCD2006-PTO-983051</t>
  </si>
  <si>
    <t>EMERGENCY ENGINE GENERATOR, 293 HP CUMMINS ENGINE, DIESEL FIRED, MODEL NT855PG355, S/N 753712 APPL# 983051 EFH 08/05</t>
  </si>
  <si>
    <t>APCD2006-PTO-983055</t>
  </si>
  <si>
    <t>Escondido Silvercrest Residences</t>
  </si>
  <si>
    <t>1303 Las Villas Wy Escondido, CA</t>
  </si>
  <si>
    <t>EMERGENCY ENGINE GENERATOR, 277 HP CUMMINS ENGINE, DIESEL FIRED, MODEL 6CTA8.3G, S/N 45817395. APPL# 983055 EFH 07/05</t>
  </si>
  <si>
    <t>380.70</t>
  </si>
  <si>
    <t>381.70</t>
  </si>
  <si>
    <t>APCD2006-PTO-983069</t>
  </si>
  <si>
    <t>Casa Palmera Care Center</t>
  </si>
  <si>
    <t>14750 El Camino Real Del Mar, CA</t>
  </si>
  <si>
    <t>EMERGENCY ENGINE GENERATOR, 166 HP CUMMINS DIESEL ENGINE MODEL 6BT5.9-G2, S/N 4488105. APP# 983069 EFH 1005</t>
  </si>
  <si>
    <t>APCD2006-PTO-983070</t>
  </si>
  <si>
    <t>Aviara Health Care Center</t>
  </si>
  <si>
    <t>944 Regal Rd Encinitas, CA</t>
  </si>
  <si>
    <t>EMERGENCY ENGINE GENERATOR, 61 HP PERKINS DIESEL ENGINE, MODEL 4.154, S/N GA-51600T. APPL# 983070 EFH 0905</t>
  </si>
  <si>
    <t>511.90</t>
  </si>
  <si>
    <t>522.00</t>
  </si>
  <si>
    <t>APCD2006-PTO-983088</t>
  </si>
  <si>
    <t>EMERGENCY STANDBY ENGINE: DETROIT DIESEL ENGINE, MODEL T123-7M36, S/N 5262001833, RATED AT 2200 BHP, MODEL YEAR 2004, EPA TIER 1 CERTIFIED OF ENGINE FAMILY NUMBER 4DDXL65.0GTP, TURBOCHARGED, AFTERCOOLED, DRIVING A 1640 KW GENERATOR.   (983088-CCN-4/06)</t>
  </si>
  <si>
    <t>277.30</t>
  </si>
  <si>
    <t>293.70</t>
  </si>
  <si>
    <t>APCD2006-PTO-983121</t>
  </si>
  <si>
    <t>Pacifica East Lake LLC</t>
  </si>
  <si>
    <t>Mike McCoy</t>
  </si>
  <si>
    <t>760 E Bobier Drive Vista, CA</t>
  </si>
  <si>
    <t>INTERNAL COMBUSTION ENGINE. MAKE: GENERAC HINO. MODEL 59089. S/N 114111-1680. BHP RATING: 217 HP. DIESEL FUELED. DRIVES AN ELECTRICAL EMERGENCY GENERATOR RATED AT 130 KW.   JFTNEWJUN2405    (984659 8/06)</t>
  </si>
  <si>
    <t>806.10</t>
  </si>
  <si>
    <t>807.20</t>
  </si>
  <si>
    <t>APCD2006-PTO-983137</t>
  </si>
  <si>
    <t>HILTON SAN DIEGO DEL MAR</t>
  </si>
  <si>
    <t>15575 JIMMY DURANTE BL DEL MAR, CA</t>
  </si>
  <si>
    <t>EMERGENCY ENGINE GENERATOR, 355 CUMMINS DIESEL ENGINE MODEL NT855-G2, S/N30312975. APPL# 983137 EFH 0905</t>
  </si>
  <si>
    <t>577.20</t>
  </si>
  <si>
    <t>APCD2006-PTO-983147</t>
  </si>
  <si>
    <t>1037 Old Mountain View Rd El Cajon, CA</t>
  </si>
  <si>
    <t>EMERGENCY STANDBY ENGINE: DETROIT DIESEL ENGINE, MODEL 6063-HK35, S/N06RO821097, RATED AT 550 BHP, MODEL YEAR 2004, EPA TIER 2 CERTIFIED OF ENGINE FAMILY NUMBER 4DDXL14.0VLD, TURBOCHARGED, DRIVING A 410 KW GENERATOR(983147-CCN-12/05)</t>
  </si>
  <si>
    <t>236.10</t>
  </si>
  <si>
    <t>244.70</t>
  </si>
  <si>
    <t>APCD2006-PTO-983152</t>
  </si>
  <si>
    <t>Vons #2079</t>
  </si>
  <si>
    <t>11986 Bernardo Plaza Dr San Diego, CA</t>
  </si>
  <si>
    <t>INTERNAL COMBUSTION ENGINE. MAKE: GENERAL MOTORS. MODEL: 4.3L. SERIAL NO: A9046. BHP RATING: 54 HP. NATURAL GAS FUELED. EQUIPPED WITH A 3 WAY CATALYTIC CONVERTER AND AN AIR TO FUEL RATIO CONTROLLER. DRIVES AN ELECTRICAL EMERGENCY GENERATOR RATED AT 40 KW. (J.Talavera NEW Aug 09 2005)</t>
  </si>
  <si>
    <t>738.10</t>
  </si>
  <si>
    <t>741.20</t>
  </si>
  <si>
    <t>APCD2006-PTO-983188</t>
  </si>
  <si>
    <t>Vons #1797</t>
  </si>
  <si>
    <t>4627 Carmel Mountain Rd San Diego, CA</t>
  </si>
  <si>
    <t>INTERNAL COMBUSTION ENGINE. MAKE: KATOLIGHT, MODEL: NL45FPG, SERIAL NO.: LM645423-725869-9. BHP RATING: 60 HP. NATURAL GAS FUELED. EQUIPPED WITH A CATALYTIC CONVERTER AND AN AIR TO FUEL RATIO CONTROLLER. DRIVES AN ELECTRICAL EMERGENCY GENERATOR RATED AT 45 KW. JFTNEWOCT0406</t>
  </si>
  <si>
    <t>277.60</t>
  </si>
  <si>
    <t>304.90</t>
  </si>
  <si>
    <t>APCD2006-PTO-983213</t>
  </si>
  <si>
    <t>Embassy Suites Hotel</t>
  </si>
  <si>
    <t>4550 La Jolla Village Dr San Diego, CA</t>
  </si>
  <si>
    <t>INTERNAL COMBUSTION ENGINE. MAKE: CUMMINS. MODEL: NT855-G2. SERIAL NO.: 11551740. BHP RATING: 355 HP. DIESEL FUELED. EQUIPPED WITH A TURBOCHARGER. DRIVES AN ELECTRICAL EMERGENCY GENERATOR. JFT NEW JUL1905    17CCR93115     SJE06/06</t>
  </si>
  <si>
    <t>112.40</t>
  </si>
  <si>
    <t>APCD2006-PTO-983214</t>
  </si>
  <si>
    <t>Coast Center for Orthoscopic &amp; Arthroscopic Surgery LLC</t>
  </si>
  <si>
    <t>Robert Gladson</t>
  </si>
  <si>
    <t>3444 Kearny Villa Rd #100 San Diego, CA</t>
  </si>
  <si>
    <t>EMERGENCY STANDBY ENGINE: PERKINS DIESEL ENGINE, MODEL 1506/1800, S/N LJ70296 *U832546C*, RATED AT 83.8 BHP. DRIVING A 50 KW GENERATOR. _x000D_(983214-CCN-8/05)</t>
  </si>
  <si>
    <t>473.90</t>
  </si>
  <si>
    <t>479.50</t>
  </si>
  <si>
    <t>APCD2006-PTO-983218</t>
  </si>
  <si>
    <t>12298 Alemania Rd San Diego, CA</t>
  </si>
  <si>
    <t>INTERNAL COMBUSTION ENGINE. MAKE: JOHN DEERE. MODEL: 6068HF275, SERIAL NO.:PE6068H508557. YEAR OF MANUFACTURE: 2005. DIESEL FUELED. BHP RATING: 220 HP EQUIPPED WITH TURBOCHARGER. DRIVES AN ELECTRIC EMERGENCY GENERATOR RATED AT 135 KWJFTNEWJUN1606</t>
  </si>
  <si>
    <t>269.00</t>
  </si>
  <si>
    <t>272.70</t>
  </si>
  <si>
    <t>APCD2006-PTO-983227</t>
  </si>
  <si>
    <t>14665 El Monte Rd Lakeside, CA</t>
  </si>
  <si>
    <t>EMERGENCY STANDBY ENGINE: CATERPILLAR DIESEL ENGINE, MODEL 3516B DITA, S/N 6HN00908, RATED AT 2885 BHP, MODEL YEAR 2001, EPA TIER 1 CERTIFIED OF ENGINE FAMILY NUMBER 1CPXL78.1ERK, TURBOCHARGED, AFTERCOOLED, DRIVING A 2000 KW GENERATOR. (983227-CCN-10/05)</t>
  </si>
  <si>
    <t>APCD2006-PTO-983233</t>
  </si>
  <si>
    <t>Golden Hill Post - Acute</t>
  </si>
  <si>
    <t>Ulysses Abad</t>
  </si>
  <si>
    <t>1201 34th St. San Diego, CA</t>
  </si>
  <si>
    <t>Emergency Diesel Engine: Isuzu, Model BR-4JJ1X, 95.2 bhp rated, S/N 4JJ1-269016, Model Year 2019, Tier 4 certified of Engine Family Number KSZXL03.0RXB, driving a 56- kW emergency electrical generator. 0.3-ft diameter exhaust stack located 8.0 ft. above ground.</t>
  </si>
  <si>
    <t>APCD2006-PTO-983256</t>
  </si>
  <si>
    <t>POWAY SURGERY CENTER</t>
  </si>
  <si>
    <t>15525 POMERADO RD #E2 POWAY, CA</t>
  </si>
  <si>
    <t>EMERGENCY ENGINE GENERATOR, 134 HP HERCULES DIESEL ENGINE MODEL D4800TX196,S/N 4022201 APPL# 983256 EFH 0905</t>
  </si>
  <si>
    <t>865.30</t>
  </si>
  <si>
    <t>867.30</t>
  </si>
  <si>
    <t>APCD2006-PTO-983264</t>
  </si>
  <si>
    <t>571 Coastal Hills (LOT GGG) Chula Vista, CA</t>
  </si>
  <si>
    <t>EMERGENCY STANDYBY ENGINE: 471 BHP CATERPILLAR MODEL 3456 DITA DIESEL FIRED ENGINE WITH TURBOCHARGING AND AFTERCOOLING, S/N 3PG01581, DRIVING  A300 KW GENERATOR TIER 11 -2005; EPA # CPX-NR7-04-08; CARB # U-R-001-0238983264  EAD 031006</t>
  </si>
  <si>
    <t>123.00</t>
  </si>
  <si>
    <t>APCD2006-PTO-983317</t>
  </si>
  <si>
    <t>12185 Carmel Mountain Rd San Diego, CA</t>
  </si>
  <si>
    <t>INTERNAL COMBUSTION ENGINE. MAKE: JOHN DEERE. MODEL: 6068HF275. SERIAL NO. PE6068H478941. YEAR OF MANUFACTURE: 2005. DIESEL FUELED, BHP: 220 HP. EQUIPPED WITH TURBOCHARGER, DRIVES AN ELECTRICAL EMERGENCY GENERATOR RATED AT 135 KW (SERIAL NO. 2050021). JFTNEWJUL1106</t>
  </si>
  <si>
    <t>APCD2006-PTO-983346</t>
  </si>
  <si>
    <t>31115 HY 94 Campo, CA</t>
  </si>
  <si>
    <t>EMERGENCY STANDBY ENGINE: CUMMINS DIESEL ENGINE, MODEL 4BTA3.9-G5, S/N J050838278, RATED AT 99 BHP, MODEL YEAR 2005, EPA TIER 2 CERTIFIED OF ENGINE FAMILY NUMBER 5CEXL0239AAG, TURBOCHARGED, AFTERCOOLED, DRIVING A 40 KW GENERATOR. (983346-CCN-12/05)</t>
  </si>
  <si>
    <t>215.10</t>
  </si>
  <si>
    <t>APCD2006-PTO-983373</t>
  </si>
  <si>
    <t>Escondido Operations LP dba Westmont Town Court</t>
  </si>
  <si>
    <t>500 E Valley Parkway Escondido, CA</t>
  </si>
  <si>
    <t>INTERNAL COMBUSTION ENGINE: MAKE: CUMMINS, MODEL: 6BT-5.9, SERIAL NO.:44239576. BHP RATING: 134 HP. DIESEL FUELED. ENGINE DRIVES AN ELECTRICAL EMERGENCY GENERATOR (DMT, MODEL 80C, APP. OUTPUT OF 95 KW)</t>
  </si>
  <si>
    <t>28.10</t>
  </si>
  <si>
    <t>32.70</t>
  </si>
  <si>
    <t>APCD2006-PTO-983376</t>
  </si>
  <si>
    <t>EMERGENCY STANDBY ENGINE: CATERPILLAR DIESEL ENGINE, MODEL 3516B DITA, S/N GZS00307, RATED AT 2848 BHP, MODEL YEAR 2005, EPA TIER 2 CERTIFIED OF ENGINE FAMILY NUMBER 5CPXL78.1ERK, TURBOCHARGED, AFTERCOOLED, DRIVING A2000 KW GENERATOR. (983376-CCN-3/06)</t>
  </si>
  <si>
    <t>73.70</t>
  </si>
  <si>
    <t>74.10</t>
  </si>
  <si>
    <t>APCD2006-PTO-983410</t>
  </si>
  <si>
    <t>Sisters Of Nazareth of San Diego</t>
  </si>
  <si>
    <t>6333 Rancho Mission Rd San Diego, CA</t>
  </si>
  <si>
    <t>EMERGENCY ENGINE GENERATOR, 113 HP INTERNATIONAL HARVESTOR NATURAL GAS ENGINE MODEL V549H, S/N 156129APPL# 983410 EFH 0905</t>
  </si>
  <si>
    <t>757.60</t>
  </si>
  <si>
    <t>759.70</t>
  </si>
  <si>
    <t>APCD2006-PTO-983424</t>
  </si>
  <si>
    <t>City of Vista Fire</t>
  </si>
  <si>
    <t>1070 Old Taylor St Vista, CA</t>
  </si>
  <si>
    <t>EMERGENCY ENGINE DRIVING A WATER PUMP, 66 HP JOHN DEERE DIESEL ENGINE, MODEL 4039DF004, S/N CD4039D338679. APPL# 983424 EFH 0905</t>
  </si>
  <si>
    <t>607.10</t>
  </si>
  <si>
    <t>608.10</t>
  </si>
  <si>
    <t>APCD2006-PTO-983425</t>
  </si>
  <si>
    <t>1050 Valley Dr Vista, CA</t>
  </si>
  <si>
    <t>EMERGENCY ENGINE DRIVING A GENERATOR, 83 HPJOHN DEERE DIESEL ENGINE, MODEL 4039TF001, S/N T04039T318554, DIESEL FIRED. APPL# 983425 EFH 0905</t>
  </si>
  <si>
    <t>518.90</t>
  </si>
  <si>
    <t>519.90</t>
  </si>
  <si>
    <t>APCD2006-PTO-983428</t>
  </si>
  <si>
    <t>City of Vista Fire Dept</t>
  </si>
  <si>
    <t>2121 Thibodo Dr Vista, CA</t>
  </si>
  <si>
    <t>EMERGENCY ENGINE GENERATOR, 102 HP CUMMINS DIESEL ENGINE MODEL 4BT3.19, S/N 44451905. APPL# 983428 EFH 0905</t>
  </si>
  <si>
    <t>303.40</t>
  </si>
  <si>
    <t>304.40</t>
  </si>
  <si>
    <t>APCD2006-PTO-983447</t>
  </si>
  <si>
    <t>Ickler Electric Corporation</t>
  </si>
  <si>
    <t>Tyler Fuller</t>
  </si>
  <si>
    <t>13250 Kirkham Way Poway, CA</t>
  </si>
  <si>
    <t>EMERGENCY ENGINE GENERATOR, 156 HP PERKINS DIESEL ENGINE MODEL YB70294, S/N U710508D.  APPL# 983447 EFH 0905</t>
  </si>
  <si>
    <t>176.80</t>
  </si>
  <si>
    <t>APCD2006-PTO-983502</t>
  </si>
  <si>
    <t>30763 Old Hy 80 Pine Valley, CA</t>
  </si>
  <si>
    <t>EMERGENCY STANDBY ENGINE: 164 BHP JOHN DEERE MODEL 6068HF275 DIESEL FIRED ENGINE WITH TURBOCHARGING, DRIVING A 135 KW KOHLER MODEL 135REOZJC GENERATOR. EPA # JDX-NR6-0207; ARB # U-R-004-0207; S/N PE6068H478953983502 EAD 3/16/06</t>
  </si>
  <si>
    <t>638.80</t>
  </si>
  <si>
    <t>649.60</t>
  </si>
  <si>
    <t>APCD2006-PTO-983503</t>
  </si>
  <si>
    <t>EMERGENCY STANDBY ENGINE: CHRYSLER ENGINE, FUELED WITH LIQUID PETROLEUM GAS DISPLACEMENT: 3.9 LITERS, ENGINE S/N-TJ3E2316217840P53021232CA3. 9L RATED AT 57.2 BHP, EQUIPPED WITH NETT TECHNOLOGIE CATALYTIC CONVERTER AND AIR TO FUEL RATIO CONTROLLER, DRIVING A 35 KW GENERAC GENERATOR (S/N 2076747). (983503-CCN-10/05)(984645-CCN-10/06) LOCATON: MONKEY TRAILS/HEART OF THE ZOO</t>
  </si>
  <si>
    <t>APCD2006-PTO-983514</t>
  </si>
  <si>
    <t>City of SD Public Utilities Department</t>
  </si>
  <si>
    <t>3100 Salk Institute Road San Diego, CA</t>
  </si>
  <si>
    <t>EMERGENCY STANDBY ENGINE: CUMMINS ENGINE, FUELED WITH NATURAL GAS, MODEL GTA19G, S/N 37213197, RATED AT 495 BHP, EQUIPPED WITH THREE-WAY CATALYTIC CONVERTER, DRIVING A 330 KW GENERATOR. (983514-CCN-10/05)</t>
  </si>
  <si>
    <t>175.70</t>
  </si>
  <si>
    <t>APCD2006-PTO-983520</t>
  </si>
  <si>
    <t>SD City Of Police Dept  Northern Div</t>
  </si>
  <si>
    <t>4275 Eastgate Mall San Diego, CA</t>
  </si>
  <si>
    <t>EMERGENCY ENGINE GENERATOR, 150 HP ALLIS CHALMERS DIESEL ENGINE MODEL 3500 S/N 3D-14026. APPL# 983520 EFH 0905</t>
  </si>
  <si>
    <t>137.50</t>
  </si>
  <si>
    <t>138.60</t>
  </si>
  <si>
    <t>APCD2006-PTO-983534</t>
  </si>
  <si>
    <t>Building 130222 Camp Pendleton, CA</t>
  </si>
  <si>
    <t>EMERGENCY ENGINE: JOHN DEERE 4045TF150, S/N: TO4045T879424, 100 BHP, DIESEL-FIRED, TURBOCHARGED, EPA TIER 1 CERTIFIED OF ENGINE FAMILY # 1JDXL06.8014, CARB CERTIFICATION NO. U-R-4-84, DRIVING A 55KW GENERATOR. 983534-SJE-08/2006 BLDG 130221</t>
  </si>
  <si>
    <t>APCD2006-PTO-983537</t>
  </si>
  <si>
    <t>Air Traffic Control TWR NASNI San Diego, CA</t>
  </si>
  <si>
    <t>EMERGENCY STANDBY ENGINE: DETROIT DIESEL "SERIES 60, 4-CYCLE", 638 HP, MODEL YEAR 2004, EPA TIER 2 CERTIFIED OF ENGINE FAMILY # 4DDXL14.0VLD, CARB CERT# U-R-007-0087, S/N 06R0839426, TURBOCHARGED, AFTERCOOLED, DRIVING A 400 KW GENERATOR. 983537-SJE-01/2006</t>
  </si>
  <si>
    <t>145.80</t>
  </si>
  <si>
    <t>149.90</t>
  </si>
  <si>
    <t>APCD2006-PTO-983539</t>
  </si>
  <si>
    <t>BMR-9360-9390 Towne Centre LLP</t>
  </si>
  <si>
    <t>9390 Towne Centre Dr San Diego, CA</t>
  </si>
  <si>
    <t>EMERGENCY ENGINE GENERATOR, 830 HP DETROIT DIESEL MODEL MOTOR 92, S/N 4292B767. APPL# 983539 EFH 12/05</t>
  </si>
  <si>
    <t>197.80</t>
  </si>
  <si>
    <t>APCD2006-PTO-983547</t>
  </si>
  <si>
    <t>San Diego Community College District</t>
  </si>
  <si>
    <t>Kurt Enyedi</t>
  </si>
  <si>
    <t>7250 Mesa College Dr San Diego, CA</t>
  </si>
  <si>
    <t>EMERGENCY ENGINE GENERATOR, 147 HP JOHN DEERE DIESEL ENGINE, MODEL 6059 TF, S/N CD 6059T250912.  APPL# 983547 EFH 12/05</t>
  </si>
  <si>
    <t>161.50</t>
  </si>
  <si>
    <t>APCD2006-PTO-983578</t>
  </si>
  <si>
    <t>Federal Aviation Administration - FAA/SCT Tech Ops</t>
  </si>
  <si>
    <t>Jimmie Lamb</t>
  </si>
  <si>
    <t>Emergency Engine:  Power Solutions, Inc (GM), Model: Vortec 4.3L, S/N 4.3L59270 , 72 BHP, LPG fired, _x000D_Engine Family No. APSIB4.302ED; equipped with an air to fuel controller driving a Kohler 40REZG 30-kW generator. _x000D_Add-on controls: Nett Technologies, Model: TG Series catalytic converter, S/N T17-0662.</t>
  </si>
  <si>
    <t>616.40</t>
  </si>
  <si>
    <t>APCD2006-PTO-983601</t>
  </si>
  <si>
    <t>Castle Access</t>
  </si>
  <si>
    <t>9606 Aero Dr #1900 San Diego, CA</t>
  </si>
  <si>
    <t>ONE (1) EMERGENCY STANDBY ENGINE GENERATOR: 1495 BHP DETROIT DIESEL ENGINE MODEL NUMBER R1637M36; ENGINE S/N: 5362003315, WITH TURBOCHARGING AND INTERCOOLING DRIVING A 1000 KW GENERATOR; EPA CERTIFICATION NO. DDX-NR9-05-06; CARB CERTIFICATION NO. U-R-007-0092; ENGINE FAMILY NUMBER: 5DDXL35.8GRP; YEAR OF MANUFACTURE: 2005 APPL# 983601 EFH 09/06</t>
  </si>
  <si>
    <t>292.20</t>
  </si>
  <si>
    <t>302.60</t>
  </si>
  <si>
    <t>APCD2006-PTO-983612</t>
  </si>
  <si>
    <t>City of El Cajon</t>
  </si>
  <si>
    <t>Bary Perkins</t>
  </si>
  <si>
    <t>200 Civic Center Way El Cajon, CA</t>
  </si>
  <si>
    <t>EMERGENCY ENGINE GENERATOR, 227 HP CATERPILLAR DIESEL ENGINE MODEL 3306, S/N 66D14078. APPL# 983612 EFH 1005</t>
  </si>
  <si>
    <t>672.00</t>
  </si>
  <si>
    <t>674.00</t>
  </si>
  <si>
    <t>APCD2006-PTO-983646</t>
  </si>
  <si>
    <t>San Diego Airport Hilton Harbor Island</t>
  </si>
  <si>
    <t>1960 Harbor Island Dr San Diego, CA</t>
  </si>
  <si>
    <t>EMERGENCY STANDBY ENGINE: ALLIS-CHALMERS DIESEL, MODEL 2800,S/N 2D-31730, RATED 67 BHP. (APP #983646, ED, MARCH 08, 2006)</t>
  </si>
  <si>
    <t>312.20</t>
  </si>
  <si>
    <t>314.90</t>
  </si>
  <si>
    <t>APCD2006-PTO-983650</t>
  </si>
  <si>
    <t>2035 Encinitas Bl Encinitas, CA</t>
  </si>
  <si>
    <t>EMERGENCY STANDBY ENGINE: JOHN DEERE DIESEL ENGINE, MODEL 3029TF270, S/N PE3029T494086, RATED AT 64 BHP, MODEL YEAR 2005, EPA TIER 2 CERTIFIED OF ENGINE FAMILY NUMBER 5JDXL02.9050, TURBOCHARGED, DRIVING A 40 KW GENERATOR (983650-CCN-3/06)</t>
  </si>
  <si>
    <t>272.40</t>
  </si>
  <si>
    <t>APCD2006-PTO-983664</t>
  </si>
  <si>
    <t>White Sands of La Jolla</t>
  </si>
  <si>
    <t>7450 Olivetas Av La Jolla, CA</t>
  </si>
  <si>
    <t>EMERGENCY STANDBY ENGINE: JOHN DEERE DIESEL ENGINE, MODEL 6081AF001,S/N RG6081A144445, RATED AT 250 BHP, MODEL YEAR 2001, EPA TIER 1 CERTIFIED OF ENGINE FAMILY NUMBER 1JDXL08.1008, TURBOCHARGED, AFTERCOOLED, DRIVING A GENERATOR.(983664-CCN-4/06)</t>
  </si>
  <si>
    <t>335.20</t>
  </si>
  <si>
    <t>APCD2006-PTO-983676</t>
  </si>
  <si>
    <t>JACUMBA COMMUNITY SERVICES DISTRICT</t>
  </si>
  <si>
    <t>Debby Troutt</t>
  </si>
  <si>
    <t>44449 OLD HY 80 JACUMBA, CA</t>
  </si>
  <si>
    <t>EMERGENCY STANDBY ENGINE: JOHN DEERE DIESEL ENGINE, MODEL 4045HF275, S/N PE4045H500064, RATED AT 157 BHP, MODEL YEAR 2005, EPA TIER 2 CERTIFIED OF ENGINE FAMILY NUMBER 5JDXL06.8039, TURBOCHARGED, DRIVING A 100 KW GENERATOR (983676-CCN-1/06)</t>
  </si>
  <si>
    <t>APCD2006-PTO-983711</t>
  </si>
  <si>
    <t>Frank Battaglia</t>
  </si>
  <si>
    <t>10450 Pacific Center Ct San Diego, CA</t>
  </si>
  <si>
    <t>EMERGENCY STANDBY ENGINE: CUMMINS DIESEL ENGINE, MODEL QSX15-G9, S/N 79145319, RATED AT 591 BHP, MODEL YEAR 2005, EPA TIER 2 CERTIFIED OF ENGINE FAMILY NUMBER 5CEXL015.AAB, TURBOCHARGED, AFTERCOOLED, DRIVING A 400 KW GENERATOR.   (983711-CCN-3/06)</t>
  </si>
  <si>
    <t>207.20</t>
  </si>
  <si>
    <t>APCD2006-PTO-983760</t>
  </si>
  <si>
    <t>City of San Diego Fire Dept</t>
  </si>
  <si>
    <t>6002 Camino Rico San Diego, CA</t>
  </si>
  <si>
    <t>EMERGENCY ENGINE:  JOHN DEERE, MODEL 6068HF275, DIESEL FIRED, 220 BHP, TURBOCHARGED, S/N PE6068H423993, MODEL YEAR 2005, TIER 2 CERTIFIED, CARB CERTIFICATION NO. U-R-004-0207, EPA CERTIFICATION NO. JDX-NR6-05-14. (983760 ALC 07/06)</t>
  </si>
  <si>
    <t>276.60</t>
  </si>
  <si>
    <t>287.10</t>
  </si>
  <si>
    <t>APCD2006-PTO-983792</t>
  </si>
  <si>
    <t>California Dept of Transportation</t>
  </si>
  <si>
    <t>Attn: Frank Santibanez</t>
  </si>
  <si>
    <t>7177 Opportunity Rd San Diego, CA</t>
  </si>
  <si>
    <t>INTERNAL COMBUSTION ENGINE. MAKE: AB VOLVO PENTA. MODEL: D500. S/N: D16*008567*C2*A. BHP RATING: 757 HP. DIESEL FUELED. EQUIPPED WITH TURBOCHARGER AND AFTERCOOLER. DRIVES AN ELECTRICAL EMERGENCY GENERATOR RATED AT 500 KW. JFTNEWAPR1806</t>
  </si>
  <si>
    <t>362.00</t>
  </si>
  <si>
    <t>366.70</t>
  </si>
  <si>
    <t>APCD2006-PTO-983796</t>
  </si>
  <si>
    <t>EMERGENCY STANDBY ENGINE: CATERPILLAR DIESEL ENGINE, MODEL 3456 (S/N 3PG01398) , RATED AT 764 BHP, MODEL YEAR 2004, EPA TIER 1 CERTIFIED OF ENGINE FAMILY NUMBER 4CPXL15.8ERK, TURBO CHARGED, AFTER COOLED, DRIVING A 500 KW GENERATOR (S/N CBX00772). (983796-CCN-2/06)</t>
  </si>
  <si>
    <t>APCD2006-PTO-983804</t>
  </si>
  <si>
    <t>EMERGENCY STANDBY ENGINE: FORD MODEL LSG-875 I-6005-A, S/N 21372-1-04-98, 134 BHP (APPROX. BASED ON 80 KW), NATURAL GAS FUELED, DRIVING A KOHLER GENERATOR S/N 0672997, MODEL 80RZ. LOCATION: SUN BEAR FOREST</t>
  </si>
  <si>
    <t>APCD2006-PTO-983814</t>
  </si>
  <si>
    <t>Deputy General Manager</t>
  </si>
  <si>
    <t>14177 Rancho Santa Fe Farms Rancho Santa Fe, CA</t>
  </si>
  <si>
    <t>EMERGENCY ENGINE:  JOHN DEERE, MODEL 4039D, 66 BHP, DIESEL FIRED, S/N CD4039D279801.   (983814 ALC 08/06)</t>
  </si>
  <si>
    <t>365.50</t>
  </si>
  <si>
    <t>APCD2006-PTO-983824</t>
  </si>
  <si>
    <t>Prometheus Laboratories Inc</t>
  </si>
  <si>
    <t>Paul Fileccia</t>
  </si>
  <si>
    <t>9410 Carroll Park Drive San Diego, CA</t>
  </si>
  <si>
    <t>EMERGENCY ENGINE:  DETROIT DIESEL, MODEL 6063HV35 SERIES 60, 685 BHP, DIESEL FIRED, TURBOCHARGED, AFTERCOOLED, S/N 2077962, CARB CERTIFICATION NO. U-R-007-0103, EPA CERTIFICATION NO. DDX-NR9-05-08. (983824 ALC 07/06)</t>
  </si>
  <si>
    <t>281.80</t>
  </si>
  <si>
    <t>299.80</t>
  </si>
  <si>
    <t>APCD2006-PTO-983827</t>
  </si>
  <si>
    <t>INTERNAL COMBUSTION ENGINE. MAKE: CATERPILLAR. MODEL: 3456. SERIAL NO.: 3PG01926. BHP RATING: 764. DIESEL FUELED. EQUIPPED WITH TURBO CHARGER AND AFTERCOOLER. DRIVES AN ELECTRICAL EMERGENCY GENERATOR RATED AT 764 KW. JFT NEW AUG1106</t>
  </si>
  <si>
    <t>176.00</t>
  </si>
  <si>
    <t>APCD2006-PTO-983834</t>
  </si>
  <si>
    <t>Silverado Senior Living Escondido Inc</t>
  </si>
  <si>
    <t>1500 Borden Rd Escondido, CA</t>
  </si>
  <si>
    <t>INTERNAL COMBUSTION ENGINE. MAKE: FORD. MODEL: LSG-8751-6005A. SERIAL NO. 04262 L-13-TK. HP RATING: 117 HP. PROPANE FUELED. ENGINE DRIVES AN EMERGENCY GENERATOR. JFTNEWFEB1706</t>
  </si>
  <si>
    <t>444.60</t>
  </si>
  <si>
    <t>445.80</t>
  </si>
  <si>
    <t>APCD2006-PTO-983849</t>
  </si>
  <si>
    <t>SDG&amp;E - San Marcos Telecom</t>
  </si>
  <si>
    <t>402 Hardell Ln Vista, CA</t>
  </si>
  <si>
    <t>EMERGENCY STANDBY ENGINE: GENERAL MOTORS ENGINE, FUELED WITH PROPANE GAS, MODEL INDUSTRIAL VORTEC 4.3 LITER, S/N 4P3L31618, RATED AT 60 BHP, EQUIPPED WITH JOHNSON MATTHEY CATALYTIC CONVERTER, DRIVING A 30 KW GENERATOR. (983849-CCN-3/06)</t>
  </si>
  <si>
    <t>399.20</t>
  </si>
  <si>
    <t>401.40</t>
  </si>
  <si>
    <t>APCD2006-PTO-983878</t>
  </si>
  <si>
    <t>CITY OF LA MESA FIRE STATION #11</t>
  </si>
  <si>
    <t>8034 ALLISON AV LA MESA, CA</t>
  </si>
  <si>
    <t>INTERNAL COMBUSTION ENGINE. MAKE: JOHN DEERE. MODEL: 6068HF475. SERIAL NO. PE6068H529909. _x000D_BHP RATING: 314. DIESEL FUELED. EQUIPPED WITH TURBOCHARGER. DRIVES AN ELECTRICAL EMERGENCY GENERATOR RATED AT 200 KW (SERIAL NO. 207833)._x000D_JFTNEWAUG1106</t>
  </si>
  <si>
    <t>APCD2006-PTO-983883</t>
  </si>
  <si>
    <t>Building 20831 Camp Pendleton, CA</t>
  </si>
  <si>
    <t>EMERGENCY STANDBY ENGINE: CUMMINS DIESEL ENGINE, MODEL QSK60-G6, ENGINE S/N 33162543, GENERATOR S/N L050865337, RATED AT 2922 BHP (EQUIVALENT TO 2179 KW {NAMEPLATE}), MODEL YEAR 2005, EPA TIER I CERTIFIED OF ENGINE FAMILY NUMBER 5CEXL060. ABA, TURBOCHARGED, AFTERCOOLED, DRIVING A 1750 KW GENERATOR.  (983883-CCN-7/06)  BLDG 200831</t>
  </si>
  <si>
    <t>440.20</t>
  </si>
  <si>
    <t>492.70</t>
  </si>
  <si>
    <t>APCD2006-PTO-983912</t>
  </si>
  <si>
    <t>Emergency Diesel Engine Generator: FPT Industrial, Model F4GE9685A*J602 rated at 198 bhp, S/N 01612268, Engine Family: JFPXL06.7DGB, EPA Tier 3 certified engine; driving a 130-kW emergency electrical generator.</t>
  </si>
  <si>
    <t>APCD2006-PTO-983947</t>
  </si>
  <si>
    <t>EMERGENCY ENGINE: MFR: JOHN DEERE, MDL: 4045HF275H, S/N: PE4045H534281, 157 BHP, FAMILY 5JDXL06.8039, YEAR OF MANUFACTURE: 2005. EQUIPPED WITH TURBOCHARGER. DRIVES AN ELECTRICAL EMERGENCY GENERATOR RATED AT 117 KW. JFT NEW SEP2806 BLDG 210702</t>
  </si>
  <si>
    <t>APCD2006-PTO-983954</t>
  </si>
  <si>
    <t>BEECH TOWER HOA</t>
  </si>
  <si>
    <t>MAINT MANAGER</t>
  </si>
  <si>
    <t>1514 7TH AV SAN DIEGO, CA</t>
  </si>
  <si>
    <t>EMERGENCY STANDBY ENGINE: CUMMINS DIESEL ENGINE, MODEL NT-855-GS, S/N30109143, MODEL YEAR 1981, RATED AT 355 BHP, DRIVING A GENERATOR. (983954-CCN-1/06)</t>
  </si>
  <si>
    <t>APCD2006-PTO-983994</t>
  </si>
  <si>
    <t>Rancho Santa Fe Community SVCS Dist</t>
  </si>
  <si>
    <t>18574 Via De Las Flores Rancho Santa Fe, CA</t>
  </si>
  <si>
    <t>EMERGENCY STANDBY DIESEL ENGINE: JOHN DEERE MODEL 3029TF270, 64 BHP, S/N: PE3029 T575792, TIER 2 CERTIFIED OF ENGINE, FAMILY# 5JDXL02.9050, CARB# U-R-004-0206, TURBOCHARGED, DRIVING A KOHLER 40REOZJB, 40 KW GENERATOR. 983994-SJE-10/2006</t>
  </si>
  <si>
    <t>APCD2006-PTO-984004</t>
  </si>
  <si>
    <t>EMERGENCY ENGINE: GENERAL CORP., MODEL GENERAC, 80 BHP, DIESEL FIRED, S/N 2007722. (984004 ALC 08/06)</t>
  </si>
  <si>
    <t>203.60</t>
  </si>
  <si>
    <t>209.50</t>
  </si>
  <si>
    <t>APCD2006-PTO-984005</t>
  </si>
  <si>
    <t>CALTRANS</t>
  </si>
  <si>
    <t>I15 &amp; TED WILLIAMS PY SAN DIEGO, CA</t>
  </si>
  <si>
    <t>EMERGENCY ENGINE: GENERAL CORP. HINO, MODEL 87A01493-5, 80 BHP, DIESEL FIRED, S/N 831398; GENERAC MODEL W04D, S/N A19516. (984005 ALC 08/06)</t>
  </si>
  <si>
    <t>420.00</t>
  </si>
  <si>
    <t>APCD2006-PTO-984006</t>
  </si>
  <si>
    <t>JEFF O'CONNELL</t>
  </si>
  <si>
    <t>4095 40TH ST SAN DIEGO, CA</t>
  </si>
  <si>
    <t>EMERGENCY ENGINE #2: JOHN DEERE, MODEL 6081AF001, 250 BHP, DIESEL FIRED, S/N RG 6081A053599. (984006 ALC 08/06)</t>
  </si>
  <si>
    <t>248.20</t>
  </si>
  <si>
    <t>APCD2006-PTO-984007</t>
  </si>
  <si>
    <t>EMERGENCY ENGINE #1: JOHN DEERE, MODEL 6081AF001, 250 BHP, DIESEL FIRED, S/N RG 6081A053766. (984007 ALC 08/06)</t>
  </si>
  <si>
    <t>APCD2006-PTO-984008</t>
  </si>
  <si>
    <t>6755 KEARNY VILLA RD SAN DIEGO, CA</t>
  </si>
  <si>
    <t>EMERGENCY ENGINE: GENERAL CORP. HINO, MODEL 87A01493-S, 80 BHP, DIESEL FIRED, S/N 831401.(984008 ALC 08/06)</t>
  </si>
  <si>
    <t>APCD2006-PTO-984009</t>
  </si>
  <si>
    <t>1700 GLORIETTA PLAZA SAN DIEGO, CA</t>
  </si>
  <si>
    <t>EMERGENCY ENGINE:  JOHN DEERE, MODEL 4039TF001, 110 BHP, DIESEL FIRED, S/N T04039T551356.(984009 ALC 08/06)</t>
  </si>
  <si>
    <t>589.40</t>
  </si>
  <si>
    <t>592.00</t>
  </si>
  <si>
    <t>APCD2006-PTO-984030</t>
  </si>
  <si>
    <t>Arena Pharmauceticals</t>
  </si>
  <si>
    <t>Mark Bouchard</t>
  </si>
  <si>
    <t>6154 Nancy Ridge Dr San Diego, CA</t>
  </si>
  <si>
    <t>EMERGENCY STANDBY ENGINE: DETROIT DIESEL ENGINE, MODEL S60 6063HV35, S/N 2082291, RATED AT 490 BHP, MODEL YEAR 2005, EPA TIER 3 CERTIFIED OF ENGINE FAMILY NUMBER 5DDXL14.0VLD, TURBOCHARGED, AFTERCOOLED, DRIVING A 300 KW GENERATOR. (984030-CCN-4/06)</t>
  </si>
  <si>
    <t>APCD2006-PTO-984042</t>
  </si>
  <si>
    <t>Federal Aviation Administration (Oceanside VOR)</t>
  </si>
  <si>
    <t>SAN SSC ENV Manager (OCN VOR)</t>
  </si>
  <si>
    <t>Building 31B30S1 (West of I5) Camp Pendleton, CA</t>
  </si>
  <si>
    <t>EMERGENCY STANDBY ENGINE: GENERAL MOTORS ENGINE, FUELED WITH PROPANE GAS, MODEL, INDUSTRIAL POWERTRAIN VORTEC 5.7 LITER, S/N 5P7L09601, RATED AT 105 BHP, EQUIPPED WITH JOHNSON MATTHEY BANDITO CATALYTIC CONVERTER, MODEL: CXX, AND NEUTRONICS MARK V AIR-TO-FUEL RATIO CONTROLLER, DRIVING A 55 KW GENERATOR (MFR: KOHLER, MODEL: 50RZG, S/N: 2041129)_x000D_
(984042-CCN-9/06)</t>
  </si>
  <si>
    <t>APCD2006-PTO-984056</t>
  </si>
  <si>
    <t>EMERGENCY STANDBY ENGINE: CATERPILLAR DIESEL ENGINE, MODEL D330A, S/N 563516, RATED AT 115 BHP, DRIVING A GENERATOR. (984056-CCN-2/06)</t>
  </si>
  <si>
    <t>APCD2006-PTO-984091</t>
  </si>
  <si>
    <t>EMERGENCY STANDBY DIESEL ENGINE: DETROIT DIESEL SERIES 60-6063HV35, S/N: 06R0911198, 490 BHP, TURBOCHARGED, AFTERCOOLED, EPA TIER 3 CERTIFIED OF ENGINE FAMILY #5DDXL14.0VLD, CARB #U-R007-0103, DRIVING A 300 KW KOHLER GENERATOR.  984091-SJE-07/2006. LOCATED AT PUBLIC SAFETY.</t>
  </si>
  <si>
    <t>237.50</t>
  </si>
  <si>
    <t>246.70</t>
  </si>
  <si>
    <t>APCD2006-PTO-984095</t>
  </si>
  <si>
    <t>San Miguel Fire Protection Dist</t>
  </si>
  <si>
    <t>Doug Link</t>
  </si>
  <si>
    <t>905 Gillespie Dr Spring Valley, CA</t>
  </si>
  <si>
    <t>EMERGENCY DIESEL ENGINE: CUMMINS MODEL 6BT5.9  GEN.DR-1666BT5,  S/N 45123035,  166 BHP, TURBOCHARGED, MODEL YEAR 1995, DRIVING A GENERATOR. 984095-SJE-6/06</t>
  </si>
  <si>
    <t>191.60</t>
  </si>
  <si>
    <t>200.80</t>
  </si>
  <si>
    <t>APCD2006-PTO-984096</t>
  </si>
  <si>
    <t>3255 Helix St Spring Valley, CA</t>
  </si>
  <si>
    <t>EMERGENCY DIESEL ENGINE: JOHN DEERE MODEL 6081TF001, S/N RG6081T067257, 175 BHP, EPA CERTIFIED OF FAMILY # WJDXL08.1009, TURBOCHARGED, DRIVING A GENERATOR. \984096-SJE-6/06</t>
  </si>
  <si>
    <t>336.60</t>
  </si>
  <si>
    <t>APCD2006-PTO-984097</t>
  </si>
  <si>
    <t>11501 Via Rancho San Diego El Cajon, CA</t>
  </si>
  <si>
    <t>EMERGENCY DIESEL ENGINE: JOHN DEERE MODEL 6059TF001, S/N: T06059T355385, 166 BHP, TURBOCHARGED, MODEL YEAR 1991, DRIVING A GENERATOR. 984097-SJE-6/06</t>
  </si>
  <si>
    <t>230.30</t>
  </si>
  <si>
    <t>APCD2006-PTO-984108</t>
  </si>
  <si>
    <t>INTERNAL COMBUSTION ENGINE:_x000D_-MAKE: CATERPILLAR, MODEL: 3406 DITA, SERIAL NO 1LSO1398 _x000D_DIESEL FUELED. BHP: 440 HP. EQUIPPED WITH A TURBOCHARGER AND AN AFTERCOOLER. DRIVES AN ELECTRICAL EMERGENCY GENERATOR RATED AT 300 KW. JFTPRIORPO975945SEP1206</t>
  </si>
  <si>
    <t>APCD2006-PTO-984114</t>
  </si>
  <si>
    <t>Hyundai Rio Vista Inc</t>
  </si>
  <si>
    <t>8880 Rio San Diego Dr San Diego, CA</t>
  </si>
  <si>
    <t>EMERGENCY STANDBY ENGINE: CUMMINS DIESEL ENGINE, MODEL 6CT-8.3, S/N: 44236557, RATED AT 207 BHP, DRIVING A GENERATOR. (984114-CCN-3/06)</t>
  </si>
  <si>
    <t>191.00</t>
  </si>
  <si>
    <t>196.20</t>
  </si>
  <si>
    <t>APCD2006-PTO-984115</t>
  </si>
  <si>
    <t>EMERGENCY STANDBY FIRE PUMP ENGINE: MOTOREN-WERKE MANHEIM A.G DIESEL ENGINE, MODEL D226-4, S/N: 226.42.45199, RATED AT 73 BHP AT 3000 RPM, DRIVING A FIREPUMP (984115-CCN-3/06)</t>
  </si>
  <si>
    <t>115.75</t>
  </si>
  <si>
    <t>APCD2006-PTO-984120</t>
  </si>
  <si>
    <t>City of Santee</t>
  </si>
  <si>
    <t>9130 Carlton Oaks Dr Santee, CA</t>
  </si>
  <si>
    <t>INTERNAL COMBUSTION ENGINE. MAKE: GENERAC, MODEL: 00A 00102 S. SERIAL NO: SD100-G365.0D18EPYYC . BHP: 140 HP. DIESEL FUELED. DRIVES AN ELECTRICAL EMERGENCY GENERATOR RATED AT 100 KW.  JFT NEW NOV0306</t>
  </si>
  <si>
    <t>325.90</t>
  </si>
  <si>
    <t>334.30</t>
  </si>
  <si>
    <t>APCD2006-PTO-984149</t>
  </si>
  <si>
    <t>Lions Community Manor</t>
  </si>
  <si>
    <t>310 Market Street San Diego, CA</t>
  </si>
  <si>
    <t>INTERNAL COMBUSTION ENGINE. MAKE: JOHN DEERE, MODEL: 6619A, SERIAL NO: OO 037705RG. BHP= 260 HP. DIESEL FUELED. DRIVES AN ELECTRICAL EMERGENCY GENERATOR RATED AT 175 KW. JFT NEW NOV 07 06</t>
  </si>
  <si>
    <t>APCD2006-PTO-984150</t>
  </si>
  <si>
    <t>St James Plaza</t>
  </si>
  <si>
    <t>Building Supervisor</t>
  </si>
  <si>
    <t>1052 Ninth St Imperial Beach, CA</t>
  </si>
  <si>
    <t>EMERGENCY STANDBY ENGINE: JOHN DEERE DIESEL ENGINE, MODEL 4039, S/N: CD4039D382999, RATED AT 66 BHP, DRIVING A GENERATOR. (984150-CCN-3/06)</t>
  </si>
  <si>
    <t>437.80</t>
  </si>
  <si>
    <t>438.20</t>
  </si>
  <si>
    <t>APCD2006-PTO-984187</t>
  </si>
  <si>
    <t>Kimball Tower</t>
  </si>
  <si>
    <t>1317 D Ave National City, CA</t>
  </si>
  <si>
    <t>EMERGENCY STANDBY ENGINE: PERKINS DIESEL ENGINE, MODEL T4.236, S/N: LJ33478U086227N, RATED AT 96.9 BHP, DRIVING A GENERATOR. _x000D_(984187-CCN-4/06)</t>
  </si>
  <si>
    <t>953.40</t>
  </si>
  <si>
    <t>957.90</t>
  </si>
  <si>
    <t>APCD2006-PTO-984191</t>
  </si>
  <si>
    <t>Euclid Endoscopy Center</t>
  </si>
  <si>
    <t>286 Euclid Av San Diego, CA</t>
  </si>
  <si>
    <t>EMERGENCY DIESEL ENGINE: JOHN DEERE 3029TF270, S/N: PE3029T575795, 64 BHP, TURBOCHARGED, EPA TIER 2 CERTIFIED OF ENGINE FAMILY #5JDXLOR.9050, CARB # U-R-004-0206, DRIVING A 40 KW GENERATOR (MODEL 40DSEJB). 984191-SJE-10/2006</t>
  </si>
  <si>
    <t>213.80</t>
  </si>
  <si>
    <t>APCD2006-PTO-984192</t>
  </si>
  <si>
    <t>Internal combustion engine. Make: John Deere. Model: 6059T, serial No.: TO6059T429289. BHP: 166 HP. Diesel fueled.  Drives an electrical emergency generator rated at 100 kW. _x000D_JFT new Nov 08, 06</t>
  </si>
  <si>
    <t>954.90</t>
  </si>
  <si>
    <t>967.60</t>
  </si>
  <si>
    <t>APCD2006-PTO-984232</t>
  </si>
  <si>
    <t>EMERGENCY STANDBY ENGINE: CUMMINS DIESEL ENGINE, MODEL QSM11-G2, S/N 35146549, RATED AT 470 BHP, MODEL YEAR 2004, EPA TIER 2 CERTIFIED OF ENGINE FAMILY NUMBER 4CEXL0661AAD, TURBO CHARGED, AFTER COOLED, DRIVING A351 KW GENERATOR FOR THE SEWAGE LIFT STATION, LOCATED AT NAVAL AIR STATION NORTH ISLAND, BUILDING 1250, SAN DIEGO, CA 92135. (984232-CCN-8/06)_x000D__x000D_Functional Group: Public Utilities and Transportation</t>
  </si>
  <si>
    <t>150.50</t>
  </si>
  <si>
    <t>158.00</t>
  </si>
  <si>
    <t>APCD2006-PTO-984252</t>
  </si>
  <si>
    <t>San Diego County Credit Union</t>
  </si>
  <si>
    <t>1475 Vista Way W Vista, CA</t>
  </si>
  <si>
    <t>EMERGENCY STANDBY ENGINE: JOHN DEERE DIESEL ENGINE, MODEL 4045HF275H, S/N: PE4045H548410, RATED AT 157 BHP, MODEL YEAR 2004, EPA TIER 2 CERTIFIED OF ENGINE FAMILY NUMBER 4JDXL06.8044, TURBOCHARGED, DRIVING A 100 KW GENERATOR. (984252-CCN-4/06)</t>
  </si>
  <si>
    <t>181.90</t>
  </si>
  <si>
    <t>APCD2006-PTO-984283</t>
  </si>
  <si>
    <t>STATE STREET CORPORATION</t>
  </si>
  <si>
    <t>AJ MASTROIANNI</t>
  </si>
  <si>
    <t>9985 PACIFIC HEIGHTS BL SAN DIEGO, CA</t>
  </si>
  <si>
    <t>EMERGENCY STANDBY ENGINE: PERKINS DIESEL ENGINE, MODEL 1006TAG1, S/N E2024B/001, RATED AT 244 BHP, MODEL YEAR 1999, TURBOCHARGED, DRIVING A 150 KW GENERATOR.(984283-CCN-5/06)</t>
  </si>
  <si>
    <t>173.80</t>
  </si>
  <si>
    <t>177.50</t>
  </si>
  <si>
    <t>APCD2006-PTO-984295</t>
  </si>
  <si>
    <t>DVA Renal Healthcare</t>
  </si>
  <si>
    <t>203 E 2nd Ave Escondido, CA</t>
  </si>
  <si>
    <t>EMERGENCY STANDBY ENGINE: FORD ENGINE, FUELED WITH NATURAL GAS, MODEL LSG-875I-6005-A,_x000D_
S/N 27260 F-15-RH, RATED AT 167 BHP, DRIVING A 100 KW GENERATOR. _x000D_
(984295-CCN-5/06)</t>
  </si>
  <si>
    <t>629.30</t>
  </si>
  <si>
    <t>635.60</t>
  </si>
  <si>
    <t>APCD2006-PTO-984391</t>
  </si>
  <si>
    <t>CA St Of Dept Of Forestry &amp; Fire Protection</t>
  </si>
  <si>
    <t>Joe Aguirre</t>
  </si>
  <si>
    <t>100 Boucher Lookout Rd PALOMAR MOUNTAIN, CA</t>
  </si>
  <si>
    <t>EMERGENCY STANDBY ENGINE: FORD ENGINE, FUELED WITH PROPANE GAS, MODEL SG-6491-600SF, S/N 15393, RATED AT 82 BHP, DRIVING A GENERATOR. (984391-CCN-7/06) (CER-000591)</t>
  </si>
  <si>
    <t>APCD2006-PTO-984403</t>
  </si>
  <si>
    <t>Waste Management of San Diego</t>
  </si>
  <si>
    <t>Division Manager</t>
  </si>
  <si>
    <t>1001 Bradley Ave W El Cajon, CA</t>
  </si>
  <si>
    <t>EMERGENCY DIESEL ENGINE:  PERKINS MODEL 1004-40TW, S/N AM50611U090060G, 120 BHP, TURBO CHARGED,  AFTERCOOLED, EPA TIER 1 CERTIFIED OF ENGINE FAMILY # YPKXL03.9AM1, MODEL YEAR 2000, DRIVING A 87 KW GENERATOR.  984403-SJE-11/2006</t>
  </si>
  <si>
    <t>368.40</t>
  </si>
  <si>
    <t>372.50</t>
  </si>
  <si>
    <t>APCD2006-PTO-984491</t>
  </si>
  <si>
    <t>City of San Diego Environmental Services Dept</t>
  </si>
  <si>
    <t>Luis Campos</t>
  </si>
  <si>
    <t>5180 Convoy Street San Diego, CA</t>
  </si>
  <si>
    <t>EMERGENCY STANDBY ENGINE: CATERPILLAR DIESEL ENGINE, MODEL 3406CDITA, S/N 1LS01267, RATED AT 587 BHP, MODEL YEAR 2000, TURBOCHARGED, AFTERCOOLED, DRIVING A GENERATOR.</t>
  </si>
  <si>
    <t>500.00</t>
  </si>
  <si>
    <t>501.00</t>
  </si>
  <si>
    <t>APCD2006-PTO-984504</t>
  </si>
  <si>
    <t>976 Sheridan Road Campo, CA</t>
  </si>
  <si>
    <t>EMERGENCY STANDBY ENGINE: JOHN DEERE DIESEL ENGINE, MODEL 3029TF270C, S/N PE3029T566603, RATED AT 64 BHP, MODEL YEAR 2005, EPA TIER 2 CERTIFIED OF ENGINE FAMILY NUMBER 5JDXL02.9050, TURBOCHARGED, DRIVING A 40 KW GENERATOR. (984504-CCN-9/06)</t>
  </si>
  <si>
    <t>APCD2006-PTO-984594</t>
  </si>
  <si>
    <t>County of San Diego - San Pasqual Academy</t>
  </si>
  <si>
    <t>Ronald Rudd</t>
  </si>
  <si>
    <t>17701 San Pasqual Valley Rd Escondido, CA</t>
  </si>
  <si>
    <t>EMERGENCY STANDBY ENGINE: GENERAL MOTORS ENGINE, FUELED WITH LPG, MODEL INDUSTRIAL POWERTRAIN VORTEC 8.1 LITER, S/N 8P1L12727, RATED AT 150 BHP, EQUIPPED WITH MIRATECH CATALYTIC CONVERTER MODEL MN-09-04-C1 AND AIR TO FUEL RATIO CONTROLLER, DRIVING AN 80 KW GENERATOR (S/N 2098729)._x000D_(location: kitchen)</t>
  </si>
  <si>
    <t>302.80</t>
  </si>
  <si>
    <t>326.30</t>
  </si>
  <si>
    <t>APCD2006-PTO-984637</t>
  </si>
  <si>
    <t>INTERNAL COMBUSTION ENGINE. MAKE: JOHN DEERE, MODEL 3029TF270, SERIAL NO.: PE3029T407979BHP, 64 HP. DIESEL FUELED. EQUIPPED WITH TURBOCHARGER. DRIVES AN ELECTRICAL EMERGENCY GENERATOR RATED AT 33 KW. JFTNEWDEC1506</t>
  </si>
  <si>
    <t>APCD2006-PTO-984777</t>
  </si>
  <si>
    <t>Eldorado Care Center</t>
  </si>
  <si>
    <t>Gerlyn Ricacho</t>
  </si>
  <si>
    <t>510 E Washington El Cajon, CA</t>
  </si>
  <si>
    <t>EMERGENCY STANDBY ENGINE: INTERNATIONAL HARVESTER ENGINE, MODEL UV5491&lt;00I1A, S/N V549164709, FUELED WITH PROPANE GAS, DRIVING AN 80 KW KOHLER GENERATOR, MODEL 85R72, S/N 439399.(984777-CCN-10/06)</t>
  </si>
  <si>
    <t>55.50</t>
  </si>
  <si>
    <t>APCD2006-PTO-986674</t>
  </si>
  <si>
    <t>general Manager</t>
  </si>
  <si>
    <t>EMERGENCY STANDBY DIESEL ENGINE: JOHN DEERE, MODEL 4045HF285I, S/NPE4045L029783, 158 HP, TIER 3 CERTIFIED OF FAMILY #7JDXL06.8105, MODEL YEAR 2007, TURBOCHARGED, WITH CRANK CASE FILTER, DRIVING A 100 KW GENERATOR (986674-CCN-07/08)</t>
  </si>
  <si>
    <t>152.50</t>
  </si>
  <si>
    <t>APCD2007-PTO-860203</t>
  </si>
  <si>
    <t>Alvarado Hospital</t>
  </si>
  <si>
    <t>Paul Staughton</t>
  </si>
  <si>
    <t>6655 Alvarado Rd San Diego, CA</t>
  </si>
  <si>
    <t>EMERGENCY I/C ENGINE ELECTRICAL GENERATOR SET - ONE LAWLESS DETROIT DIESEL MODEL NO. 9123-7305, S/N 12E1481, WITH 905 HP RATED CAPACITY. (APPL  NO. 860203/CDA 1286).  (977002 8/01)17CCR93115SJE10/06</t>
  </si>
  <si>
    <t>1326.40</t>
  </si>
  <si>
    <t>1336.60</t>
  </si>
  <si>
    <t>APCD2007-PTO-860561</t>
  </si>
  <si>
    <t>Scripps Memorial Hospital La Jolla</t>
  </si>
  <si>
    <t>9888 Genesee Av La Jolla, CA</t>
  </si>
  <si>
    <t>EMERGENCY GENERATOR: CATERPILLAR MODEL 3412, RATED 755 HP, DIESEL OIL FIRED S/N 81 Z 05032 (APPL #860561/JJS) 0487JFT APP 984961 ATCM HOSPITAL FEB2807 NO APP</t>
  </si>
  <si>
    <t>1244.10</t>
  </si>
  <si>
    <t>1256.90</t>
  </si>
  <si>
    <t>APCD2007-PTO-860854</t>
  </si>
  <si>
    <t>NO. 2 EMERGENCY DIESEL ENGINE GENERATOR SET; CATERPILLAR MODEL 3508, DITA, (S/N 23Z01556), 600 KW VA STANDBY RATING (906 BHP) NO. 2 DIESEL FUEL. (APPL. 860854 AS 1/88)  860854 JFT APP 978408 REV JUN 260317 CCR 93115 SJE0 1/06 JFT APP 984596 ATCM HOSP JAN 1707</t>
  </si>
  <si>
    <t>APCD2007-PTO-860855</t>
  </si>
  <si>
    <t>NO. 3 EMERGENCY DIESEL ENGINE GENERATOR SET: CATERPILLAR MODEL 3508, DITA, (S/N 23Z01557), 600 KW VA STANDBY RATING (906 BHP) NO. 2 DIESEL FUEL. (APPL. 860855 AS 1/88)  860855 JFT APP 978408 REV JUN 260317 CCR 93115S JE 01/06 JFT APP 984597 ATCM HOSP JAN 1707</t>
  </si>
  <si>
    <t>APCD2007-PTO-860856</t>
  </si>
  <si>
    <t>NO. 4 EMERGENCY DIESEL ENGINE GENERATOR SET: CATERPILLAR MODEL 3508, DITA, (S/N 23Z01555), 600 KW VA STANDBY RATING (906 BHP) NO. 2 DIESEL FUEL. (APPL. 860856 AS 1/88)  860856 JFT APP 978408 REV JUN 260317 CCR 93115S JE 01/06 JF TNEW APP 984598 ATCM HOSP JAN. 17, 2007</t>
  </si>
  <si>
    <t>APCD2007-PTO-890676</t>
  </si>
  <si>
    <t>EMERGENCY ENGINE GENERATOR SET (545 KW): DIESEL ENGINE, CATERPILLAR, MODEL3412 DITA, ENGINE S/N 31Z08905, RATED 890 HP; GENERATOR S/N 6FAO5607 (APPL #890676/JJS 1090, #910285/CW 0493) 975038 (5/00) (977004 8/01)17CCR93115SJE10/06</t>
  </si>
  <si>
    <t>810.00</t>
  </si>
  <si>
    <t>817.00</t>
  </si>
  <si>
    <t>APCD2007-PTO-890696</t>
  </si>
  <si>
    <t>Grossmont District Hospital</t>
  </si>
  <si>
    <t>Facility Engineering</t>
  </si>
  <si>
    <t>5555 Grossmont Center Dr La Mesa, CA</t>
  </si>
  <si>
    <t>EMERGENCY GENERATOR: DETROIT DIESEL MODEL 12V-92TA RATED 947 HP AT 1800 RPMWITH TURBOCHARGE AND AFTERCOOLING, DIESEL OIL FIRED, S/N 12VF4570.(APPL #890696/JJS)  1090 890696 17CCR93115SJE 09/06 JFT ATCM HOSP APP 984785 JAN 1107</t>
  </si>
  <si>
    <t>167.30</t>
  </si>
  <si>
    <t>APCD2007-PTO-890697</t>
  </si>
  <si>
    <t>EMERGENCY GENERATOR: DETROIT DIESEL MODEL 12V-92TA RATED 947 HP AT 1800 RPMWITH TURBOCHARGE AND AFTERCOOLING, DIESEL OIL FIRED, S/N 12VF4572. (APPL #890697/JJS) 1090 890697 17CCR93115 SJE 01/06 JFT ATCM HOSP APP 984787 JAN 1107</t>
  </si>
  <si>
    <t>1116.60</t>
  </si>
  <si>
    <t>1142.00</t>
  </si>
  <si>
    <t>APCD2007-PTO-890698</t>
  </si>
  <si>
    <t>EMERGENCY GENERATOR: DETROIT DIESEL MODEL 12V-92TA RATED 947 HP AT 1800 RPM WITH TURBOCHARGE AND AFTERCOOLING, DIESEL OIL FIRED, S/N 12V4571.(APPL #890698/JJS)1190 890698 17CCR93115 SJE01/06JFT ATCM HOSP APP 984786 JAN1107</t>
  </si>
  <si>
    <t>1176.10</t>
  </si>
  <si>
    <t>1200.40</t>
  </si>
  <si>
    <t>APCD2007-PTO-890869</t>
  </si>
  <si>
    <t>The Irvine Company</t>
  </si>
  <si>
    <t>Symphony Tower,750 B St #1200 San Diego, CA</t>
  </si>
  <si>
    <t>DIESEL ENGINE/EMERGENCY GENERATOR: ONE (1) CATERPILLAR MODEL 3408TA, V-8,S/N 78Z02623, MODEL 3408B, 604 BHP MAXIMUM RATED POWER OUTPUT; EQUIPPED WITH DIRECT INJECTION, TURBOCHARGING, AFTERCOOLING; DRIVING A 400 KW,60 HZ, 1800 RPM ELECTRICAL GENERATOR.(APPL#890869/JCM/KMC/0591)                        NO APP      17CCR93115       SJE12/05</t>
  </si>
  <si>
    <t>270.50</t>
  </si>
  <si>
    <t>APCD2007-PTO-891163</t>
  </si>
  <si>
    <t>Sharp Donald N Memorial Comm Hosp</t>
  </si>
  <si>
    <t>7901 Frost St San Diego, CA</t>
  </si>
  <si>
    <t>ONE (1) 3512 DITA CATERPILLAR DIESEL ENGINE, S/N 24Z03991 W/ AFTER COOLING, TURBO CHARGING, AND 4 DEG. TIMING RETARD, DRIVING A 1100 KW GENERATOR ENGINE #3 EAD 960866 11/96984857-SJE-3/2007 -ATCM HEALTHCARE AMDMT</t>
  </si>
  <si>
    <t>APCD2007-PTO-891164</t>
  </si>
  <si>
    <t>1592 HP CATERPILLAR DIESEL ENGINE, MDL 3512 DITA, S/N 24Z03995 W/ AFTER-COOLING, TURBO CHARGING, AND 4 DEG. TIMING RETARD DRIVING A 1100 KW GENERATOR (ENG. #1) EAD 960866984934-SJE-3/2007 -ATCM HEALTHCARE AMDMT</t>
  </si>
  <si>
    <t>APCD2007-PTO-891165</t>
  </si>
  <si>
    <t>1592 HP CATERPILLAR DIESEL ENGINE, MODEL 3512 DITA, S/N 24Z03998, WITH TURBO CHARGING, AFTER COOLING, AND 4 DEG. TIMING RETARD DRIVING A 1100 KW GENERATOR (ENG#2) EAD 11/96 960866984935-SJE-3/2007 -ATCM HEALTHCARE AMDMT</t>
  </si>
  <si>
    <t>APCD2007-PTO-911426</t>
  </si>
  <si>
    <t>Scripps Memorial Hospital</t>
  </si>
  <si>
    <t>9850 Genesee Av San Diego, CA</t>
  </si>
  <si>
    <t>ONE (1) EMERGENCY ENGINE GENERATOR: JOHN DEERE ENGINE, MODEL: 6076AF010, S/N : RG6076A165097, 250 BHP, DIESEL FIRED, EQUIPPED WITH TURBOCHARGING AND AFTERCOOLING, KOHLER GENERATOR, MODEL 150R0ZJ71, S/N: 285272.911426 EFH 07/28/92 911426 17CCR93115 SJE 10/06</t>
  </si>
  <si>
    <t>603.00</t>
  </si>
  <si>
    <t>610.30</t>
  </si>
  <si>
    <t>APCD2007-PTO-911427</t>
  </si>
  <si>
    <t>ONE (1) EMERGENCY ENGINE GENERATOR SET: DETROIT DIESEL ENGINE, MODEL 8083-7405, S/N: 08VF148069, 568 BHP, DIESEL FIRED, EQUIPPED WITH TURBO CHARGING AND AFTERCOOLING, KOHLER GENERATOR, MODEL 350R0ZD71, S/N: 285393.911427 EFH 07/28/92 911427  17 CCR 93 115 SJE 10/06</t>
  </si>
  <si>
    <t>679.40</t>
  </si>
  <si>
    <t>687.90</t>
  </si>
  <si>
    <t>APCD2007-PTO-920020</t>
  </si>
  <si>
    <t>Cityfront Terrace Homeowners Assn</t>
  </si>
  <si>
    <t>500 W Harbor Dr San Diego, CA</t>
  </si>
  <si>
    <t>EMERGENCY ELECTRICAL GENERATOR-DIESEL ENGINE SET: CATERPILLAR CO., MODEL 3508 DITA, S/N 23Z04447, 1332 HP AT 1800 RPM, TURBOCHARGED AND AFTERCOOLED DIESEL ENGINE FOR AN ELECTRICAL GENERATOR.</t>
  </si>
  <si>
    <t>APCD2007-PTO-921375</t>
  </si>
  <si>
    <t>701 B Investment, LLC</t>
  </si>
  <si>
    <t>701 B St San Diego, CA</t>
  </si>
  <si>
    <t>EMERGENCY ENGINE GENERATOR SET: CATERPILLAR ENGINE, MODEL D348TA, S/N 36J03213, 775 BHP, TURBOCHARGED, AFTERCOOLED; DRIVING GENERATOR MODEL # 620-483361111, S/N 84712. 961498 (3/97) 17CCR93115 SJE 11/05</t>
  </si>
  <si>
    <t>APCD2007-PTO-930089</t>
  </si>
  <si>
    <t>Chief Engr</t>
  </si>
  <si>
    <t>EMERGENCY GENERATOR: KOHLER MODEL 150ROZ, 150 KW, DRIVEN BY A CUMMINS MODEL 6CTA8.3-G, 6-CYL IN-LINE, TURBOCHARGED, AFTERCOOLED, 4-CYCLE, 277 BHP DIESEL ENGINE. JCM 10/93 930089 17CCR93115 SJE10/06</t>
  </si>
  <si>
    <t>433.10</t>
  </si>
  <si>
    <t>445.50</t>
  </si>
  <si>
    <t>APCD2007-PTO-930740</t>
  </si>
  <si>
    <t>Zion Medical Center,4647 Zion Ave San Diego, CA</t>
  </si>
  <si>
    <t>EMERGENCY ENGINE/GENERATOR SET: GENERATOR, KATO MODEL A223920020, 1125 KW; DIESEL ENGINE, CATERPILLAR, MODEL D3512, HP 1592, S/N 24Z05264; CRANK CASE VENT FILTER, DYNAPURE; (APPL #930740/CW)  0794  930740  17CCR93115  SJE02/07, 985008JFT</t>
  </si>
  <si>
    <t>APCD2007-PTO-930741</t>
  </si>
  <si>
    <t>EMERGENCY ENGINE/GENERATOR SET: GENERATOR, KATO 1125 KW, MODEL A223920020; DIESEL ENGINE, CATERPILLAR, 1592 HP, MODEL D3512, S/N24Z05260; CRANK CASE EVENT FILTER, DYNAPURE; (APPL #930741/CW) 0794  930741 17CCR93115 SJE02/07, 985009JFT</t>
  </si>
  <si>
    <t>APCD2007-PTO-931059</t>
  </si>
  <si>
    <t>2122 Via Casa Alta La Jolla, CA</t>
  </si>
  <si>
    <t>EMERGENCY ENGINE/GENERATOR SET: CATERPILLAR GENERATOR MODEL SR-4, S/N 9BB00646; CATERPILLAR ENGINE, MODEL 3208, STANDBY HP 230, DIESEL FUEL S/N 30A01972; CRANKCASE VENT FILTER, CATERPILLAR FACTORY INSTALLED, VENTS TO ENGINE AIR INTAKE DUCT (APPL #931059/CW)  1294 93105917CCR93115SJE11/05</t>
  </si>
  <si>
    <t>APCD2007-PTO-941138</t>
  </si>
  <si>
    <t>One Harbor Drive Homeowners Association</t>
  </si>
  <si>
    <t>Alicia Zajaceskowski</t>
  </si>
  <si>
    <t>200 Harbor Drive San Diego, CA</t>
  </si>
  <si>
    <t>EMERGENCY ENGINE GENERATOR SET: DETROIT DIESEL ENGINE, MODEL 8163-7416, S/N 16VF0069170, 1232 BHP, WITH TURBOCHARGER, AFTERCOOLER; DRIVING A KOHLER GENERATOR, MODEL 750 ROZD, S/N 274119. (941138-CCN-12/95)  17CCR93115  SJE10/06</t>
  </si>
  <si>
    <t>APCD2007-PTO-950163</t>
  </si>
  <si>
    <t>Irvine Company</t>
  </si>
  <si>
    <t>Wells Fargo Plaza,401 B St #307 San Diego, CA</t>
  </si>
  <si>
    <t>Emergency Diesel Engine Generator: John Deere, Model 6135HFG75A, 755 BHP, S/N RG6135G013384, Model Year 2021, Tier 2 certified of Engine Family MJDXL13.5132; driving a 510-kW emergency electrical generator. Vertical exhaust with flapper-type raincap, 340 feet above ground.</t>
  </si>
  <si>
    <t>APCD2007-PTO-960586</t>
  </si>
  <si>
    <t>EMERGENCY STANDBY ENGINE: JOHN DEERE DIESEL ENGINE, MODEL 4045TF150, S/N PE4045T246681, RATED AT 99 BHP, EPA CERTIFIED OF ENGINE FAMILY NUMBER 2JDXL06.8014, TURBOCHARGED, DRIVING A 60 KW GENERATOR. (960586-GDS-1/98)(979254-CCN-5/03)(984010-SJE-2/06)</t>
  </si>
  <si>
    <t>111.20</t>
  </si>
  <si>
    <t>APCD2007-PTO-960651</t>
  </si>
  <si>
    <t>EMERGENCY STANDBY ENGINE, GENERAL MOTORS, MODEL # GM 4.3L, S/N 4P3L30945, PROPANE FIRED, 75 BHP, EQUIPPED WITH A JOHNSON MATTHEY BANDITO CATALYTIC CONVERTER MODEL CXX-2-3, DRIVING A 33 KW GENERATOR. APPL# 984592 EFH 09/07</t>
  </si>
  <si>
    <t>477.70</t>
  </si>
  <si>
    <t>535.20</t>
  </si>
  <si>
    <t>APCD2007-PTO-960743</t>
  </si>
  <si>
    <t>SAN DIEGO CITY OF METRO WASTEWATER DEPT</t>
  </si>
  <si>
    <t>18695 POMERADO RD SAN DIEGO, CA</t>
  </si>
  <si>
    <t>Emergency Diesel Engine Generator: John Deere, Model 4045HF285H, S/N: PE4045N017989; Model Year 2018; Engine_x000D_Family JJDXL04.5119; Tier 3 certified;133 bhp rated; driving a 99 kW emergency electrical generator.</t>
  </si>
  <si>
    <t>5.80</t>
  </si>
  <si>
    <t>16.40</t>
  </si>
  <si>
    <t>APCD2007-PTO-961075</t>
  </si>
  <si>
    <t>Oasis Surgery Center</t>
  </si>
  <si>
    <t>Facility Administrator</t>
  </si>
  <si>
    <t>5471 Kearny Villa Rd San Diego, CA</t>
  </si>
  <si>
    <t>EMERGENCY ENGINE GENERATOR SET: CUMMINS DIESEL ENGINE, MODEL NTA 855-G3, S/N 30358321, 535 HP. 961075 EFH 02/98 17CCR93115 SJE 01/06</t>
  </si>
  <si>
    <t>APCD2007-PTO-961365</t>
  </si>
  <si>
    <t>9888 Genesee Ave La Jolla, CA</t>
  </si>
  <si>
    <t>EMERGENCY STANDBY ENGINE: DETROIT DIESEL MODEL 16V92TA-8163-7416, S/N WA 506 335 1196, 750 KW, 1232 HP, TURBOCHARGED, AFTERCOOLED. 961365AFS31JAN2002JFT APP984962 ATCM HOSPITAL FEB2807</t>
  </si>
  <si>
    <t>783.50</t>
  </si>
  <si>
    <t>795.90</t>
  </si>
  <si>
    <t>APCD2007-PTO-961366</t>
  </si>
  <si>
    <t>EMERGENCY STANDBY ENGINE: DETROIT DIESEL MODEL 16V92TA-8163-7416, S/N WA 506 403 1196, 750 KW, 1232 HP, TURBOCHARGED, AFTERCOOLED. 961366AFS31JAN2002JFT APP984963 ATCM HOSPITAL FEB2807</t>
  </si>
  <si>
    <t>782.00</t>
  </si>
  <si>
    <t>794.60</t>
  </si>
  <si>
    <t>APCD2007-PTO-961817</t>
  </si>
  <si>
    <t>1 Columbia Investment, LLC</t>
  </si>
  <si>
    <t>401 W A St San Diego, CA</t>
  </si>
  <si>
    <t>EMERGENCY STANDBY ENGINE, CATERPILLAR, MODEL D348PC, S/N 36J03262, 890 HP, DRIVING A 600 KW GENERATOR. 961817 EFH 12/98 (982983 4/05) (984401 5/06) 17CCR93115  SJE04/06</t>
  </si>
  <si>
    <t>568.30</t>
  </si>
  <si>
    <t>APCD2007-PTO-971505</t>
  </si>
  <si>
    <t>Torrey Pines Senior Living</t>
  </si>
  <si>
    <t>13101 Hartfield Ave San Diego, CA</t>
  </si>
  <si>
    <t>Emergency engine generator: 474 hp Detroit Diesel model 6V-92TA, S/N 8063-7416, Turbocharged, aftercooled. (980104 9/03) 17CCR93115  SJE11/05, 985002-SJE</t>
  </si>
  <si>
    <t>450.50</t>
  </si>
  <si>
    <t>APCD2007-PTO-971513</t>
  </si>
  <si>
    <t>EMERGENCY ENGINE:  JOHN DEERE, MODEL 6068T, DIESEL FIRED, TIER 2 CERTIFIED,160 BHP, TURBOCHARGED, S/N PF6068T544197, DRIVING A FIRE PUMP. (07/10/98 ALC 971513)(03/07 ALC 984061)</t>
  </si>
  <si>
    <t>303.60</t>
  </si>
  <si>
    <t>APCD2007-PTO-971622</t>
  </si>
  <si>
    <t>EMERGENCY DIESEL ENGINE: DETROIT DIESEL 8V92TA-8083-7405, S/N 397272, 568 TURBOCHARGED, MODEL YEAR 1998, DRIVING A 350 KW GENERATOR  (S/N 08VF175973). GDS 7/98 971622  17CCR93115  SJE09/06985103-SJE-8/2007 ATCM 40 HR HEALTHCARE</t>
  </si>
  <si>
    <t>APCD2007-PTO-971783</t>
  </si>
  <si>
    <t>PRIME US-SORRENTO TOWERS, LLC</t>
  </si>
  <si>
    <t>Karen Hyett</t>
  </si>
  <si>
    <t>5355 Mira Sorrento Place San Diego, CA</t>
  </si>
  <si>
    <t>EMERGENCY ENGINE GENERATOR:  500 HP LEROY SOMER MODEL DM2 300D DIESEL ENGINE, S/N 89236-1. (984041 1/06)  8/98 GDS 971783 17CCR93115 SJE 12/05</t>
  </si>
  <si>
    <t>376.50</t>
  </si>
  <si>
    <t>APCD2007-PTO-971784</t>
  </si>
  <si>
    <t>Dexcom, Inc.</t>
  </si>
  <si>
    <t>Rosanne Iwanicki</t>
  </si>
  <si>
    <t>5375 Mira Sorrento Place Ste 230 San Diego, CA</t>
  </si>
  <si>
    <t>EMERGENCY FIRE PUMP ENGINE: GM CLARK DDFPO4A1-1, S/N 4A-2828112,238 BHP. (984041 1/06) 8/98 GDA 971784 ABOVE MFG, MODEL, S/N CORRECTED FROM METRON PUMP CONTROLLER'S MODEL &amp; S/N TO EXISTING ENGINE MAKE, MODEL, AND SERIAL NUMBER AND BHP ADDED AT TIME OF ATCM PERMIT CHANGES. 17CCR93115 SJE 02/06 (ATCM: ENGINE NUMBERS CORRECTED)</t>
  </si>
  <si>
    <t>141.50</t>
  </si>
  <si>
    <t>APCD2007-PTO-971785</t>
  </si>
  <si>
    <t>EMERGENCY ENGINE GENERATOR:  500 HP LEROY SOMER MODEL DMT 300-D DIESEL ENGINE, S/N 89236-2. (984041 1/06) 8/98 GDS 971785 17CCR93115 SJE 12/05</t>
  </si>
  <si>
    <t>APCD2007-PTO-972401</t>
  </si>
  <si>
    <t>600 B Street San Diego Owner LLC c/o LPC West Inc</t>
  </si>
  <si>
    <t>Nestor Gimeno</t>
  </si>
  <si>
    <t>600 B Street Suite 2480 San Diego, CA</t>
  </si>
  <si>
    <t>EMERGENCY ENGINE GENERATOR:  350 HORSEPOWER CATERPILLAR DIESEL ENGINE MODEL D346, S/N 39J1002. (984289 5/06) 972401 GDS 3/99  17CCR93115  SJE11/05</t>
  </si>
  <si>
    <t>994.50</t>
  </si>
  <si>
    <t>1005.00</t>
  </si>
  <si>
    <t>APCD2007-PTO-972555</t>
  </si>
  <si>
    <t>EMERGENCY STANDBY ENGINE, CUMMINS MODEL V-378-F2, 137 HP, S/N 20238282, ENGINE DRIVES A FIRE PUMP. APPL# 972555 EFH 12/98 17CCR93115 SJE03/07</t>
  </si>
  <si>
    <t>415.00</t>
  </si>
  <si>
    <t>APCD2007-PTO-972887</t>
  </si>
  <si>
    <t>EMERGENCY ENGINE GENERATOR:  474 HORSEPOWER DETROIT DIESEL ENGINE, SERIAL NUMBER 06VF221173 WITH 275 KW KOHLER 275ROCD.   972887 GDS 5/99 17CCR93115 SJE 03/07</t>
  </si>
  <si>
    <t>785.50</t>
  </si>
  <si>
    <t>APCD2007-PTO-973041</t>
  </si>
  <si>
    <t>USN Submarine Base</t>
  </si>
  <si>
    <t>Bldg 202 San Diego, CA</t>
  </si>
  <si>
    <t>EMERGENCY DIESEL ENGINE:  CUMMINS 4BTA3.9-G5, S/N: 46680017, 99 BHP, TURBOCHARGED, AFTERCOOLED, EPA TIER 2 CERTIFIED OF ENGINE FAMILY #6CEXL0239AAG, DRIVING A 50 KW GENERATOR MODEL 50DGCA. 984710-SJE-10/2007</t>
  </si>
  <si>
    <t>309.40</t>
  </si>
  <si>
    <t>319.40</t>
  </si>
  <si>
    <t>APCD2007-PTO-973173</t>
  </si>
  <si>
    <t>KUSI TV</t>
  </si>
  <si>
    <t>12197 Hwy 94 Spring Valley, CA</t>
  </si>
  <si>
    <t>CATERPILLAR MODEL 3408, 325 BHP, S/N 67U11141. [973173 AFS12 APR1999 17CCR93115 03/07]</t>
  </si>
  <si>
    <t>60.75</t>
  </si>
  <si>
    <t>64.00</t>
  </si>
  <si>
    <t>APCD2007-PTO-973740</t>
  </si>
  <si>
    <t>CLARK/DETROIT DIESEL ALLISON DIESEL ENGINE MODEL PDFP-L4YN, 60 BHP, S/N 00508917. DRIVES A FIRE PUMP.  973740AFS09AUG1999 (977002 8/01)17CCR93115SJE01/07</t>
  </si>
  <si>
    <t>561.50</t>
  </si>
  <si>
    <t>579.10</t>
  </si>
  <si>
    <t>APCD2007-PTO-974200</t>
  </si>
  <si>
    <t>1747 S Escondido Blvd Escondido, CA</t>
  </si>
  <si>
    <t>EMERGENCY ENGINE GENERATOR, 200 HP NEW HOLLAND DIESEL ENGINE MODEL GTS040W, S/N 2047050. APPL# 974200 EFH 1/00 (984724 9/06) (17CCR93115) SJE01/07</t>
  </si>
  <si>
    <t>243.50</t>
  </si>
  <si>
    <t>251.40</t>
  </si>
  <si>
    <t>APCD2007-PTO-974418</t>
  </si>
  <si>
    <t>EMERGENCY ENGINE: CATERPILLAR, MODEL 3512, DIESEL FIRED, 2172 BHP, S/N: 6WN00258, DRIVING AN ELECTRIC GENERATOR. (974418 ALC 01/00)  17CCR93115  SJE 11/06</t>
  </si>
  <si>
    <t>312.00</t>
  </si>
  <si>
    <t>APCD2007-PTO-977808</t>
  </si>
  <si>
    <t>2052 Otay Valley Road Chula Vista, CA</t>
  </si>
  <si>
    <t>EMERGENCY STANDBY ENGINE: JOHN DEERE DIESEL ENGINE, MODEL 4045DF150, S/N T04045D894804, RATED AT 71 BHP, DRIVING A 40 KW GENERATOR.   (977808-3/03)   17CCR93115   SJE10/05</t>
  </si>
  <si>
    <t>APCD2007-PTO-977863</t>
  </si>
  <si>
    <t>Integrated DNA Technologies</t>
  </si>
  <si>
    <t>Joseph Wood</t>
  </si>
  <si>
    <t>6828 Nancy Ridge Dr #400 San Diego, CA</t>
  </si>
  <si>
    <t>EMERGENCY STANDBY ENGINE: JOHN DEERE DIESEL ENGINE, MODEL 6081TF001, S/N RG6081T151076, RATED AT 211 BHP, TIER 1 CERTIFIED OF ENGINE FAMILY NUMBER 2JDXL08.1009, TURBOCHARGED, DRIVING A 135 KW GENERATOR. VERTICAL EXHAUST WITH FLAPPER-TYPE RAINCAP, 8.65 FEET ABOVE GROUND.</t>
  </si>
  <si>
    <t>379.70</t>
  </si>
  <si>
    <t>382.60</t>
  </si>
  <si>
    <t>APCD2007-PTO-978015</t>
  </si>
  <si>
    <t>Padres Construction LP</t>
  </si>
  <si>
    <t>100 Park Blvd San Diego, CA</t>
  </si>
  <si>
    <t>EMERGENCY ENGINE:  CUMMINS, MODEL QST30-G1, 1135 BHP, DIESEL FIRED, TURBOCHARGED, AFTERCOOLED, S/N 37204360, CARB CERTIFICATION NO. U-R-2-105, EPA CERTIFICATION NO. CEX-NR9-01-32, DRIVING A 750-KW ELECTRIC GENERATOR. (978015 ALC 10/03)17CCR93115SJE05/07</t>
  </si>
  <si>
    <t>APCD2007-PTO-978016</t>
  </si>
  <si>
    <t>100 Park Bl San Diego, CA</t>
  </si>
  <si>
    <t>EMERGENCY ENGINE:  CUMMINS, MODEL QST30-G1, 1135 BHP, DIESEL FIRED, TURBOCHARGED, AFTERCOOLED, S/N 37204475, CARB CERTIFICATE NO. U-R-2-105, EPA CERTIFICATE NO. CEX-NR9-01-32, DRIVING A 750-KW ELECTRIC GENERATOR. (978016 ALC 10/03) 17CCR93115SJE05/07</t>
  </si>
  <si>
    <t>APCD2007-PTO-978182</t>
  </si>
  <si>
    <t>Maintenance Staff</t>
  </si>
  <si>
    <t>139 Rosebay Dr Encinitas, CA</t>
  </si>
  <si>
    <t>EMERGENCY STANDBY GENERATOR: ONE (1) 1807 BHP CATERPILLAR ENGINE, MODEL 3512-DITA, S/N 1GZ01025, WITH TURBO CHARGING AND AFTER COOLING, FIRED ON DIESEL FUEL, CARB CERIFICATION NO. U-R-1-135, EPA CERTIFICATION YEAR: 2000, DRIVING A 1250 KW GENERATOR. EAD 2/13/06  978182</t>
  </si>
  <si>
    <t>APCD2007-PTO-978821</t>
  </si>
  <si>
    <t>DFA Investment Group, LLC</t>
  </si>
  <si>
    <t>Chris Deck</t>
  </si>
  <si>
    <t>10150 Meanly Dr San Diego, CA</t>
  </si>
  <si>
    <t>EMERGENCY STANDBY ENGINE: DETROIT DIESEL ENGINE, MODEL 6063-TK35, S/N 06R0595491, RATED AT 550 BHP, EPA CERTIFIED OF ENGINE FAMILY NUMBER1DDXL12.7VGD, TURBOCHAGED, DRIVING A 350 KW GENERATOR.(978821-CCN-5/04)17CCR93115SJE10/05</t>
  </si>
  <si>
    <t>125.90</t>
  </si>
  <si>
    <t>APCD2007-PTO-979014</t>
  </si>
  <si>
    <t>Vereit Inc</t>
  </si>
  <si>
    <t>Jessica Moynihan</t>
  </si>
  <si>
    <t>101 Riverview Pkwy Santee, CA</t>
  </si>
  <si>
    <t>EMERGENCY ENGINE: -DETROIT DIESEL, MODEL 12V4000 / T123-7K36, 2200 BHP, DIESEL FIRED, TURBOCHARGED, INTERCOOLED, S/N 0748810, DRIVING A 1500-KW ELECTRIC GENERATOR. (984436 6/06)(979014 ALC 01/04) 17CCR93115  SJE03/06</t>
  </si>
  <si>
    <t>APCD2007-PTO-979106</t>
  </si>
  <si>
    <t>EMERGENCY STANDBY ENGINE: JOHN DEERE DIESEL ENGINE, MODEL 4045TF250, S/N PE4045T236932, RATED AT 134 BHP, EPA CERTIFIED OF ENGINE FAMILY NUMBER 2JDXL06.8014, TURBO-CHARGED, DRIVING AN 80 KW GENERATOR.  (979106-CCN-4/03)   17CCR93115   SJE8/06</t>
  </si>
  <si>
    <t>APCD2007-PTO-979189</t>
  </si>
  <si>
    <t>Engineering Supervisor</t>
  </si>
  <si>
    <t>EMERGENCY STANDBY ENGINE: DETROIT DIESEL ENGINE, MODEL R123-7K35, S/N 5352002573, RATED AT 910 BHP, EPA CERTIFIED OF ENGINE FAMILY NUMBER 2DDXL31.8XRE, TUBOCHARGED, INTERCOOLED, DRIVING A 610 KW GENERATOR. (979189-CCN-9/03)  17CCR93115  SJE03/06 JFTATCMHOSPAPP984788JAN1107</t>
  </si>
  <si>
    <t>442.16</t>
  </si>
  <si>
    <t>466.76</t>
  </si>
  <si>
    <t>APCD2007-PTO-979195</t>
  </si>
  <si>
    <t>MTS South Bay Division</t>
  </si>
  <si>
    <t>3650 Main St #A Chula Vista, CA</t>
  </si>
  <si>
    <t>ONE (1) EMERGENCY ENGINE GENERATOR, CATERPILLAR DIESEL ENGINE, MODEL CAT3054, S/N 4ZK04783. _x000D_APPL# 979195EFH02/03 17CCR93115SJE12/05</t>
  </si>
  <si>
    <t>471.20</t>
  </si>
  <si>
    <t>476.90</t>
  </si>
  <si>
    <t>APCD2007-PTO-979196</t>
  </si>
  <si>
    <t>ONE (1) EMERGENCY ENGINE GENERATOR: DETROIT DIESEL ENGINE, 1120HP, MODEL R1237K36, S/N 968671, DIESEL FIRED, TURBOCHARGED AND AFTERCOOLED, DRIVING A 750 KW GENERATOR, S/N 0740955. _x000D_APPL# 979196EFH10/03 17CCR93115SJE12/05</t>
  </si>
  <si>
    <t>442.30</t>
  </si>
  <si>
    <t>461.50</t>
  </si>
  <si>
    <t>APCD2007-PTO-979295</t>
  </si>
  <si>
    <t>Spinnaker Homeowner's Association</t>
  </si>
  <si>
    <t>900 Breakwater Pt San Diego, CA</t>
  </si>
  <si>
    <t>EMERGENCY ENGINE: JOHN DEERE, MODEL 6068TF250, 190 BHP, DIESEL FIRED, S/N PE6068T308615, DRIVING A 100-KW ELECTRIC GENERATOR (S/N 0775883).  _x000D_(979295 ALC 02/04) 17CCR93115 SJE2/2007</t>
  </si>
  <si>
    <t>APCD2007-PTO-979537</t>
  </si>
  <si>
    <t>SD County Dept of Julian Rd PR3024</t>
  </si>
  <si>
    <t>1524 Hwy 78 Julian, CA</t>
  </si>
  <si>
    <t>EMERGENCY STANDBY ENGINE:_x000D_
-JOHN DEERE DIESEL ENGINE_x000D_
-MODEL 4045DF150_x000D_
-S/N TO4045D888074_x000D_
RATED AT 71 BHP, EPA CERTIFIED OF ENGINE FAMILY NUMBER 1JDXL06.8016, DRIVING A 30 KW_x000D_
GENERATOR._x000D_
(979537-CCN-8/04) 17CCR93115 SJE 10/05</t>
  </si>
  <si>
    <t>773.30</t>
  </si>
  <si>
    <t>777.50</t>
  </si>
  <si>
    <t>APCD2007-PTO-979559</t>
  </si>
  <si>
    <t>La Vita Homeowners Association</t>
  </si>
  <si>
    <t>300 Beech St W San Diego, CA</t>
  </si>
  <si>
    <t>EMERGENCY STANDBY ENGINE: CUMMINS DIESEL ENGINE, MODEL QSX15-G9, S/N 79023475, RATED AT 755 BHP, TURBOCHARGED, DRIVING A 450 GENERATOR.(979559-CCN-11/04)  17CCR93115       SJE11/05 (ATCM DATA: ENG.# 79023475)</t>
  </si>
  <si>
    <t>118.00</t>
  </si>
  <si>
    <t>APCD2007-PTO-979560</t>
  </si>
  <si>
    <t>Lavita Homeowners Association</t>
  </si>
  <si>
    <t>EMERGENCY STANDBY ENGINE: CLARK DIESEL FIRE PUMP ENGINE, MODEL JU6H-UF50,S/N PE6068T322436, RATED AT 210 BHP, TURBOCHARGED, DRIVING A 750 GPM FIRE PUMP. (979560-CCN-6/05)</t>
  </si>
  <si>
    <t>APCD2007-PTO-979603</t>
  </si>
  <si>
    <t>16275 Pomerado Rd Poway, CA</t>
  </si>
  <si>
    <t>INTERNAL COMBUSTION ENGINE. MAKE: JOHN DEERE. MODEL: 4045DF150. SERIAL NO PE4045D192519. DIESEL FUELED. RATED: 71 HP. NATURAL ASPIRATION. DRIVES AN ELECTRICAL EMERGENCY GENERATOR RATED AT 40 KW. JFTNEWOCT290317CCR93115SJE11/06JFTCHGEQPTDESCRIPTFEB2107</t>
  </si>
  <si>
    <t>326.60</t>
  </si>
  <si>
    <t>APCD2007-PTO-979780</t>
  </si>
  <si>
    <t>HIR Avenue of Science LLC</t>
  </si>
  <si>
    <t>15110 Avenue of Science San Diego, CA</t>
  </si>
  <si>
    <t>INTERNAL COMBUSTION ENGINE. MAKE: JOHN DEERE. MODEL: 3029TF150. SERIAL NO:PE3029T217072. BHP RATING 64 HP. DIESEL FUELED. EQUIPPED WITH TURBO CHARGER. DRIVES AN ELECTRICAL EMERGENCY GENERATOR RATED AT 40 KW. JFTNEWSEP2904 EADCOLDEC2806  982244</t>
  </si>
  <si>
    <t>188.80</t>
  </si>
  <si>
    <t>APCD2007-PTO-979959</t>
  </si>
  <si>
    <t>Diamond Terrace Owners Association</t>
  </si>
  <si>
    <t>Ryan Anaya</t>
  </si>
  <si>
    <t>c/o Menas Realty Company,427 9th Av San Diego, CA</t>
  </si>
  <si>
    <t>EMERGENCY STANDBY ENGINE: DETROIT DIESEL ENGINE, MODEL 6063HK35, S/N 06RD787639 RATED AT 635 BHP, MODEL YEAR 2002, EPA TIER 1 CERTIFIED OF ENGINE FAMILY NUMBER 2DDXL14.0VLD, TURBO CHARGED, DRIVING A 405 KW GENERATOR. (979959-CCN-6/05)</t>
  </si>
  <si>
    <t>APCD2007-PTO-980010</t>
  </si>
  <si>
    <t>ARE-SD Region No. 68, LLC</t>
  </si>
  <si>
    <t>Jennifer Bearse</t>
  </si>
  <si>
    <t>11355 N Torrey Pines Rd San Diego, CA</t>
  </si>
  <si>
    <t>EMERGENCY STANDBY ENGINE: CATERPILLAR DIESEL ENGINE, MODEL C6.6, PIN CAT00C66HSDA00133, MODEL 1106D-TAG2, S/N SDA0133, RATED AT 217 BHP, MODEL YEAR 2006, EPA TIER 3 CERTIFIED OF ENGINE FAMILY NUMBER 6PKXL06.6PJ1, TURBOCHARGED, AFTERCOOLED, DRIVING A 125 KW GENERATOR. (980010-JFT-10/03)(17CCR93115-SJE-11/05)(984925-CCN-2/07)</t>
  </si>
  <si>
    <t>209.90</t>
  </si>
  <si>
    <t>219.50</t>
  </si>
  <si>
    <t>APCD2007-PTO-980035</t>
  </si>
  <si>
    <t>CA ST DEPT OF FORESTRY RAMONA AIR BASIN</t>
  </si>
  <si>
    <t>2498 MONTECITO RD RAMONA, CA</t>
  </si>
  <si>
    <t>ONE (1) EMERGENCY ENGINE GENERATOR, 100 HP JOHN DEERE ENGINE, MODEL 4045TFISO, S/N TO4045T825265. APPL# 980035 EFH 10/03 17CCR93115 SJE07/07</t>
  </si>
  <si>
    <t>450.10</t>
  </si>
  <si>
    <t>458.90</t>
  </si>
  <si>
    <t>APCD2007-PTO-980245</t>
  </si>
  <si>
    <t>Verizon Wireless (Nesville)</t>
  </si>
  <si>
    <t>1542 E Valley Parkway Escondido, CA</t>
  </si>
  <si>
    <t>EMERGENCY ENGINE: _x000D_JOHN DEERE,  _x000D_MODEL 4045DF150, _x000D_S/N TO4045D894473, _x000D_71 BHP, DIESEL FIRED,  CARB CERTIFICATION NO. U-R-004-0119, EPA CERTIFICATION NO. JDX-NR6-02-08, _x000D_   DRIVING A 40-KW GENERATOR. _x000D__x000D_(980245 ALC 12/04) 17CCR93115SJE02/07</t>
  </si>
  <si>
    <t>186.70</t>
  </si>
  <si>
    <t>APCD2007-PTO-980393</t>
  </si>
  <si>
    <t>Acqua Vista Homeowners Association</t>
  </si>
  <si>
    <t>Guillermo Garcia</t>
  </si>
  <si>
    <t>425 W Beech St San Diego, CA</t>
  </si>
  <si>
    <t>EMERGENCY STANDBY ENGINE: 1135 BHP CUMMINS MODEL QST30-G1 DIESEL FIRED ENGINE, TURBOCHARGED, AFTERCOOLED, CARB# U-R-002-0188, EPA FAMILY # 3CEXL030.ABA, S/N 37206695, S/O # 10437, DRIVING A 750 KW GENERATOR. 980393 EAD 02/15/07</t>
  </si>
  <si>
    <t>APCD2007-PTO-980446</t>
  </si>
  <si>
    <t>Columbia Tower</t>
  </si>
  <si>
    <t>904 State St San Diego, CA</t>
  </si>
  <si>
    <t>ONE (1) EMERGENCY STANDBY ENGINE: 300 BHP JOHN DEERE MODEL 6081AF001 TURBO CHARGED, INNER COOLED ENGINE, DRIVING A KOHLER MODEL 180REOZJB 180 KW GENERATOR. FUEL USED IS DIESEL. GENERATOR  S/N 07780802JDXL08.1008. S/N RG6081A162397  [980446 EAD 01/16/07]</t>
  </si>
  <si>
    <t>APCD2007-PTO-980693</t>
  </si>
  <si>
    <t>SBC Pacific Bell</t>
  </si>
  <si>
    <t>MT WOODSON RADIO SITE RAMONA, CA</t>
  </si>
  <si>
    <t>EMERGENCY ENGINE: CUMMINS, MODEL 4BT3.9, 86 BHP, DIESEL FIRED, TURBOCHARGED, S/N 44236864. (980693 ALC 02/07)</t>
  </si>
  <si>
    <t>722.00</t>
  </si>
  <si>
    <t>758.30</t>
  </si>
  <si>
    <t>APCD2007-PTO-980701</t>
  </si>
  <si>
    <t>SD CO OF SHERIFF STA PR0302</t>
  </si>
  <si>
    <t>175 EL CAMINO REAL N ENCINITAS, CA</t>
  </si>
  <si>
    <t>EMERGENCY STANDBY ENGINE: 134 BHP JOHN DEERE MODEL 4045TF250 WITH TURBOCHARGING, CARB# U-R-004-0119, EPA #JDX-NR6-02-08, S/N: PE4045T321962, DRIVING A 80 KW GENERATOR. 980701 EAD 02/15/07</t>
  </si>
  <si>
    <t>APCD2007-PTO-980791</t>
  </si>
  <si>
    <t>16715 Via Del Campo Ct San Diego, CA</t>
  </si>
  <si>
    <t>INTERNAL COMBUSTION ENGINE. MAKE: JOHN DEERE. MODEL: 6081 TF001. SERIAL NO: RG6081T104407. YEAR OF MANUFACTURE: 2001. BHP RATING: 190 HP. DIESEL FUELED EQUIPPED WITH A TURBO CHARGER. DRIVES AN ELECTRICAL EMERGENCY GENERATOR RATED AT 125 KW.  JFTNEWFEB1105     17CCR93115     SJE 2/06</t>
  </si>
  <si>
    <t>250.20</t>
  </si>
  <si>
    <t>APCD2007-PTO-980867</t>
  </si>
  <si>
    <t>EMERGENCY ENGINE:  CUMMINS, MODEL 4BT3.9-G2, 102 BHP, DIESEL FIRED, TURBOCHARGED, S/N 44253223. (980867 ALC 03/04) 17CCR93115S JE0 1/07</t>
  </si>
  <si>
    <t>746.30</t>
  </si>
  <si>
    <t>APCD2007-PTO-981102</t>
  </si>
  <si>
    <t>EMERGENCY STANDBY ENGINE: 82 BHP MODEL CSG-649I-6005-A FORD NATURAL GAS FIRED ENGINE, S/N 40412-1-04-98, DRIVING A KOHLER MODEL 45 RZ GENERATOR,S/N 067-7895. 981102 EAD 1/18/05 17CCR93115 SJE11/06 (EQ.DESC./BEC CHANGE, ALC 12/06)</t>
  </si>
  <si>
    <t>785.90</t>
  </si>
  <si>
    <t>838.30</t>
  </si>
  <si>
    <t>APCD2007-PTO-981187</t>
  </si>
  <si>
    <t>Estancia La Jolla Hotel &amp; Spa</t>
  </si>
  <si>
    <t>Desmond Jones</t>
  </si>
  <si>
    <t>9700 TORREY PINES ROAD N LA JOLLA, CA</t>
  </si>
  <si>
    <t>EMERGENCY STANDBY ENGINE: 395 BHP CUMMINS MODEL QSM11-GI DIESEL FIRED ENGINE WITH AFTERCOOLING AND TURBOCHARGING, S/N: 35084948, CARB # U-R-002-0159, EPA CEX-NR7-02-43.1, TIER 2, DRIVING A 259 KW GENERATOR. 981187 EAD 3/29/07</t>
  </si>
  <si>
    <t>328.40</t>
  </si>
  <si>
    <t>APCD2007-PTO-981346</t>
  </si>
  <si>
    <t>Albertsons #745</t>
  </si>
  <si>
    <t>655 14th St San Diego, CA</t>
  </si>
  <si>
    <t>EMERGENCY ENGINE: GENERAL MOTORS, MODEL GM22383-GA3, 75 BHP, NATURAL GAS FIRED, S/N 4.3L-17592, WITH A JOHNSON-MATTHEY "BANDITO" MODEL CX-4-4 CATALYTIC CONVERTER. (981346 ALC 02/07)</t>
  </si>
  <si>
    <t>277.80</t>
  </si>
  <si>
    <t>306.40</t>
  </si>
  <si>
    <t>APCD2007-PTO-981480</t>
  </si>
  <si>
    <t>Pacific Beacon LLC</t>
  </si>
  <si>
    <t>Mark Molina</t>
  </si>
  <si>
    <t>3725 Norman Scott San Diego, CA</t>
  </si>
  <si>
    <t>EMERGENCY STANDBY ENGINE: _x000D_-VOLVO DIESEL ENGINE_x000D_-MODEL D250 9.6A60_x000D_-S/N: 2100327307_x000D_RATED AT 394 BHP, EPA CERTIFIED OF ENGINE FAMILY NUMBER 3VPXL09.6ACB, TURBOCHARGED, DRIVING A 240 KW GENERATOR. _x000D_(981480-CCN-7/04) _x000D_17CCR93115 SJE12/05984019-SJE-2/06 ATCM CONDITION BEC CHANGE</t>
  </si>
  <si>
    <t>293.60</t>
  </si>
  <si>
    <t>APCD2007-PTO-981621</t>
  </si>
  <si>
    <t>Jose Charles</t>
  </si>
  <si>
    <t>405 Tecate Rd Tecate, CA</t>
  </si>
  <si>
    <t>EMERGENCY STANDBY ENGINE, CUMMINS DIESEL ENGINE, MODEL KTA50-G9, S/N 33156960, RATED AT 2220 BHP, EPA CERTIFIED OF ENGINE FAMILY NUMBER 3CEXL050. ABA, TURBOCHARGED, AFTERCOOLED, DRIVING A 1250 KW GENERATOR. (981621-CCN-11/04) 17 CCR 93115 SJE 03/07</t>
  </si>
  <si>
    <t>1155.60</t>
  </si>
  <si>
    <t>1165.60</t>
  </si>
  <si>
    <t>APCD2007-PTO-981766</t>
  </si>
  <si>
    <t>725 Plaza Ct Chula Vista, CA</t>
  </si>
  <si>
    <t>EMERGENCY STANDBY ENGINE: JOHN DEERE DIESEL ENGINE, MODEL 6068TF250, S/N: PE6068T383246, RATED AT 190 BHP, MODEL YEAR 2004, EPA TIER 1 CERTIFIED OF ENGINE FAMILY NUMBER 4JDXL06.8014, TURBOCHARGED, DRIVING A GENERATOR. (981766-ALC-3/06)</t>
  </si>
  <si>
    <t>APCD2007-PTO-981774</t>
  </si>
  <si>
    <t>8923 Complex Dr San Diego, CA</t>
  </si>
  <si>
    <t>EMERGENCY STANDBY ENGINE: DETROIT DIESEL ENGINE, MODEL 81237416 D600 FRX4,S/N 12VF013506, RATED AT 947 BHP, DRIVING A KATOLIGHT GENERATOR. (981774-CCN-9/04)(984723 9/06)17CCR93115  SJE01/07</t>
  </si>
  <si>
    <t>340.60</t>
  </si>
  <si>
    <t>347.20</t>
  </si>
  <si>
    <t>APCD2007-PTO-981800</t>
  </si>
  <si>
    <t>SD Unified School District</t>
  </si>
  <si>
    <t>4100 Normal St San Diego, CA</t>
  </si>
  <si>
    <t>ONE (1) EMERGENCY STANDBY ENGINE, VOLVO DIESEL ENGINE, 602HP, MODEL TDA 1242GE, TURBOCHARGED, AND AFTERCOOLED. APP# 981800 EFH 06/06</t>
  </si>
  <si>
    <t>28.00</t>
  </si>
  <si>
    <t>APCD2007-PTO-981946</t>
  </si>
  <si>
    <t>Walzem Trust</t>
  </si>
  <si>
    <t>3180 University Av San Diego, CA</t>
  </si>
  <si>
    <t>EMERGENCY DIESEL ENGINE:_x000D_-130 HP DETROIT DIESEL ENGINE_x000D_-MODEL 353T_x000D_-S/N SNDDFP03DT5068_x000D_DIRECTLY DRIVES FIRE PUMP. APPL# 981946 EFH 05/06 _x000D_(SJE-04/07 BEC CORRECTED)</t>
  </si>
  <si>
    <t>85.50</t>
  </si>
  <si>
    <t>91.80</t>
  </si>
  <si>
    <t>APCD2007-PTO-981970</t>
  </si>
  <si>
    <t>Harris Wayne</t>
  </si>
  <si>
    <t>4225 Executive SQ San Diego, CA</t>
  </si>
  <si>
    <t>INTERNAL COMBUSTION ENGINE. MAKE: CUMMINS, MODEL: 6C3-8.3, SERIAL NO.: 4424-5526, DIESEL FUELED. BHP RATING: 207 HP. JFTNEWDEC140417CCR93115SJE8/06</t>
  </si>
  <si>
    <t>587.41</t>
  </si>
  <si>
    <t>592.41</t>
  </si>
  <si>
    <t>APCD2007-PTO-981971</t>
  </si>
  <si>
    <t>INTERNAL COMBUSTION ENGINE. MAKE: CATERPILLAR, MODEL: 3208/PL4925-89, SERIAL NO.: 90N71472, DIESEL FUELED. BHP RATING: 121 HP. DRIVES A FIRE PUMP. JFTNEWDEC140417CCR93115SJE8/06</t>
  </si>
  <si>
    <t>507.50</t>
  </si>
  <si>
    <t>APCD2007-PTO-981994</t>
  </si>
  <si>
    <t>Otay Water District Buena Vista Pump Station</t>
  </si>
  <si>
    <t>1306 Buena Vista Spring Valley, CA</t>
  </si>
  <si>
    <t>EMERGENCY ENGINE GENERATOR: 316 HP CATERPILLAR DIESEL ENGINE MODEL 3306, S/N 85Z13532, AFTERCOOLED AND FOUR DEGREE TIMING RETARD. APPL# 981994 EFH 07/05</t>
  </si>
  <si>
    <t>3937.00</t>
  </si>
  <si>
    <t>3940.00</t>
  </si>
  <si>
    <t>APCD2007-PTO-982064</t>
  </si>
  <si>
    <t>FALLBROOK HOSP SKILLED NURSING FACILITY</t>
  </si>
  <si>
    <t>325 Potter Street FALLBROOK, CA</t>
  </si>
  <si>
    <t>EMERGENCY STANDBY DIESEL ENGINE (GENERAC, 4.0 L, serial number 64238, RATED AT 100.6 BHP) DRIVING A GENERATOR (60 KW, MFR: GENERAC, MODEL 87A01423-S, S/N 831335) (982064-CCN-11/04) 17CCR93115  SJE02/07</t>
  </si>
  <si>
    <t>106.20</t>
  </si>
  <si>
    <t>APCD2007-PTO-982112</t>
  </si>
  <si>
    <t>City of San Diego-Public Utilities Department</t>
  </si>
  <si>
    <t>Salvador Coria</t>
  </si>
  <si>
    <t>21077 Lyons Valley Road Alpine, CA</t>
  </si>
  <si>
    <t>EMERGENCY STANDBY ENGINE: 74 BHP JOHN DEERE MODEL 4045TF150 LEAN BURN DIESEL FIRED ENGINE WITH TURBOCHARGING AND 4 DEGREES TIMING RETARD. EPA CERTIFICATE NO. JDX-NR4-03-18; S/N PE4045T299338  EAD 982112 1/2/07</t>
  </si>
  <si>
    <t>APCD2007-PTO-982120</t>
  </si>
  <si>
    <t>St Pauls Episcopal Home Inc</t>
  </si>
  <si>
    <t>2635 Second Ave. San Diego, CA</t>
  </si>
  <si>
    <t>Emergency Diesel Engine: MTU, Model OM926LA rated at 331 bhp, S/N XG2100400004, Engine Family: KMBXL07.2RJC, EPA Tier 3 certified engine; driving a 200 kW generator.</t>
  </si>
  <si>
    <t>9.54</t>
  </si>
  <si>
    <t>10.57</t>
  </si>
  <si>
    <t>APCD2007-PTO-982121</t>
  </si>
  <si>
    <t>Omni La Costa Resort &amp; Spa</t>
  </si>
  <si>
    <t>EMERGENCY STANDBY ENGINE: 82 BHP CUMMINS MODEL 4BT3.3-G2 LEAN BURN DIESEL FIRED ENGINE WITH TURBOCHARGING, S/N B3368015109; EPA# CEX-NR4-03-18; CARB# U-R-002-0181, DRIVING A 50 KW GENERATOR. (GEN # I030544646) 982121 EAD 12/28/06</t>
  </si>
  <si>
    <t>164.80</t>
  </si>
  <si>
    <t>APCD2007-PTO-982138</t>
  </si>
  <si>
    <t>INTERNAL COMBUSTION ENGINE. MAKE: AB VOLVO PENTA. MODEL: D350 12.1 A65, SERIAL NO.: D12 471074 D1 A. DIESEL FUELED, EQUIPPED WITH TURBOCHARGER AND CHARGE AIR COOLER. BHP RATING: 539. ENGINE CERTIFIED FAMILY: 4VPXL12.1ACB. DRIVES AN ELECTRICAL EMERGENCY GENERATOR RATED AT 360 KW.  FUNCTIONAL GROUP - RESEARCH, DEVELOPMENT, TEST, AND EVALUATION (RDT&amp;E).  JFT NEW JUN 26 07</t>
  </si>
  <si>
    <t>APCD2007-PTO-982183</t>
  </si>
  <si>
    <t>180 Mission Rd W San Marcos, CA</t>
  </si>
  <si>
    <t>GENERAC DIESEL ENGINE, MODEL 5.0 L, S/N 92460A, RATED AT 125 BHP MODEL YEAR 1999. _x000D_GENERATOR, MODEL 99A 07416 S, S/N 2052451._x000D_(APP#982183-SH-8/07)</t>
  </si>
  <si>
    <t>257.20</t>
  </si>
  <si>
    <t>APCD2007-PTO-982482</t>
  </si>
  <si>
    <t>Pinnacle Museum Tower HOA</t>
  </si>
  <si>
    <t>Hunter Hammonds</t>
  </si>
  <si>
    <t>550 Front St San Diego, CA</t>
  </si>
  <si>
    <t>EMERGENCY STANDBY ENGINE: MITSUBISHI DIESEL ENGINE, MODEL SGR-Y1PTA-4, S/N 18788, RATED AT 898 BHP, MODEL YEAR 2004, EPA TIER 1 CERTIFIED OF ENGINE FAMILY NUMBER 4MVXL24.5ABA, TURBOCHARGED, DRIVING A 600 KW GENERATOR (982482-CCN-12/05)</t>
  </si>
  <si>
    <t>275.20</t>
  </si>
  <si>
    <t>APCD2007-PTO-982483</t>
  </si>
  <si>
    <t>EMERGENCY STANDBY ENGINE: : John Deere Diesel Engine, Model 6081HF001, S/N RG6081H164051 , RATED AT 300 BHP, MODEL YEAR 2004, TURBOCHARGED, AFTER COOLED DRIVING A 750 GPM FIRE PUMP.(982483-CCN-12/05)</t>
  </si>
  <si>
    <t>256.50</t>
  </si>
  <si>
    <t>276.30</t>
  </si>
  <si>
    <t>APCD2007-PTO-982490</t>
  </si>
  <si>
    <t>MACYS #078</t>
  </si>
  <si>
    <t>555 BROADWAY CHULA VISTA, CA</t>
  </si>
  <si>
    <t>EMERGENCY STANDBY ENGINE: JOHN DEERE DIESEL ENGINE, MODEL 4045TF150, S/N T4045T821097, RATED AT 100 BHP, DRIVING A GENERATOR. (982490-CCN-2/05)17CCR93115SJE10/06</t>
  </si>
  <si>
    <t>APCD2007-PTO-982509</t>
  </si>
  <si>
    <t>SAN DIEGO MARRIOTT MISSION VALLEY</t>
  </si>
  <si>
    <t>8757 RIO SAN DIEGO DR SAN DIEGO, CA</t>
  </si>
  <si>
    <t>EMERGENCY ENGINE GENERATOR, 355 HP CUMMINS DIESEL ENGINE MODEL NT-855_G2, S/N 30312900 APPL# 982509 EFH 07/05</t>
  </si>
  <si>
    <t>536.00</t>
  </si>
  <si>
    <t>APCD2007-PTO-982533</t>
  </si>
  <si>
    <t>Precision Toxicology LLC DBA Precision Diagnostics</t>
  </si>
  <si>
    <t>Joe Bastoni</t>
  </si>
  <si>
    <t>4215 Sorrento Valley Rd San Diego, CA</t>
  </si>
  <si>
    <t>EMERGENCY STANDBY ENGINE: DETROIT DIESEL MODEL 1063-7305, S/N 06A474372 RATED AT 275 BHP. (APP #982533, ED, MARCH 08, 2006)</t>
  </si>
  <si>
    <t>280.60</t>
  </si>
  <si>
    <t>APCD2007-PTO-982548</t>
  </si>
  <si>
    <t>Vista Healthcare Center</t>
  </si>
  <si>
    <t>247 Bobier Dr E Vista, CA</t>
  </si>
  <si>
    <t>EMERGENCY STANDBY ENGINE: CUMMINS DIESEL ENGINE, MODEL 4B-3.9, S/N 44254746 RATED AT 60 BHP.(982548-CCN-3/05)17CCR93115 SJE02/07</t>
  </si>
  <si>
    <t>526.30</t>
  </si>
  <si>
    <t>APCD2007-PTO-982561</t>
  </si>
  <si>
    <t>Cibus US LLC</t>
  </si>
  <si>
    <t>Mike Gehris</t>
  </si>
  <si>
    <t>10788 Roselle St San Diego, CA</t>
  </si>
  <si>
    <t>EMERGENCY STANDBY ENGINE: JOHN DEERE DIESEL ENGINE, MODEL 6076TF010, S/N: RG6076T186710, RATED AT 211 BHP, DRIVING A GENERATOR. (982561-CCN-5/05)</t>
  </si>
  <si>
    <t>199.90</t>
  </si>
  <si>
    <t>216.80</t>
  </si>
  <si>
    <t>APCD2007-PTO-982570</t>
  </si>
  <si>
    <t>4365 Executive Drive San Diego, CA</t>
  </si>
  <si>
    <t>EMERGENCY DIESEL ENGINE: CUMMINS MODEL "KH", S/N 43103976, 390 HP, DIESEL-FUELED, DRIVING A GENERATOR. 982570-SJE-4/06</t>
  </si>
  <si>
    <t>435.60</t>
  </si>
  <si>
    <t>456.20</t>
  </si>
  <si>
    <t>APCD2007-PTO-982571</t>
  </si>
  <si>
    <t>EMERGENCY ENGINE GENERATOR, 375 HP CATERPILLAR DIESEL ENGINE, MODEL D3406, S/N 02WB04419 APPL# 982571 EFH 07/05</t>
  </si>
  <si>
    <t>299.50</t>
  </si>
  <si>
    <t>APCD2007-PTO-982572</t>
  </si>
  <si>
    <t>EMERGENCY DIESEL ENGINE: CATERPILLAR MODEL 3412, S/N 81209259, 749 HP, DIESEL-FUELED, DRIVING A GENERATOR. 982572-SJE-4/06</t>
  </si>
  <si>
    <t>APCD2007-PTO-982573</t>
  </si>
  <si>
    <t>Irvine Co - Center  Side 2</t>
  </si>
  <si>
    <t>3131 Camino Del Rio N Suite 1020 San Diego, CA</t>
  </si>
  <si>
    <t>EMERGENCY DIESEL ENGINE: CATERPILLAR MODEL 3412, S/N 81Z05484, 749 HP, DIESEL-FUELED, DRIVING A GENERATOR. 982573-SJE-4/06</t>
  </si>
  <si>
    <t>APCD2007-PTO-982574</t>
  </si>
  <si>
    <t>The Irvine Company-La Jolla Center</t>
  </si>
  <si>
    <t>9255 Town Center Dr San Diego, CA</t>
  </si>
  <si>
    <t>REGISTRATION OF AN EMERGENCY DIESEL ENGINE: GM 8.2L MODEL 40847112, S/N 08G0206382 , 145 HP, _x000D_DIESEL-FUELED, DIRECTLY DRIVING A FIRE PUMP; 982574-SJE-4/0617CCR93115SJE06/06</t>
  </si>
  <si>
    <t>166.20</t>
  </si>
  <si>
    <t>APCD2007-PTO-982575</t>
  </si>
  <si>
    <t>4660 La Jolla Village Drive, Suite 1025 San Diego, CA</t>
  </si>
  <si>
    <t>EMERGENCY ENGINE GENERATOR LOCATED AT 9255 TOWN CENTER DRIVE: 299 HP CATERPILLAR DIESEL ENGINE, MODEL 3208, S/N 5YF00270. APPL# 982575 EFH 07/05</t>
  </si>
  <si>
    <t>240.20</t>
  </si>
  <si>
    <t>251.90</t>
  </si>
  <si>
    <t>APCD2007-PTO-982576</t>
  </si>
  <si>
    <t>EMERGENCY ENGINE GENERATOR, 299 HP CATERPILLAR DIESEL ENGINE MODEL 3306, S/N 85Z02207. APPL# 982576 EFH 07/05, LOCATED AT 4660 LA JOLLA VILLAGE DRIVE,</t>
  </si>
  <si>
    <t>382.90</t>
  </si>
  <si>
    <t>397.70</t>
  </si>
  <si>
    <t>APCD2007-PTO-982737</t>
  </si>
  <si>
    <t>CA ST OF HIGHWAY PATROL</t>
  </si>
  <si>
    <t>CA ST OF PATROL</t>
  </si>
  <si>
    <t>9330 FARNHAM ST SAN DIEGO, CA</t>
  </si>
  <si>
    <t>EMERGENCY STANDBY ENGINE: CUMMINS ENGINE, FUELED WITH PROPANE GAS, MODEL GTA-855-G2, S/N 25301420, RATED AT 383 BHP, EQUIPPED WITH JOHNSON MATTHEY CATALYTIC CONVERTER, DRIVING A 215 KW GENERATOR. (982737-CCN-8/07)</t>
  </si>
  <si>
    <t>489.20</t>
  </si>
  <si>
    <t>525.30</t>
  </si>
  <si>
    <t>APCD2007-PTO-982786</t>
  </si>
  <si>
    <t>La Jolla Nursing &amp; Rehab Center</t>
  </si>
  <si>
    <t>2552 Torrey Pines Rd La Jolla, CA</t>
  </si>
  <si>
    <t>EMERGENCY  ENGINE: HERCULES MODEL 2300, S/N: "UNABLE TO SEE", APPROX 50.3 HP, PROPANE-FUELED, DRIVING A 30 KW GENERATOR.  982786-SJE-4/06</t>
  </si>
  <si>
    <t>775.50</t>
  </si>
  <si>
    <t>786.50</t>
  </si>
  <si>
    <t>APCD2007-PTO-982813</t>
  </si>
  <si>
    <t>Country Inn &amp; Suites by Carlson</t>
  </si>
  <si>
    <t>5975 Lusk Blvd San Diego, CA</t>
  </si>
  <si>
    <t>EMERGENCY ENGINE GENERATOR, 277 HP CUMMINS ENGINE, DIESEL FIRED, MODEL N/A S/N: 44277654, DRIVING A KOHLER GENERATOR MODEL 1S0R0Z271 APPL# 982813 EFH 08/05</t>
  </si>
  <si>
    <t>362.60</t>
  </si>
  <si>
    <t>384.30</t>
  </si>
  <si>
    <t>APCD2007-PTO-982814</t>
  </si>
  <si>
    <t>San Elijo Joint Powers Authority Moonlight Beach PS</t>
  </si>
  <si>
    <t>Plant Manager</t>
  </si>
  <si>
    <t>301 Third Street Encinitas, CA</t>
  </si>
  <si>
    <t>EMERGENCY STANDBY ENGINE: 540 BHP AB VOLVO PENTA MODEL 350 12.1 A65 DIESEL FIRED ENGINE WITH AFTER-COOLING AND TURBO-CHARGING, S/N  2079386, DRIVING A 350 KOHLER MODEL 350REOZV GENERATOR.  EPA CERTIFICATION NO. VPX-NR7-04-04; CARB CERTIFICATION NO. U-R-014-0074. 982814 EAD 4/3/07</t>
  </si>
  <si>
    <t>APCD2007-PTO-983012</t>
  </si>
  <si>
    <t>Las Villas De Carlsbad</t>
  </si>
  <si>
    <t>Charles Bloom</t>
  </si>
  <si>
    <t>1092 Laguna Drive Carlsbad, CA</t>
  </si>
  <si>
    <t>EMERGENCY ENGINE GENERATOR (S/N 364142)_x000D_66 HP JOHN DEERE  DIESEL ENGINE, MODEL 4039DF001, S/N: CD4039D198759_x000D_APPL# 983012 EFH 0905 (984658 8/06) REV 12/07</t>
  </si>
  <si>
    <t>287.70</t>
  </si>
  <si>
    <t>APCD2007-PTO-983120</t>
  </si>
  <si>
    <t>Hillcrest Manor</t>
  </si>
  <si>
    <t>1889 National City Blvd National City, CA</t>
  </si>
  <si>
    <t>EMERGENCY ENGINE GENERATOR, 60 HP, FORD PROPANE ENGINE, MODEL 292 V8 1956 S/N 7293-A4KA. APPL# 983120 EFH 09/06</t>
  </si>
  <si>
    <t>APCD2007-PTO-983209</t>
  </si>
  <si>
    <t>Poway Health Care Center</t>
  </si>
  <si>
    <t>15632 Pomerado Rd Poway, CA</t>
  </si>
  <si>
    <t>EMERGENCY STANDY ENGINE: 99 BHP JOHN DEERE MODEL 4045TF270 STATIONARY DIESEL FIRED ENGINE, S/N PE4045T508988, WITH TURBOCHARGING, AND SERVING A 75 KW GENERATOR.  EPA # JDX-NR4-04-16; CARB # U-R-004-0179983209 EAD 3/15/07</t>
  </si>
  <si>
    <t>268.08</t>
  </si>
  <si>
    <t>274.55</t>
  </si>
  <si>
    <t>APCD2007-PTO-983243</t>
  </si>
  <si>
    <t>2 Via Del Corvo San Marcos, CA</t>
  </si>
  <si>
    <t>EMERGENCY STANDBY ENGINE: 180 HP CUMMINS MODEL 6BTAA5.9-G-1 DIESEL ENGINE WITH TURBOCHARGED AND AFTERCOOLED, S/N 46483555 , DRIVING A 125 KW GENERATOR. CARB# U-R-002-0277; EPA FAMILY# 5CEXL0359AAH, TIER II.12/6/06 EAD  983243</t>
  </si>
  <si>
    <t>169.00</t>
  </si>
  <si>
    <t>169.70</t>
  </si>
  <si>
    <t>APCD2007-PTO-983372</t>
  </si>
  <si>
    <t>EL CAJON CITY OF FIRE STATION</t>
  </si>
  <si>
    <t>M LYER</t>
  </si>
  <si>
    <t>1301 MARSHALL AVE N EL CAJON, CA</t>
  </si>
  <si>
    <t>EMERGENCY STANDBY ENGINE: 227 BHP DEUTZ MODEL 7.1DTA GENERAC POWER SYSTEMS MODEL SD150 DIESEL FIRED ENGINE WITH TURBOCHARGING AND AFTERCOOLING, CARB/EPA TIER II COMPLIANT, ENGINE FAMILY 4DZXL07.1034 DRIVING A 150 KW GENERATOR S/N 01083089 / 2084703  983372 EAD 4/5/07</t>
  </si>
  <si>
    <t>APCD2007-PTO-983397</t>
  </si>
  <si>
    <t>EMERGENCY STANDBY ENGINE: GENERAL MOTORS ENGINE, FUELED WITH NATURAL GAS, MODEL INDUSTRIAL POWER TRAIN VORTEC 8.1 LITER-4 CYCLE, S/N 8.1L-10534, RATED AT 162 BHP, DRIVING A 121 KW GENERATOR. (983397-CCN-10/05)</t>
  </si>
  <si>
    <t>164.90</t>
  </si>
  <si>
    <t>APCD2007-PTO-983413</t>
  </si>
  <si>
    <t>CalFire - La Cima Conservation Camp</t>
  </si>
  <si>
    <t>Eric Winkler</t>
  </si>
  <si>
    <t>15108 Sunrise Hwy Julian, CA</t>
  </si>
  <si>
    <t>Emergency standby engine: Cummins diesel engine, Model QSB7-G3-NR3, S/N 73015365, rated at 250 bhp, Model Year 2009, EPA Tier 3 certified of Engine Family Number 9CEXL0409AAB, driving a 186 kW generator._x000D_
(983413/EFH/9-2006)(APCD2011-APP-0001537-CCN-April 2011)</t>
  </si>
  <si>
    <t>740.80</t>
  </si>
  <si>
    <t>APCD2007-PTO-983455</t>
  </si>
  <si>
    <t>1635 Garnet Avenue San Diego, CA</t>
  </si>
  <si>
    <t>INTERNAL COMBUSTION ENGINE. MAKE: CUMMINS, MODEL: 6CT8.3-G2, SERIAL NUMBER 46263320. BHP: 188. DIESEL FUELED. EQUIPPED WITH TURBOCHARGER AND CHARGE AIR COOLER. CERTIFIED TIER 1, FAMILY 1CEXLO5O5ACE. DRIVES AN ELECTRICAL EMERGENCY GENERATOR RATED AT 125 KW.</t>
  </si>
  <si>
    <t>318.20</t>
  </si>
  <si>
    <t>APCD2007-PTO-983485</t>
  </si>
  <si>
    <t>SAN DIEGO CENTER FOR REPRODUCTIVE SURGERY</t>
  </si>
  <si>
    <t>8010 FROST ST PLAZA LEVEL SAN DIEGO, CA</t>
  </si>
  <si>
    <t>EMERGENCY STANDBY ENGINE: 170 BHP CUMMINS MODEL 6BTA5.9-G4 AFTERCOOLED, TURBOCHARGED ENGINE, S/N 46490905, FAMILY NUMBER: 5CEXL0359AAF, DRIVING A 100 KW GENERATOR. CEX-NR5-04-27; CARB# U-R-002-0223. 983485 EAD 8/24/06</t>
  </si>
  <si>
    <t>APCD2007-PTO-983490</t>
  </si>
  <si>
    <t>10975 Torrey Pines Rd N San Diego, CA</t>
  </si>
  <si>
    <t>INTERNAL STANDBY EMERGENCY ENGINE. _x000D_MFR: CUMMINS. _x000D_MODEL: QSM11-G2. _x000D_SERIAL NUMBER: 35137332_x000D_Family: 4CEXL0661AAD._x000D_ _x000D_Output: 470BHP. DIESEL FUELED. EQUIPPED WITH TURBOCHARGER AND AFTERCOOLER. DRIVES AN ELECTRICAL EMERGENCY GENERATOR RATED AT 250 KW (Mfr: Onan, Model: DQAD-5741623, Serial: K050852584).</t>
  </si>
  <si>
    <t>114.30</t>
  </si>
  <si>
    <t>117.50</t>
  </si>
  <si>
    <t>APCD2007-PTO-983561</t>
  </si>
  <si>
    <t>North Co Fire Protection Dist</t>
  </si>
  <si>
    <t>315 E Ivy St Fallbrook, CA</t>
  </si>
  <si>
    <t>EMERGENCY ENGINE:  GENERAL MOTORS, MODEL 5.7L, 105 BHP, PROPANE FIRED, S/N: 5P7L09981 FOR A 60 KW GENERATOR (MFR: KOHLER, MODEL: 60RZG, S/N 2063104)_x000D_LOCATION: SHOP_x000D_(983561 ALC 12/06)</t>
  </si>
  <si>
    <t>APCD2007-PTO-983614</t>
  </si>
  <si>
    <t>Yuima Municipal Water District</t>
  </si>
  <si>
    <t>17556 HY 76 Pauma Valley, CA</t>
  </si>
  <si>
    <t>EMERGENCY ENGINE: DEUTZ, MODEL BF6M1013FC, MODEL YEAR 2005, TIER 2, 301 BHP, DIESEL FIRED, TURBOCHARGED, AFTERCOOLED, S/N 01090007, ENGINE FAMILY NO. 4DZXL07.1034. (983614 ALC 08/07)</t>
  </si>
  <si>
    <t>APCD2007-PTO-983639</t>
  </si>
  <si>
    <t>Pacific Tower Home Owners Association</t>
  </si>
  <si>
    <t>4944 Cass St San Diego, CA</t>
  </si>
  <si>
    <t>INTERNAL COMBUSTION ENGINE. MAKE: GENERAL MOTORS, MODEL: VORTEC 5.7L, SERIAL NUMBER: 57LO6136KC1, BHP RATING: 98 HP. NATURAL GAS FUELED. DRIVES AN ELECTRICAL EMERGENCY GENERATOR RATED AT 60 KW. JFTNEWMAR2907</t>
  </si>
  <si>
    <t>77.10</t>
  </si>
  <si>
    <t>78.40</t>
  </si>
  <si>
    <t>APCD2007-PTO-983682</t>
  </si>
  <si>
    <t>Alejandro Campos</t>
  </si>
  <si>
    <t>2732 Navajo Rd #100 El Cajon, CA</t>
  </si>
  <si>
    <t>EMERGENCY STANDBY GENERATOR: 79 BHP JOHN DEERE /GENERAC POWER SYSTEMS MODEL NO. 3.0 DT / 5030TF270 DIESEL ENGINE (S/N PE5030T073086), WITH TURBOCHARGING, DRIVING A 50 KW MODEL SD050 GENERATOR. FAMILY NO. 4JDXL03.0063 CARB/EPA TIER II COMPLIANT.   EAD 03/06/07</t>
  </si>
  <si>
    <t>118.50</t>
  </si>
  <si>
    <t>120.50</t>
  </si>
  <si>
    <t>APCD2007-PTO-983712</t>
  </si>
  <si>
    <t>La Jolla Institute for Allergy &amp; Immunology</t>
  </si>
  <si>
    <t>9420 Athena Cir La Jolla, CA</t>
  </si>
  <si>
    <t>INTERNAL COMBUSTION ENGINE. MAKE: MITSUBISHI. MODEL: 512H-Y1PTA-3. SERIAL NUMBER 3112. DIESEL FUELED. BHP: 1528. EQUIPPED WITH TURBOCHARGER. DRIVES AN ELECTRICAL EMERGENCY GENERATOR RATED AT 1020 KW.( ENGINE CERTIFICATION NUMBER 4DDXL12.7VGD).JFTNEWDEC2206</t>
  </si>
  <si>
    <t>114.60</t>
  </si>
  <si>
    <t>117.70</t>
  </si>
  <si>
    <t>APCD2007-PTO-983717</t>
  </si>
  <si>
    <t>4677 Overland Ave San Diego, CA</t>
  </si>
  <si>
    <t>EMERGENCY STANDBY ENGINE: 277 BHP CUMMINS MODEL 6CTA8.3-G2 DIESEL FIRED ENGINE WITH TURBOCHARGING AND AFTERCOOLING, AND DRIVING A 150 KW GENERATOR.S/N 46037794 ; GEN SET MODEL 150DGF  EPA FAMILY# 1CEXLO505ACD983717 EAD 5/16/07</t>
  </si>
  <si>
    <t>577.50</t>
  </si>
  <si>
    <t>597.80</t>
  </si>
  <si>
    <t>APCD2007-PTO-983718</t>
  </si>
  <si>
    <t>Vons</t>
  </si>
  <si>
    <t>845 College Bl Oceanside, CA</t>
  </si>
  <si>
    <t>EMERGENCY STANDBY ENGINE: 65 BHP GENERAC, MODEL 3.9 GN, PART NUMBER 0A9046, NATURAL GAS FIRED, WITH AIR TO FUEL RATIO CONTROLLER AND 3-WAY CATALYST/NSCR, DRIVING A 40 KW GENERATOR (S/N 2063484)_x000D_983718 EAD 8/24/06</t>
  </si>
  <si>
    <t>269.80</t>
  </si>
  <si>
    <t>297.20</t>
  </si>
  <si>
    <t>APCD2007-PTO-983769</t>
  </si>
  <si>
    <t>SAN SSC ENV Manager (QRW)</t>
  </si>
  <si>
    <t>Mt Laguna Radar (OLD AIR FORCE Mt Laguna, CA</t>
  </si>
  <si>
    <t>EMERGENCY STANDBY ENGINE: JOHN DEERE DIESEL ENGINE, MODEL 6068HF275K, 282 HP MODEL YEAR 2005, EPA TIER 2, CERTIFICATION NUMBER JDX-NR6-05-14,  S/N PE6068H501788. APPL# 983769 EFH 04/07</t>
  </si>
  <si>
    <t>1281.20</t>
  </si>
  <si>
    <t>1282.20</t>
  </si>
  <si>
    <t>APCD2007-PTO-983770</t>
  </si>
  <si>
    <t>EMERGENCY STANDBY ENGINE: 415 BHP DETROIT DIESEL MODEL SERIES 60 /6063-MK35 DIESEL FIRED ENGINE WITH AFTERCOOLING, TURBOCHARGING, CARB # U-R-007-0086; EPA # DDX-NR7-04-02, DRIVING A 265 KW GENERATOR, S/N: 2055095983770 EAD 3/19/07. LOCATED AT STUDENT HEALTH SERVICES.</t>
  </si>
  <si>
    <t>290.40</t>
  </si>
  <si>
    <t>297.90</t>
  </si>
  <si>
    <t>APCD2007-PTO-983775</t>
  </si>
  <si>
    <t>1021 Washington Ave Escondido, CA</t>
  </si>
  <si>
    <t>EMERGENCY STANDBY GENERATOR: _x000D_MFR: CUMMINS, _x000D_MODEL QST30-G5, _x000D_S/N 37221193, _x000D_1490 BHP, DIESEL FIRED ENGINE WITH TURBOCHARGING AND AFTERCOOLING, DRIVING A 1000 KW GENERATOR. _x000D_EPA# CEX-NR9-05-34.1;CARB# U-R-002-258-1.</t>
  </si>
  <si>
    <t>382.50</t>
  </si>
  <si>
    <t>390.40</t>
  </si>
  <si>
    <t>APCD2007-PTO-983783</t>
  </si>
  <si>
    <t>MARK CONDOMINIUM OWNERS ASSOCIATION THE</t>
  </si>
  <si>
    <t>800 THE MARK LANE SAN DIEGO, CA</t>
  </si>
  <si>
    <t>INTERNAL COMBUSTION ENGINE. MAKE: DETROIT DIESEL, MODEL 12V200-G43/R123-7M36, SERIAL #: 5352004236. YEAR OF MANUFACTURE: 2005. DIESEL ENGINE,TURBOCHARGED, INTERCOOLED. BHP RATING: 985 HP. DRIVES AN ELECTRICAL EMERGENCY GENERATOR RATED AT 660 KW. JFTNEWJUN0707</t>
  </si>
  <si>
    <t>145.20</t>
  </si>
  <si>
    <t>APCD2007-PTO-983799</t>
  </si>
  <si>
    <t>Andaz San Diego Hotel</t>
  </si>
  <si>
    <t>Clay Walker</t>
  </si>
  <si>
    <t>600 F St San Diego, CA</t>
  </si>
  <si>
    <t>EMERGENCY ENGINE:  _x000D_-JOHN DEERE, MODEL 6068HF275, 250 BHP, DIESEL FIRED, TURBOCHARGED, MODEL YEAR 2006, S/N PE6068H521430, TIER 2 CERTIFIED, ENGINE FAMILY NO. 5JDXL06.8038._x000D_(983799 ALC 03/07)</t>
  </si>
  <si>
    <t>APCD2007-PTO-983817</t>
  </si>
  <si>
    <t>INTERNAL COMBUSTION ENGINE. MAKE: JOHN DEERE. MODEL: 6090HF485, SERIAL NO.RG6090L02254. DIESEL FUELED. BHP: 385 HP. EQUIPPED WITH TURBOCHARGER AND AFTERCOOLER. ENGINE CERTIFICATION FAMILY: 7JDXL09.0102, TIER 3. DRIVES AN ELECTRICAL EMERGENCY GENERATOR RATED AT 250 KW.JFTNEWSEP0607</t>
  </si>
  <si>
    <t>109.80</t>
  </si>
  <si>
    <t>116.90</t>
  </si>
  <si>
    <t>APCD2007-PTO-983844</t>
  </si>
  <si>
    <t>Park Terrace East Village Owners Association</t>
  </si>
  <si>
    <t>253 10th Av San Diego, CA</t>
  </si>
  <si>
    <t>INTERNAL COMBUSTION ENGINE. MAKE: MITSUBISHI. MODEL: S12A2-Y1PTA-1. SERIAL NUMBER 24501. BHP RATING: 1126. DIESEL FUELED. EQUIPPED WITH TURBOCHARGER DRIVES AN ELECTRICAL EMERGENCY GENERATOR RATED AT 760 KW. JFTNEWAUG0306</t>
  </si>
  <si>
    <t>164.70</t>
  </si>
  <si>
    <t>165.20</t>
  </si>
  <si>
    <t>APCD2007-PTO-983874</t>
  </si>
  <si>
    <t>The Endoscopy Center</t>
  </si>
  <si>
    <t>700 Garden View Ct #101 Encinitas, CA</t>
  </si>
  <si>
    <t>EMERGENCY STANDBY ENGINE: ONE (1) 99 BHP CUMMINS MODEL 4BTA3.9-G5 TURBOCHARGED AND AFTERCOOLED DIESEL FIRED ENGINE, S/N 46516621, DRIVING A 60 KW GENERATOR.  EPA# CEX-NR4-05-131; CARB# U-R-002-0287983874 AMENDING 983495 EAD 8/24/06</t>
  </si>
  <si>
    <t>APCD2007-PTO-983890</t>
  </si>
  <si>
    <t>INTERNAL COMBUSTION ENGINE. MAKE: MITSUBISHI. MODEL: S6R-Y1PTA-4. SERIAL NO 19878. DIESEL FUELED. EQUIPPED WITH TURBOCHARGER. BHP RATING: 898 HP. DRIVES AN ELECTRICAL EMERGENCY GENERATOR RATED AT 600 KW.   FUNCTIONAL GROUP - RESEARCH, DEVELOPMENT, TEST, AND EVALUATION (RDT&amp;E).   JFTNEWJAN0407</t>
  </si>
  <si>
    <t>237.20</t>
  </si>
  <si>
    <t>APCD2007-PTO-983924</t>
  </si>
  <si>
    <t>6602 Lago Lindo Rancho Santa Fe, CA</t>
  </si>
  <si>
    <t>EMERGENCY ENGINE: CUMMINS, MODEL L634D-1/10386C, DIESEL FIRED, 87 BHP, S/N 53100894. (983924 ALC 06/07)</t>
  </si>
  <si>
    <t>APCD2007-PTO-983925</t>
  </si>
  <si>
    <t>RANCHO SANTA FE COMMUNITY SERVICES DIST</t>
  </si>
  <si>
    <t>1688 LA GRACIA RANCHO SANTA FE, CA</t>
  </si>
  <si>
    <t>EMERGENCY ENGINE:  KOMATSU, MODEL S6D95L-1, DIESEL FIRED, 99 BHP, S/N 83775. (983925 ALC 06/07)</t>
  </si>
  <si>
    <t>APCD2007-PTO-983926</t>
  </si>
  <si>
    <t>4805 San Elijo Rancho Santa Fe, CA</t>
  </si>
  <si>
    <t>EMERGENCY ENGINE:  CATERPILLAR, MODEL 3304B D1, DIESEL FIRED, 137 BHP, S/N 83206099. (983926 ALC 06/07)</t>
  </si>
  <si>
    <t>APCD2007-PTO-983927</t>
  </si>
  <si>
    <t>6805 "A" Calle Portone Rancho Santa Fe, CA</t>
  </si>
  <si>
    <t>EMERGENCY ENGINE:  CUMMINS, MODEL L634T-I/10148E, DIESEL FIRED, 69 BHP, S/N 53115206. (983927 ALC 06/07)</t>
  </si>
  <si>
    <t>APCD2007-PTO-983928</t>
  </si>
  <si>
    <t>6501 CALLE POINT BELLA RANCHO SANTA FE, CA</t>
  </si>
  <si>
    <t>EMERGENCY ENGINE: CUMMINS, MODEL 6BT-5.9CI, DIESEL FIRED, 135 BHP, S/N 44347220. (983928 ALC 06/07)</t>
  </si>
  <si>
    <t>APCD2007-PTO-983929</t>
  </si>
  <si>
    <t>6259 VIA NARANJAL RANCHO SANTA FE, CA</t>
  </si>
  <si>
    <t>EMERGENCY ENGINE:  KOMATSU, MODEL SAGD110-1, DIESEL FIRED, 180 BHP, S/N 60405. (983929 ALC 06/07)</t>
  </si>
  <si>
    <t>APCD2007-PTO-983930</t>
  </si>
  <si>
    <t>7203 LA SOLIDARIA Rancho Santa Fe, CA</t>
  </si>
  <si>
    <t>EMERGENCY ENGINE:  CUMMINS, MODEL 4BT3.9-G2, DIESEL FIRED, 102 BHP, S/N 45212458. (983930 ALC 06/07)</t>
  </si>
  <si>
    <t>APCD2007-PTO-983931</t>
  </si>
  <si>
    <t>7880 CALLE DOS LAGOS RANCHO SANTA FE, CA</t>
  </si>
  <si>
    <t>EMERGENCY ENGINE:  CUMMINS, MODEL 4BT3.9-G2, DIESEL FIRED, 102 BHP, S/N 45210817. (983931 ALC 06/07)</t>
  </si>
  <si>
    <t>APCD2007-PTO-983932</t>
  </si>
  <si>
    <t>17133 EL VUELO RANCHO SANTA FE, CA</t>
  </si>
  <si>
    <t>EMERGENCY ENGINE:  KOMATSU, MODEL S6D95L-1, DIESEL FIRED, 99 BHP, S/N 32240. (983932 ALC 06/07)</t>
  </si>
  <si>
    <t>APCD2007-PTO-983933</t>
  </si>
  <si>
    <t>6985 PASEO DELICIAS RANCHO SANTA FE, CA</t>
  </si>
  <si>
    <t>EMERGENCY ENGINE:  CUMMINS, MODEL 4B-3.9, DIESEL FIRED, 66 BHP, S/N 44327119. (983933 ALC 06/07)</t>
  </si>
  <si>
    <t>APCD2007-PTO-983935</t>
  </si>
  <si>
    <t>17144 AVENIDA DE ACACIAS RANCHO SANTA FE, CA</t>
  </si>
  <si>
    <t>EMERGENCY ENGINE:  CATERPILLAR, MODEL 3208, DIESEL FIRED, 156 BHP, S/N 29A01185. (983935 ALC 06/07)</t>
  </si>
  <si>
    <t>APCD2007-PTO-983977</t>
  </si>
  <si>
    <t>Valley Center Municipal Water Dist</t>
  </si>
  <si>
    <t>Assistant Dist Manager</t>
  </si>
  <si>
    <t>27743 Valley Center Rd Valley Center, CA</t>
  </si>
  <si>
    <t>EMERGENCY DIESEL ENGINE: DETROIT DIESEL 6063-HV35, S/N 06R0934126, 635 BHP, TURBOCHARGED, AFTERCOOLED, CERTIFIED OF FAMIY #6DDXL14.0VLD, DRIVING A 405 KW GENERATOR FOR EMERGENCY SEWAGE PUMPING. 983977-SJE-9/2007</t>
  </si>
  <si>
    <t>185.10</t>
  </si>
  <si>
    <t>186.10</t>
  </si>
  <si>
    <t>APCD2007-PTO-983992</t>
  </si>
  <si>
    <t>McCain Traffic Supply</t>
  </si>
  <si>
    <t>JoAnn Mills</t>
  </si>
  <si>
    <t>2365 Oak Ridge Wy Vista, CA</t>
  </si>
  <si>
    <t>EMERGENCY DIESEL ENGINE: JOHN DEERE MODEL 5030TF270, S/N PE5030T064438, 80 BHP, MODEL YEAR 2005, EPA TIER 2 CERTIFIED OF ENGINE FAMILY #5JDXL03.0063, W/ TURBOCHARGER, DRIVING A 50 KW GENERAC GENERATOR. 983992-SJE-02/2007</t>
  </si>
  <si>
    <t>55.30</t>
  </si>
  <si>
    <t>APCD2007-PTO-984023</t>
  </si>
  <si>
    <t>Building 2799 Camp Pendleton, CA</t>
  </si>
  <si>
    <t>EMERGENCY DIESEL ENGINE (UNIT#2):  MFR: DETROIT DIESEL/MTU, MODEL: R1237M36, S/N: 5352004560, 1120 BHP, TURBOCHARGED, TIER 1 CERTIFIED OF  FAMILY #5DDXL35.8GRP, DRIVING A 750 KW GENERATOR.     984023-SJE-11/2007</t>
  </si>
  <si>
    <t>APCD2007-PTO-984029</t>
  </si>
  <si>
    <t>ARE - 9880 Campus Pointe, LLC.</t>
  </si>
  <si>
    <t>Scott Brinegar</t>
  </si>
  <si>
    <t>INTERNAL COMBUSTION ENGINE. _x000D_MAKE: DETROIT DIESEL, _x000D_MODEL: 80837405. _x000D_Serial: 08VF175797_x000D_DIESEL FUELED. _x000D_EQUIPPED WITH TURBOCHARGER AND AFTERCOOLER. _x000D_Output: 474 HP. _x000D__x000D_DRIVES A GENERATOR (Mfr: Kohler, Model: 350AOZ071, serial: 395429) RATED AT 350 KW.</t>
  </si>
  <si>
    <t>233.30</t>
  </si>
  <si>
    <t>235.90</t>
  </si>
  <si>
    <t>APCD2007-PTO-984078</t>
  </si>
  <si>
    <t>Top Ridge 6868 LLC</t>
  </si>
  <si>
    <t>Joseph Chuang</t>
  </si>
  <si>
    <t>6868 Nancy Ridge Drive San Diego, CA</t>
  </si>
  <si>
    <t>Emergency diesel engine: Cummins model QSL9-G2, 350 bhp, S/N 46562807 of engine family 5CEXL0540AAB, driving a 150kw generator.</t>
  </si>
  <si>
    <t>APCD2007-PTO-984080</t>
  </si>
  <si>
    <t>SD City of Water Miramar Filter Plt</t>
  </si>
  <si>
    <t>10710 Scripps Lake Dr San Diego, CA</t>
  </si>
  <si>
    <t>EMERGENCY DIESEL ENGINE:  CUMMINS QSK60G9, S/N33162541, 3251 BHP, TURBOCHARGED,  AFTERCOOLED EPA TIER 1 CERTIFIED OF ENGINE FAMILY#5CEXL060.ABA, DRIVING A 2250 KW GENERATOR (NEWAGE P734G ). LOCATED WITHIN 500 FEET OF A SCHOOL.</t>
  </si>
  <si>
    <t>APCD2007-PTO-984099</t>
  </si>
  <si>
    <t>Otay Lakes Surgery Center</t>
  </si>
  <si>
    <t>955 Lane Ave #100 Chula Vista, CA</t>
  </si>
  <si>
    <t>EMERGENCY DIESEL ENGINE: CUMMINS QSL9-G2, S/N 46584141, 364 BHP, TURBOCHARGED, EPA TIER 3 CERTIFIED OF ENGINE FAMILY #6CEXL0540AAB, DRIVING A 150KW GENERATOR (CUMMINS #150DSHAA)</t>
  </si>
  <si>
    <t>151.20</t>
  </si>
  <si>
    <t>APCD2007-PTO-984121</t>
  </si>
  <si>
    <t>Director Maintenance</t>
  </si>
  <si>
    <t>2015 Birch Rd Chula Vista, CA</t>
  </si>
  <si>
    <t>EMERGENCY STANDBY ENGINE: JOHN DEERE DIESEL ENGINE, MODEL 4045TF270, S/N PE4045T554534, RATED AT 99 BHP, MODEL YEAR 2006, EPA TIER 2 CERTIFIED OF ENGINE FAMILY NUMBER 6JDXL04.5057, TURBOCHARGED, DRIVING A 55 KW GENERATOR. (984121-CCN-4/07)</t>
  </si>
  <si>
    <t>247.50</t>
  </si>
  <si>
    <t>252.50</t>
  </si>
  <si>
    <t>APCD2007-PTO-984127</t>
  </si>
  <si>
    <t>EMERGENCY DIESEL ENGINE (UNIT#1): DETROIT DIESEL/MTU, MODEL: R1237M36, S/N: 5352004738,_x000D_1120 BHP, TURBOCHARGED, TIER 1 CERTIFIED OF  FAMILY# 5DDXL35.8GRP, DRIVING A 750 KW GENERATOR.      984127-SJE-11/2007</t>
  </si>
  <si>
    <t>APCD2007-PTO-984132</t>
  </si>
  <si>
    <t>Fairmont Grand Del Mar</t>
  </si>
  <si>
    <t>Yann Clavadetscher</t>
  </si>
  <si>
    <t>5300 Grand Del Mar Court San Diego, CA</t>
  </si>
  <si>
    <t>EMERGENCY DIESEL ENGINE: CUMMINS QSL9-G3 NR3, S/N: 46700132, 399 HP, CERTIFIED OF FAMILY#: 6CEXL0540AAB, TURBOCHARGED, AFTERCOOLED, DRIVING A 250 KW  GENERATOR, WITH VERTICAL UNOBSTRUCTED EXHAUST.  984132-SJE-12/2007</t>
  </si>
  <si>
    <t>96.50</t>
  </si>
  <si>
    <t>99.20</t>
  </si>
  <si>
    <t>APCD2007-PTO-984153</t>
  </si>
  <si>
    <t>First Congregational Memorial Tower</t>
  </si>
  <si>
    <t>3541 Park Blvd San Diego, CA</t>
  </si>
  <si>
    <t>EMERGENCY DIESEL ENGINE: CUMMINS MODEL  NT-855-G, S/N: 53184, 355 HP, DRIVING A 200 KW ONAN GENERATOR (MODEL 200DFP-17R, S/N: J280363030) 984153-SJE-4/07</t>
  </si>
  <si>
    <t>944.40</t>
  </si>
  <si>
    <t>958.80</t>
  </si>
  <si>
    <t>APCD2007-PTO-984155</t>
  </si>
  <si>
    <t>SAN DIEGO CITY OF FIRE RESCUE</t>
  </si>
  <si>
    <t>1590 LA MEDIA RD SAN DIEGO, CA</t>
  </si>
  <si>
    <t>EMERGENCY DIESEL ENGINE: PERKINS MODEL T4236-TURBOCHARGER, S/N: CJ70296 U657194Y, 96.9 HP, DRIVING A 60 KW GENERATOR (SPECTRUM MODEL 60DS60, S/N: 360596) 984155-SJE-4/07</t>
  </si>
  <si>
    <t>549.80</t>
  </si>
  <si>
    <t>594.60</t>
  </si>
  <si>
    <t>APCD2007-PTO-984171</t>
  </si>
  <si>
    <t>USMC Base Public Utilities U03</t>
  </si>
  <si>
    <t>Building 250263 Camp Pendleton, CA</t>
  </si>
  <si>
    <t>INTERNAL COMBUSTION ENGINE. MAKE: JOHN DEERE, MODEL: 5030TF270. SERIAL NO.: PE5053T060233. BHP RATING: 64 HP. DIESEL FUELED, EQUIPPED WITH TURBOCHARGER. DRIVES AN ELECTRICAL EMERGENCY GENERATOR RATED AT 40 KW. ENGINE CERTIFICATION FAMILY: 6JDXL03.0063 JFT NEW APR 18 07 BLDG 250263</t>
  </si>
  <si>
    <t>APCD2007-PTO-984186</t>
  </si>
  <si>
    <t>CA ST DEPT OF FORESTRY CAMPO</t>
  </si>
  <si>
    <t>31577 HWY 94 CAMPO, CA</t>
  </si>
  <si>
    <t>EMERGENCY ENGINE: GENERAL MOTORS INDUSTRIAL POWERTRAIN VORTEC 8.1 LITER, PROPANE GAS FUELED, 162 HP, S/N 8.1L-05890, EQUIPPED WITH JOHNSON MATTHEY BANDITO CATALYTIC CONVERTER MODEL CXX6-4, DRIVING A 100 KW GENERATOR (KOHLER 100RZG). 984186-SJE-07/2007</t>
  </si>
  <si>
    <t>827.10</t>
  </si>
  <si>
    <t>842.00</t>
  </si>
  <si>
    <t>APCD2007-PTO-984216</t>
  </si>
  <si>
    <t>Brad Hegner</t>
  </si>
  <si>
    <t>24171 Japatul Valley Rd Alpine, CA</t>
  </si>
  <si>
    <t>REGISTRATION OF DIESEL EMERGENCY BACKUP GENERATOR, MAKE:CATERPILLAR, 158 HP MODEL: 3116 DIT, S/N 25G00759, APP# 984216</t>
  </si>
  <si>
    <t>APCD2007-PTO-984256</t>
  </si>
  <si>
    <t>County of San Diego - DGS (Volcan North)</t>
  </si>
  <si>
    <t>Patrick Broe</t>
  </si>
  <si>
    <t>2973 VOLCAN MT RD JULIAN, CA</t>
  </si>
  <si>
    <t>Emergency engine: Cummins, Model QSJ5.9G-G3, rated at 168 bhp, S/N L200852197, propane fueled, EPA certified of engine family number LCEXB05.9ALB, equipped with Miratech three-way catalyst: catalyst housing MN-12-05F-HSG-0, S/N_x000D_MN-1456; with air to fuel ratio controller; driving an 100 KW generator.</t>
  </si>
  <si>
    <t>672.10</t>
  </si>
  <si>
    <t>APCD2007-PTO-984257</t>
  </si>
  <si>
    <t>SD COUNTY OF</t>
  </si>
  <si>
    <t>3305 BUCKMAN SPRINGS RD PINE VALLEY, CA</t>
  </si>
  <si>
    <t>EMERGENCY ENGINE: GENERAL MOTORS, MODEL VORTEC 4.3L, 75 BHP, PROPANE FIRED, S/N 4P3L22380; WITH A JOHNSON MATHEY BANDITO CXX-2-3 CATALYTIC CONVERTER. (ALC 984257 05/07)</t>
  </si>
  <si>
    <t>589.00</t>
  </si>
  <si>
    <t>614.30</t>
  </si>
  <si>
    <t>APCD2007-PTO-984261</t>
  </si>
  <si>
    <t>Current - MMP Cedar Street Owner LLC</t>
  </si>
  <si>
    <t>Alicia Teed</t>
  </si>
  <si>
    <t>1551 Union St San Diego, CA</t>
  </si>
  <si>
    <t>EMERGENCY STANDBY ENGINE, CUMMINS DIESEL ENGINE, MODEL 600DFHA, 1135 HP, MODEL YEAR 2005, EPA TIER 1 CERTIFIED OF ENGINE FAMILY NUMBER 5CEXL030.ABA, S/N: 37221331, TURBOCHARGED, AFTERCOOLED, DRIVING A 600 KW GENERATOR. APPL# 984261 EFH 09/07</t>
  </si>
  <si>
    <t>APCD2007-PTO-984262</t>
  </si>
  <si>
    <t>Sanford Burnham Medical Research Institute</t>
  </si>
  <si>
    <t>John Reed</t>
  </si>
  <si>
    <t>10905 Road To The Cure San Diego, CA</t>
  </si>
  <si>
    <t>EMERGENCY STANDBY ENGINE: ONE 550 BHP DETROIT DIESEL ENGINE, LEAN BURN, MODEL SERIES 60 (14.0 L) - 6063 HK 35 4-CYCLE DIESEL FIRED, WITH TURBO-CHARGING AND AFTERCOOLING, DRIVING A 355 KW GENERATOR. TIER III EPANO. DDX-NRCI-06-01; CARB NO. U-R-OO7-0106; GENERATOR SET MODEL 350SED/208-600V. S/N  2120135984262 EAD 9/25/07</t>
  </si>
  <si>
    <t>122.50</t>
  </si>
  <si>
    <t>APCD2007-PTO-984263</t>
  </si>
  <si>
    <t>SAN SSC ENV Manager (MZB VOR)</t>
  </si>
  <si>
    <t>Mission Bay Island San Diego, CA</t>
  </si>
  <si>
    <t>EMERGENCY  ENGINE: GENERAL MOTORS 5.7 LITER INDUSTRIAL POWERTRAIN VORTEC, PROPANE FUELED, S/N GM 5.7L 5P7L10776, 89 HP, WITH JOHNSON-MATTHEY CXX4 CATALYTIC CONVERTER AND WOODWARD AIR TO FUEL RATIO CONTROLLER, DRIVING A 55 KW KOHLER GENERATOR (S/N 2095090).  _x000D_984263-SJE-03/2007</t>
  </si>
  <si>
    <t>248.90</t>
  </si>
  <si>
    <t>APCD2007-PTO-984276</t>
  </si>
  <si>
    <t>Marriott Courtyard Hotel</t>
  </si>
  <si>
    <t>Benjamin Blaz</t>
  </si>
  <si>
    <t>2592 Laning Rd San Diego, CA</t>
  </si>
  <si>
    <t>INTERNAL COMBUSTION ENGINE. MAKE: JOHN DEERE. MODEL: 4045TF270, SERIAL NO. PE4045T649644. DIESEL FUELED, EQUIPPED WITH TURBOCHARGER. BHP RATING: 99 HP ENGINE CERTIFICATION FAMILY: 5JDXL04.5057. DRIVES AN ELECTRICAL EMERGENCY GENERATOR RATED AT 62 KW.   JFTNEWJUN2107</t>
  </si>
  <si>
    <t>62.00</t>
  </si>
  <si>
    <t>66.00</t>
  </si>
  <si>
    <t>APCD2007-PTO-984277</t>
  </si>
  <si>
    <t>EMERGENCY ENGINE:  CUMMINS, MODEL QSL9-G2, 364 BHP, MODEL YEAR 2006,TIER 3 CERTIFIED, DIESEL FIRED, TURBOCHARGED, AFTERCOOLED, S/N 46573605,ENGINE FAMILY NO. 6CEXL0540AAB.(984277 ALC 06/07)</t>
  </si>
  <si>
    <t>113.60</t>
  </si>
  <si>
    <t>116.80</t>
  </si>
  <si>
    <t>APCD2007-PTO-984381</t>
  </si>
  <si>
    <t>SD CO OF</t>
  </si>
  <si>
    <t>1424 MONTECITO RD RAMONA, CA</t>
  </si>
  <si>
    <t>EMERGENCY DIESEL ENGINE: ENGINE MODEL NUMBER EK 130, SERIAL NUMBER A10485; GENERAC MODEL SD151-36133D18CB, S/N AD203402SPD, 13.3 LITER, APPROX 200 BHP, DRIVING A 150 KW GENERATOR. 984381-SJE-4/07</t>
  </si>
  <si>
    <t>APCD2007-PTO-984392</t>
  </si>
  <si>
    <t>CA ST OF FORESTRY WHITE STAR</t>
  </si>
  <si>
    <t>1684 TIERRA DEL SOL RD BOULEVARD, CA</t>
  </si>
  <si>
    <t>EMERGENCY STANDBY ENGINE: FORD ENGINE, FUELED WITH PROPANE GAS, MODELSG-6491-6005F, S/N 17038R-2S-RG, RATED AT 82 BHP, DRIVING A GENERATOR. (984392-CCN-7/06)</t>
  </si>
  <si>
    <t>476.20</t>
  </si>
  <si>
    <t>APCD2007-PTO-984427</t>
  </si>
  <si>
    <t>3550 Dunhill St San Diego, CA</t>
  </si>
  <si>
    <t>INTERNAL COMBUSTION ENGINE. MAKE: JOHN DEERE, MODEL: 4045HF275, SERIAL NO: PE4045H581848. DIESEL ENGINE, TURBOCHARGED. BHP RATING: 157 HP. TIER 2 CERTIFIED. ENGINE FAMILY 6JDXL06.8039. DRIVES AN ELECTRICAL EMERGENCY GENERATOR RATED AT 100 KW (S/N 2105864). _x000D_JFT NEW AUG 09 07</t>
  </si>
  <si>
    <t>245.90</t>
  </si>
  <si>
    <t>APCD2007-PTO-984450</t>
  </si>
  <si>
    <t>EMERGENCY DIESEL ENGINE: ALLIS CHAMBERS MODEL 685T, S/N 85-04729, 150 HP, DRIVING AN ONAN GENERATOR MODEL 125.ODYD-15R, S/N J830682806 GENERATOR. 984450-SJE-4/07</t>
  </si>
  <si>
    <t>APCD2007-PTO-984470</t>
  </si>
  <si>
    <t>CHULA VISTA CITY OF FIRE DEPT</t>
  </si>
  <si>
    <t>MATT LITTLE</t>
  </si>
  <si>
    <t>1180 WOODS DR CHULA VISTA, CA</t>
  </si>
  <si>
    <t>INTERNAL COMBUSTION ENGINE. MAKE: JOHN DEERE. MODEL: 3029TF270. ENGINE S/N: PE3029T575735. BHP RATING: 64 HP. DIESEL FUELED. EQUIPPED WITH A TURBOCHARGER. CARB CERTIFICATION: 5JDXL02.9050. DRIVES AN ELECTRICAL EMERGENCY GENERATOR RATED AT 40 KW. TIER 2.  JFTNEWJAN1707</t>
  </si>
  <si>
    <t>229.90</t>
  </si>
  <si>
    <t>APCD2007-PTO-984485</t>
  </si>
  <si>
    <t>Building 630122 Camp Pendleton, CA</t>
  </si>
  <si>
    <t>Emergency Diesel Engine Generator: Generac, Model D3400T-Gen1, 85 BHP, S/N TP9G00426, Engine Family_x000D_HKMCL3.41D43, Tier 3 certified; driving a 40-kW emergency electrical generator.  (BLDG 630122)</t>
  </si>
  <si>
    <t>APCD2007-PTO-984493</t>
  </si>
  <si>
    <t>620 Mission Av W Escondido, CA</t>
  </si>
  <si>
    <t>INTERNAL COMBUSTION ENGINE. MAKE: DETROIT DIESEL. MODEL: SERIES 60, 14L. SERIAL NUMBER: 06R0944105. DIESEL FUELED. 550 BHP, TIER 3, EQUIPPED WITH A TURBOCHARGER AND AFTERCOOLER. DRIVES AN ELECTRICAL EMERGENCY GENERATOR RATED AT 360 KW, SERIAL NUMBER: 2121627.  FAMILY: 6DDXL14.0VLD JFT NEW APP JAN2507</t>
  </si>
  <si>
    <t>165.50</t>
  </si>
  <si>
    <t>APCD2007-PTO-984532</t>
  </si>
  <si>
    <t>Firmenich Inc</t>
  </si>
  <si>
    <t>Associate Director</t>
  </si>
  <si>
    <t>4767 Nexus Centre Dr San Diego, CA</t>
  </si>
  <si>
    <t>EMERGENCY DIESEL ENGINE:  AB VOLVO PENTA MODEL D50016.1B65, S/N 2016010174, 757 BHP, TURBOCHARGED, AFTERCOOLED, EPA FAMILY #6VPXL16.1ACB, DRIVING A 500KW GENERATOR._x000D_984532-SJE-11/2006</t>
  </si>
  <si>
    <t>134.50</t>
  </si>
  <si>
    <t>APCD2007-PTO-984578</t>
  </si>
  <si>
    <t>Fleet Intelligence Training Center Pacific</t>
  </si>
  <si>
    <t>3855 N Harbor Dr., Bldg 564 San Diego, CA</t>
  </si>
  <si>
    <t>EMERGENCY ENGINE GENERATOR, 465HP CUMMINS DIESEL ENGINE, MODEL NTA-855-G2, S/N 11743288, ENGINE YEAR 1994. APPL# 984578 EFH 01/07</t>
  </si>
  <si>
    <t>1548.20</t>
  </si>
  <si>
    <t>1559.10</t>
  </si>
  <si>
    <t>APCD2007-PTO-984579</t>
  </si>
  <si>
    <t>USN-Naval Base Point LomaMSC Pacific</t>
  </si>
  <si>
    <t>NBPL, Bldg 570 San Diego, CA</t>
  </si>
  <si>
    <t>EMERGENCY DIESEL ENGINE: JOHN DEERE MODEL 6081TF0016, S/N RG6081T090775, 211 HP, MODEL YEAR 1999, DRIVING A KOHLER 135ROZJ GENERATOR. 984579-SJE-4/07</t>
  </si>
  <si>
    <t>166.60</t>
  </si>
  <si>
    <t>APCD2007-PTO-984615</t>
  </si>
  <si>
    <t>City Of Carlsbad</t>
  </si>
  <si>
    <t>5812 El Fuerte St Carlsbad, CA</t>
  </si>
  <si>
    <t>EMERGENCY STANDBY ENGINE: CUMMINS DIESEL ENGINE, MODEL QSL9-G2, S/N 46578749, RATED AT 325 BHP, MODEL YEAR 2006, EPA TIER 3 CERTIFIED OF ENGINE FAMILY NUMBER 6CEXL0540AAB, TURBOCHARGED, AFTERCOOLED, DRIVING A 200 KW GENERATOR.</t>
  </si>
  <si>
    <t>APCD2007-PTO-984650</t>
  </si>
  <si>
    <t>Parkside Special Care Center</t>
  </si>
  <si>
    <t>444 W Lexington Av El Cajon, CA</t>
  </si>
  <si>
    <t>EMERGENCY STANDBY ENGINE: FORD ENGINE, FUELED WITH NATURAL GAS, MODEL B8PK-6005-4, S/N 3281-F21K6, RATED AT 60 BHP, DRIVING A 45 KW GENERATOR. (984650-CCN-8/06)</t>
  </si>
  <si>
    <t>1019.40</t>
  </si>
  <si>
    <t>1026.00</t>
  </si>
  <si>
    <t>APCD2007-PTO-984686</t>
  </si>
  <si>
    <t>Harvest Meat Co Inc</t>
  </si>
  <si>
    <t>1022 Bay Marina Drive  Suite 106 National City, CA</t>
  </si>
  <si>
    <t>EMERGENCY STANDBY ENGINE: 105 NATURAL GAS, GEN. MOTORS/INDUSTRIAL POWERTRAIN MODEL VORTEC 5.7L, S/N 5.7L- 7577, DRIVING A KOHLER MODEL 60 RZ 60 KW GENERATOR (S/N 0774556). EAD 6/14/07 984686</t>
  </si>
  <si>
    <t>APCD2007-PTO-984691</t>
  </si>
  <si>
    <t>2501 Haymar Dr Oceanside, CA</t>
  </si>
  <si>
    <t>EMERGENCY STANDBY ENGINE, DETROIT DIESEL ENGINE, MODEL 60-606HV35, EPA TIER 3 CERTIFIED, MODEL YEAR 2006, ENGINE FAMILY NO. 7DDXL14 OVLD, S/N 1262AO73824, 635 HP, TURBOCHARGED AND AFTERCOOLED, DRIVING A 420 KW KOHLER GENERATOR. APP# 984691 EFH 12/07</t>
  </si>
  <si>
    <t>171.00</t>
  </si>
  <si>
    <t>APCD2007-PTO-984755</t>
  </si>
  <si>
    <t>USN NOLFIB</t>
  </si>
  <si>
    <t>Naval Outlying Landing Field Bldg 90 Imperial Beach, CA</t>
  </si>
  <si>
    <t>EMERGENCY PROPANE ENGINE: GENERAL MOTORS MODEL VORTEC 5.7L, 105 BHP, S/N 5P7L11783, EQUIPPED WITH A CLEANAIR SYSTEMS CATALYTIC CONVERTER AND NEUTRONICS "MARK V" AIR/FUEL CONTROLLER, DRIVING A 60 KW GENERATOR. 984755-SJE-10/2007</t>
  </si>
  <si>
    <t>APCD2007-PTO-984768</t>
  </si>
  <si>
    <t>35871 Mountain Circle Dr Julian, CA</t>
  </si>
  <si>
    <t>EMERGENCY GENERATOR: 75 BHP GENERAL MOTORS INDUSTRIAL POWERTRAIN MODEL VORTEC 4.3 L LPG OR NATURAL GAS FIRED ENGINE, EQUIPPED WITH A JOHNSON MATTHEY MODEL CXX4-3 , 3-WAY CATALYST/NSCR UNIT AND GILL AF 120 AIR TO FUEL RATIO CONTROLLER, DRIVING A KOLHER MODEL 45 RZG 45 KW GENERATOR. ENGINE S/N 4.3L-16017</t>
  </si>
  <si>
    <t>1006.50</t>
  </si>
  <si>
    <t>1007.20</t>
  </si>
  <si>
    <t>APCD2007-PTO-984817</t>
  </si>
  <si>
    <t>Otay Ranch Town Center</t>
  </si>
  <si>
    <t>2015 Birch Rd,Ste. 500 Chula Vista, CA</t>
  </si>
  <si>
    <t>EMERGENCY STANDBY ENGINE: CUMMINS DIESEL ENGINE, MODEL 6BTA5.9-G4, S/N 46582797, RATED AT 170 BHP, MODEL YEAR 2006, EPA TIER 2 CERTIFIED OF ENGINE FAMILY NUMBER 6CEXL0359AAF, TURBOCHARGED, AFTERCOOLED, DRIVING AN 80 KW GENERATOR. (984817-CCN-3/07)</t>
  </si>
  <si>
    <t>219.40</t>
  </si>
  <si>
    <t>222.70</t>
  </si>
  <si>
    <t>APCD2007-PTO-984818</t>
  </si>
  <si>
    <t>EMERGENCY STANDBY ENGINE: CUMMINS DIESEL ENGINE, MODEL QSL9-G2 NR3, S/N 46581208, RATED AT 325 BHP, MODEL YEAR 2006, EPA TIER 3 CERTIFIED OF ENGINE FAMILY NUMBER 6CEXL0540AAB, TURBOCHARGED, AFTERCOOLED, DRIVING A200 KW GENERATOR. (984818-CCN-3/07)</t>
  </si>
  <si>
    <t>111.30</t>
  </si>
  <si>
    <t>113.30</t>
  </si>
  <si>
    <t>APCD2007-PTO-984875</t>
  </si>
  <si>
    <t>EMERGENCY DIESEL ENGINE:  CATERPILLAR MODEL C15 DITA, S/N: FSE00273, 779 HP, TURBOCHARGED, AFTERCOOLED, EPA TIER 3 CERTIFIED OF ENGINE FAMILY #6CPXL15.2ESK, DRIVING A 500 KW GENERATOR FOR SEWER LIFT STATION. 984875-SJE-02/2007 (REPLACES PO#975250)</t>
  </si>
  <si>
    <t>341.50</t>
  </si>
  <si>
    <t>APCD2007-PTO-984927</t>
  </si>
  <si>
    <t>FSN San Diego Holdings LLC</t>
  </si>
  <si>
    <t>Kimberly Pletyak</t>
  </si>
  <si>
    <t>350 10th Ave., Ste 400 San Diego, CA</t>
  </si>
  <si>
    <t>EMERGENCY STANDBY ENGINE: DETROIT DIESEL ENGINE, MODEL 6063HV35, S/N 06R0951557, RATED AT 635 BHP, MODEL YEAR 2006, EPA TIER 3 CERTIFIED OF ENGINE FAMILY NUMBER 6DDXL14.0VLD, TURBOCHARGED, AFTERCOOLED, DRIVING A 405 KW GENERATOR. (984927-CCN-8/07)</t>
  </si>
  <si>
    <t>APCD2007-PTO-984928</t>
  </si>
  <si>
    <t>GSA</t>
  </si>
  <si>
    <t>325 F St W San Diego, CA</t>
  </si>
  <si>
    <t>EMERGENCY STANDBY ENGINE: CATERPILLAR DIESEL ENGINE, MODEL 3208, S/N: 5YF01572, RATED AT 305 BHP, DRIVING A GENERATOR. (984928-CCN-11/06)</t>
  </si>
  <si>
    <t>APCD2007-PTO-984933</t>
  </si>
  <si>
    <t>Imperial Beach City Of PWD</t>
  </si>
  <si>
    <t>865 Imperial Beach Bl Imperial Beach, CA</t>
  </si>
  <si>
    <t>EMERGENCY DIESEL ENGINE: JOHN DEERE MODEL 6090HF485, S/N RG6090l014927, 385 BHP, EPA TIER 3 CERTIFIED OF FAMILY# 6JDXL09.0102, MODEL YEAR 2006, TURBOCHARGED, DRIVING A 250 KW KOHLER GENERATOR MODEL 250 REOZJD. 984933-SJE-11/2007</t>
  </si>
  <si>
    <t>152.70</t>
  </si>
  <si>
    <t>APCD2007-PTO-984947</t>
  </si>
  <si>
    <t>Stanford Court Nursing Center</t>
  </si>
  <si>
    <t>8778 Cuyamaca St Santee, CA</t>
  </si>
  <si>
    <t>EMERGENCY STANDBY ENGINE: CUMMINS DIESEL ENGINE, MODEL DMT 80C3, S/N: 870144, RATED AT 76 BHP, DRIVING A GENERATOR. (984947-CCN-3/07)</t>
  </si>
  <si>
    <t>APCD2007-PTO-984974</t>
  </si>
  <si>
    <t>OCEANS ELEVEN CASINO</t>
  </si>
  <si>
    <t>121 BROOKS ST OCEANSIDE, CA</t>
  </si>
  <si>
    <t>INTERNAL COMBUSTION ENGINE MAKE: CATERPILLAR MODEL: C15 S/N FSE01422 -EQUIPPED WITH TURBOCHARGER, INTERCOOLER. DIESEL ENGINE, BHP: 563. CERTIFIED ENGINE, FAMILY: 6CPXL15.2ESK. DRIVES AN ELECTRICAL EMERGENCY GENERATOR RATED AT 350 KW. ENGINE LOCATED AT LESS THAN 500 FT FROM SCHOOL.</t>
  </si>
  <si>
    <t>141.60</t>
  </si>
  <si>
    <t>142.60</t>
  </si>
  <si>
    <t>APCD2007-PTO-985047</t>
  </si>
  <si>
    <t>EMERGENCY DIESEL ENGINE: CATERPILLAR MODEL C18, S/N EST00285, 765 HP, TURBOCHARGED, AFTERCOOLED, EPA TIER 2 CERTIFIED OF ENGINE FAMILY # 7CPLX18.1ESL, DRIVING A 550 KW GENERATOR.     985047-SJE-06/07BLDG 2387</t>
  </si>
  <si>
    <t>APCD2007-PTO-985055</t>
  </si>
  <si>
    <t>Area Manager</t>
  </si>
  <si>
    <t>735 33rd St San Diego, CA</t>
  </si>
  <si>
    <t>EMERGENCY DIESEL ENGINE: JOHN DEERE MODEL 6090HF485, 346 BHP, S/N RG6090L016118, EPA TIER 3 CERTIFIED OF FAMILY# 6JDXL09.0102, LEAN BURN, 4 CYCLE, WITH TURBOCHARGING, DRIVING A 230 KW GENERATOR, 95055-SJE-12/07</t>
  </si>
  <si>
    <t>APCD2007-PTO-985075</t>
  </si>
  <si>
    <t>Takeda California Inc</t>
  </si>
  <si>
    <t>Facility EHS</t>
  </si>
  <si>
    <t>9625 Towne Centre Drive San Diego, CA</t>
  </si>
  <si>
    <t>EMERGENCY STANDBY ENGINE: DETROIT DIESEL ENGINE, MODEL 6063HV35, S/N 06R0969813 RATED 635 BHP, MODEL YEAR 2007, EPA TIER 3 CERTIFIED OF ENGINE FAMILY NUMBER 7DDXL14.0VLD, TURBOCHARGED, AFTERCOOLED, DRIVING A 405 KW GENERATOR. (985075-CCN-5/07)</t>
  </si>
  <si>
    <t>123.80</t>
  </si>
  <si>
    <t>APCD2007-PTO-985122</t>
  </si>
  <si>
    <t>10282 RANCHO BERNARDO RD SAN DIEGO, CA</t>
  </si>
  <si>
    <t>EMERGENCY STANDBY ENGINE: JOHN DEERE DIESEL ENGINE, MODEL 6068HF285, S/N PE6068L005510, RATED AT 237 BHP, MODEL YEAR 2006, EPA TIER 3 CERTIFIED OF ENGINE FAMILY NUMBER 6JDXL06.8014, TURBOCHARGED, DRIVING A 150 KW GENERATOR  (985122-CCN-10/07)</t>
  </si>
  <si>
    <t>124.70</t>
  </si>
  <si>
    <t>APCD2007-PTO-985124</t>
  </si>
  <si>
    <t>Affinity Development Group</t>
  </si>
  <si>
    <t>10251 Vista Sorrento Pkwy San Diego, CA</t>
  </si>
  <si>
    <t>EMERGENCY STANDBY ENGINE: JOHN DEERE DIESEL ENGINE, MODEL 6068HF285, S/N PE6068L009742, RATED AT 220 BHP, MODEL YEAR 2007, EPA TIER 3 CERTIFIED OF ENGINE FAMILY NUMBER 7JDXL06.8014, TURBOCHARGED, DRIVING A 125 KW GENERATOR   (985124-CCN-6/07)</t>
  </si>
  <si>
    <t>93.29</t>
  </si>
  <si>
    <t>96.59</t>
  </si>
  <si>
    <t>APCD2007-PTO-985140</t>
  </si>
  <si>
    <t>The Home Depot #0679</t>
  </si>
  <si>
    <t>3838 West Vista Wy Oceanside, CA</t>
  </si>
  <si>
    <t>Emergency engine:  John Deere, model 6068HF275, 220 bhp, diesel fired, turbocharged, S/N PE6068H478946, model year 2005, engine Family No. 5JDXL06.8038. (985140 ALC 11/07)</t>
  </si>
  <si>
    <t>277.40</t>
  </si>
  <si>
    <t>APCD2007-PTO-985145</t>
  </si>
  <si>
    <t>298 Fletcher Py El Cajon, CA</t>
  </si>
  <si>
    <t>EMERGENCY STANDBY ENGINE: JOHN DEERE DIESEL ENGINE, MODEL 6068HF285K, S/N PE6068L005400, RATED AT 237 BHP, MODEL YEAR 2007, EPA TIER 3 CERTIFIED OF ENGINE FAMILY NUMBER 7JDXL06.8104, TURBOCHARGED, DRIVING A 177 KW GENERATOR  (985145-CCN-10/07)</t>
  </si>
  <si>
    <t>350.20</t>
  </si>
  <si>
    <t>367.10</t>
  </si>
  <si>
    <t>APCD2007-PTO-985147</t>
  </si>
  <si>
    <t>VIASAT</t>
  </si>
  <si>
    <t>6183 EL CAMINO REAL CARLSBAD, CA</t>
  </si>
  <si>
    <t>EMERGENCY STANDBY ENGINE: CUMMINS DIESEL ENGINE, MODEL QSL9-G2 NR35, S/N: 21739827, RATED AT 249 BHP, MODEL YEAR 2007, EPA TIER 3 CERTIFIED OF ENGINE FAMILY NUMBER 7CEXL0540AAB, TURBOCHARGED, AFTERCOOLED, DRIVING A 150 KW GENERATOR. (985147-CCN-5/07)</t>
  </si>
  <si>
    <t>218.00</t>
  </si>
  <si>
    <t>APCD2007-PTO-985150</t>
  </si>
  <si>
    <t>Intuit</t>
  </si>
  <si>
    <t>Kathy Donnelly</t>
  </si>
  <si>
    <t>7565 Torrey Santa Fe Road San Diego, CA</t>
  </si>
  <si>
    <t>EMERGENCY DIESEL ENGINE: CUMMINS QSKTA50-GE, S/N: 33167524, 1840 HP (2220 NAMEPLATE HP), CERTIFIED OF FAMILY NO: 6CEXL050. AAD MODEL YEAR 2006, TURBOCHARGED, AFTERCOOLED, DRIVING A 1250 KW GENERATOR. 985150-SJE-06/07</t>
  </si>
  <si>
    <t>APCD2007-PTO-985166</t>
  </si>
  <si>
    <t>General Atomics Ct LLC Area 3535/3565</t>
  </si>
  <si>
    <t>3535 General Atomics Ct San Diego, CA</t>
  </si>
  <si>
    <t>EMERGENCY STANDBY ENGINE: DETROIT DIESEL ENGINE, MODEL 80637416, S/N: 06VF194925, RATED AT 474 BHP, MODEL YEAR 1992, TURBOCHARGED, AFTERCOOLED, DRIVING A 300 KW GENERATOR. (985166-CCN-4/07)</t>
  </si>
  <si>
    <t>510.90</t>
  </si>
  <si>
    <t>515.20</t>
  </si>
  <si>
    <t>APCD2007-PTO-985172</t>
  </si>
  <si>
    <t>General Atomics Diazyme</t>
  </si>
  <si>
    <t>Jesus Garcia</t>
  </si>
  <si>
    <t>12889 Gregg Ct Poway, CA</t>
  </si>
  <si>
    <t>EMERGENCY STANDBY ENGINE: GENERAL MOTORS ENGINE, FUELED WITH NATURAL GAS, MODEL VORTEC 8.1L-4 CYCLE, S/N 8P1L14495, RATED AT 195 BHP, TURBOCHARGED, DRIVING A 125 KW GENERATOR. (985172-CCN-5/07)</t>
  </si>
  <si>
    <t>148.90</t>
  </si>
  <si>
    <t>194.40</t>
  </si>
  <si>
    <t>APCD2007-PTO-985173</t>
  </si>
  <si>
    <t>Chula Vista Civic Center</t>
  </si>
  <si>
    <t>Fleet Manager</t>
  </si>
  <si>
    <t>276 Fourth Ave Bldg 300 Chula Vista, CA</t>
  </si>
  <si>
    <t>EMERGENCY DIESEL ENGINE: CUMMINS MODEL QSX15-G9, S/N: 31035462, 755 BHP, EPA TIER 2 CERTIFIED OF FAMILY # 7CEXL015.AAB, TURBOCHARGED, AFTERCOOLED, DRIVING A 350 KW MODEL 350DFEG GENERATOR.   985173-SJE-12/2007</t>
  </si>
  <si>
    <t>APCD2007-PTO-985180</t>
  </si>
  <si>
    <t>Southland Technology</t>
  </si>
  <si>
    <t>8053 Vickers St San Diego, CA</t>
  </si>
  <si>
    <t>INTERNAL COMBUSTION ENGINE. MAKE: JOHN DEERE, MODEL: 4045HF285I. SERIAL NO. PE4045L011749. BHP: 158 HP. DIESEL FUELED. EQUIPPED WITH TURBOCHARGER. CARB CERTIFIED OF ENGINE FAMILY # 7JDXL06.8105, DRIVES AN ELECTRICAL EMERGENCY GENERATOR RATED AT 100 KW (KOHLER 100REOZJD)JFTNEWJUN1307</t>
  </si>
  <si>
    <t>119.30</t>
  </si>
  <si>
    <t>123.20</t>
  </si>
  <si>
    <t>APCD2007-PTO-985182</t>
  </si>
  <si>
    <t>INTERNAL COMBUSTION ENGINE. MAKE: JOHN DEERE, MODEL:4045TF270E, SERIAL NO. PE4045T654484. DIESEL FUELED, EQUIPPED WITH TURBOCHARGER. BHP RATING: 99 HP ENGINE CERTIFICATION FAMILY: 7JDXL04.5057. ENGINE DRIVES AN ELECTRICAL EMERGENCY GENERATOR RATED AT 50 KW. JFTNEWJUL1207,JFT-REVISED S/N NOV 07</t>
  </si>
  <si>
    <t>193.60</t>
  </si>
  <si>
    <t>196.60</t>
  </si>
  <si>
    <t>APCD2007-PTO-985183</t>
  </si>
  <si>
    <t>INTERNAL COMBUSTION ENGINE. MAKE: JOHN DEERE, MODEL: 4045TF270E, SERIAL NO: PE4045T653846. DIESEL FUELED, EQUIPPED WITH TURBOCHARGER, BHP RATING: 99 HP ENGINE CERTIFICATION FAMILY: 7JDXL04.5057. ENGINE DRIVES AN ELECTRICAL EMERGENCY GENERATOR RATED AT 50 KW. JFTNEWJUL1207</t>
  </si>
  <si>
    <t>206.10</t>
  </si>
  <si>
    <t>209.80</t>
  </si>
  <si>
    <t>APCD2007-PTO-985184</t>
  </si>
  <si>
    <t>INTERNAL COMBUSTION ENGINE. MAKE: JOHN DEERE, MODEL: 4045TF270E, SERIAL NO. PE4045T654452. DIESEL FUELED, EQUIPPED WITH TURBOCHARGER. BHP RATING: 99 HP ENGINE CERTIFICATION FAMILY: 7JDXL04.5057. ENGINE DRIVES AN ELECTRICAL EMERGENCY GENERATOR RATED AT 50 KW. JFTNEWJUL1207</t>
  </si>
  <si>
    <t>170.50</t>
  </si>
  <si>
    <t>APCD2007-PTO-985185</t>
  </si>
  <si>
    <t>INTERNAL COMBUSTION ENGINE. MAKE: JOHN DEERE, MODEL: 4045TF270E, SERIAL NO: PE4045T654488. DIESEL FUELED, EQUIPPED WITH TURBOCHARGER. BHP RATING: 99 HP ENGINE CERTIFICATION FAMILY: 7JDXL04.5057. ENGINE DRIVES AN ELECTRICAL EMERGENCY GENERATOR RATED AT 50 KW. JFTNEWJUL1207</t>
  </si>
  <si>
    <t>280.50</t>
  </si>
  <si>
    <t>APCD2007-PTO-985186</t>
  </si>
  <si>
    <t>INTERNAL COMBUSTION ENGINE. MAKE: JOHN DEERE, MODEL: 4045TF270E, SERIAL NO PE4045T654474. DIESEL FUELED, EQUIPPED WITH TURBOCHARGER. BHP RATING: 99 HP ENGINE CERTIFICATION FAMILY: 7JDXL04.5057. ENGINE DRIVES AN ELECTRICAL EMERGENCY GENERATOR RATED AT 50 KW. JFTNEWJUL1207</t>
  </si>
  <si>
    <t>202.10</t>
  </si>
  <si>
    <t>225.80</t>
  </si>
  <si>
    <t>APCD2007-PTO-985188</t>
  </si>
  <si>
    <t>San Diego Association of Governments</t>
  </si>
  <si>
    <t>Michael Schwarting</t>
  </si>
  <si>
    <t>1881 Birch Rd Chula Vista, CA</t>
  </si>
  <si>
    <t>Emergency diesel engine: John Deere 4045HF285J, S/N: PE4045L006493, 126 hp, Tier 3 certified of family # 7JDXL06.8105, turbo-charged, after-cooled, driving a 80 kW generac generator.   985188-SJE-10/2007</t>
  </si>
  <si>
    <t>APCD2007-PTO-985189</t>
  </si>
  <si>
    <t>1978 Birch Rd Chula Vista, CA</t>
  </si>
  <si>
    <t>Emergency diesel engine: John Deere 4045HF285J, S/N: PE4045L006481, 126 hp, Tier 3 certified of family # 7JDXL06.8105, turbo-charged, after-cooled, driving a 80 kW generac generator.  985189-SJE-10/2007</t>
  </si>
  <si>
    <t>269.60</t>
  </si>
  <si>
    <t>287.30</t>
  </si>
  <si>
    <t>APCD2007-PTO-985196</t>
  </si>
  <si>
    <t>2115 Otay Lakes Rd Chula Vista, CA</t>
  </si>
  <si>
    <t>Emergency standby engine: John Deere diesel engine, model #: 4045HF285, S/N PE4045L006485, rated at 125 bhp, model year 2007, EPA Tier 3 certified of engine family number 7JDXL06.8101, turbo-charged, after-cooled, driving a 80 kW generator.  (985196-CCN-10/07)</t>
  </si>
  <si>
    <t>APCD2007-PTO-985197</t>
  </si>
  <si>
    <t>2186 Otay Lakes Rd Chula Vista, CA</t>
  </si>
  <si>
    <t>Emergency standby engine: John Deere diesel engine, model #: 4045HF285, S/N PE4045L006490, rated at 125 bhp, model year 2007, EPA Tier 3 certified of engine family number 7JDXL06.8101, turbo-charged, after-cooled, driving a 80 kw generator.  (985197-CCN-10/07)</t>
  </si>
  <si>
    <t>555.90</t>
  </si>
  <si>
    <t>574.60</t>
  </si>
  <si>
    <t>APCD2007-PTO-985211</t>
  </si>
  <si>
    <t>EMERGENCY ENGINE GENERATOR: JOHN DEERE DIESEL ENGINE, MODEL 6068HF285K, S/N; PE6068L008985, 237 HP, MODEL YEAR 2007, TURBOCHARGED, EPA TIER 3 CERTIFICATION FAMILY NO. 6JDXL06.8104, DRIVING A 155 KW GENERATOR. APPL# 985211 EFH 09/07</t>
  </si>
  <si>
    <t>154.50</t>
  </si>
  <si>
    <t>157.70</t>
  </si>
  <si>
    <t>APCD2007-PTO-985212</t>
  </si>
  <si>
    <t>EMERGENCY STANDBY GENERATOR, JOHN DEERE DIESEL ENGINE, MODEL 6068HF285, S/N: RG6090L022231, 422 HP, MODEL YEAR 2007, TURBOCHARGED, EPA TIER 3 FAMILY NO. 6JDXL09.0102, DRIVING A 273 KW GENERATOR. LOCATED AT BLDG 9211. APPL# 985212 EFH 09/07</t>
  </si>
  <si>
    <t>153.20</t>
  </si>
  <si>
    <t>APCD2007-PTO-985231</t>
  </si>
  <si>
    <t>Trefoil Therapeutics</t>
  </si>
  <si>
    <t>6330 Nancy Ridge Drive Ste 103 San Diego, CA</t>
  </si>
  <si>
    <t>EMERGENCY DIESEL ENGINE:  JOHN DEERE 4045DF150, S/N TO4045D891230, 71 HP, EPA CERTIFIED OF FAMILY# 1JDXL06.8016, MODEL YEAR 2001, DRIVING A 40 KW KOHLER 40REOJ GENERATOR. 985231-SJE-4/07</t>
  </si>
  <si>
    <t>APCD2007-PTO-985247</t>
  </si>
  <si>
    <t>30545 Via Cantamar Valley Center, CA</t>
  </si>
  <si>
    <t>INTERNAL COMBUSTION ENGINE. MAKE: CUMMINS. MODEL: QSB5-G3NR3, SERIAL NO. 46720458. DIESEL FUELED, TURBOCHARGED, AFTERCOOLED. BHP RATING: 145 HP. ENGINE FAMILY NAME: 7CEXL0275AAG, TIER 3. DRIVES AN ELECTRICAL EMERGENCY GENERATOR RATED AT 80 KW.     JFTNEWSEP1207</t>
  </si>
  <si>
    <t>355.20</t>
  </si>
  <si>
    <t>361.80</t>
  </si>
  <si>
    <t>APCD2007-PTO-985266</t>
  </si>
  <si>
    <t>Wyndham Vacation Resorts Inc</t>
  </si>
  <si>
    <t>Cherie Ordway</t>
  </si>
  <si>
    <t>333 N Myers St Oceanside, CA</t>
  </si>
  <si>
    <t>EMERGENCY DIESEL ENGINE: JOHN DEERE 6068HF485, S/N: PE6068L002514, 315 HP, CERTIFIED OF FAMILY# 6JDXL06.8101, TURBOCHARGED, DRIVING A 200 KW KOHLER GENERATOR. 985266-SJE-12/2007</t>
  </si>
  <si>
    <t>165.40</t>
  </si>
  <si>
    <t>APCD2007-PTO-985269</t>
  </si>
  <si>
    <t>EMERGENCY STANDBY ENGINE: CATERPILLAR DIESEL ENGINE, MODEL C32, S/N SYC00958, 1502 BHP, MODEL YEAR 2006, EPA TIER 2 ENGINE FAMILY NO. CPX-NR9-06-02, TURBOCHARGED, AFTERCOOLED, DRIVING A 1000 KW GENERATOR. APPL# 985269 EFH 09/07</t>
  </si>
  <si>
    <t>88.30</t>
  </si>
  <si>
    <t>APCD2007-PTO-985272</t>
  </si>
  <si>
    <t>SD Transit Corp</t>
  </si>
  <si>
    <t>4620 Ruffner San Diego, CA</t>
  </si>
  <si>
    <t>INTERNAL COMBUSTION ENGINE:_x000D_-MAKE: JOHN DEERE_x000D_-MODEL: 4045TF270E_x000D_-SERIAL NO. PE4045T538266_x000D_BHP: 99 HP, DIESEL FUELED, TURBOCHARGED. TIER 2 CERTIFIED FAMILY: 5JDXL04.5057. DRIVES AN EMERGENCY GENERATOR RATED AT 60 KW.JFT NEW AUG1407</t>
  </si>
  <si>
    <t>236.70</t>
  </si>
  <si>
    <t>247.60</t>
  </si>
  <si>
    <t>APCD2007-PTO-985431</t>
  </si>
  <si>
    <t>2205 View Point Rd Bldg #907 Mount Laguna, CA</t>
  </si>
  <si>
    <t>INTERNAL COMBUSTION ENGINE. MAKE: FORD, MODEL: CSG-6491-6005A, SERIAL NO.: 3567-B-27-RC. BHP RATING: 68 HP. PROPANE FUELED. DRIVES AN ELECTRICAL EMERGENCY GENERATOR RATED AT 45 KW. JFT NEW JUL2407</t>
  </si>
  <si>
    <t>1138.50</t>
  </si>
  <si>
    <t>1255.80</t>
  </si>
  <si>
    <t>APCD2007-PTO-985585</t>
  </si>
  <si>
    <t>FALLBROOK UNION HIGH SCHOOL DISTRICT</t>
  </si>
  <si>
    <t>2400 S STAGECOACH LN FALLBROOK, CA</t>
  </si>
  <si>
    <t>Internal combustion engine make: Caterpillar (Perkins), engine type (model): 2460/1800, family: 1104C-44, sales number: 3054c, S/N: *e4m0151*, diesel fueled, year of manufacture: 2006.  Bhp rating: 65 hp, engine family certification: 6PKXL04.4RE1. Drives an electric emergency generator rated at 40 kw (mfr: Caterpillar, model: D40-4, Serial No: CATOOC44HNLDOO668) _x000D_Located at school grounds and less than 500 feet of another school._x000D_JFT New Dec07, 2007_x000D_</t>
  </si>
  <si>
    <t>76.60</t>
  </si>
  <si>
    <t>87.00</t>
  </si>
  <si>
    <t>APCD2007-PTO-985588</t>
  </si>
  <si>
    <t>Aperture Owners Association</t>
  </si>
  <si>
    <t>1494 Union St San Diego, CA</t>
  </si>
  <si>
    <t>EMERGENCY DIESEL ENGINE:  CUMMINS / QSX15-G9, S/N: 79236030, 755 HP, CERTIFIED OF FAMILY# 6CEXL015.AAB, TURBOCHARGED, AFTERCOOLED, DRIVING A 516 KW GENERATOR, S/N A070016351. 985588-SJE-11/2007</t>
  </si>
  <si>
    <t>63.70</t>
  </si>
  <si>
    <t>66.20</t>
  </si>
  <si>
    <t>APCD2007-PTO-985643</t>
  </si>
  <si>
    <t>Horton House Apts</t>
  </si>
  <si>
    <t>333 G St San Diego, CA</t>
  </si>
  <si>
    <t>REGISTRATION OF DIESEL EMERGENCY BACKUP ENGINE, MAKE CUMMINS, 288 HP MODEL NT855-G, S/N 3016670, TURBOCHARGED, DRIVING A GENERATOR.</t>
  </si>
  <si>
    <t>APCD2007-PTO-987813</t>
  </si>
  <si>
    <t>Grossmont-Cuyamaca Comm College Dist</t>
  </si>
  <si>
    <t>Attn: Dale R. Switzer-Dir Fac Planning &amp; Development,8800 Grossmont College Dr El Cajon, CA</t>
  </si>
  <si>
    <t>EMERGENCY STANDBY DIESEL ENGINE: PERKINS, MODEL: C6.6, S/N: E6M01522, 274 BHP, TIER 2 CERTIFIED OF FAMILY #: 9PKXL06.6PJ1, MODEL YEAR: 2009,TURBOCHARGED, AFTERCOOLED, DRIVING A 175 KW CATERPILLAR GENERATOR 987813/DCT/06/09</t>
  </si>
  <si>
    <t>APCD2008-PTO-040179</t>
  </si>
  <si>
    <t>EMERGENCY GENERATOR: CATERPILLAR MODEL 3412TA RATED 660 KW, AND 890 HP DIESEL-FIRED, S/N 81Z03571(APPL #40179) CW0385  NO APP 17CCR93115 SJE2/2007</t>
  </si>
  <si>
    <t>1866.50</t>
  </si>
  <si>
    <t>1873.00</t>
  </si>
  <si>
    <t>APCD2008-PTO-040180</t>
  </si>
  <si>
    <t>Emergency Generator: Caterpillar Model 3412TA Rated 660 kW, 890 HP. Diesel-Fired, S/N 81Z03564</t>
  </si>
  <si>
    <t>1815.90</t>
  </si>
  <si>
    <t>1822.00</t>
  </si>
  <si>
    <t>APCD2008-PTO-860963</t>
  </si>
  <si>
    <t>SD Mission Valley Hilton</t>
  </si>
  <si>
    <t>901 Camino Del Rio S San Diego, CA</t>
  </si>
  <si>
    <t>ONE (1)  EMERGENCY STANDBY ENGINE/GENERATOR SET RATED AT 362 BHP AND 250 KW; CUMMINS ENGINE, MODEL # NTA-855-G3, S/N 11345855; KOHLER CO. MODEL 250ROZ     APPL.#860963          06/05/87 RLB  NO APP      17CCR93115       SJE11/08</t>
  </si>
  <si>
    <t>APCD2008-PTO-900238</t>
  </si>
  <si>
    <t>Villa Coronado Convalescent Home</t>
  </si>
  <si>
    <t>233 Prospect Pl Coronado, CA</t>
  </si>
  <si>
    <t>EMERGENCY GENERATOR SET, DIESEL: ONE (1) JOHN DEERE ENGINE, MODEL 6076AF010, 250 BHP MAXIMUM RATED POWER OUTPUT, SN RG6076A127587, EQUIPPED WITH TURBOCHARGING AND AFTERCOOLING; DRIVING A KOHLER GENERATOR, MODEL 150ROZJ, 150 KW. (APPL#900238/KMC/0491)17CCR93115SJE01/06 985054EFH</t>
  </si>
  <si>
    <t>742.10</t>
  </si>
  <si>
    <t>752.40</t>
  </si>
  <si>
    <t>APCD2008-PTO-900279</t>
  </si>
  <si>
    <t>Dir of Plant Operations</t>
  </si>
  <si>
    <t>354 Santa Fe Dr Encinitas, CA</t>
  </si>
  <si>
    <t>EMERGENCY GENERATOR SET (600 KW): CUMMINS ENGINE (900 HP), MODEL VTA28-G2, S/N 25164197 (APPL #900279/CW) 0491984958 EFH 900279</t>
  </si>
  <si>
    <t>APCD2008-PTO-900280</t>
  </si>
  <si>
    <t>EMERGENCY GENERATOR SET (600 KW): CUMMINS ENGINE (900 HP), MODEL VTA28-G2, S/N 25164532 (APPL #900280/CW) 0491984959 EFH 900280</t>
  </si>
  <si>
    <t>APCD2008-PTO-900300</t>
  </si>
  <si>
    <t>IC RECIPROCATING ENGINE, EMERGENCY GENERATOR: GENERAC MODEL 440 FDR, RATED 335 HP AT 200 KW, WITH TURBOCHARGING, DIESEL OIL FIRED, S/N: UE3490430 AT BLDG 3380 (APPL #900300/JJS) 1191 900300 17CCR93115 SJE12/05</t>
  </si>
  <si>
    <t>22.00</t>
  </si>
  <si>
    <t>24.10</t>
  </si>
  <si>
    <t>APCD2008-PTO-900846</t>
  </si>
  <si>
    <t>ONE (1) CATERPILLAR MODEL 3412 DITA DIESEL ENGINE, S/N 81Z10330, RATED AT 890 HP, 660 KW WITH TURBOCHARGING AND AFTERCOOLING. (MAINT HOURS MODIFIED 8/95 GDS NO APP)  900846 17CCR93115      SJE2/2007 985110 EFH</t>
  </si>
  <si>
    <t>1424.10</t>
  </si>
  <si>
    <t>1430.00</t>
  </si>
  <si>
    <t>APCD2008-PTO-901284</t>
  </si>
  <si>
    <t>University Ambulatory Surgery Center</t>
  </si>
  <si>
    <t>8929 University Center Ln #103 San Diego, CA</t>
  </si>
  <si>
    <t>I.C. ENGINE, EMERGENCY GENERATOR: JOHN DEERE MODEL 6076A, S/N RG6076A148897, TURBOCHARGED, AFTERCOOLED, 250 HP DIESEL DRIVING A KOHLER MODEL 150ROZJ, 150KW GENERATOR.  901284 17 CCR 93115 SJE 01/06 (ATCM: S/N 148897)</t>
  </si>
  <si>
    <t>12.30</t>
  </si>
  <si>
    <t>APCD2008-PTO-910413</t>
  </si>
  <si>
    <t>16105 Via De Santa Fe Rancho Santa Fe, CA</t>
  </si>
  <si>
    <t>CUMMINS DIESEL EMERGENCY ENGINE, MODEL KTA19G1 BPH RATED @ 350 KW EQUIPPED WITH TURBOCHARGING AND AFTERCOOLING, GENERATOR S/N: 37124346 01/28/92 EFH  910413 17CCR93115 SJE12/05</t>
  </si>
  <si>
    <t>APCD2008-PTO-910857</t>
  </si>
  <si>
    <t>Fallbrook Public Utility District</t>
  </si>
  <si>
    <t>1425 Alturas Rd Fallbrook, Ca</t>
  </si>
  <si>
    <t>EMERGENCY ELECTRICAL GENERATOR-DIESEL ENGINE SET:  _x000D_-CATERPILLAR MODEL 3412, SERIAL NO. 81Z15021, 750 HP @ 1800 RPM, TURBOCHARGED DIESEL ENGINE DRIVING AN ELECTRICAL GENERATOR: CATERPILLAR MODEL SR-4, SERIAL NO. 5NA08804, 500 KW ELECTRICAL GENERATOR. (ADL  3/95).  910857 7CCR93115 SJE 11/05 EMPTY FILTER HOUSING/SILENCER (SUD-CHEMIE MODEL ENVICAT) 984131/986053.</t>
  </si>
  <si>
    <t>447.00</t>
  </si>
  <si>
    <t>460.00</t>
  </si>
  <si>
    <t>APCD2008-PTO-911467</t>
  </si>
  <si>
    <t>Bayview Tower</t>
  </si>
  <si>
    <t>801 National City Bl National City, CA</t>
  </si>
  <si>
    <t>ONE (1) EMERGENCY ENGINE GENERATOR, ENGINE MFR: JOHN DEERE, MODEL 6076AF010 S/N: RG6076A182996, 250 BHP, EQUIPPED WITH TURBOCHARGING AND AFTERCOOLING. GENERATOR MFR: KOHLER, MODEL: 150ROZJ81, S/N: 297482. APPL# 911467, 10/08/92 EFH.  940669 17CCR93115SJE12/05</t>
  </si>
  <si>
    <t>294.40</t>
  </si>
  <si>
    <t>300.30</t>
  </si>
  <si>
    <t>APCD2008-PTO-911495</t>
  </si>
  <si>
    <t>Scripps Encinitas Surgery Center</t>
  </si>
  <si>
    <t>Trey Parsons</t>
  </si>
  <si>
    <t>320 Santa Fe Dr., Ste LL2 Encinitas, Ca</t>
  </si>
  <si>
    <t>ONE (1) EMERGENCY ENGINE GENERATOR: KOHLER GENERATOR, MODEL: 125R0Z571. JOHN DEERE DIESEL ENGINE, 211 BHP, MODEL : 6076TF010, S/N: RG6076T184937 EQUIPPED WITH TURBOCHARGING. APPL # 911495 EFH 01/05/93984960 EFH 911495</t>
  </si>
  <si>
    <t>560.00</t>
  </si>
  <si>
    <t>564.80</t>
  </si>
  <si>
    <t>APCD2008-PTO-920370</t>
  </si>
  <si>
    <t>Residences Inc</t>
  </si>
  <si>
    <t>636 Third Ave Chula Vista, CA</t>
  </si>
  <si>
    <t>ONE (1) EMERGENCY ENGINE GENERATOR: KOHLER GENERATOR, MODEL: 150ROZJ81 S/N: 299671, POWERED WITH JOHN DEERE ENGINE, MODEL:6076AF010, SN: RG6076A184669 250 BHP, EQUIPPED WITH TURBOCHARGING AND AFTERCOOLING. APPL# 920370, 10/22/92 EFH  920370 17CCR93115 SJE 03/07</t>
  </si>
  <si>
    <t>743.00</t>
  </si>
  <si>
    <t>769.40</t>
  </si>
  <si>
    <t>APCD2008-PTO-930309</t>
  </si>
  <si>
    <t>Paradise Valley Hospital</t>
  </si>
  <si>
    <t>Alan Weber</t>
  </si>
  <si>
    <t>2400 E 4th Street National City, CA</t>
  </si>
  <si>
    <t>EMERGENCY GENERATOR-ENGINE SET: CATERPILLAR CO., MODEL 3412 DIT, SERIAL NO81Z15669, 750 HP, _x000D_TURBOCHARGED DIESEL ENGINE DRIVING A STANDBY ELECTRICAL GENERATOR. (APP. NO. 930309,  ADL  3/94). APP 930309984326-SJE-2/2007, REVISED-4/2008</t>
  </si>
  <si>
    <t>857.00</t>
  </si>
  <si>
    <t>864.00</t>
  </si>
  <si>
    <t>APCD2008-PTO-930834</t>
  </si>
  <si>
    <t>Jon Crucitt</t>
  </si>
  <si>
    <t>Emergency Diesel Engine Generator: Cummins Model QSK50-G4 NR2, 2220 BHP, S/N 25432633, Engine Family FCEXL050.AAD, Tier 2 certified; driving a 1500-kW emergency electrical generator.</t>
  </si>
  <si>
    <t>61.50</t>
  </si>
  <si>
    <t>75.70</t>
  </si>
  <si>
    <t>APCD2008-PTO-930835</t>
  </si>
  <si>
    <t>Emergency Diesel Engine Generator: Cummins Model QSK50-G4 NR2, 2220 BHP, S/N 25432612 , Engine Family HCEXL050.AAD, Tier 2 certified; driving a 1500-kW emergency electrical generator.</t>
  </si>
  <si>
    <t>63.50</t>
  </si>
  <si>
    <t>77.70</t>
  </si>
  <si>
    <t>APCD2008-PTO-940962</t>
  </si>
  <si>
    <t>4S Ranch N 1 Wastewater Pump Station</t>
  </si>
  <si>
    <t>Safety Risk</t>
  </si>
  <si>
    <t>16106 4S Ranch Parkway San Diego, CA</t>
  </si>
  <si>
    <t>EMERGENCY ENGINE-GENERATOR SET: CUMMINS DIESEL ENGINE, MODEL NTA 855 G2, WITH TURBOCHARGING AND AFTERCOOLING, S/N 11517618, 465 BHP, DRIVING A KOHLER GENERATOR, MODEL 300 ROZ 271, S/N 252867, 300 KW972284 (11/98)  977364 EAD 6/5/0317CCR93115SJE11/05</t>
  </si>
  <si>
    <t>390.50</t>
  </si>
  <si>
    <t>391.50</t>
  </si>
  <si>
    <t>APCD2008-PTO-941075</t>
  </si>
  <si>
    <t>Kaiser Foundation Health Plan</t>
  </si>
  <si>
    <t>Regional Building Operations Engineering</t>
  </si>
  <si>
    <t>3840 Murphy Canyon Rd San Diego, CA</t>
  </si>
  <si>
    <t>EMERGENCY ENGINE GENERATOR SET: CATERPILLAR ENGINE, MODEL 3406, DIESEL, S/N 4PM00231, 449 BHP; DRIVING A CATERPILLAR SR4B GENERATOR, 300 KW, S/N 4LM00545. (941075-CCN-8/95)17 CCR 93115  SJE 01/07</t>
  </si>
  <si>
    <t>APCD2008-PTO-950204</t>
  </si>
  <si>
    <t>HCP TPSC Inc</t>
  </si>
  <si>
    <t>Operations Director</t>
  </si>
  <si>
    <t>10355 Science Center Drive San Diego, CA</t>
  </si>
  <si>
    <t>EMERGENCY GENERATOR SET _x000D_Mfr: Detroit Diesel_x000D_MODEL: 8083-7405 _x000D_Serial: 08VF169075_x000D_Output: 568 BHP _x000D__x000D_WITH CLOSED-LOOP CRANK VENT SYSTEM, TURBO CHARGING, AFTER COOLING AND 4 DEG. TIMING RETARD, DRIVING A 350 KW STANDBY EMERGENCY GENERATOR._x000D_[EAD 11/96 950204   17CCR93115    SJE11/05 (ATCM DATA: S/N 08VF69075)]</t>
  </si>
  <si>
    <t>146.10</t>
  </si>
  <si>
    <t>148.30</t>
  </si>
  <si>
    <t>APCD2008-PTO-950560</t>
  </si>
  <si>
    <t>EMERGENCY DIESEL ENGINE, CATERPILLAR MODEL 3406, S/N 6TB07692, 250 BHP, TURBOCHARGED, FOUR DEGREE TIMING RETARD AFS-28FEB96-APP950560; APP# 979984-EFH-04MAY06; APP# 986218-SH 03/08</t>
  </si>
  <si>
    <t>1807.00</t>
  </si>
  <si>
    <t>APCD2008-PTO-950590</t>
  </si>
  <si>
    <t>9059 Mira Mesa Blvd San Diego, CA</t>
  </si>
  <si>
    <t>EMERGENCY ENGINE GENERATOR SET: DETROIT DIESEL ENGINE, MODEL 7243-7406, S/N 24VA001232, 1550 BHP; DRIVING A 1000 KW GENERATOR, MODEL 742RSL4046, S/N WA-500682-1195. (950590-CCN-6/96) 17 CCR 93115 SJE 12/05</t>
  </si>
  <si>
    <t>509.70</t>
  </si>
  <si>
    <t>532.00</t>
  </si>
  <si>
    <t>APCD2008-PTO-960019</t>
  </si>
  <si>
    <t>EMERGENCY GENERATOR: 112 BHP DIESEL ENGINE, ONAN, MODEL O649T, S/N 1711075 KW  _x000D_EAD 960019 2/17/0017CCR93115SJE01/06(985878 ALC 06/08)</t>
  </si>
  <si>
    <t>1031.00</t>
  </si>
  <si>
    <t>1042.20</t>
  </si>
  <si>
    <t>APCD2008-PTO-960341</t>
  </si>
  <si>
    <t>San Diego Silvercrest</t>
  </si>
  <si>
    <t>Rigoberto Macias</t>
  </si>
  <si>
    <t>727 E St San Diego, CA</t>
  </si>
  <si>
    <t>EMERGENCY ENGINE GENERATOR, CUMMINS ENGINE MODEL NTA855-G2, 465HP, S/N 30356108, ONAN GENERATOR MODEL 300DFCB, 300 KW. APPL# 960341 EFH 10/98 17CCR93115 SJE 12/05</t>
  </si>
  <si>
    <t>APCD2008-PTO-960373</t>
  </si>
  <si>
    <t>EMERGENCY ENGINE-GENERATOR SET: CATERPILLAR DIESEL ENGINE, MODEL 3412 CAT, S/N 38S3587, 620 BHP.(960373-CCN-2/98) 17CCR93115  SJE01/06</t>
  </si>
  <si>
    <t>APCD2008-PTO-960509</t>
  </si>
  <si>
    <t>3102 Vista Diego Rd Jamul, CA</t>
  </si>
  <si>
    <t>EMERGENCY DIESEL ENGINE GENERATOR SET, CATERPILLAR MODEL 3412, 749 BHP, S/N: 81Z10687 EQUIPPED WITH TURBOCHARGING, AFTERCOOLING AND FOUR DEGREE RETARDATION.  APPL# 960509 EFH 8/97  APPL# 982780 EAD 1/24/06; APP# 986216 SH 03/08</t>
  </si>
  <si>
    <t>620.00</t>
  </si>
  <si>
    <t>621.00</t>
  </si>
  <si>
    <t>APCD2008-PTO-960511</t>
  </si>
  <si>
    <t>2406 Otay Lakes Rd Chula Vista, CA</t>
  </si>
  <si>
    <t>EMERGENCY DIESEL ENGINE, CATERPILLAR 3412 DI, RATED AT 628 BHP, DRIVING AA PUMP, S/N: 38S12658, EQUIPPED WITH TURBOCHARGING, AFTERCOOLING AND FOUR DEGREE RETARDATION.  APPL # 960511 EFH 08/97 APPL#974985; APP# 986217-SH 03/08</t>
  </si>
  <si>
    <t>1250.80</t>
  </si>
  <si>
    <t>1251.30</t>
  </si>
  <si>
    <t>APCD2008-PTO-961215</t>
  </si>
  <si>
    <t>City of San Diego Metro Wastewater Dept</t>
  </si>
  <si>
    <t>Neil Tran</t>
  </si>
  <si>
    <t>1902 Gatchell Rd San Diego, CA</t>
  </si>
  <si>
    <t>EMERGENCY ENGINE GENERATOR CATERPILLAR DIESEL ENGINE MODEL 3512B 2200 HP S/N 6WN00136 TURBOCHARGED AND AFTERCOOLED YEAR OF MANUFACTURE 1997. (961215-GDS-1/98) (977109-AFS-6/03) 985522 EFH, NO APP CORRECTION 9/16/08.</t>
  </si>
  <si>
    <t>4326.00</t>
  </si>
  <si>
    <t>4327.00</t>
  </si>
  <si>
    <t>APCD2008-PTO-961536</t>
  </si>
  <si>
    <t>201 Vallecitos De Oro San Marcos, CA</t>
  </si>
  <si>
    <t>ONAN MODEL 275 DFBE, 436 BHP, DIESEL FIRED, 275 KW, S/N 30356681, ENGINE MODEL HT-855-G6. 961536 AFS 19 MAY 1999     17CCR93115   SJE11/05</t>
  </si>
  <si>
    <t>391.20</t>
  </si>
  <si>
    <t>393.20</t>
  </si>
  <si>
    <t>APCD2008-PTO-961964</t>
  </si>
  <si>
    <t>San Diego City of Water Dept</t>
  </si>
  <si>
    <t>11600 Shoalcreek Dr San Diego, CA</t>
  </si>
  <si>
    <t>STATIONARY EMERGENCY DIESEL ENGINE:  CUMMINS KTA10-G4, S/N: 37171493, 778 HP, TURBOCHARGED, AFTERCOOLED, DRIVING AN EMERGENCY GENERATOR WITHIN 500 FEET OF A SCHOOL. (961964-CCN-3/98) 17 CCR 93 115 SJE 12/05, MAKE PORTABLE PER POCR7/08, MAKE STATIONARY- 986887/SJE.</t>
  </si>
  <si>
    <t>429.10</t>
  </si>
  <si>
    <t>438.60</t>
  </si>
  <si>
    <t>APCD2008-PTO-970673</t>
  </si>
  <si>
    <t>EMERGENCY ENGINE GENERATOR, CAT DIESEL ENGINE, MODEL SR4B, S/N 24Z08209 DRIVING A 1015 KW GENERATOR. 970673 EFH 02/98984327-SJE-12/2006, REVISED-4/2008</t>
  </si>
  <si>
    <t>APCD2008-PTO-971147</t>
  </si>
  <si>
    <t>EMERGENCY ENGINE GENERATOR:  1115 HORSEPOWER CATERPILLAR MODEL D399 DIESEL ENGINE, SERIAL NUMBER 35B2539, TURBOCHARGED, AFTERCOOLED, DRIVING AN 800 KW GENERATOR. GDS 971147 11/98 17CCR93115 SJE 01/06984331-SJE-12/06 -HEALTHCARE ATCM AMENDMENT HRA 985811-SJE-11/07 RE-EVAULATE HEALTHCARE ATCM HRA</t>
  </si>
  <si>
    <t>6.85</t>
  </si>
  <si>
    <t>9.50</t>
  </si>
  <si>
    <t>APCD2008-PTO-971301</t>
  </si>
  <si>
    <t>Scripps Memorial Green Hospital</t>
  </si>
  <si>
    <t>Alan Beyea</t>
  </si>
  <si>
    <t>10666 North Torrey Pines Rd La Jolla, CA</t>
  </si>
  <si>
    <t>EMERGENCY ENGINE, DETROIT DIESEL, MODEL 91237300, DIESEL FIRED, 1000 BHP, S/N 12E0002902.  971301AFS16APR199817CCR93115SJE04/06 (984971-CCN-3/07)</t>
  </si>
  <si>
    <t>1311.18</t>
  </si>
  <si>
    <t>1317.69</t>
  </si>
  <si>
    <t>APCD2008-PTO-971302</t>
  </si>
  <si>
    <t>EMERGENCY ENGINE, DETROIT DIESEL, MODEL 91237300, DIESEL FIRED, 1000 BHP, S/N 12E0003049. 971302AFS16APR199817CCR93115SJE03/06 (984972-CCN-3/07)</t>
  </si>
  <si>
    <t>1272.68</t>
  </si>
  <si>
    <t>1280.29</t>
  </si>
  <si>
    <t>APCD2008-PTO-971538</t>
  </si>
  <si>
    <t>9341 Regents Rd San Diego, CA</t>
  </si>
  <si>
    <t>EMERGENCY ENGINE GENERATOR: 2535 HP CATERPILLAR MODEL 3512 DIESEL ENGINE TURBOCHARGED, AFTERCOOLED, S/N 4XF00703. GDS 7/98 971538 17CCR93115  SJE12/05</t>
  </si>
  <si>
    <t>444.00</t>
  </si>
  <si>
    <t>APCD2008-PTO-971635</t>
  </si>
  <si>
    <t>Tom Fee</t>
  </si>
  <si>
    <t>8929 Aero Dr #D San Diego, CA</t>
  </si>
  <si>
    <t>EMERGENCY ENGINE: CATERPILLAR, MODEL 3512, DIESEL FIRED, 1250 KVA, S/N 24Z08398, DRIVING AN ELECTRIC GENERATOR. (07/10/98 ALC 971635)17CCR93115SJE11/05</t>
  </si>
  <si>
    <t>329.00</t>
  </si>
  <si>
    <t>332.00</t>
  </si>
  <si>
    <t>APCD2008-PTO-971672</t>
  </si>
  <si>
    <t>KSWB Inc</t>
  </si>
  <si>
    <t>Dean Taylor</t>
  </si>
  <si>
    <t>7191 Engineer Rd San Diego, CA</t>
  </si>
  <si>
    <t>Emergency Diesel Engine: Caterpillar, Model C7.1, 315 BHP, S/N 45502117, _x000D_Engine Family KPKXL07.0PW1, Tier 3 certified; driving a 200-kW emergency electrical generator.</t>
  </si>
  <si>
    <t>0.90</t>
  </si>
  <si>
    <t>30.50</t>
  </si>
  <si>
    <t>APCD2008-PTO-971865</t>
  </si>
  <si>
    <t>1075 Hornblend St San Diego, CA</t>
  </si>
  <si>
    <t>EMERGENCY ENGINE: DETROIT DIESEL MODEL (KS) 671 DIESEL FIRED 212 BHP S/N 6A0396976 DRIVING AN ELECTRIC GENERATOR 115 KW (09/98 ALC 971865) 17CCR93115 SJE 12/05</t>
  </si>
  <si>
    <t>APCD2008-PTO-971872</t>
  </si>
  <si>
    <t>Vibra Hospital of San Diego</t>
  </si>
  <si>
    <t>555 Washington St San Diego, CA</t>
  </si>
  <si>
    <t>EMERGENCY ENGINE:  CATERPILLAR, MODEL 3508TA, DIESEL FIRED, 1456 BHP, S/N 1ZF00563, DRIVING AN ELECTRIC GENERATOR   (10/98 ALC 971872)  17CCR93115  SJE8/06</t>
  </si>
  <si>
    <t>966.00</t>
  </si>
  <si>
    <t>989.00</t>
  </si>
  <si>
    <t>APCD2008-PTO-972059</t>
  </si>
  <si>
    <t>Encina Wastewater Authority Buena Vista Pump Sta.</t>
  </si>
  <si>
    <t>2140 Jefferson St Carlsbad, CA</t>
  </si>
  <si>
    <t>EMERGENCY ENGINE:  CATERPILLAR, MODEL 3508-DITA, DIESEL FIRED, 1106 BHP, S/N 23Z05795, TURBOCHARGED AND AFTERCOOLED, DRIVING A 750-KW ELECTRIC GENERATOR. (ALC 10/98 972059)17CCR93115 SJE11/05</t>
  </si>
  <si>
    <t>2802.00</t>
  </si>
  <si>
    <t>2806.00</t>
  </si>
  <si>
    <t>APCD2008-PTO-972060</t>
  </si>
  <si>
    <t>EMERGENCY ENGINE:  CATERPILLAR, MODEL 3508-DITA, DIESEL FIRED, 1106 BHP, S/N 23Z05802, TURBOCHARGED AND AFTERCOOLED, DRIVING A 750-KW ELECTRIC GENERATOR. (ALC 10/98 972060)17CCR93115 SJE11/05</t>
  </si>
  <si>
    <t>369.00</t>
  </si>
  <si>
    <t>APCD2008-PTO-972355</t>
  </si>
  <si>
    <t>EMERGENCY ENGINE:  CATERPILLAR, MODEL 3412 DIT DRY, DIESEL FIRED, 749 BHP, S/N 81Z18353, DRIVING AN ELECTRIC GENERATOR, LOCATED IN BIRCH AQUARIUM. (ALC 972355 11/98)17CCR93115 SJE 12/05986080 12845 34W</t>
  </si>
  <si>
    <t>90.00</t>
  </si>
  <si>
    <t>APCD2008-PTO-972637</t>
  </si>
  <si>
    <t>2 Columbia Investment, LLC</t>
  </si>
  <si>
    <t>1230 COLUMBIA ST SAN DIEGO, CA</t>
  </si>
  <si>
    <t>EMERGENCY STANDBY ENGINE: JOHN DEERE MODEL 607FO10, 215 HP, DIESEL FIRED, S/N: RG6076A121928._x000D_
(982981 4/05) APPL# 972637 EFH 1/9917CCR93115SJE12/05</t>
  </si>
  <si>
    <t>342.20</t>
  </si>
  <si>
    <t>343.60</t>
  </si>
  <si>
    <t>APCD2008-PTO-972638</t>
  </si>
  <si>
    <t>EMERGENCY STANDBY ENGINE: GM MODEL 4084.7112, 145 BHP,S/N: 8G-231717, DIESEL FIRED; ENGINE DRIVES A SPRINKLER SYSTEM. APPL# 972638 EFH 01/99 (982981 4/05) 17CCR93115 SJE12/05</t>
  </si>
  <si>
    <t>13.90</t>
  </si>
  <si>
    <t>19.00</t>
  </si>
  <si>
    <t>APCD2008-PTO-972734</t>
  </si>
  <si>
    <t>ARE-SD Region 40</t>
  </si>
  <si>
    <t>Facilty Manager</t>
  </si>
  <si>
    <t>10290 Campus Point Drive San Diego, CA</t>
  </si>
  <si>
    <t>EMERGENCY STANDBY ENGINE:_x000D_MFR: DETROIT DIESEL_x000D_MODEL: 80637416_x000D_S/N: 06VF219236_x000D_OUTPUT: 490HP_x000D__x000D_FOR A 300KW GENERATOR: MFR: SPECTRUM DETROIT DIESEL, MODEL 300DS, S/N 393949._x000D__x000D__x000D__x000D_APPL# 972734 EFH 1/99  17CCR93115 SJE11/05</t>
  </si>
  <si>
    <t>140.70</t>
  </si>
  <si>
    <t>APCD2008-PTO-972735</t>
  </si>
  <si>
    <t>Qualcomm Incorporated,</t>
  </si>
  <si>
    <t>David Hwang</t>
  </si>
  <si>
    <t>4243 Campus Point Ct (Building BB [SAN BB] San Diego, CA</t>
  </si>
  <si>
    <t>EMERGENCY ENGINE, SPECTRUM, MODEL 600DS60, S/N 341671, DIESEL FIRED, 947 BHP, DRIVES EMERGENCY ELECTRICAL GENERATOR. 972735AFS21JAN1999  17CCR93115  SJE11/05</t>
  </si>
  <si>
    <t>212.70</t>
  </si>
  <si>
    <t>234.60</t>
  </si>
  <si>
    <t>APCD2008-PTO-972893</t>
  </si>
  <si>
    <t>EMERGENCY STANDBY ENGINE: CATERPILLAR DIESEL ENGINE, MODEL 3412, S/N 4SJ01526BAX00193, 688 BHP, EPA TIER 1 CERTIFIED OF ENGINE FAMILY NUMBER YCPXL27.0MRJ, EQUIPPED WITH TURBOCHARGER, AFTERCOOLER, DRIVING A 600 KW GENERATOR. (972893-AFS-2/99)(977102-CCN-1/02)17CCR93115 SJE 10/06</t>
  </si>
  <si>
    <t>APCD2008-PTO-973316</t>
  </si>
  <si>
    <t>HCPI/Sorrento LLC</t>
  </si>
  <si>
    <t>7475 Lusk Bl San Diego, CA</t>
  </si>
  <si>
    <t>EMERGENCY GENERATOR / ENGINE SET: 830 BHP _x000D_MFR: DETROIT DIESEL WITH TURBOCHARGER, AFTERCOOLER, AND 4 DEGREE TIMING RETARD, _x000D_MODEL 81237405 81237405_x000D_Serial: 12VF013579 _x000D_DRIVING A 500 KW EMERGENCY GENERATOR</t>
  </si>
  <si>
    <t>341.10</t>
  </si>
  <si>
    <t>APCD2008-PTO-973506</t>
  </si>
  <si>
    <t>San Diego City Of Metropolitan Wastewater Dept</t>
  </si>
  <si>
    <t>SPS 23T-2530 Cactus Road San Diego, CA</t>
  </si>
  <si>
    <t>DETROIT DIESEL ENGINE MODEL 12V-92TA, 947 BHP, S/N 12VF013585.973506AFS 14 JUN 1999 17CCR93115SJE11/05(985528-CCN-12/07)</t>
  </si>
  <si>
    <t>APCD2008-PTO-973508</t>
  </si>
  <si>
    <t>728 Pacific Beach Dr San Diego, CA</t>
  </si>
  <si>
    <t>CUMMINS NATURAL GAS ENGINE MODEL GTA 1150, 430 BHP, S/N 25161250._x000D__x000D_973508 AFS14JUN1999 EQ DESCR CHG 31AUG05 DAS</t>
  </si>
  <si>
    <t>APCD2008-PTO-973817</t>
  </si>
  <si>
    <t>3704 Tennyson St San Diego, CA</t>
  </si>
  <si>
    <t>EMERGENCY ENGINE GENERATOR:  890 HORSEPOWER CATERPILLAR DIESEL ENGINE MODEL 3212, SERIAL NUMBER 81Z18186.  GDS 973817 9/99 17CCR93115SJE12/05</t>
  </si>
  <si>
    <t>APCD2008-PTO-974948</t>
  </si>
  <si>
    <t>San Diego Habitat for Humanity</t>
  </si>
  <si>
    <t>Adrienne Greene</t>
  </si>
  <si>
    <t>8128 Mercury Ct San Diego, CA</t>
  </si>
  <si>
    <t>EMERGENCY ENGINE GENERATOR, 277 CUMMINS DIESEL ENGINE, MODEL 6CTA8.3-G2, S/N: 45918158. APPL# 974948 EFH 06/00   17CCR93115    SJE 8/06</t>
  </si>
  <si>
    <t>267.20</t>
  </si>
  <si>
    <t>APCD2008-PTO-975183</t>
  </si>
  <si>
    <t>EHS Dept,17075 Thornmint Court San Diego,</t>
  </si>
  <si>
    <t>EMERGENCY GENERATOR: 330 HP JOHN DEERE MODEL 6081AF001, S/N RG6081A109185 DIESEL FIRED, DRIVES A KOHLER GENERATOR MODEL 200ROZJ, S/N 673872975183 EAD 9/1/0  117CCR93115  SJE  11/05</t>
  </si>
  <si>
    <t>212.60</t>
  </si>
  <si>
    <t>APCD2008-PTO-975364</t>
  </si>
  <si>
    <t>Elizabeth Nolan</t>
  </si>
  <si>
    <t>7625 Mesa College Dr San Diego, CA</t>
  </si>
  <si>
    <t>GENERAC DIESEL ENGINE MODEL 98A02539 400 HP S/N 041598.</t>
  </si>
  <si>
    <t>356.80</t>
  </si>
  <si>
    <t>358.80</t>
  </si>
  <si>
    <t>APCD2008-PTO-976105</t>
  </si>
  <si>
    <t>EMERGENCY ENGINE: SPECTRUM DETROIT DIESEL, MODEL 100DSJ, DIESEL FIRED, 165 BHP, S/N 0666825, DRIVING AN ELECTRIC GENERATOR.  (976105 ALC 04/01) 17CCR93115 SJE12/05 (ATCM: JOHN DEERE 6059T, CD6059T407465, 134 HP)</t>
  </si>
  <si>
    <t>208.40</t>
  </si>
  <si>
    <t>APCD2008-PTO-976152</t>
  </si>
  <si>
    <t>ZCOLO, LLC</t>
  </si>
  <si>
    <t>Jhai Cazessus</t>
  </si>
  <si>
    <t>12270 WORLD TRADE DR #100 SAN DIEGO, CA</t>
  </si>
  <si>
    <t>EMERGENCY STANDBY ENGINE:2847.5 BHP CATERPILLAR MODEL 3516 DIESEL ENGINE  WITH TURBOCHARGING AND AFTERCOOLING, DRIVING A 2500 KVA / 2000 KW SR4 HV GENERATOR.  S/N 6HN01371 (UNIT NO. 1; WEST UNIT)976152 EAD 2/13/06</t>
  </si>
  <si>
    <t>498.00</t>
  </si>
  <si>
    <t>APCD2008-PTO-976153</t>
  </si>
  <si>
    <t>EMERGENCY STANDBY ENGINE: 2847.5 BHP CATERPILLAR MODEL 3516 DIESEL FIRED ENGINE WITH TURBOCHARGING AND AFTERCOOLING, DRIVING A 2500 KVA/ 2000 KW MODEL SR4 HV GENERATOR. S/N 6HN01378 (UNIT NO. 2; EAST UNIT)976153 EAD 2/13/06</t>
  </si>
  <si>
    <t>APCD2008-PTO-976289</t>
  </si>
  <si>
    <t>Bristol SD The</t>
  </si>
  <si>
    <t>1055 1st Avenue San Diego, CA</t>
  </si>
  <si>
    <t>EMERGENCY STANDBY ENGINE, CUMMINS MODEL 6BT5.9-G6, S/N 45932118, 166 HP, DIESEL FIRED. 976289AFS03MAY2001   17CCR93115   SJE06/06</t>
  </si>
  <si>
    <t>233.10</t>
  </si>
  <si>
    <t>APCD2008-PTO-976400</t>
  </si>
  <si>
    <t>INTERNAL COMBUSTION ENGINE (EXISTING). MAKE: CATERPILLAR. MODEL: 3516B. SERIAL NO.: 6HN01161. HP RATING: 2755. DIESEL FUELED ENGINE. DRIVES A GENERATOR RATED AT 2000 KW.17CCR93115 SJE11/05</t>
  </si>
  <si>
    <t>APCD2008-PTO-976799</t>
  </si>
  <si>
    <t>City of Vista</t>
  </si>
  <si>
    <t>Fleet Supervisor</t>
  </si>
  <si>
    <t>1165 E Taylor St Vista, CA</t>
  </si>
  <si>
    <t>Emergency standby engine: John Deere diesel engine, Model 4045HF285 (S/N PE4045L229958) rated at 158 BHP, Model Year 2012, EPA Tier 3 certified of Engine Family Number CJDXL04.5119, driving a 100 KW generator.  Equipped with turbocharger and aftercooler.APPL# 976799 EFH 02/0217CCR93115SJE10/05</t>
  </si>
  <si>
    <t>APCD2008-PTO-976835</t>
  </si>
  <si>
    <t>Scripps Health</t>
  </si>
  <si>
    <t>Debbie McCarty</t>
  </si>
  <si>
    <t>10790 Rancho Bernardo San Diego, CA</t>
  </si>
  <si>
    <t>EMERGENCY STANDBY ENGINE: CATERPILLAR MODEL 3508B 1502 HP TURBOCHARGED AFTER COOLED S/N 1FZ00797 CARB EXECUTIVE ORDER U-R-1-134 EPA ENGINE FAMILY 1CPXL34.5.ERK MODEL YEAR 2001 LEAN BURN DIESEL FIRED. 976835 AFS0 3SEP2002 17CCR93115 SJE 03/06</t>
  </si>
  <si>
    <t>192.00</t>
  </si>
  <si>
    <t>APCD2008-PTO-976852</t>
  </si>
  <si>
    <t>EMERGENCY STANDBY ENGINE: DETROIT DIESEL ENGINE MODEL R163-7K36 S/N 5362001744 1495 BHP EPA TIER 1 CERTIFIED OF ENGINE FAMILY NUMBER 1DDXL31.8XRE EQUIPPED WITH TURBOCHARGER DRIVING A 1000 KW GENERATOR. (976852-CCN-11/01) (10770 SCIENCE CENTER DR.)</t>
  </si>
  <si>
    <t>353.30</t>
  </si>
  <si>
    <t>367.90</t>
  </si>
  <si>
    <t>APCD2008-PTO-977363</t>
  </si>
  <si>
    <t>Engineering Manager</t>
  </si>
  <si>
    <t>16595 Dove Canyon San Diego, CA</t>
  </si>
  <si>
    <t>Emergency Diesel Engine: Cummins QST30-G5-NR1, S/N 37198861, 1490 bhp, CARB/EPA certified, tier 1, family 1CEXL030.ABA, Turbocharged and after cooled, equipped with CARB verified diesel particulate filter (DPF), Sud-Chemie/Clariant model EnviCat-DPF. Drives a 1000 kW generator for emergency use. 977363/EAD, 17CCR93115 /SJE 12/05,984136/SJE</t>
  </si>
  <si>
    <t>284.20</t>
  </si>
  <si>
    <t>285.60</t>
  </si>
  <si>
    <t>APCD2008-PTO-977639</t>
  </si>
  <si>
    <t>City of Oceanside, Water Utilities Department</t>
  </si>
  <si>
    <t>Ron Lutge</t>
  </si>
  <si>
    <t>215 Fireside Street Oceanside, CA</t>
  </si>
  <si>
    <t>Emergency Diesel Engine: Detroit Diesel, Model 12V4000, 2200 BHP, diesel fired, turbocharged, aftercooled, S/N 5262000951, Engine Family No. 1DDXL65.0XTE; driving a 1500-kW generator.</t>
  </si>
  <si>
    <t>299.10</t>
  </si>
  <si>
    <t>312.10</t>
  </si>
  <si>
    <t>APCD2008-PTO-978159</t>
  </si>
  <si>
    <t>Emergent Travel Health</t>
  </si>
  <si>
    <t>Joe Noon</t>
  </si>
  <si>
    <t>3985 Sorrento Valley Bl San Diego, CA</t>
  </si>
  <si>
    <t>INTERNAL COMBUSTION ENGINE. MAKE: GENERAL MOTORS. MODEL: VORTEC 8.1L V-8. SERIAL NO: 8.1L-06050. BHP RATING: 150 HP. NATURAL GAS FUELED. DRIVES AN ELECTRICAL EMERGENCY GENERATOR RATED AT 80 KW. JFTFEB1203NEW</t>
  </si>
  <si>
    <t>386.20</t>
  </si>
  <si>
    <t>437.40</t>
  </si>
  <si>
    <t>APCD2008-PTO-978177</t>
  </si>
  <si>
    <t>Emergency Diesel Engine: Detroit Diesel, Model 8V2000/G81/R083-7D36, 765 BHP, turbocharged, aftercooled, S/N 5312001750, Engine Family No. 2DDXL31.8XRE; driving a 500-kW generator.</t>
  </si>
  <si>
    <t>APCD2008-PTO-978254</t>
  </si>
  <si>
    <t>Steris Isomedix Services Inc</t>
  </si>
  <si>
    <t>Hayden Schoen</t>
  </si>
  <si>
    <t>7685 Saint Andrews San Diego, CA</t>
  </si>
  <si>
    <t>EMERGENCY ENGINE: ENERGY DYNAMICS, MODEL LSG8751-6007z, 134 BHP, NATURAL GAS FIRED, S/N 13380 T-08-RM, DRIVING AN ELECTRIC GENERATOR. (978254 ALC 07/02)17CCR93115SJE12/05 -RETURNED BEC10929 5/08</t>
  </si>
  <si>
    <t>290.20</t>
  </si>
  <si>
    <t>APCD2008-PTO-978278</t>
  </si>
  <si>
    <t>5074 Mercury St San Diego, CA</t>
  </si>
  <si>
    <t>EMERGENCY STANDBY ENGINE: 207 BHP CUMMINS MODEL 6CT8.3G-2 DIESEL FIRED EPA CERTIFIED ENGINE WITH AFTERCOOLING AND TURBOCHARGING (SERIAL # 46182332), DRIVING A 125 KW GENERATOR. EPA CERTIFICATE NO. CEX-NR6-01-08  978278 EAD 1/30/06</t>
  </si>
  <si>
    <t>APCD2008-PTO-978310</t>
  </si>
  <si>
    <t>SD CITY DEPT OF WATER</t>
  </si>
  <si>
    <t>GEN SUPV DEL HERNANDEZ</t>
  </si>
  <si>
    <t>1061 CATALINA BLVD SAN DIEGO, CA</t>
  </si>
  <si>
    <t>EMERGENCY STANDBY ENGINE: CATERPILLAR DIESEL ENGINE, MODEL 3412 DITA, S/N: BPG00396, RATED AT 896 BHP, EPA CERTIFIED OF ENGINE FAMILY NUMBER 2CPXL27.OMRH, TURBOCHARGED, AFTERCOOLED, DRIVING A 500 KW GENERATOR. (978310-AFS-2/04) 17 CCR 93 115 SJE 01/06</t>
  </si>
  <si>
    <t>153.00</t>
  </si>
  <si>
    <t>APCD2008-PTO-978357</t>
  </si>
  <si>
    <t>Lowes HIW Inc #1616</t>
  </si>
  <si>
    <t>151 Vista Village Drive Vista, CA</t>
  </si>
  <si>
    <t>INTERNAL COMBUSTION ENGINE. MAKE: DETROIT DIESEL. MODEL: 6063TK35. SERIAL NO: 851929. DIESEL FUELED. BHO RATING: 550 HP. EQUIPPED WITH TURBOCHARGER AND INTERCOOLER. DRIVES AN EMERGENCY GENERATOR RATED AT 365 KW.        17 CCR 93 115          SJE 11/05 (ATCM: S/N 06R0704962)</t>
  </si>
  <si>
    <t>346.40</t>
  </si>
  <si>
    <t>APCD2008-PTO-978670</t>
  </si>
  <si>
    <t>13702 Camino Canada El Cajon, CA</t>
  </si>
  <si>
    <t>EMERGENCY STANDBY ENGINE: JOHN DEERE DIESEL ENGINE, MODEL 3029TF150, S/N PE3029T197230, RATED AT 64 BHP, EPA CERTIFIED OF ENGINE FAMILY NUMBER 2JDXL02.9018, TURBOCHARGED, DRIVING A 40 KW GENERATOR.(978670-CCN-6/03)17CCR93115SJE12/05</t>
  </si>
  <si>
    <t>APCD2008-PTO-978671</t>
  </si>
  <si>
    <t>6545 Alcala Knolls Dr San Diego, CA</t>
  </si>
  <si>
    <t>EMERGENCY STANDBY ENGINE: JOHN DEERE DIESEL ENGINE, MODEL 3029TF150, S/N PE3029T217144, RATED AT 64 BHP, EPA CERTIFIED OF ENGINE FAMILY NUMBER 2JDXL02.9018, TURBOCHARGED, DRIVING A 40 KW GENERATOR.(978671-CCN-6/03)17CCR93115SJE12/05</t>
  </si>
  <si>
    <t>APCD2008-PTO-978672</t>
  </si>
  <si>
    <t>Verizon Wireless - BONSALL</t>
  </si>
  <si>
    <t>4163 Holly Ln Bonsall, CA</t>
  </si>
  <si>
    <t>EMERGENCY STANDBY DIESEL ENGINE: MFR: JOHN DEERE, MODEL: 4045DF150, S/N PE4045D192195, RATED AT 71 BHP, EPA CERTIFIED OF ENGINE FAMILY NUMBER 2JDXL06.8016, DRIVING A 40 KW GENERATOR._x000D_(978672-CCN-6/03) 17CCR93115 SJE12/05</t>
  </si>
  <si>
    <t>APCD2008-PTO-978674</t>
  </si>
  <si>
    <t>16905 Rio Maria Rd Lakeside, CA</t>
  </si>
  <si>
    <t>EMERGENCY STANDBY ENGINE: JOHN DEERE DIESEL ENGINE. MODEL 4045DF150, S/N PE4045D192520, RATED AT 71 BHP, EPA CERTIFIED OF ENGINE FAMILY NUMBER 2JDXL06.8014, DRIVING A 40 KW GENERATOR.(978674-CCN-6/03)17CCR93115SJE12/05</t>
  </si>
  <si>
    <t>APCD2008-PTO-978860</t>
  </si>
  <si>
    <t>City of Oceanside Water Utilities Department</t>
  </si>
  <si>
    <t>Eric Crowley</t>
  </si>
  <si>
    <t>Emergency Diesel Engine: Detroit Diesel, Model 16V2000/G81/R163-7K36, 1495 BHP, turbocharged, aftercooled, S/N 5362002096, Engine Family No. 2DDXL31.8XRE; driving a 1000-kW generator.</t>
  </si>
  <si>
    <t>APCD2008-PTO-979029</t>
  </si>
  <si>
    <t>Lemon Grove School District</t>
  </si>
  <si>
    <t>7866 Lincoln St Lemon Grove, CA</t>
  </si>
  <si>
    <t>EMERGENCY STANDBY ENGINE:  ONE (1) 89 BHP GENERAL MOTORS / DETROIT DIESEL MODEL VORTEC 5.0 L NATURAL GAS FIRED ENGINE/SPECTRUM 50 GSGB GENERATOR SET S/N 005228, DRIVING A 50 KW GENERATOR  979029 EAD 2/13/06</t>
  </si>
  <si>
    <t>443.60</t>
  </si>
  <si>
    <t>473.50</t>
  </si>
  <si>
    <t>APCD2008-PTO-979030</t>
  </si>
  <si>
    <t>8025 Lincoln St Lemon Grove, CA</t>
  </si>
  <si>
    <t>EMERGENCY STANDBY GENERATOR: ONE (1)251 BHP JOHN DEERE MODEL 6068HF150 DIESEL FIRED ENGINE, S/N PE 6068H221886, WITH AFTERCOOLING AND TURBOCHARING, DRIVING A 110 GENERATOR, U-R-004-0115 CARB CERTIFICATION; JDX-NR6-02-07EPA CERTIFICATION  _x000D_979030 EAD 02/13/06</t>
  </si>
  <si>
    <t>360.10</t>
  </si>
  <si>
    <t>401.80</t>
  </si>
  <si>
    <t>APCD2008-PTO-979283</t>
  </si>
  <si>
    <t>International Boundary And Water Commission</t>
  </si>
  <si>
    <t>1697 Monument Road San Diego, CA</t>
  </si>
  <si>
    <t>EMERGENCY STANDBY ENGINE: DETROIT DIESEL ENGINE, MODEL 8V-92TA, S/N: 08VF175234, RATED AT 568 BHP, DRIVING A GENERATOR. (979283-CCN-5/03) 17 CCR 93 115 SJE 8/06</t>
  </si>
  <si>
    <t>326.00</t>
  </si>
  <si>
    <t>344.60</t>
  </si>
  <si>
    <t>APCD2008-PTO-979284</t>
  </si>
  <si>
    <t>2812 Hollister Street San Diego, CA</t>
  </si>
  <si>
    <t>EMERGENCY STANDBY ENGINE: DETROIT DIESEL ENGINE, MODEL 12V-92TA, S/N 12VF013132, RATED AT 947 BHP, DRIVING A GENERATOR. _x000D_(979284-CCN-5/03) 17 CCR 93 115 SJE 8/06</t>
  </si>
  <si>
    <t>223.90</t>
  </si>
  <si>
    <t>APCD2008-PTO-979285</t>
  </si>
  <si>
    <t>International Boundary &amp; Water Commission</t>
  </si>
  <si>
    <t>2995 Clearwater Wy San Diego, CA</t>
  </si>
  <si>
    <t>EMERGENCY STANDBY ENGINE: CATERPILLAR DIESEL ENGINE, MODEL 3516 DITA, S/N 4XF00668, RATED AT 2151 BHP, DRIVING A GENERATOR. (979285-CCN-5/03)17CCR93115SJE8/06</t>
  </si>
  <si>
    <t>183.20</t>
  </si>
  <si>
    <t>188.30</t>
  </si>
  <si>
    <t>APCD2008-PTO-979536</t>
  </si>
  <si>
    <t>SD CO OF GENERAL SVCS FACILITY OPS</t>
  </si>
  <si>
    <t>25704 SAN FELIPE RD WARNER SPRINGS, CA</t>
  </si>
  <si>
    <t>EMERGENCY STANDBY ENGINE: JOHN DEERE DIESEL ENGINE, MODEL 3029TF150, S/N PE3029T197260, RATED AT 64 BHP, EPA CERTIFIED OF ENGINE FAMILY NUMBER 2JDXL02.9018, TURBOCHARGED, DRIVING A 30 KW GENERATOR. (979536-CCN-6/04) 17CCR93115 SJE 10/05</t>
  </si>
  <si>
    <t>565.30</t>
  </si>
  <si>
    <t>590.50</t>
  </si>
  <si>
    <t>APCD2008-PTO-979695</t>
  </si>
  <si>
    <t>SD TROLLEY INC</t>
  </si>
  <si>
    <t>Rolando Montes</t>
  </si>
  <si>
    <t>12 13TH ST SAN DIEGO, CA</t>
  </si>
  <si>
    <t>INTERNAL COMBUSTION ENGINE. MAKE: JOHN DEERE, MODEL: 6068HF275. SERIAL NO. 6068H366602. EPA Family Number 4JDXL06.8038.  YEAR OF MANUFACTURE: 2004. BHP RATING: 300 HP. DIESEL FUELED. EQUIPPED WITH TURBOCHARGER AND AFTERCOOLER. DRIVES AN ELECTRICAL EMERGENCY GENERATOR RATED AT 180 KW. JFTNEWFEB1005_x000D_17CCR93115SJE11/05</t>
  </si>
  <si>
    <t>79.40</t>
  </si>
  <si>
    <t>80.70</t>
  </si>
  <si>
    <t>APCD2008-PTO-980294</t>
  </si>
  <si>
    <t>Target Store T2465</t>
  </si>
  <si>
    <t>5680 Balboa Ave San Diego, CA</t>
  </si>
  <si>
    <t>EMERGENCY STANDBY ENGINE: MAKE GENERAC, MODEL WSG1068, S/N E182A 310308, RATED AT 107 BHP, FUELED WITH NATURAL GAS AND LPG, EQUIPPED WITH GENERAC 3-WAY CATALYST, DRIVING A 70 KW GENERATOR. (980294-ALC-11/03) (986315-CCN-7/08)</t>
  </si>
  <si>
    <t>94.60</t>
  </si>
  <si>
    <t>112.60</t>
  </si>
  <si>
    <t>APCD2008-PTO-980517</t>
  </si>
  <si>
    <t>City of San Diego PUD Wastewater Branch</t>
  </si>
  <si>
    <t>4998 Ocean Bl San Diego, CA</t>
  </si>
  <si>
    <t>EMERGENCY STANDBY ENGINE: GENERAL MOTORS ENGINE, FUELED WITH NATURAL GAS, MODEL VORTEC 8.1L-4CYCLE, S/N 8P1L16524, RATED AT 150 BHP, DRIVING AN 81 KW GENERATOR. (980517/985971-CCN-7/08)</t>
  </si>
  <si>
    <t>APCD2008-PTO-980700</t>
  </si>
  <si>
    <t>SD Humane Society &amp; SPCA</t>
  </si>
  <si>
    <t>5500 Gaines St San Diego, CA</t>
  </si>
  <si>
    <t>INTERNAL COMBUSTION ENGINE. MAKE: JOHN DEERE. MODEL: 6068TF250. SERIAL NO.: PE6068290826. YEAR OF MANUFACTURE: 2003. BHP RATING: 190 HP. EQUIPPED WITH A TURBOCHARGER. DRIVES AN ELECTRICAL EMERGENCY GENERATOR RATED AT 110 KW. JFTNEWMAY0605  17CCR93115  SJE11/07</t>
  </si>
  <si>
    <t>42.00</t>
  </si>
  <si>
    <t>APCD2008-PTO-980712</t>
  </si>
  <si>
    <t>10340 Camino Santa Fe San Diego, CA</t>
  </si>
  <si>
    <t>Emergency Diesel Engine Generator: Caterpillar/Perkins Model C6.6, S/N E6M00122; Engine Family 6PKXL06.6PJ1; tier 3 certified; 275 bhp rated; turbocharged with air cooler; driving a 150 kW emergency electrical generator.</t>
  </si>
  <si>
    <t>APCD2008-PTO-980715</t>
  </si>
  <si>
    <t>12730 Carmel Country Road San Diego, CA</t>
  </si>
  <si>
    <t>Emergency Diesel Engine Generator: Mercedes Benz, Model OM926LA, 331 BHP, S/N 926.986-C-1128413, Engine Family GMBXL07.2RJC, Tier 3 certified; driving a 150-kW emergency electrical generator.</t>
  </si>
  <si>
    <t>2.00</t>
  </si>
  <si>
    <t>25.20</t>
  </si>
  <si>
    <t>APCD2008-PTO-980716</t>
  </si>
  <si>
    <t>10791 Tierrasanta Blvd San Diego, CA</t>
  </si>
  <si>
    <t>EMERGENCY STANDBY ENGINE: CUMMINS DIESEL ENGINE, MODEL 4BT3.9-G2,S/N 45069290, RATED AT 102 BHP, DRIVING A GENERATOR. (980716-CCN-6/04) 17CCR93115 SJE10/05</t>
  </si>
  <si>
    <t>519.00</t>
  </si>
  <si>
    <t>523.60</t>
  </si>
  <si>
    <t>APCD2008-PTO-980717</t>
  </si>
  <si>
    <t>14563 Black Mountain Road San Diego, CA</t>
  </si>
  <si>
    <t>EMERGENCY STANDBY ENGINE, CUMMINS DIESEL ENGINE, MODEL 6CTA 8.3-C, S/N44408016, RATED AT 227 BHP, DRIVING A GENERATOR. (980717-CCN-12/04) 17CCR93115 SJE11/05</t>
  </si>
  <si>
    <t>204.10</t>
  </si>
  <si>
    <t>205.20</t>
  </si>
  <si>
    <t>APCD2008-PTO-980718</t>
  </si>
  <si>
    <t>9724 Carmel Mountain Rd San Diego, CA</t>
  </si>
  <si>
    <t>Emergency standby engine: Mercedes-Benz diesel engine, Model OM926LA, S/N 926.986-C-1124 189, rated at 331 bhp, Model Year 2016, Tier 3 certified of Engine Family Number GMBXL07.2RJC, driving a 150 KW generator.</t>
  </si>
  <si>
    <t>44.90</t>
  </si>
  <si>
    <t>47.20</t>
  </si>
  <si>
    <t>APCD2008-PTO-980726</t>
  </si>
  <si>
    <t>1225 Hubbard Ave Escondido, CA</t>
  </si>
  <si>
    <t>EMERGENCY ENGINE: _x000D_ MFR: JOHN DEERE, _x000D_ MODEL 4239TF001, _x000D_ S/N: T04239T215640,     _x000D_ 75 HP, DIESEL ENGINE,     _x000D__x000D_APPL# 980726 EFH 0304, 17CCR93115  SJE12/05</t>
  </si>
  <si>
    <t>APCD2008-PTO-980844</t>
  </si>
  <si>
    <t>Golden Holdings LLC</t>
  </si>
  <si>
    <t>Dan Mayorgas</t>
  </si>
  <si>
    <t>10807 Thornmint Rd San Diego, CA</t>
  </si>
  <si>
    <t>EMERGENCY GENERATOR: 550 BHP DETROIT DIESEL ENGINE, MODEL 6063TK35, TURBO-CHARGED AND AFTER COOLED, S/N 06R0668127, DRIVING  A 350 KW GENERATOR. _x000D_EPA# DDX-NR7-02-07; CARB # U-R-007-0072   980844 8/8/06  EAD</t>
  </si>
  <si>
    <t>96.20</t>
  </si>
  <si>
    <t>97.20</t>
  </si>
  <si>
    <t>APCD2008-PTO-980864</t>
  </si>
  <si>
    <t>DWF VI Northridge Summit, LLC</t>
  </si>
  <si>
    <t>Roger Mattson</t>
  </si>
  <si>
    <t>12220 Scripps Summit Dr San Diego, CA</t>
  </si>
  <si>
    <t>INTERNAL COMBUSTION ENGINE. _x000D_MAKE: DETROIT DIESEL. MODEL: GCD325. SERIAL NO.: WS4646N1247493. BHP RATING: 325 HP. DIESEL FUELED. DRIVES AN EMERGENCY 200 KW GENERATOR (SERIES 60, MODEL 200 DE, SERIAL NO.: 0674239). _x000D_JFT NEW APR 16 04 17 CCR 93 115 SJE 8/06</t>
  </si>
  <si>
    <t>241.10</t>
  </si>
  <si>
    <t>APCD2008-PTO-981083</t>
  </si>
  <si>
    <t>Carlsbad City</t>
  </si>
  <si>
    <t>2560 Orion Way Carlsbad, CA</t>
  </si>
  <si>
    <t>EMERGENCY STANDBY ENGINE: CATERPILLAR DIESEL ENGINE, MODEL 3406DIT, S/N 2WB03078, DRIVING A 300 KW GENERATOR.  (981083-CCN-4/04)   17CCR93115   SJE11/05</t>
  </si>
  <si>
    <t>291.50</t>
  </si>
  <si>
    <t>APCD2008-PTO-981084</t>
  </si>
  <si>
    <t>Carlsbad City Of</t>
  </si>
  <si>
    <t>799 Pine Street Carlsbad, CA</t>
  </si>
  <si>
    <t>EMERGENCY STANDBY ENGINE: CUMMINS DIESEL ENGINE, MODEL 4B3.9-G2, S/N 45845093, RATED AT 102 BHP, DRIVING A GENERATOR.  (981084-CCN-4/04)   17CCR93115   SJ Eden 04/06</t>
  </si>
  <si>
    <t>396.00</t>
  </si>
  <si>
    <t>APCD2008-PTO-981085</t>
  </si>
  <si>
    <t>2480 Impala Drive Carlsbad, CA</t>
  </si>
  <si>
    <t>EMERGENCY STANDBY ENGINE: CUMMINS DIESEL ENGINE, MODEL 4B3.9-G2, S/N 45845105, RATED AT 102 BHP, DRIVING A GENERATOR.  (981085-CCN-4/04)   17CCR93115   SJE12/05</t>
  </si>
  <si>
    <t>654.90</t>
  </si>
  <si>
    <t>656.40</t>
  </si>
  <si>
    <t>APCD2008-PTO-981086</t>
  </si>
  <si>
    <t>2999 Glasgow Drive Carlsbad, CA</t>
  </si>
  <si>
    <t>EMERGENCY ENGINE GENERATOR, 102 HP CUMMINS DIESEL ENGINE MODEL 4B3.9-G2  S/N 4587225.  APP# 981086 EFH 04/04   17CCR93115   SJE12/05</t>
  </si>
  <si>
    <t>231.70</t>
  </si>
  <si>
    <t>233.20</t>
  </si>
  <si>
    <t>APCD2008-PTO-981087</t>
  </si>
  <si>
    <t>1635 Faraday Avenue Carlsbad, CA</t>
  </si>
  <si>
    <t>EMERGENCY ENGINE GENERATOR; XXX HP CAT DIESEL ENGINE MODEL CAT 3406, S/N 4ZRC5509. _x000D_APPL# 981087 EFH 04/04   17CCR93115   SJE12/05</t>
  </si>
  <si>
    <t>APCD2008-PTO-981088</t>
  </si>
  <si>
    <t>1200 Carlsbad Village Drive Carlsbad, CA</t>
  </si>
  <si>
    <t>EMERGENCY ENGINE GENERATOR, 155 HP CAT DIESEL ENGINE MODEL CAT 3116DI, S/N 2SG00399._x000D_APPL# 981088 EFH 04/04 17CCR93115 SNE11/05</t>
  </si>
  <si>
    <t>309.00</t>
  </si>
  <si>
    <t>APCD2008-PTO-981089</t>
  </si>
  <si>
    <t>1775 Dove Lane Carlsbad, CA</t>
  </si>
  <si>
    <t>INTERNAL COMBUSTION ENGINE. MAKE: DETROIT DIESEL. MODEL: 80637305. SERIAL NO.: 06VF221214. DIESEL FUELED. BHP RATING: 370 HP. DRIVES AN ELECTRICAL EMERGENCY GENERATOR RATED AT 288 KW. MAKE: KOHLER, MODEL: 230 ROZD., SERIAL NO. 609159.  JFTNEWAPR2804  17CCR93115  SJE12/05</t>
  </si>
  <si>
    <t>231.60</t>
  </si>
  <si>
    <t>APCD2008-PTO-981090</t>
  </si>
  <si>
    <t>3420 Camino De Los Coches Carlsbad, CA</t>
  </si>
  <si>
    <t>INTERNAL COMBUSTION ENGINE. MAKE: CUMMINS. MODEL: 4B3.9-G2. SERIAL NO.: 45845097. DIESEL FUELED. BHP RATING: 102 HP. DRIVES AN ELECTRICAL EMERGENCY GENERATOR RATED AT 40 KW. MAKE: ONAN. MODEL: 40DGBC-3371895/E, SERIAL NO.:355995.  JFTNEWAPR2804   17CCR93115   SJE11/05</t>
  </si>
  <si>
    <t>210.10</t>
  </si>
  <si>
    <t>211.60</t>
  </si>
  <si>
    <t>APCD2008-PTO-981091</t>
  </si>
  <si>
    <t>2540 Orion Way Carlsbad, CA</t>
  </si>
  <si>
    <t>INTERNAL COMBUSTION ENGINE. MAKE: PERKINS. MODEL LD70295. SERIAL NO.: U816787C. DIESEL FUELED. DRIVES AN EMERGENCY GENERATOR, SPECTRUM DETROIT DIESEL, MODEL 30DS60, SERIAL NO. 391950, RATED AT 35 KW.  JFTNEWAPR2804   17CCR93115   SJE12/05</t>
  </si>
  <si>
    <t>169.60</t>
  </si>
  <si>
    <t>171.10</t>
  </si>
  <si>
    <t>APCD2008-PTO-981385</t>
  </si>
  <si>
    <t>Silver I 2020 LLC</t>
  </si>
  <si>
    <t>Alex Lanza</t>
  </si>
  <si>
    <t>10221 Wateridge Circle San Diego, CA</t>
  </si>
  <si>
    <t>EMERGENCY ENGINE: CUMMINS, MODEL VTA28G2, 900 BHP, DIESEL FIRED, S/N 37122065. (983444 August 2005, 981385 ALC July 2004, 17CCR93115, S.J.Eden April 2006)</t>
  </si>
  <si>
    <t>APCD2008-PTO-981418</t>
  </si>
  <si>
    <t>Moses Peram</t>
  </si>
  <si>
    <t>6875 Consolidated Wy San Diego, CA</t>
  </si>
  <si>
    <t>ONE(1) EMERGENCY STANDBY ENGINE, JOHN DEERE ENGINE, DIESEL FIRED, 64 HP, MODEL 3029TF270, S/N PE3029T349561, EQUIPPED WITH TURBO CHARGER, EPA CERTIFICATION NO. JDX-NR4-04-04    APPL# 981418 EFH 03/06</t>
  </si>
  <si>
    <t>250.80</t>
  </si>
  <si>
    <t>APCD2008-PTO-981546</t>
  </si>
  <si>
    <t>WESTFIELD NORTH COUNTY</t>
  </si>
  <si>
    <t>JOHN KING</t>
  </si>
  <si>
    <t>272 E VIA RANCHO PKWY ESCONDIDO, CA</t>
  </si>
  <si>
    <t>EMERGENCY ENGINE GENERATOR, 425 HP CUMMINS DIESEL ENGINE, MODEL NTA855G, S/N 30118551_x000D_
APPL# 981546 EFH 12/05</t>
  </si>
  <si>
    <t>451.20</t>
  </si>
  <si>
    <t>454.90</t>
  </si>
  <si>
    <t>APCD2008-PTO-981754</t>
  </si>
  <si>
    <t>SD Community College Dist Miramar College</t>
  </si>
  <si>
    <t>Dane Lindsay</t>
  </si>
  <si>
    <t>10440 Black Mountain Rd San Diego, CA</t>
  </si>
  <si>
    <t>INTERNAL COMBUSTION ENGINE. MAKE: DETROIT DIESEL, MODEL: 6063 HK35, SERIAL NO.: 06R0760288. DIESEL FUELED. BHP RATING: 635 HP. EQUIPPED WITH TURBOCHARGER AND INTERCOOLER. DRIVES AN ELECTRICAL EMERGENCY GENERATOR RATED AT 400 KW. JFTNEW DEC2204 17CCR93115SJE11/05</t>
  </si>
  <si>
    <t>179.20</t>
  </si>
  <si>
    <t>180.10</t>
  </si>
  <si>
    <t>APCD2008-PTO-981940</t>
  </si>
  <si>
    <t>Paradise Valley Hospital DBA Bayview Behavioral Health</t>
  </si>
  <si>
    <t>330 Moss St Chula Vista, CA</t>
  </si>
  <si>
    <t>INTERNAL COMBUSTION ENGINE. MAKE: CUMMINS MODEL 5657 8.3L. SERIAL NO.: 44270420. BHP RATING: 186 HP. DIESEL FUELED. ENGINE DRIVES AN EMERGENCY GENERATOR RATED AT 125 KW. JFT NEW DEC2304 984385-SJE-1/2007, REVISED-4/2008</t>
  </si>
  <si>
    <t>583.20</t>
  </si>
  <si>
    <t>APCD2008-PTO-981941</t>
  </si>
  <si>
    <t>EMERGENCY ENGINE GENERATOR (S/N 244071), 66 HP JOHN DEERE DIESEL ENGINE, MODEL 4239DF001, S/N T04239D209677. _x000D_APPL# 981941 EFH 0905 984384-SJE-1/2007, REVISED-4/2008</t>
  </si>
  <si>
    <t>658.30</t>
  </si>
  <si>
    <t>664.10</t>
  </si>
  <si>
    <t>APCD2008-PTO-981951</t>
  </si>
  <si>
    <t>Carlsbad Technology, Inc.</t>
  </si>
  <si>
    <t>Simon Law</t>
  </si>
  <si>
    <t>5923 Balfour Court Carlsbad, CA</t>
  </si>
  <si>
    <t>EMERGENCY DIESEL ENGINE: JOHN DEERE 6076TF010, 166 HP, S/N RG6076T199591, DRIVING A GENERATOR: MAKE KOHLER, MODEL 25ROZJ71, S/N 354787. 981951 EAD 9/25/07, POCR STAT. ATCM SJE 9/22/08.</t>
  </si>
  <si>
    <t>APCD2008-PTO-981973</t>
  </si>
  <si>
    <t>WESTFIELD SHOPPINGTOWN MISSION VALLEY</t>
  </si>
  <si>
    <t>1640 CAMINO DEL RIO N SAN DIEGO, CA</t>
  </si>
  <si>
    <t>EMERGENCY ENGINE: GENERAC MODEL 9022050100, ENGINE NO. 0D3454 (FORD 6.8L), S/N 2095716, 147 BHP, NATURAL GAS FUELED, 147 BHP, WITH A NETT TECHNOLOGIES 3-WAY CATALYTIC CONVERTER MODEL TC-102WX2/25 AND A/F RATIO CONTROLLER DRIVING A 100 KW GENERATOR (981973-CCN-11/04), 986165/JJA.</t>
  </si>
  <si>
    <t>66.70</t>
  </si>
  <si>
    <t>69.70</t>
  </si>
  <si>
    <t>APCD2008-PTO-982018</t>
  </si>
  <si>
    <t>Sharp Health Care</t>
  </si>
  <si>
    <t>3571 Corporate Ct San Diego, CA</t>
  </si>
  <si>
    <t>EMERGENCY STANDBY ENGINE: MITSUBISHI DIESEL ENGINE, MODEL S12R-Y2PTAW-1 S/N 13038, RATED AT 1881 BHP, EPA TIER 2 CERTIFIED OF ENGINE FAMILY NUMBER 7MVXL49.0BBA, TURBOCHARGED, DRIVING A 1250 KW GENERATOR. (982018-CCN-3/05)(17CCR93115-SJE-1/06)(985487-EAD/3/08)</t>
  </si>
  <si>
    <t>APCD2008-PTO-982044</t>
  </si>
  <si>
    <t>Encina Wastewater Authority</t>
  </si>
  <si>
    <t>Douglas Campbell</t>
  </si>
  <si>
    <t>6200 Avenida Encinas Carlsbad, CA</t>
  </si>
  <si>
    <t>EMERGENCY STANDBY ENGINE: MITSUBISHI HEAVY INDUSTRIES ENGINE, MODEL 37.1A60 S/N 30788, RATED AT 1528 BHP, MODEL YEAR 2004, EPA CERTIFIED OF ENGINE FAMILY NUMBER 4MVXL37.1 ABC, TURBOCHARGED, DRIVING A 975 KW GENERATOR. (982044-CCN-10/05)</t>
  </si>
  <si>
    <t>APCD2008-PTO-982050</t>
  </si>
  <si>
    <t>Albertsons #3201</t>
  </si>
  <si>
    <t>1301 E Vista Way VISTA, CA</t>
  </si>
  <si>
    <t>INTERNAL COMBUSTION ENGINE. MAKE: GENERAL MOTORS, MODEL: 4.3L. SERIAL NO.: 4.3-18218. BHP RATING: 60 HP. NATURAL GAS FUELED. EQUIPPED WITH A 3 WAY CATALYTIC CONVERTER BRAND JOHNSON MATTHEY BANDITO, MODEL CX-4-4 AND AN AIR TO FUEL RATIO CONTROLLER.   _x000D_
JFTNEWJUL1205</t>
  </si>
  <si>
    <t>APCD2008-PTO-982118</t>
  </si>
  <si>
    <t>STATIONARY EMERGENCY ENGINE: 99 BHP JOHN DEERE MODEL 4045TF150, S/N 4045T278-029, ENGINE BLOCK S/N R505849 JD 4045 R 121402, TURBOCHARGED, DRIVING A 50 KW GENERATOR. CARB# U-R-004-0179, EPA # JDX-NR4-04-16982118 EAD 12/26/06</t>
  </si>
  <si>
    <t>235.80</t>
  </si>
  <si>
    <t>APCD2008-PTO-982169</t>
  </si>
  <si>
    <t>EMERGENCY STANDBY ENGINE: CUMMINS ENGINE, FUELED WITH PROPANE GAS, MODEL GTA8.3-LC-G1, S/N 46431937, RATED AT 202 BHP, EQUIPPED WITH A DCL MINE-XCATALYTIC CONVERTER, DRIVING A 125 KW GENERATOR.(982169-CCN-8/08)</t>
  </si>
  <si>
    <t>387.80</t>
  </si>
  <si>
    <t>457.60</t>
  </si>
  <si>
    <t>APCD2008-PTO-982227</t>
  </si>
  <si>
    <t>Federal Aviation Administration Lindberg</t>
  </si>
  <si>
    <t>William Bottin</t>
  </si>
  <si>
    <t>3690 Pacific Hy San Diego, CA</t>
  </si>
  <si>
    <t>EMERGENCY STANDBY ENGINE:71 BHP JOHN DEERE MODEL 4045DF150, 4 -CYCLE DIESEL _x000D_FIRED ENGINE WITH 4 DEGREES TIMING RETARD; EPA # JDX-NR5-01-02 DRIVING A 30 KW KOHLER MODEL 30REOZJ GENERATOR. ENGINE S/N PE4045D372054 EAD 3/5/07</t>
  </si>
  <si>
    <t>268.00</t>
  </si>
  <si>
    <t>APCD2008-PTO-982439</t>
  </si>
  <si>
    <t>TRI CITY MEDICAL CENTER</t>
  </si>
  <si>
    <t>Tim Hersy</t>
  </si>
  <si>
    <t>4002 VISTA WY OCEANSIDE, CA</t>
  </si>
  <si>
    <t>INTERNAL COMBUSTION ENGINE. MAKE: JOHN DEERE, MODEL: 4239DF001, SERIAL NO.:TO4239D217651. BHP RATING: 60 HP. DIESEL FUELED. DRIVES AN ELECTRICAL EMERGENCY GENERATOR FOR A DIALYSIS FACILITY. JFT NEW JAN 21 05  17CCR93115  SJE01/06  TNO 987400 12844 34W01 10/08, (2014-CER-000541, 3/14)</t>
  </si>
  <si>
    <t>436.80</t>
  </si>
  <si>
    <t>APCD2008-PTO-982508</t>
  </si>
  <si>
    <t>EMERGENCY ENGINE: CUMMINS, MODEL N495-FP, DIESEL FIRED, 113 BHP, S/N 2514 5376. DRIVING A  FIRE PUMP. (982508 ALC 02/08)</t>
  </si>
  <si>
    <t>3100.70</t>
  </si>
  <si>
    <t>3127.40</t>
  </si>
  <si>
    <t>APCD2008-PTO-982517</t>
  </si>
  <si>
    <t>Tony Visco</t>
  </si>
  <si>
    <t>300 N Coast Hy Oceanside, CA</t>
  </si>
  <si>
    <t>Emergency Diesel Engine:  John Deere, Model 4045HF285K, 197 BHP, S/N PE4045L285917, Model Year 2016, Tier 3 Certified, Engine Family No. GJDXL04.5119, driving a backup generator.</t>
  </si>
  <si>
    <t>53.50</t>
  </si>
  <si>
    <t>APCD2008-PTO-982564</t>
  </si>
  <si>
    <t>SD City of Central Police Garage</t>
  </si>
  <si>
    <t>3940 Federal Bl San Diego, CA</t>
  </si>
  <si>
    <t>ONE (1) EMERGENCY ENGINE GENERATOR, JOHN DEERE ENGINE, MODEL 4045TF270, 99 BHP, DIESEL FIRED, TURBOCHARGED, EPA CERTIFIED JDX-NR4-04-16, YEAR OF MANUFACTURE 2004. APPL# 982564 EFH 09/06</t>
  </si>
  <si>
    <t>157.40</t>
  </si>
  <si>
    <t>APCD2008-PTO-982729</t>
  </si>
  <si>
    <t>Electra Home Owners Association</t>
  </si>
  <si>
    <t>Brian Fleming</t>
  </si>
  <si>
    <t>700 W E St San Diego, CA</t>
  </si>
  <si>
    <t>EMERGENCY STANDBY ENGINE: DETROIT DIESEL ENGINE, MODEL 2000DDEG, S/N: 5352003956, RATED AT 1120 BHP, MODEL YEAR 2005, EPA TIER 1 CERTIFIED OFENGINE FAMILY NUMBER 5DDXL35.8GRP, TURBOCHARGED, WITH VERTICAL EXHAUST, DRIVING A 750 KW GENERATOR. (982729-CCN-10/07, 1/08)</t>
  </si>
  <si>
    <t>APCD2008-PTO-982830</t>
  </si>
  <si>
    <t>Costco Wholesale</t>
  </si>
  <si>
    <t>Fidel Caroose</t>
  </si>
  <si>
    <t>895 E H St Chula Vista, CA</t>
  </si>
  <si>
    <t>Emergency Diesel Engine, John Deere, Model 6059TF001, 150 BHP, S/N T06059T402926.</t>
  </si>
  <si>
    <t>768.50</t>
  </si>
  <si>
    <t>791.00</t>
  </si>
  <si>
    <t>APCD2008-PTO-982864</t>
  </si>
  <si>
    <t>444 Arnold Way Alpine, CA</t>
  </si>
  <si>
    <t>EMERGENCY DIESEL ENGINE:  CUMMINS  QSX15-G9, S/N:30098367, 750 HP, TIER 2 CERTIFIED OF FAMILY# 4CEXL015.AAB, AFTER COOLED, TURBO CHARGED, DRIVING A GENERATOR.   (982864 S.J.Eden)</t>
  </si>
  <si>
    <t>152.20</t>
  </si>
  <si>
    <t>APCD2008-PTO-982879</t>
  </si>
  <si>
    <t>Balboa healthcare Inc</t>
  </si>
  <si>
    <t>3520 4th Av San Diego, CA</t>
  </si>
  <si>
    <t>EMERGENCY STANDBY ENGINE: KOHLER MODEL 345RH8178402A, S/N 308019, UNKNOWN HP, GASOLINE-FUELED, DRIVING A GENERATOR. 982879-SJE-4/06</t>
  </si>
  <si>
    <t>249.80</t>
  </si>
  <si>
    <t>254.20</t>
  </si>
  <si>
    <t>APCD2008-PTO-982960</t>
  </si>
  <si>
    <t>House of Blues San Diego LLC</t>
  </si>
  <si>
    <t>Matthew Higgins</t>
  </si>
  <si>
    <t>1055 5th Av San Diego, CA</t>
  </si>
  <si>
    <t>EMERGENCY DIESEL ENGINE: JOHN DEERE 3029TF270, 64 BHP, TURBOCHARGED,S/N PE3029T427999, CARB CERT#U-R-004-0205, EPA CERT# JDX-NR4-05-12, DRIVING A 35-KW GENERATOR.982960-SJE-03/14/2006</t>
  </si>
  <si>
    <t>114.10</t>
  </si>
  <si>
    <t>APCD2008-PTO-982967</t>
  </si>
  <si>
    <t>REDWOOD TERRACE</t>
  </si>
  <si>
    <t>710 W 13TH AVE ESCONDIDO, CA</t>
  </si>
  <si>
    <t>Emergency Diesel Engine Generator: _x000D_   Mfr: John Deere, _x000D_   Model 6135HFG84, _x000D_   S/N RG6135L032851, _x000D_   Engine Family HJDXL13.5146, _x000D_   Tier 3 certified, 617 BHP; driving a 400-kW emergency electrical generator.</t>
  </si>
  <si>
    <t>APCD2008-PTO-982968</t>
  </si>
  <si>
    <t>625 BWSD9 Owner LLC</t>
  </si>
  <si>
    <t>Roann Gobeil</t>
  </si>
  <si>
    <t>625 Broadway San Diego, CA</t>
  </si>
  <si>
    <t>EMERGENCY STANDBY ENGINE: JOHN DEERE DIESEL ENGINE, MODEL 6466AF-00, S/N 167405RG, RATED AT 253 BHP, TURBO-CHARGED, DRIVING A GENERATOR. (982968-CCN-4/05)   17CCR93115   SJE12/05</t>
  </si>
  <si>
    <t>APCD2008-PTO-982971</t>
  </si>
  <si>
    <t>Albertsons #704</t>
  </si>
  <si>
    <t>Jull Washburn</t>
  </si>
  <si>
    <t>2955 Alpine Blvd Alpine, CA</t>
  </si>
  <si>
    <t>EMERGENCY ENGINE:  GENERAL MOTORS, MODEL 45RZG, 60 BHP, NATURAL GAS FIRED, S/N 2143159, WITH A JOHNSON-MATTHEY "BANDITO" MODEL CX-4-4 CATALYTIC CONVERTER. (982971 ALC 08/08)</t>
  </si>
  <si>
    <t>APCD2008-PTO-983013</t>
  </si>
  <si>
    <t>Life Care Center of Escondido</t>
  </si>
  <si>
    <t>Fatima Goncalves</t>
  </si>
  <si>
    <t>1980 Felicita Rd Escondido, CA</t>
  </si>
  <si>
    <t>Emergency Diesel Engine Generator: Isuzu, Model BR-4HK1X, S/N TBD; Model Year 2019; Engine Family KSZXL05.2RXB; Tier 4f certified; 171 bhp rated; driving a 125 kW emergency electrical generator. Vertical 0.3-ft. diameter exhaust stack with flapper raincap located 8.0 ft. above ground</t>
  </si>
  <si>
    <t>26.70</t>
  </si>
  <si>
    <t>85.10</t>
  </si>
  <si>
    <t>APCD2008-PTO-983140</t>
  </si>
  <si>
    <t>Sara Visone</t>
  </si>
  <si>
    <t>9605 Scranton Rd San Diego, CA</t>
  </si>
  <si>
    <t>EMERGENCY STANDBY ENGINE: CUMMINS DIESEL ENGINE, MODEL 6BTA5.9-F2, S/N 46175129, RATED AT 130 BHP, MODEL YEAR 2000, TURBOCHARGED, AFTERCOOLED, DRIVING A FIRE PUMP. (983140-CCN-9/05)</t>
  </si>
  <si>
    <t>380.00</t>
  </si>
  <si>
    <t>APCD2008-PTO-983141</t>
  </si>
  <si>
    <t>EMERGENCY STANDBY ENGINE: JOHN DEERE DIESEL ENGINE, MODEL 6466AF-00, S/N RG6466A231732, RATED AT 251 BHP, DRIVING A GENERATOR.(983141-CCN-6/05)</t>
  </si>
  <si>
    <t>683.40</t>
  </si>
  <si>
    <t>APCD2008-PTO-983144</t>
  </si>
  <si>
    <t>EMERGENCY STANDBY ENGINE: 2154.9 BHP CATERPILLAR MODEL NO. 3512B ENGINE, S/N 1GZ02892, WITH TURBOCHARGING AND AFTERCOOLING, DRIVING A 1500 KW GENERATOR, MODEL YEAR 2005, EPA TIER 1, FAMILY NO: 5CPXL58.6ERK. LOCATED AT BLDG L. APPL# 983144 EFH</t>
  </si>
  <si>
    <t>APCD2008-PTO-983189</t>
  </si>
  <si>
    <t>EMERGENCY ENGINE GENERATOR: CATERPILLAR ENGINE, MODEL 3512, DIESEL FIRED, 2155 HP, TURBOCHARGED AND AFTERCOOLED, MAIN ENGINE # 1, S/N 1GZ02662, MODEL YEAR 2005, EPA CERTIFIED TIER 1, ENGINE FAMILY # 5CPXL586ERK, DRIVING A 15OO KW GENERATOR. APP# 983189 EFH</t>
  </si>
  <si>
    <t>378.30</t>
  </si>
  <si>
    <t>398.70</t>
  </si>
  <si>
    <t>UCSD Medical Center Thornton Hospital</t>
  </si>
  <si>
    <t>John Bowie</t>
  </si>
  <si>
    <t>9300 Campus Point Dr La Jolla, CA</t>
  </si>
  <si>
    <t>APCD2008-PTO-983216</t>
  </si>
  <si>
    <t>CA ST DEPT OF FORESTRY RED MOUNTAIN</t>
  </si>
  <si>
    <t>3660 MISSION RD E FALLBROOK, CA</t>
  </si>
  <si>
    <t>EMERGENCY ENGINE  (51 HP FORD PROPANE ENGINE, MODEL GM-3.0L, S/N 3P0L48138)_x000D_GENERATOR (MODEL CSG-6491-6005F, S/N 17040)_x000D_APPL# 983216 EFH 1005</t>
  </si>
  <si>
    <t>APCD2008-PTO-983234</t>
  </si>
  <si>
    <t>La Jolla Gateway</t>
  </si>
  <si>
    <t>9191 Towne Centre Dr #140 San Diego, CA</t>
  </si>
  <si>
    <t>EMERGENCY ENGINE GENERATOR 167.6 HP WHITE DIESEL ENGINE D4800TX198 GENERATOR S/N 099239. APPL# 983234 EFH 0905</t>
  </si>
  <si>
    <t>403.10</t>
  </si>
  <si>
    <t>413.80</t>
  </si>
  <si>
    <t>APCD2008-PTO-983235</t>
  </si>
  <si>
    <t>9171 Towne Centre Dr #140 San Diego, CA</t>
  </si>
  <si>
    <t>EMERGENCY ENGINE GENERATOR 167.6 HP WHITE DIESEL ENGINE D4800TX198, GENERATOR S/N 143589 APPL# 983235 EFH 0905</t>
  </si>
  <si>
    <t>413.70</t>
  </si>
  <si>
    <t>426.20</t>
  </si>
  <si>
    <t>APCD2008-PTO-983251</t>
  </si>
  <si>
    <t>City of Carlsbad</t>
  </si>
  <si>
    <t>2425 Poinsettia Lane Carlsbad, CA</t>
  </si>
  <si>
    <t>EMERGENCY ENGINE GENERATOR, 392 HP CATERPILLAR DIESEL ENGINE MODEL 3306, S/N 9NR02716. APPL# 983251 EFH 1005</t>
  </si>
  <si>
    <t>275.00</t>
  </si>
  <si>
    <t>APCD2008-PTO-983252</t>
  </si>
  <si>
    <t>City Of Carlsbad Public Works</t>
  </si>
  <si>
    <t>7382 Gabbiano Ln Carlsbad, CA</t>
  </si>
  <si>
    <t>Emergency Diesel Engine Generator: John Deere, Model 6068HFG85, S/N PE6068N012714; Model Year 2019; Engine Family KJDXL13.5103; Tier 3 certified; 315 bhp rated; driving a 200 kW emergency electrical generator.</t>
  </si>
  <si>
    <t>APCD2008-PTO-983280</t>
  </si>
  <si>
    <t>Marriott La Jolla</t>
  </si>
  <si>
    <t>Lee Bingham</t>
  </si>
  <si>
    <t>4240 La Jolla Village Dr La Jolla, CA</t>
  </si>
  <si>
    <t>EMERGENCY ENGINE GENERATOR, 620 HP CATERPILLAR DIESEL ENGINE MODEL 3412, S/N 38577456  APPL# 983280 1005</t>
  </si>
  <si>
    <t>276.00</t>
  </si>
  <si>
    <t>282.00</t>
  </si>
  <si>
    <t>APCD2008-PTO-983281</t>
  </si>
  <si>
    <t>CA ST DEPT OF FORESTRY &amp; FIRE PROTECTION</t>
  </si>
  <si>
    <t>13650 Highway 79 Descanso, CA</t>
  </si>
  <si>
    <t>91916</t>
  </si>
  <si>
    <t>EMERGENCY STANDBY ENGINE: GENERAL MOTORS ENGINE, FUELED WITH LIQUID PETROLEUM GAS, MODEL INDUSTRIAL POWERTRAIN VORTEC 4.3 LITER-4 CYCLE, S/N 4P3L 22712, RATED AT 75 BHP, EQUIPPED WITH JOHNSON MATTHEY BANDITO CATALYTIC CONVERTER MODEL #CX2-4, DRIVING A 45 KW GENERATOR. (983281-CCN-10/05)</t>
  </si>
  <si>
    <t>APCD2008-PTO-983351</t>
  </si>
  <si>
    <t>American Red Cross</t>
  </si>
  <si>
    <t>3950 Calle Fortunada San Diego, CA</t>
  </si>
  <si>
    <t>EMERGENCY STANDBY ENGINE: JOHN DEERE DIESEL ENGINE, MODEL 6068HF475, S/N PE6068H439167, RATED AT 314 BHP, MODEL YEAR 2005, EPA TIER 2 CERTIFIED OF ENGINE FAMILY NUMBER 5JDXL06.8049, TURBOCHARGED, DRIVING A 200 KW GENERATOR. (983351-CCN-12/05)</t>
  </si>
  <si>
    <t>APCD2008-PTO-983359</t>
  </si>
  <si>
    <t>EMERGENCY STANDBY ENGINE: JOHN DEERE DIESEL ENGINE, MODEL 5030TF270, S/N PE5030T134640, RATED AT 79 BHP, MODEL YEAR 2005, EPA TIER 2 CERTIFIED OF ENGINE FAMILY NUMBER 5JDXL03.0063A, TURBOCHARGED, DRIVING A 50 KW GENERATOR (983359-CCN-8/05)(985478-CCN-4/08)</t>
  </si>
  <si>
    <t>185.40</t>
  </si>
  <si>
    <t>APCD2008-PTO-983392</t>
  </si>
  <si>
    <t>Smart Corner Owners Assoc c/o FirstService Residential</t>
  </si>
  <si>
    <t>Amy Nonaka</t>
  </si>
  <si>
    <t>1080 Park Blvd #102 San Diego, CA</t>
  </si>
  <si>
    <t>EMERGENCY STANDBY ENGINE: MITSUBISHI DIESEL ENGINE, MODEL S6R-Y1PTA-4, S/N 19614, RATED AT 898 BHP, MODEL YEAR 2005, EPA TIER 1 CERTIFIED OF ENGINE FAMILY NUMBER 5MVXL24.5ABB, TURBOCHARGED, DRIVING A 600 KW GENERATOR. (983392-CCN-11/06)</t>
  </si>
  <si>
    <t>236.40</t>
  </si>
  <si>
    <t>241.80</t>
  </si>
  <si>
    <t>APCD2008-PTO-983521</t>
  </si>
  <si>
    <t>Shore Tower</t>
  </si>
  <si>
    <t>2500 Torrey Pines Rd La Jolla, CA</t>
  </si>
  <si>
    <t>INTERNAL COMBUSTION ENGINE. MAKE: JOHN DEERE. MODEL: 6068TF150C. SERIAL NO: TO6068T877399. YEAR OF MANUFACTURE: 2001. DIESEL FUELED, BHP: 150 HP. DRIVES AN ELECTRICAL EMERGENCY GENERATOR RATED AT 111 KW. JFT NEW MAR3006</t>
  </si>
  <si>
    <t>152.10</t>
  </si>
  <si>
    <t>APCD2008-PTO-983536</t>
  </si>
  <si>
    <t>COUNTY OF SAN DIEGO DPW WASTEWATER MGT</t>
  </si>
  <si>
    <t>Kay Kim</t>
  </si>
  <si>
    <t>1524 HWY 78 N JULIAN, CA</t>
  </si>
  <si>
    <t>EMERGENCY ENGINE: JOHN DEERE DIESEL ENGINE, MODEL 4039DF004, S/N: CD4039D370400, 75 HP, DRIVING AN ELECTRICAL GENERATOR.</t>
  </si>
  <si>
    <t>847.50</t>
  </si>
  <si>
    <t>848.40</t>
  </si>
  <si>
    <t>APCD2008-PTO-983546</t>
  </si>
  <si>
    <t>2211 Avenida De La Playa San Diego, CA</t>
  </si>
  <si>
    <t>ONE (1) EMERGENCY STANDBY ENGINE, CUMMINS NATURAL GAS ENGINE, MODEL GTA19G2531HP, S/N 25294565, TURBOCHARGED AND AFTERCOOLED, DRIVING A 280 KW GENERATOR. APPL# 983546 EFH 09/06</t>
  </si>
  <si>
    <t>195.40</t>
  </si>
  <si>
    <t>APCD2008-PTO-983660</t>
  </si>
  <si>
    <t>Grossmont Surgery Center</t>
  </si>
  <si>
    <t>Administrator Facility</t>
  </si>
  <si>
    <t>8881 Fletcher Pkwy #100 La Mesa, CA</t>
  </si>
  <si>
    <t>INTERNAL COMBUSTION ENGINE. MAKE: KOMATSU, MODEL 0665T. SERIAL NO.: 70740. DIESEL FUELED. BHP EST: 134 HP. DRIVES AN ELECTRICAL EMERGENCY GENERATOR RATED AT 100 KW. JFT NEW MAR1406</t>
  </si>
  <si>
    <t>251.70</t>
  </si>
  <si>
    <t>269.30</t>
  </si>
  <si>
    <t>APCD2008-PTO-983683</t>
  </si>
  <si>
    <t>EMERGENCY STANDBY ENGINE: 2172 BHP CATERPILLAR MODEL NO. 3512B ENGINE, S/N 7GM01411, WITH TURBOCHARGING AND AFTERCOOLING DRIVING A 1500 KW GENERATOR, MODEL YEAR 2005, EPA TIER 1 CERTIFICATION NO. 5CPXL58.6ERK. APPL# 983683 EFH 1/08</t>
  </si>
  <si>
    <t>APCD2008-PTO-983758</t>
  </si>
  <si>
    <t>Randy Klaahsen</t>
  </si>
  <si>
    <t>Maxwell (Cross St Main) Chula Vista, CA</t>
  </si>
  <si>
    <t>Emergency standby engine: Caterpillar natural gas engine, Model G3516TA (S/N ZAZ00121), rated at 1048 BHP, Model Year 2005, driving a 740 KW generator.  Equipped with a Continental Controls Corporation Catalytic Converter Model 2-DC73, an Air-to-Fuel Ratio controller, Model ECV-5</t>
  </si>
  <si>
    <t>179.00</t>
  </si>
  <si>
    <t>APCD2008-PTO-983771</t>
  </si>
  <si>
    <t>Viasat Inc</t>
  </si>
  <si>
    <t>Joyce Johnson Ramsey</t>
  </si>
  <si>
    <t>6161 El Camino Real Carlsbad, CA</t>
  </si>
  <si>
    <t>INTERNAL COMBUSTION ENGINE. MAKE: CUMMINS. MODEL: QSX15-G9. SERIAL NO.:79121791. BHP: 750 HP. DIESEL FUELED. EQUIPPED WITH TURBOCHARGER AND AFTER-COOLER. YEAR OF MANUFACTURE: 2005. CARB CERTIFICATION: 5CEXL015.AAB. DRIVES AN ELECTRICAL EMERGENCY GENERATOR RATED AT 500 KW. TIER 2. JFT NEW JAN1707</t>
  </si>
  <si>
    <t>338.50</t>
  </si>
  <si>
    <t>APCD2008-PTO-983787</t>
  </si>
  <si>
    <t>INTERNAL COMBUSTION ENGINE (Engine Number 4). MAKE: CATERPILLAR, MODEL: 3512B, SERIAL NO.: CAT00000JCM01608, YEAR OF MANUFACTURE: 2005. BHP: 1807 HP. DIESEL FUELED, EQUIPPED WITH TURBOCHARGER AND INTERCOOLER. ENGINE CERTIFICATION FAMILY: 5CPXL58. 6ERK. ENGINE DRIVES AN EMERGENCY GENERATOR RATED AT 1,250 KW. 983787/JFT</t>
  </si>
  <si>
    <t>APCD2008-PTO-983793</t>
  </si>
  <si>
    <t>Poway Unified School Dist</t>
  </si>
  <si>
    <t>Principal Wendy Smith Rogers</t>
  </si>
  <si>
    <t>11775 Shoal Creek Rd San Diego, CA</t>
  </si>
  <si>
    <t>INTERNAL COMBUSTION ENGINE:_x000D_-MAKE: JOHN DEERE_x000D_-MODEL: 3029TF270_x000D_-SERIAL NO. PE3029T482597_x000D_BHP: 64 HP, DIESEL FUELED, EQUIPPED WITH TURBOCHARGER. EPA CERTIFIED FAMILY NAME: 5JDXL02.9050. DRIVES AN ELECTRICAL EMERGENCY GENERATOR RATED AT 30 KW JFTNEWDEC1107</t>
  </si>
  <si>
    <t>114.80</t>
  </si>
  <si>
    <t>116.30</t>
  </si>
  <si>
    <t>APCD2008-PTO-983795</t>
  </si>
  <si>
    <t>SD Co Of DPW Airports</t>
  </si>
  <si>
    <t>1960 JOE CROSSON DR El Cajon, CA</t>
  </si>
  <si>
    <t>EMERGENGY STANDBY ENGINE JOHN DEERE DIESEL ENGINE MODEL 4045HF275 157 HPS/N PE4045H533777 MODEL YEAR 2005 EPA TIER 2 CERTIFIED ENGINE FAMILY NUMBER 5JDXL06.8039 TURBOCHARGED DRIVING A 100 KW GENERATOR. APPL# 983795 EFH 02/08</t>
  </si>
  <si>
    <t>76.30</t>
  </si>
  <si>
    <t>81.60</t>
  </si>
  <si>
    <t>APCD2008-PTO-983807</t>
  </si>
  <si>
    <t>SD Co of General Services Facility Operations</t>
  </si>
  <si>
    <t>Edgemoor Hospital,655 Park Center Dr Santee, CA</t>
  </si>
  <si>
    <t>EMERGENCY STANDBY ENGINE: MITSUBISHI DIESEL ENGINE, MODEL S12H-Y1PTA-3 , S/N 31318, RATED AT 1528 BHP, MANUFACTURED IN 2006 TO SPECIFICATIONS OF 2005 TIER 1 CERTIFIED ENGINE OF ENGINE FAMILY NUMBER 5MVXL37.1ABC, TURBOCHARGED, AFTERCOOLED, DRIVING A 1020 KW GENERATOR. (983807-CCN-10/08)</t>
  </si>
  <si>
    <t>259.70</t>
  </si>
  <si>
    <t>APCD2008-PTO-983815</t>
  </si>
  <si>
    <t>INTERNAL COMBUSTION ENGINE. MAKE: CUMMINS, MODEL: QSK-60-G6, SERIAL NO: 33162724. BHP: 2922. DIESEL FUELED, EQUIPPED WITH TURBOCHARGER AND INTERCOOLING. ENGINE CERTIFICATION FAMILY: 5CEXL060.ABA, TIER 1. ENGINE DRIVES AN ELECTRICAL EMERGENCY GENERATOR RATED AT 2000 KW. 983815/JFT-2/7/07</t>
  </si>
  <si>
    <t>APCD2008-PTO-983837</t>
  </si>
  <si>
    <t>Robert Salazar</t>
  </si>
  <si>
    <t>1891 Questhaven Rd San Marcos, CA</t>
  </si>
  <si>
    <t>EMERGENCY STANDBY ENGINE, JOHN DEERE DIESEL ENGINE, MODEL PE6068HF275, 250 HP MODEL YEAR 2004, S/N PE6068H487271, EPA CERTIFICATION FAMILY NO. 4JDXL06.8038, TURBOCHARGED, DRIVING A 275 KW GENERATOR. APPL# 983837 EFH 09/07</t>
  </si>
  <si>
    <t>APCD2008-PTO-983850</t>
  </si>
  <si>
    <t>INTERNAL COMBUSTION ENGINE. MAKE: JOHN DEERE, MODEL: 4045HF285I, SERIAL NO PE4045L014788. DIESEL FUELED, TURBOCHARGED, INTERCOOLED. BHP RATING: 158 HP TIER 3 CERTIFIED, FAMILY NAME: 7JDXL06.8105. DRIVES AN ELECTRICAL EMERGENCY GENERATOR RATED AT 100 KW. JFT NEW SEP1207</t>
  </si>
  <si>
    <t>125.50</t>
  </si>
  <si>
    <t>APCD2008-PTO-983870</t>
  </si>
  <si>
    <t>EMERGENCY ENGINE: CUMMINS, MODEL QSX15-G9, 750 BHP, DIESEL FIRED, TIER 2 TURBOCHARGED, AFTERCOOLED, S/N 79118991, ENGINE FAMILY NO. 5CEXL015.AAB. (983870 ALC 11/08)</t>
  </si>
  <si>
    <t>338.20</t>
  </si>
  <si>
    <t>343.00</t>
  </si>
  <si>
    <t>APCD2008-PTO-983871</t>
  </si>
  <si>
    <t>Alta Owners Association</t>
  </si>
  <si>
    <t>Edwin Rosas</t>
  </si>
  <si>
    <t>575 Sixth Ave San Diego, CA</t>
  </si>
  <si>
    <t>EMERGENCY STANDBY ENGINE: CUMMINS DIESEL ENGINE, MODEL QST30-G1, S/N 37223012, RATED AT 1135 BHP, MODEL YEAR 2005, EPA TIER 1 CERTIFIED OF ENGINE FAMILY NUMBER 5CEXL030.ABA, TURBOCHARGED, AFTERCOOLED, DRIVING A 750 KW GENERATOR. (983871-CCN-1/08)</t>
  </si>
  <si>
    <t>APCD2008-PTO-983901</t>
  </si>
  <si>
    <t>3566 N Twin Oaks Valley Rd San Marcos, CA</t>
  </si>
  <si>
    <t>EMERGENCY STANDBY ENGINE, CUMMINS DIESEL ENGINE (ENGINE1), MODEL QSKTA-50-GE, RATED AT 2205 BHP, MODEL YEAR 2007, S/N: 33170485, TIER 2, EPA ENGINE FAMILY 7CEXL050.AAD, TURBOCHARGED AND AFTERCOOLED, DRIVING A 1500KW GENERATOR. 983901 EFH</t>
  </si>
  <si>
    <t>APCD2008-PTO-983904</t>
  </si>
  <si>
    <t>EMERGENCY STANDBY ENGINE, CUMMINS DIESEL ENGINE (ENGINE 2), 2205 BHP, MODEL QSKTA-50-GE, MODEL YEAR 2007, S/N: 33170411, TIER 2, EPA ENGINE FAMILY 7CEXL050.AAD, TURBOCHARGED AND AFTERCOOLED, DRIVING A 1500KW GENERATOR. APPL# 983904 EFH</t>
  </si>
  <si>
    <t>APCD2008-PTO-983905</t>
  </si>
  <si>
    <t>EMERGENCY STANDBY GENERATOR, CUMMINS DIESEL ENGINE (ENGINE 3), MODEL QSKTA50-GE, 2205 BHP, MODEL YEAR 2007, S/N: 33170378, TIER 2, EPA ENGINE FAMILY 7CEXL050.AAD, TURBOCHARGED AND AFTERCOOLED, DRIVING A 1500 KW GENERATOR. 983905 EFH.</t>
  </si>
  <si>
    <t>355.00</t>
  </si>
  <si>
    <t>APCD2008-PTO-983908</t>
  </si>
  <si>
    <t>Hard Rock Hotel San Diego</t>
  </si>
  <si>
    <t>Reza Shemiran</t>
  </si>
  <si>
    <t>207 5Th Av San Diego, CA</t>
  </si>
  <si>
    <t>EMERGENCY STANDBY ENGINE: DETROIT DIESEL ENGINE, MODEL 12V2000 R123-7M36, S/N 5352004419, RATED AT 1120 BHP, MODEL YEAR 2005, EPA TIER 1 CERTIFIED OF ENGINE FAMILY NUMBER 5DDXL35.8GRP, TURBOCHARGED, AFTERCOOLED, DRIVING A750 KW GENERATOR. (983908-CCN-4/08)</t>
  </si>
  <si>
    <t>APCD2008-PTO-983918</t>
  </si>
  <si>
    <t>BRIGHTON PLACE SPRING VALLEY</t>
  </si>
  <si>
    <t>9009 CAMPO RD SPRING VALLEY, CA</t>
  </si>
  <si>
    <t>EMERGENCY STANDBY ENGINE: JOHN DEERE MODEL  6068HF275, S/N PE6068H360361, 250 BHP, MODEL YEAR 2004, EPA TIER 2 CERTIFIED OF ENGINE FAMILY NUMBER 4JDXL06.8038, CARB # U-R-004-0207, TURBOCHARGED, DIESEL-FUELED, DRIVINGA KOHLER 135REOZJC, 135 KW GENERATOR. 983918-SJE-05/2006</t>
  </si>
  <si>
    <t>APCD2008-PTO-983940</t>
  </si>
  <si>
    <t>OLIVENHAIN MUNICIPAL WATER DISTRICT</t>
  </si>
  <si>
    <t>19090 VIA AMBIENTE RD ESCONDIDO, CA</t>
  </si>
  <si>
    <t>INTERNAL COMBUSTION ENGINE. MAKE: JOHN DEERE, MODEL: 6081AF001, SERIAL NO. RG 6081A122815. DIESEL FUELED, EQUIPPED WITH TURBOCHARGER AND AFTERCOOLING. RATED BHP: 250 HP. ENGINE CERTIFICATION FAMILY: YJDXL08.1008, TIER 1 CERTIFICATION. ENGINE DRIVES AN EMERGENCY GENERATOR RATED AT 150 KW.983940/JFT</t>
  </si>
  <si>
    <t>288.10</t>
  </si>
  <si>
    <t>APCD2008-PTO-984086</t>
  </si>
  <si>
    <t>CITY OF VISTA</t>
  </si>
  <si>
    <t>2685 MELROSE DR S VISTA, CA</t>
  </si>
  <si>
    <t>INTERNAL COMBUSTION ENGINE. MAKE: VOLVO PENTA, MODEL: D300, DIESEL FIRED, EQUIPPED WITH TURBOCHARGER, RATED BHP: 462 HP. EPA CERTIFIED FAMILY: 5VPXL12.1ACB. ENGINE DRIVES AN ELECTRICAL EMERGENCY GENERATOR RATED AT275 KW. ENGINE SERIAL NO.: D12574436D1A.JFT/984086</t>
  </si>
  <si>
    <t>242.50</t>
  </si>
  <si>
    <t>APCD2008-PTO-984105</t>
  </si>
  <si>
    <t>Cuyamaca College</t>
  </si>
  <si>
    <t>900 Rancho San Diego Parkway El Cajon, CA</t>
  </si>
  <si>
    <t>INTERNAL COMBUSTION ENGINE. MAKE: JOHN DEERE, MODEL: 4045HF275, SERIAL NO. PE 4045H534283. DIESEL FUELED, TURBOCHARGED. BHP RATING: 157 HP. DRIVES AN ELECTRICAL EMERGENCY GENERATOR RATED AT 100 KW. JFT NEW AUG3007</t>
  </si>
  <si>
    <t>467.70</t>
  </si>
  <si>
    <t>482.00</t>
  </si>
  <si>
    <t>APCD2008-PTO-984151</t>
  </si>
  <si>
    <t>Trinity Manor</t>
  </si>
  <si>
    <t>3940 Park Blvd San Diego, CA</t>
  </si>
  <si>
    <t>EMERGENCY DIESEL ENGINE: WHITE MODEL D-3400T, S/N: 4010505, 126 BHP, TURBOCHARGED, MODEL YEAR 1978.   984151-SJE-3/07</t>
  </si>
  <si>
    <t>665.70</t>
  </si>
  <si>
    <t>667.30</t>
  </si>
  <si>
    <t>APCD2008-PTO-984195</t>
  </si>
  <si>
    <t>Equipment Manager</t>
  </si>
  <si>
    <t>4770 Cardin St San Diego, CA</t>
  </si>
  <si>
    <t>EMERGENCY STANDBY ENGINE DIESEL, MAKE JOHN DEERE, MODEL 6059TF001, S/N T06059T419958, 166 HP, ORG. APP# 984195</t>
  </si>
  <si>
    <t>253.10</t>
  </si>
  <si>
    <t>APCD2008-PTO-984198</t>
  </si>
  <si>
    <t>The Legend Condominium Association</t>
  </si>
  <si>
    <t>325 7th Ave San Diego, CA</t>
  </si>
  <si>
    <t>EMERGENCY DIESEL ENGINE: CLARK, MODEL NUMBER 6068TF220,  S/N: PE6068T558336, 210 BHP, TURBOCHARGED, UNCERTIFIED BUT MEETING TIER 2 STANDARDS, MODEL YEAR 2005, DIRECTLY DRIVES AN EMERGENCY FIRE PUMP. 984198-SJE-10/2007</t>
  </si>
  <si>
    <t>265.70</t>
  </si>
  <si>
    <t>303.20</t>
  </si>
  <si>
    <t>APCD2008-PTO-984199</t>
  </si>
  <si>
    <t>EMERGENCY DIESEL ENGINE:  DETROIT DIESEL 12V2000 G83 R123-7M36, S/N: 5352003953,1120 BHP, TURBOCHARGED, INTERCOOLED, EPA TIER 1 CERTIFIED OF ENGINE FAMILY #4DDXL35.8GRP, DRIVING A KOHLER 750DSEB GENERATOR. 984199-SJE-10/2007</t>
  </si>
  <si>
    <t>317.70</t>
  </si>
  <si>
    <t>355.30</t>
  </si>
  <si>
    <t>APCD2008-PTO-984254</t>
  </si>
  <si>
    <t>Dulzura Community Development Committee</t>
  </si>
  <si>
    <t>1136 Community Bldg Rd Dulzura, CA</t>
  </si>
  <si>
    <t>INTERNAL COMBUSTION ENGINE. MAKE: DEERE, MODEL 3029TF270, DIESEL FUELED, EQUIPPED WITH TURBO-CHARGER. SERIAL NO.: PE3029T566555. BHP RATING: 64 HP. ENGINE CERTIFICATION FAMILY: 6JDXL02.9050. ENGINE DRIVES AN ELECTRICAL EMERGENCY GENERATOR RATED AT 40 KW.  984254/JFT</t>
  </si>
  <si>
    <t>966.10</t>
  </si>
  <si>
    <t>967.80</t>
  </si>
  <si>
    <t>APCD2008-PTO-984305</t>
  </si>
  <si>
    <t>San Diego Sycamore LLC</t>
  </si>
  <si>
    <t>Iliana Perez</t>
  </si>
  <si>
    <t>10655/10665 Sorrento Valley Rd San Diego, CA</t>
  </si>
  <si>
    <t>REGISTRATION OF NATURAL GAS BACKUP GENERATOR, MAKE GENERAC, MODEL 7.4L S/N 76785, 96 HP, APP 3 984305</t>
  </si>
  <si>
    <t>APCD2008-PTO-984393</t>
  </si>
  <si>
    <t>CA ST DEPT OF FORESTRY MONTE VISTA</t>
  </si>
  <si>
    <t>2249 JAMACHA RD EL CAJON, CA</t>
  </si>
  <si>
    <t>EMERGENCY STANDBY ENGINE: CUMMINS DIESEL ENGINE, MODEL C180 BIG, S/N 665133 RATED AT 100 BHP, DRIVING A 60 KW GENERATOR. (984393-CCN-7/06)</t>
  </si>
  <si>
    <t>APCD2008-PTO-984394</t>
  </si>
  <si>
    <t>EMERGENCY STANDBY ENGINE: GENERAL MOTORS ENGINE, FUELED WITH PROPANE GAS, MODEL 92A029315, S/N 75872, DRIVING A GENERATOR. (984394-CCN-7/06)</t>
  </si>
  <si>
    <t>APCD2008-PTO-984395</t>
  </si>
  <si>
    <t>EMERGENCY STANDBY ENGINE: FORD ENGINE, FUELED WITH PROPANE GAS, MODEL LSG-875-I-6005-A, S/N 18552-1-04-98, RATED AT 120 BHP, DRIVING A GENERATOR. (984395-CCN-7/06)</t>
  </si>
  <si>
    <t>APCD2008-PTO-984421</t>
  </si>
  <si>
    <t>EMERGENCY STANDBY ENGINE: ONE (1) 443 BHP CLARKE /DETROIT DIESEL-ALLISON MODEL DDFP06FA-23F, LEAN BURN ENGINE, WITH TURBOCHARGING AND AFTERCOOLING,  S/N 06RF-015345, DIRECTLY DRIVING A FIRE PUMP.  984421 EAD 8/21/07</t>
  </si>
  <si>
    <t>APCD2008-PTO-984469</t>
  </si>
  <si>
    <t>EMERGENCY STANDBY ENGINE: JOHN DEERE DIESEL ENGINE, MODEL 6068TF220, S/N PE6068T326577, RATED AT 160 BHP, MODEL YEAR 2004, WITH VERTICAL EXHAUST, DRIVING A WATER PUMP. (984469-EAD-2/08)</t>
  </si>
  <si>
    <t>APCD2008-PTO-984543</t>
  </si>
  <si>
    <t>SD City of Transportation Dept Equip Div</t>
  </si>
  <si>
    <t>2740 Caminito Chollas San Diego, CA</t>
  </si>
  <si>
    <t>Emergency standby engine: John Deere engine, Model 4039DF001, S/N T04039D338900, rated at 66 bhp, fueled with CARB Diesel (up to 5% by weight - B5 Biodiesel). (984543/2006)(APCD2010-CER-000215/CCN/Nov 2010)</t>
  </si>
  <si>
    <t>APCD2008-PTO-984544</t>
  </si>
  <si>
    <t>County of San Diego</t>
  </si>
  <si>
    <t>Ross Minnick</t>
  </si>
  <si>
    <t>28962 Chihuahua Valley Wy Warner Springs, CA</t>
  </si>
  <si>
    <t>EMERGENCY ENGINE GENERATOR: GENERAL MOTORS PROPANE ENGINE, 75 HP, RICH BURN MODEL  GM 4.3L, S/N 4P3L37608, EQUIPPED WITH JOHNSON MATHEY CATALYTIC CONVERTER AND AIR TO FUEL RATIO CONTROLLER, DRIVING A 45 KW GENERATOR. APPL# 984544 EFH</t>
  </si>
  <si>
    <t>717.50</t>
  </si>
  <si>
    <t>766.90</t>
  </si>
  <si>
    <t>APCD2008-PTO-984546</t>
  </si>
  <si>
    <t>Sunroad Enterprises Inc</t>
  </si>
  <si>
    <t>8620 Spectrum Center Blvd San Diego, CA</t>
  </si>
  <si>
    <t>EMERGENCY STANDBY ENGINE: CATERPILLAR DIESEL ENGINE: MODEL C18 DITA, ENGINE S/N EST00125; GENERATOR S/N G7A00458, RATED AT 900 BHP, MODEL YEAR 2006, EPA TIER 2 CERTIFIED OF ENGINE FAMILY NUMBER 6CPXL18.1ESL, TURBOCHARGED, AFTERCOOLED, DRIVING A 600 KW GENERATOR. (984546-CCN-3/08)</t>
  </si>
  <si>
    <t>APCD2008-PTO-984560</t>
  </si>
  <si>
    <t>Hotel Palomar San Diego</t>
  </si>
  <si>
    <t>Edgar Aguirre</t>
  </si>
  <si>
    <t>1047 5th Ave San Diego, CA</t>
  </si>
  <si>
    <t>Emergency engine: Detroit diesel 16V2000 G44 Model R163-8A36 1350 bhp diesel fired turbocharged intercooled S/N 5362004092 Tier 2 certified engine family No. 7MDDL31.8XRR. (984560 ALC 10/08)</t>
  </si>
  <si>
    <t>272.50</t>
  </si>
  <si>
    <t>295.00</t>
  </si>
  <si>
    <t>APCD2008-PTO-984604</t>
  </si>
  <si>
    <t>Historical Balboa Theaters</t>
  </si>
  <si>
    <t>Efren Ortiz</t>
  </si>
  <si>
    <t>868 Fourth Avenue San Diego, CA</t>
  </si>
  <si>
    <t>EMERGENCY STANDBY ENGINE: CUMMINS DIESEL ENGINE, MODEL 6BTAA5.9-G4, RATED AT 170 BHP, MODEL YEAR 2006, TURBO-CHARGED AND AFTER-COOLED, TIER 2, EPA ENGINE FAMILY NO. 5CEXL0359AAF, S/N 21725221, DRIVING A 80 KW GENERATOR.  APPL# 984604 EFH</t>
  </si>
  <si>
    <t>104.40</t>
  </si>
  <si>
    <t>112.20</t>
  </si>
  <si>
    <t>APCD2008-PTO-984642</t>
  </si>
  <si>
    <t>Hunter Industries Inc</t>
  </si>
  <si>
    <t>1943 Diamond St San Marcos, CA</t>
  </si>
  <si>
    <t>EMERGENCY ENGINE GENERATOR: CUMMINS DIESEL ENGINE, MODEL 6BTAA5.9-G1, RATED AT 207 HP, S/N 46573059, MODEL YEAR 2004, TIER 2 ENGINE, FAMILY NUMBER: 4CEXL0359AAH, TURBOCHARGED AND AFTERCOOLED, DRIVING A 125 KW GENERATOR. 984642 EFH</t>
  </si>
  <si>
    <t>APCD2008-PTO-984647</t>
  </si>
  <si>
    <t>Marriott Vacation Club Pulse, San Diego</t>
  </si>
  <si>
    <t>Keith Ward</t>
  </si>
  <si>
    <t>701 A St San Diego, CA</t>
  </si>
  <si>
    <t>Emergency Diesel Engine Generator: John Deere, Model 6135HFG84B, 538 BHP, S/N RG6135L037820, _x000D_Engine Family LJDXL13.5146, Tier 3 certified; driving a 350-kW emergency electrical generator.</t>
  </si>
  <si>
    <t>1.40</t>
  </si>
  <si>
    <t>13.20</t>
  </si>
  <si>
    <t>APCD2008-PTO-984677</t>
  </si>
  <si>
    <t>New Children's Museum</t>
  </si>
  <si>
    <t>Craig Winters</t>
  </si>
  <si>
    <t>200 W Island Av San Diego, CA</t>
  </si>
  <si>
    <t>EMERGENCY ENGINE: DETROIT DIESEL MTU MODEL 6063H35 SERIES 60 490 BHP DIESEL FIRED SERIAL NO. 06R0965238 MODEL YEAR 2007 ENGINE FAMILY NO. 6DDXL14.0VLD. (984677 ALC 03/08</t>
  </si>
  <si>
    <t>APCD2008-PTO-984699</t>
  </si>
  <si>
    <t>SDCERA</t>
  </si>
  <si>
    <t>2275 RIO BONITO WY SAN DIEGO, CA</t>
  </si>
  <si>
    <t>EMERGENCY ENGINE: JOHN DEERE, MODEL 4045HF275, DIESEL FIRED, 157 BHP,TURBOCHARGED, TIER 2 CERTIFIED, ENGINE FAMILY NO. 6JDXL06.8039, S/N PE4045H610976. (984699 ALC 04/08)</t>
  </si>
  <si>
    <t>APCD2008-PTO-984700</t>
  </si>
  <si>
    <t>City Of San marcos Fire Station #2</t>
  </si>
  <si>
    <t>1250 Rancho Santa Fe Rd S San Marcos, CA</t>
  </si>
  <si>
    <t>EMERGENCY DIESEL ENGINE: JOHN DEERE 4045HF275 157 HP S/N PE4045H492901 EPA TIER 2 CERTIFIED OF FAMILY # 6JDXL06.8039 TURBOCHARGED DRIVING A 117 KW GENERATOR. 984700-SJE-12/07</t>
  </si>
  <si>
    <t>APCD2008-PTO-984703</t>
  </si>
  <si>
    <t>Villa Las Palmas Healthcare Center</t>
  </si>
  <si>
    <t>Gavin Brown</t>
  </si>
  <si>
    <t>622 S Anza St El Cajon, CA</t>
  </si>
  <si>
    <t>EMERGENCY ENGINE: CUMMINS MODEL 4BT3.9-G2 DIESEL FIRED 102 BHP S/N 45156397. (984703 ALC 01/08)</t>
  </si>
  <si>
    <t>770.30</t>
  </si>
  <si>
    <t>775.30</t>
  </si>
  <si>
    <t>APCD2008-PTO-984721</t>
  </si>
  <si>
    <t>Country Hills Health Care Inc</t>
  </si>
  <si>
    <t>1580 Broadway El Cajon, CA</t>
  </si>
  <si>
    <t>EMERGENCY ENGINE: CUMMINS, MODEL NT855G, DIESEL FIRED, 355 BHP, S/N 1135183. (984721 ALC 01/08)</t>
  </si>
  <si>
    <t>94.30</t>
  </si>
  <si>
    <t>97.40</t>
  </si>
  <si>
    <t>APCD2008-PTO-984830</t>
  </si>
  <si>
    <t>Palomar Health</t>
  </si>
  <si>
    <t>Bill Watson</t>
  </si>
  <si>
    <t>15611 Pomerado Rd Poway, CA</t>
  </si>
  <si>
    <t>EMERGENCY ENGINE: CUMMINS, MODEL QST30-G5-NR2, 1490 BHP, DIESEL FIRED, TURBOCHARGED, AFTERCOOLED, S/N 37227483, ENGINE FAMILY NO. 7CEXL030.AAD. (984830 ALC 03/08)</t>
  </si>
  <si>
    <t>41.00</t>
  </si>
  <si>
    <t>APCD2008-PTO-984843</t>
  </si>
  <si>
    <t>Fresenius Medical Care North America</t>
  </si>
  <si>
    <t>Paul Birkhauser</t>
  </si>
  <si>
    <t>950 Hacienda Dr Vista, CA</t>
  </si>
  <si>
    <t>EMERGENCY DIESEL ENGINE: JOHN DEERE MODEL 6068HF485T, S/N PE6068L002190, 315 BHP, TURBOCHARGED, AFTERCOOLED, TIER 3 CERTIFIED FAMILY # 6JDXL06.8101, MODEL YEAR 2006, DRIVING A 180 KW KOHLER 180REOZJD GENERATOR. 984843SJE2/08</t>
  </si>
  <si>
    <t>APCD2008-PTO-984854</t>
  </si>
  <si>
    <t>USMC Base Public Safety SA01</t>
  </si>
  <si>
    <t>Building 22133 Camp Pendleton, CA</t>
  </si>
  <si>
    <t>INTERNAL COMBUSTION ENGINE. MAKE: JOHN DEERE, MODEL: 6068HF285, SERIAL NO. PE6068L005191 DIESEL ENGINE, RATED BHP: 197, EQUIPPED WITH TURBOCHARGER AND AFTERCOOLER, EPA ENGINE FAMILY NO. 6JDXL06.8104, TIER 3. DRIVES AN ELECTRICAL EMERGENCY GENERATOR RATED AT 147 KW. JFTNEWDEC0607_x000D_Bldg. No. 22133</t>
  </si>
  <si>
    <t>APCD2008-PTO-984859</t>
  </si>
  <si>
    <t>US Grant Hotel</t>
  </si>
  <si>
    <t>326 Broadway San Diego, CA</t>
  </si>
  <si>
    <t>EMERGENCY ENGINE: CUMMINS, MODEL NTA-855-G, DIESEL FIRED, 465 BHP, S/N 30119836. (984859 ALC 01/08)</t>
  </si>
  <si>
    <t>APCD2008-PTO-984867</t>
  </si>
  <si>
    <t>DLA Piper</t>
  </si>
  <si>
    <t>Brian Guthrie</t>
  </si>
  <si>
    <t>401 B St Ste 1700 San Diego, CA</t>
  </si>
  <si>
    <t>EMERGENCY ENGINE: JOHN DEERE, MODEL 6090HF485, DIESEL FIRED, 385 BHP, TURBOCHARGED, S/N RG6090L027702, ENGINE FAMILY NO. 7JDXL09.0102. (984867 ALC 04/08)</t>
  </si>
  <si>
    <t>APCD2008-PTO-984876</t>
  </si>
  <si>
    <t>SD City Of Comm Div (Chollas)</t>
  </si>
  <si>
    <t>2781 Caminito Chollas San Diego, CA</t>
  </si>
  <si>
    <t>EMERGENCY ENGINE: GENERAL MOTORS INDUSTRIAL POWERTRAIN MODEL VORTEC 8.1 L, 170HP, S/N 8P1L13197, RICH BURN PROPANE FIRED, TURBOCHARGED, DRIVES A 125 KW GENERATOR MODEL 125RZG.      984876-SJE-01/2008</t>
  </si>
  <si>
    <t>155.20</t>
  </si>
  <si>
    <t>APCD2008-PTO-984905</t>
  </si>
  <si>
    <t>Naval Base San Diego San Diego, CA</t>
  </si>
  <si>
    <t>EMERGENCY ENGINE:  FORD, MODEL WSG 1068, NATURAL GAS FIRED, 137 BHP, S/N 06ZS51562, WITH A DCL INTERNATIONAL DC46 CATALYTIC CONVERTER AND AGILL INSTRUMENTS AF120 AIR-TO-FUEL RATIO CONTROLLER. (984905 ALC 02/07)(986186 ALC 07/08)</t>
  </si>
  <si>
    <t>77.40</t>
  </si>
  <si>
    <t>88.50</t>
  </si>
  <si>
    <t>APCD2008-PTO-984924</t>
  </si>
  <si>
    <t>EMERGENCY ENGINE:  CUMMINS, MODEL QSM11-G2, DIESEL FIRED, 470 BHP, MODEL YEAR 2004, FAMILY NO. 4CEXL0661AAD, TURBOCHARGED, INTERCOOLED, S/N 35149227. (984924 ALC 02/07)</t>
  </si>
  <si>
    <t>155.10</t>
  </si>
  <si>
    <t>156.10</t>
  </si>
  <si>
    <t>APCD2008-PTO-985023</t>
  </si>
  <si>
    <t>6041 Edgewood Bend Ct San Diego, CA</t>
  </si>
  <si>
    <t>EMERGENCY STANDBY ENGINE: JOHN DEERE DIESEL ENGINE, MODEL 3029TF270, S/N PE3029T647985, RATED AT 64 BHP, MODEL YEAR 2007, EPA TIER 2 CERTIFIED OF ENGINE FAMILY NUMBER 7JDXL02.9050, TURBOCHARGED, DRIVING A 26 KW GENERATOR. (985023-CCN-7/08)</t>
  </si>
  <si>
    <t>325.20</t>
  </si>
  <si>
    <t>APCD2008-PTO-985027</t>
  </si>
  <si>
    <t>EMERGENCY STANDBY DIESEL ENGINE: 237 BHP, DEERE 6068HF285, S/N PE6068L001886 ENGINE FAMILY: 6JDXL06. 8104, TURBO CHARGED, AND AFTER COOLED DRIVING A 135 KW GENERATOR. LOCATED AT BLDG 681.  APP 985027.</t>
  </si>
  <si>
    <t>68.40</t>
  </si>
  <si>
    <t>APCD2008-PTO-985046</t>
  </si>
  <si>
    <t>Becton, Dickinson and Company</t>
  </si>
  <si>
    <t>Frank Moton</t>
  </si>
  <si>
    <t>10020 Pacific Mesa Bl San Diego, CA</t>
  </si>
  <si>
    <t>EMERGENCY STANDBY ENGINE: CATERPILLAR DIESEL ENGINE, MODEL 3412, S/N BLG00357, RATED AT 1210 BHP, MODEL YEAR 2001, EPA TIER 1 CERTIFIED OF ENGINE FAMILY NUMBER 1CPXL27.0MRS, TURBOCHARGED, AFTERCOOLED, DRIVING A 800 KW GENERATOR. (985046-CCN-6/08)</t>
  </si>
  <si>
    <t>113.00</t>
  </si>
  <si>
    <t>120.00</t>
  </si>
  <si>
    <t>APCD2008-PTO-985096</t>
  </si>
  <si>
    <t>Tom Kennedy</t>
  </si>
  <si>
    <t>End of Via Rancho Cielo Rancho Santa Fe, CA</t>
  </si>
  <si>
    <t>EMERGENCY DIESEL ENGINE: DETROIT DIESEL SERIES 60 (14L)-6063HV35, S/N SCMAF600IQ5, 550 BHP, TURBOCHARGED, AFTERCOOLED, TIER 3 CERTIFIED OF ENGINE FAMILY # 6DDX14.VLD, DRIVING A GENERATOR.   985096/SJE</t>
  </si>
  <si>
    <t>25.10</t>
  </si>
  <si>
    <t>25.60</t>
  </si>
  <si>
    <t>APCD2008-PTO-985112</t>
  </si>
  <si>
    <t>American Assets Trust LP DBA AAT La Jolla Commons, LLC</t>
  </si>
  <si>
    <t>Cheryl Mossa</t>
  </si>
  <si>
    <t>4747 Executive Dr San Diego, CA</t>
  </si>
  <si>
    <t>EMERGENCY STANDBY ENGINE: CATERPILLAR DIESEL ENGINE, MODEL C27 DITA, S/N DWR00534, RATED AT 998 BHP, MODEL YEAR 2008, EPA TIER 2 CERTIFIED OF ENGINE FAMILY NUMBER 8CPXL27.0ESX, TURBOCHARGED, AFTERCOOLED, DRIVING A 650 KW GENERATOR. (985112-CCN-9/08)</t>
  </si>
  <si>
    <t>230.40</t>
  </si>
  <si>
    <t>APCD2008-PTO-985121</t>
  </si>
  <si>
    <t>Transportation &amp; Storm Water Department</t>
  </si>
  <si>
    <t>Bill Harris</t>
  </si>
  <si>
    <t>92015</t>
  </si>
  <si>
    <t>EMERGENCY GENERATOR: 67 BHP FORD MODEL LSG-8751-6005-A, PROPANE FIRED ENGINE, S/N 02848-B-28-RG, DRIVING A KOHLER MODEL 50RZ282 50 KW GENERATOR. 985121 EAD 3/27/07</t>
  </si>
  <si>
    <t>400.90</t>
  </si>
  <si>
    <t>418.10</t>
  </si>
  <si>
    <t>APCD2008-PTO-985151</t>
  </si>
  <si>
    <t>EMERGENCY DIESEL ENGINE:  MFR: JOHN DEERE, MODEL: 4045TF270E, S/N: PE4045T637322, 99 HP, TIER 2 CERTIFIED OF FAMILY# 6JDXL04.5057, TURBOCHARGED, DRIVING A 60 KW KOHLER GENERATOR (S/N 2145396).</t>
  </si>
  <si>
    <t>198.50</t>
  </si>
  <si>
    <t>APCD2008-PTO-985164</t>
  </si>
  <si>
    <t>San Bellas</t>
  </si>
  <si>
    <t>3695 Norman Scott Rd San Diego, CA</t>
  </si>
  <si>
    <t>EMERGENCY DIESEL ENGINE:  DETROIT DIESEL 16V2000GB4 R163-8A36, S/N: 5362004056, 1495 HP, CERTIFIED OF FAMILY NO: 7MDDL31.8XRR, TURBOCHARGED, AFTERCOOLED, DRIVING A 1000 KW KOHLER GENERATOR.   985164/SJE</t>
  </si>
  <si>
    <t>113.10</t>
  </si>
  <si>
    <t>APCD2008-PTO-985165</t>
  </si>
  <si>
    <t>EMERGENCY DIESEL ENGINE: JOHN DEERE 60690HF485X, S/N: RG6090L020488, 346 HP, EPA CERTIFIED OF FAMILY # 6JDXL09.0102, TURBOCHARGED, AFTERCOOLED, DRIVING A 230 KW KOHLER GENERATOR.  985165/SJE</t>
  </si>
  <si>
    <t>90.50</t>
  </si>
  <si>
    <t>APCD2008-PTO-985190</t>
  </si>
  <si>
    <t>1977 Olympic Pkwy Chula Vista, CA</t>
  </si>
  <si>
    <t>Internal combustion engine. Make: John Deere, model #: 4045HF285, Serial No. PE4045L006491 year of manufacture: 2007. Bhp: 126, diesel fueled. Equipped with turbo-charger and inter-cooler, engine certified family: 7JDXL06.8105. Drives an electrical emergency generator rated at 80 kw.    JFT New Feb 01, 2008</t>
  </si>
  <si>
    <t>APCD2008-PTO-985191</t>
  </si>
  <si>
    <t>139 Mount Miguel Ranch Rd Chula Vista, CA</t>
  </si>
  <si>
    <t>Internal combustion engine. Make: John Deere, model #: 4045HF285, Serial No.: PE4045L006492, year of manufacture: 2007. Bhp: 126, diesel fueled. Equipped with turbo-charger and inter-cooler. Engine certified family: 7JDXL06.8105. Drives an electrical emergency generator rated at 80 kW.  JFT New Feb 01, 2008</t>
  </si>
  <si>
    <t>APCD2008-PTO-985192</t>
  </si>
  <si>
    <t>2047 San Miguel Ranch Rd Chula Vista, CA</t>
  </si>
  <si>
    <t>Internal combustion engine. Make: John Ddeere, model #: 4045HF285, Serial No.:  PE4045L006484. Year of manufacture: 2007.  Bhp: 126, diesel fueled. Equipped with turbo-charger and inter-cooler, engine certified family: 7JDXL06.8105. Drives an electrical emergency generator rated at 80 kW.   JFT New Feb 01, 2008</t>
  </si>
  <si>
    <t>APCD2008-PTO-985193</t>
  </si>
  <si>
    <t>2056 Olympic Pkwy Chula Vista, CA</t>
  </si>
  <si>
    <t>Internal combustion engine. Make: John Deere, model #: 4045HF285, Serial No.: PE4045006482, year of manufacture: 2007. Bhp: 126, diesel fueled. Equipped with turbo-charger and inter-cooler. Engine certified family: 7JDXL06.8105. Drives an electrical emergency generator rated at 80 kW.   JFT New Feb 01, 2008</t>
  </si>
  <si>
    <t>319.00</t>
  </si>
  <si>
    <t>374.70</t>
  </si>
  <si>
    <t>APCD2008-PTO-985194</t>
  </si>
  <si>
    <t>2188 East H St Chula Vista, CA</t>
  </si>
  <si>
    <t>Internal combustion engine. Make: John Deere, model #: 4045HF285, Serial No.: PE4045006476, year of manufacture: 2007. Bhp: 126, diesel fueled. Equipped with turbo-charger and inter-cooler. Engine certified family: 7JDXL06.8105. Drives an electrical emergency generator rated at 80 kW.   JFT New Feb 01, 2008</t>
  </si>
  <si>
    <t>277.90</t>
  </si>
  <si>
    <t>311.70</t>
  </si>
  <si>
    <t>APCD2008-PTO-985203</t>
  </si>
  <si>
    <t>Lemon Grove Fire Station #10</t>
  </si>
  <si>
    <t>Facility Engineer</t>
  </si>
  <si>
    <t>7853 Central Ave Lemon Grove, CA</t>
  </si>
  <si>
    <t>EMERGENCY DIESEL ENGINE:  CUMMINS MODEL 4B-3.9, S/N: 4419203, 76 BHP, MODEL YEAR 1987, DRIVING A GENERATOR (KOHLER MODEL 20R0Z28).   985203/SJE</t>
  </si>
  <si>
    <t>205.80</t>
  </si>
  <si>
    <t>219.30</t>
  </si>
  <si>
    <t>APCD2008-PTO-985224</t>
  </si>
  <si>
    <t>EMERGENCY ENGINE GENERATOR: CATERPILLAR DIESEL ENGINE, MODEL C9, 436HP, MODEL YEAR 2006, EPA TIER 3 CERTIFIED, TURBOCHARGED AND AFTERCOOLED, ENGINE FAMILY NUMBER 6CPXL08.8ESK, S/N: S9L01309, DRIVING A 300 KW GENERATOR. 985224 EFH</t>
  </si>
  <si>
    <t>158.60</t>
  </si>
  <si>
    <t>APCD2008-PTO-985267</t>
  </si>
  <si>
    <t>11065 Roselle Street San Diego, CA</t>
  </si>
  <si>
    <t>EMERGENCY ENGINE: JOHN DEERE, MODEL 6068HF485T, DIESEL FIRED, 315 BHP, TURBOCHARGED, S/N PE6068L013829, TIER 3, ENGINE FAMILY NO. 7JDXL06.8101. (985267 ALC 01/08)</t>
  </si>
  <si>
    <t>187.70</t>
  </si>
  <si>
    <t>APCD2008-PTO-985285</t>
  </si>
  <si>
    <t>Coral Tree Plaza HOA</t>
  </si>
  <si>
    <t>3634 7th Ave San Diego, CA</t>
  </si>
  <si>
    <t>EMERGENCY DIESEL ENGINE: ALLIS CHALMERS MODEL 2801-0704, S/N A35676TK, APPROXIMATELY 1800 HP, MODEL YEAR LATE 1970'S, DRIVING A GENERATOR. 985285/SJE</t>
  </si>
  <si>
    <t>234.90</t>
  </si>
  <si>
    <t>APCD2008-PTO-985368</t>
  </si>
  <si>
    <t>City Of El Cajon Fire Department</t>
  </si>
  <si>
    <t>100 Lexington Ave E El Cajon, CA</t>
  </si>
  <si>
    <t>REGISTRATION OF DIESEL EMERGENCY BACKUP GENERATOR, MAKE KAMATSUI, 181 HP MODEL 671T, S/N 52412, APP#985368</t>
  </si>
  <si>
    <t>335.90</t>
  </si>
  <si>
    <t>338.40</t>
  </si>
  <si>
    <t>APCD2008-PTO-985390</t>
  </si>
  <si>
    <t>Hilton San Diego Convention Center Hotel</t>
  </si>
  <si>
    <t>803 Gull St San Diego, CA</t>
  </si>
  <si>
    <t>INTERNAL COMBUSTION ENGINE. MAKE: CUMMINS, MODEL: QSK50-G4 NR2, SERIAL NO.: 33171561, YEAR OF MANUFACTURE: 2007. BHP: 2,220 HP. DIESEL FUELED. EQUIPPED WITH TURBOCHARGER AND AFTERCOOLER. ENGINE CERTIFIED FAMILY NO.: 7CEXL050.AAD. DRIVES AN EMERGENCY GENERATOR RATED AT 1,500 KW. JFT/APR08</t>
  </si>
  <si>
    <t>APCD2008-PTO-985401</t>
  </si>
  <si>
    <t>U.S. TelePacific Corp dba TPX Communications</t>
  </si>
  <si>
    <t>William T Donner</t>
  </si>
  <si>
    <t>8951 Complex Dr San Diego, CA</t>
  </si>
  <si>
    <t>ONE EMERGENCY ENGINE GENERATOR: CUMMINS DIESEL ENGINE, 755 BHP, LEAN BURN, 4 CYCLE, MODEL QSX15-G9, WITH TURBO-CHARGING AND AFTER-COOLING, EPA TIER 2, ENGINE FAMILY NUMBER 7CEXL015.AAB. S/N 31038252, DRIVING 350 KW GENERATOR.  985401 EFH</t>
  </si>
  <si>
    <t>123.10</t>
  </si>
  <si>
    <t>139.90</t>
  </si>
  <si>
    <t>APCD2008-PTO-985407</t>
  </si>
  <si>
    <t>USMC Recruit Depot</t>
  </si>
  <si>
    <t>Jesselton Gregorio</t>
  </si>
  <si>
    <t>Barnett Av &amp; Pacific Hy San Diego, CA</t>
  </si>
  <si>
    <t>92140</t>
  </si>
  <si>
    <t>EMERGENCY STANDBY ENGINE: 74BHP, DIESEL, JOHN DEERE MODEL 4045TF270, S/N PE4045T659720, TURBOCHARGED. ENGINE FAMILY 6JDXL04.5057, MODEL YR 2006. DRIVING A 55KW GENERATOR. 985407/JJA</t>
  </si>
  <si>
    <t>APCD2008-PTO-985408</t>
  </si>
  <si>
    <t>7187 Convoy Ct San Diego, CA</t>
  </si>
  <si>
    <t>EMERGENCY ENGINE GENERATOR: CUMMINS DIESEL ENGINE, 755 BHP, LEAN BURN, 4 CYCLE, MODEL QSX15-G9, S/N 31038940, TURBOCHARGED, TIER 2, ENGINE YEAR 2004 FAMILY NUMBER 4NVXLO530ANF, DRIVING A 400 KW GENERATOR. APPL# 985408 EFH</t>
  </si>
  <si>
    <t>APCD2008-PTO-985428</t>
  </si>
  <si>
    <t>Sorrento Therapeutics Inc</t>
  </si>
  <si>
    <t>Madison McLaughlin</t>
  </si>
  <si>
    <t>4939 Directors Place San Diego, CA</t>
  </si>
  <si>
    <t>EMERGENCY STANDBY ENGINE: 1120 BHP DETROIT DIESEL MODEL 12V2000 DIESEL ENGINE WITH TURBOCHARGING AND INNERCOOLING, EPA TIER 1, FAMILY 1DDXL31. 8X RE DRIVING A 750 KW GENERATOR. 985428/ALC</t>
  </si>
  <si>
    <t>70.30</t>
  </si>
  <si>
    <t>72.50</t>
  </si>
  <si>
    <t>APCD2008-PTO-985435</t>
  </si>
  <si>
    <t>City Heights Square</t>
  </si>
  <si>
    <t>4065 43rd St San Diego, CA</t>
  </si>
  <si>
    <t>EMERGENCY STANDBY ENGINE: JOHN DEERE DIESEL ENGINE, MODEL 6068HF485, S/N PE6068L004917, RATED AT 315 BHP, MODEL YEAR 2007, EPA TIER 3 CERTIFIED OF ENGINE FAMILY NUMBER 7JDXL06.8101, TURBO CHARGED, AFTER COOLED, WITH VERTICAL EXHAUST RELEASE, DRIVING A 135 KW GENERATOR.(985435-CCN-4/08)</t>
  </si>
  <si>
    <t>APCD2008-PTO-985436</t>
  </si>
  <si>
    <t>Agilent Technologies</t>
  </si>
  <si>
    <t>Daniel Mac Neil</t>
  </si>
  <si>
    <t>11011 N Torrey Pines Rd La Jolla, CA</t>
  </si>
  <si>
    <t>EMERGENCY ENGINE: FORD, MODEL GSG-6491-6005-F, MODEL CODE NFF-1753-KBC, NATURAL GAS FIRED, 60 BHP, S/N 10045-G-12-TR. (985436 ALC 01/08)</t>
  </si>
  <si>
    <t>212.80</t>
  </si>
  <si>
    <t>214.10</t>
  </si>
  <si>
    <t>APCD2008-PTO-985437</t>
  </si>
  <si>
    <t>EMERGENCY ENGINE: DAYTON, MODEL 8936-0 (4W119), NATURAL GAS FIRED, 53 BHP, S/N 837374. (985437 ALC 01/08)</t>
  </si>
  <si>
    <t>196.70</t>
  </si>
  <si>
    <t>APCD2008-PTO-985471</t>
  </si>
  <si>
    <t>Registration of Existing Diesel Emergeny Backup Engine.Driven a Fire Pump_x000D_Perkins, 110 HP, Model: PDFPLY6YT2504, S/N: U6273088, _x000D_Original App# APCD2010-CER-985471</t>
  </si>
  <si>
    <t>610.20</t>
  </si>
  <si>
    <t>611.20</t>
  </si>
  <si>
    <t>APCD2008-PTO-985483</t>
  </si>
  <si>
    <t>EMERGENCY DIESEL ENGINE: PERKINS 3054C / CATERPILLAR C 4.4 CYCLE 94.5 HP, S/N: E4M04410, EPA TIER 2 CERTIFIED OF FAMILY #1104C-44T, TURBOCHARGED, DRIVING A 50 KW GENERATOR.   985485-SJE-12/07</t>
  </si>
  <si>
    <t>310.50</t>
  </si>
  <si>
    <t>APCD2008-PTO-985484</t>
  </si>
  <si>
    <t>National University</t>
  </si>
  <si>
    <t>3580 Aero Ct San Diego, CA</t>
  </si>
  <si>
    <t>EMERGENCY STANDBY ENGINE: JOHN DEERE DIESEL ENGINE, MODEL 4045TF270, 99 HPS, ENGINE S/N 4045T619920, TURBOCHARGED TIER 2 ENGINE FAMILY NUMBER 6JDXL04.5057 DRIVING A 50 KW GENERATOR, S/N 2127955.</t>
  </si>
  <si>
    <t>APCD2008-PTO-985490</t>
  </si>
  <si>
    <t>Ca St Dept of Transportation</t>
  </si>
  <si>
    <t>Bill Kiel</t>
  </si>
  <si>
    <t>455 Thing Rd Tecate, CA</t>
  </si>
  <si>
    <t>EMERGENCY ENGINE: NATURAL GAS FUELED, GENERAL MOTORS VORTEC 8.1LS/N: 8P1L14995, 162 HP, DRIVING A 100 KW GENERATOR. 985490/SJE</t>
  </si>
  <si>
    <t>820.20</t>
  </si>
  <si>
    <t>820.60</t>
  </si>
  <si>
    <t>APCD2008-PTO-985502</t>
  </si>
  <si>
    <t>PLANNED PARENTHOOD SAN DIEGO &amp; RIVERSIDE COUNTIES</t>
  </si>
  <si>
    <t>2017 FIRST AV SAN DIEGO, CA</t>
  </si>
  <si>
    <t>INTERNAL COMBUSTION ENGINE. MAKE: AB VOLVO PENTA, MODEL: TAD 1241 GE, SERIAL NO.D12 627140 D1A. DIESEL FUELED, BHP RATING: 507 HP. EQUIPPED WITH TURBOCHARGER AND AFTERCOOLER. CARB ENGINE FAMILY CERTIFICATION: 5VPXL12.1ACB ENGINE DRIVES AN ELECTRICAL EMERGENCY GENERATOR RATED AT 350 KW.JFT 985502</t>
  </si>
  <si>
    <t>APCD2008-PTO-985515</t>
  </si>
  <si>
    <t>US Border Patrol</t>
  </si>
  <si>
    <t>32355 Old Hwy 80 Pine Valley, CA</t>
  </si>
  <si>
    <t>INTERNAL COMBUSTION ENGINE. MAKE: DETROIT DIESEL, MODEL R1236A36, SERIAL NO: 5352004962. BHP: 1120, DIESEL FUELED, TURBO CHARGED AND AFTER COOLED CERTIFIED ENGINE TIER 2, ENGINE FAMILY: 7MDDL31.8XRR. DRIVES AN ELECTRICAL EMERGENCY GENERATOR RATED AT 750 KW. JFT SEP/08</t>
  </si>
  <si>
    <t>573.50</t>
  </si>
  <si>
    <t>581.30</t>
  </si>
  <si>
    <t>APCD2008-PTO-985516</t>
  </si>
  <si>
    <t>EastGroup Properties, L.P. c/o IDS Real Estate Group</t>
  </si>
  <si>
    <t>Matt Traino</t>
  </si>
  <si>
    <t>1440 Innovative Dr San Diego, Ca</t>
  </si>
  <si>
    <t>EMERGENCY DIESEL ENGINE: JOHN DEERE 4045 SERIES, S/N: PE4045T652489, 94 BHP,CALIFORNIA ATCM TIER 2 COMPLIANT, MODEL YEAR 2007, TURBOCHARGED, DRIVING A1500 GPM FIRE PUMP, CLARK FIRE PUMP MODEL JU4H-UF40. 985516/SJE</t>
  </si>
  <si>
    <t>250.70</t>
  </si>
  <si>
    <t>APCD2008-PTO-985517</t>
  </si>
  <si>
    <t>SCRIPPS HEALTH</t>
  </si>
  <si>
    <t>CHRIS NICHOLSON</t>
  </si>
  <si>
    <t>9535 WAPLES ST STE B SAN DIEGO, CA</t>
  </si>
  <si>
    <t>EMERGENCY STANDBY ENGINE: PERKINS DIESEL ENGINE, MODEL 1106D, S/N E6M00244 RATED AT 217 BHP, MODEL YEAR 2006, EPA TIER 3 CERTIFIED OF ENGINE FAMILY NUMBER 6PKXL06.6PJ1, TURBOCHARGED, AFTERCOOLED, DRIVING A 125 KW GENERATOR. (985517-CCN-2/08)</t>
  </si>
  <si>
    <t>291.60</t>
  </si>
  <si>
    <t>APCD2008-PTO-985751</t>
  </si>
  <si>
    <t>Emergency standby engine: Caterpillar diesel engine, Model C9, rated at 398 bhp, S/N S9L00722, Model Year 2006, EPA Tier 3 certified of Engine Family Number 6CPXL08.8ESK, driving a 297 kW (APPL# 985751 EFH)(APCD2011-APP-001536/CCN/April 2011)</t>
  </si>
  <si>
    <t>APCD2008-PTO-985752</t>
  </si>
  <si>
    <t>EMERGENCY ENGINE GENERATOR: JOHN DEERE DIESEL ENGINE, MODEL 5030HF270B, 96HP, S/N PE5030H136355, ENGINE YEAR 2007, TIER 2, EPA FAMILY NO. 7JDXL03.0064, DRIVING A 60 KW GENERATOR. 985752 EFH</t>
  </si>
  <si>
    <t>434.80</t>
  </si>
  <si>
    <t>446.80</t>
  </si>
  <si>
    <t>APCD2008-PTO-985756</t>
  </si>
  <si>
    <t>1470 Madison Av E El Cajon, CA</t>
  </si>
  <si>
    <t>EMERGENCY STANDBY ENGINE: JOHN DEERE DIESEL ENGINE, MODEL 4045HF285I, S/N PE4045L025360, RATED AT 158 BHP, MODEL YEAR 2006, EPA TIER 2 CERTIFIED OF ENGINE FAMILY NUMBER 6JDXL06.8105, TURBOCHARGED, DRIVING A 100 KW GENERATOR (985756-CCN-2/08)</t>
  </si>
  <si>
    <t>51.60</t>
  </si>
  <si>
    <t>APCD2008-PTO-985765</t>
  </si>
  <si>
    <t>High Point Pump Station</t>
  </si>
  <si>
    <t>2400 Woodland Heights Glen Escondido, CA</t>
  </si>
  <si>
    <t>EMERGENCY ENGINE: JOHN DEERE, MODEL 6090HF485, DIESEL FIRED, 385 BHP, TURBOCHARGED, S/N RG6090L029375, ENGINE FAMILY NO. 7JDXL09.0102. (985765 ALC 04/08)</t>
  </si>
  <si>
    <t>98.40</t>
  </si>
  <si>
    <t>APCD2008-PTO-985772</t>
  </si>
  <si>
    <t>1991 Lancewood Ln Carlsbad, CA</t>
  </si>
  <si>
    <t>EMERGENCY DIESEL ENGINE: CUMMINS QSL9-G2, S/N: 46527093, 317 HP, TIER 3 CERTIFIED OF FAMILY# 5CEXL0540AAB, TURBOCHARGED, AFTERCOOLED, DRIVING A 150 KW GENERATOR.  985772-SJE-11/2007</t>
  </si>
  <si>
    <t>APCD2008-PTO-985792</t>
  </si>
  <si>
    <t>City of SD Comm Div (Encanto Standpipe)</t>
  </si>
  <si>
    <t>Deputy Director</t>
  </si>
  <si>
    <t>6800 Aviation Dr San Diego, CA</t>
  </si>
  <si>
    <t>EMERGENCY ENGINE: PROPANE FUELED, GENERAL MOTORS VORTEC 8.1L S/N: 8.1L-09811, 150 HP, EQUIPPED WITH DCL INTERNATIONAL MINE-X MODEL 3-DC45 CATALYTIC CONVERTER, DRIVING A 80 KW GENERATOR.  985792/SJE</t>
  </si>
  <si>
    <t>274.60</t>
  </si>
  <si>
    <t>APCD2008-PTO-985793</t>
  </si>
  <si>
    <t>City Of SD COMM DIV (Cowles Mt)</t>
  </si>
  <si>
    <t>6950 Barker Wy San Diego, CA</t>
  </si>
  <si>
    <t>EMERGENCY ENGINE PROPANE FUELED GENERAL MOTORS VORTEC 8.1L S/N: 8.1L-15888 162 HP WITH MINE-X MODEL 2-DC46-X CATALYTIC CONVERTER AND A/F CONTROLLER DRIVING A 100 KW GENERATOR.  985793-SJE-2/2008</t>
  </si>
  <si>
    <t>APCD2008-PTO-985798</t>
  </si>
  <si>
    <t>EMERGENCY ENGINE: PROPANE FUELED, GENERAL MOTORS VORTEC 4.3L S/N: 4P3L44000, 75 HP, EQUIPPED WITH MINE-X MODEL 2-DC45-3 CATALYTIC CONVERTER, DRIVING A 45 KW GENERATOR.  985798/SJE</t>
  </si>
  <si>
    <t>APCD2008-PTO-985812</t>
  </si>
  <si>
    <t>City of San Diego, Communications Division (North City)</t>
  </si>
  <si>
    <t>16255 Bandy Canyon Rd Escondido, CA</t>
  </si>
  <si>
    <t>EMERGENCY ENGINE GENERATOR: _x000D_   MFR: FORD, _x000D_   MODEL: LSG-8751-6005-A, _x000D_   S/N 02830 B-28-RG, _x000D_94HP, PROPANE ENGINE DRIVING A 50 KW GENERATOR.</t>
  </si>
  <si>
    <t>1882.10</t>
  </si>
  <si>
    <t>1897.80</t>
  </si>
  <si>
    <t>APCD2008-PTO-985813</t>
  </si>
  <si>
    <t>City Of SD COMM DIV (San Ysidro)</t>
  </si>
  <si>
    <t>4515 Otay Mesa Rd San Diego, CA</t>
  </si>
  <si>
    <t>EMERGENCY ENGINE GENERATOR: FORD PROPANE ENGINE, MODEL LSG-8751-6005-A,94HP, S/N 02845 B-28 RG, DRIVING AND ELECTRIC GENERATOR.985813 EFH</t>
  </si>
  <si>
    <t>APCD2008-PTO-985815</t>
  </si>
  <si>
    <t>City Of SD COMM DIV (Black Mt.)</t>
  </si>
  <si>
    <t>9700 Laurentian Dr San Diego, CA</t>
  </si>
  <si>
    <t>EMERGENCY ENGINE GENERATOR FORD PROPANE ENGINE MODEL LSG-8751-6005-A 94 HP, S/N 02831 B-28-RG. APP 985815 EFH</t>
  </si>
  <si>
    <t>442.80</t>
  </si>
  <si>
    <t>444.70</t>
  </si>
  <si>
    <t>APCD2008-PTO-985816</t>
  </si>
  <si>
    <t>City Of SD COMM DIV (MT. Soledad)</t>
  </si>
  <si>
    <t>2077 Via Casa Alta San Diego, CA</t>
  </si>
  <si>
    <t>EMERGENCY ENGINE GENERATOR: FORD PROPANE ENGINE, MODEL LSG-8751-6005, 94HP,S/N 02847-B-28RG, DRIVING A 50KW GENERATOR.APPL# 985816 EFH</t>
  </si>
  <si>
    <t>APCD2008-PTO-985817</t>
  </si>
  <si>
    <t>City of San Diego, Communications Division (Wild Animal Park)</t>
  </si>
  <si>
    <t>17400 Old Battlefield Rd Escondido, CA</t>
  </si>
  <si>
    <t>EMERGENCY ENGINE GENERATOR: _x000D_   MFR: FORD, _x000D_   MODEL: LSG-4231-6005-F, _x000D_   S/N: 06231 A 24-RG, _x000D_82 HP PROPANE ENGINE DRIVING A 30kW GENERATOR.</t>
  </si>
  <si>
    <t>1786.90</t>
  </si>
  <si>
    <t>1912.10</t>
  </si>
  <si>
    <t>APCD2008-PTO-985819</t>
  </si>
  <si>
    <t>Building 530643 Camp Pendleton, CA</t>
  </si>
  <si>
    <t>EMERGENCY STANDBY ENGINE: JOHN DEERE DIESEL ENGINE, MODEL 4045TF270, S/N PE4045T659605, RATED AT 99 BHP, MODEL YEAR 2007, EPA TIER 2 CERTIFIED OF ENGINE FAMILY NUMBER 7JDXL04.5057, TURBOCHARGED, DRIVING A 55 KW GENERATOR.  (985819-CCN-6/08)  BLDG 530643</t>
  </si>
  <si>
    <t>APCD2008-PTO-985821</t>
  </si>
  <si>
    <t>San Diego Creekside, LLC</t>
  </si>
  <si>
    <t>c/o Longfellow Property Management</t>
  </si>
  <si>
    <t>Marcelo Ramirez,10220 Sorrento Valley Rd San Diego, CA</t>
  </si>
  <si>
    <t>EMERGENCY DIESEL ENGINE: PERKINS / CATERPILLAR D150-8-C6.6ACERT, S/N: E6M00730, 230 HP, TIER 3 CERTIFIED OF FAMILY# 6PKXL06.6PJ1, AFTERCOOLED, DRIVING A 150 KW GENERATOR. 985821/SJE</t>
  </si>
  <si>
    <t>135.20</t>
  </si>
  <si>
    <t>APCD2008-PTO-985876</t>
  </si>
  <si>
    <t>Symphony Terrace</t>
  </si>
  <si>
    <t>1333 8th Ave San Diego, CA</t>
  </si>
  <si>
    <t>EMERGENCY ENGINE:  VOLVO, MODEL TAD952VE, 268 BHP, DIESEL FIRED,TURBOCHARGED, S/N 7009147580, ENGINE FAMILY NO. 7VPXL09.4BAA. DRIVING AN ELECTRICAL GENERATOR (985876 ALC 08/08)</t>
  </si>
  <si>
    <t>52.20</t>
  </si>
  <si>
    <t>APCD2008-PTO-985909</t>
  </si>
  <si>
    <t>R&amp;L Transfer Inc</t>
  </si>
  <si>
    <t>Kenny Williams</t>
  </si>
  <si>
    <t>8385 Miramar Mall San Diego, CA</t>
  </si>
  <si>
    <t>INTERNAL COMBUSTION ENGINE, MAKE: CUMMINS, MODEL: QSM11-G4, SERIAL NUMBER 35211828, 470 HP. DIESEL FUELED, EQUIPPED WITH TURBOCHARGER AND AFTERCOOLER. CARB ENGINE FAMILY CERTIFICATION: TIER 3, 7CEXLO66AAH. DRIVES AN ELECTRICAL EMERGENCY GENERATOR RATED AT 300 KW985909/JFT</t>
  </si>
  <si>
    <t>APCD2008-PTO-985914</t>
  </si>
  <si>
    <t>1970 B St San Diego, CA</t>
  </si>
  <si>
    <t>EMERGENCY PROPANE ENGINE:  FORD LSG-4231-6005F, S/N 16719R-17-RM 52 BHP, MODEL YEAR 1991, TURBOCHARGED, DRIVING A GENERATOR (KOHLER 30RZ262). 985914/SJE</t>
  </si>
  <si>
    <t>479.10</t>
  </si>
  <si>
    <t>491.20</t>
  </si>
  <si>
    <t>APCD2008-PTO-985935</t>
  </si>
  <si>
    <t>CBRE-Union Bank</t>
  </si>
  <si>
    <t>Ike Stansberry</t>
  </si>
  <si>
    <t>9865 Towne Centre Dr., Bldg C San Diego, CA</t>
  </si>
  <si>
    <t>EMERGENCY ENGINE GENERATOR: DETROIT DIESEL ENGINE, MODEL 6063AV35, 490 HP, S/N 06R1001183, MODEL YEAR 2007, EPA TIER 3, ENGINE FAMILY# 7DDXL14.OVLD, TURBOCHARGED, DRIVING A 300 KW GENERATOR. APP# 985935 EFH</t>
  </si>
  <si>
    <t>155.40</t>
  </si>
  <si>
    <t>157.00</t>
  </si>
  <si>
    <t>APCD2008-PTO-985965</t>
  </si>
  <si>
    <t>SD CO of Public Works</t>
  </si>
  <si>
    <t>20745 State Park Rd Palomar Mountain, CA</t>
  </si>
  <si>
    <t>REGISTRATION OF EXISTING DIESEL STANDBY ENGINE, MAKE CUMMINS, MODEL 4B 3.9S/N 44264263, HP 66, ORIG. APP# 985965</t>
  </si>
  <si>
    <t>840.10</t>
  </si>
  <si>
    <t>841.30</t>
  </si>
  <si>
    <t>APCD2008-PTO-985976</t>
  </si>
  <si>
    <t>USMC Base Public Utilities U07</t>
  </si>
  <si>
    <t>Building 170831 Camp Pendleton, CA</t>
  </si>
  <si>
    <t>EMERGENCY ENGINE GENERATOR: CUMMINS DIESEL ENGINE, MODEL QSX15-G9, 755 HP, S/N 79283905 TURBOCHARGED AND AFTERCOOLED, MODEL YEAR 2007, TIER 3, ENGINE FAMILY NO. 7CEXL015.AAB, DRIVING A 500 KW GENERATOR. 985976 EFH BLDG 170831</t>
  </si>
  <si>
    <t>APCD2008-PTO-985977</t>
  </si>
  <si>
    <t>EMERGENCY ENGINE GENERATOR: CUMMINS DIESEL ENGINE, MODEL QSL9-G3-NR3, 399 HP MODEL YEAR 2007, EPA TIER 3, ENGINE FAMILY NO. 7CEXL050AAB, TURBOCHARGED AND AFTERCOOLED, S/N 21807910, DRIVING A 250 KW GENERATOR. 985977 EFH  (Building 2655 - FMD storage lot)</t>
  </si>
  <si>
    <t>APCD2008-PTO-985978</t>
  </si>
  <si>
    <t>USMC Base Public Utilities U20</t>
  </si>
  <si>
    <t>Building 14831 Camp Pendleton, CA</t>
  </si>
  <si>
    <t>EMERGENCY ENGINE GENERATOR: CUMMINS DIESEL ENGINE, MODEL QSL9-G2-NR3, 364HP, S/N 21809478_x000D_TURBOCHARGED AND AFTERCOOLED, MODEL YEAR 2007, TIER 3, ENGINE FAMILY N0. 7CEXL0540AAB, _x000D_DRIVING A 100 KW  BLDG 140831   985978 EFH</t>
  </si>
  <si>
    <t>APCD2008-PTO-985985</t>
  </si>
  <si>
    <t>CITY OF OCEANSIDE</t>
  </si>
  <si>
    <t>3350 MISSION AV OCEANSIDE, CA</t>
  </si>
  <si>
    <t>EMERGENCY ENGINE GENERATOR: JOHN DEERE DIESEL ENGINE MODEL 6090HF485 385HP MODEL YEAR 2006 TIER 3 TURBOCHARGED ENGINE FAMILY NUMBER 6JDXL090102 S/N RG6090L026456 DRIVING A 250KW GENERATOR. 985985 EFH</t>
  </si>
  <si>
    <t>167.20</t>
  </si>
  <si>
    <t>APCD2008-PTO-986023</t>
  </si>
  <si>
    <t>InSite Wireless Group/InSite Towers, LLC</t>
  </si>
  <si>
    <t>Bill Stonebraker</t>
  </si>
  <si>
    <t>910 Washingtonia Dr San Marcos, CA</t>
  </si>
  <si>
    <t>REGISTRATION OF EXISTING DIESEL STANDBY GENERATOR, MAKE JOHN DEERE, 134 HP, MODEL 6059TF001, S/N: T06059T322791, ORIG. APP 986023</t>
  </si>
  <si>
    <t>APCD2008-PTO-986031</t>
  </si>
  <si>
    <t>San Elijo Water Reclamation Authority</t>
  </si>
  <si>
    <t>2690 Manchester Av Cardiff, CA</t>
  </si>
  <si>
    <t>EMERGENCY ENGINE GENERATOR: JOHN DEERE DIESEL ENGINE, MODEL 6068HF285K, 237 HP, MODEL YEAR 2009, S/N PE 6068LO77525, TIER 3 CERTIFIED, ENGINE FAMILY NUMBER 9JDXLO6.8104, TURBOCHARGED AND AFTERCOOLED, DRIVING A 155 KW GENERATOR.986031 EFH</t>
  </si>
  <si>
    <t>APCD2008-PTO-986032</t>
  </si>
  <si>
    <t>Pauma Valley Community Services District</t>
  </si>
  <si>
    <t>Mindy Houser</t>
  </si>
  <si>
    <t>33129 Cole Grade Road Pauma Valley, CA</t>
  </si>
  <si>
    <t>EMERGENCY STANDBY ENGINE: JOHN DEERE DIESEL ENGINE, MODEL 4045HF285, 158HP, S/N:  PE4045L025397, ENGINE YEAR 2007, TIER 3, EPA FAMILY NO. 7JDXL06.8105, DRIVING A 100KW GENERATOR. 986032 EFH</t>
  </si>
  <si>
    <t>APCD2008-PTO-986037</t>
  </si>
  <si>
    <t>EMERGENCY DIESEL ENGINE:  VOLVO TAD1641GE, S/N: D16-025479-C3-A, 757 HP, TIER 2 CERTIFIED OF FAMILY# 7VPXL16.1ACB, TURBOCHARGED, AFTERCOOLED, DRIVING A 500 KW GENERATOR.  986037/SJE</t>
  </si>
  <si>
    <t>106.40</t>
  </si>
  <si>
    <t>113.90</t>
  </si>
  <si>
    <t>APCD2008-PTO-986078</t>
  </si>
  <si>
    <t>Arena Pharmaceuticals</t>
  </si>
  <si>
    <t>EMERGENCY STANDBY ENGINE DETROIT DIESEL ENGINE MODEL 12V2000G44 735 HP, MODEL YEAR 2006 S/N 159979-0408 TURBOCHARGED AND AFTERCOOLED TIER 2 ENGINE FAMILY NO. 6DDXL31.8XRR DRIVING A 650 KW GENERATOR. 986078 EFH</t>
  </si>
  <si>
    <t>31.00</t>
  </si>
  <si>
    <t>APCD2008-PTO-986079</t>
  </si>
  <si>
    <t>Viacyte Inc</t>
  </si>
  <si>
    <t>Joshua Landers</t>
  </si>
  <si>
    <t>15222 Avenue of Science Suites B&amp;C San Diego, CA</t>
  </si>
  <si>
    <t>I.C. DIESEL ENGINE. MAKE: PERKINS-CATERPILLAR, MODEL: 2690 1800 D150SERIAL NO. CAT0066 PSDA00252. BHP RATING: 230 HP. EQUIPPED WITH TURBOCHARGER AND AFTERCOOLER. CARB ENGINE FAMILY CERTIFICATION: TIER 3, 6PKXL06.6PJ1. DRIVES AN ELECTRICAL EMERGENCY GENERATOR RATED AT 150 KW. JFT JUN/08</t>
  </si>
  <si>
    <t>262.00</t>
  </si>
  <si>
    <t>266.80</t>
  </si>
  <si>
    <t>APCD2008-PTO-986094</t>
  </si>
  <si>
    <t>Legoland Califonria LLC</t>
  </si>
  <si>
    <t>EMERGENCY STANDBY ENGINE: JOHN DEERE DIESEL ENGINE, MODEL 4045HF285I, S/NPE4045L029779, RATED AT 158 BHP, MODEL YEAR 2007, EPA TIER 3 CERTIFIED OF ENGINE FAMILY NUMBER 7JDXL06.8105, TURBO CHARGED, DRIVING A 100 KW GENERATOR(986094-CCN-6/08)</t>
  </si>
  <si>
    <t>69.90</t>
  </si>
  <si>
    <t>APCD2008-PTO-986100</t>
  </si>
  <si>
    <t>Nitto Denko Technical Corporation</t>
  </si>
  <si>
    <t>501 Via Del Monte Oceanside, CA</t>
  </si>
  <si>
    <t>INTERNAL COMBUSTION ENGINE. MAKE: JOHN DEERE, MODEL: 6068HF285K, SERIAL NO. PE6068L033088. BHP RATING: 237 HP, DIESEL FUELED, EQUIPPED WITH TURBOCHARGER AND AFTERCOOLER. ENGINE CARB FAMILY CERTIFICATION: TIER 3, 8JDXL06.8104. ENGINE DRIVES AN ELECTRICAL EMERGENCY GENERATOR RATED AT 150 KW.986100/JFT/MAY2008</t>
  </si>
  <si>
    <t>140.90</t>
  </si>
  <si>
    <t>APCD2008-PTO-986103</t>
  </si>
  <si>
    <t>FSP Pacific Center</t>
  </si>
  <si>
    <t>1615 Murray Canyon Road San Diego, CA</t>
  </si>
  <si>
    <t>Emergency Diesel Engine Generator: John Deere, Model 6068HF285K, S/N: PE6068L284069, Engine Family GJDXL06.8120, Tier 3 certified, 237 bhp rated, turbocharged with charge air cooler, driving a 150 kW emergency generator</t>
  </si>
  <si>
    <t>75.00</t>
  </si>
  <si>
    <t>APCD2008-PTO-986104</t>
  </si>
  <si>
    <t>FSP Pacific Center, LLC</t>
  </si>
  <si>
    <t>Kristian Hart</t>
  </si>
  <si>
    <t>1615 Murray Canyon Rd San Diego, CA</t>
  </si>
  <si>
    <t>Emergency Diesel Engine Generator: John Deere, Model 6068HF285, 237 BHP, S/N PE6068N004970, Engine Family HJDXL06.8120, Tier 3 certified; driving a 150-kW emergency electrical generator.</t>
  </si>
  <si>
    <t>39.10</t>
  </si>
  <si>
    <t>51.70</t>
  </si>
  <si>
    <t>APCD2008-PTO-986138</t>
  </si>
  <si>
    <t>ESCONDIDO FIRE STATION #3</t>
  </si>
  <si>
    <t>Mike D?Aquila</t>
  </si>
  <si>
    <t>1808 Nutmeg St Escondido, CA</t>
  </si>
  <si>
    <t>EMERGENCY ENGINE GENERATOR: _x000D_   MFR: JOHN DEERE,_x000D_   S/N PE6068L037000, _x000D_   MODEL 6068HF485,_x000D_   FAMILY NUMBER 7JDXL06.8101,  _x000D_   MODEL 2007, TIER 3, 286HP, TURBOCHARGED AND AFTERCOOLED, DRIVING A 180 KW GENERATOR.</t>
  </si>
  <si>
    <t>189.12</t>
  </si>
  <si>
    <t>APCD2008-PTO-986143</t>
  </si>
  <si>
    <t>City of Escondido - FS#6</t>
  </si>
  <si>
    <t>1735 Del Dios Rd Escondido, CA</t>
  </si>
  <si>
    <t>EMERGENCY DIESEL ENGINE:  _x000D_
   Mfr: JOHN DEERE _x000D_
   Model: 6068HF485T, _x000D_
   S/N: PE6068L035478, _x000D_
   TIER 3 CERTIFIED OF FAMILY # 7JDXL06.8101, 315 HP, AFTER-COOLED, TURBO-CHARGED, DRIVING A 180 KW BACKUP GENERATOR.</t>
  </si>
  <si>
    <t>APCD2008-PTO-986172</t>
  </si>
  <si>
    <t>SAN DIEGO COUNTY SHERIFF</t>
  </si>
  <si>
    <t>36395 HY 78 BANNER, CA</t>
  </si>
  <si>
    <t>EMERGENCY ENGINE: PROPANE FUELED, GENERAC SG045 (V6), S/N: 0G8279, 71 HP, EQUIPPED WITH NETT TECHNOLOGIES TC-20062 CATALYTIC CONVERTER, DRIVING A45 KW GENERATOR. 986172/SJE</t>
  </si>
  <si>
    <t>855.00</t>
  </si>
  <si>
    <t>948.00</t>
  </si>
  <si>
    <t>APCD2008-PTO-986187</t>
  </si>
  <si>
    <t>EMERGENCY STANDBY ENGINE: DETROIT DIESEL ENGINE, MODEL 12V4000G43 (T123-8A26 S/N 526103201, RATED AT 2328 BHP, MODEL YEAR 2007, EPA TIER 2 CERTIFIED OF ENGINE FAMILY NUMBER 7MDDL95.4XRT, TURBOCHARGED AFTERCOOLED, DRIVING A 1600 KW GENERATOR. (986187-CCN-4/08)</t>
  </si>
  <si>
    <t>APCD2008-PTO-986193</t>
  </si>
  <si>
    <t>Marathon Land &amp; Cattle Co Inc</t>
  </si>
  <si>
    <t>10108 Riverford Rd Lakeside, CA</t>
  </si>
  <si>
    <t>REGISTRATION OF AN EXISTING EMERGENCY ENGINE, MODEL YEAR: 1998, MAKE: OLYMPIAN, MODEL: D100P2, S/N: D4162A/001, HP: 90, DIESEL FUELED, ORIGINAL APP# 986193, SH 5/2008</t>
  </si>
  <si>
    <t>9777.10</t>
  </si>
  <si>
    <t>9782.20</t>
  </si>
  <si>
    <t>APCD2008-PTO-986196</t>
  </si>
  <si>
    <t>City of Escondido - FS#7</t>
  </si>
  <si>
    <t>1220 N Ash Street Escondido, CA</t>
  </si>
  <si>
    <t>EMERGENCY DIESEL ENGINE: _x000D_
   Mfr: JOHN DEERE, _x000D_
   Model: 6068HF485T, _x000D_
   S/N: PE6068L037278,  _x000D_
   TIER 3 CERTIFIED OF FAMILY# 8JDXL06.8101, 315 HP, AFTERCOOLED, TURBOCHARGED, DRIVING A 180 KW BACKUP GENERATOR.</t>
  </si>
  <si>
    <t>APCD2008-PTO-986224</t>
  </si>
  <si>
    <t>INTERNAL COMBUSTION ENGINE. MAKE: JOHN DEERE, MODEL: 4045HF285I, SERIAL NO. PE4045L022480. BHP: 158. DIESEL FUELED, TURBOCHARGED AND INTERCOOLED.CARB ENGINE FAMILY CERTIFICATION: TIER 3, 7JDXL06.8105. DRIVES AN ELECTRICAL EMERGENCY GENERATOR RATED AT 100 KW.JFT JUN/08</t>
  </si>
  <si>
    <t>51.20</t>
  </si>
  <si>
    <t>51.50</t>
  </si>
  <si>
    <t>APCD2008-PTO-986274</t>
  </si>
  <si>
    <t>City of Carlsbad Fire Station #6</t>
  </si>
  <si>
    <t>Bob Richardson</t>
  </si>
  <si>
    <t>7201 Rancho Santa Fe Rd Carlsbad, CA</t>
  </si>
  <si>
    <t>EMERGENCY ENGINE GENERATOR, CUMMINS DIESEL ENGINE, MODEL QSB5-G3 NR3, 130HP, MODEL YEAR 2007, TIER 3, ENGINE FAMILY NUMBER 7CEXL0275AAG, S/N 21840901, TURBOCHARGED AND AFTERCOOLED, DRIVING A 80 KW GENERATOR (MODEL 80DSFAE).   _x000D_APP# 986274 EFH</t>
  </si>
  <si>
    <t>112.80</t>
  </si>
  <si>
    <t>APCD2008-PTO-986276</t>
  </si>
  <si>
    <t>9841 VINE ST LAKESIDE, CA</t>
  </si>
  <si>
    <t>EMERGENCY DIESEL ENGINE:  JOHN DEERE 4045TF270, S/N: PE4045T611243, 99 HP, TIER 2 CERTIFIED OF FAMILY# 7JDXL04.5057, AFTERCOOLED, TURBOCHARGED, DRIVING A 50 KW BACKUP GENERATOR.  986276/SJE</t>
  </si>
  <si>
    <t>APCD2008-PTO-986280</t>
  </si>
  <si>
    <t>EMERGENCY STANDBY ENGINE:   _x000D_Mfr: JOHN DEERE,  _x000D_Model: 6068HF485, _x000D_S/N: PE6068L006690, _x000D_RATED AT 315 BHP, MODEL YEAR 2007, EPA TIER 3 CERTIFIED OF ENGINE FAMILY NUMBER 7JDXL06.8101, TURBOCHARGED, AFTERCOOLED, DRIVING A 200 KW GENERATOR. _x000D_   (location: well field)</t>
  </si>
  <si>
    <t>119.00</t>
  </si>
  <si>
    <t>APCD2008-PTO-986288</t>
  </si>
  <si>
    <t>Honeywell Safety Products (CA31)</t>
  </si>
  <si>
    <t>Maria Morales</t>
  </si>
  <si>
    <t>7828 Waterville Road San Diego, CA</t>
  </si>
  <si>
    <t>EMERGENCY STANDBY ENGINE: PERKINS ENGINE, MODEL 50DS60, S/N U709257A, RATED AT 71.5 BHP, DRIVING A 55 KW GEGERATOR. (986288-CCN-3/08)</t>
  </si>
  <si>
    <t>599.30</t>
  </si>
  <si>
    <t>APCD2008-PTO-986392</t>
  </si>
  <si>
    <t>Ajinomto Althea Inc</t>
  </si>
  <si>
    <t>11030 Roselle St San Diego, CA</t>
  </si>
  <si>
    <t>EMERGENCY STANDBY ENGINE: CATERPILLAR DIESEL ENGINE, MODEL C27 DITA, S/N: DWB00708, RATED AT 998 BHP, MODEL YEAR 2006, EPA TIER 2 CERTIFIED OF ENGINE FAMILY NUMBER 6CPXL27.0ESL, TURBOCHARGED, AFTERCOOLED, DRIVING A 650 KW GENERATOR. (986392-CCN-7/08)</t>
  </si>
  <si>
    <t>173.60</t>
  </si>
  <si>
    <t>APCD2008-PTO-986423</t>
  </si>
  <si>
    <t>28205 Lake Wolhford Rd N. Valley Center, CA</t>
  </si>
  <si>
    <t>EMERGENCY ENGINE: PROPANE FUELED, GENERAL MOTORS 5.7L S/N: 117642 SOG,130 HP, EQUIPPED WITH NETT TECHNOLOGIES TC SERIES T-CTA05102 CATALYTIC CONVERTER, DRIVING A 75 KW GENERATOR. 986423/SJE</t>
  </si>
  <si>
    <t>114.02</t>
  </si>
  <si>
    <t>119.47</t>
  </si>
  <si>
    <t>APCD2008-PTO-986510</t>
  </si>
  <si>
    <t>INTERNAL COMBUSTION ENGINE. MAKE: CATERPILLAR PERKINS, MODEL: CODE 2690/1800, SERIAL NUMBER: E6MOO150. DIESEL FUELED, TURBOCHARGED AND AFTER-COOLED CERTIFIED TO TIER 3, YEAR 2006, FAMILY 6PKXL06.6PJ1. FITTED WITH A CRT JOHNSON-MATTHEY PARTICULATE MATTER FILTER CERTIFIED TO TIER 3 LEVEL. DRIVES AN EMERGENCY GENERATOR RATED AT 125 KW.   JFT 986510 DEC/08</t>
  </si>
  <si>
    <t>208.30</t>
  </si>
  <si>
    <t>213.10</t>
  </si>
  <si>
    <t>APCD2008-PTO-986522</t>
  </si>
  <si>
    <t>6211 El Camino Real Carlsbad, CA</t>
  </si>
  <si>
    <t>Emergency diesel engine: John Deere 6068HF485, S/N: PE606BL050969, 297 hp, Tier 3 certified of family #8JDXL06.8101, aftercooled, turbocharged, driving a 200 kW backup generator. 986522/SJE</t>
  </si>
  <si>
    <t>191.90</t>
  </si>
  <si>
    <t>APCD2008-PTO-986528</t>
  </si>
  <si>
    <t>EMERGENCY STANDBY ENGINE (ENGINE 1): CUMMINS DIESEL ENGINE, MODEL 6CTAA8.3G3, S/N 46910042, CUMMINS ENGINE FAMILY 413, RATED AT 288 BHP, MODEL YEAR 2008, COMPLIES WITH EPA TIER 2 CERTIFIED EMISSIONS OF ENGINE FAMILY 4CEXL0505ACB, TURBOCHARGED, AFTERCOOLED, DRIVING A FIRE PUMP. (986528-CCN-7/09)</t>
  </si>
  <si>
    <t>55.20</t>
  </si>
  <si>
    <t>58.80</t>
  </si>
  <si>
    <t>APCD2008-PTO-986538</t>
  </si>
  <si>
    <t>EMERGENCY STANDBY ENGINE (ENGINE 2): CUMMINS DIESEL ENGINE, MODEL 6CTAA8.3G3, S/N 46909820, CUMMINS ENGINE FAMILY 413, RATED AT 288 BHP, MODEL YEAR 2008, COMPLIES WITH EPA TIER 2 CERTIFIED EMISSIONS OF ENGINE FAMILY 4CEXL0505ACB, TURBOCHARGED, AFTERCOOLED, DRIVING A FIRE PUMP. (986538-CCN-7/09)</t>
  </si>
  <si>
    <t>79.00</t>
  </si>
  <si>
    <t>83.40</t>
  </si>
  <si>
    <t>APCD2008-PTO-986539</t>
  </si>
  <si>
    <t>EMERGENCY STANDBY ENGINE (ENGINE 3): CUMMINS DIESEL ENGINE, MODEL 6CTAA8.3G3, S/N 46909977, CUMMINS ENGINE FAMILY 413, RATED AT 288 BHP, MODEL YEAR 2008, COMPLIES WITH EPA TIER 2 CERTIFIED EMISSIONS OF ENGINE FAMILY NUMBER 4CEXL0505ACB, TURBOCHARGED, AFTERCOOLED, DRIVING A FIRE PUMP. (986539-CCN-7/09)</t>
  </si>
  <si>
    <t>APCD2008-PTO-986540</t>
  </si>
  <si>
    <t>Emergency standby engine (engine 4): Cummins diesel engine, model 6CTAA8.3G3, S/N 46909880, Cummins engine family 413, rated at 288 BHP, model year 2008, complied with EPA tier 2 certified emissions of engine family number 4CEXL0505ACB, turbocharged, aftercooled, driving a fire pump. (986540-CCN-7/09)</t>
  </si>
  <si>
    <t>37.50</t>
  </si>
  <si>
    <t>APCD2008-PTO-986541</t>
  </si>
  <si>
    <t>EMERGENCY STANDBY ENGINE (ENGINE 5): CUMMINS DIESEL ENGINE, MODEL 6CTAA8.3G3, S/N 46909976, CUMMINS ENGINE FAMILY 413, RATED AT 288 BHP, MODEL YEAR 2008, COMPLIES WITH EPA TIER 2 CERTIFIED EMISSION OF ENGINE FAMILY NUMBER 4CEXL0505ACB, TURBOCHARGED, AFTERCOOLED, DRIVING A FIRE PUMP (986541-CCN-7/09)</t>
  </si>
  <si>
    <t>24.90</t>
  </si>
  <si>
    <t>27.60</t>
  </si>
  <si>
    <t>APCD2008-PTO-986550</t>
  </si>
  <si>
    <t>Building 21592 Camp Pendleton, CA</t>
  </si>
  <si>
    <t>EMERGENCY DIESEL ENGINE:  JOHN DEERE 3029TF270, S/N: CD3029G106933, 64 HP, TIER 2 CERTIFIED OF FAMILY #7JDXL02.9050, TURBO-CHARGED, DRIVING A 27 KW  BACK-UP GENERATOR AT BUILDING # 210584. 986550/SJE</t>
  </si>
  <si>
    <t>APCD2008-PTO-986749</t>
  </si>
  <si>
    <t>Target Store T2232</t>
  </si>
  <si>
    <t>3060 Plaza Bonita Rd National City, CA</t>
  </si>
  <si>
    <t>EMERGENCY ENGINE: NATURAL GAS OR PROPANE FUELED, GENERAC/FORD 6.8 LITER, S/N: E182A-240707-2056212, 107 HP, EQUIPPED WITH GENERAC CATALYTIC CONVERTER P/N 0D5026, DRIVING A 70 KW GENERATOR (SG070, S/N: 2094995). _x000D_
986749/SJE</t>
  </si>
  <si>
    <t>136.30</t>
  </si>
  <si>
    <t>APCD2008-PTO-986754</t>
  </si>
  <si>
    <t>Building 22071 Camp Pendleton, CA</t>
  </si>
  <si>
    <t>EMERGENCY ENGINE GENERATOR: JOHN DEERE DIESEL ENGINE, MODEL 4024TF281B, 66 HP, S/N PE 4024R001175, TURBOCHARGED AND AFTERCOOLED, MODEL YEAR 2008, TIER 4, ENGINE FAMILY NO. 8JDXL02.4074  DRIVING A 33 KW GENERATOR. 986754 EFH Bldg. No. 22071</t>
  </si>
  <si>
    <t>APCD2008-PTO-986755</t>
  </si>
  <si>
    <t>Bldg 11062 Camp Pendleton, CA</t>
  </si>
  <si>
    <t>INTERNAL COMBUSTION ENGINE. MAKE: JOHN DEERE, MODEL: 4045TF270E, ENGINE S/N: PE4045T704570, GENERATOR SERIAL NO. 2203953, BHP IS 99 HP. DIESEL ENGINE, TURBOCHARGED. CERTIFIED TIER 2 ENGINE FAMILY: 7JDXL04.5057. DRIVES AN ELECTRICAL EMERGENCY GENERATOR RATED AT 60 KW.  JFT 986755  BLDG 11062</t>
  </si>
  <si>
    <t>APCD2008-PTO-986763</t>
  </si>
  <si>
    <t>Planned Parenthood San Diego &amp; Riverside Counties</t>
  </si>
  <si>
    <t>1075 Camino Del Rio South San Diego, CA</t>
  </si>
  <si>
    <t>EMERGENCY STANDBY DIESEL ENGINE: PERKINS, MODEL: 1104C-44T, S/N: N4D00558, RATED AT 94.5 HP, TIER 2 CERTIFIED OF FAMILY #: 6PKXL04.4RG1, MODEL YEAR 1006, TURBOCHARGED, WITH CRANKCASE FILTER, DRIVING A 60 KW CATERPILLAR, MODEL: D60-4 GENERATOR 986763/DCT</t>
  </si>
  <si>
    <t>251.50</t>
  </si>
  <si>
    <t>APCD2008-PTO-987979</t>
  </si>
  <si>
    <t>INTERNAL COMBUSTION ENGINE. MAKE: GENERAL MOTORS, MODEL: VORTEC 8.1L, S/N 8P1L19523. PROPANE FUELED. BHP: 195. EQUIPPED WITH A TURBOCHARGER. FITTED WITH A 3 WAY CATALYST BRAND DCL INTERNATIONAL MODEL DC46, S/N 175560. DRIVES AN ELECTRICAL EMERGENCY GENERATOR KOHLER, 105 KW., S/N 2243055.JFT JUL/09</t>
  </si>
  <si>
    <t>APCD2009-PTO-000330</t>
  </si>
  <si>
    <t>On-Broadway</t>
  </si>
  <si>
    <t>1026 5th Avenue San Diego, CA</t>
  </si>
  <si>
    <t>Emergency standby engine: John Deere diesel engine, Model 6068HF150, S/N 6068H157513, rated at 315 bhp, model year 2002, EPA Tier 1 certified of Engine Family Number 2JDXL06.8012, turbocharged, driving a 187 kW generator.</t>
  </si>
  <si>
    <t>APCD2009-PTO-000332</t>
  </si>
  <si>
    <t>Rancho Pauma Mutual Water Company</t>
  </si>
  <si>
    <t>33129 Cole Grade Rd Pauma Valley, CA</t>
  </si>
  <si>
    <t>Emergency Standby Diesel Engine: John Deere, Model: 6068TF150C, S/N: T06068881651, 154 hp, Tier 1 certified of Family #: 1JDXL06.8014, Model Year: 2001, turbocharged, driving a 112 kW Kohler generator._x000D_(APCD2009-APP-987989/DCT/09/09)</t>
  </si>
  <si>
    <t>86.10</t>
  </si>
  <si>
    <t>APCD2009-PTO-000333</t>
  </si>
  <si>
    <t>Geisel Pavilion</t>
  </si>
  <si>
    <t>Benny Oporto</t>
  </si>
  <si>
    <t>10740 North Torrey Pines Rd La Jolla, CA</t>
  </si>
  <si>
    <t>Emergency standby engine: John Deere diesel engine, Model 6068HF485T, S/N PE6068L075903, rated at 315 bhp, Model Year 2008, EPA Tier 3 certified of Engine Family Number 8JDXL06.8101, driving a generator.</t>
  </si>
  <si>
    <t>194.90</t>
  </si>
  <si>
    <t>APCD2009-PTO-000335</t>
  </si>
  <si>
    <t>Emergency Standby Engine: Propane fueled, General Motors, Model: Vortec 5.0L, S/N: 10243878, 87 hp, Model Year: 2004, equipped with Johnson Matthey CX4-4 catalyst, driving a 50 kW Kohler generator. (APCD2009-APP-987971/DCT/09/09)</t>
  </si>
  <si>
    <t>265.60</t>
  </si>
  <si>
    <t>APCD2009-PTO-000336</t>
  </si>
  <si>
    <t>City of San Diego Mt Woodson Site</t>
  </si>
  <si>
    <t>17170 Mount Woodson Rd Ramona, CA</t>
  </si>
  <si>
    <t>Emergency Standby Engine: Propane fueled, General Motors, Model: Vortec 8.1L, S/N: 8P1L17937, 162 hp, equipped with DCL International MINE-X, Model: 2-DC46, catalytic converter, Woodwards air fuel ratio controller, driving a 100 kW Kohler generator. (APCD2008-APP-986959/DCT/09/09)</t>
  </si>
  <si>
    <t>407.30</t>
  </si>
  <si>
    <t>APCD2009-PTO-000337</t>
  </si>
  <si>
    <t>Emergency Standby Diesel Engine: Caterpillar, Model: C15, S/N: FSE02512, 619 bhp, Tier 3 certified of Family #: 9CPXL15.2ESW, Model Year: 2009, turbocharged and aftercooled. The engine drives a 400 kW generator. (APCD2008-APP-987328/DCT/09/09)</t>
  </si>
  <si>
    <t>173.10</t>
  </si>
  <si>
    <t>APCD2009-PTO-000338</t>
  </si>
  <si>
    <t>Seacrest Village</t>
  </si>
  <si>
    <t>Facilty Engineer</t>
  </si>
  <si>
    <t>211 Saxony Rd Encinitas, CA</t>
  </si>
  <si>
    <t>Emergency Standby Diesel Engine: Cummins, Model: QSX15-G9, S/N: 79363473, 755 bhp, Tier 2 certified of Family #: 9CEXL015.AAJ, Model Year: 2009, turbocharged, charge air-cooled, driving a 500 kW generator.  _x000D_(APCD2009-APP-987884/DCT/09/09)</t>
  </si>
  <si>
    <t>APCD2009-PTO-000339</t>
  </si>
  <si>
    <t>Emergency Standby Diesel Engine.  John Deere Model 4024HF285B, S/N: PE4024-L011728.  Engine Family 8JDXL03.0113.  Tier 3, Turbocharged, Aftercooled.  Drives a 40 kW generator.</t>
  </si>
  <si>
    <t>APCD2009-PTO-000341</t>
  </si>
  <si>
    <t>American Medical Response</t>
  </si>
  <si>
    <t>8808 Balboa Av #150 San Diego, CA</t>
  </si>
  <si>
    <t>Emergency standby engine: John Deere diesel engine, Model 4045HF285, S/N PE4045L082661, rated at 158 bhp, Model Year 2009, EPA Tier 3 certified of Engine Family Number 9JDXL06.8105, driving a generator.</t>
  </si>
  <si>
    <t>308.90</t>
  </si>
  <si>
    <t>APCD2009-PTO-000342</t>
  </si>
  <si>
    <t>Melinda Salem</t>
  </si>
  <si>
    <t>21943 Crestline Rd Mt Palomar, CA</t>
  </si>
  <si>
    <t>Emergency Standby Diesel Engine: John Deere, Model: 5030HF285G, S/N: PE5030L004412, 93 bhp, Tier 3 certified, Family #: 8JDXL03.0113, Model Year: 2008, turbocharged, aftercooled, driving a 60 kW Generac generator.  (APCD2008-APP-986961/DCT/09/09)</t>
  </si>
  <si>
    <t>507.70</t>
  </si>
  <si>
    <t>560.50</t>
  </si>
  <si>
    <t>APCD2009-PTO-000344</t>
  </si>
  <si>
    <t>Emergency Standby Diesel Engine: Caterpillar, Model: C9, S/N: S9L00437, 436 hp, Tier 3 certified, Family #: 6CPXL08.8ESK, Model Year: 2006, turbocharged, aftercooled, driving a 300 KW generator.   _x000D_(APCD2008-APP-986976/DCT/10/09)</t>
  </si>
  <si>
    <t>207.10</t>
  </si>
  <si>
    <t>221.30</t>
  </si>
  <si>
    <t>APCD2009-PTO-000345</t>
  </si>
  <si>
    <t>Building 413560 Camp Pendleton, CA</t>
  </si>
  <si>
    <t>Emergency Standby Diesel Engine: John Deere, Model: 6068HF485T, S/N: PE6068L070401, _x000D_297 bhp, Tier 3 certified, Family #: 8JDXL06.8101, Model Year: 2008, turbocharged, aftercooled, driving a 200 kW Generac generator. (APCD2009-APP-987828/DCT/10/2009) Bldg.No. 413560</t>
  </si>
  <si>
    <t>APCD2009-PTO-000346</t>
  </si>
  <si>
    <t>Target Store T2165</t>
  </si>
  <si>
    <t>3150 Business Park Drive Vista, CA</t>
  </si>
  <si>
    <t>Emergency Engine: Natural gas fueled, Ford, Model: 6.8L V10, S/N: 0D3454A, 107 hp, Model Year: 2008, equipped with a Generac P/N: 0D3442 air fuel ratio controller and Generac P/N: 0D5026 catalyst, driving a 70 kW Generac generator.   (APCD2009-APP-987999/DCT/10/09)</t>
  </si>
  <si>
    <t>29.40</t>
  </si>
  <si>
    <t>APCD2009-PTO-000350</t>
  </si>
  <si>
    <t>Carlsbad Surgery Center LLC</t>
  </si>
  <si>
    <t>David Douglas</t>
  </si>
  <si>
    <t>6121 Paseo del Norte Carlsbad, CA</t>
  </si>
  <si>
    <t>Emergency Standby Diesel Engine: John Deere, Model 6068HF285K,L, S/N: PE6068L045222, 237 hp, CARB Certified Tier 3, Family No.: 8JDXL06.8104, Model Year: 2008, turbocharged, driving a 135 kW Generac generator. (APCD2009-APP-000681/JA &amp; DCT/10/09)</t>
  </si>
  <si>
    <t>188.10</t>
  </si>
  <si>
    <t>APCD2009-PTO-000351</t>
  </si>
  <si>
    <t>Cubic Corporation</t>
  </si>
  <si>
    <t>Rick Radomski</t>
  </si>
  <si>
    <t>9333 Balboa Ave San Diego, CA</t>
  </si>
  <si>
    <t>Emergency Standby Diesel Engine: Caterpillar/Perkins, Model: C6.6, S/N: E6M01664, 230 bhp, Tier 3 certified, Family #: 9PKXL06.6PJ1, Model Year: 2009, turbocharged, aftercooled, driving a 150 kW Caterpillar generator.  (APCD2009-APP-987984/DCT/10/09)</t>
  </si>
  <si>
    <t>APCD2009-PTO-000353</t>
  </si>
  <si>
    <t>Sapphire Tower Owners Association</t>
  </si>
  <si>
    <t>Matt Metoyer</t>
  </si>
  <si>
    <t>1262 Kettner Bl San Diego, CA</t>
  </si>
  <si>
    <t>Internal Combustion engine, make Caterpillar, model C15 DITA, serial no. FSE01235. Diesel fueled, turbocharged, aftercooled, BHP rating: 762 HP. CARB engine family certification: Tier 2, 7CPXL15.2ESL. Drives an electrical emergency generator rated at 500 kw.</t>
  </si>
  <si>
    <t>APCD2009-PTO-000358</t>
  </si>
  <si>
    <t>UCSD - Chancellor's Complex</t>
  </si>
  <si>
    <t>Emergency standby engine: General Motors engine, fueled with natural gas, Make Vortec 8.1L, S/N 8PIL20891, rated at 228 bhp, EPA Engine Family 9PSIB8.10EMT, with three-way catalyst and air to fuel ratio control system, driving a 150 KW generator.</t>
  </si>
  <si>
    <t>79.80</t>
  </si>
  <si>
    <t>APCD2009-PTO-000360</t>
  </si>
  <si>
    <t>UCSD - N Campus Housing #1</t>
  </si>
  <si>
    <t>Emergency Standby Diesel Engine: Detroit Diesel, Model: Series 60, S/N: 06R1020584, 550 bhp, Tier 3 certified, Family #: 8DDXL14.0VLD, Model Year: 2008, turbocharged, charge air-cooled, driving a 360 kW Kohler generator.  _x000D_(APCD2008-APP-987446/DCT/10/09)</t>
  </si>
  <si>
    <t>APCD2009-PTO-000365</t>
  </si>
  <si>
    <t>San Diego County Sheriff</t>
  </si>
  <si>
    <t>20814 State Park Rd, Palomar Mountain San Diego, CA</t>
  </si>
  <si>
    <t>Emergency engine: Propane fueled, Ford, Model: WSG-1068, S/N: H090023627, 97.7 hp, Model Year: 2009, equipped with Cummins air fuel ratio controller, and Nett Technologies 04225-TG-N catalyst, driving a 60 kW Cummins generator. (APCD2009-APP-988121 D.Thai Oct 2009)</t>
  </si>
  <si>
    <t>620.40</t>
  </si>
  <si>
    <t>630.20</t>
  </si>
  <si>
    <t>APCD2009-PTO-000366</t>
  </si>
  <si>
    <t>Oceanside City of Fire Dept</t>
  </si>
  <si>
    <t>David Dubski</t>
  </si>
  <si>
    <t>4842 N River Rd Oceanside, CA</t>
  </si>
  <si>
    <t>Internal combustion engine. Make: Caterpillar-Perkins. Model #3054C, S/N E4M04980, 94 BHP, diesel fueled, turbocharged, CARB engine family certification Tier 2, 6PKXL04.RG1. Fitted with a particulate matter catalyzed filter brand Miratech, model COMBIKAT CBS1V-1-2 SS, device ARB Level 3 verified to 85% PM control. Engine drives an electrical emergency generator rated at 50 kW.</t>
  </si>
  <si>
    <t>111.80</t>
  </si>
  <si>
    <t>114.90</t>
  </si>
  <si>
    <t>APCD2009-PTO-000367</t>
  </si>
  <si>
    <t>Ramona Municipal Water District - Fire Station 82</t>
  </si>
  <si>
    <t>Robert Stehlik</t>
  </si>
  <si>
    <t>3410 Dye Road Ramona, CA</t>
  </si>
  <si>
    <t>Emergency standby engine: Cummins engine, fueled with propane gas, Model WSG-1068, S/N F090006735, rated at 153.2 bhp, EPA certified for spark ignited engines of family number 9CEXB06.8GDA, with Cummins three-way catalyst and air to fuel ratio controller, driving a 100 KW generator.</t>
  </si>
  <si>
    <t>292.90</t>
  </si>
  <si>
    <t>310.10</t>
  </si>
  <si>
    <t>APCD2009-PTO-000371</t>
  </si>
  <si>
    <t>Emergency Standby Diesel Engine: John Deere, Model: 4024HF285B, S/N: PE4024L011211, 80 bhp, Tier 3 certified, Family No.: 8JDXL03.0113, Model Year: 2008, turbocharged, driving a 50 kW Kohler generator. (987139/DCT 1109)</t>
  </si>
  <si>
    <t>APCD2009-PTO-000373</t>
  </si>
  <si>
    <t>Village by the Sea Homeowners Association</t>
  </si>
  <si>
    <t>Cori Shipp</t>
  </si>
  <si>
    <t>2778 Carlsbad Blvd. Carlsbad, CA</t>
  </si>
  <si>
    <t>Emergency standby engine: Volvo Penta, Model TAD520GE, S/N 5300761191, Made by Deutz Corp., Model BF4M1013FC, rated at 147 bhp, Model year 2004, EPA Tier 2 certified of Engine Family Number 4DZXL07.1034, driving a 100 kW generator.</t>
  </si>
  <si>
    <t>110.10</t>
  </si>
  <si>
    <t>118.70</t>
  </si>
  <si>
    <t>APCD2009-PTO-000374</t>
  </si>
  <si>
    <t>Parkview Apartments</t>
  </si>
  <si>
    <t>Supervisor</t>
  </si>
  <si>
    <t>3455 Kearny Villa Road San Diego, CA</t>
  </si>
  <si>
    <t>Emergency Standby Diesel Engine: John Deere, Model: 6090HF485, S/N: RG6090L041898, 385 bhp, Tier 3 certified, Family #: 8JDXL09.0102, Model Year: 2008, turbocharged, charge air-cooled, driving a 250 kW Kohler generator.  (APCD2009-APP-987988/DCT/11/09)</t>
  </si>
  <si>
    <t>66.80</t>
  </si>
  <si>
    <t>APCD2009-PTO-000378</t>
  </si>
  <si>
    <t>2554 Sweetwater Springs Bl Spring Valley, CA</t>
  </si>
  <si>
    <t>Stationary Emergency Diesel Engine: Volvo, Model: TAD1242GE, S/N: D12C-242732-A, 602 hp, Tier 2 certified of Family #1VPXL12.1ACB, turbocharged, aftercooled, driving an emergency generator.</t>
  </si>
  <si>
    <t>19.40</t>
  </si>
  <si>
    <t>25.40</t>
  </si>
  <si>
    <t>APCD2009-PTO-000379</t>
  </si>
  <si>
    <t>Service Now Inc</t>
  </si>
  <si>
    <t>Patrick J Casey</t>
  </si>
  <si>
    <t>4830 Eastgate Mall San Diego, CA</t>
  </si>
  <si>
    <t>Emergency Standby Diesel Engine: Mitsubishi Model S12A282-Y2PTAW-2, S/N: 26502, 1207 hp, Tier 2 certified of Family#9MVXL33.9BBA, Model Year 2009, turbocharged, driving a 810 kW Kohler generator.</t>
  </si>
  <si>
    <t>102.60</t>
  </si>
  <si>
    <t>APCD2009-PTO-000381</t>
  </si>
  <si>
    <t>ARE-SD Region No. 28 LLC</t>
  </si>
  <si>
    <t>Michael Harrison</t>
  </si>
  <si>
    <t>10300 Campus Point Dr San Diego, CA</t>
  </si>
  <si>
    <t>Emergency Standby Diesel Engine:  Mitsubishi Model S12A2-Y2PTAW-2, S/N: 26281, 1207 hp, Tier 2 certified of Family#8MVXL33.9BBA, Model Year 2008, turbocharged, with a vertical exhaust and flapper valve,  driving an 810 kW Kohler generator.</t>
  </si>
  <si>
    <t>127.20</t>
  </si>
  <si>
    <t>APCD2009-PTO-000390</t>
  </si>
  <si>
    <t>Emergency Standby Diesel Engine: MTU Detroit Diesel Model 12V4000-G43 (T1238A34), S/N: 526104178, (2328 hp / 1736 kW), Tier 2 certified of Family # 8MDDL95.4XTR, Model Year 2008, turbocharged, aftercooled, with a vertical exhaust and flapper valve, driving a 1250 kW generator.</t>
  </si>
  <si>
    <t>APCD2009-PTO-000395</t>
  </si>
  <si>
    <t>Emergency black start engine: Mfr: Waukesha, Model: L36GLD, S/N: C-95181/1, rated at 924 bhp, fueled with natural gas, lean burn, driving a 689 KW generator (Mfr: Kohler, Model: 600RZW, S/N: 2176636)</t>
  </si>
  <si>
    <t>175.40</t>
  </si>
  <si>
    <t>181.20</t>
  </si>
  <si>
    <t>APCD2009-PTO-890598</t>
  </si>
  <si>
    <t>EMERGENCY DIESEL ENGINE:  CUMMINS VTA-28-G2, S/N: 37109269, 900 HP, TURBOCHARGED, AFTERCOOLED, DRIVING A 600 KW GENERATOR, WITH VERTICAL UNOBSTRUCTED EXHAUST (ENGINE# 3).(APPL #890598/JJS) 1090 890598985257-SJE-10/2007 (ATCM HEALTHCARE)</t>
  </si>
  <si>
    <t>1159.90</t>
  </si>
  <si>
    <t>1162.90</t>
  </si>
  <si>
    <t>APCD2009-PTO-890603</t>
  </si>
  <si>
    <t>John Shipley</t>
  </si>
  <si>
    <t>ARCO ARDM-5 Pier 5002 NB Point Loma San Diego, CA</t>
  </si>
  <si>
    <t>Emergency standby engine: Cummins diesel engine, Model KTA-38-G1, S/N 79131, rated at 1030 bhp, turbocharged, aftercooled, driving a 650 KW generator.  On board the ARCO ARDM 5, Pier 5002      _x000D__x000D_APPL #890603/JJS, 17CCR93115 SJE12/05, 986320/JFT/5/2009, APCD2010-APP-001217/CCN/3/2011</t>
  </si>
  <si>
    <t>766.20</t>
  </si>
  <si>
    <t>769.30</t>
  </si>
  <si>
    <t>APCD2009-PTO-891096</t>
  </si>
  <si>
    <t>ONE (1) DIESEL ENGINE GENERATOR CATERPILLAR MODEL 3508, S/N 23Z03705, 1199 HP, TURBOCHARGED, AFTERCOOLED, RETARDED 4 DEGREES, DRIVING AN 800 KW GENERATOR (ENGINE# 5) _x000D_891096 JS/RBL 5/29/92 930056 GDS 12/16/93 NO APP-FIX BEC GDS 01/00 891096 930056985258-SJE-9/2007 ATCM HEALTHCARE</t>
  </si>
  <si>
    <t>2162.00</t>
  </si>
  <si>
    <t>2164.00</t>
  </si>
  <si>
    <t>APCD2009-PTO-900021</t>
  </si>
  <si>
    <t>AT&amp;T</t>
  </si>
  <si>
    <t>17096 Thornmint Ct San Diego, CA</t>
  </si>
  <si>
    <t>EMERGENCY GENERATOR: JOHN DEERE MODEL 6076TF010, RATED 211 HP AT 148 KW, WITH TURBOCHARGING AND AFTERCOOLING, DIESEL OIL FIRED, S/N RG6076T134432.(APPL #900021/JJS) 0891 _x000D_90002117CCR93115SJE12/05</t>
  </si>
  <si>
    <t>177.80</t>
  </si>
  <si>
    <t>182.20</t>
  </si>
  <si>
    <t>APCD2009-PTO-900924</t>
  </si>
  <si>
    <t>Coronado Island Marriott Resort</t>
  </si>
  <si>
    <t>2000 Second St Coronado, CA</t>
  </si>
  <si>
    <t>ONE (1) EMERGENCY ENGINE GENERATOR SET, CUMMINS DIESEL ENGINE, MODEL #KTA19-G2, S/N: 31134098, 600 HP, DMT GENERATOR, MODEL 400C, 400 KW MAXIMUM OUTPUT @ 1800 RPM, S/N: 860513; ENGINE EQUIPPED WITH TURBOCHARGING AND AFTERCOOLING. 970835 (12/97) 17 CCR 93 115 SJE 12/05</t>
  </si>
  <si>
    <t>358.40</t>
  </si>
  <si>
    <t>APCD2009-PTO-910766</t>
  </si>
  <si>
    <t>2825 GARNET AV #208 SAN DIEGO, CA</t>
  </si>
  <si>
    <t>GENERATOR EMERGENCY 450 KW 676 BHP DIESEL ENGINE CATERPILLAR MODEL 3412DITA S/N 81Z04428. (APP#910766 GDS) 7/92 91076617 CCR93115 SJE 12/05</t>
  </si>
  <si>
    <t>762.50</t>
  </si>
  <si>
    <t>774.80</t>
  </si>
  <si>
    <t>APCD2009-PTO-920443</t>
  </si>
  <si>
    <t>EMERGENCY GENERATOR-ENGINE SET:  CATERPILLAR CO., MODEL 3512, S/N 24Z04975, 1482 HP, TURBOCHARGED AND AFTERCOOLED DIESEL ENGINE DRIVING A STANDBY ELECTRICAL GENERATOR, WITH VERTICAL UNOBSTRUCTED EXHAUST (ENGINE# 4). (APP.NO. 920443, ADL 3/94). APPL #920443985259-SJE-10/2007 (ATCM HEALTHCARE)</t>
  </si>
  <si>
    <t>781.20</t>
  </si>
  <si>
    <t>784.10</t>
  </si>
  <si>
    <t>APCD2009-PTO-930026</t>
  </si>
  <si>
    <t>610 West 5th Ave Escondido, CA</t>
  </si>
  <si>
    <t>EMERGENCY ELECTRICAL GENERATOR-ENGINE SET:  CUMMINS ENGINE, MODEL NTA855-G3S/N 30330725, 535 HP, 1800 RPM, TURBOCHARGED AND AFTERCOOLED DIESEL ENGINE DRIVING AN ONAN MODEL 350 DFCC, S/N D910384876,  350 KW ELECTRICAL GENERATOR. (ADL   9/93). 17CCR93115  SJE10/05  930026</t>
  </si>
  <si>
    <t>APCD2009-PTO-960451</t>
  </si>
  <si>
    <t>NHRC, Bldg 413 San Diego, CA</t>
  </si>
  <si>
    <t>EMERGENCY ENGINE-GENERATOR SET: CUMMINS DIESEL ENGINE, MODEL NTA-855-C, S/N 10920812, 425 BHP, DRIVING A 260 KW GENERATOR. (BLDG SSC413) (960451-CCN-1/98) (982939 34W01 10929 4/05) (983186 6/05)   17CCR93115  SJE12/05-REVISED01/06</t>
  </si>
  <si>
    <t>407.60</t>
  </si>
  <si>
    <t>410.70</t>
  </si>
  <si>
    <t>APCD2009-PTO-960510</t>
  </si>
  <si>
    <t>12176 Hy 94 Spring Valley, CA</t>
  </si>
  <si>
    <t>EMERGENCY DIESEL ENGINE GENERATOR SET, MODEL 3412 DITA, RATED AT 890 BHP, S/N:81Z14592, EQUIPPED WITH TURBOCHARGING, AFTERCOOLING AND FOUR DEGREE TIMING RETARDATION. APPL# 960510 EFH 08/97  APPL# 974987</t>
  </si>
  <si>
    <t>683.00</t>
  </si>
  <si>
    <t>685.00</t>
  </si>
  <si>
    <t>APCD2009-PTO-960589</t>
  </si>
  <si>
    <t>MVUT 27 Owner LLC</t>
  </si>
  <si>
    <t>Jim Hooker</t>
  </si>
  <si>
    <t>350 Camino De La Reina San Diego, CA</t>
  </si>
  <si>
    <t>EMERGENCY ENGINE-GENERATOR SET: ROILINE NATURAL GAS ENGINE, MODEL H884, ENGINE BLOCK NO. 805020B, 157 BHP, DRIVING A 150 KW GENERATOR. (960589-CCN-1/98)</t>
  </si>
  <si>
    <t>APCD2009-PTO-960945</t>
  </si>
  <si>
    <t>4569 COLLEGE AV SAN DIEGO, CA</t>
  </si>
  <si>
    <t>EMERGENCY STANDBY ENGINE, CAT MODEL 3412, 890HP, ENGINE S/N 81Z19926, DIESEL FIRED, EQUIPPED WITH TURBOCHARGER AND AFTERCOOLER. _x000D_APPL# 960945 02/99 17CCR93115 SJE12/05</t>
  </si>
  <si>
    <t>APCD2009-PTO-961074</t>
  </si>
  <si>
    <t>EMERGENCY STANDBY ENGINE: CATERPILLAR MODEL 3412 S/N 81Z20239 736 BHP DIESEL FUELED. _x000D_(961074-CCN-2/98) 17CCR93115 SJE 11/05</t>
  </si>
  <si>
    <t>APCD2009-PTO-971534</t>
  </si>
  <si>
    <t>Sony Electronics Inc</t>
  </si>
  <si>
    <t>David Bertolette</t>
  </si>
  <si>
    <t>16535 Via Esprillo San Diego, CA</t>
  </si>
  <si>
    <t>EMERGENCY ENGINE GENERATOR: 1489 HP CATERPILLAR MODEL 3508 DIESEL ENGINE S/N: 4GM00285. GDS 7/98 97153417CCR93115SJE10/05</t>
  </si>
  <si>
    <t>APCD2009-PTO-971607</t>
  </si>
  <si>
    <t>Grey Duval</t>
  </si>
  <si>
    <t>5855 Pacific Center Blvd San Diego, CA</t>
  </si>
  <si>
    <t>EMERGENCY ENGINE: DETROIT DIESEL, MODEL 12V-92TA, 947 BHP, S/N 12VF013505, DRIVING AN ELECTRICITY GENERATOR. (971607 ALC 03/99)(982142 1/05)17CCR93115 SJE12/05AP 987683 1/09</t>
  </si>
  <si>
    <t>APCD2009-PTO-971780</t>
  </si>
  <si>
    <t>Kassab Global Biotech LLC</t>
  </si>
  <si>
    <t>Vince Dickow</t>
  </si>
  <si>
    <t>11107 Roselle St San Diego, CA</t>
  </si>
  <si>
    <t>EMERGENCY ENGINE GENERATOR, 750 HP CATERPILLAR MODEL 3412, S/N 81Z03548. 8/98 GDS 97178017CCR 93115 SJE02/06</t>
  </si>
  <si>
    <t>154.70</t>
  </si>
  <si>
    <t>APCD2009-PTO-972134</t>
  </si>
  <si>
    <t>225 Broadway  Suite 1550 San Diego, CA</t>
  </si>
  <si>
    <t>Emergency Diesel Fire Pump Engine: Clarke (John Deere); model JU6H-UFADPO (6068HFC48); serial number PE6068L281781; Engine Family GJDXL13.5103; tier 3 certified; 220 bhp rated; turbocharged with charge air cooler; driving a water pump. Located within 500 feet of school.</t>
  </si>
  <si>
    <t>APCD2009-PTO-972383</t>
  </si>
  <si>
    <t>Glen Callender</t>
  </si>
  <si>
    <t>601 Pacific Hwy San Diego, CA</t>
  </si>
  <si>
    <t>EMERGENCY ENGINE GENERATOR:  340 HORSEPOWER CUMMINS MODEL 250ROZ71, SN 218210, 230 KOHLER GENREATOR MODEL 250ROZ71.  972383 GDS 2/99 17CCR93115 SJE 12/05</t>
  </si>
  <si>
    <t>579.30</t>
  </si>
  <si>
    <t>590.30</t>
  </si>
  <si>
    <t>APCD2009-PTO-972411</t>
  </si>
  <si>
    <t>BMR-3525 John Hopkins LP</t>
  </si>
  <si>
    <t>3525 John Hopkins Court San Diego, CA</t>
  </si>
  <si>
    <t>EMERGENCY ENGINE GENERATOR: 377 HORSEPOWER CATERPILLAR DIESEL ENGINE MODEL 3306B, S/N 9NR03103. 972411 GDS 3/99 17CCR93115 SJE 01/06</t>
  </si>
  <si>
    <t>129.00</t>
  </si>
  <si>
    <t>APCD2009-PTO-972536</t>
  </si>
  <si>
    <t>SD Regional Building Authority</t>
  </si>
  <si>
    <t>1265 Imperial Av San Diego, CA</t>
  </si>
  <si>
    <t>EMERGENCY ENGINE GENERATOR: 375 HORSEPOWER CATERPILLAR DIESEL ENGINE, SERIAL NUMBER 85Z04012, MODEL NUMBER 3306B DL.  972536 GDS 3/99 17CCR93115 SJE 11/05</t>
  </si>
  <si>
    <t>APCD2009-PTO-973208</t>
  </si>
  <si>
    <t>Diego 1 Investment Co LLC</t>
  </si>
  <si>
    <t>Susan Guerra</t>
  </si>
  <si>
    <t>6602 Convoy Ct San Diego, CA</t>
  </si>
  <si>
    <t>EMERGENCY ENGINE GENERATOR, 1489 HP, CATERPILLAR DIESEL ENGINE, MODEL 3508, S/N 4GM00342. (APP 973208 E.F.Haury May 1999 17CCR93115 S.J.Eden Aug 2006)</t>
  </si>
  <si>
    <t>101.00</t>
  </si>
  <si>
    <t>APCD2009-PTO-973914</t>
  </si>
  <si>
    <t>10065 Barnes Canyon Rd #A San Diego, CA</t>
  </si>
  <si>
    <t>EMERGENCY ENGINE GENERATOR: 777 HORSEPOWER CATERPILLAR DIESEL ENGINE MODEL 3412 SERIAL NUMBER 81Z24672 WITH A 500 KW GENERATOR. 973914 GDS 10/99 17CCR93115 SJE 11/05</t>
  </si>
  <si>
    <t>289.00</t>
  </si>
  <si>
    <t>APCD2009-PTO-974520</t>
  </si>
  <si>
    <t>EMERGENCY ENGINE GENERATOR, 536 HP CUMMINS DIESEL ENGINE, MODEL VT12-700-GS S/N 669095-3, DRIVING A 400 KW GENERATOR, WITH VERTICAL UNOBSTRUCTED EXHAUST (ENGINE #1) APPL# 974520 EFH 02/00 17CCR93115 SJE01/07 APP#985261-SJE-10/2007 (ATCM HEALTHCARE)</t>
  </si>
  <si>
    <t>955.50</t>
  </si>
  <si>
    <t>958.30</t>
  </si>
  <si>
    <t>APCD2009-PTO-974521</t>
  </si>
  <si>
    <t>EMERGENCY ENGINE GENERATOR, 536 HORSEPOWER CUMMINS DIESEL ENGINE MODEL VT12-700GS, S/N 10414921, WITH VERTICAL UNOBSTRUCTED EXHAUST (ENGINE #2). _x000D_APPL #974521 EFH 02/00985261- SJE - 10/2007 (ATCM HEALTHCARE)</t>
  </si>
  <si>
    <t>919.00</t>
  </si>
  <si>
    <t>922.10</t>
  </si>
  <si>
    <t>APCD2009-PTO-975366</t>
  </si>
  <si>
    <t>Altman Investment Co LP</t>
  </si>
  <si>
    <t>10865 Road to The Cure San Diego, CA</t>
  </si>
  <si>
    <t>SPECTRUM - DETROIT DIESEL MODEL S063TK35 490 HP S/N 06R0604696. (BLDG 2) 975366 AFS 14AUG2000 17CCR93115 SJE 01/06</t>
  </si>
  <si>
    <t>40.00</t>
  </si>
  <si>
    <t>APCD2009-PTO-975381</t>
  </si>
  <si>
    <t>Casa De Manana</t>
  </si>
  <si>
    <t>849 Coast Bl La Jolla, CA</t>
  </si>
  <si>
    <t>EMERGENCY ENGINE: JOHN DEERE MODEL 6059TF003 166 BHP DIESEL FIRED S/N CD6059T398672 DRIVING AN ELECTRIC GENERATOR. (975381 ALC 08/00) 17CCR93115 SJE 01/07 (EQ.DESC. CHANGE ALC 01/08)</t>
  </si>
  <si>
    <t>197.70</t>
  </si>
  <si>
    <t>APCD2009-PTO-975504</t>
  </si>
  <si>
    <t>Affymetrix Inc</t>
  </si>
  <si>
    <t>Angel Soriano</t>
  </si>
  <si>
    <t>10255 Science Center Dr San Diego, CA</t>
  </si>
  <si>
    <t>EMERGENCY ENGINE GENERATOR, 945 HP SPECTRUM DETROIT DIESEL ENGINE, MODEL 81237416, S/N 12V0105S, EQUIPPED WITH TURBOCHARGING AND AFTERCOOLING AND FOUR DEGREE RETARD. APPL# 975504 EFH 04/01 17CCR93115 SJE11/05 (MODEL 12VF10565-812-7416, S/N 365034 ATCM REPORTED)</t>
  </si>
  <si>
    <t>APCD2009-PTO-975794</t>
  </si>
  <si>
    <t>ScienCell Research Laboratories Inc</t>
  </si>
  <si>
    <t>James Shen</t>
  </si>
  <si>
    <t>1610 Faraday Ave Carlsbad, CA</t>
  </si>
  <si>
    <t>EMERGENCY ENGINE GENERATOR, 435 HP JOHN DEERE DIESEL ENGINE MODEL 6059, S/N CD6059T409341. _x000D_APPL# 975794 EFH 04/0117CCR93115SJE11/05</t>
  </si>
  <si>
    <t>APCD2009-PTO-975898</t>
  </si>
  <si>
    <t>SD City of Redevelopment Agency</t>
  </si>
  <si>
    <t>Charles Palmer</t>
  </si>
  <si>
    <t>614 Market Street San Diego, CA</t>
  </si>
  <si>
    <t>EMERGENCY ENGINE:  PERKINS 1832-150 MODEL CD90P1, DIESEL FIRED, 136 BHP, S/N: YB50495 U2710656 DRIVING AN ELECTRIC GENERATOR. (975898 ALC 01/01) 17 CCR 93115 SJE 11/05</t>
  </si>
  <si>
    <t>APCD2009-PTO-976307</t>
  </si>
  <si>
    <t>Horizons Marina District</t>
  </si>
  <si>
    <t>Management Office</t>
  </si>
  <si>
    <t>555 Front St San Diego, CA</t>
  </si>
  <si>
    <t>EMERGENCY STANDBY ENGINE: CLARKE DIESEL ENGINE, MODEL DDFP-06FA, S/N 6RF015088, 443 BHP, EQUIPPED WITH AFTERCOOLER, DRIVING A FIRE PUMP._x000D_
(976307-CCN-11/01) 17CCR93115 SJE11/05</t>
  </si>
  <si>
    <t>APCD2009-PTO-976308</t>
  </si>
  <si>
    <t>EMERGENCY STANDBY ENGINE: CUMMINS DIESEL ENGINE, MODEL KTA19-G3, S/N 37192312, 685 BHP, EQUIPPED WITH TURBOCHARGER, AFTERCOOLER, DRIVING A 450 KW GENERATOR.  (976308-CCN-11/01) 17CCR93115 SJE04/06</t>
  </si>
  <si>
    <t>APCD2009-PTO-976316</t>
  </si>
  <si>
    <t>Becton Dickenson</t>
  </si>
  <si>
    <t>Tim Heidkamp</t>
  </si>
  <si>
    <t>3750 Torrey View Ct San Diego, CA</t>
  </si>
  <si>
    <t>EMERGENCY STANDBY ENGINE: DETROIT DIESEL ENGINE, MODEL 6063-TK35, S/N 06R0645274, 490 BHP, EPA TIER 1 CERTIFIED OF ENGINE FAMILY NUMBER YDDXL12.7TGD, EQUIPPED WITH TURBOCHARGER, DRIVING A 300 KW GENERATOR.(CCN-976316-11/01)  17CCR93115  SJE01/06</t>
  </si>
  <si>
    <t>452.00</t>
  </si>
  <si>
    <t>456.40</t>
  </si>
  <si>
    <t>APCD2009-PTO-976814</t>
  </si>
  <si>
    <t>BMR-9885 Towne Centre LP</t>
  </si>
  <si>
    <t>9885 Towne Centre Drive San Diego, CA</t>
  </si>
  <si>
    <t>EMERGENCY STANDBY ENGINE: DETROIT DIESEL ENGINE, MODEL 6063-HK35, S/N 706336, 635 BHP, EPA TIER 1 CERTIFIED OF ENGINE FAMILY NUMBER 1DDXL14.0WLD, EQUIPPED WITH TURBOCHARGER, DRIVING A 405 KW GENERATOR. (976814-CCN-11/01)  17CCR93115  SJE10/05</t>
  </si>
  <si>
    <t>328.10</t>
  </si>
  <si>
    <t>APCD2009-PTO-977069</t>
  </si>
  <si>
    <t>5626 Oberlin Dr Ste 100 San Diego, CA</t>
  </si>
  <si>
    <t>EMERGENCY ENGINE: SPECTRUM, MODEL 50D560, DIESEL FIRED, 97 BHP, S/N 386158, DRIVING AN ELECTRIC GENERATOR. (977069 ALC 10/01) (979812 7/03) 17CCR93115 SJE 10/05 TNO 986791 12844 34W01 34K01 REACTIVATION ACT-000025</t>
  </si>
  <si>
    <t>201.40</t>
  </si>
  <si>
    <t>204.50</t>
  </si>
  <si>
    <t>APCD2009-PTO-977267</t>
  </si>
  <si>
    <t>Life Technologies Corporation</t>
  </si>
  <si>
    <t>5781 Van Allen Way Carlsbad, CA</t>
  </si>
  <si>
    <t>EMERGENCY STANDBY ENGINE. MAKE: DETROIT DIESEL. MODEL: 16V2000G81. DIESEL FUELED. BHP RATING: 1495. EQUIPPED WITH TURBOCHARGER AND AFTERCOOLER. EPA CERTIFIED FAMILY NAME: 1DDXL31.8XRE. DRIVES A 1020 KW GENERATOR. 17CCR93115SJE10/05  (ATCM DATA: S/N 5362001852)</t>
  </si>
  <si>
    <t>298.50</t>
  </si>
  <si>
    <t>APCD2009-PTO-977318</t>
  </si>
  <si>
    <t>Ian Riffel</t>
  </si>
  <si>
    <t>1960 La Costa Avenue Carlsbad, CA</t>
  </si>
  <si>
    <t>Portable Emergency Diesel Engine Generator: Perkins, Model 1206J-E70TTA, S/N U003549F; Model Year 2020; Engine Family LPKXL07.0BN1; Tier 4 certified; 320 bhp rated; driving a 200 kW emergency electrical generator.</t>
  </si>
  <si>
    <t>33.60</t>
  </si>
  <si>
    <t>39.60</t>
  </si>
  <si>
    <t>APCD2009-PTO-977759</t>
  </si>
  <si>
    <t>INTERNAL COMBUSTION ENGINE. DIESEL FUELED. MAKE: DETROIT DIESEL. MODEL: 12V4000/T123-7K36. BHP RATING: 2200 HP. S/N  5262001077. EQUIPPED WITH A TURBOCHARGER. DRIVES AN ELECTRICAL EMERGENCY GENERATOR, SERIAL NO.: 725362,  RATED AT 1500 KW 17CCR93115SJE10/05</t>
  </si>
  <si>
    <t>265.90</t>
  </si>
  <si>
    <t>APCD2009-PTO-978443</t>
  </si>
  <si>
    <t>St Paul Senior HM Services</t>
  </si>
  <si>
    <t>EMERGENCY STANDBY ENGINE: JOHN DEERE MODEL 6068TF250 S/N T06068T896024, WITH TURBOCHARGER AND AFTERCOOLER DRIVING A 100 KW GENERATOR, S/N 0719317. 978443 EAD 6/12/03 (CARB CERTIFIED ENGINE). 17CCR93115 SJE 03/07</t>
  </si>
  <si>
    <t>119.60</t>
  </si>
  <si>
    <t>APCD2009-PTO-978550</t>
  </si>
  <si>
    <t>Ernie Morris</t>
  </si>
  <si>
    <t>36549 Old Hy 80 Pine Valley, CA</t>
  </si>
  <si>
    <t>EMERGENCY STANDBY ENGINE: CATERPILLAR DIESEL ENGINE MODEL 3406C DITA S/N 1LS01257 RATED AT 536 BHP EPA TIER 1 CERTIFIED OF ENGINE FAMILY NUMBER YCPXL14.6MRJ EQUIPPED WITH TURBOCHARGER, AFTERCOOLER, DRIVING A365 KW GENERATOR. (978550-CCN-10/02) 17CCR93115 SJE 01/06</t>
  </si>
  <si>
    <t>1655.30</t>
  </si>
  <si>
    <t>1662.00</t>
  </si>
  <si>
    <t>APCD2009-PTO-978796</t>
  </si>
  <si>
    <t>Encinitas City Of PW Fleet</t>
  </si>
  <si>
    <t>2011 Village Park Way Encinitas, CA</t>
  </si>
  <si>
    <t>INTERNAL COMBUSTION ENGINE AND CORRESPONDING GENERATOR. MAKE: KOHLER. MODEL 4039 DF. HP RATING: 63. SERIAL NO.: CD4039D216462. DIESEL FUELED. 17CCR93115 SJE12/05</t>
  </si>
  <si>
    <t>APCD2009-PTO-978845</t>
  </si>
  <si>
    <t>Rancho Santa Fe FPD</t>
  </si>
  <si>
    <t>18040 Calle Ambiente Rancho Santa Fe, CA</t>
  </si>
  <si>
    <t>EMERGENCY STANDBY ENGINE: DETROIT DIESEL ENGINE MODEL 6063TK35 S/N 2100330497 RATED AT 415 BHP EPA CERTIFIED OF ENGINE FAMILY NUMBER 1DDXL12.7VGD TURBOCHARGED AFTER COOLED DRIVING A 250 KW GENERATOR. (978845-CCN-8/04) 17 CCR 93 115  SKE 10/05</t>
  </si>
  <si>
    <t>APCD2009-PTO-979352</t>
  </si>
  <si>
    <t>Portable Emergency Diesel Engine Generator: Perkins, Model 1206J-E70TTA, S/N U003548F; Model Year 2020; Engine Family LPKXL07.0BN1; Tier 4 certified; 320 bhp rated; driving a 200 kW emergency electrical generator</t>
  </si>
  <si>
    <t>30.00</t>
  </si>
  <si>
    <t>36.30</t>
  </si>
  <si>
    <t>APCD2009-PTO-979379</t>
  </si>
  <si>
    <t>SD City of Montgomery Field</t>
  </si>
  <si>
    <t>Charles Broadbent</t>
  </si>
  <si>
    <t>3750 John J Montgomery Dr San Diego, CA</t>
  </si>
  <si>
    <t>Emergency engine: Caterpillar, Model 5.7L V8, 4-cycle, S/N 57L0015277, rated at 67.2 bhp, EPA certified of engine family number LPSIB5.702ED, equipped with Johnson Matthey three-way catalyst Model MC4D-3FZ3F-3, UIN: 20200132-001, with air to fuel ratio controller: E2328211B, I28 EPR, S/N 149460; driving a 50 KW generator.</t>
  </si>
  <si>
    <t>3.20</t>
  </si>
  <si>
    <t>6.00</t>
  </si>
  <si>
    <t>APCD2009-PTO-979691</t>
  </si>
  <si>
    <t>6545 Sequence Dr San Diego, CA</t>
  </si>
  <si>
    <t>EMERGENCY STANDBY ENGINE: DETROIT DIESEL ENGINE, MODEL R123-7K36, S/N075682, RATED AT 1120 BHP, EPA CERTIFIED OF ENGINE FAMILY NUMBER 2DDXL31.8XRE, TURBOCHARGED, DRIVING A 750 KW GENERATOR. (979691-CCN-9/03) 17CCR93115 SJE 11/05 (ATCM: S/N 5352002836)</t>
  </si>
  <si>
    <t>193.20</t>
  </si>
  <si>
    <t>APCD2009-PTO-979831</t>
  </si>
  <si>
    <t>Chula Vista Elite Athlete Training Center</t>
  </si>
  <si>
    <t>Adrian Garcia</t>
  </si>
  <si>
    <t>2800 Olympic Parkway Chula Vista, CA</t>
  </si>
  <si>
    <t>Emergency Diesel Engine Generator: Kohler, Model KDI3404TCR, 86 BHP, S/N 4819702430, Engine Family JKHXL3.36TCR, Tier 4 certified; driving a 50-kW emergency electrical generator.</t>
  </si>
  <si>
    <t>56.00</t>
  </si>
  <si>
    <t>APCD2009-PTO-980415</t>
  </si>
  <si>
    <t>Chula Vista City Of Fire Station #3</t>
  </si>
  <si>
    <t>1410 Brandywine Ave Chula Vista, CA</t>
  </si>
  <si>
    <t>EMERGENCY STANDBY ENGINE: JOHN DEERE DIESEL ENGINE, MODEL 4045TF150, S/N: PE4045T310833, RATED AT 99 BHP, MODEL YEAR 2003, EPA TIER 1 CERTIFIED OF ENGINE FAMILY NUMBER 3JDXL06.8014, TURBOCHARGED, DRIVING A 60 KW GENERATOR. (980415-CCN-6/05)</t>
  </si>
  <si>
    <t>413.10</t>
  </si>
  <si>
    <t>454.00</t>
  </si>
  <si>
    <t>APCD2009-PTO-981217</t>
  </si>
  <si>
    <t>EMERGENCY ENGINE GENERATOR SET: DEUTZ/VOLVO DIESEL ENGINE, MODEL TAD520GE 147 HP, S/N 5300770902, TIER 2 CERTIFIED ENGINE, FAMILY #2DZXL07.1034, TURBOCHARGED, DRIVING A PORTABLE EMERGENCY GENERATOR. STORAGE BUILDING: 226 JFTNEWSEP0204, 985404 EFH</t>
  </si>
  <si>
    <t>APCD2009-PTO-981218</t>
  </si>
  <si>
    <t>DIESEL I.C. ENGINE. MAKE: JOHN DEERE, MODEL: 4045TF150, SERIAL NO: PE4045T246692. YR. OF MANUFACTURE: 2003. BHP RATING: 113 HP. EQUIPPED WITH A TURBOCHARGER. DRIVES A PORTABLE ELECTRICAL EMERGENCY GENERATOR, TIER 1 ENGINE, EPA FAMILY NUMBER 2JDXL06.8047. STORAGE BUILDING: 226.</t>
  </si>
  <si>
    <t>APCD2009-PTO-981219</t>
  </si>
  <si>
    <t>EMERGENCY ENGINE GENERATOR: IZUZU DIESEL ENGINE, MODEL BB-4JIT, 64.8 HP, Engine Code 4JG1TABGB-01, TURBOCHARGED, MODEL YEAR 2003, TIER 1 CERTIFIED, ENGINE FAMILY NUMBER 3ZXL03.1GTB, DRIVING A PORTABLE EMERGENCY GENERATOR. STORAGE BUILDING: 226. 981219 JFT, 985406 EFH</t>
  </si>
  <si>
    <t>APCD2009-PTO-981234</t>
  </si>
  <si>
    <t>INOVA Diagnostics Inc</t>
  </si>
  <si>
    <t>9900 Old Grove Rd San Diego, CA</t>
  </si>
  <si>
    <t>EMERGENCY ENGINE: MITSUBISHI, MODEL S6R-Y2PTA-4, 898 BHP, DIESEL FIRED, TURBOCHARGED, S/N 18209, CARB CERTIFICATION NO. U-R-035-0052, EPA CERTIFICATION NO. MVX-NR9-03-02, DRIVING A 600-KW ELECTRIC GENERATOR. (981234 ALC 09/04) 17CCR93115 SJE 10/05</t>
  </si>
  <si>
    <t>313.20</t>
  </si>
  <si>
    <t>331.10</t>
  </si>
  <si>
    <t>APCD2009-PTO-981439</t>
  </si>
  <si>
    <t>JACOB HEALTH CARE CENTER LLC</t>
  </si>
  <si>
    <t>4075 54TH STREET SAN DIEGO, CA</t>
  </si>
  <si>
    <t>INTERNAL COMBUSTION ENGINE. MAKE: JOHN DEERE. MODEL: 4045HF275H. SERIAL NO. PE4045H370384. YEAR OF MANUFACTURE: 2004. BHP RATING: 157 HP. EQUIPPED WITH TURBOCHARGER AND AFTERCOOLER. DRIVES AN ELECTRICAL EMERGENCY GENERATOR RATED AT 100 KW. JFTNEWSEP1405</t>
  </si>
  <si>
    <t>312.60</t>
  </si>
  <si>
    <t>339.40</t>
  </si>
  <si>
    <t>APCD2009-PTO-981548</t>
  </si>
  <si>
    <t>6195 El Camino Real Carlsbad, CA</t>
  </si>
  <si>
    <t>Emergency standby engine AB Volvo Penta engine, model TAD1831GE, 757 bhp, S/N: 049181, turbocharged, Tier 2 EPA certified, EPA certification No. VPX-NR9-04-03, year of manufacture 2004, diesel fired. Appl# 981548 EFH 11/05</t>
  </si>
  <si>
    <t>APCD2009-PTO-981552</t>
  </si>
  <si>
    <t>Brandon Crocker</t>
  </si>
  <si>
    <t>11149 N Torrey Pines Rd La Jolla, CA</t>
  </si>
  <si>
    <t>EMERGENCY STANDBY ENGINE: DETROIT DIESEL ENGINE, MODEL 80637405, S/N  06VF170271, RATED AT 423 BHP, DRIVING A GENERATOR.(981552-CCN-7/04)    17CCR93115    SJE10/05</t>
  </si>
  <si>
    <t>330.30</t>
  </si>
  <si>
    <t>333.20</t>
  </si>
  <si>
    <t>APCD2009-PTO-981554</t>
  </si>
  <si>
    <t>City of Escondido - FS#2</t>
  </si>
  <si>
    <t>421 N Midway Dr Escondido, CA</t>
  </si>
  <si>
    <t>EMERGENCY ENGINE:  _x000D_   MFR: JOHN DEERE, _x000D_   MODEL: 6059TF001, _x000D_   S/N: TO6059T401710,_x000D_   DIESEL FIRED, 150HP, _x000D_FOR A GENERATOR (MFR: KOHLER, MODEL 80ROZJ81, S/N 324926)</t>
  </si>
  <si>
    <t>APCD2009-PTO-981603</t>
  </si>
  <si>
    <t>JC Penney Company  #J2171 7</t>
  </si>
  <si>
    <t>290 E Via Rancho Parkway Escondido, CA</t>
  </si>
  <si>
    <t>EMERGENCY STANDBY ENGINE: _x000D_MFR: CUMMINS, _x000D_MODEL 4BT-3.9, _x000D_S/N 44147856, _x000D_FUEL: DIESEL, RATED AT 82 BHP DRIVING A GENERATOR. _x000D_(981603-CCN-9/04) 17CCR93115 SJE 12/05</t>
  </si>
  <si>
    <t>APCD2009-PTO-981604</t>
  </si>
  <si>
    <t>JC Penney Co</t>
  </si>
  <si>
    <t>355 Fletcher Py El Cajon, CA</t>
  </si>
  <si>
    <t>EMERGENCY STANDBY ENGINE: FORD ENGINE FUELED WITH NATURAL GAS MODEL LSG-8751-6005A S/N 01319G 22-RM RATED AT 132 BHP DRIVING A 98 KW GENERATOR. (981604-CCN-9/04)</t>
  </si>
  <si>
    <t>378.50</t>
  </si>
  <si>
    <t>APCD2009-PTO-981605</t>
  </si>
  <si>
    <t>3040 Plaza Bonita Rd National City, CA</t>
  </si>
  <si>
    <t>EMERGENCY ENGINE: KOHLER MODEL 75ROZ71 75 BHP DIESEL FIRED S/N 095404. (981605 ALC 09/04)17CCR93115 SJE 11/05 (ATCM:WHITE S/N 3443842D3400TX254)</t>
  </si>
  <si>
    <t>APCD2009-PTO-981606</t>
  </si>
  <si>
    <t>6987 Friars Rd San Diego, CA</t>
  </si>
  <si>
    <t>EMERGENCY STANDBY ENGINE: WESTINGHOUSE ENGINE, MODEL 3750649604, NATURAL GAS FUELED, DRIVING AN ONAN GENERATOR MODEL 65 OKB-15R/114ON S/N 0670203085. (981606-CCN-10/04)</t>
  </si>
  <si>
    <t>828.80</t>
  </si>
  <si>
    <t>831.30</t>
  </si>
  <si>
    <t>APCD2009-PTO-981615</t>
  </si>
  <si>
    <t>Emergency standby engine: John Deere diesel engine, model 6068TF250, S/N T06068T845354, rated at 166 bhp, driving a 105 kw generator. (981615-CCN-3/06)</t>
  </si>
  <si>
    <t>427.90</t>
  </si>
  <si>
    <t>452.90</t>
  </si>
  <si>
    <t>APCD2009-PTO-981781</t>
  </si>
  <si>
    <t>10916 Meadow Glen Wy Escondido, CA</t>
  </si>
  <si>
    <t>INTERNAL COMBUSTION ENGINE. MAKE: PERKINS. MODEL: D40P2-1004GEPA. SERIAL NO AA50842. BHP RATING: 57 HP. DIESEL FUELED. DRIVES AN ELECTRICAL EMERGENCY GENERATOR RATED AT 40 KW. JFT NEW JAN 26 05 17CCR93115 SJE 10/05</t>
  </si>
  <si>
    <t>432.70</t>
  </si>
  <si>
    <t>APCD2009-PTO-981983</t>
  </si>
  <si>
    <t>Vons #2121 Vista</t>
  </si>
  <si>
    <t>940 Santa Fe S Vista, CA</t>
  </si>
  <si>
    <t>EMERGENCY GENERATOR: ONE (1) 60 BHP GENERAL MOTORS MODEL 5.7 L NATURAL GAS-FIRED ENGINE, S/N 5.7-05906, WITH DUAL CURVE DIGITAL AIR TO FUEL RATIO CONTROLLER WITH OXYGEN SENSOR SYSTEM AND MIRATECH 3-WAY OXIDATION CATALYST/ NSCR, MODEL MN-08-03-D2, FOR NOX, CO AND VOC CONTROL, DRIVING A 45 KW GENERATOR, MODEL 145FPG4.   981983 EAD 8/2/06</t>
  </si>
  <si>
    <t>671.30</t>
  </si>
  <si>
    <t>676.40</t>
  </si>
  <si>
    <t>APCD2009-PTO-982013</t>
  </si>
  <si>
    <t>Aimco Broadway Lofts, LP</t>
  </si>
  <si>
    <t>Amanda Begin</t>
  </si>
  <si>
    <t>1007 5th Ave Ste 103 San Diego, CA</t>
  </si>
  <si>
    <t>EMERGENCY STANDBY DIESEL ENGINE: -DETROIT DIESEL ENGINE, 635 HP, MODEL 606HK35, S/N 06R082344, TURBOCHARGED, AFTERCOOLED. APPL# 982013 EFH 03/06</t>
  </si>
  <si>
    <t>APCD2009-PTO-982166</t>
  </si>
  <si>
    <t>USMC Base Public Utilities U40</t>
  </si>
  <si>
    <t>Building 240162 Camp Pendleton, CA</t>
  </si>
  <si>
    <t>EMERGENCY STANDBY ENGINE: 170 BHP CUMMINS MODEL 6BTA5.9-G4 LEAN BURN 4-CYCLE DIESEL FIRED ENGINE WITH TURBOCHARGING AND AFTERCOOLING.  S/N: 46431706, EPA TIER II, EPA # CEX-NR5-04-27; CARB# U-R-002-0223. 982166 EAD 12/27/06</t>
  </si>
  <si>
    <t>APCD2009-PTO-982209</t>
  </si>
  <si>
    <t>G&amp;K Management Co Inc</t>
  </si>
  <si>
    <t>Eric Hermanson</t>
  </si>
  <si>
    <t>180 Ballantyne Drive El Cajon, CA</t>
  </si>
  <si>
    <t>EMERGENCY STANDBY ENGINE: 99 BHP JOHN DEERE MODEL 4045TF270E TURBOCHARGED DIESEL FIRED ENGINE, S/N PE 4045T422072, DRIVING A KOHLER POWER SYSTEMS MODEL 60REOZJB 62 KW GENERATOR. EPA TIER 2 # JDA-NR4-04-16; CARB#U-R-004-0179. 982209 EAD 3/15/07</t>
  </si>
  <si>
    <t>APCD2009-PTO-982214</t>
  </si>
  <si>
    <t>Coronado Shores Condominium Assoc #10</t>
  </si>
  <si>
    <t>Bldg Engineer</t>
  </si>
  <si>
    <t>1750 Avenida del Mundo Coronado, CA</t>
  </si>
  <si>
    <t>EMERGENCY ENGINE: JOHN DEERE, MODEL 6619AF, 255 BHP, DIESEL FIRED, S/N 6619AF00026667RG. (982214 ALC 12/04) 17CCR93115SJE10/05</t>
  </si>
  <si>
    <t>574.40</t>
  </si>
  <si>
    <t>APCD2009-PTO-982218</t>
  </si>
  <si>
    <t>EMERGENCY ENGINE GENERATOR, 156 HP CATERPILLAR DIESEL ENGINE MODEL 3208, S/N 29A00882 (983582 9/05)APPL# 982218 EFH 08/05</t>
  </si>
  <si>
    <t>413.58</t>
  </si>
  <si>
    <t>APCD2009-PTO-982219</t>
  </si>
  <si>
    <t>EMERGENCY ENGINE FIRE PUMP: 125 HP CUMMINS DIESEL ENGINE MODEL V-378-F2, S/N 20235900. APPL# 982219 EFH 08/05</t>
  </si>
  <si>
    <t>388.30</t>
  </si>
  <si>
    <t>395.50</t>
  </si>
  <si>
    <t>APCD2009-PTO-982220</t>
  </si>
  <si>
    <t>IRVINE CO THE</t>
  </si>
  <si>
    <t>4225 EXECUTIVE SQUARE Suite 100 La Jolla, CA</t>
  </si>
  <si>
    <t>EMERGENCY ENGINE GENERATOR, 370 HP DETROIT DIESEL ENGINE MODEL 80637405, S/N 06V134838  (983582 9/05)APPL# 982220 EFH 08/05</t>
  </si>
  <si>
    <t>475.08</t>
  </si>
  <si>
    <t>477.15</t>
  </si>
  <si>
    <t>APCD2009-PTO-982331</t>
  </si>
  <si>
    <t>CA ST DEPT OF GENERAL SERVICES UNIT 860</t>
  </si>
  <si>
    <t>4050 TAYLOR ST SAN DIEGO, CA</t>
  </si>
  <si>
    <t>EMERGENCY STANDBY ENGINE:_x000D_-CATERPILLAR MODEL 3412 STA, S/N TFT00149_x000D_DIESEL FIRED, 1114 HP, S/N BLG03574, TURBOCHARGED AND AFTERCOOLED, DRIVING A 750 KW GENERATOR,TIER 1 ENGINE, EPA CERTIFICATION NO CPX-NR9-04-07, ENGINE YEAR OF MANUFACTURE: 2004_x000D_APPL# 982331 EFH 12/05</t>
  </si>
  <si>
    <t>APCD2009-PTO-982356</t>
  </si>
  <si>
    <t>Village Square Nursing</t>
  </si>
  <si>
    <t>1586 W San Marcos Blvd San Marcos, CA</t>
  </si>
  <si>
    <t>INTERNAL COMBUSTION ENGINE. MAKE: CUMMINS. MODEL: 6CT-8.3. SERIAL NO.:44312353. BHP RATING: 207 HP. DIESEL FUELED. EQUIPPED WITH A TURBOCHARGER. DRIVES AN ELECTRICAL EMERGENCY GENERATOR FOR NURSING FACILITY. JFT NEW FEB 1705  984304-SJE-12/06, REVISED-4/2008</t>
  </si>
  <si>
    <t>801.30</t>
  </si>
  <si>
    <t>APCD2009-PTO-982527</t>
  </si>
  <si>
    <t>Alicante Owners Association</t>
  </si>
  <si>
    <t>475 Redwood St San Diego, CA</t>
  </si>
  <si>
    <t>INTERNAL COMBUSTION ENGINE. MAKE: MITSUBISHI, MODEL: S6R-Y1PTA-4, SERIAL 18876. DIESEL FUELED. EQUIPPED WITH TURBOCHARGER. DRIVES AN ELECTRICAL EMERGENCY GENERATOR RATED AT 600 KW. _x000D_[JFT NEW JUL1806]</t>
  </si>
  <si>
    <t>144.90</t>
  </si>
  <si>
    <t>149.40</t>
  </si>
  <si>
    <t>APCD2009-PTO-982546</t>
  </si>
  <si>
    <t>Courtyard San Diego Mission Valley/Hotel Circle</t>
  </si>
  <si>
    <t>Ociel Rodriguez</t>
  </si>
  <si>
    <t>595 S Hotel Circle San Diego, CA</t>
  </si>
  <si>
    <t>EMERGENCY  DIESEL  ENGINE: CUMMINS MODEL NTA-495-G2, S/N: 25143512, 245 HP, TURBOCHARGED, AFTERCOOLED, DRIVING A GENERATOR. 982546-SJE-4/06</t>
  </si>
  <si>
    <t>387.60</t>
  </si>
  <si>
    <t>395.90</t>
  </si>
  <si>
    <t>APCD2009-PTO-982596</t>
  </si>
  <si>
    <t>Adidas America Inc</t>
  </si>
  <si>
    <t>Ramon Chavez</t>
  </si>
  <si>
    <t>5540 Fermi Court Carlsbad, CA</t>
  </si>
  <si>
    <t>EMERGENCY STANDBY ENGINE: PERKINS DIESEL ENGINE, MODEL 1006-6TA, S/N U723568F, RATED AT 212 BHP, MODEL YEAR 1985, TURBOCHARGED, AFTERCOOLED, DRIVING A 125 KW GENERATOR. _x000D_(982596-CCN-3/06)</t>
  </si>
  <si>
    <t>526.90</t>
  </si>
  <si>
    <t>528.30</t>
  </si>
  <si>
    <t>APCD2009-PTO-982634</t>
  </si>
  <si>
    <t>Hotel Solamar</t>
  </si>
  <si>
    <t>435 6th Av San Diego, CA</t>
  </si>
  <si>
    <t>Emergency Standby Engine:  765 bhp Detroit Diesel Model 8V2000/R083-7K36, diesel-fired engine with turbo charging and inner-cooling, and driving a 510 kW generator.  S/N 5312002185; EPA family #4 ddxl.3108XRE; EPA Certificate CCX-NR9-04-01; CARB Certification U-R-007-0094.981298.  (Cancelled APP# 982634 EAD 2/16/07).</t>
  </si>
  <si>
    <t>145.50</t>
  </si>
  <si>
    <t>161.20</t>
  </si>
  <si>
    <t>APCD2009-PTO-982726</t>
  </si>
  <si>
    <t>825 Plaskon Ln Potrero, CA</t>
  </si>
  <si>
    <t>Emergency engine: Cummins, Model QSJ5.9G-G1, S/N K200844395, rated at 76.9 bhp, propane fueled, EPA certified of engine family number LKCEXB05.9ARB, equipped with Miratech three-way catalyst: catalyst housing MN-08-03F-HSG-0, S/N MN-1457; with electronic air to fuel ratio controller; driving a 50 KW generator.</t>
  </si>
  <si>
    <t>93.30</t>
  </si>
  <si>
    <t>APCD2009-PTO-983058</t>
  </si>
  <si>
    <t>Quidel Cardiovascular Inc</t>
  </si>
  <si>
    <t>Ken Dryden</t>
  </si>
  <si>
    <t>9965-9995 Summers Ridge Rd San Diego, CA</t>
  </si>
  <si>
    <t>Emergency Diesel Engine Generator: Mitsubishi, Model D2000, 2882 BHP, S/N 12062, Engine Family 4MVXL65.4ABB, Tier 1 certified; driving a 2150-kW emergency electrical generator; located in Bldg. A.  Annual testing and maintenance limit: 17 hours.</t>
  </si>
  <si>
    <t>194.70</t>
  </si>
  <si>
    <t>205.40</t>
  </si>
  <si>
    <t>APCD2009-PTO-983059</t>
  </si>
  <si>
    <t>Emergency Diesel Engine Generator: Mitsubishi, Model D2000, 2882 BHP, S/N 12061, Engine Family 4MVXL65.4ABB, Tier 1 certified; driving a 2150-kW emergency electrical generator; located in Bldg. D.  Annual testing and maintenance limit: 17 hours.</t>
  </si>
  <si>
    <t>182.90</t>
  </si>
  <si>
    <t>APCD2009-PTO-983060</t>
  </si>
  <si>
    <t>Emergency Diesel Engine Generator: Mitsubishi, Model D2000, 2882 BHP, S/N 12074, Engine Family 4MVXL65.4ABB, Tier 1 certified; driving a 2150-kW emergency electrical generator; located in Bldg. C.  Annual testing and maintenance limit: 17 hours.</t>
  </si>
  <si>
    <t>200.30</t>
  </si>
  <si>
    <t>APCD2009-PTO-983064</t>
  </si>
  <si>
    <t>14210 Stonebridge Py San Diego, CA</t>
  </si>
  <si>
    <t>Emergency Diesel Engine Generator: Volvo Penta, Model D350 12.1A65 TAD1241 GE, S/N D12-466-163-DA-A; Model Year 2004; Engine Family 4VPXL12.1ACB; Tier 2 certified; 539 bhp rated; driving a 350 kW emergency electrical generator.</t>
  </si>
  <si>
    <t>117.10</t>
  </si>
  <si>
    <t>APCD2009-PTO-983190</t>
  </si>
  <si>
    <t>EMERGENCY ENGINE GENERATOR: CATERPILLAR ENGINE, MODEL 3512, DIESEL FIRED, 2155 HP, TURBOCHARGED AND AFTERCOOLED, MAIN ENGINE # 2, S/N 1GZ02616, MODEL YEAR 2005, EPA CERTIFIED TIER 1, ENGINE FAMILY #5CPXL586ERK, DRIVING A1500 KW GENERATOR. 983190 EFH</t>
  </si>
  <si>
    <t>383.70</t>
  </si>
  <si>
    <t>404.10</t>
  </si>
  <si>
    <t>APCD2009-PTO-983374</t>
  </si>
  <si>
    <t>CARLSBAD BY THE SEA</t>
  </si>
  <si>
    <t>2855 CARLSBAD BL CARLSBAD, CA</t>
  </si>
  <si>
    <t>EMERGENCY STANDBY ENGINE: DETROIT DIESEL ENGINE, MODEL 8263-7416, S/N 16VF014710 RATED AT 1170 BHP DRIVING A GENERATOR. (983374-CCN-8/05)</t>
  </si>
  <si>
    <t>453.60</t>
  </si>
  <si>
    <t>454.60</t>
  </si>
  <si>
    <t>APCD2009-PTO-983548</t>
  </si>
  <si>
    <t>Environmental Mgmt</t>
  </si>
  <si>
    <t>7847 Linda Vista Rd San Diego, CA</t>
  </si>
  <si>
    <t>EMERGENCY DIESEL ENGINE: CATERPILLAR 3516B, S/N GZS00622, 2848B HP, MODEL YR2005, EPA TIER I CERTIFIED OF ENGINE FAMILY NUMBER 5CPXL78.1ERK, WITH TURBOCHARGER AND AFTERBURNER, DIESEL-FUELED, DRIVING A 2000 KW GENERATOR.  983548-SJE-9/2006</t>
  </si>
  <si>
    <t>APCD2009-PTO-983608</t>
  </si>
  <si>
    <t>EMERGENCY STANDBY ENGINE: VOLVO DIESEL ENGINE, MODEL D500 16.1 B65, S/N S#D16 003311 C2 A, RATED AT 757 BHP, MODEL YEAR 2005, EPA CERTIFIED OF ENGINE FAMILY NUMBER 5VPXL16.1ACB, TURBOCHARGED, DRIVING A 505 KW GENERATOR (S/N 2052682). _x000D_(983608-CCN-2/06)</t>
  </si>
  <si>
    <t>510.10</t>
  </si>
  <si>
    <t>APCD2009-PTO-983832</t>
  </si>
  <si>
    <t>Rick Bosscher</t>
  </si>
  <si>
    <t>8440 Mast Bl San Diego, CA</t>
  </si>
  <si>
    <t>INTERNAL COMBUSTION ENGINE. MAKE: FORD. MODEL: WSG 1068, SERIAL NO: 04SS33120 BHP RATING: 189 HP. PROPANE GAS FUELED. EQUIPPED WITH CATALYTIC CONVERTER MODEL IQ-12-04-C1 AND AIR TO FUEL RATIO CONTROLLER. DRIVES AN ELECTRICAL EMERGENCY GENERATOR RATED AT 130 KW. _x000D_JFTNEWMAR2907</t>
  </si>
  <si>
    <t>88.80</t>
  </si>
  <si>
    <t>APCD2009-PTO-983845</t>
  </si>
  <si>
    <t>Cortez Blu Community Association</t>
  </si>
  <si>
    <t>801 Ash St San Diego, CA</t>
  </si>
  <si>
    <t>EMERGENCY STANDBY ENGINE, VOLVO DIESEL ENGINE, S/N D12*485388*D1*A, MODEL D400 12.1465, RATED AT 602BHP, MODEL YEAR 2005, EPA TIER 2, FAMILY NUMBER 5VPXL1ACB, DRIVING A 400 KW GENERATOR. APPL # 983845 EFH</t>
  </si>
  <si>
    <t>APCD2009-PTO-983873</t>
  </si>
  <si>
    <t>EMERGENCY STANDBY ENGINE: DETROIT DIESEL ENGINE, MODEL 12V4000-T1237M36, S/N 2040874, RATED AT 2200 BHP, MODEL YEAR 2005, EPA TIER 1 CERTIFIED OF ENGINE FAMILY NUMBER 5DDXL65.0GTP, TURBO CHARGED, AFTER COOLED, DRIVING A 1500 KW GENERATOR.(983873-CCN-8/06)</t>
  </si>
  <si>
    <t>243.10</t>
  </si>
  <si>
    <t>245.50</t>
  </si>
  <si>
    <t>APCD2009-PTO-983891</t>
  </si>
  <si>
    <t>9541 Old Course Road San Diego, CA</t>
  </si>
  <si>
    <t>EMERGENCY STANDBY ENGINE, CUMMINS DIESEL ENGINE, MODEL QSM11-G2, S/N 35149228, 470 BHP, MODEL YEAR 2005, EPA CERTIFIED, EPA FAMILY NUMBER: 4CEX-L0661AAD, TURBOCHARGED AND AFTERCOOLED, DRIVING A 250 KW GENERATOR S/N F060934186.  APPL# 983891 03/07</t>
  </si>
  <si>
    <t>103.60</t>
  </si>
  <si>
    <t>APCD2009-PTO-983923</t>
  </si>
  <si>
    <t>DWF V DiamondView Tower LLC</t>
  </si>
  <si>
    <t>Lawrence Virissimo</t>
  </si>
  <si>
    <t>350 Tenth Ave San Diego, CA</t>
  </si>
  <si>
    <t>EMERGENCY ENGINE:  DETROIT DIESEL, MODEL 12V2000-G43 / R123-7M36, 985 BHP, S/N 5352004550, TURBOCHARGED, INTERCOOLED, MODEL YEAR 2005, EPA FAMILY NO. 5DDXL35.8GRP. (983923 ALC 06/07)</t>
  </si>
  <si>
    <t>APCD2009-PTO-983934</t>
  </si>
  <si>
    <t>16206 EL CAMINO REAL RANCHO SANTA FE, CA</t>
  </si>
  <si>
    <t>EMERGENCY STANDBY ENGINE: 99 BHP, DIESEL, TIER 1, JOHN DEERE M/N:4045TF150C S/N: T040450T891248, TURBOCHARGED, ENGINE FAMILY: 1JDXL06. 8014. VERTICAL EXHAUST STACK.  DRIVING AN ELECTRICAL GENERATOR / SEWAGE LIFT STATION, 2001 MODEL YEAR. ORIGINAL APP# 983934, SH 12/08</t>
  </si>
  <si>
    <t>APCD2009-PTO-983998</t>
  </si>
  <si>
    <t>BMR-Sorrento West LLC</t>
  </si>
  <si>
    <t>Thomas Felter</t>
  </si>
  <si>
    <t>11095 Flintkote Ave San Diego, CA</t>
  </si>
  <si>
    <t>EMERGENCY DIESEL ENGINE: DETROIT DIESEL 6063-HK35, S/N 06R0751983, 635 HP,TIER 2 CERTIFIED OF ENGINE FAMILY #3DDXL14. 0VLD, TURBOCHARGED, DRIVING A 400 KW GENERATOR. 983998-SJE-03/2006AP 987774 2/09</t>
  </si>
  <si>
    <t>301.70</t>
  </si>
  <si>
    <t>317.30</t>
  </si>
  <si>
    <t>APCD2009-PTO-984071</t>
  </si>
  <si>
    <t>1129 Media Rd San Diego, CA</t>
  </si>
  <si>
    <t>INTERNAL COMBUSTION ENGINE. MAKE: CUMMINS, MODEL: 250GTA 855-B S/N:25308781 BHP RATING: 383 HP. NATURAL GAS FUELED, RICH BURN. EQUIPPED WITH: TURBOCHARGER, AFTERCOOLER, AIR TO FUEL RATIO CONTROLLER, BRAND GILL, MODEL AF120, THREE WAY CATALYST MAKE: MINE-X, MODEL: DC48-4. DRIVES AN EMERGENCY ELECTRICAL GENERATOR RATED AT 250 KW (250GFDA). JFT NEW APR1907 AP 987771 2/09</t>
  </si>
  <si>
    <t>228.10</t>
  </si>
  <si>
    <t>APCD2009-PTO-984152</t>
  </si>
  <si>
    <t>Green Manor</t>
  </si>
  <si>
    <t>4041 Ibis St San Diego, CA</t>
  </si>
  <si>
    <t>EMERGENCY ENGINE: FORD MODEL LSG-8751-6005A NATURAL GAS FIRED S/N 02151-B-24-TK 126 BHP MODEL YEAR 1986. 984152-SJE 3/07</t>
  </si>
  <si>
    <t>493.80</t>
  </si>
  <si>
    <t>496.20</t>
  </si>
  <si>
    <t>APCD2009-PTO-984168</t>
  </si>
  <si>
    <t>EMERGENCY STANDBY ENGINE: CATERPILLAR DIESEL ENGINE MODEL C32 DITA S/NSYC00337  RATED AT 1502 BHP, MODEL YEAR 2006, EPA TIER 2 CERTIFIED OF ENGINE FAMILY NUMBER 6CPXL32.0ESK, TURBOCHARGED, AFTERCOOLED, DRIVING A 1000 KW GENERATOR. (984168-CCN-1/07)</t>
  </si>
  <si>
    <t>226.40</t>
  </si>
  <si>
    <t>APCD2009-PTO-984465</t>
  </si>
  <si>
    <t>El Cajon Silvercrest</t>
  </si>
  <si>
    <t>175 Anza St S El Cajon, CA</t>
  </si>
  <si>
    <t>EMERGENCY STANDBY ENGINE: CUMMINS DIESEL ENGINE, MODEL 150DGFAL34571R, S/N SNG-890255700, RATED AT 277 BHP, DRIVING A GENERATOR. (984465-CCN-7/06)</t>
  </si>
  <si>
    <t>103.90</t>
  </si>
  <si>
    <t>APCD2009-PTO-984648</t>
  </si>
  <si>
    <t>Marriott Vacation Club Pulse</t>
  </si>
  <si>
    <t>Emergency Diesel Engine: John Deere, Model 6068HFC48B, S/N PE6068N014400; Model Year 2020; Engine Family LJDXL13.5103; Tier 3 certified; 274 bhp rated; driving a 750 gpm Clarke emergency fire pump.</t>
  </si>
  <si>
    <t>13.80</t>
  </si>
  <si>
    <t>42.20</t>
  </si>
  <si>
    <t>APCD2009-PTO-984715</t>
  </si>
  <si>
    <t>SD Unified Port Harbor Police Dept</t>
  </si>
  <si>
    <t>Cesar Romero</t>
  </si>
  <si>
    <t>3380 Harbor Dr N San Diego, CA</t>
  </si>
  <si>
    <t>EMERGENCY DIESEL ENGINE: CUMMINS MODEL QSL9-G2 NR3, S/N 46605944, 249 BHP, TURBOCHARGED, AFTERCOOLED, TIER 3 CERTIFIED OF FAMILY #6CEXL0540AAB, MODEL YEAR 2006, DRIVING A 150 KW GENERATOR.  984715-SJE-4/07</t>
  </si>
  <si>
    <t>211.10</t>
  </si>
  <si>
    <t>222.30</t>
  </si>
  <si>
    <t>APCD2009-PTO-984916</t>
  </si>
  <si>
    <t>SD Police Dept</t>
  </si>
  <si>
    <t>12592 El Camino Real San Diego, CA</t>
  </si>
  <si>
    <t>INTERNAL COMBUSTION DIESEL ENGINE. CUMMINS MODEL: QSX15-G9 S/N: 79170024 BHP. FAMILY: 5CEXL015.AAB  EQUIPPED WITH TURBOCHARGER AND AFTERCOOLER. DRIVES AN ELECTRICAL EMERGENCY GENERATOR RATED AT 500 KW. JFTNEWAPR0307.</t>
  </si>
  <si>
    <t>121.00</t>
  </si>
  <si>
    <t>133.00</t>
  </si>
  <si>
    <t>APCD2009-PTO-985039</t>
  </si>
  <si>
    <t>SD Co of Sheriff Department</t>
  </si>
  <si>
    <t>Gary Mossa</t>
  </si>
  <si>
    <t>31079 Hy 94 CAMPO, CA</t>
  </si>
  <si>
    <t>EMERGENCY PROPANE ENGINE:  FORD WSG-1068, S/N 06PS62127, 126 BHP, EQUIPPED WITH DCL INTERNATIONAL 3-WAY CATALYTIC CONVERTER MODEL D6-46 AND A/F RATIO CONTROLLER, DRIVING A 75KW CUMMINS GENERATOR MODEL 75GGHF.  985039-SJE-2/08</t>
  </si>
  <si>
    <t>655.50</t>
  </si>
  <si>
    <t>696.80</t>
  </si>
  <si>
    <t>APCD2009-PTO-985094</t>
  </si>
  <si>
    <t>Albertsons #750</t>
  </si>
  <si>
    <t>1571 S San Elijo Rd San Marcos, CA</t>
  </si>
  <si>
    <t>EMERGENCY ENGINE: GENERAL MOTORS, V6 VORTEC MODEL 4.5L, 60 BHP, NATURAL GAS FIRED, S/N 4P3L36996; WITH A JOHNSON MATTHEY "BANDITO" MODEL CX-4-4 CATALYTIC CONVERTER. (985094 ALC 02/09)</t>
  </si>
  <si>
    <t>APCD2009-PTO-985109</t>
  </si>
  <si>
    <t>NEPMU-5</t>
  </si>
  <si>
    <t>3235 Albacore Alley NavBase San Diego, CA</t>
  </si>
  <si>
    <t>EMERGENCY STANDBY ENGINE: JOHN DEERE DIESEL ENGINE, MODEL 4045TF270, S/N: PE4045T654467, RATED AT 99 BHP, MODEL YEAR 2007, EPA TIER 2 CERTIFIED OF ENGINE FAMILY NUMBER 7JDXL04.5057, TURBOCHARGED, DRIVING A 62 KW GENERATOR. (985109-CCN-5/07)</t>
  </si>
  <si>
    <t>208.60</t>
  </si>
  <si>
    <t>APCD2009-PTO-985123</t>
  </si>
  <si>
    <t>San Ysidro Fire Station #29</t>
  </si>
  <si>
    <t>198 W San Ysidro Bl San Diego, CA</t>
  </si>
  <si>
    <t>EMERGENCY DIESEL ENGINE: JOHN DEERE 3029TF270, S/N PE3029T375851, 64 HP,TIER 2 CERTIFIED OF FAMILY# 4JDXL02.9018, DRIVING A KOHLER 40REOZ GENERATOR. 985123-SJE-JUN07</t>
  </si>
  <si>
    <t>265.20</t>
  </si>
  <si>
    <t>APCD2009-PTO-985195</t>
  </si>
  <si>
    <t>2111 East H St Chula Vista, CA</t>
  </si>
  <si>
    <t>INTERNAL COMBUSTION ENGINE. MAKE: JOHN DEERE, model #: 4045HF285, SERIAL NO. PE4045006479, YEAR OF MANUFACTURE: 2007. BHP: 126, DIESEL FUELED. EQUIPPED WITH TURBOCHARGER AND INTERCOOLER. ENGINE CERTIFIED FAMILY: 7JDXL06.8105.  DRIVES AN ELECTRICAL EMERGENCY GENERATOR RATED AT 80 KW. JFTNEWFEB0108</t>
  </si>
  <si>
    <t>APCD2009-PTO-985277</t>
  </si>
  <si>
    <t>S.V.D.P. Management Inc</t>
  </si>
  <si>
    <t>640 16th St San Diego, CA</t>
  </si>
  <si>
    <t>EMERGENCY ENGINE GENERATOR, DETROIT DIESEL ENGINE, MODEL SERIES 60.14.OL, 635HP, MODEL YEAR 2008, S/N 06R1007483, TURBOCHARGED AND AFTERCOOLED, TIER 3 ENGINE FAMILY NO. 8DDXL14. OVLD, DRIVING A 409 KW GENERATOR. 985277 EFH</t>
  </si>
  <si>
    <t>APCD2009-PTO-985354</t>
  </si>
  <si>
    <t>C3F Complex, Bldg 56 San Diego, CA</t>
  </si>
  <si>
    <t>EMERGENCY ENGINE: CATERPILLAR, MODEL C27 DITA, 1141 BHP, DIESEL FIRED, TURBOCHARGED, AFTERCOOLED, S/N: MJE00600, MODEL YEAR 2006, TIER 2 CERTIFIED, ENGINE FAMILY NO. 7CPXL27.0ESL.  LOCATED AT C3F COMPLEX, BLDG 56  (985354 ALC 01/08)</t>
  </si>
  <si>
    <t>148.60</t>
  </si>
  <si>
    <t>APCD2009-PTO-985355</t>
  </si>
  <si>
    <t>C3F Complex, Bldg 60 San Diego, CA</t>
  </si>
  <si>
    <t>EMERGENCY ENGINE: CATERPILLAR, MODEL C27 DITA, 1069 BHP, DIESEL FIRED, TURBOCHARGED, AFTERCOOLED, S/N: MJE00602, MODEL YEAR 2007, TIER 2 CERTIFIED, ENGINE FAMILY NO. 7CPXL27.0ESL. LOCATED AT C3F COMPLEX BLDG C-60  (985355 ALC 01/08)</t>
  </si>
  <si>
    <t>APCD2009-PTO-985443</t>
  </si>
  <si>
    <t>SIR Campbell Place Inc</t>
  </si>
  <si>
    <t>Jerry Peripoli</t>
  </si>
  <si>
    <t>2548 Campbell Place Carlsbad, CA</t>
  </si>
  <si>
    <t>EMERGENCY STANDBY ENGINE: DETROIT DIESEL ENGINE, MODEL SERIES 60, 14.0L S/N: UNIT# 06R0969780, RATED AT 685 BHP, EPA TIER 3 CERTIFIED OF ENGINE FAMILY NUMBER 7DDXL14.0VLD, DRIVING A 450 KW GENERATOR. (985443-CCN-2/09)</t>
  </si>
  <si>
    <t>APCD2009-PTO-985505</t>
  </si>
  <si>
    <t>Belmont Village Cardiff by the Sea</t>
  </si>
  <si>
    <t>3535 Manchester Av Cardiff By The Sea, Ca</t>
  </si>
  <si>
    <t>EMERGENCY DIESEL ENGINE:  JOHN DEERE 6068HF485, S/N: PE6068L030300, 315 HP, TIER 3 CERTIFIED OF FAMILY# 7JDXL06.8101, AFTERCOOLED, DRIVING A2 35 KW GENERATOR, LOCATED WITHIN 500 FEET OF SCHOOL GROUNDS. 985505/SJE</t>
  </si>
  <si>
    <t>APCD2009-PTO-985557</t>
  </si>
  <si>
    <t>North Island Credit Union</t>
  </si>
  <si>
    <t>5898 Copley Dr San Diego, CA</t>
  </si>
  <si>
    <t>EMERGENCY DIESEL ENGINE: CATERPILLAR C18ATAAC, S/N: EST00594, 900 HP, TIER 2 CERTIFIED OF FAMILY #8CPXL18.1ESW, AFTERCOOLED, TURBOCHARGED, DRIVING A 600 KW BACKUP GENERATOR.  985557/SJE</t>
  </si>
  <si>
    <t>81.40</t>
  </si>
  <si>
    <t>APCD2009-PTO-985560</t>
  </si>
  <si>
    <t>EMERGENCY ENGINE: JOHN DEERE, MODEL 6068HF285, 177 BHP, DIESEL FIRED,TURBO CHARGED, S/N PE6068L005421, ENGINE FAMILY NO. 6JDXL06.8104. (985560 ALC 04/09)</t>
  </si>
  <si>
    <t>261.70</t>
  </si>
  <si>
    <t>APCD2009-PTO-985561</t>
  </si>
  <si>
    <t>Grand Pacific Hotels LP</t>
  </si>
  <si>
    <t>5460 Grand Pacific Dr Carlsbad, CA</t>
  </si>
  <si>
    <t>EMERGENCY ENGINE: JOHN DEERE, MODEL 4045HF285, DIESEL FIRED, 125 BHP, TURBOCHARGED, AFTERCOOLED, S/N PE4045L018432, ENGINE FAMILY NO.7JDXL06.8105.(985561 ALC 06/09)</t>
  </si>
  <si>
    <t>160.50</t>
  </si>
  <si>
    <t>APCD2009-PTO-985584</t>
  </si>
  <si>
    <t>SD CITY OF BROWN FIELD AIRPORT</t>
  </si>
  <si>
    <t>1510 CONTINENTAL ST SAN DIEGO, CA</t>
  </si>
  <si>
    <t>EMERGENCY DIESEL ENGINE:  JOHN DEERE / 6068HF485, S/N: PE6068L028253,315 HP, TIER 3 CERTIFIED OF FAMILY# 7JDXL06.8101, TURBOCHARGED, DRIVING A 200 KW GENERATOR.  985584/SJE</t>
  </si>
  <si>
    <t>APCD2009-PTO-985641</t>
  </si>
  <si>
    <t>EMERGENCY ENGINE:  JOHN DEERE, MODEL 6090HF485, 463 BHP, DIESEL FIRED, TURBO CHARGED, S/N RG6090L022138, ENGINE FAMILY NO. 6JDXL09.0102. TIER 3.  (985641 ALC 10/08)</t>
  </si>
  <si>
    <t>335.50</t>
  </si>
  <si>
    <t>346.30</t>
  </si>
  <si>
    <t>APCD2009-PTO-985759</t>
  </si>
  <si>
    <t>CA ST DEPT OF FORESTRY RAINBOW</t>
  </si>
  <si>
    <t>8215 RAINBOW HEIGHTS RD FALLBROOK, CA</t>
  </si>
  <si>
    <t>EMERGENCY ENGINE: JOHN DEERE, MODEL 4045HF275H, 157 BHP, DIESEL FIRED, TURBOCHARGED, S/N PE4045H599504, ENGINE FAMILY NO. 6JDXL06.8039. (985759 ALC 09/08)</t>
  </si>
  <si>
    <t>APCD2009-PTO-985906</t>
  </si>
  <si>
    <t>C3F Complex, Bldg 24 San Diego, CA</t>
  </si>
  <si>
    <t>EMERGENCY ENGINE: DETROIT DIESEL/MTU, MODEL 12V2000 G84 R123-8A36, 1120 BHP DIESEL FIRED, TURBOCHARGED, S/N:  5352006051, ENGINE FAMILY NO. 8MDDL31.8XRR, LOCATED IN C3F COMPLEX, BLDG. 24. (985906 ALC 04/09)</t>
  </si>
  <si>
    <t>208.90</t>
  </si>
  <si>
    <t>215.20</t>
  </si>
  <si>
    <t>APCD2009-PTO-985916</t>
  </si>
  <si>
    <t>EMERGENCY ENGINE:  DETROIT DIESEL MTU, MODEL R1638A36, 1495 BHP, DIESEL FIRED, TURBOCHARGED, S/N 5362004211, ENGINE FAMILY NO. 7 MMDL31.8XRR. (985916 ALC 01/09)</t>
  </si>
  <si>
    <t>308.80</t>
  </si>
  <si>
    <t>318.80</t>
  </si>
  <si>
    <t>APCD2009-PTO-985963</t>
  </si>
  <si>
    <t>EMERGENCY ENGINE: JOHN DEERE, MODEL 3029TF270, 64 BHP, DIESEL FIRED, TURBOCHARGED, S/N: CD3029G100040, ENGINE FAMILY NO. 7JDXL02.9050. (985963 ALC 04/09)</t>
  </si>
  <si>
    <t>136.60</t>
  </si>
  <si>
    <t>140.00</t>
  </si>
  <si>
    <t>APCD2009-PTO-986000</t>
  </si>
  <si>
    <t>Navigate BioPharma Services Inc</t>
  </si>
  <si>
    <t>Mindy Cecil</t>
  </si>
  <si>
    <t>1890 Rutherford Rd. Carlsbad, CA</t>
  </si>
  <si>
    <t>EMERGENCY STANDBY ENGINE, JOHN DEERE DIESEL ENGINE, MODEL 6081TF0001, 210HP, S/N RG6081T146396, MODEL YEAR 2001, TURBOCHARGED, TIER 1, ENGINE FAMILY NO 1JDXLO81009, DRIVING A 157 KW GENERATOR. APPL# 986000 EFHAP 987598 12/08</t>
  </si>
  <si>
    <t>340.30</t>
  </si>
  <si>
    <t>347.50</t>
  </si>
  <si>
    <t>APCD2009-PTO-986029</t>
  </si>
  <si>
    <t>County Of SD Sheriff SUB Station</t>
  </si>
  <si>
    <t>2751 Alpine Blvd Alpine, CA</t>
  </si>
  <si>
    <t>EMERGENCY ENGINE GENERATOR, JOHN DEERE DIESEL ENGINE, MODEL 669HF485, 453 HP MODEL 2007, EPA TIER 3 CERTIFIED, ENGINE FAMILY NUMBER 7JDXL06.0102, TURBO CHARGED, S/N RG6090L022666, DRIVING A 300 KW GENERATOR.  APPL# 986029 EFH</t>
  </si>
  <si>
    <t>APCD2009-PTO-986033</t>
  </si>
  <si>
    <t>Avalon Fashion Valley</t>
  </si>
  <si>
    <t>Frank Najera</t>
  </si>
  <si>
    <t>7084 Friars Rd San Diego, CA</t>
  </si>
  <si>
    <t>INTERNAL COMBUSTION ENGINE: MAKE: JOHN DEERE MODEL: 3029TF270,  SERIAL NO. CD3029G105046, DIESEL ENGINE BHP: 64 HP, EQUIPPED WITH TURBOCHARGER. DRIVES AN ELECTRICAL EMERGENCY GENERATOR, SERIAL NO. 2182011, RATED AT 26 KW. TIER 2. FAMILY: 7JDXL02.9050 JFT 986033</t>
  </si>
  <si>
    <t>205.50</t>
  </si>
  <si>
    <t>APCD2009-PTO-986039</t>
  </si>
  <si>
    <t>Bahia Hotel</t>
  </si>
  <si>
    <t>998 W Mission Bay Dr San Diego, CA</t>
  </si>
  <si>
    <t>INTERNAL COMBUSTION ENGINE. MAKE: GENERAC/ FORD, MODEL: SG100/V10, SERIAL NO:E182A 180108 0186178.: 2099689, YEAR OF MANUFACTURE: 2001. BHP: 147 HP, NATURAL GAS FIRED. TURBOCHARGED, EQUIPPED WITH A 3 WAY CATALYTIC CONVERTER. ENGINE DRIVES AN EMERGENCY ELECTRICAL GENERATOR RATED AT 100 KW. JFT JUN/ 08 986039</t>
  </si>
  <si>
    <t>306.80</t>
  </si>
  <si>
    <t>321.40</t>
  </si>
  <si>
    <t>APCD2009-PTO-986041</t>
  </si>
  <si>
    <t>San Diego County Water Authority Twin Oaks</t>
  </si>
  <si>
    <t>Mark Christman</t>
  </si>
  <si>
    <t>3566 Twin Oaks Valley Rd N San Marcos, CA</t>
  </si>
  <si>
    <t>EMERGENCY STANDBY ENGINE: -CUMMINS DIESEL ENGINE - MODEL QSB5-GE,145 HP, S/N 21805737, MODEL YEAR 2007, TURBOCHARGED, TIER 3, ENGINE FAMILY 7CEXL0275AAG, DRIVING A 80 KW GENERATOR._x000D_APPL# 986041 EFH</t>
  </si>
  <si>
    <t>APCD2009-PTO-986042</t>
  </si>
  <si>
    <t>Resmed Corp DBA Neal Electric Corp</t>
  </si>
  <si>
    <t>9001 Spectrum Center Blvd. San Diego, CA</t>
  </si>
  <si>
    <t>INTERNAL COMBUSTION ENGINE:_x000D_-MAKE: DETROIT DIESEL- BEHR_x000D_-ENGINE MODEL: R1638A36_x000D_-ENGINE S/N: 5362004468_x000D_-GENERATOR MODEL: 100RXC6DT2 _x000D_-GENERATOR SERIAL NO: 161361-0608 _x000D_ENGINE IS TURBOCHARGED AND INTERCOOLED, ENGINE BHP: 1,495. DIESEL FUELED. TIER 2 CERTIFIED FAMILY NO. 8DDLX31.8XRR. DRIVES AN ELECTRICAL EMERGENCY GENERATOR RATED AT 915 KW. JFT MAY/09</t>
  </si>
  <si>
    <t>163.33</t>
  </si>
  <si>
    <t>174.02</t>
  </si>
  <si>
    <t>APCD2009-PTO-986068</t>
  </si>
  <si>
    <t>San Marcos Fire Department</t>
  </si>
  <si>
    <t>Pete Armstrong</t>
  </si>
  <si>
    <t>204 San Elijo Rd San Marcos, CA</t>
  </si>
  <si>
    <t>EMERGENCY ENGINE: JOHN DEERE, MODEL 4045HF285, 153 BHP, DIESEL FIRED, TURBOCHARGED, S/N PE 4045L016328, TIER 4, ENGINE FAMILY NO. 7JDXL06.8105. (986068 ALC 04/09)</t>
  </si>
  <si>
    <t>APCD2009-PTO-986083</t>
  </si>
  <si>
    <t>3901 N Harbor Dr Bld 600 San Diego, CA</t>
  </si>
  <si>
    <t>92132</t>
  </si>
  <si>
    <t>EMERGENCY ENGINE: MITSUBISHI, MODEL S12H-Y2PTAW-1, 1528 BHP, DIESEL FIRED, S/N: 31416, ENGINE FAMILY NO. 7MVXL37.1BBA, LOCATED IN BLDG. 600. (986083 ALC 02/09)</t>
  </si>
  <si>
    <t>310.70</t>
  </si>
  <si>
    <t>APCD2009-PTO-986090</t>
  </si>
  <si>
    <t>Palomar Technologies Inc</t>
  </si>
  <si>
    <t>Shawn Rivera</t>
  </si>
  <si>
    <t>6305 El Camino Real Carlsbad, CA</t>
  </si>
  <si>
    <t>EMERGENCY STANDBY ENGINE: CUMMINS DIESEL ENGINE, MODEL QSL9-G3-NR3, S/N 21806020, RATED AT 399 BHP, MODEL YEAR 2007, EPA TIER 3 CERTIFIED OF ENGINE FAMILY NUMBER 7CEXL0540AAB, TURBOCHARGED, AFTERCOOLED, DRIVING A 250 KW GENERATOR. (986090-CCN-3/09)</t>
  </si>
  <si>
    <t>APCD2009-PTO-986102</t>
  </si>
  <si>
    <t>Attn: Dale R Switzer, Dir Facilities Planning &amp; Development,8800 Grossmont College Dr El Cajon, CA</t>
  </si>
  <si>
    <t>EMERGENCY ENGINE: CATERPILLAR, MODEL 3412, DIESEL FIRED, 749 BHP, S/N 81Z24109. (986102 ALC 06/09)</t>
  </si>
  <si>
    <t>299.00</t>
  </si>
  <si>
    <t>APCD2009-PTO-986129</t>
  </si>
  <si>
    <t>6118 Nancy Ridge Dr San Diego, CA</t>
  </si>
  <si>
    <t>EMERGENCY DIESEL ENGINE: CATERPILLAR, MODEL C9, 480 BHP, TURBOCHARGED, AFTERCOOLED, S/N C9E00451, TIER 3, ENGINE FAMILY NO. 6CPXL08.8ESK. (986129 ALC 10/08)</t>
  </si>
  <si>
    <t>89.80</t>
  </si>
  <si>
    <t>94.10</t>
  </si>
  <si>
    <t>APCD2009-PTO-986136</t>
  </si>
  <si>
    <t>1745 Eastlake Parkway Chula Vista, CA</t>
  </si>
  <si>
    <t>I.C. EMERGENCY ENGINE. MAKE: FORD MODEL 2G622LP, S/N 021266256, BHP: 92 HP NATURALLY ASPIRATED, BURNS NATURAL GAS FUEL. EQUIPPED WITH A CATALYTIC CONVERTER BRAND GENERAC P/N: 0D4208. DRIVES A 45 KW CAPACITY, ELECTRICAL GENERATOR. JFT 06/2009</t>
  </si>
  <si>
    <t>300.40</t>
  </si>
  <si>
    <t>APCD2009-PTO-986160</t>
  </si>
  <si>
    <t>Westland Nursery LLC</t>
  </si>
  <si>
    <t>Owner/ Manager</t>
  </si>
  <si>
    <t>131 Vista Merriam San Marcos, CA</t>
  </si>
  <si>
    <t>EMERGENCY STANDBY ENGINE: MAKE JOHN DEERE, MODEL 6068HF485T, S/N PE6068L039328, RATED AT 315 BHP, EPA TIER 3 CERTIFIED OF ENGINE FAMILY NUMBER 8JDXL06.8101, TURBOCHARGED, DRIVING A 235 KW GENERATOR. (986160-CCN-3/09)</t>
  </si>
  <si>
    <t>167.60</t>
  </si>
  <si>
    <t>APCD2009-PTO-986209</t>
  </si>
  <si>
    <t>US Sprint</t>
  </si>
  <si>
    <t>1402 K St San Diego, CA</t>
  </si>
  <si>
    <t>EMERGENCY DIESEL ENGINE:  CUMMINS  QST30-G5NR2, S/N: 37232925, 1490 HP, TIER 2 CERTIFIED OF FAMILY # 8CEXL030.AAD, AFTERCOOLED, TURBOCHARGED, DRIVING A 1000 KW BACKUP GENERATOR.   986209/SJE</t>
  </si>
  <si>
    <t>APCD2009-PTO-986265</t>
  </si>
  <si>
    <t>INTERNAL COMBUSTION ENGINE. MAKE: DETROIT DIESEL, MODEL: 400RXS6DT3, SERIAL NO.: 159270. DIESEL FUELED, TURBOCHARGED AND INTERCOOLED. BHP: 635 HP. CARB ENGINE FAMILY CERTIFICATION: TIER 3, 6DDXL14.0VLD. DRIVES AN ELECTRIC EMERGENCY GENERATOR RATED AT 400 KW. JFT FEB/09 986265</t>
  </si>
  <si>
    <t>APCD2009-PTO-986275</t>
  </si>
  <si>
    <t>SD Co of Spring Valley Community Center PR0108</t>
  </si>
  <si>
    <t>Development Chief</t>
  </si>
  <si>
    <t>8735 Jamacha Blvd Spring Valley, CA</t>
  </si>
  <si>
    <t>INTERNAL COMBUSTION ENGINE. MAKE: JOHN DEERE MODEL 4045TF270 SERIAL NO: PE4045T619927 YEAR OF MANUFACTURE 2006. DIESEL FUELED TURBOCHARGED AND INTERCOOLED BHP RATING: 99 HP. CARB ENGINE FAMILY CERTIFICATION: TIER 2, FAM. :7JDXL04.5057. DRIVES AN ELECTRICAL EMERGENCY GENERATOR RATED AT 55 KW. JFT FEB/09</t>
  </si>
  <si>
    <t>APCD2009-PTO-986279</t>
  </si>
  <si>
    <t>McClellan-Palomar Airport</t>
  </si>
  <si>
    <t>2192 Palomar Airport Road Carlsbad, CA</t>
  </si>
  <si>
    <t>INTERNAL COMBUSTION ENGINE. MAKE: DEERE, MODEL: 4045TF270, SERIAL NUMBER: PE4045T619925. DIESEL ENGINE, TURBOCHARGED, INTERCOOLED, BHP RATING: 99 HP. CARB ENGINE FAMILY CERTIFICATION: 7JDXL04.5057. TIER 2 ENGINE CERTIFICATION LEVEL. DRIVES AN ELECTRICAL EMERGENCY GENERATOR RATED AT 55 KW.  JFT APR/09</t>
  </si>
  <si>
    <t>APCD2009-PTO-986359</t>
  </si>
  <si>
    <t>MiraCosta College</t>
  </si>
  <si>
    <t>Tom Macias</t>
  </si>
  <si>
    <t>One Barnard Dr Oceanside, CA</t>
  </si>
  <si>
    <t>EMERGENCY ENGINE GENERATOR, GENERAL MOTORS ENGINE, MODEL GM13686-GA6, LPG/PROPANE FIRED, GM 5.7 LITERS V8, 105 HP, S/N 10243880, DRIVING A 60 KW GENERATOR. 986359 EFH</t>
  </si>
  <si>
    <t>APCD2009-PTO-986382</t>
  </si>
  <si>
    <t>City of Escondido - LS#08</t>
  </si>
  <si>
    <t>2472 Eucalyptus Ave Escondido, CA</t>
  </si>
  <si>
    <t>EMERGENCY ENGINE: PROPANE FUELED, _x000D_
   GENERAL MOTORS VORTEC 8.1L, _x000D_
   S/N: 8P1L16681, 162 HP, _x000D_
EQUIPPED WITH DCL INTERNATIONAL MINE-X A74T CATALYTIC CONVERTER, DRIVING A 100 KW GENERATOR.  _x000D_
      _x000D_
Lift Station #8</t>
  </si>
  <si>
    <t>197.30</t>
  </si>
  <si>
    <t>APCD2009-PTO-986405</t>
  </si>
  <si>
    <t>Strata Properties LLC</t>
  </si>
  <si>
    <t>969 Market St San Diego, CA</t>
  </si>
  <si>
    <t>EMERGENCY ENGINE GENERATOR, VOLVO DIESEL ENGINE, MODEL TWD1643GE, 903 HP, MODEL 2007, EPA TIER 2, ENGINE FAMILY NUMBER 7VPXL16.1ACB, S/N D16020020C3 A TURBOCHARGED AND AFTERCOOLED, DRIVING A 600 KW GENERATOR. 986405 EFH</t>
  </si>
  <si>
    <t>85.55</t>
  </si>
  <si>
    <t>97.92</t>
  </si>
  <si>
    <t>APCD2009-PTO-986433</t>
  </si>
  <si>
    <t>ProSciento, Inc.</t>
  </si>
  <si>
    <t>Markus Hofmann</t>
  </si>
  <si>
    <t>855 3rd Avenue, Suite 3340 Chula Vista, CA</t>
  </si>
  <si>
    <t>INTERNAL COMBUSTION ENGINE. MAKE: DEUTZ, MODEL: BF4M1013EC, S/N 00858983, DIESEL ENGINE EQUIPPED WITH TURBOCHARGER AND AFTERCOOLER. BHP: 156, ENGINE FAMILY NAME:2DZXL07.1004. DRIVES AN ELECTRICAL EMERGENCY GENERATOR RATED AT 100 KW. JFT 986433</t>
  </si>
  <si>
    <t>221.80</t>
  </si>
  <si>
    <t>APCD2009-PTO-986551</t>
  </si>
  <si>
    <t>USMC Base Public Safety SA03</t>
  </si>
  <si>
    <t>Building 31921 Camp Pendleton, CA</t>
  </si>
  <si>
    <t>EMERGENCY DIESEL ENGINE: JOHN DEERE 3029TF270, S/N: CD3029G111763, 64 HP, TIER 2 CERTIFIED OF FAMILY # 7JDXL02.9050, TURBO-CHARGED, DRIVING A BACKUP GENERATOR AT BUILDING # 31921.    986551/SJE</t>
  </si>
  <si>
    <t>APCD2009-PTO-986644</t>
  </si>
  <si>
    <t>16197 NORTH PEAK RD JULIAN, CA</t>
  </si>
  <si>
    <t>EMERGENCY ENGINE: MFR: FORD, MODEL: WSG1068, S/N: E182A 300408 1216163, 130 HP, PROPANE FUELED, EQUIPPED WITH GENERAC CATALYTIC CONVERTER P/N:3704, DRIVING A 80 KW GENERATOR.  986644/SJE</t>
  </si>
  <si>
    <t>921.10</t>
  </si>
  <si>
    <t>APCD2009-PTO-986646</t>
  </si>
  <si>
    <t>255 Town Center Pkwy Santee, CA</t>
  </si>
  <si>
    <t>Emergency Diesel Engine Generator:  John Deere, Model 6068TF250, 190 BHP, S/N TO6068T83047, Engine Family No. 1JDXL06.8014; equipped with a diesel particulate filter: Johnson Matthey, Model JM-SDPF-1A-N-SS-EIT5-EOT5, S/N 19200934; driving a 142-kW generator.</t>
  </si>
  <si>
    <t>354.80</t>
  </si>
  <si>
    <t>APCD2009-PTO-986683</t>
  </si>
  <si>
    <t>Naval Medical Center S D</t>
  </si>
  <si>
    <t>Emergency Standby Diesel Engine: CUMMINS, MODEL: QSL9-G2 NR3, S/N: 46920461364 BHP, TIER 3 CERTIFIED OF FAMILY #: 8CEXL0540AAB, MODEL YEAR 2008, TURBOCHARGED, DRIVING A 200 KW GENERATOR LOCATED AT BUILDING 14.  986683/DCT/01/09</t>
  </si>
  <si>
    <t>126.60</t>
  </si>
  <si>
    <t>137.60</t>
  </si>
  <si>
    <t>APCD2009-PTO-986774</t>
  </si>
  <si>
    <t>USMC Base Public Safety SA08</t>
  </si>
  <si>
    <t>Camp Pendleton,Building 20850 Camp Pendleton, CA</t>
  </si>
  <si>
    <t>Emergency diesel engine powering a fire pump: Cummins; model OSB 4.5; serial number 74000802; Engine_x000D_
Family ECEXL0275AAG; tier 3 certified; 104 bhp rated at 2600 rpm; turbocharged with charge air cooler; driving a 500 gpm water pump</t>
  </si>
  <si>
    <t>APCD2009-PTO-986927</t>
  </si>
  <si>
    <t>Innovative Cold Storage II</t>
  </si>
  <si>
    <t>Jeff Sikora</t>
  </si>
  <si>
    <t>7350 Brittania Ct San Diego, CA</t>
  </si>
  <si>
    <t>EMERGENCY STANDBY DIESEL ENGINE: JOHN DEERE, MODEL: 6068HF285, S/N: PE6068L064542, 197 BHP, TIER 3 CERTIFIED OF FAMILY #: 8JDXL06.8104, MODEL YEAR: 2008, TURBOCHARGED, AFTERCOOLED, DRIVING A 125 KW KOHLER GENERATOR 986927/DCT/06/09</t>
  </si>
  <si>
    <t>APCD2009-PTO-987021</t>
  </si>
  <si>
    <t>Bayside HOA</t>
  </si>
  <si>
    <t>1325 Pacific Highway San Diego, CA</t>
  </si>
  <si>
    <t>EMERGENCY STANDBY DIESEL ENGINE: CUMMINS, MODEL: QSK23-G7 NR2, S/N :00316431, 1220 HP, TIER 2 CERTIFIED OF FAMILY #: 7CEXL023.AAB, MODEL YEAR:2007, TURBO CHARGED, AFTER COOLED, WITH A RETRO FITTED VERTICAL EXHAUST, AND FLAPPER VALVE, DRIVING A 750 KW GENERATOR987021/DCT/04/09</t>
  </si>
  <si>
    <t>247.70</t>
  </si>
  <si>
    <t>APCD2009-PTO-987022</t>
  </si>
  <si>
    <t>EMERGENCY STANDBY DIESEL ENGINE: CUMMINS, MODEL: CFP83-F40, S/N: 46893286,288 BHP, TIER 2 CERTIFIED OF FAMILY #: 5CEXL0505ABC, MODEL YEAR: 2008, TURBO CHARGED, AFTER COOLED, WITH A RETRO FITTED VERTICAL EXHAUST AND FLAPPER VALVE, DRIVING A 750 GPM FIRE PUMP 987022/DCT/04/09</t>
  </si>
  <si>
    <t>232.40</t>
  </si>
  <si>
    <t>APCD2009-PTO-987058</t>
  </si>
  <si>
    <t>STATIONARY EMERGENCY DIESEL ENGINE:  MITSUBISHI S12H-Y2PTAW-1, S/N: 31870, 1528 HP, TIER 2 CERTIFIED OF FAMILY #8MVXL37.1BBA, TURBOCHARGED, AFTERCOOLED, DRIVING AN EMERGENCY GENERATOR. 987058/SJE</t>
  </si>
  <si>
    <t>APCD2009-PTO-987137</t>
  </si>
  <si>
    <t>5007 Old El Camino Real Camp Pendleton, CA</t>
  </si>
  <si>
    <t>EMERGENCY ENGINE: GENERAL MOTORS, MODEL VORTEC 5.7L, S/N 5P7L13346, 105 BHP, PROPANE FUELED, LOCATED ON THE SOUTHBOUND SIDE OF THE SAN ONOFRE TRUCK INSPECTION FACILITY.(987137 ALC 04/09)</t>
  </si>
  <si>
    <t>355.90</t>
  </si>
  <si>
    <t>APCD2009-PTO-987138</t>
  </si>
  <si>
    <t>EMERGENCY ENGINE: GENERAL MOTORS, MODEL VORTEC 5.7L, S/N 5P7L13348, 105 BHP, PROPANE FUELED, LOCATED ON THE NORTHBOUND SIDE OF THE SAN ONOFRE TRUCK INSPECTION FACILITY. (987138 ALC 04/09)</t>
  </si>
  <si>
    <t>337.40</t>
  </si>
  <si>
    <t>368.60</t>
  </si>
  <si>
    <t>APCD2009-PTO-987373</t>
  </si>
  <si>
    <t>EMERGENCY STANDBY DIESEL ENGINE: CUMMINS, MODEL: 6CTAA8.3G3, S/N: 46938557, 288 BHP, TIER 2 CERTIFIED OF FAMILY #: 5CEXL0505ABC, MODEL YEAR: 2008, TURBOCHARGED, WITH A VERTICAL EXHAUST AND FLAPPER VALVE, DRIVING A 1000 GPM FIRE PUMP 987373/DCT/05/09</t>
  </si>
  <si>
    <t>346.60</t>
  </si>
  <si>
    <t>351.10</t>
  </si>
  <si>
    <t>APCD2009-PTO-987374</t>
  </si>
  <si>
    <t>EMERGENCY STANDBY DIESEL ENGINE: CATERPILLAR: MODEL: 3512, S/N: EBG00602, 2206 BHP, TIER 2 CERTIFIED OF FAMILY #: 9CPXL58.6T2X, MODEL YEAR: 2009, TURBO CHARGED, AFTER COOLED, WITH A VERTICAL EXHAUST AND FLAPPER VALVE, DRIVING A 1500 KW GENERATOR 987374/DCT/05/09</t>
  </si>
  <si>
    <t>103.80</t>
  </si>
  <si>
    <t>106.10</t>
  </si>
  <si>
    <t>APCD2009-PTO-987381</t>
  </si>
  <si>
    <t>Fate Therapeutics, Inc.</t>
  </si>
  <si>
    <t>Craig Lawyer</t>
  </si>
  <si>
    <t>12121 Scripps Summit Dr San Diego, Ca</t>
  </si>
  <si>
    <t>EMERGENCY ENGINE GENERATOR: JOHN DEERE DIESEL ENGINE, MODEL 6068HF285L,208 HP, MODEL YEAR 2008, EPA TIER 3, ENGINE FAMILY NUMBER 8JDXL06.8104, ENGINE S/N 6068L045221, DRIVING A 135 KW GENERAC GENERATOR.987381 EFH</t>
  </si>
  <si>
    <t>APCD2009-PTO-987390</t>
  </si>
  <si>
    <t>EMERGENCY ENGINE: JOHN DEERE, MODEL 6090HF485, 422 BHP, DIESEL FIRED,TURBO CHARGED, S/N RG6090L047225, ENGINE FAMILY NO. 8JDXL09.0102. (987390 ALC 03/09)</t>
  </si>
  <si>
    <t>233.80</t>
  </si>
  <si>
    <t>APCD2009-PTO-987398</t>
  </si>
  <si>
    <t>5720 El Camino Real Carlsbad, CA</t>
  </si>
  <si>
    <t>EMERGENCY STANDBY DIESEL ENGINE: CATERPILLAR, MODEL: C18, S/N: EST00778, 900 BHP, TIER 2 CERTIFIED OF FAMILY #: 9CPXL18.1ESW, MODEL YEAR: 2009, TURBOCHARGED, AFTERCOOLED, DRIVING A 600 KW GENERATOR 987398/DCT/04/09</t>
  </si>
  <si>
    <t>218.20</t>
  </si>
  <si>
    <t>APCD2009-PTO-987434</t>
  </si>
  <si>
    <t>EMERGENCY STANDBY DIESEL ENGINE: _x000D_DEUTZ, MODEL: DFP4 2012 T15_x000D_S/N: 10697381_x000D_100 BHP, TIER 2 CERTIFIED OF FAMILY #: 5DZXL06.1038, MODEL YEAR: 2008, TURBOCHARGED, DRIVING A 1500 GPM FIRE PUMP 987434/DCT/04/09</t>
  </si>
  <si>
    <t>APCD2009-PTO-987506</t>
  </si>
  <si>
    <t>PACIRA PHARMACEUTICALS, INC.</t>
  </si>
  <si>
    <t>10410 Science Center Drive San Diego, CA</t>
  </si>
  <si>
    <t>EMERGENCY STANDBY DIESEL ENGINE: CATERPILLAR, MODEL: C27, S/N: MJE01281,1141 BHP, TIER 2 CERTIFED OF FAMILY #: 8CPXL27.0ESK, MODEL YEAR 2008, TURBOCHARGED, AFTERCOOLED, DRIVING A 750 KW GENERATOR 987506/DCT/03/09</t>
  </si>
  <si>
    <t>241.50</t>
  </si>
  <si>
    <t>APCD2009-PTO-987516</t>
  </si>
  <si>
    <t>UCSD ERC Pump Station</t>
  </si>
  <si>
    <t>EMERGENCY STANDBY DIESEL ENGINE: JOHN DEERE, MODEL: 4045HF285I, S/N:PE4045L070282, 158 BHP, TIER 3 CERTIFIED OF FAMILY #: 8JDXL06.8105, MODEL YEAR 2008, TURBOCHARGED, CHARGE AIR-COOLED, WITH A VERTICAL EXHAUST AND FLAPPER VALVE, DRIVING A 100 KW KOHLER GENERATOR 987516/DCT/01/09</t>
  </si>
  <si>
    <t>APCD2009-PTO-987548</t>
  </si>
  <si>
    <t>Winston Sloan</t>
  </si>
  <si>
    <t>PGY Bldg Chula Vista, CA</t>
  </si>
  <si>
    <t>EMERGENCY STANDBY DIESEL ENGINE: JOHN DEERE, MODEL: 3029TF270D, S/N:CD3029G098854, 64 HP, TIER 2 CERTIFIED OF FAMILY #: 7JDXL02.9050, MODEL YEAR: 2007, TURBOCHARGED, DRIVING A 30 KW KOHLER GENERATOR 987548/DCT/03/09</t>
  </si>
  <si>
    <t>54.50</t>
  </si>
  <si>
    <t>75.10</t>
  </si>
  <si>
    <t>APCD2009-PTO-987558</t>
  </si>
  <si>
    <t>12393 Moreno Ave Lakeside, CA</t>
  </si>
  <si>
    <t>EMERGENCY STANDBY DIESEL ENGINE: CATERPILLAR, MODEL: C9, S/N: S9L02135, 398 BHP, TIER 3 CERTIFIED OF FAMILY #: 8CPXL08.8ESK, MODEL YEAR: 2008, TURBO CHARGED, AFTER COOLED, DRIVING A 250 KW GENERATOR (S/N: G5A03119)_x000D_ 987558/DCT/05/09</t>
  </si>
  <si>
    <t>APCD2009-PTO-987568</t>
  </si>
  <si>
    <t>YMCA OF SD COUNTY</t>
  </si>
  <si>
    <t>3708 RUFFIN RD SAN DIEGO, CA</t>
  </si>
  <si>
    <t>EMERGENCY STANDBY DIESEL ENGINE: JOHN DEERE, MODEL: 6068HF285K -S/N: PE6068L059044_x000D_208 BHP, TIER 3 CERTIFIED OF FAMILY #: 8JDXL06.8104, MODEL YEAR: 2008, TURBOCHARGED, AFTERCOOLED, DRIVING A 135 KW GENERAC GENERATOR 987568/DCT/02/09</t>
  </si>
  <si>
    <t>406.30</t>
  </si>
  <si>
    <t>419.80</t>
  </si>
  <si>
    <t>APCD2009-PTO-987679</t>
  </si>
  <si>
    <t>Corsair Management c/o StepStone Real Estate Services</t>
  </si>
  <si>
    <t>Geoff Fortuna</t>
  </si>
  <si>
    <t>2530 Campbell Pl Carlsbad, CA</t>
  </si>
  <si>
    <t>EMERGENCY STAND-BY ENGINE: CUMMINS DIESEL ENGINE, MODEL QS87-G3NR3, RATED AT250 HP, S/N 46956287, TURBOCHARGED AND AFTERCOOLED, MODEL YEAR 2009, TIER 3 ENGINE FAMILY NO. 9CEXL0409AAB, DRIVING A 150 KW GENERATOR.  987679 EFH</t>
  </si>
  <si>
    <t>200.00</t>
  </si>
  <si>
    <t>APCD2009-PTO-987719</t>
  </si>
  <si>
    <t>Arlo Technologies Inc</t>
  </si>
  <si>
    <t>Ernesto Salazar</t>
  </si>
  <si>
    <t>2200 Faraday Av #150 Carlsbad, CA</t>
  </si>
  <si>
    <t>EMERGENCY STANDBY DIESEL ENGINE: CATERPILLAR/PERKINS, MODEL: C6.6, S/N: E6M01424, 230 BHP, TIER 3 CERTIFIED OF FAMILY #: 8PKXL06.6PJ1, MODEL YEAR: 2008, TURBOCHARGED, DRIVING A 150 KW GENERATOR 987719/DCT/04/09</t>
  </si>
  <si>
    <t>APCD2009-PTO-987726</t>
  </si>
  <si>
    <t>CHM Hotels Inc</t>
  </si>
  <si>
    <t>800 Bay Marina Dr National City, CA</t>
  </si>
  <si>
    <t>EMERGENCY STANDBY DIESEL ENGINE: JOHN DEERE, MODEL: 4024HF285B, S/N:PE4024L010188, 80 BHP, TIER 3 CERTIFIED OF FAMILY #: 8JDXL03.0113, MODEL YEAR: 2008, TURBOCHARGED, DRIVING A 50 KW KOHLER GENERATOR 987726/DCT/05/09</t>
  </si>
  <si>
    <t>100.30</t>
  </si>
  <si>
    <t>116.20</t>
  </si>
  <si>
    <t>APCD2009-PTO-987741</t>
  </si>
  <si>
    <t>Pauma Valley Country Club</t>
  </si>
  <si>
    <t>Peggy Delano</t>
  </si>
  <si>
    <t>15835 Pauma Valley Drive Pauma Valley, CA</t>
  </si>
  <si>
    <t>STATIONARY EMERGENCY STANDBY DIESEL ENGINE: KOMATSU, MODEL: S6D125E-2, S/N: 85165, 316 HP, TIER 1 CERTIFIED OF FAMILY #: YKLXL11.0DB1, MODEL YEAR: 2000, TURBO-CHARGED, DRIVING A 195 KW DENYO GENERATOR.  987741/DCT/04/09</t>
  </si>
  <si>
    <t>840.00</t>
  </si>
  <si>
    <t>887.00</t>
  </si>
  <si>
    <t>APCD2009-PTO-987745</t>
  </si>
  <si>
    <t>Melody Melara</t>
  </si>
  <si>
    <t>5651 Copley Dr San Diego, CA</t>
  </si>
  <si>
    <t>STATIONARY STAND BY ENGINE, 330 HP SPECTRUM DIESEL ENGINE, MODEL:1063-7305,S/N: 06A0474179, ORIG. APP# 987745, SH 2/09</t>
  </si>
  <si>
    <t>249.00</t>
  </si>
  <si>
    <t>250.00</t>
  </si>
  <si>
    <t>APCD2009-PTO-987776</t>
  </si>
  <si>
    <t>The Village Mission Valley dba La Mirage Apts</t>
  </si>
  <si>
    <t>Michael Shirley</t>
  </si>
  <si>
    <t>6554 Ambrosia Dr San Diego, CA</t>
  </si>
  <si>
    <t>PART NO. 92460 EMERGENCY STANDBY ENGINE: FORD (NEW HOLLAND) DIESEL ENGINE, MODEL 5.0L, S/N: 2057971, RATED AT 155 BHP, DRIVING A 100 KW GENERATOR; PART NO. 92460. (987776-CCN-2/09)</t>
  </si>
  <si>
    <t>244.20</t>
  </si>
  <si>
    <t>247.10</t>
  </si>
  <si>
    <t>APCD2009-PTO-987804</t>
  </si>
  <si>
    <t>Brittany Towers</t>
  </si>
  <si>
    <t>Supervisor Curtis</t>
  </si>
  <si>
    <t>230 W. Laurel St San Diego, CA</t>
  </si>
  <si>
    <t>REGISTRATION OF EXISTING DIESEL STAND BY ENGINE, MAKE: WHITE, MODEL: D4800X181, S/N: 4015285, RATING: 80 HP, TURBOCHARGER, ORIG. APP# 987804, SH 2/09</t>
  </si>
  <si>
    <t>APCD2009-PTO-987823</t>
  </si>
  <si>
    <t>USN Air Station Noris</t>
  </si>
  <si>
    <t>NAS North Island Bldg 1479 San Diego, CA</t>
  </si>
  <si>
    <t>EMERGENCY ENGINE: NATURAL GAS FUELED, GENERAC MODEL EK130A, S/N A14297, 454 HP, MODEL YEAR: 2008,  EQUIPPED WITH A GENERAC 0G5378A95R A/F CONTROLLER AND GENERAC 0G6394 CATALYST, DRIVING A 300 KW 13.3GTA GENERATOR 987823/DCT/06/09</t>
  </si>
  <si>
    <t>104.10</t>
  </si>
  <si>
    <t>APCD2009-PTO-987826</t>
  </si>
  <si>
    <t>KP Oncall, LLC</t>
  </si>
  <si>
    <t>IT Director</t>
  </si>
  <si>
    <t>5855 Copely Dr San Diego, CA</t>
  </si>
  <si>
    <t>EMERGENCY STANDBY DIESEL ENGINE: INTERNATIONAL TRUCK AND ENGINE CORPORATION, MODEL: GCD230A, S/N: WR4625N1381393, RATED AT 230 BHP, TIER 1 CERTIFIED OF FAMILY #: 2NVXL0530 AND, MODEL YEAR: 2002, TURBOCHARGED, DRIVING A 150 KW OLYMPIAN GENERATOR.   987826/DCT/05/09</t>
  </si>
  <si>
    <t>406.74</t>
  </si>
  <si>
    <t>437.08</t>
  </si>
  <si>
    <t>APCD2009-PTO-987894</t>
  </si>
  <si>
    <t>Dennis Bock</t>
  </si>
  <si>
    <t>12350 Carmel Mountain Road San Diego, CA</t>
  </si>
  <si>
    <t>EMERGENCY ENGINE GENERATOR: JOHN DEERE DIESEL ENGINE, MODEL 6059TF001, S/N: T06059T380885, 150HP, DRIVING A GENERATOR. ENG YEAR 1991. 987894 EFH</t>
  </si>
  <si>
    <t>496.40</t>
  </si>
  <si>
    <t>APCD2009-PTO-988167</t>
  </si>
  <si>
    <t>Calfire San Diego Unit</t>
  </si>
  <si>
    <t>Lyons Peak Jamul, CA</t>
  </si>
  <si>
    <t>REGISTRATION OF EXISTING PROPANE INTERNAL COMBUSTION EMERGENCY STANDBY ENGINE. MODEL: LSG-875I-6005-A, S/N: 18380-1-04-98, YEAR OPERATED IN SAN DIEGO: 1998 67 HP._x000D_ORIG. APP# 988167, SH 6/09</t>
  </si>
  <si>
    <t>APCD2010-PTO-000401</t>
  </si>
  <si>
    <t>GKN Aerospace Chemtronics Inc</t>
  </si>
  <si>
    <t>Tony Brentnall</t>
  </si>
  <si>
    <t>1150 W Bradley Av El Cajon, CA</t>
  </si>
  <si>
    <t>Emergency Standby Diesel Engine: Deere, Model: 6068HFS89, S/N: CD6068L013267, 315 bhp, Tier 3 certified, Family No.: 7JDXL06.8101, Model Year: 2007, turbocharged, driving a 235 kW Leroy Somer generator.  _x000D_</t>
  </si>
  <si>
    <t>49.55</t>
  </si>
  <si>
    <t>57.70</t>
  </si>
  <si>
    <t>APCD2010-PTO-000403</t>
  </si>
  <si>
    <t>SDVCC55 Owner LLC c/o Cushman &amp; Wakefield US Inc</t>
  </si>
  <si>
    <t>591 Camino de la Reina San Diego, CA</t>
  </si>
  <si>
    <t>Emergency Engine: Natural gas fueled, Generac 8.1GN, S/N: 0C8166, 141 hp, driving a 93 kW generator.  _x000D_
(APCD2009-APP-000767/SJE/DCT/01/10)</t>
  </si>
  <si>
    <t>APCD2010-PTO-000404</t>
  </si>
  <si>
    <t>Internal combustion engine. Make: John Deere, model 6068HF285, engine s/n PE 6068L 097976. BHP: 197 HP at 1,800 rpm. Turbocharged and aftercooled, CARB engine certification: 9JDXL06.8104 (Tier 3). Drives an electrical emergency generator rated at 130 kw.</t>
  </si>
  <si>
    <t>439.50</t>
  </si>
  <si>
    <t>APCD2010-PTO-000406</t>
  </si>
  <si>
    <t>Emergency Engine Generator: Hino Natural Gas Engine, Model EK 130, S/N A13921, 309 hp, Model Year 2009, turbocharged, aftercooled, air/fuel controller, Generac 3-way catalyst, engine driving a 200 kw electrical generator.APCD2009-APP-000753 EFH</t>
  </si>
  <si>
    <t>281.70</t>
  </si>
  <si>
    <t>APCD2010-PTO-000408</t>
  </si>
  <si>
    <t>Labcorp</t>
  </si>
  <si>
    <t>Christian Westover</t>
  </si>
  <si>
    <t>13112 South Evening Creek Drive San Diego, CA</t>
  </si>
  <si>
    <t>Emergency Engine Generator: Cummins Diesel Engine, Model QSX15-G9, rated at 563 bhp, Model Year 2006, EPA Tier 2 Certified Engine, Family Number 6CEXL015.AAB, S/N 79199696, turbocharged, driving a 500 kw generator._x000D_988183 EFH</t>
  </si>
  <si>
    <t>290.70</t>
  </si>
  <si>
    <t>298.40</t>
  </si>
  <si>
    <t>APCD2010-PTO-000411</t>
  </si>
  <si>
    <t>Metrowork</t>
  </si>
  <si>
    <t>Adrienne Moody</t>
  </si>
  <si>
    <t>1337 India Street San Diego, CA</t>
  </si>
  <si>
    <t>Emergency Engine: Detroit Diesel, Series 60, Model 6063HK35, 685 BHP, diesel fired, turbocharged, aftercooled, S/N 06R0877579, Engine Family No. 5DDXL14.0VLD.</t>
  </si>
  <si>
    <t>37.80</t>
  </si>
  <si>
    <t>39.40</t>
  </si>
  <si>
    <t>APCD2010-PTO-000414</t>
  </si>
  <si>
    <t>Emergency Standby Diesel Engine: John Deere, Model: 6090HF485V, W, X, Y, S/N: RG6090L053565, 422, bhp, Tier 3 certified, Family No.: 9JDXL09.0102, Model Year: 2009, turbocharged, charge air-cooled, driving a 275 kW Kohler generator._x000D_(APCD2008-APP-987636/DCT/02/10)</t>
  </si>
  <si>
    <t>APCD2010-PTO-000418</t>
  </si>
  <si>
    <t>MCRD Bldg 596</t>
  </si>
  <si>
    <t>Dave Schmelling</t>
  </si>
  <si>
    <t>Barnett Ave &amp; Pacific Hy San Diego, CA</t>
  </si>
  <si>
    <t>Cummins emergency diesel engine, Model QSB7-G3-NR3, S/N 73039632, rated at 250 bhp, Model year 2009, EPA Tier 3 certified of Engine Family Number 9CEXL0409AAB, turbocharged, aftercooled, driving a 150 KW generator.</t>
  </si>
  <si>
    <t>253.40</t>
  </si>
  <si>
    <t>APCD2010-PTO-000421</t>
  </si>
  <si>
    <t>Internal Combustion Engine. Make: John Deere, model no. 4045TF220, serial number PE4045T161755, diesel engine, turbocharged, BHP: 94 HP. Drives a fire pump rated at 750 gpm.</t>
  </si>
  <si>
    <t>APCD2010-PTO-000425</t>
  </si>
  <si>
    <t>Jerry Blanco</t>
  </si>
  <si>
    <t>Bldg 309 San Diego, CA</t>
  </si>
  <si>
    <t>Emergency engine generator: John Deere diesel engine, Model 4024HF285B, rated at 79 bhp, Model year 2008, turbocharged and aftercooled, Tier 3, Engine Family Number 8JDXL03.0113, driving a 60 kw generator. Generator S/N PE4024L011361. 987948 EFH</t>
  </si>
  <si>
    <t>153.60</t>
  </si>
  <si>
    <t>156.90</t>
  </si>
  <si>
    <t>APCD2010-PTO-000426</t>
  </si>
  <si>
    <t>Poway Unified School District</t>
  </si>
  <si>
    <t>Mike Tarantino</t>
  </si>
  <si>
    <t>Maintenance &amp; Operations Dept,8375 Entreken Wy San Diego, CA</t>
  </si>
  <si>
    <t>Registration of Existing Diesel Standby Engine_x000D_John Deere, Model: 6059TF001, S/N: T06059T425346, HP: 150_x000D_Model Year: 1993, Date first operated in San Diego: 1994_x000D_Original App# APCD2009-CER-000008/SH Feb. 2010</t>
  </si>
  <si>
    <t>688.70</t>
  </si>
  <si>
    <t>APCD2010-PTO-000440</t>
  </si>
  <si>
    <t>Plaza 2020 Investors LLC</t>
  </si>
  <si>
    <t>Steve Williams</t>
  </si>
  <si>
    <t>2020 Camino Del Rio N San Diego, CA</t>
  </si>
  <si>
    <t>Registration of Existing Natural Gas Emergency Standby Engine_x000D_Ford, Model: LSC-8751-6005A, S/N: 02150-B-24-TK, HP: 146_x000D_Model Year: 1990, Date fist operated in San Diego County: 1990_x000D_Original App# APCD2009-CER-000100/SH Feb-2010</t>
  </si>
  <si>
    <t>APCD2010-PTO-000455</t>
  </si>
  <si>
    <t>Corodata Corporation</t>
  </si>
  <si>
    <t>Bob Grosbeck</t>
  </si>
  <si>
    <t>12370 Kerran Street Poway, CA</t>
  </si>
  <si>
    <t>Emergency Engine:  Caterpillar/Perkins, Model C4.4, 126 BHP, diesel fired, turbocharged, S/N E5M00373, Engine Family No. 8PKXL04.4NJ1.</t>
  </si>
  <si>
    <t>APCD2010-PTO-000462</t>
  </si>
  <si>
    <t>Scripps Laboratories</t>
  </si>
  <si>
    <t>6838 Flanders Dr San Diego, Ca</t>
  </si>
  <si>
    <t>Emergency engine generator: John Deere diesel engine, Model 5030HF285G, s/n PE5030L023589, 97 hp, Tier3 certified, Family number: 9JDXL03.0113, Model year: 2009, turbocharged, driving a 60kw Kohler generator._x000D_APCD2009-APP-000835 EFH</t>
  </si>
  <si>
    <t>141.10</t>
  </si>
  <si>
    <t>APCD2010-PTO-000463</t>
  </si>
  <si>
    <t>32444 Echo Lane Bldg 1 San Diego, CA</t>
  </si>
  <si>
    <t>Stationary Emergency Diesel Engine: Detroit Diesel / 6063HV35, S/N: 6R1025330, 685 hp, Tier 3 certified of Family #9DDXL14.0VLD, turbocharged, aftercooled, driving an emergency generator.</t>
  </si>
  <si>
    <t>86.40</t>
  </si>
  <si>
    <t>94.90</t>
  </si>
  <si>
    <t>APCD2010-PTO-000470</t>
  </si>
  <si>
    <t>Ema Latuli</t>
  </si>
  <si>
    <t>1090 Apache Dr Chula Vista, CA</t>
  </si>
  <si>
    <t>Emergency Standby Engine:  Caterpillar Model C15DITA, S/N FSE02663, Diesel, 546 BHP, Model Year 2009, EPA Tier 3 Certified,  Family 9CPXL15.2ESW, Turbocharged, Aftercooled, Driving an electrical generator.</t>
  </si>
  <si>
    <t>APCD2010-PTO-000473</t>
  </si>
  <si>
    <t>City of Coronado Police Station</t>
  </si>
  <si>
    <t>Mike Lawton</t>
  </si>
  <si>
    <t>700 Orange Ave Coronado, CA</t>
  </si>
  <si>
    <t>Registration of Existing Diesel Standby Engine_x000D_John Deere, Model: 6059TF, S/N: CD6059T220353, HP: 166_x000D_Year of Manufacture: 1995_x000D_Date first operated in San Diego County: 1996_x000D_Original App# APCD2009-CER-000115/SH Mar-2010</t>
  </si>
  <si>
    <t>APCD2010-PTO-000476</t>
  </si>
  <si>
    <t>Building 140120 Camp Pendleton, CA</t>
  </si>
  <si>
    <t>Emergency Engine generator, Detroit Diesel engine, Model 6063HV35-S60, S/N 06R1026082, 635 hp, Model Year 2009, EPA Tier 3 Certified Engine, Family Number 9DDXI14.0VLD, turbocharged, driving a 450kw generator._x000D_APCD2009-APP-000801 Bldg. No. 140120</t>
  </si>
  <si>
    <t>APCD2010-PTO-000477</t>
  </si>
  <si>
    <t>City of San Diego Water Dept</t>
  </si>
  <si>
    <t>Eric Jimmerson</t>
  </si>
  <si>
    <t>7460 Country Club Dr La Jolla, CA</t>
  </si>
  <si>
    <t>Registration of Existing Diesel Standby Engine_x000D_Cummins, Model: KTA-1150-GS-2, S/N: 31124048, HP: 575_x000D_Year of Maufacture: 1981_x000D_Date First Operated in San Diego County: 1982_x000D_Original App# APCD2010-CER-000129/SH Mar-2010</t>
  </si>
  <si>
    <t>710.10</t>
  </si>
  <si>
    <t>711.10</t>
  </si>
  <si>
    <t>APCD2010-PTO-000479</t>
  </si>
  <si>
    <t>Existing Diesel Standby Engine_x000D_Lister Petter, Model: 3600041CS4A001, S/N: 826-6582, HP: 59_x000D_Date first operated San Diego County: 1989_x000D_Original App# APCD2010-CER-000132/SH Mar-2010</t>
  </si>
  <si>
    <t>APCD2010-PTO-000480</t>
  </si>
  <si>
    <t>San Diego Fire Rescue</t>
  </si>
  <si>
    <t>Station Shift Captain</t>
  </si>
  <si>
    <t>4914 Carroll Canyon Rd San Diego, CA</t>
  </si>
  <si>
    <t>Stationary Diesel Emergency Engine/Generator: Cummins Model 4B3.9, S/N 44324150, 66 HP, Model Year 1988.  Original App APCD2009-CER-000109.</t>
  </si>
  <si>
    <t>463.60</t>
  </si>
  <si>
    <t>464.20</t>
  </si>
  <si>
    <t>APCD2010-PTO-000481</t>
  </si>
  <si>
    <t>Cole of Oceanside CA, LP</t>
  </si>
  <si>
    <t>Robert Blakesee</t>
  </si>
  <si>
    <t>1300 Rancho Del Oro Oceanside, CA</t>
  </si>
  <si>
    <t>Internal combustion engine. BHP: 755 HP. Make: Cummins, model QSX15_G9 NR2, serial number 79410803, diesel engine turbocharged and charge air cooled. Tier 2 certified family 9CEXL015.AAJ. Drives an emergency electrical generator, serial number 074859, rated at 450 kw.</t>
  </si>
  <si>
    <t>197.10</t>
  </si>
  <si>
    <t>APCD2010-PTO-000482</t>
  </si>
  <si>
    <t>Bldg 52161 Basilone Rd Camp Pendleton, CA</t>
  </si>
  <si>
    <t>Emergency Diesel Engine Generator: Kukje Machinery, Model D3400T-Gen1, S/N TP9J00415; Model Year 2019;_x000D_Engine Family KKMCL3.41D43; Tier 3 certified; 85 bhp rated; driving a 40 kW emergency electrical_x000D_generator.</t>
  </si>
  <si>
    <t>APCD2010-PTO-000487</t>
  </si>
  <si>
    <t>Cathedral Plaza Apartments</t>
  </si>
  <si>
    <t>1551 3rd Avenue San Diego, CA</t>
  </si>
  <si>
    <t>Registration of Existing Natural Gas Emergency Standby Engine_x000D_International, Model: 850KR-15R27308, S/N: 1274907069, 114 hp,_x000D_Date first operated in San Diego County: 1975_x000D_Original App# APCD2010-CER-000149/SH Apr-2010</t>
  </si>
  <si>
    <t>819.00</t>
  </si>
  <si>
    <t>APCD2010-PTO-000488</t>
  </si>
  <si>
    <t>Bldg 335 San Diego, CA</t>
  </si>
  <si>
    <t>Emergency engine generator: John Deere diesel engine, Model 5030HF285G, rated at 93 bhp, s/n PE5030LO11757, Model year 2008, turbocharged and aftercooled, Tier 3, Engine Family Number 8JDXL030113, driving a 72 KW generator. 987947 EFH</t>
  </si>
  <si>
    <t>232.70</t>
  </si>
  <si>
    <t>APCD2010-PTO-000489</t>
  </si>
  <si>
    <t>1050 B Street Housing Partners, L.P.</t>
  </si>
  <si>
    <t>Matt Baroni</t>
  </si>
  <si>
    <t>1050 B St San Diego, Ca</t>
  </si>
  <si>
    <t>Emergency engine generator: Volvo diesel engine, Model TAD1641GE, rated at 757 bhp, Model year 2009, S/N 2016038420,  EPA Tier 2 certified engine, Family Number 9VPXL16.1ACB, turbocharged, driving a 500 kW generator._x000D_000982 EFH</t>
  </si>
  <si>
    <t>192.90</t>
  </si>
  <si>
    <t>207.00</t>
  </si>
  <si>
    <t>APCD2010-PTO-000490</t>
  </si>
  <si>
    <t>15231 Avenue of Science San Diego, CA</t>
  </si>
  <si>
    <t>Emergency engine generator: John Deere Diesel engine, Model 606HF485, S/N PE6068L095861, 315 hp, Tier 3 certified, Family number: 9JDXl06.8101, Model Year: 2009, turbocharged, charge air cooled, driving a 200 kw Kohler generator._x000D_000907 EFH</t>
  </si>
  <si>
    <t>104.80</t>
  </si>
  <si>
    <t>106.80</t>
  </si>
  <si>
    <t>APCD2010-PTO-000492</t>
  </si>
  <si>
    <t>Internal combustion engine, emergency standby. Make: John Deere, Model: 6068HFC48B, certified to family AJDXL06.8101, serial number PE6068L106787.  Nominal power: 316 HP at 2400 rpm, operating at 274 HP, 2100 rpm. Diesel engine turbocharged, EGR, charge air cooled. Drives fire pump at nominal capacity of 750 gpm and 250 psi.</t>
  </si>
  <si>
    <t>APCD2010-PTO-000493</t>
  </si>
  <si>
    <t>Brian Walther</t>
  </si>
  <si>
    <t>890 G St Chula Vista, CA</t>
  </si>
  <si>
    <t>Internal combustion engine. Make: John Deere, model: 6068HF285L, serial number PE6068L045230, BJP: 197, diesel engine, turbocharged and aftercooled. CARB engine family certification: Tier 3, 8JDXL06.8104. Drives an emergency generator rated at 135 kw.</t>
  </si>
  <si>
    <t>APCD2010-PTO-000494</t>
  </si>
  <si>
    <t>Coronado Shores #2</t>
  </si>
  <si>
    <t>Jim Scanlon</t>
  </si>
  <si>
    <t>1720 Avenida Del Mundo San Diego, CA</t>
  </si>
  <si>
    <t>Emergency Standby Internal Combustion Engine, natural gas fired, Make Cummins, Model 85GGHG, BHP: 131.6, S/N: K090068241, turbocharged with air to fuel ratio controller and 3 way catalyst.  EPA certified to engine family name 9CEXB06.8GDA.</t>
  </si>
  <si>
    <t>259.40</t>
  </si>
  <si>
    <t>288.00</t>
  </si>
  <si>
    <t>APCD2010-PTO-000499</t>
  </si>
  <si>
    <t>16818 Via Del Campo Ct San Diego, CA</t>
  </si>
  <si>
    <t>Registration of Existing Diesel Standby Engine_x000D_John Deere, Model: 6076TF010, S/N: RG6076T132872, 211 hp_x000D_Date first operated in San Diego County: 1990_x000D_Original App# APCD2010-CER-000163/SH Apr-2010</t>
  </si>
  <si>
    <t>562.60</t>
  </si>
  <si>
    <t>APCD2010-PTO-000500</t>
  </si>
  <si>
    <t>Parkway Endoscopy Center</t>
  </si>
  <si>
    <t>Sandy Hlavac</t>
  </si>
  <si>
    <t>488 East Valley Parkway, Ste 110 Escondido, CA</t>
  </si>
  <si>
    <t>Registration of an Existing Diesel Standby Engine_x000D_John Deere, Model: 4039DF004, S/N: CD4039D408831, 66 hp_x000D_Date first operated in San Diego County: August of 2000_x000D_Original App# APCD2010-CER-000166/SH Apr-2010</t>
  </si>
  <si>
    <t>220.80</t>
  </si>
  <si>
    <t>APCD2010-PTO-000501</t>
  </si>
  <si>
    <t>Emergency Engine:  John Deere, Model 4045HF2851, 158 BHP, diesel fired, turbocharged, S/N PE4045L034506, Tier 3 certified, Engine Family No. 8JDXL06.8105.</t>
  </si>
  <si>
    <t>APCD2010-PTO-000502</t>
  </si>
  <si>
    <t>HCPI Sorrento LLC c/o Cushman &amp; Wakefield</t>
  </si>
  <si>
    <t>Victor Sanchez</t>
  </si>
  <si>
    <t>6925 Lusk Blvd San Diego, CA</t>
  </si>
  <si>
    <t>Emergency Diesel Engine Generator: John Deere, Model 6018HF485, 315 BHP, S/N PE6068L039338, Engine Family 8JDXL06.8101, Tier 3 certified; driving a 200-kW emergency electrical generator.</t>
  </si>
  <si>
    <t>APCD2010-PTO-000505</t>
  </si>
  <si>
    <t>Del Norte High School</t>
  </si>
  <si>
    <t>Jeremy Roos</t>
  </si>
  <si>
    <t>16601 Nighthawk Lane San Diego, CA</t>
  </si>
  <si>
    <t>Emergency Engine: John Deere, Model 4045HF285, 158 bhp, diesel fired, turbocharged, S/N PE4045L027649, Tier 3 certified, Engine Family No. 7JDXL06.8105.</t>
  </si>
  <si>
    <t>APCD2010-PTO-000508</t>
  </si>
  <si>
    <t>Infotech Systems Management</t>
  </si>
  <si>
    <t>Melanie Chandruang</t>
  </si>
  <si>
    <t>1748 San Diego Av San Diego, CA</t>
  </si>
  <si>
    <t>Registration of Existing Diesel Standby Engine_x000D_Perkins, Model LD70296, S/N U733230B, 60 hp, Model Year 1996_x000D_Date first operated in San Diego County: 2000_x000D_Original App# APCD2010-CER-000162/SH Apr-2010</t>
  </si>
  <si>
    <t>206.20</t>
  </si>
  <si>
    <t>APCD2010-PTO-000513</t>
  </si>
  <si>
    <t>Paul Clarke</t>
  </si>
  <si>
    <t>530 Arnold Wy Alpine, CA</t>
  </si>
  <si>
    <t>Emergency Engine:  Mitsubishi, Model S12H-Y2PTAW-1, 1528 BHP, diesel fired, turbocharged, S/N 31889, Tier 2 certified, Engine Family No. 8MVXL37.1BBA.</t>
  </si>
  <si>
    <t>197.90</t>
  </si>
  <si>
    <t>200.40</t>
  </si>
  <si>
    <t>APCD2010-PTO-000518</t>
  </si>
  <si>
    <t>Residence Inn Gaslamp Quarter</t>
  </si>
  <si>
    <t>Zenon Leonor</t>
  </si>
  <si>
    <t>356 Sixth Av San Diego, CA</t>
  </si>
  <si>
    <t>Emergency Engine: Caterpillar, Model C15, 762 BHP, diesel fired, turbocharged, aftercooled, S/N FSE02438, Tier 2 Certified, Engine Family No. 8CPXL15.2ELW.</t>
  </si>
  <si>
    <t>601.50</t>
  </si>
  <si>
    <t>606.70</t>
  </si>
  <si>
    <t>APCD2010-PTO-000519</t>
  </si>
  <si>
    <t>2430 Business Park Dr Vista, CA</t>
  </si>
  <si>
    <t>Internal combustion engine. Make: Cummins, model QSK50-G4, engine s/n 33172763. Engine BHP: 2,220 HP at 1,800 rpm, turbocharged and aftercooled. Date of manufacture: March 04, 2008. Engine certified to family 8CEXL050.AAD (Tier 2). Driven electrical emergency generator rated at 1,500 kw. _x000D_(Appl. 986811/JFT Jan 2010).</t>
  </si>
  <si>
    <t>265.00</t>
  </si>
  <si>
    <t>APCD2010-PTO-000522</t>
  </si>
  <si>
    <t>Crown Castle Towers 06-2 LLC</t>
  </si>
  <si>
    <t>2205 Viewpoint Dr #907- Sunrise Hwy Mt Laguna, Ca</t>
  </si>
  <si>
    <t>Registration of Existing Emergency Standby Engine_x000D_Ford, Model: 0SG-6491 6005A, S/N: 06332 A-05-RC, Fuel: Propane, 60 hp,_x000D_Date first operated in San Diego County: 1995_x000D_Original App# APCD2010-CER-000174/SH May-2010</t>
  </si>
  <si>
    <t>1585.30</t>
  </si>
  <si>
    <t>1588.20</t>
  </si>
  <si>
    <t>APCD2010-PTO-000523</t>
  </si>
  <si>
    <t>Joyce Materson</t>
  </si>
  <si>
    <t>1163 N Centre City Py Escondido, CA</t>
  </si>
  <si>
    <t>Emergency standby engine: Doosan diesel engine, Model P222FE, S/N 900121 EUYOB, rated at 864 bhp, Model year 2008, EPA Tier 2 certified of Engine Family Number 8DWXL21.9UYA, turbocharged, aftercooled, driving a 600 KW generator._x000D_(APCD2009-CCN-987831/CCN/Jul 2010)_x000D_Engine #3</t>
  </si>
  <si>
    <t>56.30</t>
  </si>
  <si>
    <t>58.10</t>
  </si>
  <si>
    <t>APCD2010-PTO-000524</t>
  </si>
  <si>
    <t>Emergency standby engine: Doosan diesel engine, Model P222FE, S/N 900092 EUYOB , rated at 864 bhp, Model year 2008, EPA Tier 2 certified of Engine Family Number 8DWXL21.9UYA, turbocharged, aftercooled, driving a 600 KW generator._x000D_(APCD2009-APP-987832/CCN/Jul 2010)_x000D_Engine #2</t>
  </si>
  <si>
    <t>64.50</t>
  </si>
  <si>
    <t>66.40</t>
  </si>
  <si>
    <t>APCD2010-PTO-000525</t>
  </si>
  <si>
    <t>Emergency standby engine: Doosan diesel engine, Model P222FE, S/N 900126 EUYOB, rated at 864 bhp, Model year 2008, EPA Tier 2 certified of Engine Family Number 8DWXL21.9UYA, turbocharged, aftercooled, driving a 600 KW generator._x000D_(APCD2009-APP-987833/CCN/Jul 2010)_x000D_Engine #4</t>
  </si>
  <si>
    <t>APCD2010-PTO-000526</t>
  </si>
  <si>
    <t>Emergency standby engine: Doosan diesel engine, Model P222FE, S/N 900003 EUYOB, rated at 864 bhp, Model year 2008, EPA Tier 2 certified of Engine Family Number 8DWXL21.9UYA, turbocharged, aftercooled, driving a 600 KW generator._x000D_(APCD2009-APP-987834/CCN/July 2010)_x000D_Engine #1</t>
  </si>
  <si>
    <t>68.80</t>
  </si>
  <si>
    <t>69.10</t>
  </si>
  <si>
    <t>APCD2010-PTO-000529</t>
  </si>
  <si>
    <t>Abbott IBIS</t>
  </si>
  <si>
    <t>Raymond Rice</t>
  </si>
  <si>
    <t>2251 Faraday Avenue, Suite 150 Carlsbad, CA</t>
  </si>
  <si>
    <t>Emergency engine, Detroit Diesel engine, Model #60.14L, S/N 06R1029060, rated at 490hp, EPA Tier 3 Certified Engine, Family Number 9DDXL14.OVLD, turbocharged; Kohler Generator, 300 kW, Model 300REOZDD, Model year 2009, S/N 2264628. APCD20090-APP-000672</t>
  </si>
  <si>
    <t>APCD2010-PTO-000534</t>
  </si>
  <si>
    <t>Emergency engine generator: John Deere Diesel engine, Model 4024HF285, rated at 80 bhp, Model year 2009, EPA Tier 3 Certified Engine, Family Number 9JDXL03.0113, S/N PE 4024L022290, turbocharged and aftercooled, driving a 50 kw electrical generator.  (Building 2394)_x000D_APCD2009-APP-000904</t>
  </si>
  <si>
    <t>163.30</t>
  </si>
  <si>
    <t>APCD2010-PTO-000535</t>
  </si>
  <si>
    <t>Emergency standby engine: KEM Equipment Inc. engine, fueled with natural gas, Model PC10139, S/N 01218020607, rated at 145 bhp, Model year 2009, EPA certified of Engine Family Number 9KEMB08.1CN1, equipped with KEM Equipment Inc. three-way catalyst, Model C09-8110-S and air to fuel ratio controller, directly drives a backup pump for the sewage lift station._x000D_
_x000D_
Functional Group: Public Utilities and Transportation</t>
  </si>
  <si>
    <t>68.90</t>
  </si>
  <si>
    <t>70.40</t>
  </si>
  <si>
    <t>APCD2010-PTO-000536</t>
  </si>
  <si>
    <t>County of San Diego, DPW Wastewater Mgmt</t>
  </si>
  <si>
    <t>Stacy Preve</t>
  </si>
  <si>
    <t>2840 Hy 78 Julian, CA</t>
  </si>
  <si>
    <t>Emergency standby engine: Cummins diesel engine, Model QSB5-G3-NR3, S/N 73058937, rated at 145 bhp, Model year 2009, EPA Tier 3 certified of Engine Family Number ACEXL0275AAG, turbocharged, aftercooled, driving an 80 KW generator.</t>
  </si>
  <si>
    <t>712.90</t>
  </si>
  <si>
    <t>713.00</t>
  </si>
  <si>
    <t>APCD2010-PTO-000538</t>
  </si>
  <si>
    <t>CCC SAT</t>
  </si>
  <si>
    <t>Emergency Standby Diesel Engine: John Deere, Model: 4045HF285, S/N: PE4045L095610, 158 hp, Tier 3 certified, Family No.: 9JDXL06.8105, Model Year: 2009, turbocharged, charge air-cooled, equipped with a Johnson Matthey, Model No.: ERT1A-N-E1-SS-5 diesel particulate filter system, driving a 100 kW Kohler generator.</t>
  </si>
  <si>
    <t>402.30</t>
  </si>
  <si>
    <t>APCD2010-PTO-000539</t>
  </si>
  <si>
    <t>Emergency Standby Diesel Engine: John Deere, Model: 6090HF484, S/N:RG6090L069303, 422 hp, Tier 3 certified, Family No.: 9JDXL09.0114, Model Year: 2009, turbocharged, charge air-cooled, equipped with a Johnson Matthey, Model No.: CRT2-N-BITO-CS-8 diesel particulate filter system, driving a 275 kW Kohler generator.</t>
  </si>
  <si>
    <t>332.90</t>
  </si>
  <si>
    <t>APCD2010-PTO-000540</t>
  </si>
  <si>
    <t>Emergency standby engine: John Deere diesel engine, Model 4024HF285B, S/N PE4024L022145, rated at 80 bhp, Model year 2009, EPA Tier 3 certified of engine family number 9JDXL03.0113, turbocharged, driving a 60 kW generator.</t>
  </si>
  <si>
    <t>147.60</t>
  </si>
  <si>
    <t>APCD2010-PTO-000541</t>
  </si>
  <si>
    <t>West Wireless Health Institute</t>
  </si>
  <si>
    <t>Shelley Valentine</t>
  </si>
  <si>
    <t>10350 N Torrey Pines Rd La Jolla, CA</t>
  </si>
  <si>
    <t>Emergency engine generator: John Deere Diesel Engine, Model 6068HF285, 237bhp, S/N: PE6068L096213, Tier 3 certified, Family No. 9JDXL06.8104, Model Year 2009, turbocharged, charged air-cooled, driving a 150 kW generator. APCD2009-APP-000784</t>
  </si>
  <si>
    <t>91.10</t>
  </si>
  <si>
    <t>APCD2010-PTO-000547</t>
  </si>
  <si>
    <t>Emergency Engine: Caterpillar Diesel Engine, Model 3412, S/N 81Z18913, 742 BHP; Drives A 500 KW Generator. _x000D__x000D_(950830-CCN-7/1996)(17CCR93115 SJE12/2005)(POCR 06/2010).</t>
  </si>
  <si>
    <t>468.00</t>
  </si>
  <si>
    <t>483.00</t>
  </si>
  <si>
    <t>APCD2010-PTO-000549</t>
  </si>
  <si>
    <t>Emergency engine generator: John Deere Diesel Engine, Model 6068HF485, S/N PE 6068L095836, 315 hp, Tier 3 certified engine, Family no. 9DXL06.8101, Model Year 2009, turbocharged, charge air-cooled, driving a 200 kw Kohler generator. APCD2009-App-000798</t>
  </si>
  <si>
    <t>APCD2010-PTO-000550</t>
  </si>
  <si>
    <t>Emergency Engine:  John Deere, Model 6068HF485, 315 BHP, diesel fired, turbocharged, S/N PE6068L062917, Tier 3 Certified, Engine Family No. 8JDXL06.8101.</t>
  </si>
  <si>
    <t>89.50</t>
  </si>
  <si>
    <t>APCD2010-PTO-000551</t>
  </si>
  <si>
    <t>Scantibodies Laboratory Inc</t>
  </si>
  <si>
    <t>Facilities Manager,9343 Wheatlands Rd Santee, CA</t>
  </si>
  <si>
    <t>Emergency Engine: John Deere, Model 6068HF285K, 243 BHP, diesel fired, turbocharged, aftercooled, S/N PE6068L062476, Tier 3 Certified, Engine Family No. 8JDXL06.8104.</t>
  </si>
  <si>
    <t>APCD2010-PTO-000552</t>
  </si>
  <si>
    <t>Emergency Engine: Generac, Model 13.3GTA, 243 BHP, natural gas fired, turbocharged, aftercooled, S/N 0H0924, equipped with a Generac 3-way catalyst and air/fuel ratio controller.</t>
  </si>
  <si>
    <t>APCD2010-PTO-000553</t>
  </si>
  <si>
    <t>USMC Air Station Miramar</t>
  </si>
  <si>
    <t>Environmental Engineer</t>
  </si>
  <si>
    <t>USMC Air Station Miramar San Diego, CA</t>
  </si>
  <si>
    <t>Emergency engine generator: Caterpillar/Perkins diesel engine, Model C4.4, S/N E5M01631, 156.9 hp, Tier 3 certified, Family No. APKXL04.4NJ1, Model Year 2010, turbocharged, driving a 100 kW generator. APCD2009-APP-000844</t>
  </si>
  <si>
    <t>135.50</t>
  </si>
  <si>
    <t>139.30</t>
  </si>
  <si>
    <t>APCD2010-PTO-000554</t>
  </si>
  <si>
    <t>Plaza Bonita Mall</t>
  </si>
  <si>
    <t>Timothy Conery</t>
  </si>
  <si>
    <t>3030 Plaza Bonita Rd National City, Ca</t>
  </si>
  <si>
    <t>Emergency standby engine: Detroit Diesel engine, Model 16V2000 G84 R163-8A36, S/N 5362004168, rated at 1495 bhp, Model Year 2007, EPA Tier 2 certified of Engine Family Number 7MDDL31.8XRR, driving a 1,000 KW generator.</t>
  </si>
  <si>
    <t>APCD2010-PTO-000555</t>
  </si>
  <si>
    <t>New Alternatives</t>
  </si>
  <si>
    <t>Sam Love</t>
  </si>
  <si>
    <t>730 Medical Center Ct Chula Vista, CA</t>
  </si>
  <si>
    <t>Registration of Existing Diesel Emergency Standby Engine_x000D_Caterpillar, Model: 3304PC, S/N: 4B21394, Rating: 121hp, _x000D_Date first operated in San Diego County: June-2000_x000D_Original App# APCD2010-CER-000164/SH May-2010</t>
  </si>
  <si>
    <t>575.00</t>
  </si>
  <si>
    <t>576.00</t>
  </si>
  <si>
    <t>APCD2010-PTO-000556</t>
  </si>
  <si>
    <t>Registration of Existing Diesel Emergency Standby Engine_x000D_Cummins, Model: 4BT-3.9, S/N: 44313244, Rating: 102hp,_x000D_Date first operated in San Diego County: July-2000_x000D_Original App# APCD2010-CER-000165/SH May-2010</t>
  </si>
  <si>
    <t>261.50</t>
  </si>
  <si>
    <t>264.80</t>
  </si>
  <si>
    <t>APCD2010-PTO-000557</t>
  </si>
  <si>
    <t>San Luis Rey Gate A17 / Building 17012 Camp Pendleton, CA</t>
  </si>
  <si>
    <t>Emergency Engine Generator: John Deere Diesel Engine, Model 4045HF2851, S/N PE 4045L091260, 158hp, Tier 3 Certified, Family Number 9JDXL06.8105, Model Year 2009, turbocharged, charge air-cooled, driving a 100 kW Kohler generator. APCD2009-APP-000722 (San Luis Rey Gate A17) Bldg. No. 17012</t>
  </si>
  <si>
    <t>APCD2010-PTO-000558</t>
  </si>
  <si>
    <t>USMC Base Public Safety SA05</t>
  </si>
  <si>
    <t>Building 620505 Camp Pendleton, CA</t>
  </si>
  <si>
    <t>Emergency Engine Generator: John Deere Diesel Engine, Model 4045HF2851, S/N: PE4045L091253, 158hp, Tier 3 Certified, Family Number 9JDXL06.8105, Model Year 2009, turbocharged and charge air-cooled, driving a 100kw Generator (Mfr: Kohler, Model: 100REOZJD, S/N: 2256446) [Cristianitos Gate A62] Bldg. No. 620505</t>
  </si>
  <si>
    <t>APCD2010-PTO-000561</t>
  </si>
  <si>
    <t>Building 14085 Camp Pendleton, CA</t>
  </si>
  <si>
    <t>Emergency Engine Generator, John Deere Diesel engine, Model 6068HF485, rated at 315 hp, Model Year 2009, Turbocharged, S/N PE 6068L095849, EPA Tier 3 Certified Engine, Family Number 9JDXL06.8101, driving a 180 kw generator. Bldg. No. 14085</t>
  </si>
  <si>
    <t>APCD2010-PTO-000564</t>
  </si>
  <si>
    <t>Building 4100374 Camp Pendleton, CA</t>
  </si>
  <si>
    <t>Emergency Engine-Generator: Mitsubishi Diesel Engine, Model S16R-Y2PTAW2-1, 2923 BHP, Model year 2008, EPA Tier 2 Certified Engine, Family Number 8MVXL65.4BBA, S/N: 14852, turbocharged, driving a 1750 KW electrical generator (Kohler, Model: 1750REOZMB, S/N: 2267789) Building #4100374</t>
  </si>
  <si>
    <t>APCD2010-PTO-000569</t>
  </si>
  <si>
    <t>City of La Mesa</t>
  </si>
  <si>
    <t>9110 Grossmont Bl La Mesa, CA</t>
  </si>
  <si>
    <t>Emergency Standby Diesel Engine: John Deere, Model: 4045HF285K, S/N: PE4045L063405, 197 hp, Tier 3 certified of Family Number: 8JDXL06.8104, Model Year 2008, turbocharged, aftercooled, driving a 125 kW Generac generator.</t>
  </si>
  <si>
    <t>APCD2010-PTO-000572</t>
  </si>
  <si>
    <t>Michael Steele</t>
  </si>
  <si>
    <t>14250 Kirkham Way Poway, Ca</t>
  </si>
  <si>
    <t>Internal combustion engine, emergency. Make: Volvo, model TAD1641GE, serial number D16-042037-C3-A. Engine BHP: 757 HP, turbocharged and charge air cooled. Engine is certified to Tier 2, for family name AVPXL16.1ACB. Drives an electrical emergency generator rated at 500 kw._x000D_JFT June 18, 2010</t>
  </si>
  <si>
    <t>163.20</t>
  </si>
  <si>
    <t>APCD2010-PTO-000574</t>
  </si>
  <si>
    <t>175 N Melrose Dr Vista, CA</t>
  </si>
  <si>
    <t>Internal combustion engine, emergency. Make: John Deere, model 6090HF484C, serial number: RG6090L070503. Engine BHP: 346 HP, turbocharged, charge air cooled. Certified Tier 3 to family number 9JDXL09.0114. Drives an electrical emergency generator rated at 230 kW. _x000D_JFT June 2010</t>
  </si>
  <si>
    <t>126.80</t>
  </si>
  <si>
    <t>151.50</t>
  </si>
  <si>
    <t>APCD2010-PTO-000575</t>
  </si>
  <si>
    <t>Internal combustion engine, emergency. Make: Detroit Diesel, model T123-8A36, Serial Number: 5262003929, BHP: 2,328 HP. Engine equipped with turbocharger and charge air cooler. CARB engine family certification Tier 2 , to engine family 8MDDL95.4XTR. Drives an electrical emergency generator rated at 1,500 kw. JFT June 2010</t>
  </si>
  <si>
    <t>APCD2010-PTO-000576</t>
  </si>
  <si>
    <t>Internal combustion engine, emergency. Make: Detroit Diesel, model T123-8A36, serial number: 5262003989, BHP: 2,328 HP. Engine equipped with turbocharger and charge air cooler. CARB engine family certification Tier 2, to engine family 8MDDL95.4XTR. Drives an electrical emergency generator rated at 1,500 kw._x000D_JFT June 2010.</t>
  </si>
  <si>
    <t>APCD2010-PTO-000577</t>
  </si>
  <si>
    <t>Internal combustion engine, emergency. Make: Detroit Diesel, model T123-8A36, Serial Number: 5262003906, BHP: 2,328 HP. Engine equipped with turbocharger and charge air cooler. CARB engine family certification Tier 2, to engine family 8MDDL95.4XTR. Drives an electrical emergency generator rated at 1,500 kw. JFT June 2010.</t>
  </si>
  <si>
    <t>APCD2010-PTO-000578</t>
  </si>
  <si>
    <t>Scripps Highland M/I Dev LP</t>
  </si>
  <si>
    <t>Matthew Croft</t>
  </si>
  <si>
    <t>10181 Scripps Gateway Ct San Diego, CA</t>
  </si>
  <si>
    <t>Emergency standby engine: Caterpillar diesel engine, Model C15, S/N FSE02896, 546 bhp, Tier 3 certified of Engine Family Number ACPXL15.2ESX, turbocharged, aftercooled, driving a 350 KW generator.</t>
  </si>
  <si>
    <t>APCD2010-PTO-000579</t>
  </si>
  <si>
    <t>Double Tree by Hilton Del Mar</t>
  </si>
  <si>
    <t>11915 El Camino Real San Diego, CA</t>
  </si>
  <si>
    <t>Registration of existing Diesel Emergency Standby Engine_x000D_Cummins, Model: 4BT3.9-G1, S/N: 44581068, 86 hp, Model Year: 1991, Date first operated in San Diego County: 1991_x000D_APP2010-CER-000182/SH Jun-2010</t>
  </si>
  <si>
    <t>47.00</t>
  </si>
  <si>
    <t>49.30</t>
  </si>
  <si>
    <t>APCD2010-PTO-000580</t>
  </si>
  <si>
    <t>Emergency Engine Generator: Caterpillar Diesel Engine, Model C-15, rated at 619 hp, S/N FSE 00283, Model year 2006, Tier 3 Certified Engine, Engine Family Number 6CPXL15.2ESK, turbocharged, driving a 400 kw electric generator.  Functional Group Research, Development, Test, and Evaluation (RDT&amp;E).</t>
  </si>
  <si>
    <t>877.50</t>
  </si>
  <si>
    <t>880.00</t>
  </si>
  <si>
    <t>APCD2010-PTO-000582</t>
  </si>
  <si>
    <t>Building 202498 - Main Gate Camp Pendleton, CA</t>
  </si>
  <si>
    <t>Internal combustion engine, emergency: make, John Deere, model no. 4045HF285I, serial number PE4045L096299, diesel engine turbocharged and aftercooled. BHP: 158 HP. Engine is certified Tier 3, for family name 9JDXL06.8105. Drives an electrical emergency generator rated at 100 Kw. Bldg. No. 202498</t>
  </si>
  <si>
    <t>APCD2010-PTO-000590</t>
  </si>
  <si>
    <t>Emergency standby engine: John Deere diesel engine, Model 6090HF485, S/N RG6090L036927, rated at 385 bhp, Model year 2008, EPA Tier 3 certified of Engine Family Number 8JDXL09.0102, turbocharged, aftercooled, driving a 250 kW generator. (APCD2010-APP-000692/CCN/Jul 2010)</t>
  </si>
  <si>
    <t>117.40</t>
  </si>
  <si>
    <t>APCD2010-PTO-000591</t>
  </si>
  <si>
    <t>Mike Taratino</t>
  </si>
  <si>
    <t>Maintenance &amp; Operations Dept,15250 Ave of Science San Diego, CA</t>
  </si>
  <si>
    <t>Emergency standby engine: Cummins diesel engine, Model QSL9-G2-NR3, rated at 364 bhp, S/N 73085153, Model year 2010, EPA Tier 3 certified of Engine Family Number ACEXL0540AAB, turbocharged, aftercooled, driving a 271 kW generator. _x000D_(APCD2010-APP-001068/CCN/Jul 2010)</t>
  </si>
  <si>
    <t>58.50</t>
  </si>
  <si>
    <t>APCD2010-PTO-000592</t>
  </si>
  <si>
    <t>City of SD Water Department</t>
  </si>
  <si>
    <t>8888 Sparren Wy San Diego, CA</t>
  </si>
  <si>
    <t>Emergency standby engine: MTU Detroit Diesel engine, Model R163A36, S/N 5362004621, rated at 1495 bhp, Model Year 2008, EPA Tier 2 certified of Engine Family Number 8MDDL31.8XRR, turbocharged, intercooled, driving a 1,000 kW generator.</t>
  </si>
  <si>
    <t>83.80</t>
  </si>
  <si>
    <t>93.80</t>
  </si>
  <si>
    <t>APCD2010-PTO-000594</t>
  </si>
  <si>
    <t>Camp Cuyamaca</t>
  </si>
  <si>
    <t>San Diego County Office of Education</t>
  </si>
  <si>
    <t>12561 Highway 79 Descanso, CA</t>
  </si>
  <si>
    <t>Emergency standby engine: Caterpillar engine, fueled with LPG, Model 3306, S/N 07Y05601, rated at 220 bhp, equipped with Emission Control, Inc. catalytic converter, Model MCN-13-05F-T2, and Woodward air to fuel ratio controller, driving a 150 kW generator.</t>
  </si>
  <si>
    <t>APCD2010-PTO-000595</t>
  </si>
  <si>
    <t>Maint. Supervisor</t>
  </si>
  <si>
    <t>3752 Beyer Blvd San Ysidro, CA</t>
  </si>
  <si>
    <t>Emergency standby engine: Cummins diesel engine, Model 6CTAA8.3-G1, S/N 45750608, rated at 317 bhp, Model year 1998, EPA Tier 1 certified of Engine Family Number WCEXL0505ACA, turbocharged, aftercooled, driving a 200 KW generator</t>
  </si>
  <si>
    <t>109.30</t>
  </si>
  <si>
    <t>APCD2010-PTO-000596</t>
  </si>
  <si>
    <t>Sharp Rees-Stealy Medical Group</t>
  </si>
  <si>
    <t>10243 Genetic Center Dr San Diego, CA</t>
  </si>
  <si>
    <t>Emergency standby engine: Detroit Diesel engine, Model Series 60-6063TK35, S/N 06R0627555, rated at 550 bhp, Model Year 2000, EPA Tier 1 certified of Engine Family Number YDDXL12.7TGD, turbocharged, intercooled, driving a 355 KW generator.</t>
  </si>
  <si>
    <t>223.10</t>
  </si>
  <si>
    <t>231.80</t>
  </si>
  <si>
    <t>APCD2010-PTO-000597</t>
  </si>
  <si>
    <t>Bombardier Transportation</t>
  </si>
  <si>
    <t>105 N Cedros Avenue Solana Beach, CA</t>
  </si>
  <si>
    <t>Emergency standby engine: John Deere diesel engine, Model 4045HF285H, S/N PE4045L101831, rated at 126 bhp, Model year 2009, EPA Tier 3 certified of engine family number 9JDXL06.8117, turbocharged, aftercooled, driving a 80 KW generator.</t>
  </si>
  <si>
    <t>APCD2010-PTO-000598</t>
  </si>
  <si>
    <t>CliniComp Intl</t>
  </si>
  <si>
    <t>Carolina Sanchez</t>
  </si>
  <si>
    <t>9655 Towne Centre Dr San Diego, CA</t>
  </si>
  <si>
    <t>Emergency standby engine: General Motors engine, fueled with natural gas, Model Vortec 8.1L, S/N 8.1L22606E10, rated at 162 bhp, equipped with a GM three-way catalyst and air to fuel ratio controller, EPA certified for Power Solutions, Inc. of Engine Family APSIB8.10NGP, driving a 100 KW generator.</t>
  </si>
  <si>
    <t>82.60</t>
  </si>
  <si>
    <t>APCD2010-PTO-000599</t>
  </si>
  <si>
    <t>Emergency Standby Diesel Engine: Caterpillar, Model C9, S/N S9L02887, 398 hp, Tier 3 Certified of Family # ACPXL08.8ESK, Model Year 2010, turbocharged, aftercooled, driving a 250 kW generator and with a retrofitted vertical exhaust stack and flapper valve.</t>
  </si>
  <si>
    <t>138.90</t>
  </si>
  <si>
    <t>APCD2010-PTO-000600</t>
  </si>
  <si>
    <t>American Internet Services</t>
  </si>
  <si>
    <t>Karen Poirer</t>
  </si>
  <si>
    <t>9725 Scranton Rd San Diego, Ca</t>
  </si>
  <si>
    <t>Emergency Engine Generator: Caterpillar Diesel Engine, Model 3516CDITA, 3622 hp, Model Year 2007, S/N SBK00398, turbocharged and aftercooled, EPA Tier 2 Certified, Family Number 7CPXL78.1T2E driving a 2701 kW generator.</t>
  </si>
  <si>
    <t>248.40</t>
  </si>
  <si>
    <t>APCD2010-PTO-000616</t>
  </si>
  <si>
    <t>Stationary Emergency Diesel Engine:  Mitsubishi S16R-Y2PTAW2-1, S/N: 14962 (site's Engine#1), 2923 hp, Tier 2 certified of Family #8MVXL65.4BBA, model year 2008, turbocharged, aftercooled, equipped with an optional oxidation catalyst, driving an emergency generator.</t>
  </si>
  <si>
    <t>188.40</t>
  </si>
  <si>
    <t>213.40</t>
  </si>
  <si>
    <t>APCD2010-PTO-000617</t>
  </si>
  <si>
    <t>Stationary Emergency Diesel Engine:  Mitsubishi S16R-Y2PTAW2-1, S/N: 14949 (site's Engine#2), 2923 hp, Tier 2 certified of Family #8MVXL65.4BBA, model year 2008, turbocharged, aftercooled, equipped with an optional oxidation catalyst, driving an emergency generator.</t>
  </si>
  <si>
    <t>215.60</t>
  </si>
  <si>
    <t>APCD2010-PTO-000620</t>
  </si>
  <si>
    <t>Emergency Diesel Engine Generator: John Deere model 6068HF285K; serial number PE6068L059050; Tier 3 certified, Engine Family 8JDXL06.8104; 243 bhp rated, turbocharged and charge air cooled, driving a 150 kW generator.</t>
  </si>
  <si>
    <t>376.90</t>
  </si>
  <si>
    <t>379.60</t>
  </si>
  <si>
    <t>APCD2010-PTO-000621</t>
  </si>
  <si>
    <t>O&amp;M Manager</t>
  </si>
  <si>
    <t>18962 Lake Dr Escondido, CA</t>
  </si>
  <si>
    <t>Emergency Engine Generator: _x000D_   Mfr: John Deere, _x000D_   Model 6068HF485, _x000D_   S/N PE6068LO30301, _x000D_Fuel: Diesel, 315 bhp, Model Year 2007, Turbocharged, Tier 3 Certified, Engine Family Number 7JDXL06.8101, driving a 200 kW generator.</t>
  </si>
  <si>
    <t>APCD2010-PTO-000631</t>
  </si>
  <si>
    <t>5893 Copley Dr San Diego, CA</t>
  </si>
  <si>
    <t>Emergency Engine Generator: Cummins Diesel Engine, Model QST30-G5-NR2, rated at 1490 bhp, Model year 2010, S/N 37243104, EPA Tier 2 Certified Engine, Family Number ACEXL030.AAD, turbocharged and aftercooled, driving a 1000 kW generator.</t>
  </si>
  <si>
    <t>311.50</t>
  </si>
  <si>
    <t>APCD2010-PTO-000636</t>
  </si>
  <si>
    <t>Frontwave Credit Union</t>
  </si>
  <si>
    <t>1278 Rocky Point Dr Oceanside, CA</t>
  </si>
  <si>
    <t>Emergency Engine Generator: Detroit Diesel Engine, Model 6063HV35, 635 BHP, S/N 06R1038264, Model Year 2010, Turbocharged, EPA Tier 3 Certified, Family Number ADDXL14.0VLD, driving a 400 kW generator.</t>
  </si>
  <si>
    <t>APCD2010-PTO-000637</t>
  </si>
  <si>
    <t>Stationary Emergency Diesel Engine:  John Deere / 6068HF485, S/N: PE6068L095306, 315 hp, Tier 3 certified of Family #9JDXL06.8101, turbocharged, aftercooled, driving an emergency generator.</t>
  </si>
  <si>
    <t>APCD2010-PTO-000640</t>
  </si>
  <si>
    <t>USN NAVCONBRIG Miramar</t>
  </si>
  <si>
    <t>Comm Officer Facilities Eng</t>
  </si>
  <si>
    <t>NAVCOMBRIG  Miramar San Diego, CA</t>
  </si>
  <si>
    <t>Stationary Emergency Diesel Engine: Detroit Diesel S60 / 6063HV35, S/N: 06R1039249, 685 hp, Tier 3 certified, Engine Family #ADDXL14.0VLD, turbocharged, aftercooled, driving an emergency generator.</t>
  </si>
  <si>
    <t>97.60</t>
  </si>
  <si>
    <t>101.30</t>
  </si>
  <si>
    <t>APCD2010-PTO-000641</t>
  </si>
  <si>
    <t>SD City of</t>
  </si>
  <si>
    <t>2581 Quivera Ct San Diego, CA</t>
  </si>
  <si>
    <t>Stationary Emergency Diesel Engine: John Deere model 4024HF285B, S/N: PE4024L033426, 80 hp, Tier 3 certified of Family #AJDXL03.0113, turbocharged, aftercooled, driving a generator to provide emergency electrical power.</t>
  </si>
  <si>
    <t>APCD2010-PTO-000648</t>
  </si>
  <si>
    <t>Stationary emergency engine. Make: Cummins, model no. QSB7-G3, rated BHP is 250 HP. serial number: 73093913. Diesel engine, turbocharged and aftercooled. Certified Tier 3 family name ACEXL0409AAB. Drives an electrical emergency generator rated at 150 kW.</t>
  </si>
  <si>
    <t>APCD2010-PTO-000652</t>
  </si>
  <si>
    <t>Rohr Inc, a UTC Aerospace Systems Company</t>
  </si>
  <si>
    <t>Rick Sordia</t>
  </si>
  <si>
    <t>850 Lagoon Dr Chula Vista, CA</t>
  </si>
  <si>
    <t>Stationary emergency engine, diesel. Rated BHP: 788 HP. Make: Caterpillar, model C15, engine serial number FSE01268. Engine is turbocharged and aftercooled. Certified, tier 2, engine family name 7CPXL15.2ESL. Fitted with a Caterpillar Diesel oxidation catalyst. Engine drives a generator rated at 500 kW.</t>
  </si>
  <si>
    <t>260.30</t>
  </si>
  <si>
    <t>APCD2010-PTO-000653</t>
  </si>
  <si>
    <t>Building 16088 Camp Pendleton, CA</t>
  </si>
  <si>
    <t>Emergency Engine Generator: John Deere Engine, Model 4045HF285H, rated at 99 hp, Model Year 2009, S/N PE4045LO97530, EPA Tier 3 Certified Engine, Family Number 9JDXL06.8117, turbocharged and aftercooled, driving a 80kw  electrical generator.</t>
  </si>
  <si>
    <t>APCD2010-PTO-000654</t>
  </si>
  <si>
    <t>Kindred Hospital San Diego</t>
  </si>
  <si>
    <t>1940 El Cajon Bl San Diego, CA</t>
  </si>
  <si>
    <t>Stationary emergency engine, diesel. Make: Volvo Penta, Model: TAD1641GE, S/N: 2016033833, 757 HP. Tier 2 certified to engine family 8VPXL16.1ACB Equipped with turbocharger and aftercooler. Engine has vertical exhaust and a flapper valve. Drives a generator rated at 505 kW.</t>
  </si>
  <si>
    <t>185.00</t>
  </si>
  <si>
    <t>208.10</t>
  </si>
  <si>
    <t>APCD2010-PTO-000660</t>
  </si>
  <si>
    <t>Sterling City Science North Portfolio, LLC</t>
  </si>
  <si>
    <t>Maritza Macias</t>
  </si>
  <si>
    <t>10398 Pacific Center Court San Diego, CA</t>
  </si>
  <si>
    <t>Emergency standby engine: Detroit Diesel engine, Model S60 6063HV35, S/N 06R1037086, rated at 685 bhp, Model year 2010, EPA Tier 3 certified of Engine Family Number ADDXL14.0VLD, turbocharged, aftercooled, driving a 300 KW generator. (APCD2010-APP-000991/CCN/Sept 2010)</t>
  </si>
  <si>
    <t>APCD2010-PTO-000661</t>
  </si>
  <si>
    <t>2131 Faraday, LLC</t>
  </si>
  <si>
    <t>Elizabeth Lindsay</t>
  </si>
  <si>
    <t>2131 Faraday Av Carlsbad, CA</t>
  </si>
  <si>
    <t>Emergency standby engine: John Deere diesel engine, Model 6090HF484, s/n RG6090L078098, rated at 422 bhp, Model Year 2010, EPA Tier 3 certified of Engine Family Number AJDXL09.0114, driving a 275 kW generator._x000D_
(APCD2009-APP-000929/CCN/Sep 2010)</t>
  </si>
  <si>
    <t>APCD2010-PTO-000662</t>
  </si>
  <si>
    <t>Emergency standby engine: Cummins diesel engine, Model QSK60-G6-NR2, rated at 2922 bhp, S/N 33177929, Model Year 2009, EPA Tier 2 certified of Engine Family Number 9CEXL060.AAD, driving a 2,000 kW generator. (APCD2010-APP-000989/CCN/Sep 2010)</t>
  </si>
  <si>
    <t>APCD2010-PTO-000665</t>
  </si>
  <si>
    <t>SD Metro Pumping Station #2</t>
  </si>
  <si>
    <t>4077 N Harbor Dr San Diego, CA</t>
  </si>
  <si>
    <t>Emergency standby engine: Caterpillar diesel engine, Model C15 DITA, S/N FSE02492, rated at 762 bhp, Model Year 2009, EPA Tier 2 certified of Engine Family Number 9CPXL15.2ELW, turbocharged, aftercooled, driving a 568 KW generator. (APCD2010-APP-000987/CCN/Oct 2010)</t>
  </si>
  <si>
    <t>79.70</t>
  </si>
  <si>
    <t>APCD2010-PTO-000667</t>
  </si>
  <si>
    <t>County of San Diego Dept General  Services</t>
  </si>
  <si>
    <t>14024 Peaceful Valley Ranch Rd Jamul, Ca</t>
  </si>
  <si>
    <t>Stationary internal combustion engine. Make: John Deere, model number 4024H285B, serial number PE4024L014457, diesel engine turbocharged and aftercooled. BHP: 80 BHP. Engine is certified Tier 3, for family name 9JDXL03.0113. Drives an electrical emergency generator rated at 60 kW.</t>
  </si>
  <si>
    <t>APCD2010-PTO-000668</t>
  </si>
  <si>
    <t>Emergency Engine Generator: Mitsubishi Diesel Engine, ModelS12R-Y2PTAW-1, S/N 13761, rated at 1881 hp, Model 2009, EPA Tier 2 Certified Engine, Family Number 9MVXL49.0BBA, turbocharged and aftercooled, driving a 1280 kw generator.</t>
  </si>
  <si>
    <t>APCD2010-PTO-000669</t>
  </si>
  <si>
    <t>Area 62 IIT Site Camp Pendleton, CA</t>
  </si>
  <si>
    <t>Emergency Diesel Engine Generator: IVECO/FPT model F2CE9685A; S/N E001-012164; Engine Family AVEXL08.7TR3; 389 bhp rated; turbocharged with charge air cooler; driving a 250 kW generator.  ( Building 61718)</t>
  </si>
  <si>
    <t>APCD2010-PTO-000670</t>
  </si>
  <si>
    <t>14303 Lyons Valley Rd Jamul, CA</t>
  </si>
  <si>
    <t>Stationary diesel engine, emergency. Make: John Deere, Model: 6068HF485T, Serial No.: PE6068L079792. BHP: 315 HP, Tier 3 certified of Family #: 9JDXL06.8101, Model Year 2009. Engine equipped with turbocharger and charge air cooler. Drives an electrical generator rated at 180 kW.</t>
  </si>
  <si>
    <t>182.30</t>
  </si>
  <si>
    <t>APCD2010-PTO-000671</t>
  </si>
  <si>
    <t>Expeditor International</t>
  </si>
  <si>
    <t>1470 Expostion Way San Diego, CA</t>
  </si>
  <si>
    <t>Emergency Standby Diesel Engine: Detroit Diesel, Model 6063HV35, s/n 06R006789, 685 hp, Tier 3, certified of Family Number 8DDXL14.0VLD, Model Year 2008, turbocharged and aftercooled, with a Kohler crankcase filter, driving a 405 kW Kohler generator.</t>
  </si>
  <si>
    <t>69.80</t>
  </si>
  <si>
    <t>75.80</t>
  </si>
  <si>
    <t>APCD2010-PTO-000673</t>
  </si>
  <si>
    <t>Emergency Engine Generator: John Deere Diesel Engine, Model 402HF285, S/N 4024L029700, rated at 80 bhp, Model Year 2010, EPA Tier 3 Certified Engine, Family Number AJDXL03.0113, Turbocharged, driving a 50kw electrical generator.  _x000D_(Building 530406)</t>
  </si>
  <si>
    <t>APCD2010-PTO-000676</t>
  </si>
  <si>
    <t>24 Area Water Treatment Plant Camp Pendleton, CA</t>
  </si>
  <si>
    <t>Emergency standby engine: Cummins diesel engine, Model QSB7-G3-NR3, S/N 73076044, rated at 250 bhp, Model year 2010,_x000D_EPA Tier 3 certified of Engine Family Number ACEXL0409AAB, turbocharged, aftercooled, driving a 186 KW generator._x000D_(APCD2010-APP-001017/CCN/Nov 2010)</t>
  </si>
  <si>
    <t>APCD2010-PTO-000679</t>
  </si>
  <si>
    <t>Surgical Center of San Diego LLC</t>
  </si>
  <si>
    <t>Monica Crellin</t>
  </si>
  <si>
    <t>4910 Directors Pl #100 San Diego, CA</t>
  </si>
  <si>
    <t>Emergency Diesel Engine Generator: John Deere Model 6068HF484B; SN RG6090L088313; Tier 3 certified, Engine Family AJDXL09.0114; 385 bhp, turbocharged, charge air cooled, driving a 250 kW generator.</t>
  </si>
  <si>
    <t>APCD2010-PTO-000682</t>
  </si>
  <si>
    <t>Emergency Engine:  Cummins, Model Ford WSG-1068, 98 BHP, propane fired, Cummins S/N F090009919, Ford Windsor S/N E182-240707-2056212; equipped with a catalytic converter, Clean Emissions Products, Inc., Model IC-7-300 3W.</t>
  </si>
  <si>
    <t>APCD2010-PTO-000683</t>
  </si>
  <si>
    <t>MG-Island LLC</t>
  </si>
  <si>
    <t>Brook Balkwill</t>
  </si>
  <si>
    <t>1155 Island Ave San Diego, CA</t>
  </si>
  <si>
    <t>Emergency Engine Generator: Volvo Diesel Engine, Model TWD1643GE, rated at 904 bhp, S/N D16*032843*03*A, Model Year 2008, EPA Tier 3 Certified Engine, Family Number 8VPXL16.1ACW, turbocharged and aftercooled, driving a 600 KW electrical generator.</t>
  </si>
  <si>
    <t>182.80</t>
  </si>
  <si>
    <t>198.80</t>
  </si>
  <si>
    <t>APCD2010-PTO-000684</t>
  </si>
  <si>
    <t>10466 North Torrey Pines Road La Jolla, CA</t>
  </si>
  <si>
    <t>Emergency Diesel Engine Generator: Cummins model QSK23-G7 NR2; S/N 00321169; Engine Family ACEXL023.AAB; 1220 bhp rated; turbocharged with charge air cooler; driving a 750 kW generator</t>
  </si>
  <si>
    <t>103.20</t>
  </si>
  <si>
    <t>APCD2010-PTO-000687</t>
  </si>
  <si>
    <t>USMC Base Military Schools</t>
  </si>
  <si>
    <t>Building 520524 Camp Pendleton, CA</t>
  </si>
  <si>
    <t>Emergency Engine Generator: John Deere Diesel Engine, Model 4045HF285I, rated at 158 hp, S/N PE 4045L103763, EPA Tier 3 Certified Engine, Family Number 9JDXL06.8117, turbocharged, driving a 100 KW Generator. Bldg. No. 520524</t>
  </si>
  <si>
    <t>APCD2010-PTO-000690</t>
  </si>
  <si>
    <t>Oncore Manufacturing Services LLC</t>
  </si>
  <si>
    <t>237 Via Vera Cruz San Marcos, CA</t>
  </si>
  <si>
    <t>Emergency Diesel Engine Generator: John Deere model 4045HF285I; serial number PE4045L134991;_x000D_
Engine Family AJDXL06.8117; 158 bhp rated; turbocharged with charge air cooler; driving a 100 kW generator</t>
  </si>
  <si>
    <t>APCD2010-PTO-000698</t>
  </si>
  <si>
    <t>Tom Justo</t>
  </si>
  <si>
    <t>5968 Steeplechase Rd Bonita, CA</t>
  </si>
  <si>
    <t>Emergency Engine Generator:  Cummins Diesel Engine, Model QSB7-G3, rated at 250 bhp, S/N 73093886, Model year 2010, EPA Tier 3, Certified Engine, Family Number ACEXL0409AAB, turbocharged and aftercooled, driving a 125 KW generator.</t>
  </si>
  <si>
    <t>139.70</t>
  </si>
  <si>
    <t>160.80</t>
  </si>
  <si>
    <t>APCD2010-PTO-000700</t>
  </si>
  <si>
    <t>California State University San Marcos</t>
  </si>
  <si>
    <t>Regina Frasca</t>
  </si>
  <si>
    <t>Emergency standby engine: Detroit Diesel engine, Model 12V2000 G45 R123-8A37, S/N 5352010077, rated at 1046 bhp, Model year 2009, EPA Tier 2 certified of Engine Family Number 9MDDL35.8GRR, turbocharged, aftercooled, driving a 700 kW generator. (APCD2010-APP-001010/CCN/Dec 2010)</t>
  </si>
  <si>
    <t>APCD2010-PTO-000703</t>
  </si>
  <si>
    <t>Apple Inc</t>
  </si>
  <si>
    <t>Kate Phin</t>
  </si>
  <si>
    <t>16620 West Bernardo Drive San Diego, CA</t>
  </si>
  <si>
    <t>Emergency standby engine: Mitsubishi diesel engine, Model S12H-Y2TPAW-1, S/N 32686, rated at 1528 bhp, Model Year 2010, EPA Tier 2 certified of Engine Family Number AMVXL37.1BBA, driving a 1020 KW generator. (APCD2010-APP-001178/CCN/Dec 2010)</t>
  </si>
  <si>
    <t>APCD2010-PTO-000705</t>
  </si>
  <si>
    <t>Riverside County PSEC</t>
  </si>
  <si>
    <t>2683 Doville Ranch Rd Fallbrook, CA</t>
  </si>
  <si>
    <t>Emergency Propane Engine Generator: Generac Model WSG-1068 (same as Ford Model WSG-1068_x000D_
engine); Serial Number E172A 190110 0190249; Engine Family AGNXB06.82L6; 85.6 bhp rated; equipped with a Generac air/fuel ratio controller and 3-way catalyst; rich-burn; driving a 50 kW generator.</t>
  </si>
  <si>
    <t>APCD2010-PTO-000706</t>
  </si>
  <si>
    <t>Emergency Engine Generator: Volvo Penta Diesel Engine, Model TAD1641GE, rated at 757 hp, Model Year 2006,  EPA Tier 2, Engine Family Number 6VPXL16.1ACB, S/N D16009812C2A, turbocharged, driving a 505 kW generator</t>
  </si>
  <si>
    <t>342.80</t>
  </si>
  <si>
    <t>343.30</t>
  </si>
  <si>
    <t>APCD2011-PTO-000714</t>
  </si>
  <si>
    <t>County of San Diego Sheriff Station</t>
  </si>
  <si>
    <t>Mt Woodson Rd Ramona, Ca</t>
  </si>
  <si>
    <t>Emergency Propane Engine Generator: Ford/Cummins model WSG-1068; serial number I100158384; Engine Family ACEXB06.8GDA; 164 bhp rated; equipped with air/fuel ratio controller and 3-way catalyst # 0623223; rich-burn; driving a 85 kW generator</t>
  </si>
  <si>
    <t>387.10</t>
  </si>
  <si>
    <t>446.30</t>
  </si>
  <si>
    <t>APCD2011-PTO-000716</t>
  </si>
  <si>
    <t>CORONADO SHORES CONDOMINIUM ASSN #5</t>
  </si>
  <si>
    <t>1830 AVENIDA DEL MUNDO CORONADO, CA</t>
  </si>
  <si>
    <t>Emergency Engine: Cummins, Model GM-8.1L Vortec, 192.5 BHP, natural gas fired, S/N 8P1L21131, Engine Family No. 9CEXB08.1GDA; equipped with a Cummins catalytic converter and an air/fuel ratio controller.</t>
  </si>
  <si>
    <t>APCD2011-PTO-000717</t>
  </si>
  <si>
    <t>Park One Owners Association,</t>
  </si>
  <si>
    <t>A Non-profit Corporation,3415 Park Blvd San Diego, CA</t>
  </si>
  <si>
    <t>Emergency Engine: Cummins, Model QSL9-G3 NR3, 399 BHP, diesel fired, turbocharged, aftercooled, S/N 46763437, Tier 3, Engine Family No. 7CEXL0540AAB.</t>
  </si>
  <si>
    <t>118.60</t>
  </si>
  <si>
    <t>APCD2011-PTO-000718</t>
  </si>
  <si>
    <t>305 Via Del Norte Oceanside, Ca</t>
  </si>
  <si>
    <t>Emergency Engine:  MTU Detroit Diesel, Model 12V 2000G45TB, 1046 BHP, diesel fired, turbocharged, aftercooled, S/N 5352010109, Tier 2, Engine Family No. AMDDL35.8GRR.</t>
  </si>
  <si>
    <t>71.60</t>
  </si>
  <si>
    <t>APCD2011-PTO-000719</t>
  </si>
  <si>
    <t>Tony Bowers</t>
  </si>
  <si>
    <t>14415 Lake Poway Rd Poway, CA</t>
  </si>
  <si>
    <t>Emergency Engine: Caterpillar, Model C4.4, 156 BHP, diesel fired, turbocharged, aftercooled. S/N E5M01493, Tier 3, Engine Family No. 9PKXL04.4NJI.</t>
  </si>
  <si>
    <t>79.50</t>
  </si>
  <si>
    <t>APCD2011-PTO-000721</t>
  </si>
  <si>
    <t>BMR-10835 Road to The Cure LLC</t>
  </si>
  <si>
    <t>Evan Aguayo</t>
  </si>
  <si>
    <t>10835 Road to The Cure San Diego, CA</t>
  </si>
  <si>
    <t>Emergency Diesel Engine Generator: John Deere; model 4045HF285J; serial number PE4045L135762;Tier 3,  Engine Family AJDXL06.8117; 126 bhp rated; turbocharged with charge air cooler; driving an 80 kW generator</t>
  </si>
  <si>
    <t>120.10</t>
  </si>
  <si>
    <t>APCD2011-PTO-000727</t>
  </si>
  <si>
    <t>Emergency standby engine: John Deere diesel engine, Model 5030HF285, S/N PE5030L036393, rated at 97 bhp, Model Year 2010, EPA Tier 3 certified of Engine Family Number AJDXL03.0113, driving a 60 kW generator. (APCD2010-APP-001206/CCN/1-2011)</t>
  </si>
  <si>
    <t>49.80</t>
  </si>
  <si>
    <t>APCD2011-PTO-000732</t>
  </si>
  <si>
    <t>GenMark DX</t>
  </si>
  <si>
    <t>Joe Wallake</t>
  </si>
  <si>
    <t>5964 La Place Ct #100 Carlsbad, Ca</t>
  </si>
  <si>
    <t>Emergency standby engine: John Deere diesel engine, Model 4045HF285, S/N PE4045L117254, rated at 158 bhp, Model Year 2010, EPA Tier 3 certified of Engine Family Number AJDXL06.8117, driving a 100 KW generator._x000D_(APCD2010-APP-001187/CCN/Jan 2011)</t>
  </si>
  <si>
    <t>117.90</t>
  </si>
  <si>
    <t>APCD2011-PTO-000734</t>
  </si>
  <si>
    <t>City of San Diego-Public Utilities Department PUD WW Collection</t>
  </si>
  <si>
    <t>11711 Avenida Sivrita SPS 74 San Diego, CA</t>
  </si>
  <si>
    <t>Emergency Standby Engine: John Deere, Model: 4024HF285, s/n: PE4024L023382, 80 hp, Tier 3 Certified, Family Number 9JDXL03.0113, Model Year 2009, turbocharge, driving a 50 kW Kohler generator.</t>
  </si>
  <si>
    <t>88.70</t>
  </si>
  <si>
    <t>99.40</t>
  </si>
  <si>
    <t>APCD2011-PTO-000737</t>
  </si>
  <si>
    <t>Stationary Emergency Diesel Engine:  John Deere / 5030HF285G, S/N: PE5030L028387, 97 hp, Tier 3 certified of Family #AJDXL03.0113, turbocharged, aftercooled, driving an emergency generator.</t>
  </si>
  <si>
    <t>APCD2011-PTO-000738</t>
  </si>
  <si>
    <t>INS/Border Patrol Headquarters</t>
  </si>
  <si>
    <t>Ann Vasquez</t>
  </si>
  <si>
    <t>2411 Boswell Rd Chula Vista, CA</t>
  </si>
  <si>
    <t>Emergency Engine: Caterpillar, Model C27, 1214 BHP, diesel fired, turbocharged, aftercooled, S/N MJE00597, Tier 2, Engine Family No. 7CPXL27.0ESL.  Driving an emergency generator.</t>
  </si>
  <si>
    <t>APCD2011-PTO-000740</t>
  </si>
  <si>
    <t>CA State University San Marcos</t>
  </si>
  <si>
    <t>Director RM&amp;S</t>
  </si>
  <si>
    <t>Emergency Diesel Engine Generator: John Deere; model 6090HF484B; S/N RG6090L083955; Engine Family AJDXL09.0114; Tier 3 certified; 385 bhp rated; turbocharged with charge air cooler; driving a 250 kW generator</t>
  </si>
  <si>
    <t>APCD2011-PTO-000741</t>
  </si>
  <si>
    <t>Matt Drake</t>
  </si>
  <si>
    <t>Silver Strand Blvd, Bldg 506 Coronado, CA</t>
  </si>
  <si>
    <t>Stationary Emergency Diesel Engine:  John Deere / 5030HF285G, S/N: PE5030L034610, 97 hp, Tier 3 certified of Family #AJDXL03.0113, turbocharged, aftercooled, driving an emergency generator.</t>
  </si>
  <si>
    <t>267.80</t>
  </si>
  <si>
    <t>283.10</t>
  </si>
  <si>
    <t>APCD2011-PTO-000747</t>
  </si>
  <si>
    <t>Millennium Laboratories</t>
  </si>
  <si>
    <t>Tim Scott</t>
  </si>
  <si>
    <t>16981 Via Tazon San Diego, CA</t>
  </si>
  <si>
    <t>Emergency Engine Generator: Cummins diesel engine, Model QSX15-G9, S/N 79420707, rated at 755 hp, Model year 2010, EPA Tier 2 Certified, turbocharged and aftercooled, Engine Family Number: ACEXL015.AAJ, Engine driving a 500kw.</t>
  </si>
  <si>
    <t>154.30</t>
  </si>
  <si>
    <t>APCD2011-PTO-000748</t>
  </si>
  <si>
    <t>MCAS Miramar  NSWC</t>
  </si>
  <si>
    <t>Ryan Trotter</t>
  </si>
  <si>
    <t>MCAS Miramar TACTS Bldg 8745 San Diego, CA</t>
  </si>
  <si>
    <t>Emergency Engine Generator: General Motors LPG Engine, Model Vortec 8.1L, S/N 8.1L22517C10, 164 hp, Model year 2010, Family APSIB8.10NGP, equipped with a GM catalytic converter, Model GM 66574, drives a 100kw generator.</t>
  </si>
  <si>
    <t>239.60</t>
  </si>
  <si>
    <t>242.30</t>
  </si>
  <si>
    <t>APCD2011-PTO-000757</t>
  </si>
  <si>
    <t>651 E Vista Wy Vista, CA</t>
  </si>
  <si>
    <t>Emergency Engine:  John Deere, Model 6090HF485, 346 BHP, diesel fired, turbocharged, aftercooled, S/N RG6090L049519, Model Year 2008, Engine Family No. 8JDXL09.0102.</t>
  </si>
  <si>
    <t>152.30</t>
  </si>
  <si>
    <t>153.30</t>
  </si>
  <si>
    <t>APCD2011-PTO-000759</t>
  </si>
  <si>
    <t>2009 S Melrose Dr Vista, CA</t>
  </si>
  <si>
    <t>Emergency Engine: John Deere, Model 6090HF485, 346 BHP, diesel fired, turbocharged, aftercooled, S/N RG6090L049712, Model Year 2008, Engine Family No. 8JDXL09.0102.</t>
  </si>
  <si>
    <t>143.60</t>
  </si>
  <si>
    <t>APCD2011-PTO-000760</t>
  </si>
  <si>
    <t>San Diego, County of</t>
  </si>
  <si>
    <t>Charles Marchesano</t>
  </si>
  <si>
    <t>341 Heald Ln,Fallbrook Community Center Fallbrook, CA</t>
  </si>
  <si>
    <t>Emergency Engine:  John Deere, Model 4045TF270, 99 BHP, diesel fired, turbocharged, aftercooled, S/N PE4045T654494, Model Year 2007, Engine Family No. 7JDXL04.5057.</t>
  </si>
  <si>
    <t>APCD2011-PTO-000761</t>
  </si>
  <si>
    <t>Stationary Emergency Diesel Engine: John Deere / 6068HF485T, S/N: PE6068L146136, 315 hp, Tier 3 certified of Family #AJDXL06.8115, turbocharged, aftercooled, driving an emergency generator.</t>
  </si>
  <si>
    <t>137.20</t>
  </si>
  <si>
    <t>APCD2011-PTO-000763</t>
  </si>
  <si>
    <t>Borrego Water District - Wilcox Well</t>
  </si>
  <si>
    <t>Jerry Rolwing</t>
  </si>
  <si>
    <t>3700 Borrego Springs Rd Borrego Springs, CA</t>
  </si>
  <si>
    <t>Registration of Existing Diesel Standby Engine_x000D_Cummins, Model: B3.9-C, S/N: 45843437, 130hp, EPA Engine Family: XCEXL0239ACA._x000D_Date first Operated in San Diego County: 10/27/2000._x000D_Original App# APCD2011-CER-000244</t>
  </si>
  <si>
    <t>7773.30</t>
  </si>
  <si>
    <t>7780.60</t>
  </si>
  <si>
    <t>APCD2011-PTO-000765</t>
  </si>
  <si>
    <t>30347 Circle R Ln Valley Center, CA</t>
  </si>
  <si>
    <t>Emergency Diesel Engine Generator: John Deere model 6068HF285; serial number PE6068L123660; Engine Family AJDXL06.8104; tier 3 certified; 197 bhp rated; turbocharged with charge air cooler; driving a 125 kW generator</t>
  </si>
  <si>
    <t>86.70</t>
  </si>
  <si>
    <t>87.70</t>
  </si>
  <si>
    <t>APCD2011-PTO-000768</t>
  </si>
  <si>
    <t>City of San Diego Collections Div</t>
  </si>
  <si>
    <t>Chris Sandoval</t>
  </si>
  <si>
    <t>8353 Miramar Pl San Diego, CA</t>
  </si>
  <si>
    <t>Registration of Existing Diesel Standby Engine_x000D_2000 Mitsubishi, Model: 20A01326-S, S/N: 2055970, 402 hp, date first operated in San Diego County: 5/5/2000_x000D_Original App# APCD2011-CER-000254</t>
  </si>
  <si>
    <t>45.40</t>
  </si>
  <si>
    <t>APCD2011-PTO-000770</t>
  </si>
  <si>
    <t>Emergency Engine:  Isuzu, Model BB-4JGIT, S/N 318614, 55.3 BHP, diesel fired, turbocharged, Engine Code 4JG1TABGB-01, Engine Family No. 6SZXL03.1GTB.</t>
  </si>
  <si>
    <t>APCD2011-PTO-000771</t>
  </si>
  <si>
    <t>Emergency Engine:  Isuzu, Model BB-4JGIT, S/N 319010, 55.3 BHP, diesel fired, turbocharged, Engine Code 4JG1TABGB-01, Engine Family No. 6SZXL03.1GTB.</t>
  </si>
  <si>
    <t>APCD2011-PTO-000773</t>
  </si>
  <si>
    <t>Registration of existing Diesel Standby Engine/Fire Pump_x000D_1985 Caterpillar, Model: PL4925-87, S/N: 90N69564, 121 hp, Date First Operated In San Diego County: 1985_x000D_Original App# APCD2011-CER-000255</t>
  </si>
  <si>
    <t>674.20</t>
  </si>
  <si>
    <t>APCD2011-PTO-000776</t>
  </si>
  <si>
    <t>Ostendo Technologies Inc</t>
  </si>
  <si>
    <t>Chuck El-Ghorovry</t>
  </si>
  <si>
    <t>6231 Yarrow Dr #A Carlsbad, CA</t>
  </si>
  <si>
    <t>Emergency Diesel Engine Generator: John Deere; model 4045HF285K; serial number PE4045L139227; Engine Family AJDXL06.8104; tier 3 certified; 197 bhp rated; turbocharged with charge air cooler; driving a 125 kW generator</t>
  </si>
  <si>
    <t>162.30</t>
  </si>
  <si>
    <t>APCD2011-PTO-000784</t>
  </si>
  <si>
    <t>7337 Trade St San Diego, CA</t>
  </si>
  <si>
    <t>Emergency standby engine: Caterpillar diesel engine, Model 3516 C, rated at 3634 bhp, S/N SBK00783, Model year 2009, EPA Tier 2 certified of Engine Family Number 9CPXL78.1T2E, turbocharged, aftercooled, with vertical exhaust flow, driving a 2710 KW generator._x000D_
(APCD2008-APP-987455/CCN/March 2011)</t>
  </si>
  <si>
    <t>350.05</t>
  </si>
  <si>
    <t>APCD2011-PTO-000785</t>
  </si>
  <si>
    <t>Emergency standby engine: Caterpillar diesel engine, Model 3516 C, rated at 3634 bhp, S/N SBK00807, Model year 2009, EPA Tier 2 certified of Engine Family Number 9CPXL78.1T2E, turbocharged, aftercooled, with vertical exhaust flow, driving a 2710 kW generator. (APCD2008-APP-987456/CCN/March 2011)</t>
  </si>
  <si>
    <t>338.85</t>
  </si>
  <si>
    <t>348.35</t>
  </si>
  <si>
    <t>APCD2011-PTO-000786</t>
  </si>
  <si>
    <t>Emergency standby engine: Caterpillar diesel engine, Model 3516 C, rated at 3634 bhp, S/N SBK00806, Model year 2009, EPA Tier 2 certified of Engine Family Number 9CPXL78.1T2E, turbocharged, aftercooled, with vertical exhaust flow, driving a 2710 kW generator. (APCD2008-APP-987457/CCN/March 2011)</t>
  </si>
  <si>
    <t>337.90</t>
  </si>
  <si>
    <t>348.15</t>
  </si>
  <si>
    <t>APCD2011-PTO-000788</t>
  </si>
  <si>
    <t>12487 Sierra Rojo Rd Valley Center, CA</t>
  </si>
  <si>
    <t>Emergency Diesel Engine Generator: John Deere model 6090HF484; serial number RG6090L083318; Engine Family AJDXL09.0114; tier 3 certified; 385 bhp rated; turbocharged with charge air cooler; driving a 250 kW generator</t>
  </si>
  <si>
    <t>266.00</t>
  </si>
  <si>
    <t>APCD2011-PTO-000795</t>
  </si>
  <si>
    <t>Helen Woodward Animal Center</t>
  </si>
  <si>
    <t>Renee Simmons</t>
  </si>
  <si>
    <t>6523 Helen Woodward Way, Ste 200 Rancho Santa Fe, CA</t>
  </si>
  <si>
    <t>Emergency standby engine: Detroit Diesel engine, Model: 60.14L, S/N 06R1033545, rated at 685 bhp, Model Year 2009, EPA Tier 3 certified of Engine Family Number 9DDXL14.0VLD, driving a 300 KW generator._x000D_(APCD2010-APP-001307/CCN/March 2011)</t>
  </si>
  <si>
    <t>92.80</t>
  </si>
  <si>
    <t>APCD2011-PTO-000796</t>
  </si>
  <si>
    <t>Emergency diesel engine: Cummins fire pump engine, Model CPF7E-F20, based on Cummins Model QSB6.7, S/N 73144835, rated at 189 bhp, Model Year 2010, EPA Tier 3 certified of Engine Family Number ACEXL0409AAB, driving a 750 gpm fire pump._x000D_(APCD2010-APP-001212/CCN/March 2011)</t>
  </si>
  <si>
    <t>236.80</t>
  </si>
  <si>
    <t>252.60</t>
  </si>
  <si>
    <t>APCD2011-PTO-000797</t>
  </si>
  <si>
    <t>Carinet Inc</t>
  </si>
  <si>
    <t>Mike Robert</t>
  </si>
  <si>
    <t>8939 Complex Dr San Diego, CA</t>
  </si>
  <si>
    <t>Emergency standby diesel engine: Cummins, Model: QSK50-G4 NR2 serial no. 33177758, 2220 HP, Tier #2 certified of family #: 9CEXL050.AAD, model year 2009, turbocharged, aftercooled, driving a 1500 kw generator.</t>
  </si>
  <si>
    <t>APCD2011-PTO-000799</t>
  </si>
  <si>
    <t>Veterans Medical Research Foundation</t>
  </si>
  <si>
    <t>Dave Baxter</t>
  </si>
  <si>
    <t>Emergency standby engine: John Deere diesel engine, Model 3029TF150, S/N PE3029T256289, rated at 64 bhp, Model Year 2003, EPA Tier 1 certified of Engine Family Number 3JDXL02.9018, turbocharged, driving a 40 KW generator._x000D_
(APCD2010-APP-001225/CCN/March 2011)</t>
  </si>
  <si>
    <t>APCD2011-PTO-000801</t>
  </si>
  <si>
    <t>Ind East Village LLC</t>
  </si>
  <si>
    <t>Richard Thorne</t>
  </si>
  <si>
    <t>509 Ninth Av San Diego, CA</t>
  </si>
  <si>
    <t>Emergency engine generator: Detroit Diesel engine, Model 6DD4408E08, rated at 685 bhp, vertical exhaust stack, s/n 06R1010147, Model Year 2008, turbocharged and aftercooled, Tier 3 certified, Engine Family No. 8DDXL14.OVLD, driving a 355 kw generator.</t>
  </si>
  <si>
    <t>APCD2011-PTO-000808</t>
  </si>
  <si>
    <t>Stemedica Cell Technologies Inc</t>
  </si>
  <si>
    <t>Mary Griffey</t>
  </si>
  <si>
    <t>6350 Nancy Ridge Dr San Diego, CA</t>
  </si>
  <si>
    <t>Stationary Emergency Diesel Engine:  John Deere / 4045HF485K, S/N: PE4045L136435, 197 hp, Tier 3 certified of Family #AJDXL06.8104, turbocharged, aftercooled, driving an emergency generator._x000D_</t>
  </si>
  <si>
    <t>105.60</t>
  </si>
  <si>
    <t>APCD2011-PTO-000813</t>
  </si>
  <si>
    <t>City of La Mesa Police Dept</t>
  </si>
  <si>
    <t>Matt Souttere</t>
  </si>
  <si>
    <t>8085 University Av La Mesa, CA</t>
  </si>
  <si>
    <t>Engine, emergency diesel standby. Make: Volvo Penta, model: TAD1641GE, serial no.: D16 036650 C3,  HP: 757 hp, Tier 2 certified of family #: 8VPXL16.1ACB, model year 2008, turbocharged, charge air cooled with a retrofitted vertical exhaust and flapper valve, driving a 505 kW Kohler generator.</t>
  </si>
  <si>
    <t>APCD2011-PTO-000814</t>
  </si>
  <si>
    <t>Community Convalescent Hospital of La Mesa</t>
  </si>
  <si>
    <t>Jo Ellen Zayer</t>
  </si>
  <si>
    <t>8665 La Mesa Blvd La Mesa, CA</t>
  </si>
  <si>
    <t>Emergency Diesel Engine Generator: Cummins model QSB5-G3 NR3; serial number 73195787; Engine Family BCEXL0275AAG; tier 3 certified; 145 bhp rated; turbocharged with charge air cooler, equipped with Johnson Matthey model CRT(+) diesel particulate filter (DPF) S/N 3321909R055 and diesel oxidation catalyst (DOC) S/N 02003BA001, equipped with Johnson Matthey backpressure sensor; driving a 60 kW generator</t>
  </si>
  <si>
    <t>211.20</t>
  </si>
  <si>
    <t>APCD2011-PTO-000815</t>
  </si>
  <si>
    <t>FISC San Diego Fuel Dept</t>
  </si>
  <si>
    <t>199 Rosecrans St Bldg 36 San Diego, CA</t>
  </si>
  <si>
    <t>Emergency Diesel Engine Generator: Caterpillar model C9 generator; serial number S9L03425; Engine Family_x000D_ACPXL08.8ESX; tier 3 certified; 398 bhp rated; turbocharged with charge air cooler; driving a 250 kW generator</t>
  </si>
  <si>
    <t>60.00</t>
  </si>
  <si>
    <t>APCD2011-PTO-000820</t>
  </si>
  <si>
    <t>Emergency Diesel Engine Generator: John Deere model 6068HF285; S/N PE6068L138743; Engine Family AJDXL06.8104; tier 3 certified; 237 bhp rated; turbocharged with charge air cooler; equipped with Johnson Matthey diesel particulate filter (DPF) model CRT(+)1-N-SIEO-CS-5 and a Johnson Matthey backpressure sensor; driving a 150 kW generator</t>
  </si>
  <si>
    <t>APCD2011-PTO-000831</t>
  </si>
  <si>
    <t>Quarry Creek Shopping Centers OA</t>
  </si>
  <si>
    <t>Dick Fialho</t>
  </si>
  <si>
    <t>3405 Marron Rd Oceanside, Ca</t>
  </si>
  <si>
    <t>Emergency Diesel Engine Generator: John Deere model 4045TF150; serial number PE4045T314799; Engine Family 3JDXL06.8014, tier 1 certified; 99 bhp rated; turbocharged; driving a 56 kW generator</t>
  </si>
  <si>
    <t>61.80</t>
  </si>
  <si>
    <t>APCD2011-PTO-000832</t>
  </si>
  <si>
    <t>Mitchell International</t>
  </si>
  <si>
    <t>Donna Frick</t>
  </si>
  <si>
    <t>6220 Greenwich Dr San Diego, CA</t>
  </si>
  <si>
    <t>Emergency standby engine: Volvo Penta diesel engine, Model TAD1641GE, S/N 2016044386, rated at 757 bhp, Model Year 2010, EPA Tier 2 certified of Engine Family Number AVPXL16.1ACB, turbocharged, aftercooled, driving a 500 KW generator.  (APCD2010-APP-001204/CCN/April 2011)</t>
  </si>
  <si>
    <t>APCD2011-PTO-000833</t>
  </si>
  <si>
    <t>El Cajon Police Department</t>
  </si>
  <si>
    <t>Sgt Eric Taylor</t>
  </si>
  <si>
    <t>100 Civic Center Way El Cajon, CA</t>
  </si>
  <si>
    <t>Emergency Engine Generator: Mitsubishi Diesel Engine, Model S12H-Y2PTAW-1, rated at 1528 bhp, Model Year 2009, S/N 32494, EPA Tier 2 Certified Engine, Family Number 9MVXL37.1 BBA, turbocharged and aftercooled, driving a 1000 kw electrical generator.</t>
  </si>
  <si>
    <t>103.10</t>
  </si>
  <si>
    <t>107.90</t>
  </si>
  <si>
    <t>APCD2011-PTO-000834</t>
  </si>
  <si>
    <t>CA St of Dept of Forestry-Puerta La Cruz Conservation Camp</t>
  </si>
  <si>
    <t>32363 Hy 79 Warner Springs, CA</t>
  </si>
  <si>
    <t>Emergency standby engine: Perkins (Caterpillar) diesel engine, Model 3362/D100 (C4.4), S/N E5M01661, rated at 156.9 bhp, Model Year 2010, EPA Tier 3 certified of Engine Family Number APKXL04.4NJ1, driving a 100 kW generator. (APCD2011-APP-001586/CCN/April 2011)</t>
  </si>
  <si>
    <t>391.00</t>
  </si>
  <si>
    <t>461.20</t>
  </si>
  <si>
    <t>APCD2011-PTO-000835</t>
  </si>
  <si>
    <t>3E Company</t>
  </si>
  <si>
    <t>3207 Greyhawk Ct Carlsbad, CA</t>
  </si>
  <si>
    <t>EMERGENCY DIESEL ENGINE: JOHN DEERE 6068HF485T; S/N PE6068L009011; 315 BHP; TURBOCHARGED, AFTERCOOLED; EPA TIER 3 CERTIFIED OF FAMILY #7JDXLO6.8101; DRIVING A 180 KW GENERATOR</t>
  </si>
  <si>
    <t>218.80</t>
  </si>
  <si>
    <t>APCD2011-PTO-000836</t>
  </si>
  <si>
    <t>Chief Patrol Agent</t>
  </si>
  <si>
    <t>1802 Saturn Bl San Diego, CA</t>
  </si>
  <si>
    <t>Emergency standby engine: Generac diesel engine, Model 7.5DMTA, Part Number 924612, rated at 195 bhp, Model Year 1999, driving a Generac 130 kW generator, Model 99A01841-S, S/N 2047151. (APCD2011-CER-000265/CCN/April 2011)</t>
  </si>
  <si>
    <t>414.10</t>
  </si>
  <si>
    <t>423.70</t>
  </si>
  <si>
    <t>APCD2011-PTO-000838</t>
  </si>
  <si>
    <t>Veterinary Specialty Hospital</t>
  </si>
  <si>
    <t>Ryan Halligan</t>
  </si>
  <si>
    <t>10435 Sorrento Valley Rd San Diego, CA</t>
  </si>
  <si>
    <t>Emergency standby engine: Perkins diesel engine, Model 1104-44G, S/N U160020L, rated at 65.6 bhp, Model Year 2004, EPA Tier 2 certified of Engine Family Number 4PKXL04.4RE1, driving a 54 KW generator._x000D_(APCD2011-APP-001557/CCN/May 2011)</t>
  </si>
  <si>
    <t>88.60</t>
  </si>
  <si>
    <t>88.20</t>
  </si>
  <si>
    <t>APCD2011-PTO-000839</t>
  </si>
  <si>
    <t>San Diego Blood Bank</t>
  </si>
  <si>
    <t>Keith Price</t>
  </si>
  <si>
    <t>3636 Gateway Center Ave San Diego, CA</t>
  </si>
  <si>
    <t>Emergency Diesel Engine - John Deere; Model 6090HF484; Serial Number 6090L100672; Engine Family BJDXL09.0114; tier 3 certified; 422 bhp rated; turbocharged with charge air cooler; driving a 275 kW generator</t>
  </si>
  <si>
    <t>281.40</t>
  </si>
  <si>
    <t>APCD2011-PTO-000840</t>
  </si>
  <si>
    <t>SD City of PUD Wastewater Collection Div</t>
  </si>
  <si>
    <t>PPCE Supervisor</t>
  </si>
  <si>
    <t>15600 San Andres Drive Del Mar, CA</t>
  </si>
  <si>
    <t>Emergency Engine Generator: John Deere Diesel Engine, Model 5030HF285, S/N PE5030L023375, 97 BHP, Tier 3 Certified of Family # 9JDXL03.0113, Model Year 2009, turbocharged, driving a 60 kw Kohler generator.</t>
  </si>
  <si>
    <t>APCD2011-PTO-000847</t>
  </si>
  <si>
    <t>Bldg 330 San Diego, CA</t>
  </si>
  <si>
    <t>Emergency Engine Generator: Cummins Diesel Engine, Model OSB5-G3NR3, S/N 73058967, rated at 145 hp, Model year 2010, EPA Tier 3 Certified Engine, Family Number ACEXL0275 AAG, turbocharged and aftercooled, driving a 60 kw generator.  Located at Bldg # 330.</t>
  </si>
  <si>
    <t>160.70</t>
  </si>
  <si>
    <t>163.70</t>
  </si>
  <si>
    <t>APCD2011-PTO-000848</t>
  </si>
  <si>
    <t>Emergency Diesel Engine Generator: Cummins; model QSK23-G7 NR2; S/N 00318490; Engine Family 8CEXL023.AAB; tier 2 certified; 1220 bhp rated; turbocharged with charge air cooler; driving a 750 kW generator</t>
  </si>
  <si>
    <t>99.70</t>
  </si>
  <si>
    <t>112.30</t>
  </si>
  <si>
    <t>APCD2011-PTO-000851</t>
  </si>
  <si>
    <t>Propane Engine Generator: Generac model 4.2GLPN-40; Engine No. 0G8279, Generator S/N: 2109405; Engine Family BGNXB04.22L4; 66 bhp rated; equipped with an air/fuel ratio controller and a generac 3-way catalyst; rich-burn; driving a 40 kW generator.   Functional Group - Research, Development, Test, and Evaluation (RDT&amp;E).</t>
  </si>
  <si>
    <t>115.10</t>
  </si>
  <si>
    <t>115.70</t>
  </si>
  <si>
    <t>APCD2011-PTO-000852</t>
  </si>
  <si>
    <t>Emergency standby engine: John Deere diesel engine, Model 4045HF285, S/N PE4045L146710, rated at 197 bhp, Model Year 2010, EPA Tier 3 certified of Engine Family Number AJDXL06.8104, driving a 147 kW generator._x000D_(APCD2011-APP-001550/CCN/May 2011)</t>
  </si>
  <si>
    <t>169.50</t>
  </si>
  <si>
    <t>177.70</t>
  </si>
  <si>
    <t>APCD2011-PTO-000858</t>
  </si>
  <si>
    <t>Stationary Emergency Diesel Engine:  John Deere / 5030HF285G, S/N:PE5030L047950 96 hp, Tier 3 certified of Family #AJDXL03.0113, turbocharged, aftercooled, driving an emergency generator.  (Building 2160B2)</t>
  </si>
  <si>
    <t>APCD2011-PTO-000859</t>
  </si>
  <si>
    <t>Building 1301U3 Camp Pendleton, CA</t>
  </si>
  <si>
    <t>Stationary Emergency Diesel Engine:  John Deere / 4024HF285B, S/N: PE4024L042527, 80 hp, Tier 3 certified of Family #AJDXL03.0113, turbocharged, aftercooled, driving an emergency generator.  (Building 130180T - Sewer lift station)</t>
  </si>
  <si>
    <t>APCD2011-PTO-000860</t>
  </si>
  <si>
    <t>Emergency Standby Diesel Engine: Detroit Diesel Model S60; S/N 06R1038788; 685 bhp, Tier 3 certified of engine family #ADDXL14.0VLD, Model Year 2010. turbocharged, charge air-cooled, driving a 360 kW Kohler generator</t>
  </si>
  <si>
    <t>APCD2011-PTO-000861</t>
  </si>
  <si>
    <t>Walmart #2479</t>
  </si>
  <si>
    <t>Michael Mitcham</t>
  </si>
  <si>
    <t>3412 College Ave San Diego, CA</t>
  </si>
  <si>
    <t>Emergency Diesel Fire Pump Engine: Deutz; model DFP4 2012 T15; serial number 10861521; Engine Family 6DZXL06.1038; tier 2 certified; 96 bhp rated; turbocharged; driving a 250 gpm fire pump</t>
  </si>
  <si>
    <t>143.20</t>
  </si>
  <si>
    <t>APCD2011-PTO-000862</t>
  </si>
  <si>
    <t>Valentin Cisneros</t>
  </si>
  <si>
    <t>9305 Lightwave Ave Ste 100 San Diego, CA</t>
  </si>
  <si>
    <t>Emergency Engine Generator: Volvo Diesel Engine, Model TWD1643GE, rated at 876 hp, Model Year 2017, S/N 2016104538, EPA Tier 2 Certified Engine, Family Number HVPXL16.1ACW, turbocharged and aftercooled, driving a 674 kw generator.</t>
  </si>
  <si>
    <t>APCD2011-PTO-000865</t>
  </si>
  <si>
    <t>1010 Tavern Rd Alpine, CA</t>
  </si>
  <si>
    <t>Internal combustion engine. Make: Mitsubishi, Model: S12A2-Y2PTAW-2, S/N: 26753, diesel engine turbocharged and aftercooled, BHP: 1207 HP, Drives an emergency generator rated at 760 kw. _x000D_Original App# APCD2010-APP-001019</t>
  </si>
  <si>
    <t>APCD2011-PTO-000873</t>
  </si>
  <si>
    <t>SDG&amp;E Palomar Energy Center</t>
  </si>
  <si>
    <t>2300 Harveson Place Escondido, CA</t>
  </si>
  <si>
    <t>Emergency Engine Generator: Cummins Engine, Model QSK60G, S/N 33179607, natural gas fired, 1945 hp, turbocharged and aftercooled, Model Year 2009, lean burn, driving a 1400 kW generator.</t>
  </si>
  <si>
    <t>APCD2011-PTO-000877</t>
  </si>
  <si>
    <t>UCSD Revelle Housing San Diego, CA</t>
  </si>
  <si>
    <t>Emergency standby engine: Caterpillar diesel engine, Model C27 DITA, S/N MJE02017, rated at 1141 bhp, Model Year 2010, EPA Tier 2 certified of Engine Family Number ACPXL27.0ESW, driving a 851 kW generator. (APCD2010-APP-001188/CCN/June 2011)</t>
  </si>
  <si>
    <t>185.70</t>
  </si>
  <si>
    <t>216.50</t>
  </si>
  <si>
    <t>APCD2011-PTO-000881</t>
  </si>
  <si>
    <t>Building 270849 Camp Pendleton, CA</t>
  </si>
  <si>
    <t>Emergency Diesel Engine Generator: Detroit Diesel model S60-14L (6063HV35); S/N 06R1039944; Engine Family ADDXL14.0VLD, tier 3 certified; 490 bhp rated; turbocharged with charger air cooler and exhaust gas recirculation; driving a 300 kW generator</t>
  </si>
  <si>
    <t>APCD2011-PTO-000882</t>
  </si>
  <si>
    <t>Cidara Therapeutics Inc</t>
  </si>
  <si>
    <t>Jennifer Duzak</t>
  </si>
  <si>
    <t>6310/6330 Nancy Ridge Drive San Diego, CA</t>
  </si>
  <si>
    <t>Emergency Engine Generator: John Deere Diesel Engine, Model 4045DF150, S/N TD4045D883463, Model Year 2000, 71 bhp, EPA Tier 1 Certified Engine, Family Number YDXL06.8016, driving a 43 Kw engine.</t>
  </si>
  <si>
    <t>121.40</t>
  </si>
  <si>
    <t>APCD2011-PTO-000891</t>
  </si>
  <si>
    <t>Orange Grove Energy LP</t>
  </si>
  <si>
    <t>Ramiro Garcia</t>
  </si>
  <si>
    <t>35435 East Pala Del Norte Rd Pala, CA</t>
  </si>
  <si>
    <t>92059</t>
  </si>
  <si>
    <t>Emergency fire pump engine: Cummins, Model CPF11E-F10, based on Cummins diesel engine Model QSM11, S/N 35229758, rated at 373 bhp, Model Year 2008, EPA Tier 2 certified of Engine Family Number 4CEXL0661AAD._x000D_(APCD2007-APP-985709/CCN/Sept 2011)</t>
  </si>
  <si>
    <t>APCD2011-PTO-000892</t>
  </si>
  <si>
    <t>Emergency black start engine: Cummins engine, fueled with natural gas, Model GTA38G2, S/N X25328866, rated at 965 bhp, equipped with Miratech catalytic converter, Model RHS-4228-14-ECI, S/N RHS-1336 and Miratech air to fuel ratio controller Model MEC-R._x000D_(APCD2007-APP-985710/CCN/Sept 2011)</t>
  </si>
  <si>
    <t>APCD2011-PTO-000894</t>
  </si>
  <si>
    <t>Building 3381B3 Camp Pendleton, CA</t>
  </si>
  <si>
    <t>Emergency standby engine: John Deere diesel engine, Model 6068HF285K, S/N PE6068L144106, rated at 237 bhp, Model Year 2010, EPA Tier 3 certified of Engine Family Number AJDXL06.8104, driving a 177 KW generator._x000D_(APCD2010-APP-001483/CCN/June 2011)</t>
  </si>
  <si>
    <t>APCD2011-PTO-000899</t>
  </si>
  <si>
    <t>Emergency Engine Generator: Volvo Diesel Engine, Model TWD1643GE, 876 bhp, Model Year 2010, S/N 2016046354,  EPA Tier 2 Certified Engine, Family Number AVPXL16.1ACW, turbocharged and aftercooled, driving a 674 kw generator.</t>
  </si>
  <si>
    <t>365.10</t>
  </si>
  <si>
    <t>APCD2011-PTO-000900</t>
  </si>
  <si>
    <t>Emergency Engine Generator: Volvo Diesel Engine, Model TWD1643GE, 876 bhp, Model Year 2010, S/N 2016046138,  EPA Tier 2 Certified Engine, Family Number AVPXL16.1ACW, turbocharged and aftercooled, driving a 674 kw generator.</t>
  </si>
  <si>
    <t>370.20</t>
  </si>
  <si>
    <t>APCD2011-PTO-000901</t>
  </si>
  <si>
    <t>Emergency Engine Generator: Volvo Diesel Engine, Model TWD1643GE, 876 bhp, Model Year 2010, S/N 2016046357,  EPA Tier 2 Certified Engine, Family Number AVPXL16.1ACW, turbocharged and aftercooled, driving a 674 kw generator.</t>
  </si>
  <si>
    <t>367.30</t>
  </si>
  <si>
    <t>APCD2011-PTO-000902</t>
  </si>
  <si>
    <t>Emergency Engine Generator: Volvo Diesel Engine, Model TWD1643GE, 876 bhp, Model Year 2010, S/N 2016043696,  EPA Tier 2 Certified Engine, Family Number AVPXL16.1ACW, turbocharged and aftercooled, driving a 674 kw generator.</t>
  </si>
  <si>
    <t>359.20</t>
  </si>
  <si>
    <t>APCD2011-PTO-000903</t>
  </si>
  <si>
    <t>Emergency Engine Generator: Volvo Diesel Engine, Model TWD1643GE, 876 bhp, Model Year 2010, S/N 2016043660,  EPA Tier 2 Certified Engine, Family Number AVPXL16.1ACW, turbocharged and aftercooled, driving a 674 kw generator.</t>
  </si>
  <si>
    <t>370.90</t>
  </si>
  <si>
    <t>APCD2011-PTO-000904</t>
  </si>
  <si>
    <t>Emergency Engine Generator: Volvo Diesel Engine, Model TWD1643GE, 876 bhp, Model Year 2010, S/N 2016043697,  EPA Tier 2 Certified Engine, Family Number AVPXL16.1ACW, turbocharged and aftercooled, driving a 674 kw generator.</t>
  </si>
  <si>
    <t>361.60</t>
  </si>
  <si>
    <t>365.60</t>
  </si>
  <si>
    <t>APCD2011-PTO-000905</t>
  </si>
  <si>
    <t>Emergency Engine Generator: Volvo Diesel Engine, Model TWD1643GE, 876 bhp, Model Year 2010, S/N 2016043430,  EPA Tier 2 Certified Engine, Family Number AVPXL16.1ACW, turbocharged and aftercooled, driving a 674 kw generator.</t>
  </si>
  <si>
    <t>345.90</t>
  </si>
  <si>
    <t>347.60</t>
  </si>
  <si>
    <t>APCD2011-PTO-000906</t>
  </si>
  <si>
    <t>San Diego Federal Courthouse</t>
  </si>
  <si>
    <t>Douglas Papineau</t>
  </si>
  <si>
    <t>333 W Broadway San Diego, CA</t>
  </si>
  <si>
    <t>Emergency standby engine: Caterpillar diesel engine, Model 3516 C, S/N SBJ01185, rated at 2937 bhp, Model Year 2010, EPA Tier 2 certified of Engine Family Number ACPXL78.1T2Y, driving a 2,000 kW generator.</t>
  </si>
  <si>
    <t>APCD2011-PTO-000916</t>
  </si>
  <si>
    <t>Ionis Pharmaceuticals</t>
  </si>
  <si>
    <t>Director HS&amp;E</t>
  </si>
  <si>
    <t>2855 Gazelle Ct Carlsbad, CA</t>
  </si>
  <si>
    <t>Emergency standby engine: MTU Detroit Diesel engine, Model 12V 2000, S/N 535 108 342, rated at 1193 bhp, Model Year 2010, EPA Tier 2 certified of Engine Family Number AMDDL35.8GRR, driving a 750 KW generator.  (APCD2010-APP-001405/CCN/July 2011)</t>
  </si>
  <si>
    <t>154.90</t>
  </si>
  <si>
    <t>APCD2011-PTO-000917</t>
  </si>
  <si>
    <t>Emergency standby engine: MTU Detroit Diesel engine, Model 12V 2000, S/N 535 108 311, rated at 1193 bhp, Model Year 2010, EPA Tier 2 certified of Engine Family Number AMDDL35.8GRR, driving a 750 KW generator._x000D_(APCD2010-APP-001405/CCN/July 2011)</t>
  </si>
  <si>
    <t>156.70</t>
  </si>
  <si>
    <t>APCD2011-PTO-000918</t>
  </si>
  <si>
    <t>Aethercomm, Inc</t>
  </si>
  <si>
    <t>Rex Robertson</t>
  </si>
  <si>
    <t>3205 Lionshead Ave Carlsbad, Ca</t>
  </si>
  <si>
    <t>Emergency Diesel Engine Generator: Detroit Diesel model S60, 6063HV35; S/N 06R1044569; Engine Family AJDDXL14.0VLD; tier 3 certified; 685 bhp rated; turbocharged with charge air cooler and exhaust gas recirculation; driving a 450 kW generator</t>
  </si>
  <si>
    <t>119.70</t>
  </si>
  <si>
    <t>121.20</t>
  </si>
  <si>
    <t>APCD2011-PTO-000922</t>
  </si>
  <si>
    <t>Emergency Standby Engine: Cummins diesel engine, Model QSL9-G2-NR3, S/N 73213200, rated at 311 bhp, Model Year 2011, EPA Tier 3 certified of Engine Family Number BCEXL0540AAB, driving a 200 kW generator</t>
  </si>
  <si>
    <t>48.40</t>
  </si>
  <si>
    <t>APCD2011-PTO-000924</t>
  </si>
  <si>
    <t>First Transit Inc</t>
  </si>
  <si>
    <t>John Lewis</t>
  </si>
  <si>
    <t>7490 Copley Park Pl San Diego, CA</t>
  </si>
  <si>
    <t>Stationary Emergency Diesel Engine:  Caterpillar / C4.4 D80-6, S/N: E5M02637, 130 hp, Tier 3 certified of Family #BPKXL04.4NJ1, turbocharged, aftercooled, driving an emergency generator.</t>
  </si>
  <si>
    <t>41.30</t>
  </si>
  <si>
    <t>45.90</t>
  </si>
  <si>
    <t>APCD2011-PTO-000927</t>
  </si>
  <si>
    <t>Palomar Medical Center West</t>
  </si>
  <si>
    <t>John Cheney</t>
  </si>
  <si>
    <t>2195 Citracado Pkwy Escondido, CA</t>
  </si>
  <si>
    <t>Emergency Engine Generator: Cummins Diesel Engine, Model QSK60-G6 rated at 2922 bhp, S/N 33179406 Model Year 2010, EPA Tier 2 Certified Engine, Family Number ACEXL060. AAD, turbocharged and aftercooled, driving a 2000 kw electrical generator. (Backup Generator #1)</t>
  </si>
  <si>
    <t>193.80</t>
  </si>
  <si>
    <t>206.30</t>
  </si>
  <si>
    <t>APCD2011-PTO-000928</t>
  </si>
  <si>
    <t>Emergency Engine Generator: Cummins Diesel Engine, Model QSK60-G6, rated at 2922 bhp, S/N 33179408, Model Year 2010, EPA Tier 2  Certified Engine, Family Number ACEXL060.ADD, turbocharged and aftercooled, driving a 2000 kw electrical generator. (Backup Generator #2)</t>
  </si>
  <si>
    <t>APCD2011-PTO-000929</t>
  </si>
  <si>
    <t>Emergency Engine Generator: Cummins Diesel Engine, Model QSK60-G6, rated at 2922 bhp, S/N 33179452, Model Year 2010, EPA Tier 2 Certified Engine, Family Number ACEXL060. ADD, turbocharged and aftercooled, driving a 2000 kw electrical generator. (Backup Generator #3)</t>
  </si>
  <si>
    <t>191.10</t>
  </si>
  <si>
    <t>APCD2011-PTO-000930</t>
  </si>
  <si>
    <t>Emergency Engine Generator: Cummins Diesel Engine, Model QSK60-G6, rated at 2922 bhp, S/N 33179303, Model Year 2010, EPA Tier 2, Certified Engine, Family Number ACEX060. AAD, turbocharged and aftercooled, driving a 2000 kw electrical generator. (Backup Generator #5)</t>
  </si>
  <si>
    <t>182.40</t>
  </si>
  <si>
    <t>194.20</t>
  </si>
  <si>
    <t>APCD2011-PTO-000931</t>
  </si>
  <si>
    <t>Diesel Engine Generator: Cummins; model QSL9-G2, NR3; serial number 73236448; Engine Family BCEXL0540AAB; tier 3 certified; 364 bhp rated; turbocharged with charge air cooler; driving a 175 kW generator</t>
  </si>
  <si>
    <t>APCD2011-PTO-000932</t>
  </si>
  <si>
    <t>HCP Torreyana LLC</t>
  </si>
  <si>
    <t>11095 Torreyana Rd San Diego, CA</t>
  </si>
  <si>
    <t>Emergency Engine Generator: John Deere Diesel Engine, Model 6068HF285, 237 bhp, S/N PE 6068L160483, Model Year 2011, turbocharged, EPA Tier 3, Certified Engine, Family Number BJDXL06.8104, driving a 155 kW generator</t>
  </si>
  <si>
    <t>76.20</t>
  </si>
  <si>
    <t>85.70</t>
  </si>
  <si>
    <t>APCD2011-PTO-000933</t>
  </si>
  <si>
    <t>Ann Price</t>
  </si>
  <si>
    <t>1500 13th St  NOLF Imperial Beach, CA</t>
  </si>
  <si>
    <t>Stationary Emergency Diesel Engine:  IVECO SPA / F4GE9685A*J, S/N: J602-00819658, 198 hp, EPA certified Tier 3, Family #BVEXL06.7DGB, turbocharged, aftercooled, driving an emergency generator.</t>
  </si>
  <si>
    <t>APCD2011-PTO-000934</t>
  </si>
  <si>
    <t>Emergency Diesel Engine Generator: Detroit Diesel; model T1638A36 16V4000 G43; serial number 5272010083; Engine Family AMDDL95.4XTR; tier 2 certified; 3057 bhp rated; turbocharged with charge air cooler; driving a 2000 kW generator</t>
  </si>
  <si>
    <t>190.70</t>
  </si>
  <si>
    <t>APCD2011-PTO-000935</t>
  </si>
  <si>
    <t>Sweetwater Authority (Perdue Water Treatment Plant)</t>
  </si>
  <si>
    <t>Emergency standby engine: Mitsubishi diesel engine, Model S12A2-Y2PTAW-2, S/N 26990, rated at 1207 bhp, Model Year 2010, EPA Tier 2 certified of Engine Family Number AMVXL33.9BBA, driving a 750 kW generator. (APCD2011-APP-001552/CCN/August 2011)</t>
  </si>
  <si>
    <t>42.70</t>
  </si>
  <si>
    <t>APCD2011-PTO-000938</t>
  </si>
  <si>
    <t>Vantage Pointe Apartments</t>
  </si>
  <si>
    <t>917 A St San Diego, CA</t>
  </si>
  <si>
    <t>Emergency Engine Generator: Cummins Diesel Engine, Model QST30-G5 NR2, rated at 1490 hp, S/N 37232619, turbocharged and aftercooled, Model Year 2007, Tier 2 Certified, Engine family Number 7CEXL030.AAD, driving a 900 kw generator, equipped with a verified Johnson Matthey Continously Regenerated Technology (CRT) filter Model CRT5-H-RI-SS-14.</t>
  </si>
  <si>
    <t>199.00</t>
  </si>
  <si>
    <t>APCD2011-PTO-000939</t>
  </si>
  <si>
    <t>Ionis Pharmaceuticals Inc</t>
  </si>
  <si>
    <t>2280 Faraday Ave Carlsbad, CA</t>
  </si>
  <si>
    <t>Emergency Diesel Engine Generator: John Deere; model 6068HF285; serial number PE6068L160480; Engine Family AJDXL06.8104; Tier 3 certified; 237 bhp rated; turbocharged with charge air cooler; driving a 155 kW generator.</t>
  </si>
  <si>
    <t>137.10</t>
  </si>
  <si>
    <t>143.50</t>
  </si>
  <si>
    <t>APCD2011-PTO-000940</t>
  </si>
  <si>
    <t>Don Meier</t>
  </si>
  <si>
    <t>3425 E Victoria Dr Alpine, Ca</t>
  </si>
  <si>
    <t>Emergency Engine Generator: Detroit Diesel Corporation, Model Series 60 , S/N 06R1039483, rated at 685 hp, Model Year 2010, EPA Tier 3 Certified Engine, Engine Family Number ADDXL14.OVLD, driving a 355 kw generator.</t>
  </si>
  <si>
    <t>173.20</t>
  </si>
  <si>
    <t>APCD2011-PTO-000949</t>
  </si>
  <si>
    <t>Emergency Diesel Fire Pump Engine: Cummins; model CFP5E-F20; S/N 73245941; Engine Family ACEXL0275AAG; tier 3 certified; 118 bhp rated @ 2350 rpm; turbocharged with charge air cooler; driving a 750 gpm fire pump</t>
  </si>
  <si>
    <t>APCD2011-PTO-000950</t>
  </si>
  <si>
    <t>Dwayne Abbey</t>
  </si>
  <si>
    <t>2723 De Anza Rd San Diego, CA</t>
  </si>
  <si>
    <t>Emergency Engine: General Motors, Model Vortec 8.1 L, 162 BHP, natural gas fired, S/N 08423; equipped with a catalytic converter, Johnson Matthey, Model CXX6-4 (Bandito), S/N 173-318-2879.</t>
  </si>
  <si>
    <t>90.20</t>
  </si>
  <si>
    <t>APCD2011-PTO-000954</t>
  </si>
  <si>
    <t>4011 32nd St San Diego, CA</t>
  </si>
  <si>
    <t>Registration of Existing Standby Engine, _x000D_Model: 91A 038855, 55HP, S/N: 0874, first operaten in San Diego: 1994,_x000D_Year of manufacture: 1991, Original App# APCD2009-CER-000108</t>
  </si>
  <si>
    <t>483.40</t>
  </si>
  <si>
    <t>498.20</t>
  </si>
  <si>
    <t>APCD2011-PTO-000955</t>
  </si>
  <si>
    <t>4676 Felton St San Diego, CA</t>
  </si>
  <si>
    <t>92116</t>
  </si>
  <si>
    <t>Registration of Existing Diesel Standby Engine_x000D_Cummins, Model: 4B.39, S/N: 4425 7696, Rating: 66Hp, First operated in San Diego County: 1994, Year of Manufacture: 1985, Original App# APCD2009-CER-000107_x000D_</t>
  </si>
  <si>
    <t>APCD2011-PTO-000956</t>
  </si>
  <si>
    <t>13077 Hartfield Ave San Diego, CA</t>
  </si>
  <si>
    <t>Registration of Existing Diesel Standby Engine_x000D_John Deere, Model: 4039DF001, S/N:T04039D350285, Rating: 66 HP, First operated in San Diego County: 1994,_x000D_Year of Manufacture: 1991, Original App# APCD2009-CER-000110</t>
  </si>
  <si>
    <t>APCD2011-PTO-000962</t>
  </si>
  <si>
    <t>Emergency standby engine: John Deere diesel engine, Model 5030HF285, S/N PE5030L037019, rated at 97 bhp, Model Year 2010, EPA Tier 3 certified of Engine Family Number AJDXL03.0113G, driving a 72 kW generator._x000D_(APCD201-APP-001205/CCN/Sept 2011)</t>
  </si>
  <si>
    <t>35.00</t>
  </si>
  <si>
    <t>APCD2011-PTO-000963</t>
  </si>
  <si>
    <t>Gil Q Galloway Properties LLC</t>
  </si>
  <si>
    <t>Gil Galloway</t>
  </si>
  <si>
    <t>303 Santa Fe Dr Encinitas, CA</t>
  </si>
  <si>
    <t>Emergency standby engine: John Deere diesel engine, Model 5030HF285G, S/N PE5030LO15034, rated at 93 bhp, Model Year 2009, Tier 3 certified of Engine Family Number 9JDXL03.0113, turbocharged, aftercooled, driving a 60 KW generator. (APCD2009-APP-988140/CCN/Sept 2011)</t>
  </si>
  <si>
    <t>380.60</t>
  </si>
  <si>
    <t>381.90</t>
  </si>
  <si>
    <t>APCD2011-PTO-000968</t>
  </si>
  <si>
    <t>Sanford Consortium for Regenerative Medicine</t>
  </si>
  <si>
    <t>Louis Coffman</t>
  </si>
  <si>
    <t>2880 Torrey Pines Scenic Dr La Jolla, Ca</t>
  </si>
  <si>
    <t>Emergency Diesel Engine Generator: MTU Detroit Diesel; model 12V4000G43 3D; serial number 526105115; Engine Family AMDDL95.4XTR, tier 2 certified; 2328 bhp rated; turbocharged with charge air cooler; driving a 1250 kW generator</t>
  </si>
  <si>
    <t>57.54</t>
  </si>
  <si>
    <t>62.24</t>
  </si>
  <si>
    <t>APCD2011-PTO-000969</t>
  </si>
  <si>
    <t>Tanvex BioPharma USA, Inc.</t>
  </si>
  <si>
    <t>Sumner Tison</t>
  </si>
  <si>
    <t>10421 Pacific Center Ct 2nd Floor San Diego, CA</t>
  </si>
  <si>
    <t>Emergency Diesel Engine Generator: John Deere; model 4045HF285I; serial number PE4045L175531; Engine Family BJDXL06.8117; tier 3 certified; 158 bhp rated; turbocharged with charge air cooler; driving a 100 kW generator</t>
  </si>
  <si>
    <t>110.60</t>
  </si>
  <si>
    <t>APCD2011-PTO-000971</t>
  </si>
  <si>
    <t>Emergency fire pump engine: John Deere diesel engine, Model 6068HFC28D, S/N PE6068L123095, rated at 197 bhp at 2,100 rpm, Model Year 2010, EPA Tier 3 certified of Engine Family Number AJDXL06.8104, driving a 750 gpm  and 153 psi water pump. _x000D_</t>
  </si>
  <si>
    <t>66.60</t>
  </si>
  <si>
    <t>74.30</t>
  </si>
  <si>
    <t>APCD2011-PTO-000973</t>
  </si>
  <si>
    <t>ROF IV OTCC LLC</t>
  </si>
  <si>
    <t>Lauren Forment</t>
  </si>
  <si>
    <t>5750 Fleet St Carlsbad, CA</t>
  </si>
  <si>
    <t>Emergency standby engine: John Deere diesel engine, Model 6068HF285, S/N PE6068L109117, rated at 237 bhp, Model Year 2010, EPA Tier 3 certified of Engine Family Number AJDXL06.8104, driving a 150 kW generator.</t>
  </si>
  <si>
    <t>APCD2011-PTO-000974</t>
  </si>
  <si>
    <t>Jenny Craig</t>
  </si>
  <si>
    <t>Carlton Jordan</t>
  </si>
  <si>
    <t>5770 Fleet St Carlsbad, CA</t>
  </si>
  <si>
    <t>Emergency standby engine: Volvo diesel engine, Model TAD1641GE, S/N D16*042071*C3*A, rated at 757 bhp, Model Year 2009, EPA Tier 2 certified of Engine Family Number 9VPXL16.1ACB, driving a 500 kW generator.</t>
  </si>
  <si>
    <t>140.40</t>
  </si>
  <si>
    <t>APCD2011-PTO-000975</t>
  </si>
  <si>
    <t>Emergency Engine Generator: Cummins Diesel Engine, Model QSK60-G6 rated at 2922 bhp, S/N 33179294, Model Year 2010, EPA Tier 2 Certified Engine, Family Number ACEXL060. AAD, turbocharged and aftercooled, driving a 2000 kw electrical generator. (Backup Generator #6)</t>
  </si>
  <si>
    <t>APCD2011-PTO-000979</t>
  </si>
  <si>
    <t>BMR-Bunker Hill LP</t>
  </si>
  <si>
    <t>3030 Bunker Hill St San Diego, CA</t>
  </si>
  <si>
    <t>Emergency Diesel Engine Generator: Detroit Diesel; model 6063-HV35; serial number 06R1042228; Engine Family ADDXL14.0VLD; tier 3 certified; 685 bhp rated; turbocharged with charge air cooler and exhaust gas recirculation; driving a 450 kW generator</t>
  </si>
  <si>
    <t>APCD2011-PTO-000981</t>
  </si>
  <si>
    <t>The Home Depot #6612</t>
  </si>
  <si>
    <t>1550 W Valley Parkway Escondido, CA</t>
  </si>
  <si>
    <t>Emergency Diesel Engine Generator: John Deere; Model 6068HF285; Serial Number PE6068L134912; Engine Family AJDXL06.8104; tier 3 certified; 237 bhp rated; turbocharged with charge air cooler; driving a 150 kW generator</t>
  </si>
  <si>
    <t>APCD2011-PTO-000982</t>
  </si>
  <si>
    <t>Vincent Kaparic</t>
  </si>
  <si>
    <t>Emergency Diesel Engine: John Deere, Model JU4H-UFADJ2, 99 BHP, S/N PE4045N028096, Engine Family LJDXL04.5141, Tier 3 certified; driving a 74-kW emergency fire pump.  0.3-ft. diameter stack located 10 ft. above ground.</t>
  </si>
  <si>
    <t>APCD2011-PTO-000984</t>
  </si>
  <si>
    <t>Commander Navy Region Southwest</t>
  </si>
  <si>
    <t>Bldg. 350, Naval Amphibious Base Coronado Coronado, CA</t>
  </si>
  <si>
    <t>Emergency Diesel Fire Pump Engine: John Deere; model 4045HFC28; serial number PE4045L168137; Model Year 2011; Engine Family BJDXL06.8105; tier 3 certified; 100 bhp rated at 1760 rpm; turbocharged with charge air cooler; driving a 1000 gpm fire pump</t>
  </si>
  <si>
    <t>41.20</t>
  </si>
  <si>
    <t>42.50</t>
  </si>
  <si>
    <t>APCD2011-PTO-000985</t>
  </si>
  <si>
    <t>ScaleMatrix</t>
  </si>
  <si>
    <t>Mark Ortenzi</t>
  </si>
  <si>
    <t>5775 Kearney Villa Rd San Diego, CA</t>
  </si>
  <si>
    <t>Emergency Diesel Engine Generator: MTU, Model 16V4000G84S, 3,353 BHP, S/N 5482000536, Engine Family LMDDL95.4GTZ, Tier 2 certified; driving a 2,250-kW emergency electrical generator. 0.8-ft. diameter stack located 12 ft. above ground. Annual testing and maintenance limit: 21 hours.</t>
  </si>
  <si>
    <t>APCD2011-PTO-000986</t>
  </si>
  <si>
    <t>Emergency Diesel Engine #1:   MTU Detroit Diesel, Model 16V4000G83, 3353 BHP, Model Year 2014, S/N 5272011836, Tier 2 certified, Family No. AMDDL95.4XTR, driving an electric generator..</t>
  </si>
  <si>
    <t>20.40</t>
  </si>
  <si>
    <t>APCD2011-PTO-000987</t>
  </si>
  <si>
    <t>Wiskon Way Well #14 Pauma Valley, CA</t>
  </si>
  <si>
    <t>Emergency Engine Generator: John Deere Diesel Engine, Model 6068HF285, S/N PE6068L043908, 197 bhp, Tier 3 Certified, Family # 8JDXL06.8104, Model Year 2008, Turbocharged, Air-to-Air Intercooler, driving a 147 KW generator.</t>
  </si>
  <si>
    <t>118.40</t>
  </si>
  <si>
    <t>APCD2011-PTO-000992</t>
  </si>
  <si>
    <t>Pomerado Hospital</t>
  </si>
  <si>
    <t>15615 Pomerado Rd Poway, CA</t>
  </si>
  <si>
    <t>Emergency standby engine #1: Cummins diesel engine, Model QSK50-G4, S/N 33175139, rated at 1980 bhp, Model year 2008, Tier 2 certiifed of Engine Family Number 8CEXL050.AAD, turbocharged, aftercooled, driving a 1250 kW generator.</t>
  </si>
  <si>
    <t>248.60</t>
  </si>
  <si>
    <t>APCD2011-PTO-000993</t>
  </si>
  <si>
    <t>Emergency standby engine #2: Cummins diesel engine, Model QSK50-G4, S/N 33175241, rated at 1980 bhp, Model Year 2008, Tier 2 certiifed of Engine Family Number 8CEXL050.AAD, turbocharged, aftercooled, driving a 1250 kW generator.</t>
  </si>
  <si>
    <t>254.10</t>
  </si>
  <si>
    <t>APCD2011-PTO-000994</t>
  </si>
  <si>
    <t>10165 McKellar Ct San Diego, CA</t>
  </si>
  <si>
    <t>Emergency standby engine: Caterpillar diesel engine, Model C9 ATAAC,  S/N S9L03950, rated at 374 bhp, Model Year 2010, EPA Tier 3 certified of Engine Family Number ACPXL08.8ESX, driving a 200 KW generator._x000D_(APCD2011-APP-001654/CCN/Oct 2011)</t>
  </si>
  <si>
    <t>108.50</t>
  </si>
  <si>
    <t>120.70</t>
  </si>
  <si>
    <t>APCD2011-PTO-000996</t>
  </si>
  <si>
    <t>Coorstek Vista Inc</t>
  </si>
  <si>
    <t>Brijesh Sahota</t>
  </si>
  <si>
    <t>2065 Thibodo Rd Vista, CA</t>
  </si>
  <si>
    <t>Emergency Diesel Engine Generator: Perkins Engine; model C4.4 (caterpillar D100-6); serial number E5M02876; Engine Family BPKXL04.4NJ1; tier 3 certified; 156 bhp rated; turbocharged with charge air cooler; driving a 100 kW generator</t>
  </si>
  <si>
    <t>APCD2011-PTO-000997</t>
  </si>
  <si>
    <t>Alere San Diego</t>
  </si>
  <si>
    <t>5995 Pacific Center Blvd Suite 108 San Diego, CA</t>
  </si>
  <si>
    <t>Emergency standby engine: Daewoo diesel engine, Model P222LE, S/N EAYOA100045, rated at 883 PS (metric horsepower), Model Year 2001, Tier 1 certified of Engine Family Number 1DWXL21.9AYA, turbocharged, aftercooled, driving a 649 kW generator.</t>
  </si>
  <si>
    <t>227.40</t>
  </si>
  <si>
    <t>APCD2011-PTO-000998</t>
  </si>
  <si>
    <t>Northgate Market</t>
  </si>
  <si>
    <t>Santos Lacuesta</t>
  </si>
  <si>
    <t>5403 University Av San Diego, CA</t>
  </si>
  <si>
    <t>Stationary Emergency Natural Gas Engine: General Motors; Model Vortec 4.3; S/N 4.3L-62250; Model Year 2011 EPA Certified, Engine Family BPSIB4.302ED; 56 bhp; Equipped with an Air/Fuel Ratio Controller and Three-Way Catalyst, Make/Model CleanAIR ASSURE; Driving A 42kW Electrical Generator.</t>
  </si>
  <si>
    <t>440.80</t>
  </si>
  <si>
    <t>447.80</t>
  </si>
  <si>
    <t>APCD2011-PTO-000999</t>
  </si>
  <si>
    <t>Guest Services Senior Living LLC</t>
  </si>
  <si>
    <t>Evelyn Delgado</t>
  </si>
  <si>
    <t>1863 Devon Pl Vista, CA</t>
  </si>
  <si>
    <t>Emergency Engine: Cummins, Model QSL9-G2 NR3, 364 BHP, diesel fired, turbocharged, aftercooled, S/N 73195339, Engine Family No. BCEXL0540AAB. Tier 3.</t>
  </si>
  <si>
    <t>107.30</t>
  </si>
  <si>
    <t>APCD2011-PTO-001000</t>
  </si>
  <si>
    <t>Torrey Plaza by Breakthrough</t>
  </si>
  <si>
    <t>Susie Harbroth</t>
  </si>
  <si>
    <t>10955 Vista Sorrento Py #300 San Diego, CA</t>
  </si>
  <si>
    <t>Emergency Diesel Engine Generator: John Deere; model 6090HFG85; serial number RG6090L102901; Engine Family BJDXL09.0114; tier 3 certified; 463 bhp rated; turbocharged with charge air cooler; driving a 300 kW generator</t>
  </si>
  <si>
    <t>APCD2011-PTO-001005</t>
  </si>
  <si>
    <t>1001 N El Camino Real Encinitas, CA</t>
  </si>
  <si>
    <t>Emergency Diesel Engine Generator: John Deere; model 6068HF285; serial number PE6068L130497; Engine Family AJDXL06.8104; tier 3 certified; 237 bhp rated; turbocharged with charge air cooler; driving a 150 kW generator</t>
  </si>
  <si>
    <t>APCD2011-PTO-001007</t>
  </si>
  <si>
    <t>Del Mar City of Public Works Dept</t>
  </si>
  <si>
    <t>Eric Minicilli</t>
  </si>
  <si>
    <t>201 21st St Del Mar, CA</t>
  </si>
  <si>
    <t>Stationary Emergency Diesel Engine:  Iveco-FTP model F3BE9685A-E, S/N: E003-158821, 530 hp, Tier 3 certified of Family #AVEXL12.9IGR, turbocharged, aftercooled, driving a generator.</t>
  </si>
  <si>
    <t>APCD2011-PTO-001010</t>
  </si>
  <si>
    <t>Fallbrook Public Utility District - Red Mountain</t>
  </si>
  <si>
    <t>1307 Red Mountain Dam Drive Fallbrook, CA</t>
  </si>
  <si>
    <t>Emergency standby engine: Cummins diesel engine, Model QSX15-G9, S/N 32066582, Engine No. 79379533, rated at 755 bhp, Model year 2009, Tier 2 certified of Engine Family Number 9CEXL015.AAJ, driving a 350 KW generator.</t>
  </si>
  <si>
    <t>APCD2011-PTO-001011</t>
  </si>
  <si>
    <t>Allcom Electric Inc</t>
  </si>
  <si>
    <t>2875 Cowley Wy San Diego, CA</t>
  </si>
  <si>
    <t>Emergency Engine Generator: Cummins Diesel Engine, Model QSB7-G3N3, Rated at 250 BHP, Model Year 2011, _x000D_S/N 73292899, EPA Tier 3 Certified Engine, Family Number BCEXL0409AAB, turbocharged and aftercooled, driving a 100kw Electrical Generator.</t>
  </si>
  <si>
    <t>91.60</t>
  </si>
  <si>
    <t>99.00</t>
  </si>
  <si>
    <t>APCD2011-PTO-001015</t>
  </si>
  <si>
    <t>Emergency Diesel Engine Generator: John Deere; model 5030HF285G; serial number PE5030L058285; Engine Family BJDXL03.0113; tier 3 certified; 96 bhp rated; turbocharged with charge air cooler, equipped with a Diesel Particulate Filter (DPF), model CRT(+)1A-N-EI-SS-5, S/N 11200106-1; driving a 60 kW generator</t>
  </si>
  <si>
    <t>267.40</t>
  </si>
  <si>
    <t>279.10</t>
  </si>
  <si>
    <t>APCD2011-PTO-001017</t>
  </si>
  <si>
    <t>AMN Healthcare</t>
  </si>
  <si>
    <t>Danny Hans</t>
  </si>
  <si>
    <t>12400 High Bluff Dr San Diego, CA</t>
  </si>
  <si>
    <t>Stationary Emergency Diesel Engine:  Isuzu / BH-6WG1X, S/N: 613311, 532 hp, EPA Tier 3 certified of Family #ASZXL15.7HXB, turbocharged, aftercooled, driving a generator.</t>
  </si>
  <si>
    <t>APCD2011-PTO-001028</t>
  </si>
  <si>
    <t>CA Dept of Forestry &amp; Fire Protection</t>
  </si>
  <si>
    <t>Nick Mcavene</t>
  </si>
  <si>
    <t>31049 Hwy 79 Warner Springs, CA</t>
  </si>
  <si>
    <t>Emergency Propane Engine Generator: Kohler/Power Solutions Inc. model GM-4.3L, Industrial Powertrain Vortec 4.3L; serial number 1214.3L60822; Engine Family BPSIB4.302ED; 66.5 bhp rated; equipped with a John Matthey 3-way catalyst; rich-burn; driving a 39 kW generator</t>
  </si>
  <si>
    <t>APCD2011-PTO-001032</t>
  </si>
  <si>
    <t>Emergency Engine: John Deere, Model 4024HF285, 80 BHP, diesel fired, turbocharged, aftercooled, S/N PE4024L050466, Tier 3, Engine Family No. BJDXL03.0113.</t>
  </si>
  <si>
    <t>60.80</t>
  </si>
  <si>
    <t>APCD2011-PTO-001033</t>
  </si>
  <si>
    <t>30516 Old River Rd Bonsall, CA</t>
  </si>
  <si>
    <t>Emergency Diesel Engine Generator: Cummins Model QSL9-G2, NR3; S/N 73187489; 364 BHP; Tier 3 certified of Engine Family BCEXL0540AAB; Model Year 2011; Turbocharged; Driving a 175 KW Generator</t>
  </si>
  <si>
    <t>APCD2011-PTO-001034</t>
  </si>
  <si>
    <t>Stationary Emergency Diesel Engine:  Detroit Diesel / 6063HV35, S/N: 06R1045013, 550 hp, Tier 3 certified of Family #ADDXL14.0VLD, turbocharged, aftercooled, driving an emergency generator.</t>
  </si>
  <si>
    <t>APCD2011-PTO-001035</t>
  </si>
  <si>
    <t>Emergency Diesel Engine Generator: John Deere; model 6068HF285K; serial number PE6068L172319; Engine Family BJDXL06.8120; tier 3 certified; 237 bhp rated; turbocharged with charge air cooler; driving a 155 kW generator</t>
  </si>
  <si>
    <t>114.00</t>
  </si>
  <si>
    <t>APCD2011-PTO-001041</t>
  </si>
  <si>
    <t>3 Forest Gate Rd Campo, CA</t>
  </si>
  <si>
    <t>Emergency standby engine: John Deere diesel engine, Model 6068HF485T, S/N PE6068L179631, rated at 315 bhp, Model Year 2011, EPA Tier 3 certified of Engine Family Number BJDXL06.8131, driving a 200 kW generator.</t>
  </si>
  <si>
    <t>581.80</t>
  </si>
  <si>
    <t>585.60</t>
  </si>
  <si>
    <t>APCD2011-PTO-001053</t>
  </si>
  <si>
    <t>Michael Grogan</t>
  </si>
  <si>
    <t>Emergency Engine Generator: Caterpillar Diesel Engine, Model 3512C, rated at 2206 bhp, Model Year 2011, S/N EGB00917, EPA Tier 2 Certified Engine, Family Number BCPXL78.INZS, turbocharged, driving a 1500 KW Electrical Generator.</t>
  </si>
  <si>
    <t>APCD2011-PTO-001057</t>
  </si>
  <si>
    <t>Todd Arthur</t>
  </si>
  <si>
    <t>2351 Cardinal Ln San Diego, CA</t>
  </si>
  <si>
    <t>Emergency Diesel Engine Generator: Detroit Diesel; code 553; serial number 06R033824; Engine Family 9DDXL14.0VLD; tier 3 certified; 490 bhp rated; turbocharged with charge air cooler; driving a 300 kW generator. Located within 500 feet of a school site</t>
  </si>
  <si>
    <t>32.80</t>
  </si>
  <si>
    <t>APCD2011-PTO-001061</t>
  </si>
  <si>
    <t>City of Oceanside - Water Utilities Dept. Well #10</t>
  </si>
  <si>
    <t>3350 Mission Av Oceanside, CA</t>
  </si>
  <si>
    <t>Emergency Diesel Engine Generator: John Deere model 6090HF484; SN RG6090L089262; Engine Family AJDXL09.0114, tier 3 certified; 385 bhp rated; turbocharged with charge air cooler and exhaust gas recirculation; driving a 250 kW generator</t>
  </si>
  <si>
    <t>80.90</t>
  </si>
  <si>
    <t>APCD2011-PTO-001062</t>
  </si>
  <si>
    <t>Naval Air Station North Island</t>
  </si>
  <si>
    <t>Matthew Drake</t>
  </si>
  <si>
    <t>Bldg 600 Naval Air Station San Diego, CA</t>
  </si>
  <si>
    <t>Emergency standby engine: Caterpillar diesel engine, Model C9, S/N S9L03886, rated at 374 bhp, Model Year 2011, EPA Tier 3 certified of Engine Family Number BCPXL08.8NZS, driving a 279 kW generator. (APCD2011-APP-001750/CCN/Dec 2011)</t>
  </si>
  <si>
    <t>108.10</t>
  </si>
  <si>
    <t>116.70</t>
  </si>
  <si>
    <t>APCD2011-PTO-001063</t>
  </si>
  <si>
    <t>Base Police Station, Bldg 160 San Diego, CA</t>
  </si>
  <si>
    <t>Emergency Engine Generator: General Motors Propane (LPG) Engine,  Model Vortec 3.0L, S/N 3P0L43208, rated at 54 hp, Model Year 2008, equipped with a DCL International Inc Model Mine-X DC45 Catalytic Converter; engine drives a 32 kw generator.</t>
  </si>
  <si>
    <t>63.00</t>
  </si>
  <si>
    <t>69.00</t>
  </si>
  <si>
    <t>APCD2011-PTO-001066</t>
  </si>
  <si>
    <t>National Cemetery Administration Dept of Veterans Affairs</t>
  </si>
  <si>
    <t>Robert Simmons</t>
  </si>
  <si>
    <t>5795 Nobel Dr San Diego, CA</t>
  </si>
  <si>
    <t>Emergency 158 bhp rated diesel engine driving a 100 kW generator. John Deere; model 4045HF285I; engine family BJDXL06.8117; serial number PE4045L151903; tier 3 certified; turbocharged and charge air cooler.</t>
  </si>
  <si>
    <t>APCD2011-PTO-001067</t>
  </si>
  <si>
    <t>Emergency 158 bhp rated diesel engine driving a 100 kW generator.  John Deere; model 4045HF285I; engine family BJDXL06.8117; serial number PE4045L153173; tier 3 certified.  Turbo charged and charge air cooler.</t>
  </si>
  <si>
    <t>APCD2011-PTO-001068</t>
  </si>
  <si>
    <t>City of Vista Civic Center</t>
  </si>
  <si>
    <t>200 Civic Center Drive Vista, CA</t>
  </si>
  <si>
    <t>Emergency standby engine: Detroit Diesel engine, Model Series 60-14L, S/N  06R1029935, rated at 685 bhp, Model Year 2009, EPA Tier 3 certified of Engine Family Number 9DDXL14.0VLD, equipped with Johnson Matthey CRT diesel particulate filter, Model CRT(+) RFG(+)3-H-SIEO, driving a 511 kW generator.</t>
  </si>
  <si>
    <t>67.90</t>
  </si>
  <si>
    <t>APCD2011-PTO-001070</t>
  </si>
  <si>
    <t>Jacobs Healthcare Center</t>
  </si>
  <si>
    <t>Adam Kushner</t>
  </si>
  <si>
    <t>4075 54th St San Diego, CA</t>
  </si>
  <si>
    <t>Emergency standby engine: Cummins diesel engine, Model QSB5-G3-NR3, S/N 73150171, rated at 145 bhp, Model Year 2010, EPA Tier 3 certified of Engine Family Number ACEXL0275AAG, driving a 108 KW generator._x000D_(APCD2010-APP-001395/CCN/Dec2011)</t>
  </si>
  <si>
    <t>APCD2011-PTO-001071</t>
  </si>
  <si>
    <t>City of Escondido - FS#1</t>
  </si>
  <si>
    <t>310 N Quince St Escondido, CA</t>
  </si>
  <si>
    <t>Emergency standby engine: _x000D_   Mfr: Detroit Diesel, _x000D_   Model Series 60 14.0 L, _x000D_   S/N 06R1006798, _x000D_rated at 685 bhp, Model Year 2008, Tier 3 certified of Engine Family Number 8DDXL14.0VLD, driving a 511 KW generator.</t>
  </si>
  <si>
    <t>APCD2012-PTO-001077</t>
  </si>
  <si>
    <t>CA St Dept of Parks &amp; Recreation</t>
  </si>
  <si>
    <t>5172 #10 Hy 78 Borrego Springs, CA</t>
  </si>
  <si>
    <t>Emergency Engine: _x000D_Generac/Olympian G80LG-6.8 Liter, _x000D_S/N:E172A-060411-0960217 (Ford), _x000D_125 hp, EPA certified of Family#BGNXB06.82L4, LPG fueled, _x000D_equipped with air/fuel ratio controller and 3-way catalytic converter, driving a generator.</t>
  </si>
  <si>
    <t>219.20</t>
  </si>
  <si>
    <t>APCD2012-PTO-001083</t>
  </si>
  <si>
    <t>Rancho Santa Fe Fire District</t>
  </si>
  <si>
    <t>6424 El Apajo Rd Rancho Santa Fe, CA</t>
  </si>
  <si>
    <t>Emergency Diesel Engine Generator: John Deere; model 6090HF484C; serial number RG6090L100687; Engine Family BJDXL09.0114; 346 bhp rated; turbocharged with charge air cooler; driving a 225 kW generator; located less than 500 feet from a school</t>
  </si>
  <si>
    <t>APCD2012-PTO-001084</t>
  </si>
  <si>
    <t>Lakeside Fire Protection Dist</t>
  </si>
  <si>
    <t>Robert Schiwitiz</t>
  </si>
  <si>
    <t>12216 Lakeside Ave Lakeside, CA</t>
  </si>
  <si>
    <t>Stationary Emergency Diesel Engine:  John Deere / 6090HFG86A, S/N: RG6090L104141, 463 hp, EPA certified of Family #BJDXL09.0114, turbocharged, aftercooled, driving an emergency generator.</t>
  </si>
  <si>
    <t>APCD2012-PTO-001087</t>
  </si>
  <si>
    <t>Crown Castle</t>
  </si>
  <si>
    <t>Ken Blackwell</t>
  </si>
  <si>
    <t>14551 Otay Lakes Rd Chula Vista, CA</t>
  </si>
  <si>
    <t>Registration of Existing Stationary Standby Diesel Engine_x000D_1998 John Deere, Model: JDX-NRCI-06-09, S/N: PE4045H601645, Rating: 134 hp, Date first Operated in San Diego County: 2000._x000D_Original App# APCD2011-CER-000289</t>
  </si>
  <si>
    <t>845.00</t>
  </si>
  <si>
    <t>978.90</t>
  </si>
  <si>
    <t>APCD2012-PTO-001091</t>
  </si>
  <si>
    <t>California Protons Therapy Treatment Center</t>
  </si>
  <si>
    <t>Ken Lindsay</t>
  </si>
  <si>
    <t>9730 Summers Ridge Rd San Diego, CA</t>
  </si>
  <si>
    <t>Emergency Diesel Engine Generator: Mitsubishi; model S12H-Y2PTAW-1; serial number 32904; Engine Family BMVXL37.1BBA; tier 2 certified; 1528 bhp rated; turbocharged with charge air cooler; driving a 1000 kW generator</t>
  </si>
  <si>
    <t>129.10</t>
  </si>
  <si>
    <t>APCD2012-PTO-001103</t>
  </si>
  <si>
    <t>Cue Health, Inc</t>
  </si>
  <si>
    <t>Matt Rowe</t>
  </si>
  <si>
    <t>6330 Nancy Ridge Road San Diego, CA</t>
  </si>
  <si>
    <t>Emergency Engine Generator: John Deere Diesel Engine, Model 4045HF285, S/N PE4045L185770, rated at 158 hp, Model Year 2011, EPA Tier 3 Certified Engine, Family Number BJDXL06.8117, turbocharged and aftercooled, driving a 100 kw Electrical Generator.</t>
  </si>
  <si>
    <t>APCD2012-PTO-001111</t>
  </si>
  <si>
    <t>Emergency Engine: Propane-fueled, Generac SG040 -4.2 Liter, 66 hp, EPA certified of Family#BGNXB04.22L4 -018, equipped with air/fuel ratio controller and 3-way catalytic converter, driving a generator with S/N 211163.  Functional Group - Research, Development, Test, and Evaluation (RDT&amp;E).</t>
  </si>
  <si>
    <t>96.10</t>
  </si>
  <si>
    <t>APCD2012-PTO-001115</t>
  </si>
  <si>
    <t>Cajon Valley Unified School District</t>
  </si>
  <si>
    <t>James Beard</t>
  </si>
  <si>
    <t>750 E Main St El Cajon, CA</t>
  </si>
  <si>
    <t>Emergency standby engine: John Deere diesel engine, Model 4045HF285, S/N PE4045L022455, rated at 158 bhp, Model Year 2007, EPA Tier 3 certified of Engine Family Number 7JDXL06.8105, equipped with Johnson Matthey diesel oxidation catalysts, Model CXXO-6-D-3, driving a 100 KW generator. (APCD2011-APP-001620/CCN/Feb2012)</t>
  </si>
  <si>
    <t>79.10</t>
  </si>
  <si>
    <t>80.60</t>
  </si>
  <si>
    <t>APCD2012-PTO-001116</t>
  </si>
  <si>
    <t>Emergency Engine:  Volvo, Model TAD1641GE, 757 BHP, diesel fired, turbocharged, S/N D16-053697-C3-A, Engine Family No. BVPXL16.1ACB.</t>
  </si>
  <si>
    <t>APCD2012-PTO-001120</t>
  </si>
  <si>
    <t>Tom Howard</t>
  </si>
  <si>
    <t>14710 Valleyview Road Poway, CA</t>
  </si>
  <si>
    <t>Perkins (Caterpillar); model 3362/D100 (C4.4); serial number E5M03025; Engine Family BPKXL04.4NJ1; tier 3 certified; 157 bhp rated; turbocharged with charge air cooler; driving a 100 kW generator</t>
  </si>
  <si>
    <t>APCD2012-PTO-001121</t>
  </si>
  <si>
    <t>18130 Sunset Point Rd Poway, CA</t>
  </si>
  <si>
    <t>Emergency Diesel Engine Generator: Perkins (Caterpillar); model 3362/D100 (C4.4); serial number E5M03015; Engine Family BPKXL04.4NJ1; tier 3 certified; 157 bhp rated; turbocharged with charge air cooler; driving a 100 kW generator</t>
  </si>
  <si>
    <t>APCD2012-PTO-001123</t>
  </si>
  <si>
    <t>Vons #2093</t>
  </si>
  <si>
    <t>Alan Baum</t>
  </si>
  <si>
    <t>8011 University Av La Mesa, CA</t>
  </si>
  <si>
    <t>Emergency Engine Generator, Generac Power Systems, Inc., Natural Gas Engine, Model 1345721100, rated at 58.11 bhp, Model Year 2011, S/N 0G8279, EPA Certified, Engine Family Number BGNXB04.22L3-017, equipped with a Generac Catalytic Muffler, Part No. 0D4208, and an air to fuel controller; engine drives a 35 kw electrical generator.</t>
  </si>
  <si>
    <t>164.40</t>
  </si>
  <si>
    <t>APCD2012-PTO-001127</t>
  </si>
  <si>
    <t>Stationary Emergency Diesel Fire Pump Engine: Cummins; Model CFP5E-F10; Serial Number 73289512; 105 bhp @ 2350 rpm; Model Year 2011, EPA Certified Tier 3, Engine Family Number BCEXL0275AAG; Turbocharged, Aftercooled_x000D_
_x000D_
Functional Group: Public Utilities and Transportation</t>
  </si>
  <si>
    <t>7.80</t>
  </si>
  <si>
    <t>APCD2012-PTO-001131</t>
  </si>
  <si>
    <t>Emergency Engine:  John Deere, Model 4045TF220, 73 BHP, diesel fired, turbocharged, S/N PE4045T807550, driving a Clarke fire pump.</t>
  </si>
  <si>
    <t>117.83</t>
  </si>
  <si>
    <t>APCD2012-PTO-001133</t>
  </si>
  <si>
    <t>1201 1st St Coronado,</t>
  </si>
  <si>
    <t>Emergency standby engine: John Deere diesel engine, Model 6135HF485, S/N RG6135L025280, rated at 538 bhp, Model Year 2011, EPA Tier 3 certified of Engine Family Number BJDXL13.5103, driving a 350 KW generator._x000D_(APCD2011-APP-001784/CCN/Feb 2011)</t>
  </si>
  <si>
    <t>82.70</t>
  </si>
  <si>
    <t>APCD2012-PTO-001134</t>
  </si>
  <si>
    <t>Emergency standby engine: Make General Motors, fueled with natural gas, Model Vortec 8.1L, S/N 8P1L23945, rated at 195 bhp, EPA Certified for spark ignited engines of family number BPSIB8.10EMT-011, with 3-way catalyst: Make PSI, S/N 39001069, and E-Control Electronic Pressure Regulator, Model 28D-EPR, driving a 125 KW generator._x000D_
(APCD2011-APP-001802/CCN/Feb 2012)</t>
  </si>
  <si>
    <t>117.20</t>
  </si>
  <si>
    <t>APCD2012-PTO-001135</t>
  </si>
  <si>
    <t>James Burk</t>
  </si>
  <si>
    <t>10300 Campus Point Dr, Ste 120 San Diego, CA</t>
  </si>
  <si>
    <t>Emergency Diesel Engine Generator: Mitsubishi; model S12A22-Y2PTAW-2; serial number 27062; Engine Family BMVXL33.9BBA; tier 2 certified; 1207 bhp rated; turbocharged with charge air cooler; driving a 750 kW generator</t>
  </si>
  <si>
    <t>190.50</t>
  </si>
  <si>
    <t>APCD2012-PTO-001137</t>
  </si>
  <si>
    <t>FAA/El Cajon Air Traffic Control Tower</t>
  </si>
  <si>
    <t>SAN SSC ENV Manager (SEE ATCT)</t>
  </si>
  <si>
    <t>2001 N Marshall Av El Cajon, CA</t>
  </si>
  <si>
    <t>Stationary Emergency LPG Engine: General Motors; Model Vortec 8.1; Serial Number 8P1L10527; 162 bhp; Model Year 2011 EPA Certified, Tier 2, Engine Family Number BPSIB8.10NGP; 3-Way Catalyst: Johnson Matthey, Model CXX6-4 DUAL, Backup Model CXX4-4 DUAL</t>
  </si>
  <si>
    <t>172.40</t>
  </si>
  <si>
    <t>APCD2012-PTO-001138</t>
  </si>
  <si>
    <t>Emergency Diesel Engine Generator: Caterpillar; model 3512C; serial number SBG00158; Engine Family 6CPXL58.6E2T; tier 2 certified;  2206 bhp rated; turbocharged with charge air cooler; driving a 1250 kW generator.  Located at Bldg P.</t>
  </si>
  <si>
    <t>237.30</t>
  </si>
  <si>
    <t>256.80</t>
  </si>
  <si>
    <t>APCD2012-PTO-001142</t>
  </si>
  <si>
    <t>Stationary Emergency Diesel Engine: John Deere; Model 5030HF285G; Serial Number PE5030L032790; 96 bhp; Model Year 2010 EPA Certified, Tier 3, Engine Family Number AJDXL03.0113; Turbocharged; Powering a 60 kW Electrical Generator</t>
  </si>
  <si>
    <t>98.70</t>
  </si>
  <si>
    <t>109.70</t>
  </si>
  <si>
    <t>APCD2012-PTO-001143</t>
  </si>
  <si>
    <t>Parkway Plaza</t>
  </si>
  <si>
    <t>Bryon Jones</t>
  </si>
  <si>
    <t>415 Parkway Plaza El Cajon, CA</t>
  </si>
  <si>
    <t>In-Use Emergency Diesel Engine: Make: Kohler, Model: 257ROZ-271, S/N:257584, 425 bhp, Model year: 1972, uncertified.</t>
  </si>
  <si>
    <t>APCD2012-PTO-001146</t>
  </si>
  <si>
    <t>ARE-SD Region No. 25 LLC</t>
  </si>
  <si>
    <t>6275 Nancy Ridge Dr San Diego, CA</t>
  </si>
  <si>
    <t>Stationary Emergency Diesel Engine: John Deere; Model 6090HFG86A; Serial Number RG6090L110213; 463 bhp Rated; Model Year 2011 EPA Certified, Engine Family Number BJDXL09.0114; Turbocharged; Powering a 300 kW Electrical Generator</t>
  </si>
  <si>
    <t>206.90</t>
  </si>
  <si>
    <t>APCD2012-PTO-001147</t>
  </si>
  <si>
    <t>Reit Management &amp; Research Inc.</t>
  </si>
  <si>
    <t>Melissa Chester</t>
  </si>
  <si>
    <t>4560 Viewridge Ave San Diego, CA</t>
  </si>
  <si>
    <t>Stationary Emergency Diesel Engine: John Deere; Model 6135HFG75; Serial Number RG6135G000676; 775 bhp Rated; Model Year 2011 EPA Certified, Engine Family Number BJDXL13.5132; Turbocharged &amp; Aftercooled; Powering a 500 kW Electrical Generator</t>
  </si>
  <si>
    <t>161.60</t>
  </si>
  <si>
    <t>APCD2012-PTO-001150</t>
  </si>
  <si>
    <t>The Springs Apartments</t>
  </si>
  <si>
    <t>Lyly Choi</t>
  </si>
  <si>
    <t>8070 Orange Ave La Mesa, CA</t>
  </si>
  <si>
    <t>Stationary Emergency Diesel Engine: John Deere; Model 4045HF285; Serial Number PE4045L195361; 158 bhp Rated; Model Year 2011 EPA Certified, Tier 3, Engine Family Number BJDXL06.8117; Turbocharged, Aftercooled; Powering a 102 kW Electrical Generator.</t>
  </si>
  <si>
    <t>103.30</t>
  </si>
  <si>
    <t>112.50</t>
  </si>
  <si>
    <t>APCD2012-PTO-001151</t>
  </si>
  <si>
    <t>Stationary Emergency Diesel Engine: Volvo / TWD1643GE, S/N: D16055076CA, 904 hp, EPA Tier 2 certified of Family #BVPXL16.1ACW, turbocharged, aftercooled, driving a generator.</t>
  </si>
  <si>
    <t>155.00</t>
  </si>
  <si>
    <t>APCD2012-PTO-001158</t>
  </si>
  <si>
    <t>3930 Beyer Bl San Ysidro, CA</t>
  </si>
  <si>
    <t>Emergency Diesel Engine Generator: Caterpillar; model C15; serial number FSE03555; Engine Family ACPXL15.2ESX; tier 3 certified; 546 bhp rated; turbocharged; equipped with RYPOS model RH406LC DPF, S/N R111CP; driving a 350 kW generator</t>
  </si>
  <si>
    <t>APCD2012-PTO-001160</t>
  </si>
  <si>
    <t>Emergency Diesel Fire Pump Engine: Cummins; Model CFP7E-F10; Serial Number 73344562; 174 bhp, 2600 rpm; Model Year 2012 EPA Certified, Engine Family Number CCEXL0409AAB; Turbocharged &amp; Aftercooled</t>
  </si>
  <si>
    <t>95.60</t>
  </si>
  <si>
    <t>120.60</t>
  </si>
  <si>
    <t>APCD2012-PTO-001161</t>
  </si>
  <si>
    <t>Stationary Emergency Diesel Engine: John Deere; Model 4024HF285; Serial Number PE4024L037100; 80 bhp Rated; Model Year 2010 EPA Certified, Engine Family Number AJDXL03.0113; Turbocharged, Aftercooled; Powering a 60 kW Electrical Generator</t>
  </si>
  <si>
    <t>52.80</t>
  </si>
  <si>
    <t>57.00</t>
  </si>
  <si>
    <t>APCD2012-PTO-001163</t>
  </si>
  <si>
    <t>1068 Broadway El Cajon, CA</t>
  </si>
  <si>
    <t>Emergency Diesel Engine Generator: Iveco; model FAHE9685A*J; serial number 2107704; Engine Family AVEXL06.7DGS; 279 bhp rated; turbocharged with charge air cooler; driving a 175 kW generator</t>
  </si>
  <si>
    <t>APCD2012-PTO-001164</t>
  </si>
  <si>
    <t>Tracy Gibson</t>
  </si>
  <si>
    <t>3333 Manchester Ave Cardiff, CA</t>
  </si>
  <si>
    <t>Emergency Diesel Engine Generator: John Deere Model 4045HF285K; SN PE4045L192933; Engine Family BJDXL.06.8120; 197 BHP; Turbocharged; Driving a 125 KW Generator</t>
  </si>
  <si>
    <t>APCD2012-PTO-001171</t>
  </si>
  <si>
    <t>Emergency Diesel Engine Generator: Cummins; model QSK50-G4; serial number 25367569; Engine Family BCEXL050.AAD; tier 2 certified; 2220 bhp rated; turbocharged with charge air cooler; driving a 1.5 MW generator</t>
  </si>
  <si>
    <t>202.40</t>
  </si>
  <si>
    <t>240.80</t>
  </si>
  <si>
    <t>APCD2012-PTO-001172</t>
  </si>
  <si>
    <t>Building 2010 Vandergrift Blvd Camp Pendleton, CA</t>
  </si>
  <si>
    <t>Emergency standby engine: John Deere diesel engine, Model 6068HF485, S/N PE6068L179610, rated at 315 bhp, Model Year 2011, EPA Tier 3 certified of Engine Family Number BJDXL06.8131, driving a 200 KW generator.  (Building 2010S2)_x000D_
_x000D_
(APCD2011-APP-001845/CCN/March 2012)</t>
  </si>
  <si>
    <t>APCD2012-PTO-001174</t>
  </si>
  <si>
    <t>ARE John Hopkins Court LLC</t>
  </si>
  <si>
    <t>Guillermo Gomez</t>
  </si>
  <si>
    <t>3550 John Hopkins Ct San Diego, CA</t>
  </si>
  <si>
    <t>Emergency standby engine: Detroit Diesel engine, Model R163-7K36, S/N 5362002703, rated at 1495 bhp, Model Year 2004, Tier 1 certified of Engine Family Number 4DDXL31.8XRE, driving a 1000 kW generator. (APCD2012-APP-001923/CCN/July 2012)</t>
  </si>
  <si>
    <t>64.40</t>
  </si>
  <si>
    <t>APCD2012-PTO-001176</t>
  </si>
  <si>
    <t>La Mesa City of Fire Dept</t>
  </si>
  <si>
    <t>Michael Carlin</t>
  </si>
  <si>
    <t>8844 Dallas St La Mesa, CA</t>
  </si>
  <si>
    <t>Stationary Emergency Diesel Engine: John Deere; Model 6081TF001; Serial Number RG6081T029138; 182 bhp; Model Year 1997 EPA Certified, Tier 1, Engine Family Number VJD8.1R6DBRC; Turbocharged; Powering a 135 kW Generator; Greater Than 500 ft. From School</t>
  </si>
  <si>
    <t>417.60</t>
  </si>
  <si>
    <t>462.30</t>
  </si>
  <si>
    <t>APCD2012-PTO-001177</t>
  </si>
  <si>
    <t>Borrego Water District - Well 11</t>
  </si>
  <si>
    <t>R. Greg Holloway</t>
  </si>
  <si>
    <t>2201 Diegueno Dr Borrego Springs, CA</t>
  </si>
  <si>
    <t>Emergency standby engine: Cummins diesel engine, Model 6CTA8.3-230, S/N 46093524, rated at 260 bhp, Model Year 2001, EPA Tier 1 certified of Engine Family Number 1CEXL0505ABA, driving a 1,000 gpm water pump._x000D_(APCD2012-APP-001930/CCN/April 2012)</t>
  </si>
  <si>
    <t>1618.00</t>
  </si>
  <si>
    <t>1618.40</t>
  </si>
  <si>
    <t>APCD2012-PTO-001178</t>
  </si>
  <si>
    <t>Borrego Water District - WWTP</t>
  </si>
  <si>
    <t>4861 Borrego Springs Rd Borrego Springs, CA</t>
  </si>
  <si>
    <t>Emergency standby engine: Cummins diesel engine, Model 6CTA8.3-230, S/N 46019425, rated at 277 bhp, Model Year 2000, EPA Tier 1 certified of Engine Family Number YCEXL0505ABA, driving a 250 KW generator._x000D_(APCD2012-APP-001931/CCN/April 2012)</t>
  </si>
  <si>
    <t>388.40</t>
  </si>
  <si>
    <t>448.70</t>
  </si>
  <si>
    <t>APCD2012-PTO-001180</t>
  </si>
  <si>
    <t>John Zilonis</t>
  </si>
  <si>
    <t>8925/8945 Rehco Road San Diego, CA</t>
  </si>
  <si>
    <t>Emergency standby engine: Volvo Penta diesel engine, Model TAD1240GE, S/N 0792730, rated at 471 bhp, Model Year 2004, EPA Tier 2 certified of Engine Family Number 4VPXL12.1ACB, driving a 346 KW generator._x000D_
(APCD2011-APP-001645/CCN/April 2012)</t>
  </si>
  <si>
    <t>107.60</t>
  </si>
  <si>
    <t>APCD2012-PTO-001181</t>
  </si>
  <si>
    <t>Emergency standby engine: Perkins diesel engine, Model 1006TAG, S/N U723845F, rated at 212 bhp, Model Year 1999, EPA Tier 1 certified of Engine Family Number XPKXL05.9YJ1, equipped with Johnson Matthey CRT Particulate Filter System, Model CRT(+)2-C-BITO-CS-6-RT, driving a 125 KW generator._x000D_
(APCD2011-APP-001646/CCN/April 2012)</t>
  </si>
  <si>
    <t>209.20</t>
  </si>
  <si>
    <t>APCD2012-PTO-001183</t>
  </si>
  <si>
    <t>NOAA Southwest Fisheries Science Center</t>
  </si>
  <si>
    <t>Mark Eberling</t>
  </si>
  <si>
    <t>8901 La Jolla Shores Dr La Jolla, CA</t>
  </si>
  <si>
    <t>Emergency standby engine: Volvo Penta diesel engine, Model TWD1643GE, S/N 206051618, rated at 904 bhp, Model Year 2011, EPA Tier 2 certified of Engine Family Number BVPXL16.1ACW, driving a 600 KW generator._x000D_(APCD2011-APP-001738/CCN/September 2012)</t>
  </si>
  <si>
    <t>APCD2012-PTO-001185</t>
  </si>
  <si>
    <t>Structural and Materials Engineering Building La Jolla, CA</t>
  </si>
  <si>
    <t>Stationary Emergency Diesel Engine:  Cummins / QST30-G5 NR2, S/N: 37247174, 1490 hp, Tier 2 certified of Family #BCEXL030.AAD, turbocharged, aftercooled, driving an emergency generator</t>
  </si>
  <si>
    <t>70.90</t>
  </si>
  <si>
    <t>APCD2012-PTO-001188</t>
  </si>
  <si>
    <t>Vons Market</t>
  </si>
  <si>
    <t>Dean Rodenevor</t>
  </si>
  <si>
    <t>515 W Washington St San Diego, CA</t>
  </si>
  <si>
    <t>Emergency Engine: Natural Gas fueled, Generac QTO45, driving a generator with S/N: 6581430 , 78 hp, EPA certified of Family# BGNXB02.42L1, equipped with air/fuel ratio controller and 3-way catalytic converter.</t>
  </si>
  <si>
    <t>APCD2012-PTO-001193</t>
  </si>
  <si>
    <t>Sylvester Road, Bldg 140 San Diego, CA</t>
  </si>
  <si>
    <t>Stationary Emergency Diesel Engine:  John Deere / 5030HF285G, S/N: PE5030L083560, 96 hp, EPA Tier 3 certified of Family #CJDXL03.0113, turbocharged, driving a generator.</t>
  </si>
  <si>
    <t>81.80</t>
  </si>
  <si>
    <t>APCD2012-PTO-001194</t>
  </si>
  <si>
    <t>15th &amp; Commercial LP</t>
  </si>
  <si>
    <t>Kevin Kursave</t>
  </si>
  <si>
    <t>1506 Commercial St San Diego, CA</t>
  </si>
  <si>
    <t>Stationary Emergency Diesel Engine:  Detroit Diesel / Series 60 -6063HV35, S/N: 06R1040748, 685 hp, Tier 3 certified of Family #ADDXL14.0VLD, turbocharged, aftercooled, driving an emergency generator.</t>
  </si>
  <si>
    <t>164.10</t>
  </si>
  <si>
    <t>187.90</t>
  </si>
  <si>
    <t>APCD2012-PTO-001195</t>
  </si>
  <si>
    <t>Building 15025 Camp Pendleton, CA</t>
  </si>
  <si>
    <t>Emergency Diesel Engine Generator: Cummins Inc.; model QSB5-G3 NR3; serial number 73344966; Engine Family BCEXL0275AAG; tier 3 certified; 145 bhp rated; turbocharged with charge air cooler.</t>
  </si>
  <si>
    <t>APCD2012-PTO-001197</t>
  </si>
  <si>
    <t>Interstate 8 &amp; Sunrise Hwy San Diego, CA</t>
  </si>
  <si>
    <t>Stationary Emergency Diesel Engine: John Deere; Model 6090HF485; Serial Number RG6090L080240; 422 bhp; Model Year 2010 EPA Certified, Tier 3, Engine Family Number AJDXL09.0102; Turbocharged, Aftercooled; Powering a 275 kW Electrical Generator</t>
  </si>
  <si>
    <t>569.20</t>
  </si>
  <si>
    <t>589.50</t>
  </si>
  <si>
    <t>APCD2012-PTO-001211</t>
  </si>
  <si>
    <t>Restaurant Depot</t>
  </si>
  <si>
    <t>Dan Camacho</t>
  </si>
  <si>
    <t>1335 Cesar E Chavez Py San Diego, CA</t>
  </si>
  <si>
    <t>Emergency Diesel Fire Pump Engine: John Deere; model 4045HFC28A,B,C,D; serial number PE4045L153432; Engine Family BJDXL06.8105; 113 bhp rated; turbocharged with charge air cooler; driving a 1500 gpm water pump</t>
  </si>
  <si>
    <t>APCD2012-PTO-001215</t>
  </si>
  <si>
    <t>City of San Diego (Fleet)</t>
  </si>
  <si>
    <t>Gary Timm</t>
  </si>
  <si>
    <t>3775 Morena Blvd San Diego, CA</t>
  </si>
  <si>
    <t>Registration of Stationary Existing Standby Diesel Engine_x000D__x000D_Perkins, Model: LJ70296, S/N: U687439A, Rating: 74 hp, Year of Manufacture: 1995, Date First Operated in San Diego County: 1996_x000D__x000D_Original App# APCD2012-CER-000314</t>
  </si>
  <si>
    <t>571.80</t>
  </si>
  <si>
    <t>APCD2012-PTO-001219</t>
  </si>
  <si>
    <t>Paradise Village</t>
  </si>
  <si>
    <t>Norm Smith</t>
  </si>
  <si>
    <t>2700 E 4th St National City, CA</t>
  </si>
  <si>
    <t>Emergency Diesel Engine Generator: John Deere; model 6068HF485T,U; serial number PE6068L077557; Engine Family 9JDXL06.8101; tier 3 certified; 315 bhp rated; turbocharged with charge air cooler; driving a 180 kW generator. Located at the Cedars Bldg., less than 500 feet from a school</t>
  </si>
  <si>
    <t>APCD2012-PTO-001220</t>
  </si>
  <si>
    <t>Emergency Diesel Engine Generator: John Deere; model 6068HF285K,L; serial number PE6068L073190; Engine Family *JDXL06.8104; tier 3 certified; 197 bhp rated; turbocharged with charge air cooler; driving a 125 kW generator. Located at the Pines/Magnolia Bldgs., less than 500 feet from a school</t>
  </si>
  <si>
    <t>77.60</t>
  </si>
  <si>
    <t>APCD2012-PTO-001221</t>
  </si>
  <si>
    <t>Emergency Diesel Engine Generator: John Deere; model 4045HF285H,I,J; serial number PE4045L077380; Engine Family 9JDXL06.8105; tier 3 certified; 158 bhp rated; turbocharged with charge air cooler; driving a 100 kW generator. Located at the Willows/Palm Bldgs.</t>
  </si>
  <si>
    <t>68.20</t>
  </si>
  <si>
    <t>APCD2012-PTO-001222</t>
  </si>
  <si>
    <t>Emergency Diesel Engine Generator: John Deere; model 6068HF285K,L; serial number PE6068L074131; Engine Family 8JDXL06.8104; tier 3 certified; 197 bhp rated; turbocharged with charge air cooler; driving a 125 kW generator. Located at the Plaza Bldg., less than 500 feet from a school</t>
  </si>
  <si>
    <t>APCD2012-PTO-001224</t>
  </si>
  <si>
    <t>Santier Inc</t>
  </si>
  <si>
    <t>James Noell</t>
  </si>
  <si>
    <t>10103 Carroll Canyon Rd San Diego, CA</t>
  </si>
  <si>
    <t>Emergency Natural Gas Engine/Generator: Mitsubishi model 4G64S4M; S/N SCP4822; 71 bhp rated; equipped with a 3-way catalyst; driving a 45kW generator</t>
  </si>
  <si>
    <t>129.90</t>
  </si>
  <si>
    <t>APCD2012-PTO-001225</t>
  </si>
  <si>
    <t>Emergency Propane Engine Generator: Power Solutions Inc. (GM) model Vortec 8.1 L; serial number 8P1L23740; Engine Family BPSIB8.10NGP; 164.4 bhp rated; equipped with an air/fuel ratio controller and 3-way catalyst; rich-burn; driving a 100 kW generator</t>
  </si>
  <si>
    <t>27.00</t>
  </si>
  <si>
    <t>APCD2012-PTO-001230</t>
  </si>
  <si>
    <t>Emergency standby engine: Detroit Diesel, Model 12V4000 ADEC, S/N 526105287, 2561 bhp, Model Year 2010, EPA Tier 2 certified of Engine Family Number AMDDL95.4XTR, driving a generator.</t>
  </si>
  <si>
    <t>APCD2012-PTO-001235</t>
  </si>
  <si>
    <t>Emergency Diesel Engine Generator: Caterpillar; model 3516DITA; serial number SBK01255; Engine Family BCPXL78.1NZS; tier 2 certified; 3634 bhp rated; turbocharged with charge air cooler; driving a 2.5 MW generator</t>
  </si>
  <si>
    <t>APCD2012-PTO-001241</t>
  </si>
  <si>
    <t>West Coast Resort 11 LLC</t>
  </si>
  <si>
    <t>John Yeakey</t>
  </si>
  <si>
    <t>DBA Hilton Cape Rey - Carlsbad,1 Ponto Road Carlsbad, CA</t>
  </si>
  <si>
    <t>Stationary Emergency Diesel Engine:  John Deere / 6090HF484, S/N: RG6090L108951, 346 hp, EPA Tier 3 certified of Family #BJDXL09.0114, turbocharged, aftercooled, driving an emergency generator.</t>
  </si>
  <si>
    <t>118.10</t>
  </si>
  <si>
    <t>APCD2012-PTO-001242</t>
  </si>
  <si>
    <t>Stationary Emergency Diesel Engine:  Caterpillar C32, S/N: PRH02193, 1474 hp, EPA Tier 2 certified of Family #CCPXL32.0NZS, turbocharged, aftercooled, driving a generator.</t>
  </si>
  <si>
    <t>APCD2012-PTO-001243</t>
  </si>
  <si>
    <t>EMD Millipore Corp</t>
  </si>
  <si>
    <t>Barbara Wood</t>
  </si>
  <si>
    <t>26578 Old Julian Hy Ramona, CA</t>
  </si>
  <si>
    <t>Emergency Engine Generator (Portable but Stays Onsite): Isuzu Diesel Engine, Model Isuzu 4JJ1T, rated at 67.1 bhp, Model Year 2009, S/N 7204870, EPA Tier 4 Interim Certified Engine, Family Number 9SZXL03.0UTB, turbocharged driving a 36KW Denyo Generator. (Engine is stored and maintained at 26578 Old Julian Hwy in Ramona)</t>
  </si>
  <si>
    <t>APCD2012-PTO-001245</t>
  </si>
  <si>
    <t>Mediacom Communications Corp</t>
  </si>
  <si>
    <t>Sean Esman</t>
  </si>
  <si>
    <t>30230 Yellow Brick Rd Valley Center, CA</t>
  </si>
  <si>
    <t>Emergency Standby Engine: John Deere diesel engine, Model 5030HF285G, S/N PE5030L076725, rated at 96 bhp, Model Year 2011, EPA Tier 3 certified of Engine Family Number BJDXL03.0113, driving a 62 KW generator.</t>
  </si>
  <si>
    <t>237.40</t>
  </si>
  <si>
    <t>APCD2012-PTO-001246</t>
  </si>
  <si>
    <t>Hyatt Place San Diego/Vista-Carlsbad</t>
  </si>
  <si>
    <t>Adam Sahagun</t>
  </si>
  <si>
    <t>2645 S Melrose Dr Vista, CA</t>
  </si>
  <si>
    <t>Emergency Diesel Engine Generator: Caterpillar model C4.4; serial number E5M03197; Engine Family BPKXL04.4NJ1; tier 3 certified; 130 bhp rated; turbocharged with charge air cooler; driving an 80 kW generator</t>
  </si>
  <si>
    <t>6.60</t>
  </si>
  <si>
    <t>APCD2012-PTO-001247</t>
  </si>
  <si>
    <t>AT&amp;T Services Inc</t>
  </si>
  <si>
    <t>Brent Wilson</t>
  </si>
  <si>
    <t>2249 W Victoria Dr Alpine, CA</t>
  </si>
  <si>
    <t>Emergency standby engine: Caterpillar diesel engine, Model C15 DITA, S/N: FSE03721, rated at 546 bhp, Model Year 2009, EPA Tier 3 certified of Engine Family Number 9CPXL15.2ESW, equipped with Rypos HDPF Hybrid Diesel Particulate Filter and diesel oxidation catalyst, driving a 350 KW gererator._x000D_
Original App# APCD2011-APP-001488</t>
  </si>
  <si>
    <t>APCD2012-PTO-001248</t>
  </si>
  <si>
    <t>Santee Senior Retirement Communities 1, LLC</t>
  </si>
  <si>
    <t>Kevin Spoor</t>
  </si>
  <si>
    <t>11010 Sunset Trail Santee, CA</t>
  </si>
  <si>
    <t>Stationary Emergency Diesel Engine:  John Deere / 6068HF485T, S/N: PE6068L202263, 315 hp, EPA Tier 3 certified of Family #CJDXL13.5103, turbocharged, aftercooled, driving a generator.</t>
  </si>
  <si>
    <t>APCD2012-PTO-001250</t>
  </si>
  <si>
    <t>University of California, San Diego</t>
  </si>
  <si>
    <t>UCSD Surgical Lab Building,,200 W. Arbor Drive,225 Dickinson St W (Contiguous) San Diego, CA</t>
  </si>
  <si>
    <t>Emergency Engine Generator: Cummins Diesel Engine, Model QSB7-G7, rated at 256 bhp, Model Year 2011, S/N 73309483, EPA Tier 4i Certified Engine, Family Number BCEXL06.7AAF, EGR, Diesel Oxidation Catalyst, Periodic Trap Oxidizer, driving a 132 kw Electrical Generator.</t>
  </si>
  <si>
    <t>APCD2012-PTO-001253</t>
  </si>
  <si>
    <t>8949 Ware Court San Diego, CA</t>
  </si>
  <si>
    <t>Stationary Emergency Diesel Engine: John Deere; Model 6090HF484, Serial Number RG6090L109666; 346 bhp; Model Year 2011 EPA Certified, Tier 3, Engine Family Number BJDXL09.0114; Powering a 230 kW Electrical Generator</t>
  </si>
  <si>
    <t>APCD2012-PTO-001256</t>
  </si>
  <si>
    <t>Emergency Diesel Engine Generator: Cummins; model QSX15-G9, NR2; S/N 79481416; Engine Family BCEXL015.AAJ; tier 2 certified; 755 bhp rated; turbocharged with charge air cooler; driving a 450 kW generator</t>
  </si>
  <si>
    <t>57.20</t>
  </si>
  <si>
    <t>APCD2012-PTO-001257</t>
  </si>
  <si>
    <t>Stationary Emergency Diesel Engine:  Cummins / 6BTA5.9-G4, S/N: 46398070, 170 hp, EPA Tier 2 certified of Family #4CEXL0359AAF, turbocharged, aftercooled, driving a generator.</t>
  </si>
  <si>
    <t>80.30</t>
  </si>
  <si>
    <t>APCD2012-PTO-001258</t>
  </si>
  <si>
    <t>Living Spaces Furniture LLC</t>
  </si>
  <si>
    <t>Buff Cardona</t>
  </si>
  <si>
    <t>1900 University Dr Vista, CA</t>
  </si>
  <si>
    <t>Emergency Engine Generator, John Deere Diesel Engine, Model 6068HF285L, S/N PE6068L098501, rated at 208 bhp, Model Year 2011, EPA Tier 3 Certified Engine, Family Number AJDXL06.8104, turbocharged and aftercooled driving a 135 KW electrical generator.</t>
  </si>
  <si>
    <t>14.00</t>
  </si>
  <si>
    <t>APCD2012-PTO-001260</t>
  </si>
  <si>
    <t>North County Transit</t>
  </si>
  <si>
    <t>Nedina Facchini</t>
  </si>
  <si>
    <t>810 Misison Av Oceanside, CA</t>
  </si>
  <si>
    <t>Emergency standby engine: John Deere, Model: 6090HF484C, S/N: RG6090L077036, Diesel, turbocharged and aftercooled, 346 bhp, EPA Certified Tier 3 engine of family number 9JDXL09.0114, driving a 230 kW generator._x000D_Original App# APCD2010-APP-000990</t>
  </si>
  <si>
    <t>243.70</t>
  </si>
  <si>
    <t>APCD2012-PTO-001265</t>
  </si>
  <si>
    <t>Rady Childrens Medical Office</t>
  </si>
  <si>
    <t>Timothy Jacoby</t>
  </si>
  <si>
    <t>7910 Frost St San Diego, CA</t>
  </si>
  <si>
    <t>Stationary Emergency Diesel Engine: John Deere; Model 4045HF285; Serial Number PE4045L199397; 158 bhp; Model Year 2012 EPA Certified, Tier 3, Engine Family Number CJDXL04.5119; Powering a 102 kW Electrical Generator</t>
  </si>
  <si>
    <t>APCD2012-PTO-001274</t>
  </si>
  <si>
    <t>SDG&amp;E Suncrest Substation</t>
  </si>
  <si>
    <t>San Diego Gas &amp; Electric,23312 Bell Bluff Truck Trail San Diego, CA</t>
  </si>
  <si>
    <t>Stationary Emergency Diesel Engine:  IVECO-FPT / F2CE9685A-E, S/N: E002-018512, 389 hp, EPA Tier 3 certified of Family #BVEXL08.7TR3, turbocharged, aftercooled, driving a generator.</t>
  </si>
  <si>
    <t>APCD2012-PTO-001284</t>
  </si>
  <si>
    <t>Fleet &amp; Industrial Supply Center (FISC) San Diego Fuel Dept</t>
  </si>
  <si>
    <t>199 Rosecrans St Bldg 35 San Diego, CA</t>
  </si>
  <si>
    <t>Emergency Diesel Engine Generator:Caterpillar model 3512C; S/N EBG00740; Engine Family ACPXL58.6T2X, tier 2 certified; 2206 bhp rated; turbocharged with charge air cooler; driving a 1500 kW generator</t>
  </si>
  <si>
    <t>56.10</t>
  </si>
  <si>
    <t>60.60</t>
  </si>
  <si>
    <t>APCD2012-PTO-001285</t>
  </si>
  <si>
    <t>Tanex BioPharma USA Inc</t>
  </si>
  <si>
    <t>Mike Chalfant</t>
  </si>
  <si>
    <t>10421 Pacific Center Ct San Diego, ca</t>
  </si>
  <si>
    <t>Emergency Diesel Engine Manufacturer: Volvo _x000D_Model: TWD1643GE _x000D_S/N: D16*055279*C3*A _x000D_Size: 904 hp _x000D_EPA Tier 2 certified, Family# BVPXL16.1ACW _x000D_Model Year: 2011 _x000D_Generator Size: 560 kW _x000D_Located: North</t>
  </si>
  <si>
    <t>111.00</t>
  </si>
  <si>
    <t>APCD2012-PTO-001286</t>
  </si>
  <si>
    <t>Emergency Diesel Engine Manufacturer: Volvo_x000D_Model: TWD1643GE_x000D_S/N: D16*055075*C3*A_x000D_Size: 904 hp_x000D_EPA Tier 2 certified, Family# BVPXL16.1ACW_x000D_Model Year: 2011_x000D_Generator Size: 560 kW_x000D_Located: South</t>
  </si>
  <si>
    <t>86.50</t>
  </si>
  <si>
    <t>APCD2012-PTO-001289</t>
  </si>
  <si>
    <t>Emergency standby engine: Cummins diesel engine, Model: QSK50-G4-NR2, Serial Number 25369257, rated at 2220 bhp, Model Year 2011, EPA Tier 2 certified of Engine Family Number BCEXL050.ADD, driving a 1500 KW generator.  (Building 2470)</t>
  </si>
  <si>
    <t>APCD2012-PTO-001290</t>
  </si>
  <si>
    <t>Building 4111, Las Flores Fire Camp Pendleton, CA</t>
  </si>
  <si>
    <t>Emergency standby engine: John Deere, Model: 6068HF285K,S/N: PE6068L200078 rated at 237 bhp, Model Year 2012, EPA Tier 4i certified of Engine Family Number CJDXL06.8120, Turbocharged, Aftercooled, powering a 154 KW Electrical Generator._x000D_Original App# APCD2012-APP-001987</t>
  </si>
  <si>
    <t>APCD2012-PTO-001292</t>
  </si>
  <si>
    <t>939 Coast Management</t>
  </si>
  <si>
    <t>Bob Farrimond</t>
  </si>
  <si>
    <t>939 Coast Bl San Diego, CA</t>
  </si>
  <si>
    <t>Emergency Engine: General Motors / 4.3 L, NG-fueled, S/N: 4.3L67718, 66.5 hp, EPA certified Tier 2 of Family#CPSIB4.302ED, driving a generator.</t>
  </si>
  <si>
    <t>125.80</t>
  </si>
  <si>
    <t>129.50</t>
  </si>
  <si>
    <t>APCD2012-PTO-001293</t>
  </si>
  <si>
    <t>Victoria Rodriguez</t>
  </si>
  <si>
    <t>Building 31A40 Camp Pendleton, CA</t>
  </si>
  <si>
    <t>Stationary Emergency Diesel Engine:  John Deere / 4045HF285I, S/N:PE4045L193119, 158 hp, EPA Tier 3 certified of Family #BJDXL06.8117, turbocharged, driving a generator.</t>
  </si>
  <si>
    <t>APCD2012-PTO-001296</t>
  </si>
  <si>
    <t>Federal Emergency Management Agency</t>
  </si>
  <si>
    <t>John Rigg</t>
  </si>
  <si>
    <t>5706 Old Memory Lane San Diego, CA</t>
  </si>
  <si>
    <t>Emergency Engine Generator: John Deere Diesel Engine, Model Number 4024HF285B, 80 hp, Model 2010, S/N PE 4024L033442, EPA Tier 3 Certified, Engine Family Number AJXDXL0.113, turbocharged and aftercooled, driving a 45 kW generator.</t>
  </si>
  <si>
    <t>APCD2012-PTO-001297</t>
  </si>
  <si>
    <t>Kaiser Permanente</t>
  </si>
  <si>
    <t>Lonnie Roy</t>
  </si>
  <si>
    <t>400 Craven Rd San Marcos, CA</t>
  </si>
  <si>
    <t>Emergency standby diesel engine: Detroit engine, Model MTU 16V2000 G85, S/N 5362010222, rated at 1495 bhp, Model year 2011, EPA Tier 2 certified of Engine Family Number BMDDL35.8GRR, driving a 1000 KW generator._x000D_
_x000D_
Original App# APCD2011-APP-001837</t>
  </si>
  <si>
    <t>APCD2012-PTO-001299</t>
  </si>
  <si>
    <t>Andrew Taylor</t>
  </si>
  <si>
    <t>4375 Buckman Springs Rd Pine Valley, CA</t>
  </si>
  <si>
    <t>Emergency Propane Engine Generator: Generac model GLPN (ford windsor 6.8 L V10); serial number E172A 130411 1030009; Engine Family BGNXB06.82C4; 208.5 bhp rated; equipped with a Generac air/fuel ratio controller and 3-way catalyst; rich-burn; driving a 130 kW generator (s/n GXC01048).</t>
  </si>
  <si>
    <t>473.70</t>
  </si>
  <si>
    <t>APCD2012-PTO-001300</t>
  </si>
  <si>
    <t>MaxLinear Inc</t>
  </si>
  <si>
    <t>Jay Zimmett</t>
  </si>
  <si>
    <t>5966 La Place Ct Carlsbad, CA</t>
  </si>
  <si>
    <t>Existing Stationary Emergency Standby Diesel Engine_x000D_1995 Cummins, Model: 6CT8.3-G, S/N: 45195743, rating: 207 bhp_x000D__x000D_Original App# APCD2012-CER-000335</t>
  </si>
  <si>
    <t>568.60</t>
  </si>
  <si>
    <t>570.90</t>
  </si>
  <si>
    <t>APCD2012-PTO-001305</t>
  </si>
  <si>
    <t>EGP 2297 Otay LLC</t>
  </si>
  <si>
    <t>Trish Schuler</t>
  </si>
  <si>
    <t>2297 Niels Bohr Ct San Diego, CA</t>
  </si>
  <si>
    <t>Stationary Emergency Diesel Engine:  John Deere / 4045HF285I, S/N: PE4045L205249, 158 hp, EPA Tier 3 certified of Family #CJDXL04.5119, turbocharged, aftercooled, driving a generator.</t>
  </si>
  <si>
    <t>78.90</t>
  </si>
  <si>
    <t>APCD2012-PTO-001312</t>
  </si>
  <si>
    <t>Pacific Ridge</t>
  </si>
  <si>
    <t>Owner Mgr</t>
  </si>
  <si>
    <t>6001 Linda Vista Rd San Diego, CA</t>
  </si>
  <si>
    <t>Stationary Emergency Diesel Engine:  John Deere / 6090HFG86, S/N: RG6090L110531, 463 hp, EPA Tier 3 certified of Family #BJDXL09.0114, turbocharged, aftercooled, driving a generator.</t>
  </si>
  <si>
    <t>65.30</t>
  </si>
  <si>
    <t>76.90</t>
  </si>
  <si>
    <t>APCD2012-PTO-001317</t>
  </si>
  <si>
    <t>Altman Specialty Plants</t>
  </si>
  <si>
    <t>John Piek</t>
  </si>
  <si>
    <t>3742 Blue Bird Canyon Rd Vista, CA</t>
  </si>
  <si>
    <t>Emergency Engine Generator: John Deere Diesel Engine, Model 6068HF485, rated at 315 bhp, Model Year 2012, S/N PE6068L208374, EPA Tier 3 Certified Engine, Family Number CJDXL13.5103, turbocharged and aftercooled, driving a 180 KW Electrical Generator.</t>
  </si>
  <si>
    <t>160.18</t>
  </si>
  <si>
    <t>161.33</t>
  </si>
  <si>
    <t>APCD2012-PTO-001329</t>
  </si>
  <si>
    <t>Target Store T2802</t>
  </si>
  <si>
    <t>280 E Via Rancho Parkway Escondido, CA</t>
  </si>
  <si>
    <t>Emergency Engine:Natural gas or LPG-fueled 6.8 liter Ford engine, 151 hp,   _x000D_.   Model 6p 680 aa, _x000D_.   S/N E172A 150212 0460154, _x000D_.   EPA certified of Family #CGNXB06.82C3, equipped with air/fuel ratio controller and 3-way catalytic converter, driving a Generac generator, S/N: 2114437.</t>
  </si>
  <si>
    <t>34.70</t>
  </si>
  <si>
    <t>APCD2012-PTO-001335</t>
  </si>
  <si>
    <t>12906 Camino del Valle Poway, CA</t>
  </si>
  <si>
    <t>Emergency Engine: Caterpillar, Model C6.6, 273 BHP, diesel fired, turbocharged, aftercooled, S/N E6M01893, Engine Family No. 9PKXL06.6PJ1, Tier 3.</t>
  </si>
  <si>
    <t>APCD2012-PTO-001336</t>
  </si>
  <si>
    <t>14090 Northcrest Lane Poway, CA</t>
  </si>
  <si>
    <t>Emergency Engine:  Caterpillar, Model C15, S/N FSE03063, 546 BHP, diesel fired, turbocharged, aftercooled, Engine Family No. ACPXL15.2ESX, Tier 3.</t>
  </si>
  <si>
    <t>32.00</t>
  </si>
  <si>
    <t>APCD2012-PTO-001337</t>
  </si>
  <si>
    <t>Entercom San Diego LLC</t>
  </si>
  <si>
    <t>Mike Prasser</t>
  </si>
  <si>
    <t>Stationary Emergency Diesel Engine: John Deere; Model 4045HF285; Serial Number PE4045L200056; 158 bhp; Model Year 2012 EPA Certified, Tier 3, Engine Family Number CJDXL04.5119; Powering a 100 kW Electrical Generator</t>
  </si>
  <si>
    <t>APCD2012-PTO-001338</t>
  </si>
  <si>
    <t>Stationary Emergency Diesel Engine:  Volvo / TAD1641GETAD1641GE-D50016.1B65, S/N: D16047171, 757 hp, Tier 2 certified of Family #AVPXL16.1ACB, turbocharged, aftercooled, driving an emergency generator.</t>
  </si>
  <si>
    <t>APCD2012-PTO-001339</t>
  </si>
  <si>
    <t>Emergency Diesel Engine Generator: Caterpillar model 3512C; serial number EBG01001; Engine Family BCPXL78.1NZS; tier 2 certified; 2206 bhp rated (1645 kW nameplate); turbocharged with charge air cooler; driving a 1500 kW generator</t>
  </si>
  <si>
    <t>246.10</t>
  </si>
  <si>
    <t>250.50</t>
  </si>
  <si>
    <t>APCD2012-PTO-001347</t>
  </si>
  <si>
    <t>Somerset Subacute and Care</t>
  </si>
  <si>
    <t>Soon Burnam</t>
  </si>
  <si>
    <t>151 Claydelle Ave El Cajon, CA</t>
  </si>
  <si>
    <t>Stationary Emergency Diesel Engine:  John Deere / 4045HF285K, S/N: PE4045L205213 , 197 hp, EPA Tier 3 certified of Family #CJDXL06.8120, turbocharged, aftercooled, driving a generator.</t>
  </si>
  <si>
    <t>APCD2012-PTO-001350</t>
  </si>
  <si>
    <t>Building 4354B1 Camp Pendleton, CA</t>
  </si>
  <si>
    <t>Emergency standby engine: Make General Motors, fueled with natural gas, Model Vortec 5.7L, S/N 5.7L 21513 M11, rated at 105 bhp, EPA Certified for spark ignited engines of family number BPSIB5.702ED, equipped with PSI 3-way catalyst, driving a 60 KW generator.  (Building 4372U3)_x000D_
_x000D_
(APCD2011-APP-001788/CCN/Sep 2012)</t>
  </si>
  <si>
    <t>APCD2012-PTO-001360</t>
  </si>
  <si>
    <t>Monterey Financial Services</t>
  </si>
  <si>
    <t>4095 Avenida De La Plata Oceanside, CA</t>
  </si>
  <si>
    <t>Emergency standby engine: John Deere diesel engine, Model 5030HF285, S/N PE5030L087476, rated at 96 bhp, Model Year 2012, EPA Tier 3 certified of Engine Family Number CJDXL03.0113, driving a 62 KW generator._x000D_(APCD2012-APP-001981/CCN/Oct 2012)</t>
  </si>
  <si>
    <t>APCD2012-PTO-001362</t>
  </si>
  <si>
    <t>McClintock Warehouse Lofts</t>
  </si>
  <si>
    <t>1202 Kettner Blvd San Diego, CA</t>
  </si>
  <si>
    <t>Stationary Emergency Natural Gas Engine: General Motors; Model GM-5.7L; Serial Number 5.7L23055; 105 bhp; Model Year 2012 EPA Certified, Engine Family Number CPSIB5.702ED; Three-Way Catalyst; Powering a 64 kW Electrical Generator</t>
  </si>
  <si>
    <t>APCD2012-PTO-001364</t>
  </si>
  <si>
    <t>11025 Roselle Street San Diego, CA</t>
  </si>
  <si>
    <t>Stationary Emergency Diesel Engine: John Deere; Model 6068HFG85; Serial Number PE6068L871175; 315 bhp; Model Year 2012 EPA Certified, Tier 3, Engine Family Number CJDXL13.5103; Powering a 180 kW Electrical Generator</t>
  </si>
  <si>
    <t>92.10</t>
  </si>
  <si>
    <t>95.30</t>
  </si>
  <si>
    <t>APCD2012-PTO-001365</t>
  </si>
  <si>
    <t>11035 Roselle Street San Diego, CA</t>
  </si>
  <si>
    <t>Stationary Emergency Diesel Engine: John Deere; Model 6090HF484; Serial Number RG6090L112570; 346 bhp; Model Year 2012 EPA Certified, Tier 3, Engine Family Number CJDXL09.0114; Turbocharged, Aftercooled; Powering a 230 kW Electrical Generator</t>
  </si>
  <si>
    <t>146.20</t>
  </si>
  <si>
    <t>APCD2012-PTO-001366</t>
  </si>
  <si>
    <t>ARE-11025/11075 Roselle Street LLC</t>
  </si>
  <si>
    <t>11045 Roselle Street San Diego, CA</t>
  </si>
  <si>
    <t>Stationary Emergency Diesel Engine: John Deere; Model 6090HFG86; Serial Number RG6090L112846; 463 bhp Rated; Model Year 2012 EPA Certified, Tier 3, Engine Family Number CJDXL09.0114; Turbocharged, Aftercooled; Powering a 300 kW Electrical Generator</t>
  </si>
  <si>
    <t>APCD2012-PTO-001374</t>
  </si>
  <si>
    <t>Neiman Marcus</t>
  </si>
  <si>
    <t>7027 Friars Rd San Diego, CA</t>
  </si>
  <si>
    <t>Emergency Diesel Engine Generator: John Deere; model 4024HF285; serial number PE4024L025596; Engine Family AJDXL03.0113; tier 3 certified; 80 bhp rated; turbocharged with charge air cooler; driving a 35 kW generator</t>
  </si>
  <si>
    <t>169.90</t>
  </si>
  <si>
    <t>APCD2012-PTO-001378</t>
  </si>
  <si>
    <t>Generations Health Care</t>
  </si>
  <si>
    <t>Chris Stephens</t>
  </si>
  <si>
    <t>7800 Parkway Dr La Mesa, CA</t>
  </si>
  <si>
    <t>Emergency Diesel Engine Generator: Cummins; model QSB7-G3, NR3; serial number 73239876; Engine Family BCEXL0409AAB; tier 3 certified; 250 bhp rated; turbocharged with charge air cooler; driving a 125 kW generator</t>
  </si>
  <si>
    <t>125.00</t>
  </si>
  <si>
    <t>154.20</t>
  </si>
  <si>
    <t>APCD2012-PTO-001379</t>
  </si>
  <si>
    <t>Cibus LLC</t>
  </si>
  <si>
    <t>Glen Best</t>
  </si>
  <si>
    <t>6455 Nancy Ridge Dr San Diego, CA</t>
  </si>
  <si>
    <t>Stationary Emergency Diesel Engine:  John Deere / 6090HFG86A, S/N: RG6090L113650, 463 hp, EPA Tier 3 certified of Family #CJDXL09.0114, turbocharged, aftercooled, driving a generator.</t>
  </si>
  <si>
    <t>87.80</t>
  </si>
  <si>
    <t>APCD2012-PTO-001380</t>
  </si>
  <si>
    <t>666 Upas HOA</t>
  </si>
  <si>
    <t>Adrian Fernandez</t>
  </si>
  <si>
    <t>666 Upas St San Diego, CA</t>
  </si>
  <si>
    <t>Emergency Natural Gas Engine Generator: Bucks Engines model GM 8.1L; serial number 149E2294; Engine Family 8BKSB08.1SCE; 212 bhp rated; equipped with an air/fuel ratio controller and Nett 3-way catalyst; rich-burn; driving a 100 kW generator</t>
  </si>
  <si>
    <t>18.50</t>
  </si>
  <si>
    <t>20.80</t>
  </si>
  <si>
    <t>APCD2012-PTO-001381</t>
  </si>
  <si>
    <t>Sharp Rees Stealy Medical Center</t>
  </si>
  <si>
    <t>300 Fir St San Diego, CA</t>
  </si>
  <si>
    <t>Stationary Emergency Diesel Engine:  MTU-Detroit Diesel / 6R1600G70S, S/N: 16301001174, 418 hp, EPA Tier 3 certified of Family #AMDDL14.0GWK, turbocharged, aftercooled, driving a generator.</t>
  </si>
  <si>
    <t>APCD2012-PTO-001384</t>
  </si>
  <si>
    <t>Stationary Emergency Diesel Engine: Cummins; Model QSB7-G5 NR3; Serial Number 73399987; 324 bhp; Model Year 2012 EPA Certified, Tier 3, Engine Family Number CCEXL0409AAD; Powering a 150 kW Electrical Generator</t>
  </si>
  <si>
    <t>APCD2012-PTO-001385</t>
  </si>
  <si>
    <t>ALFA 12375 World Trade Drive LLC</t>
  </si>
  <si>
    <t>Fred Wilkins</t>
  </si>
  <si>
    <t>12375 World Trade Dr San Diego, CA</t>
  </si>
  <si>
    <t>Stationary Emergency Diesel Engine:  John Deere / 6090HF484B, S/N: RG6090L113179, 385 hp, EPA Tier 3 certified of Family #CJDXL09.0114, turbocharged, aftercooled, driving a generator.</t>
  </si>
  <si>
    <t>214.20</t>
  </si>
  <si>
    <t>APCD2012-PTO-001388</t>
  </si>
  <si>
    <t>225 Kenny St El Cajon, CA</t>
  </si>
  <si>
    <t>Emergency Engine Generator: Cummins Diesel Engine, Model 6BTA5.9, rated at 170 bhp Model Year 2004, S/N 46398074, EPA Tier 2 Certified Engine, Family number 4CEXL0359AAF, turbocharged and aftercooled, driving a 100 KW Electrical Generator.</t>
  </si>
  <si>
    <t>294.70</t>
  </si>
  <si>
    <t>APCD2012-PTO-001399</t>
  </si>
  <si>
    <t>Kevin Miller</t>
  </si>
  <si>
    <t>4165 W Arrieta Circle La Mesa, CA</t>
  </si>
  <si>
    <t>Emergency Engine Generator: John Deere Diesel Engine, Model 4045HF285H, rated at 133 bhp, Model Year 2012, S/N PE 4045L206722, EPA Tier 4 Interim Certified Engine, Family Number CJDXL04.5119, turbocharged driving a 77 kW Electric Generator.</t>
  </si>
  <si>
    <t>59.00</t>
  </si>
  <si>
    <t>APCD2012-PTO-001403</t>
  </si>
  <si>
    <t>San Diego Unified Port District</t>
  </si>
  <si>
    <t>1000-1022 W Bay Marina Dr National City, CA</t>
  </si>
  <si>
    <t>Stationary Emergency Diesel Engine: John Deere; Model 6068TF220; Serial Number PE6068T228680; 210 bhp; Model Year 2003; EPA Certified for Fire Pump Use Only, Tier 2; Powering a 1500 gpm Fire Pump</t>
  </si>
  <si>
    <t>APCD2012-PTO-001404</t>
  </si>
  <si>
    <t>Emergency Engine Generator: Volvo Diesel Engine, Model TAD1641GE, rated at 757 bhp, Model Year 2012, S/N D16 061886 C3 A_x000D_(Unit B), Tier 2 Certified Engine, Family Number CVPXL16.1ACB, Turbocharged, driving a a 500 KW Electrical Generator.</t>
  </si>
  <si>
    <t>APCD2012-PTO-001405</t>
  </si>
  <si>
    <t>Emergency Engine Generator: Volvo Diesel Engine, Model TAD1641GE, rated at 757 bhp, Model Year 2012, S/N D16 061887 C3 A(Unit A), Tier 2 Certified Engine, Family Number CVPXL16.1ACB, Turbocharged, driving a 500 KW Electrical Generator.</t>
  </si>
  <si>
    <t>95.10</t>
  </si>
  <si>
    <t>APCD2012-PTO-001414</t>
  </si>
  <si>
    <t>California Coast Credit Union</t>
  </si>
  <si>
    <t>David La Fleur</t>
  </si>
  <si>
    <t>9201 Spectrum Center Drive San Diego, CA</t>
  </si>
  <si>
    <t>Emergency standby engine: John Deere diesel engine, Model 6135HFG75, S/N RG6135G002229, rated at 755 bhp, Model Year 2012, Tier 2 certified of Engine Family Number CJDXL13.5132, driving a 500 KW generator._x000D_(APCD2012-APP-002312/CCN/Dec 2102)</t>
  </si>
  <si>
    <t>87.60</t>
  </si>
  <si>
    <t>APCD2012-PTO-001415</t>
  </si>
  <si>
    <t>1031 Olive Street Ramona, CA</t>
  </si>
  <si>
    <t>Emergency diesel engine: John Deere, Model 6135HFG75, S/N RG6135G011981; Model Year 2019; Engine Family_x000D_KJDXL13.5132; Tier 2 certified; 755 bhp rated; driving a 563 kW emergency electrical generator.</t>
  </si>
  <si>
    <t>APCD2012-PTO-001418</t>
  </si>
  <si>
    <t>Emergency Diesel Engine Generator: Mitsubishi; model S12R-Y2PTAW-1; serial number 14515; Engine Family AMVXL49.0BBA; tier 2 certified; 1881 bhp rated; turbocharged with charge air cooler; equipped with a Johnson Matthey passive DPF, model CRT(+)16-N-BITO-CS24RT, S/N 146490-1; driving a 1250 kW generator</t>
  </si>
  <si>
    <t>218.60</t>
  </si>
  <si>
    <t>APCD2012-PTO-001421</t>
  </si>
  <si>
    <t>City of Coronado Fire Department</t>
  </si>
  <si>
    <t>Danny Mastro</t>
  </si>
  <si>
    <t>1001 6th Street Coronado, CA</t>
  </si>
  <si>
    <t>Emergency standby engine: John Deere diesel engine, Model 4045TF270, S/N PE4045T420638, rated at 106 bhp, Model Year 2004, Tier 2 certified of Engine Family Number 4JDXL04.5057, driving a 54 KW generator._x000D_(APCD2012-APP-002274/CCN/Dec 2012)</t>
  </si>
  <si>
    <t>APCD2012-PTO-001422</t>
  </si>
  <si>
    <t>Steven Miller</t>
  </si>
  <si>
    <t>10601 N Magnolia Santee, CA</t>
  </si>
  <si>
    <t>Stationary Emergency Diesel Engine: John Deere / 4045HF285I, S/N: PE4045L216897, 158 hp, EPA Tier 3 certified of Family #CJDXL04.5119, turbocharged, aftercooled, driving a generator.</t>
  </si>
  <si>
    <t>APCD2012-PTO-001427</t>
  </si>
  <si>
    <t>City of San Diego PUD</t>
  </si>
  <si>
    <t>3550 E Harbor Dr San Diego, CA</t>
  </si>
  <si>
    <t>Emergency Diesel Engine Generator: Caterpillar; model 3516C; serial number MHB00487; Engine Family ACPXL78.1T2X; tier 2 certified; 2722 bhp rated; turbocharged with charge air cooler; driving a 2000 kW generator. Pump station 1, west unit.</t>
  </si>
  <si>
    <t>24.80</t>
  </si>
  <si>
    <t>APCD2012-PTO-001428</t>
  </si>
  <si>
    <t>City of San Diego Public Utilities Dept (PUD)</t>
  </si>
  <si>
    <t>Emergency Diesel Engine Generator: Caterpillar; model 3516C; serial number MHB00505; Engine Family ACPXL78.1T2X; tier 2 certified; 2722 bhp rated; turbocharged with charge air cooler; driving a 2000 kW generator. Pump station 1, east unit.</t>
  </si>
  <si>
    <t>28.20</t>
  </si>
  <si>
    <t>APCD2012-PTO-001429</t>
  </si>
  <si>
    <t>4949 Eastgate Mall San Diego, CA</t>
  </si>
  <si>
    <t>Emergency Diesel Engine Generator: Caterpillar; model 3516C; serial number MHB00491; Engine Family ACPXL78.1T2X; tier 2 certified; 2722 bhp rated; turbocharged with charge air cooler; driving a 2000 kW generator. North City Water Reclamation Plant.</t>
  </si>
  <si>
    <t>28.50</t>
  </si>
  <si>
    <t>APCD2012-PTO-001430</t>
  </si>
  <si>
    <t>12385 Cara Way San Diego, CA</t>
  </si>
  <si>
    <t>Emergency Diesel Engine Generator: Caterpillar; model 3516; serial number MHB00488; Engine Family ACPXL78.1T2X; tier 2 certified; 2722 bhp rated; turbocharged with charge air cooler; driving a 2000 kW generator. Penasquitos pump station.</t>
  </si>
  <si>
    <t>24.20</t>
  </si>
  <si>
    <t>27.90</t>
  </si>
  <si>
    <t>APCD2012-PTO-001431</t>
  </si>
  <si>
    <t>12112 Sorrento Valley Rd San Diego, CA</t>
  </si>
  <si>
    <t>Emergency Diesel Engine Generator: Caterpillar; model 3516C; serial number MHB00525; Engine Family ACPXL78.1T2X; tier 2 certified; 2722 bhp rated; turbocharged with charge air cooler; driving a 2000 kW generator. Pump station 65.</t>
  </si>
  <si>
    <t>APCD2012-PTO-001432</t>
  </si>
  <si>
    <t>10745 Roselle St San Diego, CA</t>
  </si>
  <si>
    <t>Emergency Diesel Engine Generator: Caterpillar; model 3516C; serial number MHB00438; Engine Family ACPXL78.1T2X; tier 2 certified; 2722 bhp rated; turbocharged with charge air cooler; driving a 2000 kW generator; minimum exhaust stack height 23 feet.</t>
  </si>
  <si>
    <t>26.90</t>
  </si>
  <si>
    <t>31.20</t>
  </si>
  <si>
    <t>APCD2012-PTO-001433</t>
  </si>
  <si>
    <t>Emergency Diesel Engine Generator: Caterpillar; model 3516C; serial number MHB00446; Engine Family ACPXL78.1T2X; tier 2 certified; 2722 bhp rated; turbocharged with charge air cooler; driving a 2000 kW generator, minimum exhaust stack height 23 feet.</t>
  </si>
  <si>
    <t>31.80</t>
  </si>
  <si>
    <t>APCD2012-PTO-001434</t>
  </si>
  <si>
    <t>2643 Alpine Blvd Alpine, CA</t>
  </si>
  <si>
    <t>Emergency Engine Generator: Caterpillar Diesel Engine, Model C-15, rated at 546 hp, Model Year 2012, S/N FTE00937, EPA Tier 3 Certified Engine, Family Number CCPXL15.2NYS, Turbocharged and Aftercooled, driving a 407 kW generator.</t>
  </si>
  <si>
    <t>APCD2013-PTO-001437</t>
  </si>
  <si>
    <t>SD Co of Public Works</t>
  </si>
  <si>
    <t>Scott Watson</t>
  </si>
  <si>
    <t>11970 Singer Ln Spring Valley, CA</t>
  </si>
  <si>
    <t>Emergency Engine Generator:  John Deere Diesel Engine, Model 4045HF2851, rated at 158 hp, Model Year 2012, S/N 4045L216894, EPA Tier 3 Certified Engine, Family Number CJDX04.5119, turbocharged, driving 100KW Electrical Generator.</t>
  </si>
  <si>
    <t>137.30</t>
  </si>
  <si>
    <t>APCD2013-PTO-001438</t>
  </si>
  <si>
    <t>City of Encinitas Fire Station #2</t>
  </si>
  <si>
    <t>Scott Henry</t>
  </si>
  <si>
    <t>618 Birmingham Dr Encinitas, CA</t>
  </si>
  <si>
    <t>Emergency Engine Generator: John Deere Diesel Engine, Model 6068HF285, rated at 237 bhp, Model Year 2012, S/N PE 6068L198146, EPA Tier 4 Interim Certified Engine, Family Number CJXDXL06.8120, turbocharged driving  a 137 kW Electrical Generator.</t>
  </si>
  <si>
    <t>APCD2013-PTO-001439</t>
  </si>
  <si>
    <t>CITY OF ENCINITAS</t>
  </si>
  <si>
    <t>160 CALLE MAGDALENA ENCINITAS, CA</t>
  </si>
  <si>
    <t>Emergency Diesel Engine Generator: Detroit Diesel; model series 60, 14.0 L; serial number 06R0986738; Engine Family 7DDX14.0VLD; tier 3 certified; 685 bhp rated; turbocharged with charge air cooler; driving a 300 kW generator</t>
  </si>
  <si>
    <t>APCD2013-PTO-001446</t>
  </si>
  <si>
    <t>Operations Supervisor</t>
  </si>
  <si>
    <t>9120 Carlton Oaks Dr Santee, CA</t>
  </si>
  <si>
    <t>Emergency standby engine: John Deere diesel engine, Model 6135HFG75 (S/N: RG6135G001658), rated at 755 BHP, Model Year 2012, EPA Tier 2 certified of Engine Family Number CJDXL13.5132, driving a 500 KW generator.</t>
  </si>
  <si>
    <t>56.20</t>
  </si>
  <si>
    <t>APCD2013-PTO-001458</t>
  </si>
  <si>
    <t>Edgemoor Hospital</t>
  </si>
  <si>
    <t>655 Park Center Dr Santee, Ca</t>
  </si>
  <si>
    <t>Emergency Engine Generator: Mitsubishi Diesel Engine, Model S12H-Y2PTAW-1, rated at 1528 hp, Model Year 2011, S/N 32804 EPA Tier 2 Certified Engine, Family Number AWVXL37.1BBA, turbocharged and aftercooled, driving a 1000 kw electrical generator.</t>
  </si>
  <si>
    <t>186.90</t>
  </si>
  <si>
    <t>APCD2013-PTO-001459</t>
  </si>
  <si>
    <t>David Reagan</t>
  </si>
  <si>
    <t>9601 Ivy St Spring Valley, CA</t>
  </si>
  <si>
    <t>Emergency standby engine: John Deere diesel engine, Model 404HF285H (S/N: PE4045L224515), rated at 133 BHP, Model Year 2012, EPA Tier 3 certified of Engine Family Number CJDXL04.5119, driving a 77 KW generator.  Equipped with turbocharger and aftercooler.</t>
  </si>
  <si>
    <t>38.30</t>
  </si>
  <si>
    <t>APCD2013-PTO-001461</t>
  </si>
  <si>
    <t>USMC Base Personnel Amenities P18</t>
  </si>
  <si>
    <t>Building 2204U2 Camp Pendleton, CA</t>
  </si>
  <si>
    <t>Stationary Emergency Diesel Engine:  John Deere / 4045HF285I, S/N: PE4045L211448, 158 hp, EPA Tier 3 certified of Family #CJDXL04.5119, turbocharged, aftercooled, driving a generator.</t>
  </si>
  <si>
    <t>APCD2013-PTO-001463</t>
  </si>
  <si>
    <t>Sharp Coronado Hospital &amp; Healthcare Center</t>
  </si>
  <si>
    <t>250 Prospect Pl Coronado, CA</t>
  </si>
  <si>
    <t>Emergency standby engine: John Deere diesel engine, Model 6090HFG86 (S/N:RG6090L113914), rated at 463 BHP, Model Year 2012, EPA Tier 3 certified of Engine Family Number CJDXL09.0114, driving a 300 KW generator.  Equipped with turbocharger.</t>
  </si>
  <si>
    <t>APCD2013-PTO-001464</t>
  </si>
  <si>
    <t>Sumitomo Electric Interconnect Products</t>
  </si>
  <si>
    <t>Accounts Payable</t>
  </si>
  <si>
    <t>915 Armorlite Dr San Marcos, CA</t>
  </si>
  <si>
    <t>Emergency Engine:  Generac / Olympian model CO5.4GSV061A0, LPG-fueled, S/N: E172A2805121490672, 82 hp, EPA certified of Family#CGNXB05.42L2, equipped with air/fuel ratio controller and 3-way catalytic converter, driving a  generator.</t>
  </si>
  <si>
    <t>82.40</t>
  </si>
  <si>
    <t>APCD2013-PTO-001466</t>
  </si>
  <si>
    <t>Craig Fergusson</t>
  </si>
  <si>
    <t>9601 Ridgehaven Ct San Diego, CA</t>
  </si>
  <si>
    <t>Emergency Diesel Engine Generator: Detroit Diesel; model series 60; serial number 06R0974027; Engine Family 7DDXL14.0VLD; tier 3 certified; 550 bhp rated; turbocharged with charge air cooler; driving a 355 kW generator</t>
  </si>
  <si>
    <t>APCD2013-PTO-001472</t>
  </si>
  <si>
    <t>Country Manor La Mesa</t>
  </si>
  <si>
    <t>Charles D Sims II</t>
  </si>
  <si>
    <t>5696 Lake Murray Blvd La Mesa, CA</t>
  </si>
  <si>
    <t>Registration of Existing Emergency Standby Gasoline Engine_x000D__x000D_Ford, Model: C5PF-6005-A, S/N: 14324-E6KH, Hp: 51, Date first Operated in San Diego County: 1966_x000D__x000D_Original App# APCD2013-CER-000370</t>
  </si>
  <si>
    <t>1415.80</t>
  </si>
  <si>
    <t>1467.50</t>
  </si>
  <si>
    <t>APCD2013-PTO-001473</t>
  </si>
  <si>
    <t>NMAWC</t>
  </si>
  <si>
    <t>Nixie Way Bldg 602 San Diego, CA</t>
  </si>
  <si>
    <t>Emergency standby engine: John Deere diesel engine, Model 5030HF285G (S/N: PE5030L111422) , rated at 96 BHP, Model Year 2012, EPA Tier 3 certified of Engine Family Number CJDXL03-0113, driving a 60 KW generator.  Equipped with turbocharger.</t>
  </si>
  <si>
    <t>25.00</t>
  </si>
  <si>
    <t>35.20</t>
  </si>
  <si>
    <t>APCD2013-PTO-001475</t>
  </si>
  <si>
    <t>Izear Williams</t>
  </si>
  <si>
    <t>Emergency standby engine: John Deere diesel engine, Model 5030HF285G (S/N:PE5030L106264), rated at 97 BHP, Model Year 2012, EPA Tier 3 certified of Engine Family Number CJDXL03.0113, driving a 62 kW generator. Equipped with turbocharger.</t>
  </si>
  <si>
    <t>APCD2013-PTO-001476</t>
  </si>
  <si>
    <t>Emergency standby engine: John Deere diesel engine, Model 6090HFG86 (S/N: RG6090L114072), rated at 463 BHP, Model Year 2012, EPA Tier 3 certified of Engine Family Number CJDXL09.0114, driving a 300 KW generator.   Equipped with turbocharger.</t>
  </si>
  <si>
    <t>APCD2013-PTO-001482</t>
  </si>
  <si>
    <t>Signal Pharmaceuticals LLC/Celgene Corporation</t>
  </si>
  <si>
    <t>Nancy D'Elia</t>
  </si>
  <si>
    <t>10300 Campus Point Dr Ste 100 San Diego, CA</t>
  </si>
  <si>
    <t>Emergency Engine Generator: Mitsubishi Diesel Engine, Model S16R-Y2PTAW2-1, rated at 2923 bhp, Model Year 2011, S/N 18626, EPA Tier 2 Certified Engine, Family Number BMVXL65.4BBA, turbocharged driving a 2000 KW  Electrical Generator.</t>
  </si>
  <si>
    <t>204.60</t>
  </si>
  <si>
    <t>APCD2013-PTO-001488</t>
  </si>
  <si>
    <t>Emergency standby engine: Cummins diesel engine, Model QSX15-G9, S/N 79627046, rated at 755 bhp, Model Year 2013, Tier 2 certified of Engine Family Number DCEXL015.AAJ-019, driving a 350 KW generator.</t>
  </si>
  <si>
    <t>21.00</t>
  </si>
  <si>
    <t>APCD2013-PTO-001489</t>
  </si>
  <si>
    <t>ProciseDX</t>
  </si>
  <si>
    <t>Dan Kiser</t>
  </si>
  <si>
    <t>9449 Carroll Park Drive San Diego, CA</t>
  </si>
  <si>
    <t>Emergency standby engine: Iveco/FPT diesel engine, Model F3AE9685A, S/N E003-175467, rated at 480 bhp, Model Year 2012, Tier 3 certified of Engine Family Number CFPXL10.3TR3, driving a Generac SD300, 300 KW generator.</t>
  </si>
  <si>
    <t>APCD2013-PTO-001491</t>
  </si>
  <si>
    <t>2463 Ribbonwood Rd Boulevard, CA</t>
  </si>
  <si>
    <t>Stationary Emergency Diesel Engine:  Mitsubishi / S16R-Y2PTAW-1, S/N: 17839, 2346 hp, EPA Tier 2 certified of Family #BMVXL65.4BBA, turbocharged, aftercooled, driving a generator.</t>
  </si>
  <si>
    <t>466.50</t>
  </si>
  <si>
    <t>APCD2013-PTO-001492</t>
  </si>
  <si>
    <t>Emergency standby engine: Cummins diesel engine, Model QSB7-G5-NR3 (S/N 73473108), rated at 324 BHP, Model Year 2012, EPA Tier 3 certified of Engine Family Number DCEXL0409AAD, driving a 150 KW generator.  Equipped with turbocharger and aftercooler.</t>
  </si>
  <si>
    <t>127.70</t>
  </si>
  <si>
    <t>132.70</t>
  </si>
  <si>
    <t>APCD2013-PTO-001493</t>
  </si>
  <si>
    <t>Bradford Airport Logistics</t>
  </si>
  <si>
    <t>Christof Stolarczyk</t>
  </si>
  <si>
    <t>2247 W Washington St San Diego, CA</t>
  </si>
  <si>
    <t>Emergency Diesel Engine Generator: John Deere; model 4045HF285H; serial number PE4045L228637; Engine Family CJDXL04.5119-015; tier 3 certified; 133 bhp rated; turbocharged with charge air cooler; driving an 81 kW generator</t>
  </si>
  <si>
    <t>144.70</t>
  </si>
  <si>
    <t>APCD2013-PTO-001495</t>
  </si>
  <si>
    <t>Building 3120 Camp Pendleton, CA</t>
  </si>
  <si>
    <t>Stationary Emergency Diesel Engine:  Mitsubishi / S12R-Y2PTAW-1, S/N: 15113, 1881 hp, EPA Tier 2 certified of Family #BMVXL49.0BBA, turbocharged, aftercooled, driving a generator.</t>
  </si>
  <si>
    <t>APCD2013-PTO-001500</t>
  </si>
  <si>
    <t>Stationary Emergency Diesel Engine:  Caterpillar / C18 DITA, S/N: FST00743, 923 hp, EPA Tier 2 certified of Family #CCPXL18.1NYS-018, turbocharged, aftercooled, driving a generator.  Functional Group - Research, Development, Test, and Evaluation (RDT&amp;E).</t>
  </si>
  <si>
    <t>115.60</t>
  </si>
  <si>
    <t>APCD2013-PTO-001505</t>
  </si>
  <si>
    <t>Stationary Emergency Diesel Engine:  John Deere / 4024TF285B, S/N: PE4024L105643, 80 hp, EPA Tier 3 certified of Family #CJDXL03.0113, turbocharged, driving a generator.  (Building 3230)</t>
  </si>
  <si>
    <t>258.50</t>
  </si>
  <si>
    <t>APCD2013-PTO-001506</t>
  </si>
  <si>
    <t>Stationary Emergency Diesel Engine:  John Deere / 4024TF285B, S/N: PE4024L105635, 80 hp, EPA Tier 3 certified of Family #CJDXL03.0113, turbocharged, driving a generator.  (Building 3232)</t>
  </si>
  <si>
    <t>181.80</t>
  </si>
  <si>
    <t>183.70</t>
  </si>
  <si>
    <t>APCD2013-PTO-001512</t>
  </si>
  <si>
    <t>Crest Beverage LLC</t>
  </si>
  <si>
    <t>Kevin O'Cooney</t>
  </si>
  <si>
    <t>8870 Liquid Court San Diego, CA</t>
  </si>
  <si>
    <t>Emergency Engine: _x000D_Mfr: Detroit Diesel Engine, _x000D_Model: 6090HV35, _x000D_S/N: 06R1054866_x000D_Family Number: BDXL14.0VLD_x000D__x000D_Diesel fired, rated at 635 bhp, Model Year 2012, EPA Tier 3 Certified Engine, Turbocharged and Aftercooled, driving a 400 kW Electrical Generator.</t>
  </si>
  <si>
    <t>221.20</t>
  </si>
  <si>
    <t>APCD2013-PTO-001517</t>
  </si>
  <si>
    <t>William Cecil</t>
  </si>
  <si>
    <t>101 B Ave Coronado, CA</t>
  </si>
  <si>
    <t>Emergency standby engine: John Deere diesel engine, Model 6068HFG85T (S/N PE6068L902724), rated at 315 BHP, Model Year 2012, EPA Tier 3 certified of Engine Family Number CJDXL13.5103, driving a 180  KW generator.  Equipped with turbocharger, aftercooler, and Johnson Matthey diesel particulate filter Model CRT(+) 1-N-EIEO-SS-6-LP (S/N: 160470).</t>
  </si>
  <si>
    <t>73.20</t>
  </si>
  <si>
    <t>APCD2013-PTO-001523</t>
  </si>
  <si>
    <t>Emergency Engine:  Caterpillar, Model C9, 398 BHP, diesel fired, turbocharged, aftercooled, S/N S9L03763, Engine Family No. BCPXL08.8.NZS driving an electrical generator.</t>
  </si>
  <si>
    <t>APCD2013-PTO-001524</t>
  </si>
  <si>
    <t>Sharp Mesa Vista Hospital</t>
  </si>
  <si>
    <t>7850 Vista Hill Ave San Diego, CA</t>
  </si>
  <si>
    <t>Emergency Diesel Engine (located within 500 feet of a school)_x000D_Manufacturer: John Deere_x000D_Model: 6135HFG75A _x000D_S/N: RG6135G002008 _x000D_Size: 755 bhp _x000D_Certification: Tier 2 _x000D_Engine Family: CJDXL13.5132-011 _x000D_Model Year: 2012 _x000D_Generator Size: 500 kW</t>
  </si>
  <si>
    <t>APCD2013-PTO-001530</t>
  </si>
  <si>
    <t>Alliance Diversified Holdings LLC</t>
  </si>
  <si>
    <t>Kurtis Rarick</t>
  </si>
  <si>
    <t>11011 Torreyana San Diego, CA</t>
  </si>
  <si>
    <t>Emergency standby engine: Detroit Diesel/MTU diesel engine, Model 12V2000 G84 R123-8A36 (S/N: 5352005377) , rated at 1120 BHP, Model Year 2007, EPA Tier 2 certified of Engine Family Number 7MDDL31.8XRR, driving a 750 KW generator.  Equipped with turbocharger and aftercooler.</t>
  </si>
  <si>
    <t>55.80</t>
  </si>
  <si>
    <t>APCD2013-PTO-001531</t>
  </si>
  <si>
    <t>Mount Miguel Covenant Village</t>
  </si>
  <si>
    <t>Don Maes</t>
  </si>
  <si>
    <t>325 Kempton St Spring Valley, CA</t>
  </si>
  <si>
    <t>Emergency standby engine: John Deere diesel engine, Model 6090HF484A (S/N RG6090L114772), rated at 422 BHP, Model Year 2012, EPA Tier 3 certified of Engine Family Number CJDXL09.0114, driving a 280 KW generator.  Equipped with turbocharger and aftercooler.</t>
  </si>
  <si>
    <t>182.70</t>
  </si>
  <si>
    <t>197.60</t>
  </si>
  <si>
    <t>APCD2013-PTO-001532</t>
  </si>
  <si>
    <t>El Capitan High School</t>
  </si>
  <si>
    <t>Michelle Storton</t>
  </si>
  <si>
    <t>10410 Ashwood Lakeside, CA</t>
  </si>
  <si>
    <t>Emergency Diesel Engine Generator: John Deere; model 4024HF285B; serial number PE4024L059939; Engine Family BJDXL03.0113; tier 3 certified; 80 bhp rated; turbocharged with charge air cooler; equipped with a Johnson Matthey DPF model CRT1(+)H-BITO-CS6LP, S/N 146101-1; driving a 50 kW generator; located at a school site</t>
  </si>
  <si>
    <t>APCD2013-PTO-001535</t>
  </si>
  <si>
    <t>ARE-SD Region 33 LLC</t>
  </si>
  <si>
    <t>Clemente Pascarella</t>
  </si>
  <si>
    <t>4755 Nexus Center Dr San Diego, CA</t>
  </si>
  <si>
    <t>Stationary Emergency Diesel Engine: John Deere; Model 6068HF485; Serial Number PE6068L215693; 315 bhp; Model Year 2012 EPA Certified, Tier 3, Engine Family Number CJDXL13.5103; Powering a 200 kW Generator</t>
  </si>
  <si>
    <t>APCD2013-PTO-001536</t>
  </si>
  <si>
    <t>2553 Sweetwater Springs BL Spring Valley, CA</t>
  </si>
  <si>
    <t>Emergency standby engine: Caterpillar diesel engine, Model C4.4 (S/N E5A01088), rated at 156.9  BHP, Model Year 2012, EPA Tier 3 certified of Engine Family Number CPKXL04.4NJ1, driving a 100 kW generator.  Equipped with turbocharger.</t>
  </si>
  <si>
    <t>68.10</t>
  </si>
  <si>
    <t>APCD2013-PTO-001537</t>
  </si>
  <si>
    <t>3026 Millar Ranch Rd Jamul, CA</t>
  </si>
  <si>
    <t>Emergency standby engine: Caterpillar diesel engine, Model C4.4 (S/N: E5A01266), rated at 130  BHP, Model Year 2012, EPA Tier 3 certified of Engine Family Number CPKXL04.4NJ1, driving a 80 KW generator.  Equipped with turbocharger.</t>
  </si>
  <si>
    <t>113.40</t>
  </si>
  <si>
    <t>APCD2013-PTO-001538</t>
  </si>
  <si>
    <t>Building 2030 Camp Pendleton, CA</t>
  </si>
  <si>
    <t>Stationary Emergency Diesel Engine: John Deere; Model 4045HF285; Serial Number PE4045L210976; 158 bhp; Model Year 2012 EPA Certified, Tier 3, Engine Family Number CJDXL04.5119; Powering a 100 kW Electrical Generator.  (Building 2033 - ADN - Area Distribution Node)</t>
  </si>
  <si>
    <t>APCD2013-PTO-001539</t>
  </si>
  <si>
    <t>City of Poway PW</t>
  </si>
  <si>
    <t>John Walters</t>
  </si>
  <si>
    <t>14218 1/2 High Valley Rd Poway, CA</t>
  </si>
  <si>
    <t>Stationary Emergency Diesel Fired Engine: Caterpillar, Model C15, 689 BHP, turbocharged, aftercooled, S/N: F5E03408, Engine Family No. ACXL15.2ESX_x000D__x000D_Original APP# APCD2011-APP-001549</t>
  </si>
  <si>
    <t>42.90</t>
  </si>
  <si>
    <t>55.00</t>
  </si>
  <si>
    <t>APCD2013-PTO-001540</t>
  </si>
  <si>
    <t>5251 Viewridge Ct San Diego, CA</t>
  </si>
  <si>
    <t>Stationary Emergency Diesel Engine: John Deere; Model 6068HF285L; Serial Number PE6068L006598; 197 bhp; Model Year 2007 EPA Certified, Tier 3, Engine Family Number 7JDXL06.8104; Powering a 125 kW Electrical Generator; Diesel Particulate Filter, Johnson Matthey, Model CRT1-N-EI-SS-4</t>
  </si>
  <si>
    <t>APCD2013-PTO-001541</t>
  </si>
  <si>
    <t>Procopio, Cory, Hargreaves &amp; Savitch LLP</t>
  </si>
  <si>
    <t>Craig Crosby</t>
  </si>
  <si>
    <t>525 B St Suite #1300 San Diego, CA</t>
  </si>
  <si>
    <t>Stationary Emergency Diesel Engine: John Deere; Model 4045HF285; Serial Number PE4045L200837; 158 bhp; Model Year 2012 EPA Certified, Tier 3, Engine Family Number CJDXL04.5119, driving a 100 kW generator.</t>
  </si>
  <si>
    <t>APCD2013-PTO-001543</t>
  </si>
  <si>
    <t>Building 5220U1 Camp Pendleton, CA</t>
  </si>
  <si>
    <t>Stationary Emergency Diesel Engine: John Deere; Model 6068HF485; Serial Number PE6068L195023; 315 bhp; Model Year 2011 EPA Certified, Tier 3, Engine Family Number BJDXL06.8131; Turbocharged, Aftercooled; Powering a 200 kW Generator</t>
  </si>
  <si>
    <t>APCD2013-PTO-001548</t>
  </si>
  <si>
    <t>Stationary Emergency Diesel Engine: John Deere; Model 4045HF285; Serial Number PE4045L212272; 158 bhp; Model Year 2012 EPA Certified, Tier 3, Engine Family Number CJDXL04.5119; Powering a 100 kW Electrical Generator_x000D__x000D_Functional Group: Public Utilities and Transportation</t>
  </si>
  <si>
    <t>APCD2013-PTO-001553</t>
  </si>
  <si>
    <t>Stationary Emergency Diesel Engine: Cummins; Model QSB7-G5; Serial Number 73396231; 324 bhp; Model Year 2012 EPA Certified, Tier 3, Engine Family Number CCEXL0409AAD; Powering a 200 kW Electrical Generator</t>
  </si>
  <si>
    <t>153.10</t>
  </si>
  <si>
    <t>APCD2013-PTO-001554</t>
  </si>
  <si>
    <t>Grossmont-Cuyamaca Community College Dist</t>
  </si>
  <si>
    <t>Dale Switzer</t>
  </si>
  <si>
    <t>8800 Grossmont College Dr El Cajon, CA</t>
  </si>
  <si>
    <t>Emergency Natural Gas Engine Generator: Power Solutions Inc. (GM) model Vortec 8.1 L; serial number 8.1L25939; Engine Family CPSIB8.10EMT; 238 bhp rated; equipped with a 3-way catalyst; rich-burn; driving a 150 kW generator</t>
  </si>
  <si>
    <t>127.60</t>
  </si>
  <si>
    <t>APCD2013-PTO-001555</t>
  </si>
  <si>
    <t>Emergency Diesel Engine Generator: John Deere; model 6090HF484; serial number RG6090L115213; Engine Family DJDXL09.0114; tier 3 certified; 385 bhp rated; turbocharged with charge air cooler; driving an 250 kW generator</t>
  </si>
  <si>
    <t>115.80</t>
  </si>
  <si>
    <t>APCD2013-PTO-001557</t>
  </si>
  <si>
    <t>Building 4103 B4 Camp Pendleton, CA</t>
  </si>
  <si>
    <t>Stationary Emergency Diesel Engine: John Deere; Model 5030HF285; Serial PE5030L087901; 96 bhp; Model Year 2012 EPA Certified, Tier 3, Engine Family Number CJDXL03.0113; Powering a 60 kW Generator.  (Building 4103U2)</t>
  </si>
  <si>
    <t>APCD2013-PTO-001558</t>
  </si>
  <si>
    <t>3555 Sports Arena Blvd San Diego, CA</t>
  </si>
  <si>
    <t>Emergency Engine: John Deere, Model 606HF285, 237 BHP, diesel fired, turbocharged, aftercooled, _x000D_S/N PE6068L182266, Engine Family No. BJDXL06.8120, Tier 3, Model Year 2011, Driving a generator._x000D__x000D_Original App# APCD2011-APP-001817</t>
  </si>
  <si>
    <t>APCD2013-PTO-001559</t>
  </si>
  <si>
    <t>Coronado Shores Condominuim Assn #10</t>
  </si>
  <si>
    <t>Tim Zaragoza</t>
  </si>
  <si>
    <t>1750 Avenida Del Mundo Coronado, CA</t>
  </si>
  <si>
    <t>Registration of Stationary Emergency Engine_x000D_Cummins, Model V-378-F2, S/N 20174813, 136 BHP, Diesel Fueled, Model Year 1977, Date first operated in San Diego County: 1978, Driving a Fire Pump._x000D_Original APP# APCD2013-CER-000396</t>
  </si>
  <si>
    <t>APCD2013-PTO-001560</t>
  </si>
  <si>
    <t>Toney MacPherson</t>
  </si>
  <si>
    <t>Emergency Diesel Engine: Clarke/John Deere model JU6H-UFADNG, S/N PE6068N008107; Engine Family JJDXL06.8120; tier 4 certified; 183 bhp rated; lean burn; driving an emergency fire pump</t>
  </si>
  <si>
    <t>58.30</t>
  </si>
  <si>
    <t>97.80</t>
  </si>
  <si>
    <t>APCD2013-PTO-001561</t>
  </si>
  <si>
    <t>USMC Base Personnel Amenities P06</t>
  </si>
  <si>
    <t>Building 310006 Camp Pendleton, CA</t>
  </si>
  <si>
    <t>Emergency standby engine: Perkins diesel engine, Model 1106D-E66TA, S/N PJ38418*U035903V*, rated at 230 bhp, Model Year 2011, Tier 3 certified of Engine Family Number BPKXL06.6PJ1, driving a 150 KW generator.</t>
  </si>
  <si>
    <t>APCD2013-PTO-001562</t>
  </si>
  <si>
    <t>Building 15061 Camp Pendleton, CA</t>
  </si>
  <si>
    <t>Emergency standby engine: Perkins diesel engine, Model 1106D-E66TA, S/N PJ38418*U032905V*, rated at 230 bhp, Model Year 2011, Tier 3 certified of Engine Family Number BPKXL06.6PJ1, driving a 150 KW generator.</t>
  </si>
  <si>
    <t>APCD2013-PTO-001563</t>
  </si>
  <si>
    <t>Building 200831 Camp Pendleton, CA</t>
  </si>
  <si>
    <t>Stationary Emergency Diesel Engine: Cummins; Model QST30-G5 NR2; Serial Number 37254786; 1490 bhp; Model Year 2012 EPA Certified, Engine Family Number CCEXL030.AAD; Turbocharged, Aftercooled; Powering an 1000 kW Electrical Generator</t>
  </si>
  <si>
    <t>APCD2013-PTO-001564</t>
  </si>
  <si>
    <t>Building 202860 Camp Pendleton, CA</t>
  </si>
  <si>
    <t>Emergency standby engine: Perkins diesel engine, Model 1106D-E66TA, S/N PJ38418*U032906V*, rated at 230 bhp, Model Year 2011, Tier 3 certified of Engine Family Number BPKXL06.6PJ1, driving a 150 KW generator.</t>
  </si>
  <si>
    <t>APCD2013-PTO-001565</t>
  </si>
  <si>
    <t>Building 51080 Camp Pendleton, CA</t>
  </si>
  <si>
    <t>Emergency standby engine: Perkins diesel engine, Model 1106D-E66TA, S/N PJ38418*U035902V*, rated at 230 bhp, Model Year 2011, Tier 3 certified of Engine Family Number BPKXL06.6PJ1, driving a 150 KW generator.</t>
  </si>
  <si>
    <t>APCD2013-PTO-001566</t>
  </si>
  <si>
    <t>Building 160101 Camp Pendleton, CA</t>
  </si>
  <si>
    <t>Emergency standby engine: Perkins diesel engine, Model 1106D-E66TA, S/N PJ38418*U035916V*, rated at 230 bhp, Model Year 2011, Tier 3 certified of Engine Family Number BPKXL06.6PJ1, driving a 150 KW generator.</t>
  </si>
  <si>
    <t>APCD2013-PTO-001569</t>
  </si>
  <si>
    <t>State of CA/DGS</t>
  </si>
  <si>
    <t>1350 Front St., #4012 San Diego, CA</t>
  </si>
  <si>
    <t>Registration of Existing Stationary Emergency Standby Diesel Engine_x000D__x000D_Caterpillar, Model 3114, S/N 6AF00412, 100.5 BHP, Model Year 1988_x000D__x000D_Original APP# APCD2013-CER-000389</t>
  </si>
  <si>
    <t>431.90</t>
  </si>
  <si>
    <t>437.90</t>
  </si>
  <si>
    <t>APCD2013-PTO-001578</t>
  </si>
  <si>
    <t>Luis Eria</t>
  </si>
  <si>
    <t>USMC Miramar, Bldg 9275 San Diego, CA</t>
  </si>
  <si>
    <t>Emergency standby engine: John Deere diesel engine, Model 4024HF285B, S/N PE4024L110889, rated at 80 bhp, Model Year 2012, Tier 3 certified of Engine Family Number CJDXL03.0113 driving a 60 KW generator.</t>
  </si>
  <si>
    <t>149.30</t>
  </si>
  <si>
    <t>APCD2013-PTO-001579</t>
  </si>
  <si>
    <t>FAA MCAS Miramar (NKX) ASR</t>
  </si>
  <si>
    <t>Building 720, Miramar Way San Diego, CA</t>
  </si>
  <si>
    <t>Emergency standby engine: John Deere diesel engine, Model 4045HF285I, S/N PE4045L139439, rated at 158 bhp, Model Year 2010, EPA Tier 3 certified of Engine Family Number AJDXL06.8117, driving a 100 kW generator.</t>
  </si>
  <si>
    <t>APCD2013-PTO-001585</t>
  </si>
  <si>
    <t>City of San Diego Public Utilities (PUD)</t>
  </si>
  <si>
    <t>Eddy Mata</t>
  </si>
  <si>
    <t>2411 Dairy Mart Road San Diego, CA</t>
  </si>
  <si>
    <t>Prime diesel engine (ATCM portable): Cummins, Model QSF2.8, S/N 76064661, rated at 74 bhp, Model year 2018, Tier 4 certified of Engine Family Number JCEXL02.8AAB, powering a 55 KW generator for a 374 gpm water pump.</t>
  </si>
  <si>
    <t>86.00</t>
  </si>
  <si>
    <t>APCD2013-PTO-001586</t>
  </si>
  <si>
    <t>Rakuten Medical, Inc.</t>
  </si>
  <si>
    <t>Tammie Stone</t>
  </si>
  <si>
    <t>11080 Roselle Street San Diego, CA</t>
  </si>
  <si>
    <t>Emergency standby engine: Perkins diesel engine, Model C6.6, S/N E6M03545, rated at 217 bhp, Model Year 2011, Tier 3 certified of Engine Family Number BPKXL06.6PJ1, driving a 125 KW generator.</t>
  </si>
  <si>
    <t>132.90</t>
  </si>
  <si>
    <t>APCD2013-PTO-001591</t>
  </si>
  <si>
    <t>10445 Pacific Center Ct San Diego, CA</t>
  </si>
  <si>
    <t>Emergency standby engine: Caterpillar diesel engine, Model C32 (S/N: PRH03322), rated at 1474 BHP, Model Year 2013, EPA Tier 2 certified of Engine Family Number DCPXL32.0NZS, driving a 1000 KW generator.  Equipped turbocharger and aftercooler.</t>
  </si>
  <si>
    <t>140.20</t>
  </si>
  <si>
    <t>APCD2013-PTO-001593</t>
  </si>
  <si>
    <t>Gary Rapshus</t>
  </si>
  <si>
    <t>4229 Ponderoza Ave., Ste C San Diego, CA</t>
  </si>
  <si>
    <t>Emergency Diesel Engine:  John Deere / 4024HF285B, S/N: PE4024L118168, 80 hp, EPA Tier 3 certified of Family #DJDXL04.5141, turbocharged, driving a generator.</t>
  </si>
  <si>
    <t>164.30</t>
  </si>
  <si>
    <t>184.20</t>
  </si>
  <si>
    <t>APCD2013-PTO-001595</t>
  </si>
  <si>
    <t>9500 Gilman Dr Dept 0089,(SIO Scholander Hall) San Diego, CA</t>
  </si>
  <si>
    <t>Emergency Diesel Engine (ATCM Portable): Cummins; Model QSB7-G7; Serial Number 73333774; 256 bhp; Model Year 2011 EPA Certified, Tier 4i, Engine Family Number BCEXL06.7AAF; EGR, Diesel Oxidation Catalyst, Periodic Trap Oxidizer (OEM); Powering a 132 kW Electrical Generator; Storage Location - SIO Scholander Hall Service Yard; Alternate Location - Adjacent to Bldg. 138, 200 W. Arbor Dr. in San Diego</t>
  </si>
  <si>
    <t>APCD2013-PTO-001596</t>
  </si>
  <si>
    <t>Emergency Diesel Engine (ATCM Portable): Cummins; Model QSB9-G8; Serial Number 73424330; 433 bhp; Model Year 2012 EPA Certified, Tier 4i, Engine Family Number CCEXL08.9AAI; EGR, Diesel Oxidation Catalyst, Periodic Trap Oxidizer (OEM); Powering a 264 kW Electrical Generator; Storage Location - CSC Electric Shop; Alternate Location - Adjacent to Bldg. 138, 200 W. Arbor Dr. in San Diego</t>
  </si>
  <si>
    <t>APCD2013-PTO-001597</t>
  </si>
  <si>
    <t>Emergency Diesel Engine (ATCM Portable): Cummins; Model QSB7-G6; Serial Number 73312223; 314 bhp; Model Year 2011 EPA Certified, Tier 4i, Engine Family Number BCEXL06.7AAF; EGR, Diesel Oxidation Catalyst, Periodic Trap Oxidizer (OEM); Powering a 234 kW Electrical Generator; Storage Location - CSC Electric Shop; Alternate Location - Adjacent to Bldg. 138, 200 W. Arbor Dr. in San Diego</t>
  </si>
  <si>
    <t>211.30</t>
  </si>
  <si>
    <t>APCD2013-PTO-001598</t>
  </si>
  <si>
    <t>Emergency Diesel Engine (ATCM Portable): Cummins; Model QSB7-G6; Serial Number 73292618; 314 bhp; Model Year 2011 EPA Certified, Tier 4i, Engine Family Number BCEXL06.7AAF; EGR, Diesel Oxidation Catalyst, Periodic Trap Oxidizer (OEM); Powering a 234 kW Electrical Generator; Storage Location - CSC Electric Shop; Alternate Location - Adjacent to Bldg. 138, 200 W. Arbor Dr. in San Diego</t>
  </si>
  <si>
    <t>APCD2013-PTO-001599</t>
  </si>
  <si>
    <t>Emergency Diesel Engine (ATCM Portable): Cummins; Model QSB7-G6; Serial Number 73303890; 314 bhp; Model Year 2011 EPA Certified, Tier 4i, Engine Family Number BCEXL06.7AAF; EGR, Diesel Oxidation Catalyst, Periodic Trap Oxidizer (OEM); Powering a 234 kW Electrical Generator; Storage Location - CSC Electric Shop; Alternate Locations - Adjacent to Bldg. 138, 200 W. Arbor Dr. in San Diego; UCSD Eliot Field, 10250 Pomerado Road in San Diego.</t>
  </si>
  <si>
    <t>134.20</t>
  </si>
  <si>
    <t>161.80</t>
  </si>
  <si>
    <t>APCD2013-PTO-001600</t>
  </si>
  <si>
    <t>Emergency Diesel Engine (ATCM Portable): Cummins; Model QSB7-G6; Serial Number 73312218; 314 bhp; Model Year 2011 EPA Certified, Tier 4i, Engine Family Number BCEXL06.7AAF; EGR, Diesel Oxidation Catalyst, Periodic Trap Oxidizer (OEM); Powering a 234 kW Electrical Generator; Storage Location - CSC Electric Shop; Alternate Location - Adjacent to Bldg. 138, 200 W. Arbor Dr. in San Diego</t>
  </si>
  <si>
    <t>APCD2013-PTO-001601</t>
  </si>
  <si>
    <t>H200 - 20 Area Camp Pendleton, CA</t>
  </si>
  <si>
    <t>Stationary Emergency Diesel Engines:   Mitsubishi / S16R-Y2PTAW2-1, S/N: 18417, 2923 hp, EPA Tier 2 certified of Family #BMVXL65.4BBA, turbocharged, aftercooled, driving a generator.</t>
  </si>
  <si>
    <t>APCD2013-PTO-001602</t>
  </si>
  <si>
    <t>Stationary Emergency Diesel Engines:   Mitsubishi / S16R-Y2PTAW2-1, S/N: 18530, 2923 hp, EPA Tier 2 certified of Family #BMVXL65.4BBA, turbocharged, aftercooled, driving a generator.</t>
  </si>
  <si>
    <t>APCD2013-PTO-001603</t>
  </si>
  <si>
    <t>Stationary Emergency Diesel Engines:   Mitsubishi / S16R-Y2PTAW2-1, S/N: 18437, 2923 hp, EPA Tier 2 certified of Family #CMVXL65.4BBA, turbocharged, aftercooled, driving a generator.</t>
  </si>
  <si>
    <t>APCD2013-PTO-001607</t>
  </si>
  <si>
    <t>Building 315 San Diego, CA</t>
  </si>
  <si>
    <t>Emergency standby engine: Cummins diesel engine, Model QSB5-G3-NR3, S/N 73492359, rated at 145 bhp, Model Year 2013, Tier 3 certified of Engine Family Number DCEXL0275AAG, driving an 80 KW generator.</t>
  </si>
  <si>
    <t>201.90</t>
  </si>
  <si>
    <t>204.90</t>
  </si>
  <si>
    <t>APCD2013-PTO-001610</t>
  </si>
  <si>
    <t>City of San Diego Public Utilities Dept  Wastewater Collection</t>
  </si>
  <si>
    <t>8340 Camino Santa Fe San Diego, CA</t>
  </si>
  <si>
    <t>Stationary Emergency Diesel Engine:  John Deere / 4045HF285I, S/N: PE4045L167706, 158 hp, EPA certified Tier 3, Family #BJDXL06.8117, turbocharged, aftercooled, driving a  generator.</t>
  </si>
  <si>
    <t>99.90</t>
  </si>
  <si>
    <t>APCD2013-PTO-001612</t>
  </si>
  <si>
    <t>Emergency Engine Generator: John Diesel Engine, Model 6090HFG86, rated at 463 bhp, Model Year 2012, S/N RG6090L111389, EPA Tier 3 Certified Engine, Family Number CJDXL09.0114, turbocharged, driving a 300 KW Generator.</t>
  </si>
  <si>
    <t>APCD2013-PTO-001623</t>
  </si>
  <si>
    <t>City of San Diego Administration Building</t>
  </si>
  <si>
    <t>Jihad Sleiman</t>
  </si>
  <si>
    <t>202 C Street San Diego, CA</t>
  </si>
  <si>
    <t>Emergency standby engine: Make John Deere, Model 6135HF485, S/N RG6135L027462, rated at 617 bhp, Model Year 2012, Tier 3 certified of Engine Family Number CJDXL13.5103, driving a 400 KW generator.</t>
  </si>
  <si>
    <t>APCD2013-PTO-001624</t>
  </si>
  <si>
    <t>4122 Sorrento Valley Blvd San Diego, CA</t>
  </si>
  <si>
    <t>Emergency standby engine: Generac diesel engine, Model D3400T-Gen1 (S/N: TP9W00055) , rated at 85 BHP, Model Year 2012, EPA Tier 3 certified of Engine Family Number CKMCL3.41D43, driving a 40 KW generator.  Equipped with turbocharger and aftercooler.</t>
  </si>
  <si>
    <t>215.30</t>
  </si>
  <si>
    <t>225.10</t>
  </si>
  <si>
    <t>APCD2013-PTO-001626</t>
  </si>
  <si>
    <t>City of Escondido - FS#4</t>
  </si>
  <si>
    <t>3301 Bear Valley Pkwy Escondido, CA</t>
  </si>
  <si>
    <t>Stationary Emergency Diesel Engine: Mfr:_x000D_
   Mfr: John Deere,_x000D_
   Model: 4045HF285K, _x000D_
   S/N: PE4045L212318, _x000D_
EPA Tier 3 certified of Family #CJDXL06.8120, 197 hp, turbocharged, aftercooled _x000D_
with Johnson Matthey Diesel Particulate Filter Part No CRT(+)1-N-BITO-CS-6-LP, driving a generator.</t>
  </si>
  <si>
    <t>APCD2013-PTO-001630</t>
  </si>
  <si>
    <t>LumiraDx</t>
  </si>
  <si>
    <t>Adam Dougher</t>
  </si>
  <si>
    <t>6650 Nancy Ridge Dr San Diego, CA</t>
  </si>
  <si>
    <t>Emergency engine: Ford Model LSG-875I-6005-A (S/N: 19301-1-04-98), natural gas fired, 74 BHP, driving a generator. [NESHAP ZZZZ Commercial]</t>
  </si>
  <si>
    <t>APCD2013-PTO-001638</t>
  </si>
  <si>
    <t>Emergency Engine: Generac V-Type Ford 6.8L, (S/N: E172A1801120180228), 128 hp, LPG-fueled, model year 2011, EPA certified of Family CGNXB06.82L4 equipped with air/fuel ratio controller and 3-way catalytic converter, driving a generator.</t>
  </si>
  <si>
    <t>1398.00</t>
  </si>
  <si>
    <t>1407.00</t>
  </si>
  <si>
    <t>APCD2013-PTO-001643</t>
  </si>
  <si>
    <t>MCAS Miramar</t>
  </si>
  <si>
    <t>MCAS Miramar West Gate San Diego, CA</t>
  </si>
  <si>
    <t>Emergency standby engine: John Deere diesel engine, Model 4024HF285B (S/N: PE4024L119011), rated at 80 BHP, Model Year 2013, EPA Tier 3 certified of Engine Family Number DJDXL04.5141, driving a 50 KW generator.  Equipped with turbocharger.</t>
  </si>
  <si>
    <t>APCD2013-PTO-001644</t>
  </si>
  <si>
    <t>UCSD MESOME Building</t>
  </si>
  <si>
    <t>9500 Gilman Drive San Diego, CA</t>
  </si>
  <si>
    <t>Emergency standby engine: fueled with natural gas, Make General Motors, Model Vortec 8.1L, S/N 25826, rated at 195 bhp, EPA certified for spark ignited engines of family number CPISB8.10EMT-011, equipped with 3-way catalyst, driving a 125 KW generator.</t>
  </si>
  <si>
    <t>55.90</t>
  </si>
  <si>
    <t>APCD2013-PTO-001645</t>
  </si>
  <si>
    <t>Gary Gayda</t>
  </si>
  <si>
    <t>9216 Abraham Way Santee, CA</t>
  </si>
  <si>
    <t>Emergency Engine Generator: Natural gas fueled Generac Engine, Model 0J5866, S/N  G9122001224, turbocharged and aftercooled, rated at 234 bhp, Model Year 2012, EPA  Certified Engine with EPA Engine Family Number:CGNXB12.92C2, equipped with a Generac A/F controller and a Generac catalyst, driving a 175 kw Generator.</t>
  </si>
  <si>
    <t>APCD2013-PTO-001654</t>
  </si>
  <si>
    <t>10946 Woodside Ave Santee, CA</t>
  </si>
  <si>
    <t>Emergency Engine Generator: Natural Gas Fueled Generac Engines, Model SC13GT304D, S/N G9126003504, rated at _x000D_234 bhp, Model Year 2012,  EPA Certified Engine with EPA Engine Family Number: CGNXB12.92C2, equipped with a Generac A/F controller and a Generac catalyst, driving a 175 kw generator.</t>
  </si>
  <si>
    <t>APCD2013-PTO-001656</t>
  </si>
  <si>
    <t>Secure Payment Systems</t>
  </si>
  <si>
    <t>Lin Fellerman</t>
  </si>
  <si>
    <t>10650 Scripps Ranch Blvd., #109 San Diego, CA</t>
  </si>
  <si>
    <t>Stationary Emergency Diesel Engine: Caterpillar; Model C4.4; Serial Number E5A00466; 130 bhp; Model Year 2012 EPA Certified, Tier 3, Engine Family Number CPKXL04.4NJ1; Turbocharged; Powering an 80 kW Electrical Generator</t>
  </si>
  <si>
    <t>26.80</t>
  </si>
  <si>
    <t>37.40</t>
  </si>
  <si>
    <t>APCD2013-PTO-001658</t>
  </si>
  <si>
    <t>Emergency Diesel Engine Manufacturer: John Deere Model 4045HF285I, _x000D_S/N: PE4045L212247, _x000D_Rating: 158 hp _x000D_Tier 3 certified of Family# CJDXL04.5119-015_x000D_Model Year 2012 _x000D_Driving a 102 kW generator</t>
  </si>
  <si>
    <t>110.20</t>
  </si>
  <si>
    <t>113.50</t>
  </si>
  <si>
    <t>APCD2013-PTO-001680</t>
  </si>
  <si>
    <t>Quantum Design Inc</t>
  </si>
  <si>
    <t>Greg Degeller</t>
  </si>
  <si>
    <t>10307 Pacific Center Ct San Diego, CA</t>
  </si>
  <si>
    <t>Stationary Emergency Diesel Engine: Caterpillar; Model D100P2; Serial Number 364591; 166 bhp; Model Year 2001, Tier 1 EPA Certified, Engine Family Number 1PKXL05.9YH1; Powering a 100 kW Electrical Generator</t>
  </si>
  <si>
    <t>APCD2013-PTO-001684</t>
  </si>
  <si>
    <t>Building 2280U3 Camp Pendleton, CA</t>
  </si>
  <si>
    <t>Emergency standby engine: John Deere diesel engine, Model 6068HFG85, S/N PE6068L906815, rated at 318bhp, Model Year 2013, Tier 3 certified of Engine Family Number DJDXL13.5103, driving a 200 KW generator.</t>
  </si>
  <si>
    <t>APCD2013-PTO-001685</t>
  </si>
  <si>
    <t>NOLF</t>
  </si>
  <si>
    <t>Bldg 185, NOLFIB Imperial Beach, CA</t>
  </si>
  <si>
    <t>Emergency standby engine: John Deere diesel engine, Model 4045HF285, S/N PE4045L231565, rated at 158 bhp, Model Year 2012, Tier 3 certified of Engine Family Number CJDXL04.5119, driving a 100 KW generator.</t>
  </si>
  <si>
    <t>APCD2013-PTO-001686</t>
  </si>
  <si>
    <t>Paul Chambers</t>
  </si>
  <si>
    <t>11055 Flintkote Ave San Diego, CA</t>
  </si>
  <si>
    <t>Emergency standby engine: John Deere diesel engine, Model 4045HF285K, S/N PE4045L233118, rated at 197 bhp, Model Year 2013, Tier 3 certified of Engine Family Number DJDXL06.8120, driving a 125 KW generator.</t>
  </si>
  <si>
    <t>APCD2013-PTO-001687</t>
  </si>
  <si>
    <t>Robert Eastin</t>
  </si>
  <si>
    <t>10130 Sorrento Valley Rd Ste A San Diego, CA</t>
  </si>
  <si>
    <t>Emergency standby engine: John Deere diesel engine, Model 6090HF484 (S/N: RG6090L115397), rated at 385 BHP, Model Year 2013, EPA Tier 3 certified Engine Family Number DJDXL09.0114, driving a 250 KW generator.  Equipped with turbocharger and aftercooler.</t>
  </si>
  <si>
    <t>APCD2013-PTO-001688</t>
  </si>
  <si>
    <t>11180 Roselle St San Diego, CA</t>
  </si>
  <si>
    <t>Emergency standby engine: John Deere diesel engine, Model 6135HF485, S/N RG6135L027700, rated at 538 bhp, Model Year 2012, Tier 3 certified of Engine Family Number DJDXL13.5113, driving a 350 KW generator.</t>
  </si>
  <si>
    <t>131.50</t>
  </si>
  <si>
    <t>APCD2013-PTO-001689</t>
  </si>
  <si>
    <t>Roswell Biotechnologies</t>
  </si>
  <si>
    <t>Florence Ngala</t>
  </si>
  <si>
    <t>11125 Flinkote Avenue Suite A San Diego, CA</t>
  </si>
  <si>
    <t>Emergency standby engine: fueled with natural gas, Make General Motors, Model Vortec 4.3L, S/N 79984, rated at 75 bhp, EPA certified for spark ignited engines of family number DPSIB4.302ED-009, equipped with DCL MINE-X three-way catalyst, Model 2-DC45, driving a 40 KW generator.</t>
  </si>
  <si>
    <t>71.70</t>
  </si>
  <si>
    <t>APCD2013-PTO-001691</t>
  </si>
  <si>
    <t>Biovia Corp dba Dassault Systemes</t>
  </si>
  <si>
    <t>Howard O'Kelly</t>
  </si>
  <si>
    <t>5005 Wateridge Vista Dr San Diego, CA</t>
  </si>
  <si>
    <t>Emergency standby engine: John Deere diesel engine, Model 4045HF285I (S/N: PE4045L236696), rated at 158 BHP, Model Year 2013, EPA Tier 3 certified Engine Family Number DJDXL04.5119, driving a 100 KW generator.  Equipped with turbocharger and aftercooler.</t>
  </si>
  <si>
    <t>APCD2013-PTO-001692</t>
  </si>
  <si>
    <t>SAN SSC ENV Manager (NFG)</t>
  </si>
  <si>
    <t>Building 1600152,off Reservoir Rd (ASR9) Camp Pendleton, CA</t>
  </si>
  <si>
    <t>Emergency standby engine: John Deere diesel engine, Model 4045HF285I, S/N 4045L230855, rated at 158 bhp,_x000D_Model Year 2012, Tier 3 certified of Engine Family Number CJDXL04.5119, driving a 100 KW_x000D_generator.</t>
  </si>
  <si>
    <t>APCD2013-PTO-001693</t>
  </si>
  <si>
    <t>SDSU-KPBS-DTV</t>
  </si>
  <si>
    <t>Leon Messenie</t>
  </si>
  <si>
    <t>5200 Campanile Dr San Diego, CA</t>
  </si>
  <si>
    <t>Emergency standby engine: John Deere diesel engine, Model 6135HF485T (S/N: RG6135L027650), rated at 538 BHP, Model Year 2012 EPA Tier 3 certified Engine Family Number CJDXL13.5103, driving a 350 KW generator.  Equipped with turbocharger and aftercooler.</t>
  </si>
  <si>
    <t>139.60</t>
  </si>
  <si>
    <t>APCD2013-PTO-001694</t>
  </si>
  <si>
    <t>12278 Scripps Summit Drive San Diego,</t>
  </si>
  <si>
    <t>Emergency standby engine: Mitsubishi diesel engine, Model S16R-Y2PTAW2-1 (S/N:18640), rated at 2923 BHP, Model Year 2012, EPA Tier 2 certified Engine Family Number CMVXL65.4BBA, driving a 2000 KW generator.  Equipped with turbocharger.</t>
  </si>
  <si>
    <t>105.20</t>
  </si>
  <si>
    <t>APCD2013-PTO-001695</t>
  </si>
  <si>
    <t>MCAS Miramar Bldg 9770 San Diego, CA</t>
  </si>
  <si>
    <t>Emergency standby engine: Volvo diesel engine, Model TWD1643GE (S/N: D16067321C3A), rated at 904 BHP, Model Year 2012, EPA Tier 2 certified Engine Family Number CVPXL16.1ACW, driving a 600 KW generator.  Equipped with turbocharger and aftercooler.</t>
  </si>
  <si>
    <t>APCD2013-PTO-001696</t>
  </si>
  <si>
    <t>Rancho Valencia Hotel</t>
  </si>
  <si>
    <t>5926 Valencia Circle Rancho Santa Fe, CA</t>
  </si>
  <si>
    <t>Emergency Diesel Engine Manufacturer: John Deere _x000D_Model: 4045HF285I _x000D_S/N: PE4045L213325 _x000D_Size: 158 hp_x000D_EPA Tier: Tier 3 certified of Family# CJDXL04.5119-015 _x000D_Model Year: 2012_x000D_Generator Size: 102 kW</t>
  </si>
  <si>
    <t>APCD2013-PTO-001697</t>
  </si>
  <si>
    <t>MCAS Miramar Bldg 9470 San Diego, CA</t>
  </si>
  <si>
    <t>Emergency standby engine: John Deere diesel engine, Model 6135HF485 (S/N: RG6135L027605), rated at 538 BHP, Model Year 2012, EPA Tier 3 certified Engine Family Number CJDXL13.5103, driving a 350 KW generator.  Equipped with turbocharger and aftercooler.</t>
  </si>
  <si>
    <t>76.70</t>
  </si>
  <si>
    <t>APCD2013-PTO-001698</t>
  </si>
  <si>
    <t>KPBS Mt Miguel-Transmitter</t>
  </si>
  <si>
    <t>Mt Miguel San Diego, CA</t>
  </si>
  <si>
    <t>Emergency standby engine: John Deere diesel engine, Model 6068HF285K (S/N: PE6068L235255), rated at 237 BHP, Model Year 2013, EPA Tier 3 certified Engine Family Number CJDXL06.8120, driving a 150  KW generator.  Equipped with turbocharger and aftercooler.</t>
  </si>
  <si>
    <t>149.20</t>
  </si>
  <si>
    <t>APCD2013-PTO-001699</t>
  </si>
  <si>
    <t>Tony Elias</t>
  </si>
  <si>
    <t>2515 Palomar Airport Rd Carlsbad, CA</t>
  </si>
  <si>
    <t>Emergency standby engine: John Deere diesel engine, Model 6135HF485T (S/N: RG6135L027858), rated at 538 BHP, Model Year 2013, EPA Tier 3 certified Engine Family Number DJDXL13.5103, driving a 350 KW generator.  Equipped with turbocharger and aftercooler.</t>
  </si>
  <si>
    <t>283.50</t>
  </si>
  <si>
    <t>APCD2013-PTO-001700</t>
  </si>
  <si>
    <t>Charlotte L. Zolezzi</t>
  </si>
  <si>
    <t>stationary emergency diesel engine: Cummins model QSL9-G2 NR3 (S/N: 73478656), 364 BHP, model year 2013, EPA Tier 3 certified Engine Family DCEXL0540AAB, turbocharged, aftercooled, driving a generator.</t>
  </si>
  <si>
    <t>APCD2013-PTO-001701</t>
  </si>
  <si>
    <t>Target Store T0205</t>
  </si>
  <si>
    <t>Store Team Lead</t>
  </si>
  <si>
    <t>8001 Othello Avenue San Diego, CA</t>
  </si>
  <si>
    <t>Emergency Engine: Generac OEM engine, AQMD Engine Model E08.9GDV099A0  P/N: OJ2549 (S/N: G00011487), LPG or Natural Gas fueled,  133 BHP, model year 2013, EPA certified engine family DGNXB08.92C1; equipped with air/fuel ratio controller and 3-way catalytic converter, driving a 100 KW generator.</t>
  </si>
  <si>
    <t>62.10</t>
  </si>
  <si>
    <t>65.40</t>
  </si>
  <si>
    <t>APCD2013-PTO-001706</t>
  </si>
  <si>
    <t>Jensen Meat</t>
  </si>
  <si>
    <t>Jose Moren</t>
  </si>
  <si>
    <t>2550 Britannia Blvd San Diego, CA</t>
  </si>
  <si>
    <t>Emergency Diesel Engine Generator: John Deere; model 6068HFG85; serial number PE6068L908699; Engine Family DJDXL13.5103; tier 3 certified; 315 bhp rated; turbocharged with charge air cooler; driving an 180 kW generator</t>
  </si>
  <si>
    <t>APCD2013-PTO-001711</t>
  </si>
  <si>
    <t>Helix Water</t>
  </si>
  <si>
    <t>Joe Campbell</t>
  </si>
  <si>
    <t>7811 University Ave La Mesa, CA</t>
  </si>
  <si>
    <t>Emergency standby engine: John Deere diesel engine, Model 4045HF285I (S/N: PE4045L236694), rated at 158 BHP, Model Year 2013, EPA Tier 3 certified Engine Family Number DJDXL04.5119, driving a 100 KW generator.  Equipped with turbocharger and aftercooler.</t>
  </si>
  <si>
    <t>28.70</t>
  </si>
  <si>
    <t>30.20</t>
  </si>
  <si>
    <t>APCD2013-PTO-001714</t>
  </si>
  <si>
    <t>EDF Renewable Energy</t>
  </si>
  <si>
    <t>Diane Bailey</t>
  </si>
  <si>
    <t>15435 Innovation Dr., Ste 125 San Diego, CA</t>
  </si>
  <si>
    <t>Emergency standby engine: John Deere diesel engine, Model 6068HFG85 (S/N: PE6068L913503) , rated at 315 BHP, Model Year 2013, EPA Tier 3 certified  Engine Family Number DJDXL13.5103, driving a 200 KW generator.  Equipped with turbocharger and aftercooler.</t>
  </si>
  <si>
    <t>APCD2013-PTO-001722</t>
  </si>
  <si>
    <t>Emergency standby engine: Caterpillar diesel engine, Model C27 (S/N: MJE03446) , rated at 1214 BHP, Model Year 2013, EPA Tier 2 certified engine Family Number DCPXL27.0NZS, driving a 800 KW generator.  Equipped with turbocharger.</t>
  </si>
  <si>
    <t>89.90</t>
  </si>
  <si>
    <t>90.70</t>
  </si>
  <si>
    <t>APCD2013-PTO-001732</t>
  </si>
  <si>
    <t>Guadalupe Plaza Development Corporation</t>
  </si>
  <si>
    <t>4142 42nd Street San Diego, CA</t>
  </si>
  <si>
    <t>Registration of Existing Diesel Emergency Engine_x000D__x000D_Kohler, Model 125ROZ81, S/N 115611, 220 BHP, Model Year 1981, Date first operated in San Diego County 1981_x000D__x000D_Original APP# APCD2013-CER-000468</t>
  </si>
  <si>
    <t>259.45</t>
  </si>
  <si>
    <t>271.30</t>
  </si>
  <si>
    <t>APCD2013-PTO-001733</t>
  </si>
  <si>
    <t>Sempra Energy</t>
  </si>
  <si>
    <t>10975 Technology Pl San Diego, CA</t>
  </si>
  <si>
    <t>Emergency Diesel Engine Generator: Cummins; model QSK60-G14 NR2; serial number 33194411; Engine Family BCEXL060.AAD; tier 2 certified; 3315 bhp rated; turbocharged with charge air cooler; driving a 2.25 MW generator</t>
  </si>
  <si>
    <t>67.00</t>
  </si>
  <si>
    <t>83.20</t>
  </si>
  <si>
    <t>APCD2013-PTO-001734</t>
  </si>
  <si>
    <t>Emergency Diesel Engine Generator: Cummins; model QSK60-G14 NR2; serial number 33194388; Engine Family BCEXL060.AAD; tier 2 certified; 3315 bhp rated; turbocharged with charge air cooler; driving a 2.25 MW generator</t>
  </si>
  <si>
    <t>APCD2013-PTO-001744</t>
  </si>
  <si>
    <t>Building 4150U2 Camp Pendleton, CA</t>
  </si>
  <si>
    <t>Stationary Emergency Diesel Engine: John Deere; Model 6068HF485; Serial PE6068L908055; 318 bhp; Model Year 2012 EPA Certified, Tier 3, Engine Family Number DJDXL03.5103; Powering a 200 kW Generator</t>
  </si>
  <si>
    <t>APCD2013-PTO-001745</t>
  </si>
  <si>
    <t>Building 4100U2 Camp Pendleton, CA</t>
  </si>
  <si>
    <t>Stationary Emergency Diesel Engine: John Deere; Model 6068HF285; Serial PE6068L207893; 237 bhp; Model Year 2012 EPA Certified, Tier 3, Engine Family Number CJDXL06.8120; Powering a 150 kW Generator</t>
  </si>
  <si>
    <t>APCD2013-PTO-001746</t>
  </si>
  <si>
    <t>Building 4152B1 Camp Pendleton, CA</t>
  </si>
  <si>
    <t>Stationary Emergency Diesel Engine: John Deere; Model 6068HFG85; Serial PE6068L900805; 315 bhp; Model Year 2012 EPA Certified, Tier 3, Engine Family Number CJDXL13.5103; Powering a 200 kW Generator.  (Building 4152U3)</t>
  </si>
  <si>
    <t>APCD2013-PTO-001747</t>
  </si>
  <si>
    <t>Major Battista</t>
  </si>
  <si>
    <t>P111 MALS 39 Hangar 1A Camp Pendleton, CA</t>
  </si>
  <si>
    <t>Stationary Emergency Diesel Engine: John Deere; Model 5030HF285G; Serial Number PE5030L113843; 105 bhp; Model Year 2012 EPA Certified, Engine Family Number CJDXL03.0113; Powering a 60 kW Electrical Generator.  (Building 23104)</t>
  </si>
  <si>
    <t>68.50</t>
  </si>
  <si>
    <t>69.20</t>
  </si>
  <si>
    <t>APCD2013-PTO-001748</t>
  </si>
  <si>
    <t>Emergency Diesel Engine Generator (Black Start): Caterpillar; model C15; serial number FTE01289; Engine Family DCPXL15.2NZS; tier 2 certified; 762 bhp rated; turbocharged with charge air cooler; driving a 500 kW generator</t>
  </si>
  <si>
    <t>APCD2013-PTO-001749</t>
  </si>
  <si>
    <t>Emergency Diesel Engine Generator (Engine 1): Caterpillar; model 3516C; serial number DD600189; Engine Family DCPXL78.1NZS; tier 2 certified; 2937 bhp rated; turbocharged with charge air cooler; driving a 2000 kW generator</t>
  </si>
  <si>
    <t>152.90</t>
  </si>
  <si>
    <t>APCD2013-PTO-001750</t>
  </si>
  <si>
    <t>Emergency Diesel Engine Generator (Engine 2): Caterpillar; model 3516C; serial number DD600188; Engine Family DCPXL78.1NZS; tier 2 certified; 2937 bhp rated; turbocharged with charge air cooler; driving a 2000 kW generator</t>
  </si>
  <si>
    <t>171.50</t>
  </si>
  <si>
    <t>APCD2013-PTO-001751</t>
  </si>
  <si>
    <t>Emergency Diesel Engine Generator: Caterpillar; Model C9; serial number S9P00624; Engine Family ECPXL08.8NZS; tier 3 certified; 480 bhp rated; turbocharged with charge air cooler; driving a 300 kW generator</t>
  </si>
  <si>
    <t>125.60</t>
  </si>
  <si>
    <t>APCD2013-PTO-001753</t>
  </si>
  <si>
    <t>USMC Base Personnel Amenities P01</t>
  </si>
  <si>
    <t>Building 15100 Camp Pendleton, CA</t>
  </si>
  <si>
    <t>Stationary Emergency Diesel Engine: Perkins; Model 1106D-E66TAG3; (S/N: U035917V), 230 bhp; Model Year 2011 EPA Certified, Tier 3, Engine Family Number BPKXL06.6PJ1L; Powering a 150 kW Electrical Generator</t>
  </si>
  <si>
    <t>APCD2013-PTO-001754</t>
  </si>
  <si>
    <t>Building 27143, Roosevelt Road Camp Pendleton, CA</t>
  </si>
  <si>
    <t>Emergency standby engine: Perkins diesel engine, Model 1106D-E66TAG3 (S/N: U040284W), rated at 230 BHP, Model Year 2012, EPA Tier 3 certified of Engine Family Number CPKXL06.6PJ1, driving a 150 KW generator.  Equipped with turbocharger and aftercooler.</t>
  </si>
  <si>
    <t>APCD2013-PTO-001760</t>
  </si>
  <si>
    <t>SDPOB (FBI)</t>
  </si>
  <si>
    <t>10385 Vista Sorrento Parkway San Diego, CA</t>
  </si>
  <si>
    <t>Stationary Emergency Diesel Engine: Mitsubishi; Model S16R-Y2PTAW2-1; Serial Number 18198; 2923 bhp; Model Year 2011 Tier 2 EPA Certified, Engine Family Number BMVXL65.4BBA; Powering a 2000 kW Electrical Generator</t>
  </si>
  <si>
    <t>102.50</t>
  </si>
  <si>
    <t>APCD2013-PTO-001766</t>
  </si>
  <si>
    <t>Emergency standby engine: Caterpillar diesel engine, Model C15 (S/N: FTE01384), rated at 839 BHP, Model Year 2012, EPA Tier 2 certified of Engine Family Number CCPXL.15.2NZS, driving a 550 KW generator. Equipped with turbocharger and aftercooler.</t>
  </si>
  <si>
    <t>APCD2013-PTO-001768</t>
  </si>
  <si>
    <t>BH-SD OPCO, LLC dba: Alvarado Parkway Institute</t>
  </si>
  <si>
    <t>Carlos Lerma</t>
  </si>
  <si>
    <t>7050 Parkway Dr La Mesa, CA</t>
  </si>
  <si>
    <t>Registration of Existing Stationary Emergency Standby Diesel Engine_x000D_Komatsu, Model 0649T, S/N 17164, 80 BHP, Model Year 1985_x000D_Original APP# APCD2013-CER-000491._x000D_Every person who owns or operates this equipment is required to comply with the conditions listed below and all applicable_x000D_requirements and District rules, including but not limited to Rules 10, 20, 40, 50, 51.</t>
  </si>
  <si>
    <t>557.30</t>
  </si>
  <si>
    <t>580.50</t>
  </si>
  <si>
    <t>APCD2013-PTO-001769</t>
  </si>
  <si>
    <t>ServiceNow</t>
  </si>
  <si>
    <t>Greg Jacobs</t>
  </si>
  <si>
    <t>4820 Eastgate Mall San Diego, CA</t>
  </si>
  <si>
    <t>Emergency standby engine: John Deere diesel engine, Model 6068HF285, S/N PE6068L084897, rated at 237 bhp, Model Year 2009, Tier 3 certified of Engine Family Number 9JDXL06.8104, driving a 155 KW generator.</t>
  </si>
  <si>
    <t>168.90</t>
  </si>
  <si>
    <t>APCD2013-PTO-001775</t>
  </si>
  <si>
    <t>Vatsala Naageshwaran</t>
  </si>
  <si>
    <t>7999 Vickers St San Diego, CA</t>
  </si>
  <si>
    <t>Registration of Existing Stationary Standby Propane Engine_x000D__x000D_Hercules, Model G-2300, S/N EE3334001-G2300X210, 55 BHP, Model Year 1999, date first operated in San Diego County 2002._x000D__x000D_Original APP# APCD2013-CER-000488</t>
  </si>
  <si>
    <t>1695.60</t>
  </si>
  <si>
    <t>1696.90</t>
  </si>
  <si>
    <t>APCD2013-PTO-001782</t>
  </si>
  <si>
    <t>Xetra Networks Inc</t>
  </si>
  <si>
    <t>Ray Alikhani</t>
  </si>
  <si>
    <t>3590 Mt Acadia Bl San Diego, CA</t>
  </si>
  <si>
    <t>Emergency standby engine: Caterpillar diesel engine, Model C4.4 (S/N: E5A01456), rated at 156.9  BHP, Model Year 2012, EPA Tier 3 certified of Engine Family Number CPKXL04.4NJI, driving a 100 KW generator.  Equipped with turbocharger.</t>
  </si>
  <si>
    <t>APCD2013-PTO-001786</t>
  </si>
  <si>
    <t>City of San Diego-Public Utilities Dept (Water Branch)</t>
  </si>
  <si>
    <t>12393 E Moreno Ave Lakeside, CA</t>
  </si>
  <si>
    <t>Emergency Engine Generator: John Deere Diesel Engine, Model 6068HF485, S/N PE6068LI70503, rated at 315 hp, Model Year 2011, Turbocharged and Aftercooled, EPA Tier 3 Certified , Engine Family Number BJDXL06.8131 driving a 180 KW Electrical Generator.</t>
  </si>
  <si>
    <t>APCD2013-PTO-001801</t>
  </si>
  <si>
    <t>Station Capitan</t>
  </si>
  <si>
    <t>28848 Olde Hwy 80 Pine Valley, CA</t>
  </si>
  <si>
    <t>Emergency standby engine: fueled with natural gas, Make General Motors, Model Vortec 5.7L, S/N 5.7L26799, rated at 162 bhp, EPA certified for spark ignited engines of family number DPSIB5.70EMT, equipped with 3-way catalyst, driving a 100 KW generator.</t>
  </si>
  <si>
    <t>548.80</t>
  </si>
  <si>
    <t>550.10</t>
  </si>
  <si>
    <t>APCD2013-PTO-001803</t>
  </si>
  <si>
    <t>Valley Center-Pauma Unified School District</t>
  </si>
  <si>
    <t>Colleen Heublein</t>
  </si>
  <si>
    <t>28751 Cole Grade Rd Valley Center, CA</t>
  </si>
  <si>
    <t>Emergency engine: General Motors/ Vortec 5.0L, LPG/Propane -fueled (S/N: 5.0L 13730), 89 HP, EPA certified engine family number CPSIB5.702ED equipped with air/fuel ratio controller and 3-way catalytic converter with make: Nett Technologies, P/N TG102x2W (S/N: T15-2473).</t>
  </si>
  <si>
    <t>229.60</t>
  </si>
  <si>
    <t>APCD2013-PTO-001810</t>
  </si>
  <si>
    <t>North County Dispatch JPA</t>
  </si>
  <si>
    <t>Emergency Engine Generator: Caterpillar / Perkins Diesel Engine, Model D125-6/C6.6, rated at 217 hp, Model Year 2012, S/N E6M03402, EPA  Tier 3 Certified Engine, Family Number BPKXL06.6PJ1, Turbocharge and Aftercooled, equipped with a CARB (Level 3) Catalyzed Johnson Mattey Diesel Particulate Filter CRT1-H-BITO-CS-6-P, driving a 125 KW Electrical Generator.</t>
  </si>
  <si>
    <t>136.70</t>
  </si>
  <si>
    <t>APCD2013-PTO-001814</t>
  </si>
  <si>
    <t>Emergency Engine Generator: Cummins Diesel Engine, Model QSK60-G6, rated at 2922 bhp, Model Year 2013, S/N 33196934, EPA Tier 2 Certified Engine, Family Number DCEXL060.AAD, turbocharged and aftercooled, driving a 2000 kw Electrical Generator.</t>
  </si>
  <si>
    <t>APCD2013-PTO-001816</t>
  </si>
  <si>
    <t>Reva Medical, Inc.</t>
  </si>
  <si>
    <t>Joe DiPari</t>
  </si>
  <si>
    <t>5751 Copley Dr. San Diego, CA</t>
  </si>
  <si>
    <t>Emergency standby engine: John Deere diesel engine, Model 6090HF484B (S/N: RG6090L116096), rated at 385 BHP, Model Year 2013, EPA Tier 3 certified of Engine Family Number DJDXL09.0114, driving a 250  KW generator.  Equipped with turbocharger and aftercooler.</t>
  </si>
  <si>
    <t>219.80</t>
  </si>
  <si>
    <t>APCD2013-PTO-001821</t>
  </si>
  <si>
    <t>Biogeneral Inc</t>
  </si>
  <si>
    <t>Kevin Basore</t>
  </si>
  <si>
    <t>9925 Mesa Rim Rd San Diego, CA</t>
  </si>
  <si>
    <t>Emergency standby engine: Caterpillar/Perkins diesel engine, Model C4.4, S/N E5A01099, rated at 156.9 bhp, Model Year 2012, EPA Tier 3 certified of Engine Family Number CPKXL04.4NJ1, driving a 100 KW generator.</t>
  </si>
  <si>
    <t>23.50</t>
  </si>
  <si>
    <t>26.60</t>
  </si>
  <si>
    <t>APCD2013-PTO-001822</t>
  </si>
  <si>
    <t>City of Oceanside MBDF</t>
  </si>
  <si>
    <t>Jason Dafforn</t>
  </si>
  <si>
    <t>Stationary Emergency Diesel Engine: Detroit Diesel; Model 12V2000 G85-TB; Serial Number 5352011214; 1194 bhp; Model Year 2012 EPA Certified, Tier 2, Engine Family Number CMDDL35.8GRR; Powering an 800 kW Electrical Generator_x000D__x000D_Original APP# APCD2012-APP-002307</t>
  </si>
  <si>
    <t>APCD2013-PTO-001824</t>
  </si>
  <si>
    <t>Paladion Investment LLC</t>
  </si>
  <si>
    <t>Louis Nasr</t>
  </si>
  <si>
    <t>777 Front St San Diego, CA</t>
  </si>
  <si>
    <t>Registration of Existing Stationary Standby Diesel Engine_x000D__x000D_Detroit Diesel, Model 80637405, S/N 06VF186770, 316 BHP, Model Year: 1991_x000D__x000D_Original APP# APCD2013-CER-000494</t>
  </si>
  <si>
    <t>60.20</t>
  </si>
  <si>
    <t>APCD2013-PTO-001826</t>
  </si>
  <si>
    <t>1919 Friendship Dr El Cajon, CA</t>
  </si>
  <si>
    <t>Emergency standby engine: John Deere diesel engine, Model 6068HFG85, S/N PE6068L910339, rated at 315 bhp, Model Year 2013, Tier 3 certified of Engine Family Number DJDXL13.5103.</t>
  </si>
  <si>
    <t>128.12</t>
  </si>
  <si>
    <t>APCD2013-PTO-001830</t>
  </si>
  <si>
    <t>Genomatica Inc</t>
  </si>
  <si>
    <t>Todd Ashby</t>
  </si>
  <si>
    <t>4757 Nexus Center Dr San Diego, CA</t>
  </si>
  <si>
    <t>Emergency standby engine: John Deere diesel engine, Model 6135HFG75A (S/N: RG6135G003374), rated at 755 BHP, Model Year 2013, EPA Tier 2 certified Engine Family Number DJDXL13.5132, driving a 500  KW generator.  Equipped with turbocharger and aftercooler.</t>
  </si>
  <si>
    <t>114.70</t>
  </si>
  <si>
    <t>APCD2013-PTO-001831</t>
  </si>
  <si>
    <t>Emergency standby engine: Detroit Diesel/MTU diesel engine, Model 16V2000 G85-TB (S/N: 5362010806) , rated at 1495 BHP, Model Year 2013, EPA Tier 2 certified of Engine Family Number DMDDL35.8GRR, driving a 1000 KW generator.  Equipped with turbocharger and aftercooler.</t>
  </si>
  <si>
    <t>APCD2013-PTO-001832</t>
  </si>
  <si>
    <t>Emergency standby engine: Iveco/FPT Industrial diesel engine, Model F2CE9685A-E002 (S/N: E002-029792), rated at 389 BHP, Model Year 2013, EPA Tier 3 certified of Engine Family Number DFPXL08.7TR3, driving a 250 KW generator.  Equipped with turbocharger and aftercooler.</t>
  </si>
  <si>
    <t>40.60</t>
  </si>
  <si>
    <t>APCD2013-PTO-001838</t>
  </si>
  <si>
    <t>TD Ameritrade</t>
  </si>
  <si>
    <t>Kurt Reeves</t>
  </si>
  <si>
    <t>5010 Wateridge Vista San Diego, CA</t>
  </si>
  <si>
    <t>Stationary Emergency Diesel Engine: Cummins; Model QSK50-G4; Serial Number 25377367; 2220 bhp; Model Year 2012 EPA Certified, Tier 2, Engine Family Number CCEXL050.AAD; Powering a 1500 kW Electrical Generator</t>
  </si>
  <si>
    <t>86.90</t>
  </si>
  <si>
    <t>APCD2013-PTO-001839</t>
  </si>
  <si>
    <t>Stationary Emergency Diesel Engine - Redundant Backup Unit: Cummins; Model QSK50-G4; Serial Number 25376526; 2220 bhp; Model Year 2012 EPA Certified, Tier 2, Engine Family Number CCEXL050.AAD; Powering a 1500 kW Electrical Generator</t>
  </si>
  <si>
    <t>81.70</t>
  </si>
  <si>
    <t>APCD2013-PTO-001843</t>
  </si>
  <si>
    <t>Emergency standby engine: Make Caterpillar, Model C175-16, S/N WYB01551, rated at 4423 bhp, Model Year 2014, Tier 2 certified of Engine Family Number ECPXL106.NZS, driving a 3298 KW generator.</t>
  </si>
  <si>
    <t>102.70</t>
  </si>
  <si>
    <t>123.30</t>
  </si>
  <si>
    <t>APCD2013-PTO-001846</t>
  </si>
  <si>
    <t>Ralphs Grocery Co #212</t>
  </si>
  <si>
    <t>Charles Cousar</t>
  </si>
  <si>
    <t>1704 Rosecrans St San Diego, CA</t>
  </si>
  <si>
    <t>Emergency standby engine: fueled with natural gas, Make Generac, Model SG035, S/N E172A 250713 2060810, rated at 82 bhp, EPA certified for spark ignited engines of family number DGNXB05.42L1-031, driving a 35 KW generator.</t>
  </si>
  <si>
    <t>APCD2013-PTO-001847</t>
  </si>
  <si>
    <t>MCAS Miramar, Bldg 9470 San Diego, CA</t>
  </si>
  <si>
    <t>Emergency standby engine: John Deere diesel engine, Model 4045HF285H, S/N PE4045L242793, rated at 133 bhp, Model Year 2013, Tier 3 certified of Engine Family Number DJDXL04.5119, driving a, 80 KW generator.</t>
  </si>
  <si>
    <t>111.70</t>
  </si>
  <si>
    <t>APCD2013-PTO-001848</t>
  </si>
  <si>
    <t>Roy Rutherford</t>
  </si>
  <si>
    <t>27150 Red Ironbark Dr Valley Center, CA</t>
  </si>
  <si>
    <t>Emergency standby engine: John Deere diesel engine, Model 4045HF285I, S/N PE4045L236072, rated at 158 bhp, Model Year 2013, Tier 3 certified of Engine Family Number DJDXL04.5119, driving a 100 KW generator.</t>
  </si>
  <si>
    <t>214.40</t>
  </si>
  <si>
    <t>219.90</t>
  </si>
  <si>
    <t>APCD2013-PTO-001849</t>
  </si>
  <si>
    <t>Tim Schuette</t>
  </si>
  <si>
    <t>1966 Olivenhain Rd Encinitas, CA</t>
  </si>
  <si>
    <t>Diesel Emergency Engine:  Cummins, Model QSB7-G5 NR3, 242 BHP, Model Year 2013, turbocharged, aftercooled, S/N 73580914, Tier 3 certified, Engine Family No. DCEXL0409AAD.</t>
  </si>
  <si>
    <t>APCD2013-PTO-001857</t>
  </si>
  <si>
    <t>CAL Fire/MVU Cuyamaca</t>
  </si>
  <si>
    <t>34520 Engineers Rd Julian, CA</t>
  </si>
  <si>
    <t>Emergency standby engine: fueled with LPG/Propane, Make Generac (originally by Ford), Model 4.2GLPN-45 (Ford model: 6G 724 AB), S/N 948644228 (Ford), rated at 72 bhp, EPA certified for spark ignited engines of family number BGNXB04.22L4, driving a 45 KW generator (mfr: Generac, Model: 13170380100, Serial: 2111689.</t>
  </si>
  <si>
    <t>646.10</t>
  </si>
  <si>
    <t>APCD2013-PTO-001860</t>
  </si>
  <si>
    <t>MCAS Miramar B-21134 San Diego, CA</t>
  </si>
  <si>
    <t>Emergency standby engine: John Deere diesel engine, Model 4045HF285, S/N PE4045L242787, rated at 158 bhp, Model Year 2013, Tier 3 certified of Engine Family Number DJDXL04.5119, driving a 1000 KW generator.</t>
  </si>
  <si>
    <t>APCD2013-PTO-001865</t>
  </si>
  <si>
    <t>Ariel Suites c/o PMD</t>
  </si>
  <si>
    <t>Cheryl Knudson</t>
  </si>
  <si>
    <t>701 West Beech St San Diego, CA</t>
  </si>
  <si>
    <t>Emergency engine: Volvo diesel engine Model TAD1641GE ( S/N: D16*055526*C3A), 757 BHP, EPA certified Tier 2 engine family BVPXL16.1ACB, equipped with a turbocharger and aftercooler, driving a generator.</t>
  </si>
  <si>
    <t>APCD2013-PTO-001866</t>
  </si>
  <si>
    <t>Sharp HealthCare</t>
  </si>
  <si>
    <t>10672 Wexford St San Diego, CA</t>
  </si>
  <si>
    <t>Stationary Emergency Natural Gas Engine: GM; Model Vortec 5.0 L; Serial Number 50L14577; 89 bhp; Model Year 2012 EPA Certified, Engine Family Number CPSIB5.702ED; Powering a 50 kW Electrical Generator; Three-Way Catalyst, DCL, Model DC45-3 MD</t>
  </si>
  <si>
    <t>54.40</t>
  </si>
  <si>
    <t>62.90</t>
  </si>
  <si>
    <t>APCD2013-PTO-001867</t>
  </si>
  <si>
    <t>Stationary Emergency Diesel Engine: John Deere; Model 4045HF285; Serial Number PE4045L211574; 158 bhp; Model Year 2012 EPA Certified, Tier 3, Engine Family Number CJDXL04.5119; Powering a 100 kW Electrical Generator</t>
  </si>
  <si>
    <t>85.30</t>
  </si>
  <si>
    <t>87.30</t>
  </si>
  <si>
    <t>APCD2013-PTO-001868</t>
  </si>
  <si>
    <t>Pacific Ridge School</t>
  </si>
  <si>
    <t>Bob Buscher</t>
  </si>
  <si>
    <t>6269 El Fuerte St Carlsbad, CA</t>
  </si>
  <si>
    <t>Stationary Emergency Diesel Engine: Cummins; Model QSB5-G3-NR3; Serial Number 73367992; 145 bhp; Model Year 2012 EPA Certified, Tier 3, Family Number CCEXL0275AAG; Turbocharged, Aftercooled; Powering an 80 KW Electric Gererator; This engine is equipped with a DPF: Johnson Matthey; Model CRT+1-H-BITO-CS-6-LP; Serial Number 149573-3.</t>
  </si>
  <si>
    <t>95.70</t>
  </si>
  <si>
    <t>100.60</t>
  </si>
  <si>
    <t>APCD2013-PTO-001869</t>
  </si>
  <si>
    <t>Costco Wholesale #400</t>
  </si>
  <si>
    <t>4649 Morena Blvd San Diego, CA</t>
  </si>
  <si>
    <t>Stationary Emergency Diesel Engine: FPT Industrial; Model F3AE9685A; Serial Number E003-170077; 480 bhp; Model Year 2011 EPA Certified, Tier 3, Engine Family Number BVEXL10.3TR3; Powering a 300 kW Electrical Generator</t>
  </si>
  <si>
    <t>73.60</t>
  </si>
  <si>
    <t>74.70</t>
  </si>
  <si>
    <t>APCD2013-PTO-001870</t>
  </si>
  <si>
    <t>10555 Sorrento Valley Rd San Diego, CA</t>
  </si>
  <si>
    <t>Stationary Emergency Diesel Engine: John Deere; Model 6068HFG85; Serial Number PE6068L902723; 315 bhp; Model Year 2012 EPA Certified, Tier 3, Engine Family Number CJDXL13.5103; Powering a 180 kW Electrical Generator</t>
  </si>
  <si>
    <t>122.70</t>
  </si>
  <si>
    <t>APCD2013-PTO-001871</t>
  </si>
  <si>
    <t>SD Unified School District Board of Education</t>
  </si>
  <si>
    <t>5156 Santo Rd San Diego, CA</t>
  </si>
  <si>
    <t>Stationary Emergency Diesel Engine: Mitsubishi; Model S16R-Y2PTAW-1; Serial Number 18574; 2346 bhp; Model Year 2012 EPA Certified, Tier 2, Engine Family Number CMVXL65.4BBA; Diesel Particulate Filter, Johnson Matthey CRT; Powering a 1600 kW Electrical Generator; On School Grounds</t>
  </si>
  <si>
    <t>42.30</t>
  </si>
  <si>
    <t>45.10</t>
  </si>
  <si>
    <t>APCD2013-PTO-001872</t>
  </si>
  <si>
    <t>Stationary Emergency Natural Gas Engine: KEM Equipment, Inc.; Model PC 10135; Serial Number C5984071309; 132 bhp, 2650 rpm; Model Year 2009 EPA Certified, Engine Family Number 9KEMB05.7SNL; Natural Aspiration; Powering a 1100 gpm Sewer Pump; Three-Way Catalyst, Nett Technologies, Model C09-5713-S_x000D__x000D_Functional Group: Public Utilities and Transportation</t>
  </si>
  <si>
    <t>21.20</t>
  </si>
  <si>
    <t>37.30</t>
  </si>
  <si>
    <t>APCD2013-PTO-001883</t>
  </si>
  <si>
    <t>5995 Pacific Center Blvd San Diego, CA</t>
  </si>
  <si>
    <t>Emergency standby engine: FPT Industrials S.p.A diesel engine, Model F2CE9685A-E (S/N: E002-034106), rated at 389 BHP, Model Year 2013, EPA Tier 3 certified of Engine Family Number DFPXL08.7TR3, driving a 230 KW generator.  Equipped with turbocharger and aftercooler.</t>
  </si>
  <si>
    <t>84.30</t>
  </si>
  <si>
    <t>94.80</t>
  </si>
  <si>
    <t>APCD2013-PTO-001884</t>
  </si>
  <si>
    <t>Emergency standby engine: Cummins diesel engine, Model QSK50-G4 (S/N: 25389940), rated at 2220 BHP, Model Year 2013, EPA Tier 2 certified Engine Family Number DCEXL050.AAD, driving a 1250 KW generator.  Equipped with turbocharger and aftercooler.</t>
  </si>
  <si>
    <t>APCD2013-PTO-001885</t>
  </si>
  <si>
    <t>Emergency standby engine: Cummins diesel engine, Model QSK50-G4 (S/N: 25389511) , rated at 2220 BHP, Model Year 2013, EPA Tier 2 certified Engine Family Number DCEXL050.AAD, driving a 1250 KW generator.  Equipped with turbocharger and aftercooler.</t>
  </si>
  <si>
    <t>121.60</t>
  </si>
  <si>
    <t>150.70</t>
  </si>
  <si>
    <t>APCD2013-PTO-001886</t>
  </si>
  <si>
    <t>Ramona Airport</t>
  </si>
  <si>
    <t>George Watson</t>
  </si>
  <si>
    <t>2926 Montecito Rd Ramona, CA</t>
  </si>
  <si>
    <t>Emergency Diesel Engine:  John Deere, Model 6068HF285, 237 BHP, turbocharged, aftercooled, S/N PE6068L245675, Model Year 2013, Tier 3 certified, Engine Family No. DJDXL06.8120.  Driving a 150 kW generator.</t>
  </si>
  <si>
    <t>150.40</t>
  </si>
  <si>
    <t>APCD2013-PTO-001889</t>
  </si>
  <si>
    <t>J Craig Venter Institute</t>
  </si>
  <si>
    <t>Scott Jordan</t>
  </si>
  <si>
    <t>4120 Capricorn Lane La Jolla, CA</t>
  </si>
  <si>
    <t>Emergency Engine Generator: John Deere Diesel Engine, Model 6090HF484, rated at 385 bhp, Model Year 2012, S/N RG6090L112678, EPA Tier 4 Interim Certified Engine, Family Number CJDXL09.0114-019, turbocharged, driving a 250 KW Generator.</t>
  </si>
  <si>
    <t>81.10</t>
  </si>
  <si>
    <t>APCD2013-PTO-001890</t>
  </si>
  <si>
    <t>St. Pauls Senior Home &amp; Services</t>
  </si>
  <si>
    <t>Chris Manecke</t>
  </si>
  <si>
    <t>2340 Fourth Ave San Diego, CA</t>
  </si>
  <si>
    <t>Emergency standby engine: John Deere diesel engine, Model 6090HFG86, S/N RG6090L115935, rated at 463 bhp, Model Year 2013, Tier 3 certified of Engine Family Number DJDXL09.0114, driving a 300 KW generator.</t>
  </si>
  <si>
    <t>67.60</t>
  </si>
  <si>
    <t>APCD2013-PTO-001895</t>
  </si>
  <si>
    <t>Borrego Valley Airport</t>
  </si>
  <si>
    <t>Mike Carson</t>
  </si>
  <si>
    <t>1820 Palm Canyon Drive Borrego Springs, CA</t>
  </si>
  <si>
    <t>Emergency standby engine: General Motors  propane-fired  engine, Model Industrial Powertrain Vortec 5.7L (S/N:5.7L28754) , rated at 113.2 BHP, Model Year 2013, EPA certified Engine Family Number DPSIB5.702ED, driving a 60 KW generator.</t>
  </si>
  <si>
    <t>APCD2014-PTO-001915</t>
  </si>
  <si>
    <t>Sharp Rees Stealy</t>
  </si>
  <si>
    <t>2600 Via de la Valle Ste 200 Del Mar, CA</t>
  </si>
  <si>
    <t>Emergency standby engine: John Deere diesel engine, Model 4024HF285B (S/N: PE4024L134767), rated at 80 BHP, Model Year 2013, EPA Tier 3 certified of Engine Family Number DJDXL04.5141, driving a 50 KW generator.  Equipped with turbocharger.</t>
  </si>
  <si>
    <t>APCD2014-PTO-001918</t>
  </si>
  <si>
    <t>Harley Knox Middle School</t>
  </si>
  <si>
    <t>1098 S 49th St San Diego, CA</t>
  </si>
  <si>
    <t>Emergency standby engine: John Deere diesel engine, Model 4024HF285B (S/N PE4024L118455), rated at 80 BHP, Model Year 2013, EPA Tier 3 certified Engine Family Number DJDXL04.5141, driving a 40 KW generator.  Equipped with turbocharger and a Miratech Model CBS2V-2-2.5F (S/N: CV I) diesel particulate filter.</t>
  </si>
  <si>
    <t>178.30</t>
  </si>
  <si>
    <t>APCD2014-PTO-001934</t>
  </si>
  <si>
    <t>RSD SRF</t>
  </si>
  <si>
    <t>11486 Campo Rd Spring Valley, CA</t>
  </si>
  <si>
    <t>Emergency standby diesel engine: Volvo Model TWD1643GE (S/N: D16*068871*C3*A), rated at 904 BHP, Model Year 2013, EPA Tier 2 certified Engine Family Number DVPXL16.1ACW, driving a 600 KW generator.  Equipped with turbocharger and aftercooler.</t>
  </si>
  <si>
    <t>87.10</t>
  </si>
  <si>
    <t>APCD2014-PTO-001935</t>
  </si>
  <si>
    <t>4707 Executive Dr San Diego, Ca</t>
  </si>
  <si>
    <t>Emergency standby engine: Caterpillar diesel engine, Model C18 ATAAC (S/N: FST00846), rated at 900 BHP, Model Year 2013, EPA Tier 2 certified of Engine Family Number DCPXL18.1NYS, driving a 600 KW generator.  Equipped with turbocharger and aftercooler.</t>
  </si>
  <si>
    <t>219.34</t>
  </si>
  <si>
    <t>234.56</t>
  </si>
  <si>
    <t>APCD2014-PTO-001937</t>
  </si>
  <si>
    <t>Bldg 600, NAB San Diego, CA</t>
  </si>
  <si>
    <t>Emergency standby engine: John Deere diesel engine, Model 6068HFG85 (S/N: PE6068L926708), rated at 315 BHP, Model Year 2013 EPA Tier 3 certified of Engine Family Number DJDXL13.5103, driving a 250 KW generator.  Equipped with turbocharger and aftercooler.</t>
  </si>
  <si>
    <t>APCD2014-PTO-001938</t>
  </si>
  <si>
    <t>Family Health Care Centers of San Diego</t>
  </si>
  <si>
    <t>Thomas Fontaine</t>
  </si>
  <si>
    <t>823 Gateway Center Way San Diego, CA</t>
  </si>
  <si>
    <t>Emergency standby engine: General Motors natural gas engine, Model Industrial Powertrain Vortec 5.7L29180 (S/N: 39001047), rated at 105 BHP, Model Year 2013, EPA certified Engine Family Number DPSIB5.702ED, driving a 60 KW generator.  Equipped with catalytic converter model 3-DC45 MD (S/N: 246477).</t>
  </si>
  <si>
    <t>76.10</t>
  </si>
  <si>
    <t>140.30</t>
  </si>
  <si>
    <t>APCD2014-PTO-001939</t>
  </si>
  <si>
    <t>Mike Coates</t>
  </si>
  <si>
    <t>Emergency standby engine: John Deere diesel engine, Model 5030HF285G, S/N PE5030L132839, rated at 96 bhp, Model Year 2013, Tier 3 certified of Engine Family Number DJDXL04.5141, driving a 60 KW generator.</t>
  </si>
  <si>
    <t>48.30</t>
  </si>
  <si>
    <t>53.70</t>
  </si>
  <si>
    <t>APCD2014-PTO-001940</t>
  </si>
  <si>
    <t>Emergency standby engine: Perkins diesel engine, Model 2506C-E15TAG3 (S/N:MGDF5333U13629X) , rated at 762 BHP, Model Year 2013, EPA Tier 2 certified of Engine Family Number DPKXL15.2TA2, driving a 500 KW generator.  Equipped with turbocharger and aftercooler.  Functional Group - Research, Development, Test, and Evaluation (RDT&amp;E).</t>
  </si>
  <si>
    <t>74.40</t>
  </si>
  <si>
    <t>75.90</t>
  </si>
  <si>
    <t>APCD2014-PTO-001941</t>
  </si>
  <si>
    <t>Rick Martin</t>
  </si>
  <si>
    <t>1 Park Blvd San Diego, CA</t>
  </si>
  <si>
    <t>Emergency standby engine: John Deere diesel engine, Model 6068HF275 (S/N: PE6068H362584), rated at 220 BHP, Model Year 2004, EPA Tier 2 certified of Engine Family Number 4JDXL06.8038, driving a 135 KW generator.  Equipped with turbocharger and aftercooler.</t>
  </si>
  <si>
    <t>APCD2014-PTO-001942</t>
  </si>
  <si>
    <t>NASNI</t>
  </si>
  <si>
    <t>Bldg 801 NASNI San Diego, CA</t>
  </si>
  <si>
    <t>Emergency standby engine: John Deere diesel engine, Model 4045HF285 (S/N: PE4045L148661 ), rated at 158 BHP, Model Year 2010, EPA Tier 3 certified of Engine Family Number AJDXL06.8117, driving a 100 KW generator.  Equipped with turbocharger and aftercooler.</t>
  </si>
  <si>
    <t>30.90</t>
  </si>
  <si>
    <t>94.20</t>
  </si>
  <si>
    <t>APCD2014-PTO-001943</t>
  </si>
  <si>
    <t>Emergency standby engine: John Deere diesel engine, Model 6068HF285 (S/N: PE6068L233931), rated at 237 BHP, Model Year 2013, EPA Tier 3 certified of Engine Family Number DJDXL06.8120, driving a 150 KW generator.  Equipped with turbocharger and aftercooler.</t>
  </si>
  <si>
    <t>APCD2014-PTO-001944</t>
  </si>
  <si>
    <t>City of San Diego Public Utilities Dept Water Branch</t>
  </si>
  <si>
    <t>4998 Catoctin Dr San Diego, CA</t>
  </si>
  <si>
    <t>Emergency Diesel Engine:  Caterpillar model C15 ATAAC (S/N: JJF00840), 779 BHP, model year 2013, EPA Tier 4i certified of Family number DCPXL15.2HZA, turbocharged, aftercooled, driving a generator.</t>
  </si>
  <si>
    <t>77.20</t>
  </si>
  <si>
    <t>APCD2014-PTO-001946</t>
  </si>
  <si>
    <t>Registration of stationary emergency standby diesel engine_x000D__x000D_Detroit Diesel, Model 1044-7110, S/N 4A0198149, 170 BHP, Year first operated in San Diego County 1974 (Tier 0)_x000D__x000D_Original APP# APCD2014-CER-000529</t>
  </si>
  <si>
    <t>827.99</t>
  </si>
  <si>
    <t>847.27</t>
  </si>
  <si>
    <t>APCD2014-PTO-001947</t>
  </si>
  <si>
    <t>Registration of Stationary Emergency Standby Diesel Engine_x000D__x000D_Detroit, Model 1044-7110, S/N 4A0197238, 170 BHP, Year first operated in San Diego County 1974_x000D__x000D_Original APP# APCD2014-CER-000530</t>
  </si>
  <si>
    <t>819.75</t>
  </si>
  <si>
    <t>839.18</t>
  </si>
  <si>
    <t>APCD2014-PTO-001950</t>
  </si>
  <si>
    <t>Oceanside Springhill Suites</t>
  </si>
  <si>
    <t>Brian Mulvany</t>
  </si>
  <si>
    <t>110 N Myers St Oceanside, CA</t>
  </si>
  <si>
    <t>Emergency Engine Generator: John Deere Diesel Engine, Model 6090HFG86, S/N RG6090L115561, rated at 463 hp, Model Year 2013, turbocharged, EPA Tier 3 Certified Engine, Engine Family Number DJDXL09.0114, driving a 300 KW Electric Generator.</t>
  </si>
  <si>
    <t>72.60</t>
  </si>
  <si>
    <t>75.20</t>
  </si>
  <si>
    <t>APCD2014-PTO-001952</t>
  </si>
  <si>
    <t>SD County Women's Detention Facility</t>
  </si>
  <si>
    <t>Fernando dela Cruz</t>
  </si>
  <si>
    <t>451 Riverview Parkway Santee, CA</t>
  </si>
  <si>
    <t>Emergency standby engine: Mitsubishi diesel engine, Model S16R-Y2PTAW2-1 (S/N: 19092), rated at 2923 BHP, Model Year 2013, EPA Tier 2 certified Engine Family Number DMVXL65.4BBB, driving a 2000 KW generator.</t>
  </si>
  <si>
    <t>APCD2014-PTO-001953</t>
  </si>
  <si>
    <t>Emergency standby engine: Mitsubishi diesel engine, Model S16R-Y2PTAW2-1 (S/N: 19143), rated at 2923 BHP, Model Year 2013, EPA Tier 2 certified Engine Family Number DMVXL65.4BBA, driving a 2000 KW generator.</t>
  </si>
  <si>
    <t>APCD2014-PTO-001954</t>
  </si>
  <si>
    <t>Naval Amphibious Base Bldg 164 San Diego, CA</t>
  </si>
  <si>
    <t>Emergency Engine Generator: John Deere Diesel Engine, Model 4045HF285, rated at 126 hp, Model Year 2011, S/N PE4045L177462, EPA Tier 3 Certified Engine, Family Number BJDXL06.8117, turbocharged, Engine driving a 94 kW Electrical Generator.</t>
  </si>
  <si>
    <t>APCD2014-PTO-001959</t>
  </si>
  <si>
    <t>5091 North River Rd Oceanside, CA</t>
  </si>
  <si>
    <t>Emergency standby engine: John Deere diesel engine, Model 4045HF285H (S/N: PE4045L240625), rated at 133 BHP, Model Year 2013, EPA Tier 3 certified of Engine Family Number DJDXL04.5119, driving a 80 KW generator.  Equipped with turbocharger and aftercooler.</t>
  </si>
  <si>
    <t>APCD2014-PTO-001962</t>
  </si>
  <si>
    <t>Emergency Engine Generator: Caterpillar Diesel Engine, Model C15, rated at 569 hp, Model Year 2013, S/N FTE01479, EPA Tier 3 Certified Engine, Family Number DCPXL15.2NYS, turbocharged and aftercooled driving a 350 KW Electrical Generator.</t>
  </si>
  <si>
    <t>62.20</t>
  </si>
  <si>
    <t>APCD2014-PTO-001964</t>
  </si>
  <si>
    <t>LPL Financial</t>
  </si>
  <si>
    <t>Eric Baugh</t>
  </si>
  <si>
    <t>4707 Executive Dr San Diego, CA</t>
  </si>
  <si>
    <t>Emergency Engine Generator: Mitsubishi Diesel Engine, Model S16R-Y2PTAW2-1, rated at 2923 bhp, Model Year 2013, S/N 19317, EPA Tier 2 Certified Engine, Family Number DMVXL65.4BBA, turbocharged and aftercooled, driving a 2000 kw Electrical Generator.</t>
  </si>
  <si>
    <t>41.10</t>
  </si>
  <si>
    <t>APCD2014-PTO-001965</t>
  </si>
  <si>
    <t>SD City College</t>
  </si>
  <si>
    <t>Steve Powell</t>
  </si>
  <si>
    <t>1313 12th Av San Diego, CA</t>
  </si>
  <si>
    <t>Stationary Emergency Diesel Engine: John Deere 6135HF485; Serial Number RG6135L026551, 538 bhp; Model Year 2012 EPA Certified, Engine Family Number CJDXL13.5103, Turbocharged, Aftercooled, EGR, Powering a 350 KW Electric Generator._x000D__x000D_Original APP# APCD2012-APP-001986</t>
  </si>
  <si>
    <t>APCD2014-PTO-001971</t>
  </si>
  <si>
    <t>Hilton San Diego Resort &amp; Spa</t>
  </si>
  <si>
    <t>Jaromir Prikryl</t>
  </si>
  <si>
    <t>Emergency Engine:  John Deere, Model 4024HF285B, 80 BHP, diesel fired, turbocharged, S/N PE4024L134354, Model Year 2013, Tier 3 certified Engine Family No. DJDXL04.5141-003, driving 40-kW generator.</t>
  </si>
  <si>
    <t>220.70</t>
  </si>
  <si>
    <t>APCD2014-PTO-001973</t>
  </si>
  <si>
    <t>World Trade Center</t>
  </si>
  <si>
    <t>Yvonne DeCarlo</t>
  </si>
  <si>
    <t>1250 6th Ave San Diego, CA</t>
  </si>
  <si>
    <t>Stationary Emergency Diesel Engine: John Deere Model 3090HFG86A; s/n: RG6090L115359; 463 bhp; model year 2013 EPA certified Tier 3, Family #DJDXL09.0114; drives a 300 kW generator.</t>
  </si>
  <si>
    <t>172.20</t>
  </si>
  <si>
    <t>APCD2014-PTO-001974</t>
  </si>
  <si>
    <t>Bldg 370 NASNI San Diego, CA</t>
  </si>
  <si>
    <t>Emergency Diesel Fire Pump Engine: Clarke/John Deere; model 6068HFC28; serial number PE6068L243105; Engine Family DJDXL06.8120; 175 bhp rated; turbocharged with charge air cooler; driving a 2500 gpm water pump</t>
  </si>
  <si>
    <t>6.70</t>
  </si>
  <si>
    <t>8.70</t>
  </si>
  <si>
    <t>APCD2014-PTO-001975</t>
  </si>
  <si>
    <t>Emergency Diesel Fire Pump Engine: Clarke/John Deere; model 6068HFC28; serial number PE6068L243104; Engine Family DJDXL06.8120; 175 bhp rated; turbocharged with charge air cooler; driving a 2500 gpm water pump</t>
  </si>
  <si>
    <t>8.90</t>
  </si>
  <si>
    <t>APCD2014-PTO-001978</t>
  </si>
  <si>
    <t>Stationary Emergency Diesel Engine: John Deere; Model 6068HFG85; Serial Number PE6068L920897;_x000D_315 bhp; Model Year 2013 EPA Certified, Tier 3, Engine Family Number DJDXL13.5103;_x000D_Powering a 200 kW Electrical Generator_x000D__x000D_Original APP# APCD2013-APP-002895</t>
  </si>
  <si>
    <t>63.80</t>
  </si>
  <si>
    <t>APCD2014-PTO-001982</t>
  </si>
  <si>
    <t>Robin Morishita</t>
  </si>
  <si>
    <t>Emergency standby engine: Cummins diesel engine, Model QSK23-G7-NR2, S/N 00326528, rated at 1220 bhp, Model Year 2013, Tier 2 certified of Engine Family Number DCEXL023.AAB, driving an 800 KW generator.</t>
  </si>
  <si>
    <t>186.30</t>
  </si>
  <si>
    <t>APCD2014-PTO-001998</t>
  </si>
  <si>
    <t>Nielsen Biosciences</t>
  </si>
  <si>
    <t>Scott Nielsen</t>
  </si>
  <si>
    <t>11125 Flintkote Avenue Suite G San Diego, CA</t>
  </si>
  <si>
    <t>Emergency standby engine: fueled with natural gas, Make General Motors, Model Vortec 4.3L, rated at 75 bhp, S/N 39001045, EPA certified for spark ignited engines of family number DPSIB4.302ED, equipped with DCL MINE-X three-way catalyst, Model 2-DC45, driving a 40 KW generator.</t>
  </si>
  <si>
    <t>100.10</t>
  </si>
  <si>
    <t>APCD2014-PTO-002000</t>
  </si>
  <si>
    <t>Emergency standby engine: Caterpillar diesel engine, Model 3512C, S/N EBG01188, rated at 2206 bhp, Model Year 2012, Tier 2 certified of Engine Family Number CCPXL78.1NZS, driving a 1500 KW generator</t>
  </si>
  <si>
    <t>APCD2014-PTO-002001</t>
  </si>
  <si>
    <t>Emergency standby engine: Caterpillar diesel engine, Model 3512C, S/N EBG01189, rated at 2206 bhp, Model Year 2012, Tier 2 certified of Engine Family Number CCPXL78.1NZS, driving a 1500 KW generator.</t>
  </si>
  <si>
    <t>APCD2014-PTO-002004</t>
  </si>
  <si>
    <t>Fredericka Manor Care Center</t>
  </si>
  <si>
    <t>Buddy Eiler</t>
  </si>
  <si>
    <t>111 3rd Ave Chula Vista, CA</t>
  </si>
  <si>
    <t>Emergency Diesel Engine:  John Deere, Model 6090HFG86, 463 BHP, turbocharged, S/N RG6090L116558, Model Year 2013, Tier 3 certified, Engine Family No. DJDXL03.0114-005.</t>
  </si>
  <si>
    <t>APCD2014-PTO-002005</t>
  </si>
  <si>
    <t>Bldg 9227 MCAS Miramar San Diego, CA</t>
  </si>
  <si>
    <t>Emergency Diesel Engine:  John Deere, Model 4024HF285B, 80 BHP, turbocharged, S/N PE4024L127820, Model Year 2013, Tier 3 Certified, Engine Family No. DJDXL04.5141.</t>
  </si>
  <si>
    <t>124.10</t>
  </si>
  <si>
    <t>APCD2014-PTO-002016</t>
  </si>
  <si>
    <t>USN Air Station NORIS</t>
  </si>
  <si>
    <t>NAS North Island Bldg 335 San Diego, CA</t>
  </si>
  <si>
    <t>Emergency standby engine: MTU/Detroit Diesel diesel engine, Model 6R1600G70S (S/N: 16301002296), rated at 418 BHP, Model Year 2013 EPA Tier 3 certified of Engine Family Number DMDDL14.0ZWK, driving a 250 KW generator.  Equipped with turbocharger and aftercooler.</t>
  </si>
  <si>
    <t>31.36</t>
  </si>
  <si>
    <t>33.41</t>
  </si>
  <si>
    <t>APCD2014-PTO-002017</t>
  </si>
  <si>
    <t>BioMed Realty Trust Inc</t>
  </si>
  <si>
    <t>10835 Road to the Cure San Diego, CA</t>
  </si>
  <si>
    <t>Emergency standby engine: John Deere diesel engine, Model 6068HF285 (S/N: PE6068L242423) , rated at 237 BHP, Model Year 2013, EPA Tier 3 certified, Engine Family Number DJDXL06.8120, driving a 150 KW generator.  Equipped with turbocharger and aftercooler.</t>
  </si>
  <si>
    <t>APCD2014-PTO-002018</t>
  </si>
  <si>
    <t>Emergency standby engine: MTU/Detroit Diesel diesel engine, Model 6R1600G70S (S/N: 16301002307), rated at 418 BHP, Model Year 2013 EPA Tier 3 certified of Engine Family Number DMDDL14.0ZWK, driving a 250 KW generator.  Equipped with turbocharger and aftercooler.</t>
  </si>
  <si>
    <t>24.24</t>
  </si>
  <si>
    <t>29.57</t>
  </si>
  <si>
    <t>APCD2014-PTO-002020</t>
  </si>
  <si>
    <t>2444 W Victoria Dr Alpine, CA</t>
  </si>
  <si>
    <t>Stationary Emergency Diesel Engine: John Deere; Model 6090HFG86A; Serial Number RG6090L111258; 463 bhp Rated; Model Year 2012 EPA Certified, Tier 3, Engine Family Number CJDXL09.0114; Powering a 300 kW Electrical Generator</t>
  </si>
  <si>
    <t>125.20</t>
  </si>
  <si>
    <t>APCD2014-PTO-002022</t>
  </si>
  <si>
    <t>Stationary Emergency Diesel Engine: Cummins; Model QSB7-G5; Serial Number 73494137; 324 bhp; Model Year 2013 EPA Certified, Tier 3, Engine Family Number DCEXL0409AAD; Powering a 200 kW Electrical Generator</t>
  </si>
  <si>
    <t>APCD2014-PTO-002023</t>
  </si>
  <si>
    <t>Gilead Sciences</t>
  </si>
  <si>
    <t>Shannon Gallegos</t>
  </si>
  <si>
    <t>4039 Avenida De La Plata Oceanside, CA</t>
  </si>
  <si>
    <t>Stationary Emergency Diesel Engine: John Deere; Model 6135HFG75; Serial Number RG6135G001964; 775 bhp Rated; Model Year 2012 EPA Certified, Tier 2, Engine Family Number CJDXL13.5132; Powering a 500 kW Electrical Generator</t>
  </si>
  <si>
    <t>86.80</t>
  </si>
  <si>
    <t>95.00</t>
  </si>
  <si>
    <t>APCD2014-PTO-002024</t>
  </si>
  <si>
    <t>TRC Government Solutions</t>
  </si>
  <si>
    <t>Terminal Manager</t>
  </si>
  <si>
    <t>52 Area, Basilone Road Bldg 5270 Camp Pendleton, CA</t>
  </si>
  <si>
    <t>Stationary Emergency Diesel Engine: John Deere; Model 4024HF285; Serial Number PE4024L095465; 80 bhp Rated; Model Year 2012 EPA Certified, Tier 3, Engine Family Number CJDXL03.0113; Turbocharged, Driving Electrical Generator</t>
  </si>
  <si>
    <t>459.10</t>
  </si>
  <si>
    <t>APCD2014-PTO-002025</t>
  </si>
  <si>
    <t>Area 22, Bldg 2283 IU3, TAPS 3 Camp Pendleton, CA</t>
  </si>
  <si>
    <t>Stationary Emergency Diesel Engine: Model John Deere; Model 613HFG75; Serial Number RG6135G003557; 755 bhp; Model Year 2013 EPA Certified, Tier 3, Engine Family Number DJDXL13.5132; Powering a 500 kW Electrical Generator</t>
  </si>
  <si>
    <t>APCD2014-PTO-002026</t>
  </si>
  <si>
    <t>Building 2496 U2 Camp Pendleton, CA</t>
  </si>
  <si>
    <t>Stationary Emergency Diesel Engine: John Deere; Model 6068HF285; Serial Number PE6068L245478; 237 bhp; Model Year 2013 EPA Certified, Tier 3, Engine Family Number DJDXL06.8120; Powering a 150 kW Electrical Generator</t>
  </si>
  <si>
    <t>APCD2014-PTO-002027</t>
  </si>
  <si>
    <t>15706 Camino Crisalida San Diego, CA</t>
  </si>
  <si>
    <t>Emergency engine : natural gas-fired engine Power Solutions International Model D183L (S/N: EESOD200218) , 566 BHP, EPA certified, engine family number DPWRB18.3NGP, equipped with air/fuel ratio controller and OEM 3-way catalytic converter, driving a generator.</t>
  </si>
  <si>
    <t>81.50</t>
  </si>
  <si>
    <t>APCD2014-PTO-002028</t>
  </si>
  <si>
    <t>14 Area, Vandegrift Blvd &amp; 17th,Bldg 1400 Camp Pendleton, CA</t>
  </si>
  <si>
    <t>Stationary Emergency Diesel Engine: John Deere; Model 4024HF285; Serial Number PE4024L095464; 80 bhp Rated; Model Year 2012 EPA Certified, Engine Family Number CJDXL03.0113; Turbocharged, Driving Electrical Generator</t>
  </si>
  <si>
    <t>APCD2014-PTO-002029</t>
  </si>
  <si>
    <t>Bldg 5351 Camp Pendleton, CA</t>
  </si>
  <si>
    <t>Emergency standby engine: Iveco/FPT diesel engine, Model F3BE9685A (S/N: E003-213794) , rated at 530 BHP, Model Year 2013, EPA Tier 3 certified of Engine Family Number DFPXL12.91GR, driving a 350 KW generator.  Equipped with turbocharger and aftercooler.</t>
  </si>
  <si>
    <t>APCD2014-PTO-002042</t>
  </si>
  <si>
    <t>Portsmouth Naval Shipyard Det., Sd</t>
  </si>
  <si>
    <t>Naval Base Point Loma,140 Sylvester Rd Bldg 633 San Diego, CA</t>
  </si>
  <si>
    <t>Low-Use Diesel Engine (ATCM Portable): Caterpillar; Model CAT; Serial Number JJF00787;_x000D_
790 bhp; Model Year 2012 EPA Certified, Tier 4i, Engine Family Number CCPXL15.2HZA; _x000D_
Powering a 500 kW Electrical Generator</t>
  </si>
  <si>
    <t>APCD2014-PTO-002045</t>
  </si>
  <si>
    <t>BREG</t>
  </si>
  <si>
    <t>Juan Nieto</t>
  </si>
  <si>
    <t>2885 E Loker Ave Carlsbad, CA</t>
  </si>
  <si>
    <t>Emergency standby engine: Power Solutions Inc. natural gas engine, Model 5.7L29839, (GM Vortec 5.7L), S/N: 39003062, rated at 155 BHP, Model Year 2013, EPA certified Engine Family Number DPSIB5.70EMT, driving a 100 KW generator.  Equipped with turbocharger and an OEM catalyst.</t>
  </si>
  <si>
    <t>25.80</t>
  </si>
  <si>
    <t>APCD2014-PTO-002049</t>
  </si>
  <si>
    <t>Hyatt Regency Mission Bay</t>
  </si>
  <si>
    <t>James Johnson</t>
  </si>
  <si>
    <t>1441 Quivira Road San Diego, CA</t>
  </si>
  <si>
    <t>Registration of Existing Stationary Emergency Diesel Engine_x000D__x000D_Perkins, Model 1869/1800, S/N YD50517*U685362D*, Model Year 1998, 168 BHP, Date First Operated In San Diego County 1999_x000D__x000D_Original APP# APCD2014-CER-000562</t>
  </si>
  <si>
    <t>138.80</t>
  </si>
  <si>
    <t>APCD2014-PTO-002050</t>
  </si>
  <si>
    <t>AT&amp;T California</t>
  </si>
  <si>
    <t>9580 Lakeview Rd Lakeside, CA</t>
  </si>
  <si>
    <t>Emergency standby engine: Caterpillar diesel engine, Model C15 (S/N: FTE01407), rated at 762 BHP, Model Year 2013, EPA Tier 2 certified of Engine Family Number DCPXL15.2NZS, driving a 500 KW generator.  Equipped with Rypos Model Number 4101 (S/N: R1333P) diesel particulate filter.</t>
  </si>
  <si>
    <t>APCD2014-PTO-002056</t>
  </si>
  <si>
    <t>CA ST Dept of Forestry &amp; Fire Protection</t>
  </si>
  <si>
    <t>100 Boucher Lookout Rd Palomar Mtn, CA</t>
  </si>
  <si>
    <t>Emergency standby engine: Generac propane-fired engine, Model 6.8GLPNGD-80 (S/N: E172A1801120180276), rated at 125.11 BHP, Model Year 2012, certified of Engine Family Number CGNXB06.82L4, driving an 80 kW generator.  Equipped with an OEM oxidation catalyst.</t>
  </si>
  <si>
    <t>APCD2014-PTO-002057</t>
  </si>
  <si>
    <t>SH Realty Partners II, LLC</t>
  </si>
  <si>
    <t>Daniel Haslam</t>
  </si>
  <si>
    <t>Emergency standby engine: John Deere diesel engine, Model 4045HF285I (S/N: PE4045L247970), rated at 158 BHP, Model Year 2013, EPA Tier 3 certified of Engine Family Number DJDXL04.5119, driving a 100 KW generator.  Equipped with turbocharger and aftercooler.</t>
  </si>
  <si>
    <t>APCD2014-PTO-002062</t>
  </si>
  <si>
    <t>East County Substation</t>
  </si>
  <si>
    <t>47137 Old Hwy 80 Jacumba, CA</t>
  </si>
  <si>
    <t>Emergency standby engine: Perkins diesel engine, Model 2506C-E15TAG3 (S/N: MGDF5333 U12934X), rated at 762 BHP, Model Year 2013, EPA Tier 2 certified Engine Family Number DPKXL15.2TA2, driving a 500 KW generator.  Equipped with turbocharger and aftercooler.</t>
  </si>
  <si>
    <t>226.20</t>
  </si>
  <si>
    <t>226.70</t>
  </si>
  <si>
    <t>APCD2014-PTO-002063</t>
  </si>
  <si>
    <t>Emergency standby engine: FPT Industrial diesel engine, Model F4HE9685A*J (S/N: J102-01099435), rated at 279 BHP, Model Year 2013, EPA Tier 3 certified of Engine Family Number DFPXL06.7DGS, driving a 150 KW generator.  Equipped with turbocharger and aftercooler.</t>
  </si>
  <si>
    <t>234.80</t>
  </si>
  <si>
    <t>APCD2014-PTO-002064</t>
  </si>
  <si>
    <t>Emergency standby engine: Mitsubishi diesel engine, Model S16R-Y2PTAW2-1, S/N: 19734, rated at 2923 BHP, Model Year 2013, EPA Tier 2 certified of Engine Family Number DMVXL65.4BBA, driving a 2000 KW generator.  Equipped with turbocharger and aftercooler.</t>
  </si>
  <si>
    <t>APCD2014-PTO-002065</t>
  </si>
  <si>
    <t>Emergency standby engine: Caterpillar diesel engine, Model C27, S/N MJE03356, rated at 1214 bhp, Model Year 2012, Tier 2 certified of Engine Family Number CCPXL27.0NZS, driving an 800 KW generator.</t>
  </si>
  <si>
    <t>APCD2014-PTO-002066</t>
  </si>
  <si>
    <t>Emergency standby engine: Volvo diesel engine, Model TWD1643GE, S/N D16*072760*C3*A, rated at 904 bhp, Model Year 2013, Tier 2 certified of Engine Family Number DVPXL16.1ACW, driving a 600 KW generator.</t>
  </si>
  <si>
    <t>APCD2014-PTO-002067</t>
  </si>
  <si>
    <t>Emergency fire pump engine: John Deere diesel engine, Model 4045TF290D, S/N PE4045R884677, for Clarke Fire Pump Model JU4H-UFAEF2, rated at 74 bhp, Model Year 2012, Tier 3 certified of Engine Family Number CJDXL04.5130, driving a 500 gpm pump.</t>
  </si>
  <si>
    <t>172.30</t>
  </si>
  <si>
    <t>APCD2014-PTO-002068</t>
  </si>
  <si>
    <t>Romeo Hacinas</t>
  </si>
  <si>
    <t>Bldg 2220U2 Camp Pendleton, CA</t>
  </si>
  <si>
    <t>Emergency Engine Generator: John Deere Diesel Engine, Model 6068HFG85, 315 bhp, Model Year 2013, S/N: PE 6068L921192, EPA Tier 3 Certified Engine, Family Number DJDXL13.5103, Turbocharged and Aftercooled, driving a 200 KW Generator.</t>
  </si>
  <si>
    <t>APCD2014-PTO-002069</t>
  </si>
  <si>
    <t>Palomar Baptist Camp Inc</t>
  </si>
  <si>
    <t>Lane Yule</t>
  </si>
  <si>
    <t>34764 Doane Valley Rd Palomar Mountain, CA</t>
  </si>
  <si>
    <t>Registration of Existing Emergency Standby Diesel engine driving a generator_x000D__x000D_Caterpillar, Model 3306, S/N 49S04216, 235 BHP, Model Year 1993_x000D__x000D_Original APP# APCD2014-CER-000536</t>
  </si>
  <si>
    <t>APCD2014-PTO-002071</t>
  </si>
  <si>
    <t>9393 Waples St San Diego, CA</t>
  </si>
  <si>
    <t>Emergency Engine Generator: John Deere Diesel Engine, Model 6068HF285, rated at 237 bhp, Model Year 2013, S/N PE 6068L250290, EPA Tier 3 Certified Engine, Family Number DJXL06.8120, turbocharged and aftercooled, driving a 150 KW Electrical Generator.</t>
  </si>
  <si>
    <t>110.70</t>
  </si>
  <si>
    <t>APCD2014-PTO-002072</t>
  </si>
  <si>
    <t>Wayne Hughes</t>
  </si>
  <si>
    <t>720 E San Ysidro Blvd San Ysidro, CA</t>
  </si>
  <si>
    <t>Stationary Emergency Diesel Engine: Mitsubishi; Model S16R-Y2PTAW2-1; Serial Number 18748; 2923 bhp; Model Year 2012 EPA Certified, Tier 2, Engine Family Number CMVXL65.4BBA; Powering a 2000 kW Electrical Generator.</t>
  </si>
  <si>
    <t>APCD2014-PTO-002074</t>
  </si>
  <si>
    <t>Stationary Emergency Diesel Engine: Cummins; Model QST30-G5 NR2; Serial Number 37259409; 1490 bhp; Model Year 2013 EPA Certified, Tier 2, Engine Family Number DCEXL030.AAD; Powering a 1000 kW Electrical Generator</t>
  </si>
  <si>
    <t>54.80</t>
  </si>
  <si>
    <t>60.30</t>
  </si>
  <si>
    <t>APCD2014-PTO-002075</t>
  </si>
  <si>
    <t>Stationary Emergency Diesel Engine: Cummins; Model QST30-G5 NR2; Serial Number 37259479; 1490 bhp; Model Year 2013 EPA Certified, Tier 2, Engine Family Number DCEXL030.AAD; Powering a 1000 kW Electrical Generator</t>
  </si>
  <si>
    <t>59.90</t>
  </si>
  <si>
    <t>APCD2014-PTO-002076</t>
  </si>
  <si>
    <t>11906 Tech Center Ct Poway, CA</t>
  </si>
  <si>
    <t>Emergency Engine Generator: Cummins Diesel Engine, Model QST30-G5 NR2, rated at 1490 HP, Model Year 2014, S/N 37260329, EPA Tier 2 Certified Engine, Family Number ECEXL030.AAD, Turbocharged and Aftercooled, driving a 1000 KW Electrical Generator.</t>
  </si>
  <si>
    <t>APCD2014-PTO-002078</t>
  </si>
  <si>
    <t>G5 Global Partners IX, LLC</t>
  </si>
  <si>
    <t>Hampton Inn Mission Valley,2151 Hotel Circle South San Diego, CA</t>
  </si>
  <si>
    <t>Emergency standby engine: Caterpillar diesel engine, Model C6.6 ACERT (S/N: E6L00332), rated at 217 BHP, Model Year 2012, EPA Tier 3 certified Engine Family Number CPKXL06.6PJ1, driving a 125 KW generator.  Equipped with turbocharger and aftercooler.</t>
  </si>
  <si>
    <t>APCD2014-PTO-002079</t>
  </si>
  <si>
    <t>1233 Vernon Way El Cajon, CA</t>
  </si>
  <si>
    <t>Emergency Diesel Engine Generator: John Deere; model 6090HF484; serial number (engine) - RG6090L117060;_x000D_
Engine Family DJDXL09.0114; tier 3 certified; 385 bhp rated; turbocharged, charge air cooled;_x000D_
driving a 250 kW generator.</t>
  </si>
  <si>
    <t>APCD2014-PTO-002081</t>
  </si>
  <si>
    <t>Emergency Engine Generator: John Deere Diesel Engine, Model 6090HF484, rated at 422 hp, Model Year 2013, S/N RG6090L116098, EPA Interim Tier 4 Certified Engine, Family Number DJXL09.0114, turbocharged, driving a 275 kw generator.</t>
  </si>
  <si>
    <t>91.50</t>
  </si>
  <si>
    <t>APCD2014-PTO-002083</t>
  </si>
  <si>
    <t>Trillium CNG</t>
  </si>
  <si>
    <t>Jason Jenkins</t>
  </si>
  <si>
    <t>1213 N Johnson Ave El Cajon, CA</t>
  </si>
  <si>
    <t>Emergency standby engine: Detroit Diesel/MTU diesel engine, Model 16V2000 G85 R163 8A37 (S/N: 5362010837), rated at 1495 BHP, Model Year 2013, EPA Tier 2 certified of Engine Family Number DMDDL35.G8GRR, driving a 1000 KW generator.  Equipped with turbocharger and aftercooler.</t>
  </si>
  <si>
    <t>116.40</t>
  </si>
  <si>
    <t>APCD2014-PTO-002086</t>
  </si>
  <si>
    <t>Latham &amp; Watkins, LLP</t>
  </si>
  <si>
    <t>Sean Erwin</t>
  </si>
  <si>
    <t>12670 High Bluff Dr., Ste 400 San Diego, CA</t>
  </si>
  <si>
    <t>Emergency standby engine: John Deere diesel engine, Model 4045HF285K, S/N PE4045L247979, rated at 197 bhp, Model Year 2013, Tier 3 certified of Engine Family Number DJDXL06.8120, driving a 125 KW generator.</t>
  </si>
  <si>
    <t>86.30</t>
  </si>
  <si>
    <t>APCD2014-PTO-002088</t>
  </si>
  <si>
    <t>John Tackett</t>
  </si>
  <si>
    <t>14695 Rios Canyon Rd El Cajon, CA</t>
  </si>
  <si>
    <t>Emergency Engine Generator: Caterpillar Diesel Engine, Model C-15, rated at 546 bhp, Model Year 2012, S/N FTE01124, EPA Tier 3 Certified  Engine, Family Number CCPXL15.2NYS, turbocharged and aftercooled, driving a 350 KW Electrical Generator.</t>
  </si>
  <si>
    <t>APCD2014-PTO-002089</t>
  </si>
  <si>
    <t>UC San Diego Health System - Thornton</t>
  </si>
  <si>
    <t>Jason Peterson</t>
  </si>
  <si>
    <t>9300 Campus Point Drive La Jolla, CA</t>
  </si>
  <si>
    <t>Emergency standby engine: Caterpillar diesel engine, Model 3516C, S/N DD500186, rated at 3634 bhp, Model Year 2012, Tier 2 certified of Engine Family Number CCPXL78.1NZS, driving a 2710 KW generator.</t>
  </si>
  <si>
    <t>APCD2014-PTO-002090</t>
  </si>
  <si>
    <t>Emergency standby engine: Caterpillar diesel engine, Model 3516C, S/N DD500187, rated at 3634 bhp, Model Year 2012, Tier 2 certified of Engine Family Number CCPXL78.1NZS, driving a 2710 KW generator.</t>
  </si>
  <si>
    <t>APCD2014-PTO-002091</t>
  </si>
  <si>
    <t>Emergency standby engine: Caterpillar diesel engine, Model 3516C, S/N  DD500184, rated at 3634 bhp, Model Year 2012, Tier 2 certified of Engine Family Number CCPXL78.1NZS, driving a 2710 KW generator.</t>
  </si>
  <si>
    <t>APCD2014-PTO-002092</t>
  </si>
  <si>
    <t>Emergency standby engine: Caterpillar diesel engine, Model 3516C, S/N DD500188, rated at 3634 bhp, Model Year 2012, Tier 2 certified of Engine Family Number CCPXL78.1NZS, driving a 2710 KW generator.</t>
  </si>
  <si>
    <t>APCD2014-PTO-002093</t>
  </si>
  <si>
    <t>Pine Valley Sheriff Substation</t>
  </si>
  <si>
    <t>James Stiltner</t>
  </si>
  <si>
    <t>28696 Old Hwy 80 Pine Valley, CA</t>
  </si>
  <si>
    <t>Emergency standby engine: John Deere diesel engine, Model 6068HFG82 (S/N: PE6068L925399), rated at 284 BHP, Model Year 2013, EPA Tier 3 certified Engine Family Number DJDXL06.8120, driving a 185 KW generator.  Equipped with turbocharger and aftercooler.</t>
  </si>
  <si>
    <t>372.70</t>
  </si>
  <si>
    <t>APCD2014-PTO-002094</t>
  </si>
  <si>
    <t>15095 Olde Hwy 80 El Cajon, CA</t>
  </si>
  <si>
    <t>Emergency Engine Generator: Caterpillar Diesel Engine, Model C-32, rated at 1474 bhp,  Model Year 2012, S/N PRH03005, EPA Tier 2 Certified Engine, Family Number CCPXL32.0NZS, turbocharged and aftercooled driving a 1000 KW Electrical Generator.</t>
  </si>
  <si>
    <t>APCD2014-PTO-002100</t>
  </si>
  <si>
    <t>City of Solana Beach</t>
  </si>
  <si>
    <t>Dan Goldberg</t>
  </si>
  <si>
    <t>635 South Highway 101 Solana Beach, CA</t>
  </si>
  <si>
    <t>Emergency standby engine: Caterpillar / Perkins diesel engine, Model C4.4, S/N CAT00C44CD4B02782, rated at 130 bhp, Model Year 2013, Tier 3 certified of Engine Family Number CPKXL04.4NJ1, driving an 80 KW generator.</t>
  </si>
  <si>
    <t>APCD2014-PTO-002105</t>
  </si>
  <si>
    <t>Ralph's Grocery Store#175</t>
  </si>
  <si>
    <t>Melissa Pena</t>
  </si>
  <si>
    <t>7140 Avenida Encinas Carlsbad, CA</t>
  </si>
  <si>
    <t>Emergency natural gas engine:  Ford, Model WSG1068, Model Year 2006, 113 BHP, S/N 06QS61624; equipped with a catalytic converter, Nett Technologies, TC series.</t>
  </si>
  <si>
    <t>60.70</t>
  </si>
  <si>
    <t>61.70</t>
  </si>
  <si>
    <t>APCD2014-PTO-002106</t>
  </si>
  <si>
    <t>Delta Design</t>
  </si>
  <si>
    <t>Alastair Harwell</t>
  </si>
  <si>
    <t>12367 Crosthwaite Circle Poway, CA</t>
  </si>
  <si>
    <t>Emergency standby engine: John Deere diesel engine, Model 6068HF285 (S/N: PE6068L081917) , rated at 237 BHP, Model Year 2009, EPA Tier 3 certified Engine Family Number 9JDXL06.8104, driving a 150 KW generator.  Equipped with turbocharger and aftercooler.</t>
  </si>
  <si>
    <t>APCD2014-PTO-002107</t>
  </si>
  <si>
    <t>10562 1/2 Camino Del Venado Valley Center, CA</t>
  </si>
  <si>
    <t>Emergency standby engine: John Deere diesel engine, Model 6068HFG82 (S/N: PE6068L911666), rated at 284 BHP, Model Year 2013, EPA Tier 3 certified Engine Family Number DJDXL06.8120, driving a 180 KW generator.  Equipped with turbocharger and aftercooler.</t>
  </si>
  <si>
    <t>46.30</t>
  </si>
  <si>
    <t>47.30</t>
  </si>
  <si>
    <t>APCD2014-PTO-002108</t>
  </si>
  <si>
    <t>City of San Diego, PUD Water Branch</t>
  </si>
  <si>
    <t>8002 Mission Gorge Rd San Diego, CA</t>
  </si>
  <si>
    <t>Emergency Engine Generator: Caterpillar Diesel Engine, Model C27ATAAC, rated at 1093 bhp, Model Year 2013, S/N ZRS00372, EPA Interim Tier 4 Certified Engine, Family Number DCPXL27. 0HYA, Turbocharged and Aftercooled, driving a 725 KW Electrical Generator.</t>
  </si>
  <si>
    <t>106.60</t>
  </si>
  <si>
    <t>110.50</t>
  </si>
  <si>
    <t>APCD2014-PTO-002116</t>
  </si>
  <si>
    <t>Four Points by Sheraton</t>
  </si>
  <si>
    <t>Luz Burni</t>
  </si>
  <si>
    <t>8110 Aero Dr San Diego, CA</t>
  </si>
  <si>
    <t>Emergency standby engine: MTU diesel engine, Model 6R1600G70S (S/N: 16301002080), rated at 418 BHP, Model Year 2013, EPA Tier 3 certified of Engine Family Number DMDDL14.0ZWK, driving a 275 KW generator.  Equipped with turbocharger and aftercooler.</t>
  </si>
  <si>
    <t>38.10</t>
  </si>
  <si>
    <t>APCD2014-PTO-002119</t>
  </si>
  <si>
    <t>2359 Carlsbad Blvd Carlsbad, CA</t>
  </si>
  <si>
    <t>Emergency standby engine: John Deere diesel engine, Model 4045HF285H, S/N PE4045L240876, rated at 133 bhp, Model Year 2013, Tier 3 certified of Engine Family Number DJDXL04.5119, driving a 77 KW generator.</t>
  </si>
  <si>
    <t>85.80</t>
  </si>
  <si>
    <t>APCD2014-PTO-002120</t>
  </si>
  <si>
    <t>Emergency standby engine: fueled with natural gas, Make General Motors, Model Vortec 5.7L, S/N 29532, rated at 158 bhp, EPA certified for spark ignited engines of family number EPSIB5.70EMT, driving a 100 KW generator.</t>
  </si>
  <si>
    <t>61.60</t>
  </si>
  <si>
    <t>71.20</t>
  </si>
  <si>
    <t>APCD2014-PTO-002133</t>
  </si>
  <si>
    <t>Ralphs Grocery Co #105</t>
  </si>
  <si>
    <t>Sherri Walters</t>
  </si>
  <si>
    <t>10525 4S Commons Drive San Diego, CA</t>
  </si>
  <si>
    <t>Emergency standby engine: Ford natural gas engine, Model WSG1068 (S/N 06WS54796), rated at 112.4 BHP, Model Year 2006, driving a 60 KW generator.   Equipped with a Nett Technologies Inc. P/N: TG102 x 2W-2.0" (S/N: T15-2983) catalytic converter.</t>
  </si>
  <si>
    <t>89.30</t>
  </si>
  <si>
    <t>APCD2014-PTO-002134</t>
  </si>
  <si>
    <t>Hyder Property Management</t>
  </si>
  <si>
    <t>Terri Buchwald</t>
  </si>
  <si>
    <t>434 F Street Chula Vista, CA</t>
  </si>
  <si>
    <t>Registration of Existing Standby Emergency Diesel Engine_x000D__x000D_Cummins, Model 150 DGFA, S/N 45823423, Model Year 1999, 277 BHP_x000D__x000D_Original APP# APCD2014-CER-000573</t>
  </si>
  <si>
    <t>402.60</t>
  </si>
  <si>
    <t>439.70</t>
  </si>
  <si>
    <t>APCD2014-PTO-002147</t>
  </si>
  <si>
    <t>Lowe's, HIW, Inc</t>
  </si>
  <si>
    <t>13750 Poway Rd Poway, CA</t>
  </si>
  <si>
    <t>Emergency standby engine: John Deere, 538 BHP diesel engine, Model 6135HF485 (S/N RG6135L028587),  Model Year 2014, EPA Tier 3 certified of Engine Family Number EJDXL13.5103, driving a 350 KW generator.  Equipped with turbocharger and aftercooler.</t>
  </si>
  <si>
    <t>113.70</t>
  </si>
  <si>
    <t>APCD2014-PTO-002159</t>
  </si>
  <si>
    <t>County of San Diego Sheriffs Station</t>
  </si>
  <si>
    <t>1745 N Marshall Ave El Cajon, CA</t>
  </si>
  <si>
    <t>Emergency standby diesel engine: John Deere Model 6090HF484 (S/N: RG6090L118850), rated at 385 BHP, Model Year 2014, EPA Tier 3 certified Engine Family Number EJDXL09.0114, driving a 250 KW generator.  Equipped with turbocharger and aftercooler.</t>
  </si>
  <si>
    <t>99.50</t>
  </si>
  <si>
    <t>APCD2014-PTO-002160</t>
  </si>
  <si>
    <t>Emergency standby engine: fueled with natural gas, Make Power Solutions International, Model D111L, S/N EE10H302722, rated at 302 bhp, EPA certified for spark ignited engines of family number DPWRB11.1NGP, driving a 200 KW generator.</t>
  </si>
  <si>
    <t>48.90</t>
  </si>
  <si>
    <t>56.80</t>
  </si>
  <si>
    <t>APCD2014-PTO-002161</t>
  </si>
  <si>
    <t>USMC Base Public Utilities U18</t>
  </si>
  <si>
    <t>Tributary Area Pump Sta 12, 62 Camp Pendleton,</t>
  </si>
  <si>
    <t>Emergency standby engine: Cummins diesel engine, Model QSK23-G7 NR2 (S/N: 00325836), rated at 1220 BHP, Model Year 2013, EPA Tier 2 certified Engine Family Number DCEXL023.AAB, driving a 600 KW generator.  Equipped with turbocharger and aftercooler.  (TAPS 12)</t>
  </si>
  <si>
    <t>APCD2014-PTO-002162</t>
  </si>
  <si>
    <t>Emergency standby diesel engine: Cummins  Model QSB5-G3-NR3 (S/N: 73492357), rated at 145 BHP, Model Year 2013, EPA Tier 3 certified Engine Family Number DCEXL0275AAG, driving a 80 KW generator.  Equipped with turbocharger.</t>
  </si>
  <si>
    <t>APCD2014-PTO-002183</t>
  </si>
  <si>
    <t>USMC Base Public Utilities U15</t>
  </si>
  <si>
    <t>NRTTP Sewage Treatment Plant Camp Pendleton, CA</t>
  </si>
  <si>
    <t>Emergency standby engine: Cummins diesel engine, Model QSK60-G6 NR2 (S/N: 33197514), rated at 2922 BHP, Model Year 2012, EPA Tier 2 certified of Engine Family Number DCEXL060.AAD, driving a 2000 KW generator.  Equipped with turbocharger and aftercooler.  (Building 5278)</t>
  </si>
  <si>
    <t>APCD2014-PTO-002187</t>
  </si>
  <si>
    <t>Costco Wholesale Corp</t>
  </si>
  <si>
    <t>Noe Betancourt</t>
  </si>
  <si>
    <t>1001 W 19th Street National City, CA</t>
  </si>
  <si>
    <t>Emergency Diesel Engine:  Cummins, Model QSB5-G3-NR3, 145 BHP, turbocharged, aftercooled, S/N 73594110, Model Year 2013, Tier 3 Certified, Engine Family No. DCEXL0275AAG.</t>
  </si>
  <si>
    <t>APCD2014-PTO-002190</t>
  </si>
  <si>
    <t>Bob Bullock</t>
  </si>
  <si>
    <t>Emergency standby engine: MTU diesel engine, Model 20V 4000 G43 (S/N: 528102257), rated at 3675 BHP, Model Year 2011, EPA Tier 2 certified, Engine Family Number BMDDL95.4XTR, driving a 2500 KW generator.  Equipped with turbocharger and aftercooler.</t>
  </si>
  <si>
    <t>128.30</t>
  </si>
  <si>
    <t>APCD2014-PTO-002191</t>
  </si>
  <si>
    <t>Emergency standby engine: MTU diesel engine, Model 20V4000G43 (S/N: 5282010109), rated at 3675 BHP, Model Year 2012, EPA Tier 2 certified, Engine Family Number CMDDL95.4XTR, driving a 2500 KW generator.  Equipped with turbocharger and aftercooler.</t>
  </si>
  <si>
    <t>132.80</t>
  </si>
  <si>
    <t>APCD2014-PTO-002201</t>
  </si>
  <si>
    <t>San Elijo Joint Powers Authority</t>
  </si>
  <si>
    <t>Michael Thornton</t>
  </si>
  <si>
    <t>2695 Manchester Ave Cardiff by the Sea, CA</t>
  </si>
  <si>
    <t>Emergency standby engine: Cummins diesel engine, Model QSK23-G7-NR2, S/N 00326883, rated at 1220 bhp, Model Year 2014, Tier 2 certified of Engine Family Number ECEXL023.AAB, driving an 800 KW generator.</t>
  </si>
  <si>
    <t>APCD2014-PTO-002202</t>
  </si>
  <si>
    <t>Accriva Diagnostics</t>
  </si>
  <si>
    <t>Mark Strucich</t>
  </si>
  <si>
    <t>6260 Sequence Dirve San Diego, CA</t>
  </si>
  <si>
    <t>Emergency Engine Generator: John Deere Diesel Engine, Model 6090HF484, rated at 385 bhp, Model Year 2014, S/N RG6090L119144, EPA Tier 3 Certified Engine , Family Number EJDXL090114, Turbocharged, driving a 250 kw Electrical Generator.</t>
  </si>
  <si>
    <t>43.50</t>
  </si>
  <si>
    <t>APCD2014-PTO-002204</t>
  </si>
  <si>
    <t>US Border Protection Air &amp; Marine</t>
  </si>
  <si>
    <t>15430 Campo Rd Jamul, CA</t>
  </si>
  <si>
    <t>Emergency standby engine: Cummins diesel engine, Model 6BTA5.9-G4 (S/N: 21726828), rated at 170 BHP, Model Year 2006, EPA Tier 2 certified of Engine Family Number 6CEXL0359AAF, driving a 80 KW generator.  Equipped with turbocharger and aftercooler.</t>
  </si>
  <si>
    <t>APCD2014-PTO-002219</t>
  </si>
  <si>
    <t>Registration of Existing Standby Diesel Engine_x000D__x000D_Caterpillar, Model 2306, S/N 49S00800, 134 BHP, Model Year 1984_x000D__x000D_Original APP# APCD2014-CER-000594</t>
  </si>
  <si>
    <t>30.80</t>
  </si>
  <si>
    <t>APCD2014-PTO-002221</t>
  </si>
  <si>
    <t>Emergency Engine Generator: John Deere Diesel Engine, Model 6068HF285, rated at 237 bhp, Model Year 2013, S/N PE6068L25000, EPA Tier 3 Certified Engine, Family Number DJXL06.8120, turbocharged and aftercooled driving a 150 KW generator.</t>
  </si>
  <si>
    <t>APCD2014-PTO-002223</t>
  </si>
  <si>
    <t>EdgeConneX</t>
  </si>
  <si>
    <t>Marie Hand-Carullo</t>
  </si>
  <si>
    <t>5761 Copley Drive San Diego, CA</t>
  </si>
  <si>
    <t>Emergency Engine Generator: MTU Onsite Energy Diesel Engine, Model 12V1600G80S, rated at 896 bhp, Model Year 2014, S/N 16701004076, EPA Tier 2 Certified Engine, Family Number EMDDL21.0ZWR.004, turbocharged and aftercooled, equipped with a verified GTE Industries, Model GTE Purity, Diesel Particulate Filer System, Engine drives a 600 kw Electrical Generator.</t>
  </si>
  <si>
    <t>APCD2014-PTO-002224</t>
  </si>
  <si>
    <t>Verogen Inc</t>
  </si>
  <si>
    <t>Scott Arnold</t>
  </si>
  <si>
    <t>11111 Flintkote Avenue San Diego, CA</t>
  </si>
  <si>
    <t>Emergency standby engine: fueled with natural gas, Make General Motors, Model Vortec 5.7L, S/N 39001047, rated at 105 bhp, EPA certified for spark ignited engines of family number EPSIB5.702ED, equipped with DCL Mine X three-way catalyst, Model 3-DC45 MD, driving a 60 KW generator.</t>
  </si>
  <si>
    <t>105.70</t>
  </si>
  <si>
    <t>210.30</t>
  </si>
  <si>
    <t>APCD2014-PTO-002225</t>
  </si>
  <si>
    <t>University City Village LP</t>
  </si>
  <si>
    <t>Carl Gustafson</t>
  </si>
  <si>
    <t>6112 Gullstrand St San Diego, CA</t>
  </si>
  <si>
    <t>Emergency standby engine: fueled with natural gas, Make Cummins, Model WSG-1068, S/N F140694067, rated at 131.6 bhp, EPA certified for spark ignited engines of family number ECEXB06.8GDB, driving a 60 KW generator.</t>
  </si>
  <si>
    <t>APCD2014-PTO-002226</t>
  </si>
  <si>
    <t>5985 Pacific Center Blvd San Diego, CA</t>
  </si>
  <si>
    <t>Emergency Diesel Engine Generator: John Deere, Model 6135HF485, 755 BHP, S/N RG6135L035011, Engine Family JJDXL13.5103, Tier 3 certified; driving a 400-kW emergency electrical generator.</t>
  </si>
  <si>
    <t>11.40</t>
  </si>
  <si>
    <t>17.50</t>
  </si>
  <si>
    <t>APCD2014-PTO-002227</t>
  </si>
  <si>
    <t>New Cingular Wireless PCS, LLC dba AT&amp;T Mobility</t>
  </si>
  <si>
    <t>31075 A Highway 94 Campo, CA</t>
  </si>
  <si>
    <t>Emergency standby engine: Generac  diesel engine, Model D3400T-Gen1 (S/N: TP9X00130), rated at 85 BHP, Model Year 2013, EPA Tier 3 certified Engine Family Number DKMCL3.41D43, driving a 50 KW generator.  Equipped with turbocharger and aftercooler.</t>
  </si>
  <si>
    <t>427.60</t>
  </si>
  <si>
    <t>APCD2014-PTO-002228</t>
  </si>
  <si>
    <t>Area 53 - Horno Ridge Road Camp Pendleton, CA</t>
  </si>
  <si>
    <t>Emergency standby engine: Kukje Machinery Co, LTD diesel engine, Model D3400T-Gen1 (S/N: TP9W00453), rated at 85 BHP, Model Year 2012, EPA Tier 3 certified Engine Family Number CKMCL3.41D43, driving a 50 KW generator.</t>
  </si>
  <si>
    <t>APCD2014-PTO-002233</t>
  </si>
  <si>
    <t>Emergency Engine Generator: John Deere Diesel Engine, Model 6090HF484, rated at 385 bhp, Model Year 2013, S/N RG6090L119084, EPA Tier 3 Certified Engine, Family Number DJDX09.0114, turbocharged, driving a 250 KW Electrical Generator.</t>
  </si>
  <si>
    <t>APCD2014-PTO-002234</t>
  </si>
  <si>
    <t>California Transplant Services Inc</t>
  </si>
  <si>
    <t>Marc Pablo</t>
  </si>
  <si>
    <t>5845 Owens Avenue Carlsbad, CA</t>
  </si>
  <si>
    <t>Emergency standby engine: Cummins diesel engine, Model QSB7-G6 (S/N: 73285205), rated at 314 BHP, Model Year 2013, EPA Tier 4i certified Engine Family Number BCEXL06.7AAF, driving a Generator Power 194KW generator.  Equipped with turbocharger, aftercooler, oxidation catalyst, and OEM diesel particulate filter.</t>
  </si>
  <si>
    <t>150.10</t>
  </si>
  <si>
    <t>APCD2014-PTO-002236</t>
  </si>
  <si>
    <t>WAXIE Sanitary Supply</t>
  </si>
  <si>
    <t>Eric Cohen</t>
  </si>
  <si>
    <t>9353 Waxie Way San Diego, CA</t>
  </si>
  <si>
    <t>Emergency standby engine: Generac diesel engine, Model D3400T-Gen1 (S/N: TP9X00056), rated at 85 BHP, Model Year 2013, EPA Tier 3 certified of Engine Family Number DKMCL3.41D43, driving a 50 KW generator.  Equipped with turbocharger and aftercooler.</t>
  </si>
  <si>
    <t>119.10</t>
  </si>
  <si>
    <t>APCD2014-PTO-002237</t>
  </si>
  <si>
    <t>CHP Rainbow Commercial Vehicle Enforcement</t>
  </si>
  <si>
    <t>Sergeant Bill Kenny</t>
  </si>
  <si>
    <t>1796 Rainbow Valley Blvd West Fallbrook, CA</t>
  </si>
  <si>
    <t>Emergency standby engine: Make Generac/Ford, Model 6.8 GLPN-50, S/N E172A 210714 2020264, rated at 86 bhp, fueled with propane gas, EPA certified for spark ignited engines of family number EGNXB06.82L6, driving a 50 KW generator.</t>
  </si>
  <si>
    <t>APCD2014-PTO-002240</t>
  </si>
  <si>
    <t>9500 Gilman Dr Dept 0089,ECUP #4 La Jolla, CA</t>
  </si>
  <si>
    <t>Emergency Diesel Engine Generator: Caterpillar; model 3512C; serial number CT200190; Engine Family ECPXL78.1NZS; tier 2 certified; 2206 bhp rated; turbocharged with charge air cooler; driving a 1500 kW generator</t>
  </si>
  <si>
    <t>APCD2014-PTO-002241</t>
  </si>
  <si>
    <t>9500 Gilman Dr Dept 0089,ECUP #3 La Jolla, CA</t>
  </si>
  <si>
    <t>Emergency Diesel Engine Generator: Caterpillar; model 3512C; serial number CT200188; Engine Family ECPXL78.1NZS; tier 2 certified; 2206 bhp rated; turbocharged with charge air cooler; driving a 1500 kW generator</t>
  </si>
  <si>
    <t>145.60</t>
  </si>
  <si>
    <t>186.50</t>
  </si>
  <si>
    <t>APCD2014-PTO-002243</t>
  </si>
  <si>
    <t>Emergency standby engine: John Deere diesel engine, Model 6068HFG85 (S/N: PE6068L955145), rated at 315 BHP, Model Year 2014, EPA Tier 3 certified of Engine Family Number EJDXL3.5103, driving a 200  KW generator.  Equipped with turbocharger and aftercooler.</t>
  </si>
  <si>
    <t>93.20</t>
  </si>
  <si>
    <t>APCD2015-PTO-002247</t>
  </si>
  <si>
    <t>Building 3332 Camp Pendleton, CA</t>
  </si>
  <si>
    <t>Emergency standby engine: John Deere diesel engine, Model 6068HFG85, S/N PE6068L917807, rated at 315 bhp, Model Year 2013, Tier 3 certified of Engine Family Number DJDXL13.5103, driving a 200 KW generator.</t>
  </si>
  <si>
    <t>APCD2015-PTO-002248</t>
  </si>
  <si>
    <t>Building 3330 Camp Pendleton, CA</t>
  </si>
  <si>
    <t>Emergency standby engine: John Deere diesel engine, Model 6068HF285, S/N PE6068L236133, rated at 237 bhp, Model Year 2013, Tier 3 certified of Engine Family Number DJDXL06.8120, driving a 154 KW generator.</t>
  </si>
  <si>
    <t>APCD2015-PTO-002249</t>
  </si>
  <si>
    <t>Building 3328 Camp Pendleton, CA</t>
  </si>
  <si>
    <t>Emergency standby engine: John Deere diesel engine, Model 6068HFG85, S/N PE6068L917790, rated at 315 bhp, Model Year 2013, Tier 3 certified of Engine Family Number DJDXL13.5103, driving a 200 KW generator.</t>
  </si>
  <si>
    <t>APCD2015-PTO-002250</t>
  </si>
  <si>
    <t>Building 3346 Camp Pendleton, CA</t>
  </si>
  <si>
    <t>Emergency standby engine: John Deere diesel engine, Model 4045HF285, S/N PE4045L236724, rated at 158 bhp, Model Year 2013, Tier 3 certified of Engine Family Number DJDXL04.5119, driving a 102 KW generator.</t>
  </si>
  <si>
    <t>APCD2015-PTO-002254</t>
  </si>
  <si>
    <t>Dept of CA Highway Patrol Otay Mesa CVEF</t>
  </si>
  <si>
    <t>Kevin Mensior</t>
  </si>
  <si>
    <t>2335 Enrico Fermi Drive San Diego, CA</t>
  </si>
  <si>
    <t>Registration of Existing Standby Natural Gas Engine_x000D__x000D_Cummins, Model G855, S/N 25207012, Model Year 1995, 220 BHP._x000D__x000D_Original APP# APCD2014-CER-000602</t>
  </si>
  <si>
    <t>107.50</t>
  </si>
  <si>
    <t>APCD2015-PTO-002255</t>
  </si>
  <si>
    <t>500 Lomas Santa Fe Drive Solana Beach, CA</t>
  </si>
  <si>
    <t>Registration of Existing Standby Diesel Engine_x000D__x000D_Cummins, Model 4BT3.9-G2, S/N 44564828, 102 BHP, Model Year 1990_x000D__x000D_Original APP# APCD2014-CER-000605</t>
  </si>
  <si>
    <t>47.90</t>
  </si>
  <si>
    <t>48.20</t>
  </si>
  <si>
    <t>APCD2015-PTO-002256</t>
  </si>
  <si>
    <t>Cannon Rd &amp; I5 Carlsbad, CA</t>
  </si>
  <si>
    <t>Emergency standby engine: Caterpillar diesel engine, Model C18 DITA (S/N: WRH5753) , rated at 700 BHP, Model Year 2014, EPA Tier 3 certified of Engine Family Number ACPXL.18.1ESK, driving a 14310 GPM sewage pump.  Equipped with turbocharger and aftercooler.</t>
  </si>
  <si>
    <t>APCD2015-PTO-002262</t>
  </si>
  <si>
    <t>ecoATM</t>
  </si>
  <si>
    <t>Michael Fortin</t>
  </si>
  <si>
    <t>10121 Barnes Canyon Road San Diego, CA</t>
  </si>
  <si>
    <t>Emergency standby engine: John Deere diesel engine, Model 6135HFG84 (S/N: RG6135L029643), rated at 538 BHP, Model Year 2014, EPA Tier 3 certified of Engine Family Number EJDXL13.5146, driving a 350 KW generator.  Equipped with turbocharger and aftercooler.</t>
  </si>
  <si>
    <t>38.70</t>
  </si>
  <si>
    <t>APCD2015-PTO-002264</t>
  </si>
  <si>
    <t>Naval Base Point Loma (NBPL) Public Works Dept (PWD)</t>
  </si>
  <si>
    <t>140 Sylvester Road, Bldg. 518 San Diego, CA</t>
  </si>
  <si>
    <t>Emergency Diesel Engine:  Cummins, Model QSB5-G3NR3, 108 BHP, turbocharged, S/N 73563465, Model Year 2013, Tier 3 Certified, Engine Family No. DCEXL0275AAG, drives an 80 kW electrical generator.</t>
  </si>
  <si>
    <t>44.80</t>
  </si>
  <si>
    <t>APCD2015-PTO-002269</t>
  </si>
  <si>
    <t>Friars 82R Owner LLC</t>
  </si>
  <si>
    <t>Frank Crivello</t>
  </si>
  <si>
    <t>9040 &amp; 9050 Friars Rd San Diego, CA</t>
  </si>
  <si>
    <t>Emergency standby engine: Volvo diesel engine, Model TWD1643GE (S/N: D16073452C3A), rated at 903 BHP, Model Year 2013, EPA Tier 2 certified of Engine Family Number DVPXL16.1ACW, driving a 600 KW generator.  Equipped with turbocharger and aftercooler.</t>
  </si>
  <si>
    <t>APCD2015-PTO-002278</t>
  </si>
  <si>
    <t>Reproductive Sciences Management Company, LLC</t>
  </si>
  <si>
    <t>3661 Valley Centre Drive,Suite 100 San Diego, CA</t>
  </si>
  <si>
    <t>Emergency standby engine: John Deere diesel engine, Model 6068HF285K, S/N PE6068L263288, rated at 237 bhp, Model Year 2014, Tier 3 certified of Engine Family Number EJDXL06.8120, driving a 150 KW generator.</t>
  </si>
  <si>
    <t>87.20</t>
  </si>
  <si>
    <t>APCD2015-PTO-002280</t>
  </si>
  <si>
    <t>Societal CDMO San Diego, LLC</t>
  </si>
  <si>
    <t>Dave Foster</t>
  </si>
  <si>
    <t>6828 Nancy Ridge Dr, Ste 100 San Diego, CA</t>
  </si>
  <si>
    <t>Emergency standby engine: John Deere diesel engine, Model 6081TF001, Serial No. RG6081T152442, rated at 211 bhp, Model Year 2002, Tier 1 certified of Engine Family Number 2JDXL08.1009, driving a 135 KW generator.</t>
  </si>
  <si>
    <t>244.60</t>
  </si>
  <si>
    <t>APCD2015-PTO-002282</t>
  </si>
  <si>
    <t>ARE-SD Region No. 35 LLC</t>
  </si>
  <si>
    <t>3033 Science Park Road San Diego, CA</t>
  </si>
  <si>
    <t>Emergency Engine Generator: Mitsubishi Diesel Engine, Model S12A2-Y2PTAW-2 rated at 1207 bhp, Model Year 2014,_x000D_
S/N 27773, EPA Tier 2 Certified Engine, Family Number EMVXL33.9BBA, Turbocharged driving a 750 KW Electrical Generator.</t>
  </si>
  <si>
    <t>27.80</t>
  </si>
  <si>
    <t>33.00</t>
  </si>
  <si>
    <t>APCD2015-PTO-002283</t>
  </si>
  <si>
    <t>KW Otay LLC</t>
  </si>
  <si>
    <t>Erv Grody</t>
  </si>
  <si>
    <t>2250 Airway Lane San Diego, CA</t>
  </si>
  <si>
    <t>Emergency standby engine: Cummins diesel engine, Model QSX15-G9 (S/N: 79726054), rated at 755 BHP, Model Year 2013, EPA Tier 2 certified of Engine Family Number ECEXL015.AAJ, driving a 350  KW generator.  Equipped with turbocharger and aftercooler.</t>
  </si>
  <si>
    <t>APCD2015-PTO-002286</t>
  </si>
  <si>
    <t>CALFIRE Del Dios Station #77</t>
  </si>
  <si>
    <t>2323 Felicita Avenue Escondido, CA</t>
  </si>
  <si>
    <t>Emergency standby engine: fueled with natural gas, Make General Motors, Model Vortec 4.3L, S/N 4P3L51503, Model Year 2008, rated at 65 bhp, driving a 45 KW generator.</t>
  </si>
  <si>
    <t>47.80</t>
  </si>
  <si>
    <t>APCD2015-PTO-002289</t>
  </si>
  <si>
    <t>5920 Fairmount Ave San Diego, CA</t>
  </si>
  <si>
    <t>Emergency standby engine: John Deere diesel engine, Model 6090HF484 (S/N: RG6090L120936), rated at 385 BHP, Model Year 2014, EPA Tier 3 certified of Engine Family Number EJDXL09.0114, driving a 250 KW generator.  Equipped with turbocharger and aftercooler.</t>
  </si>
  <si>
    <t>162.60</t>
  </si>
  <si>
    <t>APCD2015-PTO-002294</t>
  </si>
  <si>
    <t>The Muller Company Mesa Rim</t>
  </si>
  <si>
    <t>Suzi Mier</t>
  </si>
  <si>
    <t>9955 Mesa Rim Road San Diego, CA</t>
  </si>
  <si>
    <t>Emergency Diesel Engine Generator: John Deere; model 6090HF484; serial number RG6090L120282; Engine Family EJDXL09.0114; tier 3 certified; 422 bhp rated; turbocharged with charge air cooler; driving a 275 kW generator</t>
  </si>
  <si>
    <t>APCD2015-PTO-002303</t>
  </si>
  <si>
    <t>AT&amp;T Mobility</t>
  </si>
  <si>
    <t>15636 Adams Dr Pauma Valley, CA</t>
  </si>
  <si>
    <t>Emergency Engine Generator: Kukje Machinery Co., LTD Diesel Engine, Model D3400T-GEN1, rated at 85 bhp, Model Year 2013, S/N TP9W00227, EPA Tier 3 Certified Engine, Family Number CKMCL3.41D43, turbocharged and aftercooled, driving a 50 kw Electrical Generator.</t>
  </si>
  <si>
    <t>APCD2015-PTO-002304</t>
  </si>
  <si>
    <t>Oceanside Area Office Replacement Facility CHP</t>
  </si>
  <si>
    <t>Ben Serabian</t>
  </si>
  <si>
    <t>435 La Tortuga Drive Vista, CA</t>
  </si>
  <si>
    <t>Emergency standby engine: Iveco/FPT International diesel engine, Model F2CE9685A (S/N: E002-42293), rated at 389 BHP, Model Year 2014, EPA Tier 3 certified of Engine Family Number EFPXL08.7TR3, driving a 200 KW generator.  Equipped with turbocharger and aftercooler.</t>
  </si>
  <si>
    <t>97.00</t>
  </si>
  <si>
    <t>104.50</t>
  </si>
  <si>
    <t>APCD2015-PTO-002312</t>
  </si>
  <si>
    <t>MCAS Road Stuart Mesa Camp Pendleton, CA</t>
  </si>
  <si>
    <t>Emergency standby engine: Kukje Machinery Co, LTD diesel engine, Model D3400T-Gen1 (S/N: TP9W00228), rated at 85 BHP, Model Year 2012, EPA Tier 3 certified Engine Family Number DKMCL3.41D43, driving a 50 KW generator.</t>
  </si>
  <si>
    <t>128.00</t>
  </si>
  <si>
    <t>APCD2015-PTO-002315</t>
  </si>
  <si>
    <t>Emergency standby engine: Cummins diesel engine, Model CFP7E-F10, Serial No. 73772397, rated at 175 bhp, Model Year 2014, Tier 3 certified of Engine Family Number ECEXL0409AAB, driving a 1760 GPM fire pump._x000D_
_x000D_
Functional Group: Public Utilities and Transportation</t>
  </si>
  <si>
    <t>6.20</t>
  </si>
  <si>
    <t>7.30</t>
  </si>
  <si>
    <t>APCD2015-PTO-002318</t>
  </si>
  <si>
    <t>Desert Green Solar LLC</t>
  </si>
  <si>
    <t>John Bastarous</t>
  </si>
  <si>
    <t>2091 Borrego Valley Rd Borrego Springs, CA</t>
  </si>
  <si>
    <t>Emergency Propane Fired Engine: _x000D_Mfr: Cummins/Ford, _x000D_Model WSG1068, Model Year 2014, 97.7 bhp, _x000D_S/N I140742499, _x000D_EPA Certified Engine Family Number:  ECEXBO6.8GDC, equipped with a 3-way catalytic converter, Nett Technologies, TG 62, Air/ Fuel Controller, drives a 60-kw generator._x000D__x000D_(Skid #5)</t>
  </si>
  <si>
    <t>178.80</t>
  </si>
  <si>
    <t>APCD2015-PTO-002320</t>
  </si>
  <si>
    <t>Emergency standby engine: John Deere diesel engine, Model 4024HF285, S/N  PE4024L138851, rated at 80 bhp, Model Year 2013, Tier 3 certified of Engine Family Number DJDXL04.5141, driving a 50 KW generator.</t>
  </si>
  <si>
    <t>APCD2015-PTO-002321</t>
  </si>
  <si>
    <t>USMC Base Public Utilities U23</t>
  </si>
  <si>
    <t>Building 210560 Camp Pendleton, CA</t>
  </si>
  <si>
    <t>Emergency standby engine: John Deere diesel engine, Model 4045HF285, S/N PE4045L266050, rated at 158 bhp, Model Year 2014, Tier 3 certified of Engine Family Number EJDXL4.5119, driving a 100 KW generator.</t>
  </si>
  <si>
    <t>APCD2015-PTO-002322</t>
  </si>
  <si>
    <t>Lake Morena's Oak Shores Mutual Water Company</t>
  </si>
  <si>
    <t>Karen Russell</t>
  </si>
  <si>
    <t>2330 A Lake Morena Drive Campo, CA</t>
  </si>
  <si>
    <t>Emergency standby engine: John Deere diesel engine, Model 4045HF285, S/N PE4045L268095, rated at 158 bhp, Model Year 2014, Tier 3 certified of Engine Family Number EJDXL04.5119, driving a 100 KW generator.</t>
  </si>
  <si>
    <t>148.80</t>
  </si>
  <si>
    <t>APCD2015-PTO-002324</t>
  </si>
  <si>
    <t>Emergency Propane Fired Engine:  _x000D_Mfr: Cummins/Ford, _x000D_Model WSG1068, Model Year 2014, 97.7 bhp, _x000D_S/N B140631919, _x000D_EPA Certified  Engine, Family Number ECEXB06.8GDC:  equipped with a 3-way catalytic converter, Nett Technologies, TG 62, Air/ Fuel Controlller, Engine drives a 60-kw generator._x000D__x000D_(Skid #1)</t>
  </si>
  <si>
    <t>APCD2015-PTO-002325</t>
  </si>
  <si>
    <t>Doubletree by Hilton Hotel Downtown</t>
  </si>
  <si>
    <t>Paul Bucek</t>
  </si>
  <si>
    <t>1646 Front Street San Diego, CA</t>
  </si>
  <si>
    <t>Registration of Existing Stationary Diesel Standby Engine_x000D__x000D_Cummins, Model NT 85565, S/N 1150712, 390 BHP, Model Year 1990, First Operated in San Diego County 1990.</t>
  </si>
  <si>
    <t>APCD2015-PTO-002327</t>
  </si>
  <si>
    <t>Emergency Propane Fired Engine: _x000D_Mfr: Cummins/Ford, _x000D_Model WSG1068, Model Year 2014, 97.7 bhp, _x000D_S/N B140631917, _x000D_EPA Certified Engine, Family Number ECEXB06.8GDC, equipped with a 3-way catalytic converter, Nett Technologies, TG 62; Engine drives a 60-kw generator._x000D__x000D_(Skid #4)</t>
  </si>
  <si>
    <t>APCD2015-PTO-002328</t>
  </si>
  <si>
    <t>Emergency standby engine: Caterpillar diesel engine, Model C18, S/N WRH04351, rated at 700 bhp, Model Year 2013, Tier 3 certified of Engine Family Number ACPXL.18.1ESK, driving a 14310 GPM sewage pump.</t>
  </si>
  <si>
    <t>APCD2015-PTO-002330</t>
  </si>
  <si>
    <t>Emergency Propane Fired Engine: _x000D_Mfr: Cummins/Ford,_x000D_Model WSG1068, Model Year 2014, 97.7 hp, _x000D_S/N B14061918, _x000D_EPA Certified Engine, Family Number ECEXB06.8GDC, equipped with a 3-way catalyticconverter, Nett Technologies, TG 62, Air/Fuel Controller, Engine drives a 60 -kw generator._x000D__x000D_(Skid #2)</t>
  </si>
  <si>
    <t>APCD2015-PTO-002332</t>
  </si>
  <si>
    <t>Emergency Propane Fired Engine: _x000D_Mfr: Cummins/Ford, _x000D_Model WSG1068, Model Year 2014, 97.7 BHP, _x000D_S/N B140631915, EPA Certified Engine, Family Number: ECEXB06.86GDC, equipped with a catalytic converter, Nett Technologies, TG 62, Air/Fuel Controller, Engine driving a 60-kw generator._x000D__x000D_(Skid #3)</t>
  </si>
  <si>
    <t>70.20</t>
  </si>
  <si>
    <t>APCD2015-PTO-002335</t>
  </si>
  <si>
    <t>Emergency standby engine: Volvo diesel engine, Model TWD1643GE, Serial Number D16073411C3A, rated at 903 BHP, Model Year 2013, EPA Tier 2 certified of Engine Family Number DVPXL16.1ACW, driving a 600 KW generator.  Equipped with turbocharger and aftercooler.</t>
  </si>
  <si>
    <t>APCD2015-PTO-002338</t>
  </si>
  <si>
    <t>County of San Diego S. Bay Reg. Ctr.</t>
  </si>
  <si>
    <t>500 3rd Avenue Chula Vista, CA</t>
  </si>
  <si>
    <t>Emergency standby engine: John Deere diesel engine, Model 6135HFG75, S/N RG6135G005782, rated at 755 bhp, Model Year 2015, Tier 3 certified of Engine Family Number FJDXL13.5132, driving a 500 KW generator.</t>
  </si>
  <si>
    <t>APCD2015-PTO-002340</t>
  </si>
  <si>
    <t>Dan Dodge</t>
  </si>
  <si>
    <t>5906 Olive Hill Road Bonsall, CA</t>
  </si>
  <si>
    <t>Emergency Natural Gas Fired Engine: Power Solutions International, Model D111L, Model Year 2014, 302 BHP, S/N EEI0H403310, EPA Certified Engine, Family Number: ESPSIB11.1NGP equipped with a PSI 3-way catalytic converter, Model D111TIC, and an Air to Fuel Controller, Engine drives a 180 kw Generator.</t>
  </si>
  <si>
    <t>125.10</t>
  </si>
  <si>
    <t>134.10</t>
  </si>
  <si>
    <t>APCD2015-PTO-002347</t>
  </si>
  <si>
    <t>San Diego Gas &amp; Electric - North Coast C&amp;O</t>
  </si>
  <si>
    <t>Jayme Caddick</t>
  </si>
  <si>
    <t>5016 Carlsbad Blvd Carlsbad, CA</t>
  </si>
  <si>
    <t>Emergency standby engine: John Deere diesel engine, Model 4045HF285K (S/N: PE4045L265693), rated at 197 BHP, Model Year 2014, EPA Tier 3 certified of Engine Family Number EJDXL06.8120, driving a 125 KW generator.  Equipped with turbocharger and aftercooler.</t>
  </si>
  <si>
    <t>APCD2015-PTO-002348</t>
  </si>
  <si>
    <t>St Paul's Episcopal Home Inc</t>
  </si>
  <si>
    <t>1420 East Palomar St Chula Vista, CA</t>
  </si>
  <si>
    <t>Emergency standby engine: John Deere diesel engine, Model 6068HFG85 (S/N: PE6068L952023), rated at 315 BHP, Model Year 2014, EPA Tier 3 certified of Engine Family Number EJDXL13.5103, driving a 200  KW generator.  Equipped with turbocharger and aftercooler.</t>
  </si>
  <si>
    <t>APCD2015-PTO-002349</t>
  </si>
  <si>
    <t>Emergency standby engine: Mitsubishi diesel engine 4655 Executive Drive, Model S16R-Y2PTAW-1 (S/N: 19810), rated at 2346 BHP, Model Year 2013, EPA Tier 2 certified of Engine Family Number DMVXL65.4BBA, driving a 1600 KW generator.  Equipped with turbocharger and aftercooler.</t>
  </si>
  <si>
    <t>59.70</t>
  </si>
  <si>
    <t>APCD2015-PTO-002350</t>
  </si>
  <si>
    <t>Attn: Thomas Davenport (Fac Mgr)</t>
  </si>
  <si>
    <t>488 8th Street San Diego, CA</t>
  </si>
  <si>
    <t>Emergency standby engine: Detroit Diesel/MTU diesel engine, Model 16V2000 G85-TB (S/N: 5362011002), rated at 1495 BHP, Model Year 2014, EPA Tier 2 certified of Engine Family Number EMDDL35.8GRR, driving a 1000 KW generator.  Equipped with turbocharger and aftercooler.</t>
  </si>
  <si>
    <t>53.40</t>
  </si>
  <si>
    <t>54.20</t>
  </si>
  <si>
    <t>APCD2015-PTO-002352</t>
  </si>
  <si>
    <t>San Diego County Air Pollution Control District</t>
  </si>
  <si>
    <t>10124 Old Grove Road San Diego, CA</t>
  </si>
  <si>
    <t>Emergency Diesel Engine:  John Deere, Model 6090HF484, 385 BHP, turbocharged, S/N RG6090L119147, Model Year 2013, Tier 3 Certified, Engine Family No. DJDXL09.0114-005, driving a 250-kW generator.</t>
  </si>
  <si>
    <t>46.10</t>
  </si>
  <si>
    <t>61.30</t>
  </si>
  <si>
    <t>APCD2015-PTO-002356</t>
  </si>
  <si>
    <t>225 Broadway LLC</t>
  </si>
  <si>
    <t>Emergency Engine Generator: John Deere Diesel Engine, Model 6068HFG85, rated at 315 hp, Model Year 2015, S/N PE6068L962312, EPA Tier 3 Certified Engine, Family Number FJDXL13.5103, driving a 200 KW Electrical Generator.</t>
  </si>
  <si>
    <t>APCD2015-PTO-002358</t>
  </si>
  <si>
    <t>San Diego Metropolitan Transit System</t>
  </si>
  <si>
    <t>Fred Byle</t>
  </si>
  <si>
    <t>1535 Newton Ave San Diego, CA</t>
  </si>
  <si>
    <t>Emergency Engine Generator: Cummins Diesel Engine, Model QSX15-G9, rated at 755 bhp Model Year 2014, S/N 38023750, EPA Tier 2 Certified Engine, Family Number ECEXL15.0AAJ, Turbocharged and Aftercooled, driving a 400 KW Electrical Generator.  Equipped with an exhaust stack at least 26 feet in height above ground level.</t>
  </si>
  <si>
    <t>34.30</t>
  </si>
  <si>
    <t>APCD2015-PTO-002359</t>
  </si>
  <si>
    <t>Westminster Manor</t>
  </si>
  <si>
    <t>1730 3rd Avenue San Diego, CA</t>
  </si>
  <si>
    <t>Emergency standby engine: FPT diesel engine, Model F3BE9685A, S/N E003-232675, rated at 530 bhp, Model Year 2014, Tier 3 certified of Engine Family Number EFPXL12.9IGR, driving a 350 KW generator.</t>
  </si>
  <si>
    <t>105.50</t>
  </si>
  <si>
    <t>143.30</t>
  </si>
  <si>
    <t>APCD2015-PTO-002364</t>
  </si>
  <si>
    <t>SD City Sewer Pump Station 92</t>
  </si>
  <si>
    <t>17125 Camino Del Sur San Diego, CA</t>
  </si>
  <si>
    <t>Emergency standby engine: fueled with natural gas, Make General Motors, Model Vortec 5.7L, S/N 5.7L30870C14HD, rated at 162 bhp, EPA certified for spark ignited engines of family number EPSIB5.70EMT, driving a 100 KW generator.</t>
  </si>
  <si>
    <t>APCD2015-PTO-002365</t>
  </si>
  <si>
    <t>West Escondido Healthcare LLC</t>
  </si>
  <si>
    <t>Matt Combe</t>
  </si>
  <si>
    <t>201 N Fig St Escondido, CA</t>
  </si>
  <si>
    <t>Emergency standby engine: John Deere diesel engine, Model 4045HF285I, S/N PE4045L250947, rated at 158 bhp, Model Year 2014, Tier 3 certified of Engine Family Number EJDXL04.5119, driving a 100 KW generator.</t>
  </si>
  <si>
    <t>81.30</t>
  </si>
  <si>
    <t>APCD2015-PTO-002367</t>
  </si>
  <si>
    <t>Emergency standby engine: MTU diesel engine, Model 12V1600G80S, S/N 9501060028, rated at 896 bhp, Model Year 2011, Tier 2 certified of Engine Family Number BMDDL21.0ZWR, equipped with GTE PurityTM  Diesel Particulate Filter System, driving a 600 KW generator.</t>
  </si>
  <si>
    <t>APCD2015-PTO-002368</t>
  </si>
  <si>
    <t>Lantern Crest Senior Living</t>
  </si>
  <si>
    <t>George Uhila</t>
  </si>
  <si>
    <t>8549 Graves Avenue Santee, CA</t>
  </si>
  <si>
    <t>emergency standby engine: GM natural gas engine, Model 4.3L Vortec (S/N: 39001048) rated at 66.5 BHP, Model Year 2014, EPA certified engine family number ESPIB.302.ED, driving a 40 KW generator.   Equipped with Nett Technologies three-way catalyst.</t>
  </si>
  <si>
    <t>APCD2015-PTO-002369</t>
  </si>
  <si>
    <t>Alvin Shoemaker</t>
  </si>
  <si>
    <t>6124 Montezuma Road San Diego, CA</t>
  </si>
  <si>
    <t>Emergency standby engine: Cummins diesel engine, Model QSB7-G5 NR3 (S/N: 73773495), rated at 324 BHP, Model Year 2014, EPA Tier 3 certified Engine Family Number ECEXL0409AAD, driving a 325 KW generator.  Equipped with turbocharger and aftercooler.</t>
  </si>
  <si>
    <t>85.00</t>
  </si>
  <si>
    <t>APCD2015-PTO-002370</t>
  </si>
  <si>
    <t>Grossmont Hospital</t>
  </si>
  <si>
    <t>Barry Jantz</t>
  </si>
  <si>
    <t>Emergency standby engine: Caterpillar diesel engine, Model 3512C, (S/N: EBG01272) rated at 2206 BHP, Model Year 2013, EPA Tier 2 certified Engine Family Number DCPXL78.1NZS, driving a 1500 KW generator.</t>
  </si>
  <si>
    <t>116.10</t>
  </si>
  <si>
    <t>136.50</t>
  </si>
  <si>
    <t>APCD2015-PTO-002371</t>
  </si>
  <si>
    <t>Emergency standby engine: Caterpillar diesel engine, Model 3512C (S/N: EBG01271), rated at 2206 BHP, Model Year 2013, EPA Tier 2 certified Engine Family Number DCPXL78.1NZS, driving a 1500 KW generator.</t>
  </si>
  <si>
    <t>APCD2015-PTO-002372</t>
  </si>
  <si>
    <t>N End Of Santa Helena Av Solana Beach, CA</t>
  </si>
  <si>
    <t>Emergency standby engine: Cummins Inc. diesel engine, Model QSB5-G3 NR3 (S/N: 73753536), rated at 145 BHP, Model Year 2014 EPA Tier 3 certified of Engine Family Number DCEXL0275AAG, driving a 60 KW generator.  Equipped with turbocharger and aftercooler.</t>
  </si>
  <si>
    <t>APCD2015-PTO-002378</t>
  </si>
  <si>
    <t>Emergency standby engine: FTP diesel engine, Model F4HE9685A, S/N J102-01308941, rated at 279 bhp, Model Year 2014, Tier 3 certified of Engine Family Number EFPXL06.7DGS, driving a 150 KW generator.</t>
  </si>
  <si>
    <t>APCD2015-PTO-002380</t>
  </si>
  <si>
    <t>Verizon Wireless  (Elfin Forest)</t>
  </si>
  <si>
    <t>8250 Paseo Esplanada Rancho Santa Fe, CA</t>
  </si>
  <si>
    <t>Emergency Diesel Engine:  _x000D_Mfr: John Deere,  _x000D_Model 4024HF285B, _x000D_S/N PE4024L124919, _x000D_    80 BHP, turbocharged, aftercooled, , Model Year 2013, Tier 3 Certified, Engine Family No. DJDXL04.5141.003; vented to a diesel particulate filter, Miratech, Model CBS.</t>
  </si>
  <si>
    <t>99.60</t>
  </si>
  <si>
    <t>APCD2015-PTO-002384</t>
  </si>
  <si>
    <t>6290 Sequence Dr San Diego, CA</t>
  </si>
  <si>
    <t>Emergency standby engine: Cummins diesel engine, Model QST30-G5 NR2, rated at 1490 bhp, Model Year 2015, Tier 2 certified of Engine Family Number FCEXL030.AAD, driving a 1000 KW generator.</t>
  </si>
  <si>
    <t>23.30</t>
  </si>
  <si>
    <t>APCD2015-PTO-002385</t>
  </si>
  <si>
    <t>Emergency standby engine: John Deere diesel engine, Model 4024HF285B, rated at 80 bhp, Model Year 2012, Tier 3 certified of Engine Family Number CJDXL03.0113, driving a 40 KW generator.</t>
  </si>
  <si>
    <t>APCD2015-PTO-002386</t>
  </si>
  <si>
    <t>USMC BASE PERSONNEL AMENITIES P06</t>
  </si>
  <si>
    <t>Building 51811 Camp Pendleton, CA</t>
  </si>
  <si>
    <t>Emergency standby engine: John Deere diesel engine, Model 4045HF285H (S/N: PE4045L262657), rated at 133 BHP, Model Year 2014, EPA Tier 3 certified of Engine Family Number EJDXL04.5119, driving an 80 KW generator. Equipped with turbocharger and aftercooler.</t>
  </si>
  <si>
    <t>APCD2015-PTO-002393</t>
  </si>
  <si>
    <t>Pinnacle on the Park</t>
  </si>
  <si>
    <t>Dennis LaSalle</t>
  </si>
  <si>
    <t>424 15th Avenue San Diego, CA</t>
  </si>
  <si>
    <t>Emergency Diesel Engine:  Mitsubishi, Model S12R-Y2PTAW-1, 1882 BHP, turbocharged, aftercooled, S/N 15961, Model Year 2013, Tier 2 Certified, Engine Family No. DMVXL49.0BBA.003.</t>
  </si>
  <si>
    <t>APCD2015-PTO-002398</t>
  </si>
  <si>
    <t>ViaSat</t>
  </si>
  <si>
    <t>Geoffrey Fortuna</t>
  </si>
  <si>
    <t>2502 Gateway Road Carlsbad, CA</t>
  </si>
  <si>
    <t>Emergency standby engine: Mitsubishi diesel engine, Model S12R-Y2PTAW-1, S/N 16540, rated at 1881bhp, Model Year 2014, Tier 2 certified of Engine Family Number EMVXL49.0BBA, driving a 1250 KW generator.</t>
  </si>
  <si>
    <t>124.50</t>
  </si>
  <si>
    <t>APCD2015-PTO-002402</t>
  </si>
  <si>
    <t>Target Store T2855</t>
  </si>
  <si>
    <t>17170 Camino Del Sur San Diego, CA</t>
  </si>
  <si>
    <t>Emergency Engine Generator: Generac model SG-100; serial number 8686267; Engine Family EGNXB08.92C1; Engine Model Number to OJ2549; max 149 bhp rated (nameplate 133 bhp); fired with natural gas or propane/LPG; Manufacture year: January 24, 2014; equipped with a 3-way catalyst; rich-burn; driving a 100 kW generator</t>
  </si>
  <si>
    <t>APCD2015-PTO-002403</t>
  </si>
  <si>
    <t>City of Escondido - Vista Verde PS</t>
  </si>
  <si>
    <t>1353 Vista Verde Way Escondido, CA</t>
  </si>
  <si>
    <t>Emergency Engine Generator: _x000D_  Cummins Diesel Engine, _x000D_  Model QSL9-G7, _x000D_  S/N 13668632, _x000D_   rated at 464 bhp, Model Year 2014, EPA Tier 3 Certified Engine, Family Number ECEXL0540AAB, Turbocharged and Aftercooled, Engine Powers a 250kW Generator, Engine retrofitted with a Johnson Matthey Corporation Diesel Particulate Filter , Model S-DPF.</t>
  </si>
  <si>
    <t>APCD2015-PTO-002407</t>
  </si>
  <si>
    <t>Emergency standby engine: John Deere diesel engine, Model 5030HF285G, S/N PE5030L133194, rated at 96 bhp, Model Year 2013, Tier 3 certified of Engine Family Number DJDXL04.5141, driving a 60 KW generator.</t>
  </si>
  <si>
    <t>63.20</t>
  </si>
  <si>
    <t>73.10</t>
  </si>
  <si>
    <t>APCD2015-PTO-002409</t>
  </si>
  <si>
    <t>ARE/CAL SD Region No. 62. LLC</t>
  </si>
  <si>
    <t>Mark Sankowski</t>
  </si>
  <si>
    <t>9868 Scranton Road San Diego, CA</t>
  </si>
  <si>
    <t>Emergency standby engine: John Deere diesel engine, Model 4024HF285, S/N PE4024L137492, rated at 80 bhp, Model Year 2013, Tier 3 certified of Engine Family Number DJDXL04.5141, driving a 50 KW generator.</t>
  </si>
  <si>
    <t>APCD2015-PTO-002417</t>
  </si>
  <si>
    <t>Aliso Creek Rest Stop Camp Pendleton, CA</t>
  </si>
  <si>
    <t>Emergency standby engine: Kukje Machinery Co, LTD diesel engine, Model D3400T-Gen1 (S/N: TP9W00495), rated at 85 BHP, Model Year 2012, EPA Tier 3 certified Engine Family Number CKMCL3.41D43, driving a 50 KW generator.</t>
  </si>
  <si>
    <t>APCD2015-PTO-002421</t>
  </si>
  <si>
    <t>Emergency Diesel Engine:  Cummins, Model QSB7-G5 NR3, 324 BHP, turbocharged, aftercooled, S/N 73690394, Model Year 2014, Tier 3 Certified, Engine Family No. ECEXL0409AAD-007, drives an emergency generator.</t>
  </si>
  <si>
    <t>35.10</t>
  </si>
  <si>
    <t>APCD2015-PTO-002422</t>
  </si>
  <si>
    <t>Marine Corps Air Station Camp Pendleton</t>
  </si>
  <si>
    <t>Captain Kelsey Duckworth</t>
  </si>
  <si>
    <t>New Airfield Lighting Vault MCAS Camp Pendleton, CA</t>
  </si>
  <si>
    <t>Emergency standby engine: John Deere diesel engine, Model 6090HFG86, S/N RG6090L124434, rated at 463 bhp, Model Year 2015, Tier 3 certified of Engine Family Number FJDXL09.0114, driving a 300 KW generator.  (Building 23908)</t>
  </si>
  <si>
    <t>97.30</t>
  </si>
  <si>
    <t>APCD2015-PTO-002423</t>
  </si>
  <si>
    <t>Otay Tijuana Cross Border Facility</t>
  </si>
  <si>
    <t>2745 Otay Pacific Dr. San Diego, CA</t>
  </si>
  <si>
    <t>Emergency standby engine: Perkins LTD diesel engine, Model 2806C-E18TAG3 (S/N: U12892Y), rated at 909 BHP, Model Year 2013, EPA Tier 2 certified of Engine Family Number DPKXL18.1TAG, driving a 600 KW generator.  Equipped with turbocharger and aftercooler.</t>
  </si>
  <si>
    <t>161.30</t>
  </si>
  <si>
    <t>APCD2015-PTO-002424</t>
  </si>
  <si>
    <t>WinCo Foods</t>
  </si>
  <si>
    <t>Roger Wilson</t>
  </si>
  <si>
    <t>555 Grand Ave. San Marcos, CA</t>
  </si>
  <si>
    <t>Emergency standby engine: Mitsubishi diesel engine, Model S12A2-Y2PTAW-2, S/N 28160, rated at 1207 bhp, Model Year 2015, Tier 2 certified of Engine Family Number FMVXL33.9BBA, driving a 750 KW generator.</t>
  </si>
  <si>
    <t>APCD2015-PTO-002425</t>
  </si>
  <si>
    <t>53 Area Water Tank Camp Pendleton, CA</t>
  </si>
  <si>
    <t>Emergency standby engine: Kukje Machinery Co, LTD diesel engine, Model D3400T-Gen1 (S/N: TP9W00514) rated at 85 BHP,Model Year 2012, EPA Tier 3 certified Engine Family Number CKMCL3.41D43, driving a 50 KW generator.</t>
  </si>
  <si>
    <t>APCD2015-PTO-002428</t>
  </si>
  <si>
    <t>Emergency standby engine: John Deere diesel engine, Model 4024HF265, S/N PE4024L38687, rated at 80 bhp, Model Year 2013, Tier 3 certified of Engine Family Number DJDXL04.5141, driving a 50 KW generator.</t>
  </si>
  <si>
    <t>47.10</t>
  </si>
  <si>
    <t>APCD2015-PTO-002431</t>
  </si>
  <si>
    <t>Conrac Managers SAN LLC</t>
  </si>
  <si>
    <t>Scott Anderson</t>
  </si>
  <si>
    <t>3355 Admiral Boland Way San Diego, CA</t>
  </si>
  <si>
    <t>Emergency standby engine: Mitsubishi diesel engine, Model S12A2-Y2PTAW-2, S/N 27917, rated at 1207 bhp, Model Year 2014, Tier 2 certified of Engine Family Number EMVXL33.9BBA, driving an 800 KW generator.</t>
  </si>
  <si>
    <t>APCD2015-PTO-002432</t>
  </si>
  <si>
    <t>Seven Mile Casino</t>
  </si>
  <si>
    <t>Bob Schmitt</t>
  </si>
  <si>
    <t>285 Bay Blvd Chula Vista, CA</t>
  </si>
  <si>
    <t>Emergency standby engine: John Deere diesel engine, Model 6090HFG86, S/N RG6090L120948, rated at 463 bhp, Model Year 2014, Tier 3 certified of Engine Family Number EJDXL09.0114, driving a 300 KW generator.</t>
  </si>
  <si>
    <t>APCD2015-PTO-002438</t>
  </si>
  <si>
    <t>Emergency Diesel Engine:  Detroit Diesel/MTU, Model 16V2000 G45, 1354 BHP, S/N 5362010978, Model Year 2014, Tier 2 Certified, Engine Family No. EMDDL3508GRR, with a stack height of at least 15 feet, driving an emergency generator.</t>
  </si>
  <si>
    <t>APCD2015-PTO-002439</t>
  </si>
  <si>
    <t>Emergency Diesel Engine:  Detroit Diesel/MTU, Model 16V2000 G45, 1354 BHP, S/N 5362010981, Model Year 2014, Tier 2 Certified, Engine Family No. EMDDL3508GRR,  with a stack height of at least 15 feet, driving an emergency generator.</t>
  </si>
  <si>
    <t>APCD2016-PTO-002513</t>
  </si>
  <si>
    <t>2241 State Highway 78 Julian, CA</t>
  </si>
  <si>
    <t>Emergency standby engine: KUKJE Machinery diesel engine, Model D3400T-Gen1, S/N TP9W00474, rated at 85 bhp, Model Year 2012, Tier 3 certified of Engine Family Number CKMCL3.41D43, driving a 50 KW generator.</t>
  </si>
  <si>
    <t>434.30</t>
  </si>
  <si>
    <t>APCD2016-PTO-002517</t>
  </si>
  <si>
    <t>Marriott International</t>
  </si>
  <si>
    <t>900 Bayfront Court San Diego, CA</t>
  </si>
  <si>
    <t>Emergency Diesel Engine:  Mitsubishi, Model S12A2-Y2PTAW-2, 1207 BHP, S/N 27909, Model Year 2014, Tier 2 Certified, Family Number EMVXL33.9BBA, driving a 750-kW generator.</t>
  </si>
  <si>
    <t>71.30</t>
  </si>
  <si>
    <t>APCD2016-PTO-002518</t>
  </si>
  <si>
    <t>Emergency Diesel Engine:  Cummins, Model QSB5-G3 NR3, 145 BHP, S/N 73571475, Model Year 2013, Tier 3 Certified, Engine Family No. EXL027.5AAG-003, driving a 35-kW generator.</t>
  </si>
  <si>
    <t>APCD2016-PTO-002527</t>
  </si>
  <si>
    <t>San Diego Fertility Center</t>
  </si>
  <si>
    <t>Lisa VanDolah</t>
  </si>
  <si>
    <t>11425 El Camino Real San Diego, CA</t>
  </si>
  <si>
    <t>Emergency standby engine: John Deere diesel engine, Model 4024HF285B, S/N PE4024L139656, rated at 80 bhp, Model Year 2013, Tier 3 certified of Engine Family Number DJDXL04.5141 , driving a 40 KW generator.</t>
  </si>
  <si>
    <t>APCD2016-PTO-002529</t>
  </si>
  <si>
    <t>FedEx Ground</t>
  </si>
  <si>
    <t>Environmental Services</t>
  </si>
  <si>
    <t>1402 Avenida Del Oro Oceanside, CA</t>
  </si>
  <si>
    <t>Emergency diesel engine: Make Cummins, Model QSL9-G7, S/N 73876888, rated at 464 bhp, Model Year 2015, Tier 3 certified of Engine Family Number FCEXL0540AAB, driving a 346 KW generator.</t>
  </si>
  <si>
    <t>101.90</t>
  </si>
  <si>
    <t>APCD2016-PTO-002530</t>
  </si>
  <si>
    <t>EMERGENCY ENGINE:  PERKINS, MODEL 1239/1500, 65.6 BHP, DIESEL FIRED, S/N LJ50317 U914803G, DRIVING A 40-KW ELECTRIC GENERATOR, F.G. WILSON, MODEL D40P1, S/N F5029/001, LOCATED IN MISSION PARKING STRUCTURE.</t>
  </si>
  <si>
    <t>APCD2016-PTO-002532</t>
  </si>
  <si>
    <t>Heidi Andrews</t>
  </si>
  <si>
    <t>3225 N Harbor Drive San Diego, CA</t>
  </si>
  <si>
    <t>Emergency standby engine: John Deere diesel engine, Model 6068HFG85, S/N: PE6068L971210, rated at 315 bhp, Model Year 2015, Tier 3 certified of Engine Family Number FJDXL13.5103 driving a 200 KW generator.</t>
  </si>
  <si>
    <t>46.00</t>
  </si>
  <si>
    <t>54.60</t>
  </si>
  <si>
    <t>APCD2016-PTO-002534</t>
  </si>
  <si>
    <t>8330 Century Park Ct San Diego, CA</t>
  </si>
  <si>
    <t>Emergency standby engine: John Deere diesel engine, Model 6090HF484, S/N RG6090L125254, rated at 346 bhp, Model Year 2015, Tier 3 certified of Engine Family Number FJDXL09.0114, driving a 230 KW generator.</t>
  </si>
  <si>
    <t>APCD2016-PTO-002536</t>
  </si>
  <si>
    <t>Emergency standby engine: John Deere, Model 6068HFC48, S/N PE6068L276429 , rated at 274 bhp, Model Year 2015, Tier 3 certified of Engine Family Number FJDXL13.5103, driving a 3000 GPM fire pump.</t>
  </si>
  <si>
    <t>23.00</t>
  </si>
  <si>
    <t>APCD2016-PTO-002537</t>
  </si>
  <si>
    <t>City of San Diego - Fire Station 45</t>
  </si>
  <si>
    <t>Mark Tonai</t>
  </si>
  <si>
    <t>9366 Friars Rd San Diego, CA</t>
  </si>
  <si>
    <t>Emergency Diesel Engine:  John Deere, Model 6068HF285, 237 BHP, turbocharged, S/N PE6068L264045, Model Year 2014, Tier 3 Certified, Engine Family No. EJDXL06.8120-010, driving a 150-kW generator.</t>
  </si>
  <si>
    <t>APCD2016-PTO-002538</t>
  </si>
  <si>
    <t>Emergency Diesel Engine:  Caterpillar, Model 3512C, 2206 BHP, turbocharged, aftercooled, S/N CT200121, Model Year 2014, Tier 2 Certified, Engine Family No. ECPXL78.1NZS, driving a 1500-kW generator; equipped with a diesel particulate filter/diesel oxidation catalyst, Rypos, Series HDPF/C, Model ADPF-4.</t>
  </si>
  <si>
    <t>APCD2016-PTO-002540</t>
  </si>
  <si>
    <t>9898 Genesee Ave La Jolla, CA</t>
  </si>
  <si>
    <t>Emergency Engine Generator: Mitsubishi Diesel Engine, Model S12R-Y2PTAW-1, rated at 1881 bhp, Model year 2014, S/N 16413, EPA Tier 2 Certified Engine, Family Number EMVXL49.0BBA, turbocharged, driving a 1250 KW Electrical Generator.</t>
  </si>
  <si>
    <t>87.40</t>
  </si>
  <si>
    <t>95.80</t>
  </si>
  <si>
    <t>APCD2016-PTO-002541</t>
  </si>
  <si>
    <t>Emergency Diesel Engine Fire Pump: Deutz model D226-3; serial number 226.32.20807; uncertified (tier 0); 53 bhp rated; driving an emergency fire pump</t>
  </si>
  <si>
    <t>604.10</t>
  </si>
  <si>
    <t>APCD2016-PTO-002542</t>
  </si>
  <si>
    <t>City of Escondido - Water Treatment Plant</t>
  </si>
  <si>
    <t>3440 E Valley Parkway Escondido, CA</t>
  </si>
  <si>
    <t>Emergency standby engine: _x000D_
Caterpillar diesel engine,  _x000D_
Model C32,  _x000D_
S/N PRH05264, _x000D_
 rated at 1474 bhp, Model Year 2015, Tier 2 certified of Engine Family Number FCPXL32.0NZS, driving a 1000 KW generator._x000D_
(Engine #1)</t>
  </si>
  <si>
    <t>138.40</t>
  </si>
  <si>
    <t>APCD2016-PTO-002543</t>
  </si>
  <si>
    <t>Emergency standby engine:  _x000D_
Caterpillar diesel engine,   _x000D_
Model C32,  _x000D_
S/N PRH05252,  _x000D_
rated at 1474 bhp, Model Year 2015, Tier 2 certified of Engine Family Number FCPXL32.0NZS, driving a 1000 KW generator_x000D_
(Engine #2)</t>
  </si>
  <si>
    <t>117.30</t>
  </si>
  <si>
    <t>APCD2016-PTO-002555</t>
  </si>
  <si>
    <t>Customs &amp; Border Protection</t>
  </si>
  <si>
    <t>Mike Grisak</t>
  </si>
  <si>
    <t>7560 Britannia Ct San Diego, CA</t>
  </si>
  <si>
    <t>Emergency standby engine: Caterpillar diesel engine, Model C4.4, S/N E5M01185, rated at 130 bhp, Model Year 2009, Tier 3 certified of Engine Family Number 9PKXL04.4NJ1, driving a 60 KW generator.</t>
  </si>
  <si>
    <t>APCD2016-PTO-002556</t>
  </si>
  <si>
    <t>Homewood Suites Mission Valley</t>
  </si>
  <si>
    <t>Mike Edwards</t>
  </si>
  <si>
    <t>445 Camino Del Rio South San Diego, CA</t>
  </si>
  <si>
    <t>Emergency standby engine: John Deere diesel engine, Model 4045HF285, S/N PE4045L279291, rated at 197 bhp, Model Year 2015, Tier 3 certified of Engine Family Number FJDXL06.8120, driving a 125 KW generator.</t>
  </si>
  <si>
    <t>APCD2016-PTO-002557</t>
  </si>
  <si>
    <t>Edward Ruiz</t>
  </si>
  <si>
    <t>10601 Magnolia Avenue Santee, CA</t>
  </si>
  <si>
    <t>Emergency standby engine: Perkins diesel engine, Model RE51214, rated at 65.6 bhp, Model Year 2005, S/N U229807M, EPA Tier 2 certified of Engine Family Number 5PKXL04.4RE1, driving a 25 KW generator.</t>
  </si>
  <si>
    <t>181.54</t>
  </si>
  <si>
    <t>184.90</t>
  </si>
  <si>
    <t>APCD2016-PTO-002560</t>
  </si>
  <si>
    <t>15201 GREEN VALLEY TRUCK TR POWAY, CA</t>
  </si>
  <si>
    <t>Emergency standby engine: Cummins,  natural gas engine, Model GGHG-1517352, S/N H150864723, rated at 176 BHP, Model Year 2015, EPA certified Engine Family Number FCEXB06.8GDB, driving an 85 KW generator.</t>
  </si>
  <si>
    <t>55.70</t>
  </si>
  <si>
    <t>65.20</t>
  </si>
  <si>
    <t>APCD2016-PTO-002562</t>
  </si>
  <si>
    <t>Great Lakes Data Systems (GLDS)</t>
  </si>
  <si>
    <t>Garrick Russell</t>
  </si>
  <si>
    <t>5954 Priestly Drive Carlsbad, CA</t>
  </si>
  <si>
    <t>Emergency Natural Gas Fired Engine:  General Motors Engine, Model Vortec 4.3 L, Model Year 2012, 56 bhp, S/N GM 12552422, EPA Certified Engine, Family Number CPSIB4.302ED, equipped with a Nett Technology 3-way catalytic converter and Air to Fuel Controller, Engine drives a 38-kw generator.</t>
  </si>
  <si>
    <t>APCD2016-PTO-002563</t>
  </si>
  <si>
    <t>North County Health Project Inc/TrueCare</t>
  </si>
  <si>
    <t>Paul Ibarra</t>
  </si>
  <si>
    <t>150 Valpreda San Marcos, CA</t>
  </si>
  <si>
    <t>Emergency standby engine: John Deere diesel engine, Model 4045HF285, S/N PE4045L278266, rated at 158 bhp, Model Year 2015, Tier 3 certified of Engine Family Number FJDXL04.5119, driving a 100 KW generator.</t>
  </si>
  <si>
    <t>122.19</t>
  </si>
  <si>
    <t>126.59</t>
  </si>
  <si>
    <t>APCD2016-PTO-002564</t>
  </si>
  <si>
    <t>Cottonwood Healthcare</t>
  </si>
  <si>
    <t>Josh Nichol</t>
  </si>
  <si>
    <t>1391 E Madison El Cajon, CA</t>
  </si>
  <si>
    <t>Emergency standby engine: John Deere diesel engine, Model 6068HF285, S/N PE6068L010529, rated at 237 bhp, Model Year 2007, Tier 3 certified of Engine Family Number 7JDXL06.8104, driving a 150 KW generator.</t>
  </si>
  <si>
    <t>120.90</t>
  </si>
  <si>
    <t>APCD2016-PTO-002567</t>
  </si>
  <si>
    <t>City of San Diego - Public Utilities Dept (PUD)</t>
  </si>
  <si>
    <t>2392 Kincaid Road San Diego, CA</t>
  </si>
  <si>
    <t>Emergency Engine Generator: Caterpillar Diesel Engine, Model C15, rated at 762 bhp, Model Year 2014, S/N FTE02100, EPA Tier 2 Certified Engine, Family Number FCPXL15.2NZS, driving a 500 kw Generator.</t>
  </si>
  <si>
    <t>59.20</t>
  </si>
  <si>
    <t>APCD2016-PTO-002568</t>
  </si>
  <si>
    <t>Bldg 9570 Hangar 5 San Diego, CA</t>
  </si>
  <si>
    <t>Emergency Engine Generator: Iveco / FPT Industrial S.P.A Engine, Model F3AE9685A-E, Turbocharged and Aftercooled, rated at 449 bhp, Model Year 2015, S/N E003-200959,  EPA, Tier 3, Certified Engine, Family Number FFPXL10.3TR3, driving a 300 kw Electrical Generator.</t>
  </si>
  <si>
    <t>APCD2016-PTO-002573</t>
  </si>
  <si>
    <t>ROMEO HACINAS</t>
  </si>
  <si>
    <t>Building 13100 Camp Pendleton, CA</t>
  </si>
  <si>
    <t>Emergency standby engine: John Deere diesel engine, Model 5030HF285G, S/N PE5030L135208, rated at 96 bhp, Model Year 2013, Tier 3 certified of Engine Family Number DJDXL04.5141, driving a 60 KW generator.</t>
  </si>
  <si>
    <t>APCD2016-PTO-002576</t>
  </si>
  <si>
    <t>USDA Forest Service</t>
  </si>
  <si>
    <t>Jim Stratton</t>
  </si>
  <si>
    <t>3766 Kitchen Creek Rd Pine Valley, CA</t>
  </si>
  <si>
    <t>Emergency Propane Engine:  General Motors, Model 5.7LTCAC, 155 BHP, S/N 57-32042K14, Model Year 2014, Engine Family No. EPSIB5.70EMT, equipped with a catalytic converter.</t>
  </si>
  <si>
    <t>546.70</t>
  </si>
  <si>
    <t>578.00</t>
  </si>
  <si>
    <t>APCD2016-PTO-002577</t>
  </si>
  <si>
    <t>Emergency Diesel Engine:  John Deere, Model 4045TF290E, 64 BHP, S/N PE4045R955757, Model Year 2014, Tier 3 Certified, Engine Family No. EJDXL04.5214, driving a 500-gpm pump.</t>
  </si>
  <si>
    <t>2.50</t>
  </si>
  <si>
    <t>APCD2016-PTO-002583</t>
  </si>
  <si>
    <t>Emergency Engine Generator: Caterpillar Diesel Engine, Model 3516C. rated at 2937 bhp, Model Year 2015, S/N  DD600770, EPA Tier 2 Certified Engine, Family Number FCPXL78.1NZS, Turbocharged and Aftercooled, driving a 2000 kw Electrical Generator.</t>
  </si>
  <si>
    <t>45.60</t>
  </si>
  <si>
    <t>53.10</t>
  </si>
  <si>
    <t>APCD2016-PTO-002584</t>
  </si>
  <si>
    <t>USS Midway Museum</t>
  </si>
  <si>
    <t>Charles Gordon</t>
  </si>
  <si>
    <t>910 N Harbor Dr San Diego, CA</t>
  </si>
  <si>
    <t>Emergency standby engine: Caterpillar diesel engine, Model C7.1, S/N E5500297, rated at 315 bhp, Model Year 2015, Tier 3 certified of Engine Family Number FPKXL07.0PW1, driving a 200 KW generator.</t>
  </si>
  <si>
    <t>50.70</t>
  </si>
  <si>
    <t>APCD2016-PTO-002585</t>
  </si>
  <si>
    <t>Building 2492 Camp Pendleton, CA</t>
  </si>
  <si>
    <t>Emergency standby engine: John Deere diesel engine, Model 6068HFG85, S/N PE6068L966909, rated at 315 bhp, Model Year 2015, EPA Tier 3 Certified Engine, Family Number FJDXL13.5103, turbocharged and air cooled, driving a 200 kW generator.</t>
  </si>
  <si>
    <t>APCD2016-PTO-002588</t>
  </si>
  <si>
    <t>ARE-SD Region No 61 LLC</t>
  </si>
  <si>
    <t>Christina Wilson</t>
  </si>
  <si>
    <t>4242 Campus Point Court San Diego, CA</t>
  </si>
  <si>
    <t>Emergency standby engine: John Deere diesel engine, Model 6135HFG75, S/N RG6135G06991, rated at 755 bhp, Model Year 2015, Tier 3 certified of Engine Family Number FJDXL13.5132, driving a 500 KW generator.</t>
  </si>
  <si>
    <t>39.80</t>
  </si>
  <si>
    <t>APCD2016-PTO-002594</t>
  </si>
  <si>
    <t>Vons/Safeway</t>
  </si>
  <si>
    <t>3439 Via Montebello Carlsbad, CA</t>
  </si>
  <si>
    <t>Emergency Natural Gas Fired: Engine Industrial Power / Generac, Model Inline, Model Year 2013, 78.42 bhp, S/N: 4G64S4M (SMH5996), EPA Certified Engine, Family Number: DGNXB02.4L1, equipped with a Generac 3-way catalytic converter, and  an Air to Fuel Controller, Engine drives a 45 kw generator.</t>
  </si>
  <si>
    <t>78.20</t>
  </si>
  <si>
    <t>APCD2016-PTO-002597</t>
  </si>
  <si>
    <t>Mitsubishi diesel engine, Model S16R-Y2PTAW2-1, S/N 20694, rated at 2923 bhp, Model Year 2015, Tier 2 certified of Engine Family Number FMVXL65.4BBA, driving a 2000 KW generator.</t>
  </si>
  <si>
    <t>APCD2016-PTO-002601</t>
  </si>
  <si>
    <t>Rocky Hughes</t>
  </si>
  <si>
    <t>18535 Aliso Canyon Road Rancho Santa Fe, CA</t>
  </si>
  <si>
    <t>Emergency standby engine: Caterpillar diesel engine, Model C15 ATAAC, rated at 762 bhp, Model Year 2015, S/N FTE02408, EPA Tier 2 Certified Engine, Family Number FCPXL15.2NZS, driving a 568 kW generator.</t>
  </si>
  <si>
    <t>APCD2016-PTO-002602</t>
  </si>
  <si>
    <t>6350 Sequence Dr San Diego, CA</t>
  </si>
  <si>
    <t>Emergency diesel engine: Mitsubishi, Model S16R-Y2PTAW2-1, S/N 21862, 2923 BHP, Model Year 2016, Tier 2 certified, Engine Family Number GMVXL65.4BBA, driving a 2000 KW generator.</t>
  </si>
  <si>
    <t>18.80</t>
  </si>
  <si>
    <t>APCD2016-PTO-002603</t>
  </si>
  <si>
    <t>23451 San Vicente Road Ramona, CA</t>
  </si>
  <si>
    <t>Emergency diesel engine: Make Cummins, Model QSX15-G9, S/N 79812096, rated at 755 bhp, Model Year 2015, Tier 2 certified of Engine Family Number FCEXL015.AAJ, driving a 500 KW generator.</t>
  </si>
  <si>
    <t>37.20</t>
  </si>
  <si>
    <t>44.70</t>
  </si>
  <si>
    <t>APCD2016-PTO-002604</t>
  </si>
  <si>
    <t>IDA</t>
  </si>
  <si>
    <t>Jeff Lamont</t>
  </si>
  <si>
    <t>4320 Westera Court San Diego, CA</t>
  </si>
  <si>
    <t>Emergency Engine Generator: Mitsubishi Diesel Engine, Model S12A2-Y2PTAW-2, rated at 1207 bhp, Model Year 2014, S/N 28113, EPA Tier 2 Certified Engine, Family Number FMVXL33.9BBA, Turbocharged and Aftercooled, driving a 750 kw generator,</t>
  </si>
  <si>
    <t>APCD2016-PTO-002605</t>
  </si>
  <si>
    <t>Emergency standby engine: FTP diesel engine, Model F4GE9485A*J, S/N J602-01236464, rated at 132 bhp, Model Year 2014, Tier 3 certified of Engine Family Number EFPXL06.7DGB, driving a 80 KW generator.</t>
  </si>
  <si>
    <t>APCD2016-PTO-002607</t>
  </si>
  <si>
    <t>San Diego County Office of Education - Camp Fox</t>
  </si>
  <si>
    <t>Dino Stavros</t>
  </si>
  <si>
    <t>24102 Highway 76 Santa Ysabel, CA</t>
  </si>
  <si>
    <t>92070</t>
  </si>
  <si>
    <t>Emergency Diesel Engine: Detroit model RC 3913; serial number 3A73185; uncertified (tier 0); 87 bhp rated; driving a generator.</t>
  </si>
  <si>
    <t>2727.40</t>
  </si>
  <si>
    <t>2727.90</t>
  </si>
  <si>
    <t>APCD2016-PTO-002608</t>
  </si>
  <si>
    <t>San Diego County Office of Education - Camp Palomar</t>
  </si>
  <si>
    <t>19452 State Park Road Palomar Mountain, CA</t>
  </si>
  <si>
    <t>Registration of Existing Standby Propane Engine_x000D_Hercules, Model G3400, S/N IG3315345, uncertified (tier 0) 80 BHP, driving a generator. _x000D_Original APP# APCD2016-CER-000676</t>
  </si>
  <si>
    <t>1378.00</t>
  </si>
  <si>
    <t>1393.90</t>
  </si>
  <si>
    <t>APCD2016-PTO-002613</t>
  </si>
  <si>
    <t>City of Encinitas</t>
  </si>
  <si>
    <t>Eric Hilborn</t>
  </si>
  <si>
    <t>505 South Vulcan Ave Encinitas, CA</t>
  </si>
  <si>
    <t>Emergency standby engine: John Deere diesel engine, Model 6135HFG75, S/N RG6135G007056, rated at 755 bhp, Model Year 2015, Tier 3 certified of Engine Family Number FJDXL13.5132, driving a 500 KW generator.</t>
  </si>
  <si>
    <t>APCD2016-PTO-002614</t>
  </si>
  <si>
    <t>Judicial Council of California</t>
  </si>
  <si>
    <t>Jim Peterson</t>
  </si>
  <si>
    <t>1100 Union St San Diego, CA</t>
  </si>
  <si>
    <t>Emergency standby engine: Detroit Diesel/MTU diesel engine, Model 20V4000G83L (S/N: 5282010332), rated at 4680 BHP, Model Year 2014, EPA Tier 2 certified of Engine Family Number EMDDL95.4XTR, driving a 3250 KW generator.  Equipped with turbocharger and aftercooler.</t>
  </si>
  <si>
    <t>APCD2016-PTO-002615</t>
  </si>
  <si>
    <t>Emergency standby engine: General Motors,  propane engine, Model Industrial Powertrain, rated at 155 BHP, Model Year 2015, S/N 5.7I35878P15, EPA certified Engine Family Number FPSIB5.70EMT, driving an 100 KW generator.</t>
  </si>
  <si>
    <t>APCD2016-PTO-002616</t>
  </si>
  <si>
    <t>Explora BioLabs</t>
  </si>
  <si>
    <t>Tony Reyes</t>
  </si>
  <si>
    <t>11175 Flintkote Avenue San Diego, CA</t>
  </si>
  <si>
    <t>Emergency Standby Engine: John Deere Diesel Engine, Model 5030HF285G, rated at 96 bhp, Model Year 2014, S/N PE5030L133150, EPA Tier 3 Certified Engine, Family Number DJDXL004.5141, driving a 60 kw  Electrical Generator</t>
  </si>
  <si>
    <t>84.10</t>
  </si>
  <si>
    <t>APCD2016-PTO-002619</t>
  </si>
  <si>
    <t>Dept of Navy-Naval Base Point Loma (NBPL) Public Works Dept (PWD)</t>
  </si>
  <si>
    <t>USN Naval Base Point Loma,C3F Complex, Bldg 61 San Diego, CA</t>
  </si>
  <si>
    <t>Emergency standby engine: Cummins diesel engine, Model QSB5-G3 NR3, S/N 73839635, rated at 145 bhp, Model Year 2015, Tier 3 certified of Engine Family Number FCEXL0275AAG, driving a 60 KW generator.</t>
  </si>
  <si>
    <t>APCD2016-PTO-002621</t>
  </si>
  <si>
    <t>Agene BioSciences INC.</t>
  </si>
  <si>
    <t>Tom Hastings</t>
  </si>
  <si>
    <t>4755 Eastgate Drive San Diego, CA</t>
  </si>
  <si>
    <t>Emergency Diesel Engine:  John Deere, Model 4045HF285I, 158 BHP, turbocharged, aftercooled, S/N PE4045L279568, Model Year 2015, Tier 3 Certified, Engine Family No. FJDXL04.5119, driving a generator.</t>
  </si>
  <si>
    <t>APCD2016-PTO-002630</t>
  </si>
  <si>
    <t>Emergency Engine Generator: Caterpillar Diesel Engine, Model 3516C, rated at 2937 bhp, Model Year 2015, S/N DD600771, EPA Tier 2 Certified Engine, Family Number FCPXL78.1NZS, Turbocharged and aftercooled, driving a 2000 kw Electrical Generator.</t>
  </si>
  <si>
    <t>59.40</t>
  </si>
  <si>
    <t>APCD2016-PTO-002633</t>
  </si>
  <si>
    <t>Borrego Water District - Lift Stn</t>
  </si>
  <si>
    <t>2990 Borrego Valley Road Borrego Springs, CA</t>
  </si>
  <si>
    <t>Emergency Propane Fired Engine:  Power Solution International (PSI), Model 8.8L, Model Year 2015, 162 bhp, S/N 8.8L05494;  Fuel: Propane, EPA  Certified Engine,  Family Number FPS1B8.80 EMT, equipped with PSI catalytic converter with an Air/Fuel Controller.  _x000D__x000D_Engine drives a 105 kW generator (Mfr: Kohler, Model: 125REZGC, S/N SGM32F267).    _x000D_Location: Lift Station.</t>
  </si>
  <si>
    <t>77.80</t>
  </si>
  <si>
    <t>APCD2016-PTO-002636</t>
  </si>
  <si>
    <t>Naval Medical Center San Diego</t>
  </si>
  <si>
    <t>US Nav Sta 1 SCE Bldg 3230 San Diego, CA</t>
  </si>
  <si>
    <t>Emergency Diesel Engine:  John Deere, Model 4045HF285, 197 BHP, S/N PE4045L271378, Model Year 2014, Tier 3 Certified, Engine Family No. FJDXL06.8120, driving a generator.</t>
  </si>
  <si>
    <t>82.50</t>
  </si>
  <si>
    <t>93.40</t>
  </si>
  <si>
    <t>APCD2016-PTO-002644</t>
  </si>
  <si>
    <t>VCA Animal Specialty Group #868</t>
  </si>
  <si>
    <t>Sonni Nevarez</t>
  </si>
  <si>
    <t>5610 Kearny Mesa Rd Suite B San Diego, CA</t>
  </si>
  <si>
    <t>Emergency standby engine: John Deere diesel engine, Model 6090HF484, S/N RG6090L125005, rated at 346 bhp, Model Year 2015, Tier 3 certified of Engine Family Number FJDXL09.0114, driving a 230 KW generator.</t>
  </si>
  <si>
    <t>96.40</t>
  </si>
  <si>
    <t>APCD2016-PTO-002645</t>
  </si>
  <si>
    <t>City of San Diego - Public Utilities Department (Wastewater)</t>
  </si>
  <si>
    <t>Steve Hiczewski</t>
  </si>
  <si>
    <t>4077 Harbor Dr N San Diego, CA</t>
  </si>
  <si>
    <t>Emergency Engine Generator: Caterpillar Diesel Engine #2, Model 3516 C, rated at 2722 bhp, Model Year 2010, S/N MHB00472, EPA Tier 2 Certified Engine, Family Number ACPXL78.1T2X, driving a 2000kw Electrical Generator.</t>
  </si>
  <si>
    <t>15.40</t>
  </si>
  <si>
    <t>APCD2016-PTO-002646</t>
  </si>
  <si>
    <t>Emergency Diesel Engine:  John Deere, Model 4045HF280F, 99 BHP, turbocharged, aftercooled, S/N PE4045L274803, Model Year 2015, Tier 3 Certified, Engine Family No. FJDXL04.5141, driving a fire pump.</t>
  </si>
  <si>
    <t>139.00</t>
  </si>
  <si>
    <t>APCD2016-PTO-002647</t>
  </si>
  <si>
    <t>Emergency Engine Generator #1: Caterpillar Diesel Engine, Model 3516C, rated at 2722 bhp, Model Year 2010, S/N MHB00467, EPA Tier 2 Certified Engine, Family Number ACPXL78.1T2x, driving a 2000kw Electrical Generator.</t>
  </si>
  <si>
    <t>10.30</t>
  </si>
  <si>
    <t>APCD2016-PTO-002648</t>
  </si>
  <si>
    <t>Springhill Suites by Marriott</t>
  </si>
  <si>
    <t>Steve Jones</t>
  </si>
  <si>
    <t>2401 Camino Del Rio North San Diego, CA</t>
  </si>
  <si>
    <t>Emergency standby engine: John Deere diesel engine, Model 4045HF285, S/N  PE4045L278390, rated at 158 bhp, Model Year 2015, Tier 3 certified of Engine Family Number FJDXL04.5119, driving a 100 KW generator.</t>
  </si>
  <si>
    <t>APCD2016-PTO-002651</t>
  </si>
  <si>
    <t>Firstlight Media US Holdings Inc.</t>
  </si>
  <si>
    <t>Nick Arsenault</t>
  </si>
  <si>
    <t>4875 Eastgate Mall Ste 100 San Diego, CA</t>
  </si>
  <si>
    <t>Emergency Engine Generator: Caterpillar Diesel Engine, Model 3512C, rated at 2006 bhp, Model Year 2010, S/N EBG00834, EPA Tier 2 Certified Engine, Family Number ACPXL58.6T2X, , turbocharged and aftercooled driving a 1360kw Electrical Generator.</t>
  </si>
  <si>
    <t>APCD2016-PTO-002656</t>
  </si>
  <si>
    <t>Emergency diesel engine: Make John Deere, Model 4045HF285H, S/N PE4045L275490, rated at 133 bhp, Model year 2015, Tier 3 certified of Engine Family Number FJDXL04.5119, equipped with MIRATECH LTR DOC/DPF, driving an 83 KW generator.</t>
  </si>
  <si>
    <t>APCD2016-PTO-002657</t>
  </si>
  <si>
    <t>11100 Roselle Street San Diego, CA</t>
  </si>
  <si>
    <t>Emergency diesel engine: John Deere engine, Model 5030HF285G, S/N PE5030L134496, rated at 96 bhp, Model Year 2013, Tier 3 certified of Engine Family Number DJDXL04.5141, driving an 80 KW generator.</t>
  </si>
  <si>
    <t>75.40</t>
  </si>
  <si>
    <t>APCD2016-PTO-002658</t>
  </si>
  <si>
    <t>Emergency Engine Generator: John Deere Diesel Engine, Model 6090HF484B, rated at 385 bhp, Model Year 2014, S/N RG 6090L121972, Turbocharged, Charge Air-Cooled, Tier 3 Certified Engine, Engine Family number EJDXL09.0114, driving a 278 kw Electrical Generator.</t>
  </si>
  <si>
    <t>170.40</t>
  </si>
  <si>
    <t>APCD2016-PTO-002661</t>
  </si>
  <si>
    <t>La Paloma Healthcare</t>
  </si>
  <si>
    <t>Mac Poumele</t>
  </si>
  <si>
    <t>3232 Thunder Drive Oceanside, CA</t>
  </si>
  <si>
    <t>Emergency Diesel Engine:  John Deere, Model 6068HF285, 237 BHP, S/N PE6068L277518, Model Year 2015, Tier 3 Certified, Engine Family No. FJDXL06.8120, driving a generator.</t>
  </si>
  <si>
    <t>78.50</t>
  </si>
  <si>
    <t>APCD2016-PTO-002662</t>
  </si>
  <si>
    <t>USMC Base Public Utilities U37</t>
  </si>
  <si>
    <t>27 Area CAMP PENDLETON, CA</t>
  </si>
  <si>
    <t>Emergency standby engine: John Deere diesel engine, Model 6068HFG85, S/N PE6068L966876, rated at 315 bhp, Model Year 2015, EPA Tier 3 Certified Engine, Family Number FJDXL13.5103, turbocharged and air cooled, driving a 200 kW generator.  _x000D_
(Building 2614 a?? Archery Range</t>
  </si>
  <si>
    <t>APCD2016-PTO-002664</t>
  </si>
  <si>
    <t>Robert Chichester</t>
  </si>
  <si>
    <t>Transmitter Road Bldg 626 San Diego, CA</t>
  </si>
  <si>
    <t>Emergency Engine Generator: John Deere Diesel Engine, Model 4045HF285, rated at 158 bhp, Model Year 2015, S/N PE 4045L278776, EPA Tier 3 Certified Engine, Family Number FJDXL04.5119, Turbocharged, Charge Air-Cooled, driving a 100 kw Electrical Generator.</t>
  </si>
  <si>
    <t>APCD2016-PTO-002665</t>
  </si>
  <si>
    <t>Valhalla High School</t>
  </si>
  <si>
    <t>Jason Brust</t>
  </si>
  <si>
    <t>1725 Hillsdale Rd El Cajon, CA</t>
  </si>
  <si>
    <t>Emergency Diesel Engine Generator: John Deere; model 4045HF285K; serial number PE4045L279060; Engine Family FJDXL06.8120; tier 3 certified; 197 bhp rated; turbocharged with charge air cooler; driving a 125 kW generator</t>
  </si>
  <si>
    <t>APCD2016-PTO-002666</t>
  </si>
  <si>
    <t>Emergency standby engine: John Deere diesel engine, Model 4045HF285, S/N PE4045L278780, rated at 158 bhp, Model Year 2015, Tier 3 certified of Engine Family Number FJDXL04.5119, driving a 100 KW generator.</t>
  </si>
  <si>
    <t>33.50</t>
  </si>
  <si>
    <t>APCD2016-PTO-002669</t>
  </si>
  <si>
    <t>John Farkash</t>
  </si>
  <si>
    <t>Steve Pollett</t>
  </si>
  <si>
    <t>30240 Hwy 78 Santa Ysabel, CA</t>
  </si>
  <si>
    <t>Emergency Diesel  Engine Fire Pump: Cummins Model 6 BTA-5.9, S/N 44436261, 244bhp, Year of Manufacture 1989, driving an Emergency Fire Pump.</t>
  </si>
  <si>
    <t>APCD2016-PTO-002670</t>
  </si>
  <si>
    <t>Emergency Engine:  General Motors, Model Vortec 8.1L, 164.4 BHP, propane fired, S/N 8P1L21672, Model Year 2009, Engine Family No. 9PSIB8.10NGP, equipped with a catalytic converter, driving a backup generator.</t>
  </si>
  <si>
    <t>APCD2016-PTO-002671</t>
  </si>
  <si>
    <t>Glen Boodry</t>
  </si>
  <si>
    <t>3465 Trailblazer Way Carlsbad, CA</t>
  </si>
  <si>
    <t>Emergency Engine Generator: John Deere Diesel, Model 6068HF285, rated at 237 bhp, Model Year 2015, S/N PE 6068L277788, EPA Tier 4 Final Certified Engine, Engine Family Number FJDXL06.8120, Turbocharged, Aftercooled, driving a 150 KW Electrical Generator, equipped with a CARB Verified Level 3+ Rypos Active Diesel Particulate Filter with a Diesel Oxidation Catalyst, Model RH406-M-C, Part 960-0117-01-06.</t>
  </si>
  <si>
    <t>47.70</t>
  </si>
  <si>
    <t>APCD2016-PTO-002679</t>
  </si>
  <si>
    <t>Emergency standby engine: John Deere diesel engine, Model 6090HF484, S/N RG6090L124962, rated at 346 bhp, Model Year 2015, Tier 3 certified of Engine Family Number FJDXL09.0114, driving a 230 KW generator.</t>
  </si>
  <si>
    <t>35.70</t>
  </si>
  <si>
    <t>61.00</t>
  </si>
  <si>
    <t>APCD2016-PTO-002683</t>
  </si>
  <si>
    <t>2929 Health Center Drive San Diego, CA</t>
  </si>
  <si>
    <t>Emergency Engine Generator: John Deere Diesel Engine, Model 4045HF285H, rated at 133 hp, Model Year 2015, S/N PE4045L278792, Turbocharged, Charge Air Cooled, EPA Tier 3 Certified Engine, Family FJDXL04.5119 driving a 80 kw Electrical Generator.</t>
  </si>
  <si>
    <t>50.00</t>
  </si>
  <si>
    <t>51.10</t>
  </si>
  <si>
    <t>APCD2016-PTO-002691</t>
  </si>
  <si>
    <t>27434 South Canal Road Valley Center, CA</t>
  </si>
  <si>
    <t>Emergency standby engine: KUKJE Machinery diesel engine, Model D3400T-Gen1, S/N TP9F00116, rated at 85 bhp, Model Year 2016, Tier 3 certified of Engine Family Number GKMCL3.41D43, driving a 50 KW generator.</t>
  </si>
  <si>
    <t>APCD2016-PTO-002694</t>
  </si>
  <si>
    <t>BMR-Axiom LP</t>
  </si>
  <si>
    <t>4535 Towne Center Ct San Diego, CA</t>
  </si>
  <si>
    <t>Emergency standby engine: John Deere diesel engine, Model 6090HF484B, S/N RG6090L127372, rated at 385 bhp, Model Year 2016, Tier 3 certified of Engine Family Number GJDXL09.0114, driving a 250 KW generator Startup Authorization (SA) was issued on site during inspection.</t>
  </si>
  <si>
    <t>APCD2016-PTO-002695</t>
  </si>
  <si>
    <t>Abbott Laboratories ARDx IDDM</t>
  </si>
  <si>
    <t>Bert Mohrdieck</t>
  </si>
  <si>
    <t>4545 Towne Centre Court San Diego, CA</t>
  </si>
  <si>
    <t>Emergency Diesel Engine Generator: John Deere model 6135HFG75A, S/N RG6135G008007 ; tier 2 certified, Engine Family GJDXL13.5132; 755 bhp rated; Turbocharged with air cooler; diesel-fueled, Driving an Emergency Electrical Generator</t>
  </si>
  <si>
    <t>APCD2016-PTO-002703</t>
  </si>
  <si>
    <t>Bldg 24175 Camp Pendleton, CA</t>
  </si>
  <si>
    <t>Emergency standby engine: John Deere diesel engine, Model 6068HFG85, S/N PE6068L966877, rated at 315 bhp, Model Year 2015, EPA Tier 3 Certified Engine, Family Number FJDXL13.5103, turbocharged and air cooled, driving a 200 kW generator.</t>
  </si>
  <si>
    <t>APCD2016-PTO-002704</t>
  </si>
  <si>
    <t>Kcorp Technology Services</t>
  </si>
  <si>
    <t>Paul Knabe</t>
  </si>
  <si>
    <t>801 East San Ysidro Blvd San Ysidro, CA</t>
  </si>
  <si>
    <t>Emergency Diesel Engine:  John Deere, Model 6135HFG75, 755 BHP, S/N RG6135G007270, Model Year 2015, Tier 2 Certified, Engine Family No. FJDXL13.5132, driving a backup generator.</t>
  </si>
  <si>
    <t>APCD2016-PTO-002706</t>
  </si>
  <si>
    <t>FLC San Diego Fuel Department</t>
  </si>
  <si>
    <t>Naval Base Point Loma same as 18-21 San Diego, CA</t>
  </si>
  <si>
    <t>Emergency standby engine: Caterpillar diesel engine, Model C15, rated at 618 bhp, Model Year 2015, S/N FTE02257, EPA Tier 3 Certified Engine, Family Number FCPXL15.2NYS, driving a backup generator.</t>
  </si>
  <si>
    <t>36.20</t>
  </si>
  <si>
    <t>APCD2016-PTO-002714</t>
  </si>
  <si>
    <t>31652 Highway 79 Warner Springs, CA</t>
  </si>
  <si>
    <t>Emergency standby engine: KUKJE Machinery diesel engine, Model D3400T-Gen1, S/N TP9F00035, rated at 85 bhp, Model Year 2016, Tier 3 certified of Engine Family Number GKMCL3.41D43, driving a 50 KW generator.</t>
  </si>
  <si>
    <t>258.20</t>
  </si>
  <si>
    <t>APCD2016-PTO-002715</t>
  </si>
  <si>
    <t>New Cingular Wireless PCS LLC, dba AT&amp;T Mobility</t>
  </si>
  <si>
    <t>35469 State Route 79 Warner Springs, CA</t>
  </si>
  <si>
    <t>Emergency standby engine: KUKJE Machinery diesel engine, Model D3400T-Gen1, S/N TP9F00126, rated at 85 bhp, Model Year 2016, Tier 3 certified of Engine Family Number GKMCL3.41D43, driving a 50 KW generator.</t>
  </si>
  <si>
    <t>319.60</t>
  </si>
  <si>
    <t>502.90</t>
  </si>
  <si>
    <t>APCD2016-PTO-002716</t>
  </si>
  <si>
    <t>City of La Mesa Public Works</t>
  </si>
  <si>
    <t>Ken Rothstein</t>
  </si>
  <si>
    <t>8152 Commercial St La Mesa, CA</t>
  </si>
  <si>
    <t>Emergency standby engine: John Deere diesel engine, Model 4042HF285B, S/N PE4024L142207, rated at 80 bhp, Model Year 2013, Tier 3 certified of Engine Family Number DJDXL04.5141, driving a 40 KW generator.</t>
  </si>
  <si>
    <t>APCD2016-PTO-002721</t>
  </si>
  <si>
    <t>Emergency Engine Generator: John Deere Diesel Engine, Model 6090HFG86, Turbocharged, Charge Air-Cooled, rated at 463 hp, Model Year 2014, S/N RG6090KI22239, EPA Tier 3 Certified Engine, Family Number EJDXL09.114, driving a 300kw Electrical Generator.</t>
  </si>
  <si>
    <t>78.00</t>
  </si>
  <si>
    <t>APCD2016-PTO-002723</t>
  </si>
  <si>
    <t>Metropolitan Transit System</t>
  </si>
  <si>
    <t>Mike Daney</t>
  </si>
  <si>
    <t>544 Vernon Way El Cajon, CA</t>
  </si>
  <si>
    <t>Emergency Diesel Engine:  FTP Industrial S.P.A., Model F2CE9685A-E, 389 BHP, S/N E002-043632, Model Year 2015, Tier 3 Certified, Engine Family No. FFPXL08.7TR3-005, driving a backup generator.</t>
  </si>
  <si>
    <t>46.50</t>
  </si>
  <si>
    <t>APCD2016-PTO-002735</t>
  </si>
  <si>
    <t>Emergency standby engine: John Deere diesel engine, turbocharged, Model 6068HFG85, S/N: PE6068L986251, rated at 315 bhp, Model Year 2015, EPA Tier 3 certified of Engine Family Number GJDXL13.5103, driving a 200 KW generator.</t>
  </si>
  <si>
    <t>APCD2016-PTO-002736</t>
  </si>
  <si>
    <t>Emergency diesel engine: Make John Deere, Model 60135HFG84A,B, S/N RG6135L030836, rated at 538 BHP, Model Year 2015, Tier 3 certified of Engine Family Number FJDXL13.5146, driving a 350 KW generator.</t>
  </si>
  <si>
    <t>80.00</t>
  </si>
  <si>
    <t>APCD2016-PTO-002743</t>
  </si>
  <si>
    <t>9380 Judicial Drive San Diego, CA</t>
  </si>
  <si>
    <t>Emergency Diesel Engine:  John Deere, Model 613HFG75, 755 BHP, S/N RG6035G006806, Model Year 2015, Tier 3 Certified, Engine Family No. FJDXL13.5132, driving a 500-kW generator.</t>
  </si>
  <si>
    <t>APCD2016-PTO-002747</t>
  </si>
  <si>
    <t>Continental Maritime of San Diego, LLC</t>
  </si>
  <si>
    <t>April McGinley</t>
  </si>
  <si>
    <t>1995 Bay Front St San Diego, CA</t>
  </si>
  <si>
    <t>Emergency Diesel Engine: John Deere Model 6135HF485, S/N RG6135L028029; Engine Family AJDXL13.5900; tier 3_x000D_certified model year 2013 flex engine; 475 bhp rated; turbocharged with air cooler; driving a 3000 gpm pump to be used_x000D_for emergency use only; ATCM portable</t>
  </si>
  <si>
    <t>1950.30</t>
  </si>
  <si>
    <t>1960.90</t>
  </si>
  <si>
    <t>APCD2016-PTO-002751</t>
  </si>
  <si>
    <t>Emergency standby engine: John Deere diesel engine, Model 6135HFG75, S/N RG6135G006769, rated at 755 bhp, Model Year 2015, Tier 2 certified of Engine Family Number FJDXL13.5132, driving a 500 KW generator.</t>
  </si>
  <si>
    <t>APCD2016-PTO-002752</t>
  </si>
  <si>
    <t>Villa Lorena</t>
  </si>
  <si>
    <t>14740 Via Fiesta San Diego, CA</t>
  </si>
  <si>
    <t>Emergency standby engine: General Motors LPG/Propane/Natural Gas (CNG/LNG) engine, Model Vortec 5.7, S/N 57L0001028, rated at 155 BHP, Model Year 2016 certified of Engine Family Number GPSIB5.70EMT.  Turbocharged and equipped with a three-way catalyst.</t>
  </si>
  <si>
    <t>43.10</t>
  </si>
  <si>
    <t>APCD2016-PTO-002756</t>
  </si>
  <si>
    <t>The Home Depot  #0659</t>
  </si>
  <si>
    <t>7530 Broadway Lemon Grove, CA</t>
  </si>
  <si>
    <t>Emergency Engine Generator:  John Deere Engine, Model 6090HF48B, rated at 385 bhp, Model Year 2015, S/N RG6090L124574, EPA Tier 3, Certified Engine, Family Number FJDXL09.0114 driving a 287 KW Electrical Generator.</t>
  </si>
  <si>
    <t>109.40</t>
  </si>
  <si>
    <t>APCD2016-PTO-002760</t>
  </si>
  <si>
    <t>Gilead Sciences, Inc.</t>
  </si>
  <si>
    <t>Shannon Duke</t>
  </si>
  <si>
    <t>4010 Ocean Ranch Blvd Oceanside, CA</t>
  </si>
  <si>
    <t>Emergency engine generator unit consisting of two AB Volvo Penta diesel engines, model TAD1641GE, rated at 757 hp each.  Model year 2016, s/n 2016092521 and 2016092524.  EPA Tier 2 certified engine family number FVPXL16.1ACB, driving a 1000 kW electrical generator.</t>
  </si>
  <si>
    <t>50.90</t>
  </si>
  <si>
    <t>APCD2016-PTO-002761</t>
  </si>
  <si>
    <t>Emergency engine generator unit consisting of two AB Volvo Penta diesel engines, model TAD1641GE, rated at 757 hp each.  Model year 2016, s/n 2016093372 and 2016093375.  EPA Tier 2 certified engine family number FVPXL16.1ACB, driving a 1000 kW electrical generator.</t>
  </si>
  <si>
    <t>APCD2016-PTO-002762</t>
  </si>
  <si>
    <t>Insurance Company of the West</t>
  </si>
  <si>
    <t>Gary Cray</t>
  </si>
  <si>
    <t>15025 Innovation Dr San Diego, CA</t>
  </si>
  <si>
    <t>Emergency Engine Generator: John Deere diesel engine, model 4045HF285, rated at 158 bhp, model year 2016, S/N PE4045L281450,  EPA Tier 3 Certified Engine, Family Number GJDXL04.5119, Turbocharged,  Charge Air-Cooled, driving  a 100 kw  Electrical Generator</t>
  </si>
  <si>
    <t>108.00</t>
  </si>
  <si>
    <t>APCD2016-PTO-002765</t>
  </si>
  <si>
    <t>4224 Campus Point Court San Diego, CA</t>
  </si>
  <si>
    <t>Emergency Engine Generator: John Deere Diesel Engine, Model 6135HFG75, rated at 755 hp, Model Year 2016, S/N RG6135G008220, Turbocharged, Charge Air Cooled, EPA Tier 2 Certified Engine, Family Number GJDXL13.5132-010, driving a 563 kw Electrical Generator.</t>
  </si>
  <si>
    <t>APCD2016-PTO-002766</t>
  </si>
  <si>
    <t>MACYS #079</t>
  </si>
  <si>
    <t>220 E VIA RANCHO PKWY ESCONDIDO, CA</t>
  </si>
  <si>
    <t>Emergency Engine Generator: John Deere Diesel Engine, Model 5030HF285G, rated at 96 bhp, Model Year 2015, S/N PE5030L137091, Turbocharged , Charge Air Cooled, EPA Tier 3 Certified Engine, Family Number EJDXL04.5141, driving a 60 kw Electrical Generator.</t>
  </si>
  <si>
    <t>65.10</t>
  </si>
  <si>
    <t>75.60</t>
  </si>
  <si>
    <t>APCD2016-PTO-002767</t>
  </si>
  <si>
    <t>Eli Lilly and Company</t>
  </si>
  <si>
    <t>Nathan Howe</t>
  </si>
  <si>
    <t>10290 Campus Point Dr San Diego, CA</t>
  </si>
  <si>
    <t>Emergency Engine Generator: Mitsubishi Diesel Engine, Model S16R-YCPTAW2-1, rated at 2913 bhp, Model Year 2016, S/N 21405, Turbocharged, Aftercooled, EPA Tier 2 Certified Engine, Family Number GMVXL65.4BBA, driving an Electrical Generator.</t>
  </si>
  <si>
    <t>APCD2017-PTO-002768</t>
  </si>
  <si>
    <t>Bldg 270401 Camp Pendleton, CA</t>
  </si>
  <si>
    <t>Emergency Diesel Engine Generator: Cummins, Model QSB85-G3-NR3, rated at 145 bhp, Model Year 2013, S/N 73571500; EPA Tier 3 certified Engine, Family Number DCEXL0275AAG-003; Turbocharged and Aftercooled; Driving a 108kW Electrical Generator.</t>
  </si>
  <si>
    <t>APCD2017-PTO-002770</t>
  </si>
  <si>
    <t>2540 Country Club Drive Escondido, CA</t>
  </si>
  <si>
    <t>Emergency diesel engine: Make Caterpillar, Model C15, S/N FTE 01957, rated at 864 bhp, Model Year 2014, Tier 2 certified of Engine Family Number ECPXL15.2NZS, driving a 645 KW generator._x000D_
_x000D_
(BUG at Harmony Grove WWTP)</t>
  </si>
  <si>
    <t>63.60</t>
  </si>
  <si>
    <t>APCD2017-PTO-002771</t>
  </si>
  <si>
    <t>Sharp</t>
  </si>
  <si>
    <t>16899 West Bernardo Drive San Diego, CA</t>
  </si>
  <si>
    <t>Emergency Diesel Engine Generator: John Deere; model 6090HFG86; serial number RG6090L126850; Engine Family_x000D_
GJDXL09.0114; tier 3 certified; 463 bhp rated; turbocharged with charge air cooler; driving a 300 kW generator</t>
  </si>
  <si>
    <t>APCD2017-PTO-002772</t>
  </si>
  <si>
    <t>Camp Pendleton (23 Area) Camp Pendleton, CA</t>
  </si>
  <si>
    <t>Emergency diesel engine, ATCM portable: Make John Deere, Model 4045HFS83, S/N CD 4045L288250, rated at 158 bhp, Model Year 2011, Tier 3 certified of Engine Family Number BJDXL04.5119, driving a 100 KW generator. Functional Group: Aviation  Operations (A) , Marine Corp.  (Building 23171)</t>
  </si>
  <si>
    <t>699.20</t>
  </si>
  <si>
    <t>699.60</t>
  </si>
  <si>
    <t>APCD2017-PTO-002775</t>
  </si>
  <si>
    <t>Marine Corps Air Station,</t>
  </si>
  <si>
    <t>Emergency diesel engine: Make John Deere, Model 5030HF285G, S/N PE 5030L137082, rated at 96 bhp, Model Year 2013, Tier 3 Certified of Engine Family Number DJDXL04.5141, driving a 60 kw electrical Generator.  (Building 23700)</t>
  </si>
  <si>
    <t>APCD2017-PTO-002776</t>
  </si>
  <si>
    <t>Vue on 5th Owners Association</t>
  </si>
  <si>
    <t>Aralis Santana</t>
  </si>
  <si>
    <t>2665 5th Avenue San Diego, CA</t>
  </si>
  <si>
    <t>Emergency Diesel Engine: Make FPT Industrial S.P.A Engine, Model F4GE9685A*, S/N J602-01346621, rated at 198 bhp, Model Year 2015, Tier 3 Certified Engine Family Number FFPXL06.7DGB, driving a 100 kw electrical generator.</t>
  </si>
  <si>
    <t>37.70</t>
  </si>
  <si>
    <t>APCD2017-PTO-002777</t>
  </si>
  <si>
    <t>San Diego Inspire 7, LLC</t>
  </si>
  <si>
    <t>Leonard Barrett</t>
  </si>
  <si>
    <t>10575 Roselle St. San Diego, CA</t>
  </si>
  <si>
    <t>Emergency diesel engine: Make Caterpillar/Perkins, Model C4.4, S/N ESM00807, rated at 130 hp, Model Year 2008, Tier 3 Certified Engine, Family Number 8PKXL04 4NJ1, driving a 80 kw electrical generator.</t>
  </si>
  <si>
    <t>APCD2017-PTO-002778</t>
  </si>
  <si>
    <t>GenMark Diagnostics, Inc.</t>
  </si>
  <si>
    <t>Samantha Chua</t>
  </si>
  <si>
    <t>2210 Faraday Avenue, Suite 120 Carlsbad, CA</t>
  </si>
  <si>
    <t>Emergency Diesel Engine:  Cummins, Model QSB7-G5 NR3, 324 BHP, S/N 73994051, Model Year 2016, Tier 3 Certified, Engine Family No. GCEXL04.9AAD, driving a 150-kW generator.</t>
  </si>
  <si>
    <t>43.60</t>
  </si>
  <si>
    <t>APCD2017-PTO-002782</t>
  </si>
  <si>
    <t>City of Escondido - LS#02</t>
  </si>
  <si>
    <t>2698 S. Escondido Blvd Escondido, CA</t>
  </si>
  <si>
    <t>Emergency Diesel Engine:  _x000D_Cummins, _x000D_Model 4BT-3.9, 86 BHP,  _x000D_S/N 44209964, Model Year 1987, Tier 0 Certified, driving an electric generator.</t>
  </si>
  <si>
    <t>251.20</t>
  </si>
  <si>
    <t>APCD2017-PTO-002796</t>
  </si>
  <si>
    <t>Southern California GI &amp; Liver Centers</t>
  </si>
  <si>
    <t>463 N Magnolia El Cajon, CA</t>
  </si>
  <si>
    <t>Emergency diesel engine: Make John Deere, Model 4045HF285H, S/N PE4045L279630, rated at 133 BHP, Model Year 2015, EPA Tier 3 certified of Engine Family Number FJDXL04.5119, driving an 83 KW generator.</t>
  </si>
  <si>
    <t>67.80</t>
  </si>
  <si>
    <t>71.80</t>
  </si>
  <si>
    <t>APCD2017-PTO-002797</t>
  </si>
  <si>
    <t>NOVA Biologics Inc</t>
  </si>
  <si>
    <t>LeeAnne Leon</t>
  </si>
  <si>
    <t>4120 Avenida de la Plata Oceanside, CA</t>
  </si>
  <si>
    <t>Emergency Diesel Engine: Make John Deere, Model 4045HF285, S/N PE4045L281454, rated at 158 bhp, Model Year 2016, Tier 3 Certified Engine of Family Number GJDXL04.5119, driving a 100 kw Electrical Generator.</t>
  </si>
  <si>
    <t>78.30</t>
  </si>
  <si>
    <t>APCD2017-PTO-002798</t>
  </si>
  <si>
    <t>Alan Smith</t>
  </si>
  <si>
    <t>9980 Carroll Canyon Rd. San Diego, CA</t>
  </si>
  <si>
    <t>Emergency diesel engine:  Make John Deere, Model 4024HF285, S/N PE4024L140094, rated at 80 bhp, Model Year 2013, Tier 3 certified of Engine Family Number DJDXL04.5141, driving a 50 KW generator._x000D_Located within 500 feet of a school.</t>
  </si>
  <si>
    <t>48.00</t>
  </si>
  <si>
    <t>APCD2017-PTO-002800</t>
  </si>
  <si>
    <t>Emergency Fire Pump Engine located at 4660 La Jolla Village Drive: Make Cummins, Model QSB4.5, S/N 74026638, rated at 170 hp, Model Year 2016, Tier 3 Certified Engine Family Number GCEXL0275AAG, driving a fire pump: Cummins Fire Power Model CFP5EVS-F50.</t>
  </si>
  <si>
    <t>92.50</t>
  </si>
  <si>
    <t>APCD2017-PTO-002802</t>
  </si>
  <si>
    <t>Luis Bouza</t>
  </si>
  <si>
    <t>3566 Corporate Ct San Diego, CA</t>
  </si>
  <si>
    <t>Emergency standby engine: Cummins diesel engine, Model QSB7-G5 NR3, S/N 74021967, rated at 325 bhp, Model Year 2016, Tier 3 certified of Engine Family Number GCEXL0409AAD, driving a 100 KW generator.</t>
  </si>
  <si>
    <t>40.30</t>
  </si>
  <si>
    <t>APCD2017-PTO-002803</t>
  </si>
  <si>
    <t>Alexandria Real Estate Equities Inc.</t>
  </si>
  <si>
    <t>Ernie Bellavance</t>
  </si>
  <si>
    <t>3565 General Atomics Court San Diego, CA</t>
  </si>
  <si>
    <t>Emergency diesel engine: Make Caterpillar, Model C9, S/N S9P01381, rated at 480 bhp, Model Year 2016, Tier 3 certified of Engine Family Number GCPXL08.8NZS, driving a 300 KW generator.</t>
  </si>
  <si>
    <t>20.50</t>
  </si>
  <si>
    <t>26.40</t>
  </si>
  <si>
    <t>APCD2017-PTO-002804</t>
  </si>
  <si>
    <t>Emergency Diesel Engine Generator: John Deere; Model 4045HF285, S/N PE4045N000327; Engine Family  GJDXL06.8120; tier 3 certified; 197 bhp rated; turbocharged with charge air cooler; driving a 125 kW emergency electrical generator.</t>
  </si>
  <si>
    <t>68.00</t>
  </si>
  <si>
    <t>88.10</t>
  </si>
  <si>
    <t>APCD2017-PTO-002807</t>
  </si>
  <si>
    <t>211 San Diego</t>
  </si>
  <si>
    <t>Peter Battistel</t>
  </si>
  <si>
    <t>3860 Calle Fortunada San Diego, CA</t>
  </si>
  <si>
    <t>Emergency Diesel Engine:  Mitsubishi, Model S12A2-Y2PTAW-2, 1207 BHP, S/N 28415, Model Year 2016, Tier 2 certified, Engine Family No. FMVXL33.9BBA, driving an electric generator.</t>
  </si>
  <si>
    <t>91.20</t>
  </si>
  <si>
    <t>APCD2017-PTO-002811</t>
  </si>
  <si>
    <t>Emergency Diesel Engine:  Caterpillar, Model C32, 1474 BHP, S/N PRH06215, Model Year 2016, Tier 2 Certified, Engine Family No. GCPXL32.0NZS, driving a 1000-kW generator._x000D__x000D_Functional Group: Public Utilities and Transportation</t>
  </si>
  <si>
    <t>34.20</t>
  </si>
  <si>
    <t>APCD2017-PTO-002812</t>
  </si>
  <si>
    <t>Emergency Diesel Engine:  Caterpillar, Model C32, 1474 BHP, S/N PRH06226, Model Year 2016, Tier 2 Certified, Engine Family No. GCPXL32.0NZS, driving a 1000-kW generator._x000D__x000D_Functional Group: Public Utilities and Transportation</t>
  </si>
  <si>
    <t>APCD2017-PTO-002813</t>
  </si>
  <si>
    <t>3013 Science Park Road San Diego, CA</t>
  </si>
  <si>
    <t>Emergency diesel engine: Make John Deere, Model 6135HFG75, S/N RG6135G008387, rated at 755 bhp, Model Year 2016, Tier 3 certified of Engine Family Number GJDXL13.5132, driving a 500 KW generator.</t>
  </si>
  <si>
    <t>APCD2017-PTO-002815</t>
  </si>
  <si>
    <t>26578 Old Julian Hwy Ramona, CA</t>
  </si>
  <si>
    <t>Emergency Diesel Engine:  John Deere, Model 4045HF285H, 133 BHP, S/N PE4045L279572, Model Year 2016, Tier 3 Certified, Engine Family No. FJDXL04.5119, driving an 80-kW generator.</t>
  </si>
  <si>
    <t>APCD2017-PTO-002821</t>
  </si>
  <si>
    <t>Tandem Diabetes</t>
  </si>
  <si>
    <t>Danielle Schuh</t>
  </si>
  <si>
    <t>10151 Barnes Canyon Road San Diego, CA</t>
  </si>
  <si>
    <t>Emergency diesel engine: Make John Deere, Model 6135HFG75, S/N RG6135G008673, rated at 755 bhp, Model Year 2016, Tier 2 certified of Engine Family Number GJDXL13.5132, driving a 500 KW generator.</t>
  </si>
  <si>
    <t>APCD2017-PTO-002823</t>
  </si>
  <si>
    <t>Otonomy</t>
  </si>
  <si>
    <t>Woodie Perrin</t>
  </si>
  <si>
    <t>4796 Executive Drive San Diego, CA</t>
  </si>
  <si>
    <t>Emergency diesel engine: Make John Deere, Model 6090HF484, S/N RG6090L127529, rated at 422 bhp, Model Year 2016, Tier 3 certified of Engine Family Number GJDXL09.0114, driving a 275 KW generator.</t>
  </si>
  <si>
    <t>33.10</t>
  </si>
  <si>
    <t>APCD2017-PTO-002828</t>
  </si>
  <si>
    <t>BAE Systems SDSR</t>
  </si>
  <si>
    <t>Cara Bandera</t>
  </si>
  <si>
    <t>2205 E Belt St,Foot of Sampson San Diego, CA</t>
  </si>
  <si>
    <t>Emergency standby engine: Caterpillar engine, Model C32, S/N G3300158, rated at 1333 bhp, Model Year 2015, Marine Tier 3 certified of Engine Family Number FCPXN32.1EE3, driving a 940 KW generator. Located on a floating dry dock.</t>
  </si>
  <si>
    <t>132.40</t>
  </si>
  <si>
    <t>140.50</t>
  </si>
  <si>
    <t>APCD2017-PTO-002829</t>
  </si>
  <si>
    <t>Emergency standby engine (APP-004447): Caterpillar engine, Model C32, S/N G3300157, rated at 1333 bhp, Model Year 2015, Tier 3 certified of Engine Family Number FCPXN32.1EE3, driving a 940 KW generator. Located on a floating dry dock.</t>
  </si>
  <si>
    <t>67.70</t>
  </si>
  <si>
    <t>81.20</t>
  </si>
  <si>
    <t>APCD2017-PTO-002835</t>
  </si>
  <si>
    <t>MicroConstants, Inc.</t>
  </si>
  <si>
    <t>David Beyerlein</t>
  </si>
  <si>
    <t>9050 Camino Santa Fe San Diego, CA</t>
  </si>
  <si>
    <t>Emergency Engine Generator: Generac Power Systems, Inc. model Generac 9.0; serial number G00013411;_x000D_Engine Family FGNXB08.92C1; max 149 bhp rated; fired with natural gas; equipped with a 3-way catalyst; rich-burn;_x000D_driving a 100 kW generator</t>
  </si>
  <si>
    <t>135.90</t>
  </si>
  <si>
    <t>APCD2017-PTO-002837</t>
  </si>
  <si>
    <t>Bay City Electric Works</t>
  </si>
  <si>
    <t>13625 Danielson St Poway, CA</t>
  </si>
  <si>
    <t>Emergency Diesel Engine Generator: John Deere; model 4045HF285I; serial number PE4045L283862; Engine Family_x000D_
GJDXL04.5119; tier 3 certified; 158 bhp rated; turbocharged with charge air cooler; driving a 100 kW generator</t>
  </si>
  <si>
    <t>93.50</t>
  </si>
  <si>
    <t>APCD2017-PTO-002838</t>
  </si>
  <si>
    <t>DNA Electronics</t>
  </si>
  <si>
    <t>Mark Hughes</t>
  </si>
  <si>
    <t>1891 Rutherford Road, on roof Carlsbad, CA</t>
  </si>
  <si>
    <t>Emergency Natural Gas Engine Generator: Kohler/Power Systems International Model PSI-5.7L, S/N 57L0002625; Engine Family GPSIB5.702ED; EPA certified; 105 bhp rated firing natural gas; rich burn with an air to fuel ratio controller and a Nett Technologies TG-Series 3-way catalyst; driving a 60 kW emergency electrical generator</t>
  </si>
  <si>
    <t>APCD2017-PTO-002839</t>
  </si>
  <si>
    <t>Argonaut Manufacturing Services, Inc.</t>
  </si>
  <si>
    <t>Patrick Yount</t>
  </si>
  <si>
    <t>2841 Loker Avenue East Carlsbad, CA</t>
  </si>
  <si>
    <t>Emergency diesel engine: Make MTU, Model 6R1600G70S, S/N 16301003960, rated at 418 bhp, Model Year 2016, Tier 3 certified of Engine Family Number GMDDL14.0ZWK, driving a 312 KW generator.</t>
  </si>
  <si>
    <t>58.70</t>
  </si>
  <si>
    <t>62.50</t>
  </si>
  <si>
    <t>APCD2017-PTO-002843</t>
  </si>
  <si>
    <t>Emergency Diesel Engine Generator: John Deere Model 6068HF485TU, S/N PE6068L208441; Engine Family AJDXL13.5900; tier 3 certified; 284 bhp rated; turbocharged with air cooler; driving a 200 kW emergency electrical generator._x000D_ATCM Portable multi-location at the following locations:_x000D_9343 Wheatlands Road, Santee CA 92071_x000D_9236 Abraham Way, Santee CA 92071</t>
  </si>
  <si>
    <t>APCD2017-PTO-002849</t>
  </si>
  <si>
    <t>Navigate Biopharma Services</t>
  </si>
  <si>
    <t>Mahvash Mir</t>
  </si>
  <si>
    <t>1891 Rutherford Rd Suite 150 Carlsbad, CA</t>
  </si>
  <si>
    <t>Emergency Diesel Engine:  Detroit Diesel, Model 6063HK35, 635 BHP, S/N 06R0665610, Model Year 2001, Tier 1 Certified, Engine Family No. 1DDXL14.0WLD, driving a 405-kW generator.</t>
  </si>
  <si>
    <t>332.10</t>
  </si>
  <si>
    <t>APCD2017-PTO-002854</t>
  </si>
  <si>
    <t>Emergency Diesel Engine:  Volvo, Model TAD1170VE, 315 BHP, S/N 7011351473, Model Year 2015, Tier 4 final, Engine Family No. FVPXL10.8CJA, driving a 3000 gpm pump.</t>
  </si>
  <si>
    <t>APCD2017-PTO-002859</t>
  </si>
  <si>
    <t>City of Coronado Dept of Public Services</t>
  </si>
  <si>
    <t>Dana McPherson</t>
  </si>
  <si>
    <t>101 Grand Caribe CSWY Coronado, CA</t>
  </si>
  <si>
    <t>Emergency Diesel Engine Generator: John Deere Model 4045HF285I, S/N PE4045N000107; Engine Family GJDXL04.5119; tier 3 certified; 158 bhp rated; turbocharged with air cooler; driving a 100 kW emergency electrical generator.</t>
  </si>
  <si>
    <t>45.80</t>
  </si>
  <si>
    <t>APCD2017-PTO-002860</t>
  </si>
  <si>
    <t>35469 Highway 79 Sunshine Summit, CA</t>
  </si>
  <si>
    <t>Emergency Engine:  General Motors, Model Vortec 4.3L, 72 BHP, propane fired, S/N 43M0000408, Model Year 2016, Engine Family No. GPSIB4.302ED; equipped with a catalytic converter, Nett Technologies, Model TG-152; driving a 40-kW generator.</t>
  </si>
  <si>
    <t>352.00</t>
  </si>
  <si>
    <t>366.30</t>
  </si>
  <si>
    <t>APCD2017-PTO-002861</t>
  </si>
  <si>
    <t>6902 Barker Way San Diego, CA</t>
  </si>
  <si>
    <t>Emergency Engine:  General Motors, Model Vortec 5.7L, 105 BHP, propane fired, S/N 57L0001804, Model Year 2016, Engine Family No. GPSIB5.702ED; equipped with a catalytic converter, Nett Technologies, Model TG; driving a 40-kW generator.</t>
  </si>
  <si>
    <t>APCD2017-PTO-002867</t>
  </si>
  <si>
    <t>Emergency Water Pump Engine: John Deere Model 6068HF285, S/N PE6068L163969; Model Year 2011; Engine Family BJDXL06.8105; Tier 3 certified; 173 bhp rated; driving a water pump.</t>
  </si>
  <si>
    <t>255.30</t>
  </si>
  <si>
    <t>APCD2017-PTO-002868</t>
  </si>
  <si>
    <t>M4 Dev LLC</t>
  </si>
  <si>
    <t>Rickord Lopez</t>
  </si>
  <si>
    <t>2137 Pacific Highway San Diego, CA</t>
  </si>
  <si>
    <t>Emergency Diesel Engine: Iveco/FPT, Model F2CE9685A-E, 389 bhp, S/N E002-043039, Model Year 2015, Tier 3 certified, Engine Family Number FFPXL08.7TR3, driving a 200-kW generator.</t>
  </si>
  <si>
    <t>29.10</t>
  </si>
  <si>
    <t>APCD2017-PTO-002873</t>
  </si>
  <si>
    <t>Gemological Institute of America</t>
  </si>
  <si>
    <t>Craig LaBahn</t>
  </si>
  <si>
    <t>5345 Armada Drive Carlsbad, CA</t>
  </si>
  <si>
    <t>Emergency diesel engine: Make Volvo, Model TWD1643GE, S/N 2016101654, rated at 903 bhp, Model Year 2016, Tier 2 certified of Engine Family Number GVPXL16.1ACW, driving a 600 KW generator.</t>
  </si>
  <si>
    <t>APCD2017-PTO-002874</t>
  </si>
  <si>
    <t>Emergency diesel engine: Make Kohler, Model KD27V12-6CE, rated at 1494 bhp, Engine Number 2017 16 0077, Model Year 2017, Tier 2 certified of Engine Family Number HLHAL45.0ESP, driving a 1000 KW generator.</t>
  </si>
  <si>
    <t>35.30</t>
  </si>
  <si>
    <t>APCD2017-PTO-002878</t>
  </si>
  <si>
    <t>Kevin Haupt</t>
  </si>
  <si>
    <t>Emergency Diesel Engine Generator: Caterpillar Model C18, Model Year 2017, S/N FST01631; Engine Family HCPXL18.1NYS; EPA tier 2 certified; 900 bhp rated; turbocharged with air cooler; driving a 600 kW emergency electrical generator.</t>
  </si>
  <si>
    <t>APCD2017-PTO-002884</t>
  </si>
  <si>
    <t>City of SD, T&amp;SW Dept.-Storm Water Division</t>
  </si>
  <si>
    <t>4020 Taylor St San Diego, CA</t>
  </si>
  <si>
    <t>Emergency Diesel Engine Generator: Cummins, Model QSK60-G6, S/N 33174734, Model Year 2008; Engine Family  8CEXL060.AAD; Tier 2 certified; 2922 bhp rated; driving a 2000 kW emergency electrical generator</t>
  </si>
  <si>
    <t>APCD2017-PTO-002885</t>
  </si>
  <si>
    <t>PO Box 555151 Bldg 23171 2nd Deck Camp Pendleton, CA</t>
  </si>
  <si>
    <t>Emergency diesel engine, ATCM portable: Make John Deere, Model 6068HFG08, S/N PE6068UO18219, rated at 241 bhp, Model Year 2016, Tier 4 certified of Engine Family Number GJDXL06.8302, driving a 154 KW generator. Functional Group: Aviation  Operations (A) , Marine Corp.  (Building 2394)</t>
  </si>
  <si>
    <t>10.00</t>
  </si>
  <si>
    <t>APCD2017-PTO-002886</t>
  </si>
  <si>
    <t>4775 Executive Drive San Diego, CA</t>
  </si>
  <si>
    <t>Emergency Diesel Engine:  John Deere, Model 6090HF484A, 422 BHP, S/N RG6090L128704, Model Year 2016, Tier 3 Certified, Engine Family No. GJDXL09.0114, driving a 275-kW generator.</t>
  </si>
  <si>
    <t>APCD2017-PTO-002887</t>
  </si>
  <si>
    <t>La Jolla Biologics</t>
  </si>
  <si>
    <t>Peter Maher</t>
  </si>
  <si>
    <t>10394 Pacific Center Court Suite 100 San Diego, CA</t>
  </si>
  <si>
    <t>Emergency Diesel Engine: John Deere, Model 6080HF484, 385 BHP, S/N RG6090L127910, Model Year 2016, Tier 3 Certified, Engine Family No. GJDXL09.0114, driving a 250-kW generator.</t>
  </si>
  <si>
    <t>APCD2017-PTO-002888</t>
  </si>
  <si>
    <t>6339 El Camino Del Norte Rancho Santa Fe, CA</t>
  </si>
  <si>
    <t>Emergency standby diesel engine: Cummins model QSK19-G8, S/N:37267402, rated at 967 bhp, Model Year_x000D_
2016, Tier 2 certified of Engine Family Number GCEXL050.AAD, driving a 600 KW generator.</t>
  </si>
  <si>
    <t>APCD2017-PTO-002895</t>
  </si>
  <si>
    <t>American Assets Trust</t>
  </si>
  <si>
    <t>Jaime Enriquez</t>
  </si>
  <si>
    <t>12025 Sorrento Valley Road San Diego, CA</t>
  </si>
  <si>
    <t>Emergency standby engine: John Deere diesel engine, Model 6068HFG85, S/N PE6068L992637, rated at 385 bhp, Model Year 2016, Tier 3 certified of Engine Family Number GJDXL13.5103, driving a 200 KW generator.</t>
  </si>
  <si>
    <t>APCD2017-PTO-002899</t>
  </si>
  <si>
    <t>Jim Anderson</t>
  </si>
  <si>
    <t>Emergency diesel engine: Make Cummins, Model 4BT3.3-G5, S/N 72019786, rated at 69 bhp, Tier 3 certified of Engine Family Number DCEXL03.3BAA, driving a 40 KW generator.</t>
  </si>
  <si>
    <t>114.50</t>
  </si>
  <si>
    <t>APCD2017-PTO-002948</t>
  </si>
  <si>
    <t>Emergency diesel engine: Make John Deere, Model 6068HF285, S/N PE6068L285895, rated at 237 bhp, Model Year 2016, Tier 3 certified of Engine Family Number GJDXL06.8120, driving a 150 KW generator.</t>
  </si>
  <si>
    <t>49.00</t>
  </si>
  <si>
    <t>APCD2017-PTO-002949</t>
  </si>
  <si>
    <t>99 Ranch Market #39</t>
  </si>
  <si>
    <t>5950 Balboa Avenue San Diego, CA</t>
  </si>
  <si>
    <t>Emergency engine: General Motors, Model 4.3L, S/N 4.3L56361, rated at 68 bhp, primary fuel: natural gas; secondary, fuel: propane, Engine Family Number: APSIB4.302ED, equipped with 3 way catalyst: Johnson Matthey, Model Bandito, CXX4-4, S/N 18EA4694/3475</t>
  </si>
  <si>
    <t>APCD2017-PTO-002953</t>
  </si>
  <si>
    <t>Emergency Diesel Engine: Cummins, Model QSK23-G7, 1220 BHP, S/N A053R732, Engine Family GCEXL023.AAB, Tier 2 certified; driving an 800-kW emergency electrical generator.</t>
  </si>
  <si>
    <t>APCD2017-PTO-002955</t>
  </si>
  <si>
    <t>Fallbrook Public Utility District (Donnil Pump Station)</t>
  </si>
  <si>
    <t>Jack Bebee</t>
  </si>
  <si>
    <t>2300 Donnil Lane Fallbrook, CA</t>
  </si>
  <si>
    <t>Emergency Diesel Engine Generator: Cummins, Model QSL9-G2, 364 BHP, S/N 74151995, Engine Family HCEXL05.40AAB, Tier 3 certified; driving a 230-kW emergency electrical generator.</t>
  </si>
  <si>
    <t>156.60</t>
  </si>
  <si>
    <t>APCD2017-PTO-002958</t>
  </si>
  <si>
    <t>USN Naval Base Point Loma,Naval Computer and Telecommunications Station San Diego San Diego, CA</t>
  </si>
  <si>
    <t>Emergency Diesel Engine Generator: MTU Model 6R0120 DS200 RATING 331 BHP, S/N 926.986-C-113095, Engine Family HMBLX07.2RJC, Tier 3 certified; driving a 200-kW emergency electrical generator. Functional Group: Public Utilities and Transportation.</t>
  </si>
  <si>
    <t>49.54</t>
  </si>
  <si>
    <t>APCD2017-PTO-002965</t>
  </si>
  <si>
    <t>Joe Lomeli</t>
  </si>
  <si>
    <t>505 Black Canyon Place Ramona, CA</t>
  </si>
  <si>
    <t>Emergency Diesel Engine: Make: Volvo Penta, Model TAD741GE, S/N 2071179756, rated at 316 bhp, Engine Family 4VPXL07.3ACB, Tier 2 certified; driving a 200-kW emergency electrical generator.</t>
  </si>
  <si>
    <t>441.80</t>
  </si>
  <si>
    <t>459.50</t>
  </si>
  <si>
    <t>APCD2017-PTO-002969</t>
  </si>
  <si>
    <t>Emergency diesel engine: Caterpillar engine, Model 3512C, S/N CT200487, rated at 2206 bhp, Model Year 2016, Tier 2 certified of Engine Family Number GCPXL78.1NZX, driving a 1500 KW generator. Located in Building 1482.  Functional Group: AWFP.</t>
  </si>
  <si>
    <t>APCD2018-PTO-002975</t>
  </si>
  <si>
    <t>Emergency Diesel Engine Generator: Cummins, Model QST30-G5, 1490 BHP, S/N 37273226, Engine Family ACEXL060.AAD, Tier 2 certified; driving a 1000-kW emergency electrical generator.</t>
  </si>
  <si>
    <t>APCD2018-PTO-002977</t>
  </si>
  <si>
    <t>Avangrid Renewables</t>
  </si>
  <si>
    <t>Alex Telegin</t>
  </si>
  <si>
    <t>3352 McCain Valley Road Boulevard, CA</t>
  </si>
  <si>
    <t>Emergency Propane Engine Generator: General Motors Model Vortec 5.7L; rated 113.2 bhp, S/N 57L0005228, Engine Family HPSIB5.702ED; controlled by a Nett TG-Series catalytic converter, driving an 84.4-kW emergency electrical generator</t>
  </si>
  <si>
    <t>APCD2018-PTO-002987</t>
  </si>
  <si>
    <t>RGC Gaslamp, LLC</t>
  </si>
  <si>
    <t>Pat Russell</t>
  </si>
  <si>
    <t>550 J Street San Diego, CA</t>
  </si>
  <si>
    <t>Emergency Diesel Engine:  Volvo, Model TWD1643GE, 903 BHP, S/N 2016089730, Model Year 2015, Tier 2 Certified, Engine Family No. FVPXL16.1ACW, driving a 600-kW generator.</t>
  </si>
  <si>
    <t>34.80</t>
  </si>
  <si>
    <t>38.00</t>
  </si>
  <si>
    <t>APCD2018-PTO-002989</t>
  </si>
  <si>
    <t>GreatCall Inc.</t>
  </si>
  <si>
    <t>Danielle Armstrong</t>
  </si>
  <si>
    <t>2200 Faraday Ave Carlsbad, CA</t>
  </si>
  <si>
    <t>Emergency Diesel Engine Generator: John Deere, Model 6135HFG84, 538 BHP, S/N RG6135L032620, Engine Family HJDXL13.5146, Tier 3 certified; driving a 350-kW emergency electrical generator</t>
  </si>
  <si>
    <t>11.70</t>
  </si>
  <si>
    <t>APCD2018-PTO-002993</t>
  </si>
  <si>
    <t>Entercom</t>
  </si>
  <si>
    <t>JR Rogers</t>
  </si>
  <si>
    <t>9665 Granite Ridge Drive San Diego, CA</t>
  </si>
  <si>
    <t>Emergency Diesel Engine Generator: John Deere Model 6090HFG86A, S/N RG6090L131781, rated 463 bhp; Engine Family HJDXL09.0114, Tier 3 certified; driving a 300-kW emergency electrical generator</t>
  </si>
  <si>
    <t>34.75</t>
  </si>
  <si>
    <t>APCD2018-PTO-002994</t>
  </si>
  <si>
    <t>NantKwest</t>
  </si>
  <si>
    <t>Jason Morehead</t>
  </si>
  <si>
    <t>3530 John Hopkins Ct San Diego, CA</t>
  </si>
  <si>
    <t>Emergency Diesel Engine: John Deere Model 6135HFG84, S/N RG6135L032824; Engine Family HJDXL13.5146; tier 3_x000D_
certified; 617 bhp rated; turbocharged with charge air cooler; driving a 400 kW emergency generator</t>
  </si>
  <si>
    <t>10.40</t>
  </si>
  <si>
    <t>APCD2018-PTO-003002</t>
  </si>
  <si>
    <t>Civic San Diego</t>
  </si>
  <si>
    <t>Patrick Nolan</t>
  </si>
  <si>
    <t>875 West Cedar Street San Diego, CA</t>
  </si>
  <si>
    <t>Emergency diesel engine: Make John Deere, Model 4024HF285B, S/N: PE4024L141918, rated at 80 bhp, Model Year 2013, Tier 3 certified, Engine Family Number DJDXL04.5141, driving a 40 KW generator.</t>
  </si>
  <si>
    <t>699.50</t>
  </si>
  <si>
    <t>715.00</t>
  </si>
  <si>
    <t>APCD2018-PTO-003005</t>
  </si>
  <si>
    <t>Naval Air Station North Island/FG Airfield, Waterfront, Facilities, Personnal Administration Coronado, CA</t>
  </si>
  <si>
    <t>Emergency Diesel Engine Generator: Mercedes Benz, Model OM926LA, 331 BHP, S/N 926.986-C-1139446, Engine Family HMBXL07.2RJC, Tier 3 certified; driving a 200-kW emergency electrical generator.</t>
  </si>
  <si>
    <t>17.03</t>
  </si>
  <si>
    <t>21.35</t>
  </si>
  <si>
    <t>APCD2018-PTO-003006</t>
  </si>
  <si>
    <t>9500 Gilman Dr La Jolla, CA</t>
  </si>
  <si>
    <t>Emergency Diesel Engine: Caterpillar, Model 3516C, S/N SBJ02134, Model Year 2017; Engine Family HCPXL78.1.NZX; Tier 2 certified; 2937 bhp rated; equipped with Rypos hybrid active diesel particulate filter and diesel oxidation catalyst system, Model HDPF/C ADPF-6, driving a 2000 kW emergency electrical generator.</t>
  </si>
  <si>
    <t>23.80</t>
  </si>
  <si>
    <t>39.70</t>
  </si>
  <si>
    <t>APCD2018-PTO-003007</t>
  </si>
  <si>
    <t>Emergency Diesel Engine: Caterpillar, Model 3516C; S/N SBJ02137, Model Year 2017; Engine Family HCPXL78.1.NZX; Tier 2 certified; 2937 bhp rated; equipped with Rypos hybrid active diesel particulate filter and diesel oxidation catalyst system, Model HDPF/C ADPF-6, driving a 2000 kW emergency electrical generator.</t>
  </si>
  <si>
    <t>32.60</t>
  </si>
  <si>
    <t>APCD2018-PTO-003008</t>
  </si>
  <si>
    <t>Chris Manahan</t>
  </si>
  <si>
    <t>9393 Waples St #100 San Diego, CA</t>
  </si>
  <si>
    <t>Emergency Diesel Engine Generator: John Deere, Model 6135HFG75, 755 BHP, S/N RG6135G009187, Engine Family HJDXL13.5132, Tier 2 certified; driving a 500-kW emergency electrical generator.</t>
  </si>
  <si>
    <t>APCD2018-PTO-003009</t>
  </si>
  <si>
    <t>San Diego Gas &amp; Electric (SDG &amp; E)</t>
  </si>
  <si>
    <t>Environmental Specialist</t>
  </si>
  <si>
    <t>8680 Balboa Ave San Diego, CA</t>
  </si>
  <si>
    <t>Emergency Diesel Engine Generator: John Deere, Model 6068HFG85, 315 BHP, S/N PE6068N004751, Engine Family HJDXL13.5103, Tier 3 certified; driving a 200-kW emergency electrical generator.</t>
  </si>
  <si>
    <t>35.50</t>
  </si>
  <si>
    <t>APCD2018-PTO-003011</t>
  </si>
  <si>
    <t>LMS East Village Holding, LLC.</t>
  </si>
  <si>
    <t>Josh Marganovich</t>
  </si>
  <si>
    <t>1501 Island Ave San Diego, CA</t>
  </si>
  <si>
    <t>Emergency Diesel Engine Generator: Detroit Diesel / MTU,  Model 16V2000G85 R163-8A37, 1495 BHP, S/N 5362011369, Engine Family HMMDL35.8GRR, Tier 2 certified; driving a 1000-kW emergency electrical generator.</t>
  </si>
  <si>
    <t>APCD2018-PTO-003014</t>
  </si>
  <si>
    <t>VERTEX PHARMACEUTICALS INC</t>
  </si>
  <si>
    <t>DOUG BRUMMETT</t>
  </si>
  <si>
    <t>3215 MERRYFIELD ROW SAN DIEGO, CA</t>
  </si>
  <si>
    <t>Emergency Diesel Engine: Mitsubishi, Model S16R-Y2PTAW2-1, S/N 22347,  Model Year 2017; Engine Family HMVZL65.4BBA; Tier 2 certified; 2923 bhp rated; driving a 2000 kW emergency electrical generator.</t>
  </si>
  <si>
    <t>APCD2018-PTO-003019</t>
  </si>
  <si>
    <t>County of San Diego,</t>
  </si>
  <si>
    <t>5841 CA-78 Borrego Springs, CA</t>
  </si>
  <si>
    <t>Emergency Diesel Engine: Mfr: John Deere, Model 4045HF285, S/N PE4045L284456; Model Year 2016; Engine Family GJDXL06.8120; Tier 3 certified; 197 bhp rated; driving a 125 kW emergency electrical generator.</t>
  </si>
  <si>
    <t>121.50</t>
  </si>
  <si>
    <t>APCD2018-PTO-003023</t>
  </si>
  <si>
    <t>3000 Plaza Bonita Road National City, CA</t>
  </si>
  <si>
    <t>Emergency Diesel Engine Generator: Kukje Machinery Co., Model D3400T-Gen 1, 86 BHP, S/N TP9G00122, Engine Family HKMCL3.41D43, Tier 3 certified; driving a 50-kW emergency electrical generator.</t>
  </si>
  <si>
    <t>APCD2018-PTO-003024</t>
  </si>
  <si>
    <t>Emergency Diesel Engine Generator: Cummins Model QSK60-G6, S/N 33173838; Engine Family 8CEXL060.AAD; tier_x000D_2 certified; 2,922 bhp rated; turbocharged with air cooler; driving a 2 MW emergency electrical generator.</t>
  </si>
  <si>
    <t>1708.00</t>
  </si>
  <si>
    <t>1715.00</t>
  </si>
  <si>
    <t>APCD2018-PTO-003025</t>
  </si>
  <si>
    <t>Emergency Diesel Engine Generator: Cummins Model QSKTA60-GE, S/N 33171262; Engine Family 7CEXL060.AAD;_x000D_
tier 2 certified; 2,922 bhp rated; turbocharged with air cooler; driving a 2 MW emergency electrical generator.</t>
  </si>
  <si>
    <t>1985.00</t>
  </si>
  <si>
    <t>1993.00</t>
  </si>
  <si>
    <t>APCD2018-PTO-003027</t>
  </si>
  <si>
    <t>Vandergrift Bl at Pacific Plaza Camp Pendleton, CA</t>
  </si>
  <si>
    <t>Emergency Diesel Engine Generator: John Deere, Model 4024HF285B, 80 BHP, S/N PE4024L141957, Engine Family DJDXL04.5141, Tier 3 certified; driving a 50-kW emergency electrical generator.</t>
  </si>
  <si>
    <t>APCD2018-PTO-003030</t>
  </si>
  <si>
    <t>University of Southern California (USC)</t>
  </si>
  <si>
    <t>Alice Liang</t>
  </si>
  <si>
    <t>6370 Nancy Ridge Drive San Diego, CA</t>
  </si>
  <si>
    <t>Emergency Diesel Engine Generator: FPT Industrial S.P.A, Model F4HE9685A*J; S/N *J102- 01524807 * ; (Generac) Model Year 2017; Engine Family HFPXL06.7DGS; Tier 3 certified; 279 bhp rated; equipped with Miratech LTR diesel oxidation catalyst/diesel particulate filter (DOC/DPF), driving a 150-kW emergency electrical generator.</t>
  </si>
  <si>
    <t>APCD2018-PTO-003034</t>
  </si>
  <si>
    <t>BioAtla, LLC</t>
  </si>
  <si>
    <t>Monica Sullivan</t>
  </si>
  <si>
    <t>11085 Torreyana Road San Diego, CA</t>
  </si>
  <si>
    <t>Emergency Diesel Engine: John Deere, Model 6068HF285, S/N PE6068N005938; Model Year 2017; Engine Family HJDXL06.8120; Tier 3 certified; 237 bhp rated; driving a 150 kW emergency electrical generator</t>
  </si>
  <si>
    <t>35.80</t>
  </si>
  <si>
    <t>APCD2018-PTO-003036</t>
  </si>
  <si>
    <t>MCAS Miramar Brig,Building 7684 San Diego, CA</t>
  </si>
  <si>
    <t>Emergency diesel engine: Make John Deere, Model 6135HFG84, RG6135L031826, rated at 538 bhp, Model Year 2016, Tier 3 certified of Engine Family Number GJDXL13.5146, driving a 350 KW generator. Functional Group: USN NAVCONBRIG Miramar.</t>
  </si>
  <si>
    <t>APCD2018-PTO-003037</t>
  </si>
  <si>
    <t>Emergency Diesel Engine Generator: John Deere Model 6135HFG75, S/N RG6135G008326; Engine Family_x000D_
GJDXL13.5132; tier 2 certified; 755 bhp rated; turbocharged with air cooler; driving an emergency electrical generator</t>
  </si>
  <si>
    <t>APCD2018-PTO-003049</t>
  </si>
  <si>
    <t>City of San Diego-Public Utilities Department (PUD)</t>
  </si>
  <si>
    <t>Tatyana Fikhman</t>
  </si>
  <si>
    <t>10650 Scripps Lake Drive San Diego, CA</t>
  </si>
  <si>
    <t>Emergency Diesel Engine Generator: Caterpillar Model 3512C rated 2206 bhp, S/N LYH00173, Engine Family_x000D_HCPXL78.1NZS, Tier 2 certified; driving a 1500-kW emergency electrical generator</t>
  </si>
  <si>
    <t>APCD2018-PTO-003052</t>
  </si>
  <si>
    <t>4545 La Jolla Village Drive San Diego, CA</t>
  </si>
  <si>
    <t>Emergency Diesel Engine Generator: Volvo Model TWD1643GE rated 903 bhp, S/N 2016095620, Engine Family GVPXL16.1ACW, Tier 3 certified; equipped with a Johnson Matthey SDPF, housing model JM-SDPF-4-H-BITO-CS-12-LP; driving a 600 kW emergency electrical generator</t>
  </si>
  <si>
    <t>93.70</t>
  </si>
  <si>
    <t>APCD2018-PTO-003056</t>
  </si>
  <si>
    <t>Alexandria Estate Equities, Inc.</t>
  </si>
  <si>
    <t>3985 Sorrento Valley Blvd San Diego, CA</t>
  </si>
  <si>
    <t>Emergency Diesel Engine Generator: Cummins, Inc., model QSX15-G9 NR2, 755 bph, S/N 80028958, Engine Family HCEXL015.AAJ (J103), Tier 2 certified; driving a 450-kW emergency electrical generator.</t>
  </si>
  <si>
    <t>APCD2018-PTO-003059</t>
  </si>
  <si>
    <t>Emergency diesel engine: Caterpillar, Model 3516C, S/N SBJ02039, rated at 2937 bhp, Model Year 2016, Tier 2 certified of Engine Family Number GCPXL78.1NZS, driving a 2000 KW generator.</t>
  </si>
  <si>
    <t>APCD2018-PTO-003065</t>
  </si>
  <si>
    <t>Cal Fire/Valley Center Station</t>
  </si>
  <si>
    <t>Matthew McCleod</t>
  </si>
  <si>
    <t>14946 Vesper Road Valley Center, CA</t>
  </si>
  <si>
    <t>Emergency standby engine: Ford/ Cummins, Model ESG-642, S/N 05VK43288, rated at 74 bhp, fueled with propane gas, equipped with Miratech NSCR: Model IQ2-12-04-HSG-0, S/N IQ2-2399, driving a 47 KW generator.</t>
  </si>
  <si>
    <t>APCD2018-PTO-003066</t>
  </si>
  <si>
    <t>Abbott</t>
  </si>
  <si>
    <t>Brandon Hagg</t>
  </si>
  <si>
    <t>9940 Mesa Rim Rd San Diego, CA</t>
  </si>
  <si>
    <t>Emergency Diesel Engine Generator: John Deere Model 4024HF285B, S/N PE4024L142172; Model Year 2013; Engine Family DJDXL04.5141; Tier 3 certified; 80 bhp rated; driving a 50 kW emergency electrical generator.</t>
  </si>
  <si>
    <t>47.60</t>
  </si>
  <si>
    <t>53.90</t>
  </si>
  <si>
    <t>APCD2018-PTO-003071</t>
  </si>
  <si>
    <t>California Retina Association Ambulatory Surgery Center</t>
  </si>
  <si>
    <t>Hamid Mani</t>
  </si>
  <si>
    <t>835 Third Avenue Suite A Chula Vista, CA</t>
  </si>
  <si>
    <t>Emergency Diesel Engine: John Deere, Model 4045HF285K; Model Year 2017; Engine Family HJDXL06.8120; S/N: PE4045N009677; Tier 3 certified; 197 bhp rated; driving a 128 kW emergency electrical generator.</t>
  </si>
  <si>
    <t>APCD2018-PTO-003078</t>
  </si>
  <si>
    <t>Emergency Diesel Engine Generator: Mitsubishi, Model S12A2-Y2PTAW , S/N 28926, rated at 1207 BHP, Model Year 2017, Engine Family HMVXL33.9BBA, Tier 2 certified; driving a 800-kW emergency electrical generator.</t>
  </si>
  <si>
    <t>18.30</t>
  </si>
  <si>
    <t>APCD2018-PTO-003079</t>
  </si>
  <si>
    <t>West Inn and Suites</t>
  </si>
  <si>
    <t>Teresa Capener</t>
  </si>
  <si>
    <t>4970 Avenida Encinas Carlsbad, CA</t>
  </si>
  <si>
    <t>Emergency Diesel Engine Generator: John Deere, Model 5030HF270B, S/N PE5030H037823; Model Year 2005; Engine Family 5JDXL03.0064; Tier 2 certified; 96.7 bhp rated; driving a 72 kW emergency electrical generator.</t>
  </si>
  <si>
    <t>APCD2018-PTO-003081</t>
  </si>
  <si>
    <t>UCSD Biological and Physical Sciences</t>
  </si>
  <si>
    <t>9500 Gilman Drive La Jolla, CA</t>
  </si>
  <si>
    <t>Emergency Diesel Engine Generator: Cummins, Model QSK23-G7, rated at 1220 BHP, S/N 85003645, Model Year 2017, Engine Family HCEXL023.AAB, Tier 2 certified; driving a 800-kW emergency electrical generator.</t>
  </si>
  <si>
    <t>40.40</t>
  </si>
  <si>
    <t>52.10</t>
  </si>
  <si>
    <t>APCD2018-PTO-003083</t>
  </si>
  <si>
    <t>Penske Logistics</t>
  </si>
  <si>
    <t>Ben Martin</t>
  </si>
  <si>
    <t>7170 Miramar Rd, Ste 800 - 900 San Diego, CA</t>
  </si>
  <si>
    <t>Emergency Diesel Engine Generator: Cummins, Model QSX15-G9, S/N 80022802; Model Year 2017; Engine Family HCEXL015.AAJ; Tier 2 certified; 755 bhp rated; driving a 506 kW emergency electrical generator.</t>
  </si>
  <si>
    <t>12.70</t>
  </si>
  <si>
    <t>APCD2018-PTO-003084</t>
  </si>
  <si>
    <t>Grand Pacific Resorts Inc.</t>
  </si>
  <si>
    <t>Houston Arnold</t>
  </si>
  <si>
    <t>5490 Grand Pacific Dr. Carlsbad, CA</t>
  </si>
  <si>
    <t>Emergency Diesel Engine Generator: John Deere Model 6135HFG84, 538 BHP, S/N RG6135L033055, Engine Family HJDXL13.5146, Tier 3 certified; driving a 360-kW emergency electrical generator.</t>
  </si>
  <si>
    <t>APCD2018-PTO-003091</t>
  </si>
  <si>
    <t>Greystar</t>
  </si>
  <si>
    <t>Deanna O'Brien</t>
  </si>
  <si>
    <t>Emergency Diesel Engine:  Mitsubishi, Model S16R-YCPTAW-1, 2346 BHP, S/N 21402, Engine Family GMVXL65.4BBA, Tier 2 certified; driving a 1600-kW electrical generator.</t>
  </si>
  <si>
    <t>41.70</t>
  </si>
  <si>
    <t>APCD2018-PTO-003096</t>
  </si>
  <si>
    <t>City of Del Mar</t>
  </si>
  <si>
    <t>Shaun McMahon</t>
  </si>
  <si>
    <t>1050 Camino Del Mar Del Mar, CA</t>
  </si>
  <si>
    <t>Emergency Diesel Engine Generator: John Deere Model 4045HF285I, S/N PE4045N003070; Model Year 2017; Engine Family HJDXL04.5119; Tier 3 certified; 158 bhp rated; driving a 100 kW emergency electrical generator</t>
  </si>
  <si>
    <t>APCD2018-PTO-003097</t>
  </si>
  <si>
    <t>5590 Overland Avenue San Diego, CA</t>
  </si>
  <si>
    <t>Emergency Diesel Engine Generator: Iveco/FPT, Model F3BE9685A-E, S/N E003-257409; Model Year 2017; Engine Family HFPXL12.9IGR; Tier 3 certified; 530 bhp rated; driving a 350 kW emergency electrical generator</t>
  </si>
  <si>
    <t>34.00</t>
  </si>
  <si>
    <t>APCD2018-PTO-003099</t>
  </si>
  <si>
    <t>SurgCenter of San Diego, LLC.</t>
  </si>
  <si>
    <t>Shelly Hagerthy</t>
  </si>
  <si>
    <t>488 East Valley Parkway, Ste 100 Escondido, CA</t>
  </si>
  <si>
    <t>Emergency Diesel Engine Generator: Cummins, Model QSB5-G5, S/N 74262517; Model Year 2018; Engine Family GCEXL0275.AAK; Tier 3 certified; 176 bhp rated; driving a 100 kW emergency electrical generator.</t>
  </si>
  <si>
    <t>32.10</t>
  </si>
  <si>
    <t>38.80</t>
  </si>
  <si>
    <t>APCD2018-PTO-003100</t>
  </si>
  <si>
    <t>Akron Tower Camp Pendleton Marine Corp Camp Pendleton, CA</t>
  </si>
  <si>
    <t>Emergency Diesel Engine Generator: John Deere, Model 4024HF285B, S/N PE4024L141971, rated 80 bhp, Engine Family DJDXL04.5141, Tier 3 certified; driving a 50-kW emergency electrical generator.</t>
  </si>
  <si>
    <t>APCD2018-PTO-003101</t>
  </si>
  <si>
    <t>52 Area Water Tank Camp Pendleton, CA</t>
  </si>
  <si>
    <t>Emergency Diesel Engine Generator: John Deere Model 4024HF285B, S/N PE4024L141954, rated 80 bhp, Engine Family DJDXL04.5141, Tier 3 certified; driving a 50-kW emergency electrical generator.</t>
  </si>
  <si>
    <t>146.80</t>
  </si>
  <si>
    <t>APCD2018-PTO-003102</t>
  </si>
  <si>
    <t>Air Station Overlook Camp Pendleton, CA</t>
  </si>
  <si>
    <t>Emergency Diesel Engine Generator: John Deere Model 4024HF285B, S/N PE4024L141898, rated 80 bhp, Engine Family DJDXL04.5141, Tier 3 certified; driving a 50-kW emergency electrical generator.</t>
  </si>
  <si>
    <t>APCD2018-PTO-003103</t>
  </si>
  <si>
    <t>Area 33 Magarita Chapel Camp Pendleton, CA</t>
  </si>
  <si>
    <t>Emergency Diesel Engine Generator: John Deere Model 4024HF285B, S/N PE4024L141895, rated 80 bhp, Engine Family DJDXL04.5141, Tier 3 certified; driving a 50-kW emergency electrical generator.</t>
  </si>
  <si>
    <t>APCD2018-PTO-003104</t>
  </si>
  <si>
    <t>San Diego County Superintendant of Schools</t>
  </si>
  <si>
    <t>Bill Carpenter</t>
  </si>
  <si>
    <t>6401 Linda Vista Rd, #212 San Diego, CA</t>
  </si>
  <si>
    <t>Emergency Natural Gas Engine: Generac Model SG300, S/N 3002428853; Engine Family HGNXB14.22C1; EPA certified; 460 bhp rated; with a three way catalyst; driving a 300 kW emergency electrical generator.</t>
  </si>
  <si>
    <t>APCD2018-PTO-003105</t>
  </si>
  <si>
    <t>USN RADIO RECEIVING FACILITY</t>
  </si>
  <si>
    <t>HOOPER BL CORONADO, CA</t>
  </si>
  <si>
    <t>Emergency Diesel Engine: Mitsubishi, Model S12A2-Y2PTAW-2; S/N 28925; Model Year 2017; Engine Family HMVXL33.9BBA; Tier 2 certified; 1207 bhp rated; driving an 800 kW emergency electrical generator.</t>
  </si>
  <si>
    <t>72.30</t>
  </si>
  <si>
    <t>72.80</t>
  </si>
  <si>
    <t>APCD2018-PTO-003106</t>
  </si>
  <si>
    <t>Padre Dam Municipal Water District - Santee Lakes Recreation Preserve</t>
  </si>
  <si>
    <t>9310 Fanita Parkway Santee, CA</t>
  </si>
  <si>
    <t>Emergency Diesel Engine: John Deere Model 6168HF285K, S/N PE6068N006065; Engine Family HJDXL06.8120; tier_x000D_
3 certified; 237 bhp rated; turbocharged with charge air cooler; driving a 144 kW emergency generator.</t>
  </si>
  <si>
    <t>67.50</t>
  </si>
  <si>
    <t>APCD2018-PTO-003107</t>
  </si>
  <si>
    <t>Soraya Purday Turner-PCL</t>
  </si>
  <si>
    <t>3835 N. Harbor Drive San Diego, CA</t>
  </si>
  <si>
    <t>Emergency Diesel Engine: John Deere model 6135HFG75, S/N RG6135G009585; Engine Family HJDXL13.5132; tier 2_x000D_certified; 755 bhp rated; turbocharged with air cooler; equipped with a Johnson Matthey S-DPF diesel particulate filter,_x000D_model SDPF3-N-CS-BITO-10/10-LP, S/N 503333-1; driving a 500 kW emergency generator.</t>
  </si>
  <si>
    <t>APCD2018-PTO-003113</t>
  </si>
  <si>
    <t>LEGOLAND California</t>
  </si>
  <si>
    <t>Bret Wilkes</t>
  </si>
  <si>
    <t>1 Legoland Drive Carlsbad, CA</t>
  </si>
  <si>
    <t>Emergency Diesel Engine: Mercedes-Benz, Model OM924LA;S/N 924.942-C-1142100; Model Year 2017; Engine Family HMBXL07.2RJC; Tier 3 certified; 197 bhp rated; driving a 125 kW emergency electrical generator.</t>
  </si>
  <si>
    <t>27.40</t>
  </si>
  <si>
    <t>28.40</t>
  </si>
  <si>
    <t>APCD2018-PTO-003118</t>
  </si>
  <si>
    <t>San Diego Vascular Access-Lifeline</t>
  </si>
  <si>
    <t>Jennifer Atchian</t>
  </si>
  <si>
    <t>6402 El Cajon Boulevard San Diego, CA</t>
  </si>
  <si>
    <t>Emergency Diesel Engine Generator: Iveco/FPT, Model F4HE9685A*J, S/N J102-01537964; Model Year 2017; Engine Family HFPXL06.7DGS; Tier 3 certified; 279 bhp rated; driving a 150 kW emergency electrical generator.</t>
  </si>
  <si>
    <t>APCD2018-PTO-003119</t>
  </si>
  <si>
    <t>South Bay Union School District</t>
  </si>
  <si>
    <t>Don Visnick</t>
  </si>
  <si>
    <t>601 Elm Ave Imperial Beach, CA</t>
  </si>
  <si>
    <t>Emergency natural gas engine: Make Generac, Model SG045, S/N E172A 290816 2420203, rated at 82 bhp, EPA certified for spark ignited engines of family number GGNXB05.42L1-017, driving a 45 KW generator.</t>
  </si>
  <si>
    <t>29.80</t>
  </si>
  <si>
    <t>APCD2018-PTO-003120</t>
  </si>
  <si>
    <t>Rob Depew</t>
  </si>
  <si>
    <t>880 National City Blvd National City, CA</t>
  </si>
  <si>
    <t>Emergency diesel engine: John Deere, Model 4045HF285H, S/N PE4045L283891, rated at 133 bhp, Model Year 2016, Tier 3 certified of Engine Family Number GJDXL04.5119, driving a 80 KW generator.</t>
  </si>
  <si>
    <t>11.60</t>
  </si>
  <si>
    <t>APCD2018-PTO-003122</t>
  </si>
  <si>
    <t>American Access Care of San Diego, LLC</t>
  </si>
  <si>
    <t>Antonio Suarez</t>
  </si>
  <si>
    <t>995 Gateway Center Way San Diego, CA</t>
  </si>
  <si>
    <t>Emergency Diesel Engine Generator: John Deere Model 4024HF285B RATING 80 BHP, S/N PE4024L141907, Engine Family DJDXL04.5141, Tier 3 certified; driving a 60-kW emergency electrical generator.</t>
  </si>
  <si>
    <t>APCD2018-PTO-003123</t>
  </si>
  <si>
    <t>San Ysidro LPOE</t>
  </si>
  <si>
    <t>Ed Simon</t>
  </si>
  <si>
    <t>Emergency Diesel Engine Generator: Mitsubishi, Model S16R-Y2PTAW2-1 S/N: SGM32LGP3; Model Year 2017; Engine Family HMVXL65.4BBA; Tier 2 certified; 2923 bhp rated; turbocharged and aftercooled; driving a 2000 kW emergency generator.</t>
  </si>
  <si>
    <t>APCD2018-PTO-003124</t>
  </si>
  <si>
    <t>Balfour Beatty Construction</t>
  </si>
  <si>
    <t>DAN NAVARRO</t>
  </si>
  <si>
    <t>2850 6TH AVENUE San Diego, CA</t>
  </si>
  <si>
    <t>Emergency Diesel Engine:  John Deere, Model 6135HFG84, 617 BHP, S/N RG6135L031281, Model Year 2016, Tier 3 Certified, Engine Family No. FJDXL13.5146, driving a 405-kW generator.</t>
  </si>
  <si>
    <t>APCD2018-PTO-003129</t>
  </si>
  <si>
    <t>Mission Federal Credit Union</t>
  </si>
  <si>
    <t>Lisa Chappell</t>
  </si>
  <si>
    <t>10325 Meanley Dr. San Diego, CA</t>
  </si>
  <si>
    <t>Emergency Diesel Engine Generator: Kohler, Model KD27V12-CES , S/N 2017-16-1194; Model Year 2017; Engine Family HLHAL45.0ESP; Tier 2 certified; 1494 bhp rated; driving a 1000 kW emergency electrical generator.</t>
  </si>
  <si>
    <t>APCD2018-PTO-003151</t>
  </si>
  <si>
    <t>12 &amp; 27 Areas Camp Pendleton, CA</t>
  </si>
  <si>
    <t>Emergency Diesel Engine Generator: Cummins Model QSK60-G6 NR2, S/N 33211890; Engine Family HCEXL060.AAD; tier 2 certified; 2,922 bhp rated; turbocharged with air cooler; driving a 2 MW emergency electrical generator. 12 Area host switch engine 1.  (Building 1270 ? MCI WEST G-6)</t>
  </si>
  <si>
    <t>APCD2018-PTO-003152</t>
  </si>
  <si>
    <t>Emergency Diesel Engine Generator: Cummins Model QSK60-G6 NR2, S/N 33211738; Engine Family HCEXL060.AAD; tier 2 certified; 2,922 bhp rated; turbocharged with air cooler; driving a 2 MW emergency electrical generator. 12 Area host switch engine 2.  (Building 1270 a?? MCI WEST G-6)</t>
  </si>
  <si>
    <t>APCD2018-PTO-003153</t>
  </si>
  <si>
    <t>Emergency Diesel Engine Generator: Cummins Model QSL9-G7 NR3, S/N 74222633; Engine Family HCEXL0540AAB; tier 3 certified; 464 bhp rated; turbocharged with air cooler; driving a 250 kW emergency electrical generator. 12 Area cable supply warehouse.  (Building 1278)</t>
  </si>
  <si>
    <t>APCD2018-PTO-003154</t>
  </si>
  <si>
    <t>Emergency Diesel Engine Generator: Cummins Model QSL9-G7 NR3, S/N 74210336; Engine Family HCEXL0540AAB; tier 3 certified; 464 bhp rated; turbocharged with air cooler; driving a 250 kW emergency electrical generator. 27 Area ADN_x000D_
(Building 27605 a?? Area Distribution Node)</t>
  </si>
  <si>
    <t>APCD2018-PTO-003155</t>
  </si>
  <si>
    <t>11111 Rancho Bernardo Rd San Diego, CA</t>
  </si>
  <si>
    <t>Emergency Diesel Engine Generator: John Deere Model 6068HGF82, rated 284 bhp, S/N PE6068N004868, Engine_x000D_
Family HJDXL06.8120, Tier 3 certified; driving a 180-kW emergency electrical generator</t>
  </si>
  <si>
    <t>46.90</t>
  </si>
  <si>
    <t>47.40</t>
  </si>
  <si>
    <t>APCD2018-PTO-003158</t>
  </si>
  <si>
    <t>Mountain Empire Unified School District (MEUSD)</t>
  </si>
  <si>
    <t>Ben Mullins</t>
  </si>
  <si>
    <t>3291 Buckman Springs Road Pine Valley, CA</t>
  </si>
  <si>
    <t>Registration of existing emergency diesel engine: Detroit Diesel, Model 6-71, S/N 6A 339905, rated at 218 bhp, Model Year 1976, driving a 125 gpm fire pump.</t>
  </si>
  <si>
    <t>APCD2018-PTO-003159</t>
  </si>
  <si>
    <t>16610 Archie Moore Rd Ramona, CA</t>
  </si>
  <si>
    <t>Emergency Diesel Engine Generator: Cummins, Model 4BT3.3-G5, 69 BHP, S/N 72036538, Engine Family GCEXL03.3CAA-020, Tier 3 certified; driving a 40-kW emergency electrical generator.</t>
  </si>
  <si>
    <t>APCD2018-PTO-003160</t>
  </si>
  <si>
    <t>435 Aqua Ln &amp; 5th Ramona, CA</t>
  </si>
  <si>
    <t>Emergency Diesel Engine Generator: Cummins, Model 4BT3.3-G5, 69 BHP, S/N 72036537, Engine Family HCEXL03.3BAA-030, Tier 3 certified; driving a 25-kW emergency electrical generator.</t>
  </si>
  <si>
    <t>45.30</t>
  </si>
  <si>
    <t>APCD2018-PTO-003161</t>
  </si>
  <si>
    <t>Emergency Diesel Engine: John Deere Model 4045HF285I, S/N PE4045N012935; Engine Family JJDXL04.5119; tier 3_x000D_
certified; 158 bhp rated; turbocharged with charge air cooler; driving a 102 kW emergency generator</t>
  </si>
  <si>
    <t>21.90</t>
  </si>
  <si>
    <t>APCD2018-PTO-003162</t>
  </si>
  <si>
    <t>US Navy Regional Plant</t>
  </si>
  <si>
    <t>2555 Sports Arena Blvd San Diego, CA</t>
  </si>
  <si>
    <t>Emergency  Diesel Engine Generator: John Deere, Model 6090HFG86A rated at 463 bhp, S/N: RG6090L132953, Engine Family: HJDXL09.0114, EPA Tier 3 certified engine; driving a 300-kW emergency electrical generator.</t>
  </si>
  <si>
    <t>36.00</t>
  </si>
  <si>
    <t>APCD2018-PTO-003163</t>
  </si>
  <si>
    <t>Todd Taylor</t>
  </si>
  <si>
    <t>Emergency Diesel Engine Generator: Caterpillar/Perkins, Model 2506C-E15TAG3, S/N MGDF5333N09729D; Model Year 2018; Engine Family JCPXL15.2NZS; Tier 2 certified; 762 bhp rated; driving a 500 kW emergency electrical generator.</t>
  </si>
  <si>
    <t>APCD2018-PTO-003170</t>
  </si>
  <si>
    <t>Dixieline Lumber Company</t>
  </si>
  <si>
    <t>Fabio Gaipa</t>
  </si>
  <si>
    <t>8372 Center Dr La Mesa, CA</t>
  </si>
  <si>
    <t>Emergency Diesel Engine Generator: John Deere, Model 4024HF285B, 80 BHP, S/N PE4024L141913, Engine Family EJDXL04.5141, Tier 3 certified; driving a 50-kW emergency electrical generator.</t>
  </si>
  <si>
    <t>APCD2018-PTO-003176</t>
  </si>
  <si>
    <t>4200 Brook Court San Diego, CA</t>
  </si>
  <si>
    <t>Emergency Diesel Engine:  Detroit Diesel / MTU, Model 16V2000 G85 TB, 1495 BHP, S/N 5362011332, Model Year 2016, Tier 2 Certified, Engine Family No. GMMDL35.8GRR, driving a 1000-kW generator.</t>
  </si>
  <si>
    <t>APCD2018-PTO-003185</t>
  </si>
  <si>
    <t>Scott Speigle</t>
  </si>
  <si>
    <t>3950 N River Rd Oceanside, CA</t>
  </si>
  <si>
    <t>Emergency Diesel Engine Generator: John Deere, Model 6090HFG86, 463 BHP, S/N RG6090L133214, Engine Family HJDXL09.0114, Tier 3 certified; driving a 300-kW emergency electrical generator.</t>
  </si>
  <si>
    <t>APCD2018-PTO-003186</t>
  </si>
  <si>
    <t>Joe Sallay</t>
  </si>
  <si>
    <t>Cannon Road &amp; Interstate 5 Carlsbad, CA</t>
  </si>
  <si>
    <t>Emergency Diesel Engine Generator: John Deere, Model 6135HFG75, 755 BHP, S/N RG6135G008677, Engine Family GJDXL13.5132, Tier 2 certified; driving a 500-kW emergency electrical generator.</t>
  </si>
  <si>
    <t>APCD2018-PTO-003201</t>
  </si>
  <si>
    <t>Mark Patnode</t>
  </si>
  <si>
    <t>1541 Wilshire Road Fallbrook, CA</t>
  </si>
  <si>
    <t>Emergency Diesel Engine Generator: John Deere Model 6068HF285K 237 BHP, S/N PE6068N002515, Engine Family HJDXL06.8120, Tier 3 certified; driving a 150-kW emergency electrical generator.</t>
  </si>
  <si>
    <t>65.90</t>
  </si>
  <si>
    <t>APCD2018-PTO-003202</t>
  </si>
  <si>
    <t>Sienna at Otay Ranch Senior Living</t>
  </si>
  <si>
    <t>1290 Santa Rosa Dr. Chula Vista, CA</t>
  </si>
  <si>
    <t>Emergency Diesel Engine Generator: John Deere, Model 6068HFG82, S/N PE6068N007338; Model Year 2018; Engine Family JJDXL06.8120; Tier 3 certified; 284 bhp rated; equipped with Johnson Matthey diesel particulate filter, Model JM-SDFP-1-N-CS-BITO-6/6-LP, S/N 693570-1; driving a 180 kW emergency electrical generator.</t>
  </si>
  <si>
    <t>APCD2018-PTO-003203</t>
  </si>
  <si>
    <t>City of San Diego-Public Utilities Dept (PUD)</t>
  </si>
  <si>
    <t>14800 Stonebridge Pkwy San Diego, CA</t>
  </si>
  <si>
    <t>Emergency Diesel Engine: Caterpillar Model XQ425 (C13), S/N NF300153; Engine Family JCPXL12.5HTF; tier 4 _x000D_certified with an integrated diesel particulate filter (DPF), oxidation catalyst (DOC) and selective catalytic reduction (SCR); 565 bhp rated; driving a 375 kW emergency generator.</t>
  </si>
  <si>
    <t>APCD2018-PTO-003204</t>
  </si>
  <si>
    <t>Intercontinental San Diego</t>
  </si>
  <si>
    <t>Sonny Catalado</t>
  </si>
  <si>
    <t>901 Bayfront Court San Diego, CA</t>
  </si>
  <si>
    <t>Emergency Diesel Engine Generator: Mitsubishi, Model S12A2-Y2PTAW-2, 1207 BHP, S/N 28742, Engine Family GMVXL33.9BBA, Tier 2 certified; driving a 900-kW emergency electrical generator.</t>
  </si>
  <si>
    <t>APCD2018-PTO-003207</t>
  </si>
  <si>
    <t>Easton Foundations</t>
  </si>
  <si>
    <t>Naomi Kochert</t>
  </si>
  <si>
    <t>2800 Olympic Parkway, Building 2000 Chula Vista, CA</t>
  </si>
  <si>
    <t>Emergency Diesel Engine Generator: John Deere, Model 6068HF285K, 237 BHP, S/N PE6068N000768, Engine Family GJDXL06.8120, Tier 3 certified; driving a 154-kW emergency electrical generator.</t>
  </si>
  <si>
    <t>APCD2018-PTO-003208</t>
  </si>
  <si>
    <t>11190 Highway 79 Descanso, CA</t>
  </si>
  <si>
    <t>Emergency standby engine: KUKJE Machinery diesel engine, Model D3400T-Gen1, S/N TP9G00065, rated at 85 bhp, Model Year 2017, Tier 3 certified of Engine Family Number HKMCL3.41D43, driving a 50 KW generator.</t>
  </si>
  <si>
    <t>371.00</t>
  </si>
  <si>
    <t>APCD2018-PTO-003209</t>
  </si>
  <si>
    <t>4515 107 OTAY MESA RD SAN YSIDRO, CA</t>
  </si>
  <si>
    <t>Emergency Engine:  General Motors, Model Industrial Powertrain Vortec 5.7L, 113.2 BHP, propane fired, Engine Family No. HPSIB5.702ED, S/N 57L0008004; equipped with a catalytic converter, Nett Technologies, Model TG; driving a 60-kW generator.</t>
  </si>
  <si>
    <t>59.30</t>
  </si>
  <si>
    <t>APCD2018-PTO-003211</t>
  </si>
  <si>
    <t>Mike Brass</t>
  </si>
  <si>
    <t>14579 Black Mountain Rd SAN DIEGO, CA</t>
  </si>
  <si>
    <t>Emergency Engine:  General Motors, Model Industrial Powertrain Vortec 5.7L, 113.2 BHP, propane fired, Engine Family No. HPSIB5.702ED, S/N 57L000800518; equipped with a catalytic converter, Nett Technologies, Model TG; driving a 60-kW generator.</t>
  </si>
  <si>
    <t>APCD2018-PTO-003213</t>
  </si>
  <si>
    <t>Rita Smith-Pomatto</t>
  </si>
  <si>
    <t>1000 North Harbor Drive,(Port Pavilion on Broadway Pier) San Diego, CA</t>
  </si>
  <si>
    <t>Emergency Diesel Engine Generator: Iveco, Model F4GE9485A*J, 131 BHP, S/N J600-0751106, Engine Family AVEXL06.7DGB, Tier 3 certified; driving a 80-kW electrical generator for a moveable passenger gangway.</t>
  </si>
  <si>
    <t>APCD2018-PTO-003214</t>
  </si>
  <si>
    <t>2237 Janis Way Carlsbad, CA</t>
  </si>
  <si>
    <t>Emergency Diesel Engine Generator: Generac / Kukje Machinery, Model D3400T, 85 BHP, S/N TP9G00471, Engine Family HKMCL3.41D43, Tier 3 certified; driving a 50-kW emergency electrical generator.</t>
  </si>
  <si>
    <t>APCD2019-PTO-003217</t>
  </si>
  <si>
    <t>Emergency Diesel Engine Generator: Iveco/FPT,  Model F4GE9485A*J, S/N 01582776, Model Year 2018; Engine Family JFPXL06.7DGB; Tier 3 certified; 131 bhp rated; driving an 80 kW emergency electrical generator.</t>
  </si>
  <si>
    <t>114.20</t>
  </si>
  <si>
    <t>APCD2019-PTO-003218</t>
  </si>
  <si>
    <t>Turning Point Ministries</t>
  </si>
  <si>
    <t>Greg Praniewicz</t>
  </si>
  <si>
    <t>10007 Riverford Rd Lakeside, CA</t>
  </si>
  <si>
    <t>Emergency Diesel Engine Generator: Mercedes-Benz Model OM924LA, 197 BHP, S/N 95130500471, Engine Family_x000D_
JMBXL07.2RJC, Tier 3 certified; driving a 125-kW emergency electrical generator.</t>
  </si>
  <si>
    <t>APCD2019-PTO-003220</t>
  </si>
  <si>
    <t>52 Area (P-1044 Advanced WAter Treatment Plant) Camp Pendleton, CA</t>
  </si>
  <si>
    <t>Emergency Diesel Engine Generator: Mitsubishi Model S16R-Y2PTAW2-1, rated 2923 BHP, S/N 22340, Engine Family_x000D_
HMVXL65.4BBA, Tier 2 certified; driving a 1750-kW emergency electrical generator.  Area 52 (P-1044 Advanced Water Treatment Plant)</t>
  </si>
  <si>
    <t>APCD2019-PTO-003221</t>
  </si>
  <si>
    <t>ARE-SD Region No 25, LLC.</t>
  </si>
  <si>
    <t>Mike D'Ambrosia</t>
  </si>
  <si>
    <t>6175 Nancy Ridge Drive San Diego, CA</t>
  </si>
  <si>
    <t>Emergency Diesel Engine Generator: John Deere, Model 6090HF484B, S/N RG6090L135480; Model Year 2018; Engine_x000D_Family JJDXL09.0114; Tier 3 certified; 385 bhp rated; driving a 250 kW emergency electrical generator.</t>
  </si>
  <si>
    <t>28.80</t>
  </si>
  <si>
    <t>APCD2019-PTO-003223</t>
  </si>
  <si>
    <t>San Diego Outpatient Surgical Center, LP</t>
  </si>
  <si>
    <t>Grady Cartwright</t>
  </si>
  <si>
    <t>3939 Ruffin Road San Diego, CA</t>
  </si>
  <si>
    <t>Emergency Diesel Engine Generator: John Deere, Model 6068HF285, S/N PE6068L069313; Model Year 2008; Engine Family 8JDXL06.8104; Tier 3 certified; 197 bhp rated; driving a 125 kW emergency electrical generator.</t>
  </si>
  <si>
    <t>155.60</t>
  </si>
  <si>
    <t>171.60</t>
  </si>
  <si>
    <t>APCD2019-PTO-003224</t>
  </si>
  <si>
    <t>Jesus Labampa</t>
  </si>
  <si>
    <t>2505 Town Garden Carlsbad, CA</t>
  </si>
  <si>
    <t>Emergency Diesel Engine Generator: Kohler, Model KD27V12 rated at 1648 bhp, S/N 3336GGCF0002,_x000D_Engine Family: JLHAL45.0ESP, EPA Tier 2 certified engine; driving a 1114-kW emergency electrical_x000D_generator.</t>
  </si>
  <si>
    <t>APCD2019-PTO-003225</t>
  </si>
  <si>
    <t>Wynola Water District</t>
  </si>
  <si>
    <t>Tim Taschler</t>
  </si>
  <si>
    <t>4839 Glenside Santa Ysabel, CA</t>
  </si>
  <si>
    <t>Registration of existing emergency diesel engine: Caterpillar, Model: 3054 S/N: 4ZK01641, Model Year 1994, rated at 60 bhp, driving an electric generator.</t>
  </si>
  <si>
    <t>APCD2019-PTO-003227</t>
  </si>
  <si>
    <t>WinCo Foods, LLC.</t>
  </si>
  <si>
    <t>2245 S. El Camino Real Oceanside, CA</t>
  </si>
  <si>
    <t>Emergency Diesel Engine Generator: Mitsubishi, Model S12A2-Y2PTAW-2, S/N 29298, Model Year 2018, Engine Family JMVXL33.9BBA, Tier 2 certified, 1207 bhp rated, driving a 750 kW emergency electrical generator.</t>
  </si>
  <si>
    <t>43.40</t>
  </si>
  <si>
    <t>APCD2019-PTO-003230</t>
  </si>
  <si>
    <t>HG Fenton Company</t>
  </si>
  <si>
    <t>Derek Wachter</t>
  </si>
  <si>
    <t>550 W Date St San Diego, CA</t>
  </si>
  <si>
    <t>Emergency Diesel Engine:  John Deere, Model 6068HF285K, 237 BHP, S/N PE6068L284835, Model Year 2016, Tier 3 Certified, Engine Family No. GJDXL06.8120, driving a 150-kW generator.</t>
  </si>
  <si>
    <t>APCD2019-PTO-003231</t>
  </si>
  <si>
    <t>Emergency Diesel Engine Generator: FPT Industrial,  Model F4GE9685A*J, S/N J602-01537122; Model Year 2017; Engine Family HFPXL06.7DGB; Tier 3 certified; 198 bhp rated; driving a 130 kW emergency electrical generator.</t>
  </si>
  <si>
    <t>25.90</t>
  </si>
  <si>
    <t>APCD2019-PTO-003232</t>
  </si>
  <si>
    <t>LSH 1, LLC, Hampton Inn &amp; Suites</t>
  </si>
  <si>
    <t>Jason Parks</t>
  </si>
  <si>
    <t>2211 Lee Court San Diego, CA</t>
  </si>
  <si>
    <t>Emergency Diesel Engine Generator: John Deere, Model 4024HF285B, S/N PE4024L143273; Model Year 2013; Engine Family DJDXL04.5141; Tier 3 certified; 80 bhp rated; driving an 40 kW emergency electrical generator.</t>
  </si>
  <si>
    <t>27.30</t>
  </si>
  <si>
    <t>APCD2019-PTO-003233</t>
  </si>
  <si>
    <t>Emergency Diesel Engine Generator: Cummins, Model QSL9-G2, 364 BHP, S/N 74210370, Engine Family HCEXL0540AAB, Tier 3 certified; driving a 230-kW emergency electrical generator, located in Bldg. 218.</t>
  </si>
  <si>
    <t>APCD2019-PTO-003234</t>
  </si>
  <si>
    <t>Ajinomoto Inc - Cedar II</t>
  </si>
  <si>
    <t>Bruce Cihonski</t>
  </si>
  <si>
    <t>8411 Siempre Viva Rd San Diego, CA</t>
  </si>
  <si>
    <t>Emergency Natural Gas Engine: Generac,  Model C05.4GSN061A0, S/N 3003741810; Model Year 2018; Engine Family JGNXB05.42L1 with a 3-way Catalyst; 82 bhp rated; driving a 45 kW emergency electrical generator.</t>
  </si>
  <si>
    <t>APCD2019-PTO-003236</t>
  </si>
  <si>
    <t>Emergency Diesel Engine: John Deere Model 4024HF285B, S/N PE4024L142192; Engine Family DJDXL04.5141; tier 3_x000D_
certified; 80 bhp rated; turbocharged with charge air cooler; driving a 50 kW emergency generator</t>
  </si>
  <si>
    <t>105.00</t>
  </si>
  <si>
    <t>APCD2019-PTO-003238</t>
  </si>
  <si>
    <t>Abzena Life Sciences</t>
  </si>
  <si>
    <t>George Picone</t>
  </si>
  <si>
    <t>6325 Lusk Blvd San Diego, CA</t>
  </si>
  <si>
    <t>Emergency Diesel Engine Generator: Kohler, Model KD27V12-6AES, S/N 2019161018; Model Year 2019; Engine Family KLHAL45.0ESP; Tier 2 certified; 1195 bhp rated; driving a 800 kW emergency electrical generator.</t>
  </si>
  <si>
    <t>27.06</t>
  </si>
  <si>
    <t>54.33</t>
  </si>
  <si>
    <t>APCD2019-PTO-003241</t>
  </si>
  <si>
    <t>San Diego County Regional Airport Authority -SAN c/o Mayra Garcia</t>
  </si>
  <si>
    <t>Mayra Garcia</t>
  </si>
  <si>
    <t>3225 North Habor Drive, Terminal 2 Parking San Diego, CA</t>
  </si>
  <si>
    <t>Emergency Diesel Engine Generator: John Deere, Model 6090HFG86A, 463 BHP, S/N RG6090L131790, Engine Family HJDXL09.0114, Tier 3 certified; driving a 300-kW emergency electrical generator.</t>
  </si>
  <si>
    <t>30.10</t>
  </si>
  <si>
    <t>42.40</t>
  </si>
  <si>
    <t>APCD2019-PTO-003242</t>
  </si>
  <si>
    <t>LMI Little Italy Holdings LLC</t>
  </si>
  <si>
    <t>Darrin Dalton</t>
  </si>
  <si>
    <t>520 W Ash St, 1st Flr San Diego, CA</t>
  </si>
  <si>
    <t>Emergency Diesel Engine Generator: Mitsubishi, Model S12H-Y2PTAW-1, 1528 BHP, S/N 34751, Engine Family HMVXL37.1BBA, Tier 2 certified; equipped with a diesel particulate filter, Johnson Matthey, Model JM-SDPF-11-C-BITO-CS-20-RT, S/N TBD; driving a 1000-kW emergency electrical generator.</t>
  </si>
  <si>
    <t>17.10</t>
  </si>
  <si>
    <t>APCD2019-PTO-003244</t>
  </si>
  <si>
    <t>Rincon del Diablo Municpal Water District</t>
  </si>
  <si>
    <t>Martin Ramirez</t>
  </si>
  <si>
    <t>2280 N. Nutmeg Street Escondido, CA</t>
  </si>
  <si>
    <t>Emergency Diesel Engine Generator: Caterpillar, Model C7.1, 315 BHP, S/N 45501140, Engine Family JPKXL07.0PW1, Tier 3 certified; driving a 200-kW emergency electrical generator.</t>
  </si>
  <si>
    <t>APCD2019-PTO-003247</t>
  </si>
  <si>
    <t>Southwestern College</t>
  </si>
  <si>
    <t>900 Otay Lakes Road Chula Vista, CA</t>
  </si>
  <si>
    <t>Emergency Diesel Engine Generator: MTU, Model 16V2000G86S, S/N 5452000074; Model Year 2017; Engine Family HMDDL40.1GNR; Tier 2 certified; 1839 bhp rated; driving an 1250 kW emergency electrical generator.</t>
  </si>
  <si>
    <t>33.39</t>
  </si>
  <si>
    <t>34.54</t>
  </si>
  <si>
    <t>APCD2019-PTO-003248</t>
  </si>
  <si>
    <t>Center for Novel Theraputics-UCSD</t>
  </si>
  <si>
    <t>9310 Athena Circle La Jolla, CA</t>
  </si>
  <si>
    <t>Emergency standby engine: Mitsubishi diesel engine, Model S12A2-Y2PTAW-2, S/N 29079, rated at 1207 BHP, Model Year 2017, EPA Tier 2 certified of Engine Family Number HMVXL33.9BBA, driving a 750 KW generator. Equipped with turbocharger. _x000D_Annual testing and maintenance limit: 24.4 hours.</t>
  </si>
  <si>
    <t>APCD2019-PTO-003250</t>
  </si>
  <si>
    <t>Savina Condominium Owners Association</t>
  </si>
  <si>
    <t>Jabbear Swinton</t>
  </si>
  <si>
    <t>1388 Kettner Blvd San Diego, CA</t>
  </si>
  <si>
    <t>Emergency standby engine: Cummins diesel engine, Model  QSK23-G7NR2, S/N: 85002413, rated at 1220 bhp, Model Year 2016, Tier 2 certified of Engine Family Number GCEXL023.AAB, driving an 800 KW generator.</t>
  </si>
  <si>
    <t>23.70</t>
  </si>
  <si>
    <t>APCD2019-PTO-003252</t>
  </si>
  <si>
    <t>Grand Pacific Resorts Inc. - Sheraton</t>
  </si>
  <si>
    <t>Emergency Diesel Engine Generator: John Deere, Model 6068HF285K rated at 237 bhp, S/N PE6068N005936, Engine Family: HJDXL06.8120, EPA Tier 3 certified engine; driving a 154-kW emergency electrical generator.</t>
  </si>
  <si>
    <t>APCD2019-PTO-003257</t>
  </si>
  <si>
    <t>Gary and Mary West PACE</t>
  </si>
  <si>
    <t>Kevin Hannahoe</t>
  </si>
  <si>
    <t>1706 Descanso Avenue San Marcos, CA</t>
  </si>
  <si>
    <t>Emergency Diesel Engine Generator: FPT Industrial S.P.A., Model F4GE9485A*J, S/N 01635594; Model Year 2018; Engine Family JFPXL06.7DGB; Tier 3 certified; 131 bhp rated; driving an 80 kW emergency electrical generator._x000D_
Annual Testing and maintenance limit: 39.0 hours.</t>
  </si>
  <si>
    <t>APCD2019-PTO-003261</t>
  </si>
  <si>
    <t>Escondido Post Acute Rehab</t>
  </si>
  <si>
    <t>421 E Mission Ave Escondido, CA</t>
  </si>
  <si>
    <t>Emergency standby engine: Cummins diesel engine, Model QSL9-G7, S/N 74068790, 464 bhp, Model Year 2016, EPA Tier 3 certified of GCEXL0540AAB, driving a 250 kW  generator. Equipped with turbocharger, aftercooler, and Johnson Matthey diesel particulate filter model CRT(+).</t>
  </si>
  <si>
    <t>20.20</t>
  </si>
  <si>
    <t>24.40</t>
  </si>
  <si>
    <t>APCD2019-PTO-003262</t>
  </si>
  <si>
    <t>2193 Calle Caralene Fallbrook, CA</t>
  </si>
  <si>
    <t>Emergency Engine:  Generac, Model:  SG050, 81.7 BHP, propane fired, Engine Family No. JGNXB05.42L2, S/N E17A1805161390074; equipped with a 3-way catalytic converter, driving a 50-kW generator</t>
  </si>
  <si>
    <t>92.90</t>
  </si>
  <si>
    <t>APCD2019-PTO-003263</t>
  </si>
  <si>
    <t>8864 Harmony Grove Road Escondido, CA</t>
  </si>
  <si>
    <t>Emergency Diesel Engine: Generac (Iveco/FPT), Model SD080 (F4GE9485A*J), 131 BHP, S/N J602-01516814, Engine Family HFPXL06.7DGB, Tier 3 certified; driving an 80-kW emergency electrical generator</t>
  </si>
  <si>
    <t>49.90</t>
  </si>
  <si>
    <t>APCD2019-PTO-003265</t>
  </si>
  <si>
    <t>US Dept of Justice Fed Bureau of Prisons SDMCC</t>
  </si>
  <si>
    <t>Facility Contact</t>
  </si>
  <si>
    <t>808 Union St San Diego, CA</t>
  </si>
  <si>
    <t>Emergency Diesel Engine Generator: Kohler, Model KD27V12, 1494 BHP, S/N 2017 16 1198, Engine Family HLHAL45.0ESP, Tier 2 certified; driving a 1000-kW emergency electrical generator.</t>
  </si>
  <si>
    <t>APCD2019-PTO-003268</t>
  </si>
  <si>
    <t>Ramon Zuniga</t>
  </si>
  <si>
    <t>3090 Pankey Road Fallbrook, CA</t>
  </si>
  <si>
    <t>Emergency Diesel Engine Generator: Cummins, Model QSB7-G5 NR3, 324 BHP, S/N 74318769, Engine Family JCEXL0409AAD, Tier 3 certified; driving a 200-kW emergency electrical generator.</t>
  </si>
  <si>
    <t>APCD2019-PTO-003273</t>
  </si>
  <si>
    <t>County of San Diego Dept of General Services</t>
  </si>
  <si>
    <t>7260 Great Southern Overland Stage Route Julian, CA</t>
  </si>
  <si>
    <t>Emergency  Diesel Engine Generator: John Deere, Model 40ZHF285B rated at 80 bhp, S/N PE4024L143279, Engine_x000D_Family: DJDXL04.5141, EPA Tier 3 certified engine; driving a 50-kW emergency electrical generator._x000D_Annual testing and maintenance limit: 36.0 hours.</t>
  </si>
  <si>
    <t>194.60</t>
  </si>
  <si>
    <t>APCD2019-PTO-003274</t>
  </si>
  <si>
    <t>4951 Ocean View Hills Parkway San Diego, CA</t>
  </si>
  <si>
    <t>Emergency Diesel Engine Generator: Caterpillar, Model C18, 744 BHP, S/N CM800112, Engine Family GCPXL18.1HTG, Tier 4 certified; equipped with a Clean Emissions Module (CEM) containing integrated diesel oxidation catalyst (DOC), diesel particulate filter (DPF), and selective catalytic reduction (SCR) systems; driving a 500-kW emergency electrical generator.</t>
  </si>
  <si>
    <t>17.60</t>
  </si>
  <si>
    <t>APCD2019-PTO-003275</t>
  </si>
  <si>
    <t>Building 8660 San Diego, CA</t>
  </si>
  <si>
    <t>Emergency Diesel Engine Generator: FPT Industrial S.p.A, Model F3BE9685A-E, S/N E003-259070; Model Year 2017; Engine Family HFPXL12.9IGR; Tier 3 certified; 530 bhp rated; driving a 350 kW emergency electrical generator. Functional Group: MCAS Miramar Third Marine Aircraft Wing (3rd MAW)</t>
  </si>
  <si>
    <t>APCD2019-PTO-003276</t>
  </si>
  <si>
    <t>County of San Diego - Fire Station #44</t>
  </si>
  <si>
    <t>28850 Old Hwy 80 Pine Valley, CA</t>
  </si>
  <si>
    <t>Emergency Diesel Engine: John Deere, Year: 2018, Model: 6068HFG85, S/N: PE6068N010055; Engine Family JJDXL13.5103; tier 3 certified; 315 bhp rated; driving a 184 kW emergency generator.</t>
  </si>
  <si>
    <t>APCD2019-PTO-003277</t>
  </si>
  <si>
    <t>Oceanside Casitas 2 Senior Living Center</t>
  </si>
  <si>
    <t>Carl Knepler</t>
  </si>
  <si>
    <t>5508 Avenida Pacifica Way Oceanside, CA</t>
  </si>
  <si>
    <t>Emergency Diesel Engine:  John Deere, Model 6068HF285K, 237 BHP, S/N PE6068L282528, Model Year 2015, Tier 3 Certified, Engine Family No. GJDXL06.8120, driving a 150-kW generator.</t>
  </si>
  <si>
    <t>APCD2019-PTO-003282</t>
  </si>
  <si>
    <t>Gaslamp Plaza Suites</t>
  </si>
  <si>
    <t>Madeleine Kershaw</t>
  </si>
  <si>
    <t>520 E Street San Diego, CA</t>
  </si>
  <si>
    <t>Emergency Diesel Engine Generator: John Deere, Model 4045HF285K, S/N PE4045N019068; Model Year 2018; Engine Family JJDXL06.8120; Tier 3 certified; 197 bhp rated; driving a 125 kW emergency electrical generator.</t>
  </si>
  <si>
    <t>15.20</t>
  </si>
  <si>
    <t>APCD2019-PTO-003284</t>
  </si>
  <si>
    <t>Alvarado Hospital LLC</t>
  </si>
  <si>
    <t>6655 Alvarado Road San Diego, CA</t>
  </si>
  <si>
    <t>Emergency Diesel Engine:  Mitsubishi, Model S12H-Y2PTAW-1, 1528 BHP, S/N 34786, Model Year 2017, Tier 2 Certified, Engine Family No. HMVXL37.1BA, driving a 1000-kW generator.</t>
  </si>
  <si>
    <t>25.30</t>
  </si>
  <si>
    <t>APCD2019-PTO-003285</t>
  </si>
  <si>
    <t>The City of San Diego Wastewater Department</t>
  </si>
  <si>
    <t>Edwin Corpus</t>
  </si>
  <si>
    <t>Shoreline Park - 2101 Shelter Island Drive San Diego, CA</t>
  </si>
  <si>
    <t>Emergency Natural Gas Engine: Ford, Model: CSG-6491-6005-F, S/N: 01854G-20-RH, 60 BHP, Model Year: 1996</t>
  </si>
  <si>
    <t>APCD2019-PTO-003291</t>
  </si>
  <si>
    <t>Emergency Diesel Engine Generator: Cummins, Model QSB7-G5-NR3 rated at 324 bhp, S/N 7421496, Engine Family: HCEXL0409AAD, EPA Tier 3 certified engine; driving a 150-kW emergency electrical generator.</t>
  </si>
  <si>
    <t>APCD2019-PTO-003294</t>
  </si>
  <si>
    <t>City of San Diego Water Dept.</t>
  </si>
  <si>
    <t>4701-A Seda Dr San Diego, CA</t>
  </si>
  <si>
    <t>Emergency Diesel Engine Generator: Caterpillar, Model C27; S/N MJE04851; Model Year 2018; Engine Family JCPXL27.0NZS; Tier 2 certified; 1141 bhp rated; driving a 750 kW emergency electrical generator.</t>
  </si>
  <si>
    <t>29.60</t>
  </si>
  <si>
    <t>APCD2019-PTO-003296</t>
  </si>
  <si>
    <t>Unified Port District - Tenth Avenue Marine Terminal</t>
  </si>
  <si>
    <t>Paul Brown</t>
  </si>
  <si>
    <t>Port San Diego, CA</t>
  </si>
  <si>
    <t>Emergency Diesel Engine: FPT Industrial F4HE9685A*, S/N J102-01546023; Engine Family HFPXL06.7DGS; tier 3 certified; 279 bhp rated; turbocharged with charge air cooler; driving a 150 kW emergency generator.</t>
  </si>
  <si>
    <t>APCD2019-PTO-003297</t>
  </si>
  <si>
    <t>Bradley Styer</t>
  </si>
  <si>
    <t>Emergency Engine Generator:  Cummins Diesel Engine, Model QSK19-G8, rated at 967 bhp, S/N 37277213, Model Year 2018, EPA Tier 2 Certified Engine, Engine Family Number JCEXL050.AAD</t>
  </si>
  <si>
    <t>APCD2019-PTO-003300</t>
  </si>
  <si>
    <t>UCSD Medical Center - Freezer Bank</t>
  </si>
  <si>
    <t>Don Perrit</t>
  </si>
  <si>
    <t>130 Dickinson Street San Diego, CA</t>
  </si>
  <si>
    <t>Emergency Diesel Engine Generator: John Deere, Model 6068HF285K rated at 237 bhp, S/N PE6068N007713, Engine Family: JJDXL06.8120, EPA Tier 3 certified engine; driving a 154-kW emergency electrical generator.</t>
  </si>
  <si>
    <t>APCD2019-PTO-003302</t>
  </si>
  <si>
    <t>Oceanside Block 19</t>
  </si>
  <si>
    <t>Pier South Community Manager</t>
  </si>
  <si>
    <t>300 Mission Ave Oceanside, CA</t>
  </si>
  <si>
    <t>Emergency Diesel Engine Generator: John Deere, Model 4045HF285I, 158 BHP, S/N PE4045N005751, Engine Family HJDXL04.5119, Tier 3 certified; driving a 102-kW emergency electrical generator.</t>
  </si>
  <si>
    <t>14.20</t>
  </si>
  <si>
    <t>APCD2019-PTO-003305</t>
  </si>
  <si>
    <t>City of San Diego - Public Utilies Department, Wastewater Collection Division</t>
  </si>
  <si>
    <t>3599 Bayside Walk San Diego, CA</t>
  </si>
  <si>
    <t>Registration of in-use emergency natural gas engine: Ford Model: CSG-6491-6005-F S/N: 21987 E-21-TR Model Year: 1990 BHP Rating: 82 Engine Family No.: n/a Tier: 0</t>
  </si>
  <si>
    <t>APCD2019-PTO-003308</t>
  </si>
  <si>
    <t>Emergency Diesel Engine Generator: John Deere, Model 6135HFG84, S/N RG6135L035279; Model Year 2018; Engine Family JJDXL13.5146; Tier 3 certified; 538 bhp rated; equipped with a Miratech LTRV9-06-HSG-0 DPF; driving a 360 kW emergency electrical generator.</t>
  </si>
  <si>
    <t>APCD2019-PTO-003312</t>
  </si>
  <si>
    <t>APCD2019-PTO-003313</t>
  </si>
  <si>
    <t>Cellipont Bioservices</t>
  </si>
  <si>
    <t>Brian Russell</t>
  </si>
  <si>
    <t>12760 Danielson Ct, Suite F Poway, CA</t>
  </si>
  <si>
    <t>Emergency Diesel Engine Generator: John Deere, Model 4024HF285B, 80 BHP, S/N PE4024L142096, Engine Family DJDXL04.5141, Tier 3 certified; driving a 50-kW emergency electrical generator.  Annual testing and maintenance limit: 36 hours.</t>
  </si>
  <si>
    <t>9.00</t>
  </si>
  <si>
    <t>APCD2019-PTO-003315</t>
  </si>
  <si>
    <t>Emergency Diesel Engine: John Deere Model 4045HF285K, S/N PE4045N008145; Engine Family HJDXL06.8120; tier 3 certified; 197 bhp rated; turbocharged with charge air cooler; driving a 128 kW emergency generator</t>
  </si>
  <si>
    <t>40.70</t>
  </si>
  <si>
    <t>43.70</t>
  </si>
  <si>
    <t>APCD2019-PTO-003320</t>
  </si>
  <si>
    <t>LSH 2, LLC, Towneplace Suites</t>
  </si>
  <si>
    <t>Noreen McGillion</t>
  </si>
  <si>
    <t>2311 Lee Court San Diego, CA</t>
  </si>
  <si>
    <t>Emergency Diesel Engine Generator: John Deere, Model 4024HF285B, S/N PE4024L143265; Model Year 2013; Engine Family DJDXL04.5141; Tier 3 certified; 80 bhp rated; driving an 40 kW emergency electrical generator.</t>
  </si>
  <si>
    <t>27.50</t>
  </si>
  <si>
    <t>APCD2019-PTO-003321</t>
  </si>
  <si>
    <t>Emergency Diesel Engine Generator: John Deere, Model 4045HF285H; Model Year 2017; Engine Family HJDXL04.5119; Tier 3 certified; 133 bhp rated; equipped with Miratech diesel particulate filter and diesel oxidation catalyst system, Model LTRV2-2-03-XR1, driving an 80 kW emergency electrical generator.</t>
  </si>
  <si>
    <t>22.40</t>
  </si>
  <si>
    <t>APCD2019-PTO-003323</t>
  </si>
  <si>
    <t>Fallbrook Healing Center</t>
  </si>
  <si>
    <t>Anthony Nguyen</t>
  </si>
  <si>
    <t>624 E Elder St Fallbrook, CA</t>
  </si>
  <si>
    <t>Emergency Diesel Engine Generator: Caterpillar, Model C9, S/N S9P01783; Model Year 2018; Engine Family JCPXL08.8NZS; Tier 3 certified; 480 bhp rated; driving a 300 kW emergency electrical generator.</t>
  </si>
  <si>
    <t>APCD2019-PTO-003324</t>
  </si>
  <si>
    <t>California Highway Patrol - San Diego</t>
  </si>
  <si>
    <t>5902 Kearny Villa Road San Diego, CA</t>
  </si>
  <si>
    <t>Emergency Diesel Engine Generator: Cummins, Model QSK23-G7, S/N 85005354; Model Year 2018;_x000D_
Engine Family JCEXL023.AAB; Tier 2 certified; 1220 bhp rated; driving a 750 kW emergency electrical_x000D_
generator.</t>
  </si>
  <si>
    <t>19.60</t>
  </si>
  <si>
    <t>APCD2019-PTO-003326</t>
  </si>
  <si>
    <t>Crinetics Pharmaceuticals</t>
  </si>
  <si>
    <t>Mark Narcy</t>
  </si>
  <si>
    <t>10222 Barnes Canyon Rd Blding 2 San Diego, CA</t>
  </si>
  <si>
    <t>Emergency Diesel Engine Generator: John Deere, Model 6068HF285 rated at 237 bhp, S/N PE6068N007726, Engine Family: JJDXL06.8120, EPA Tier 3 certified engine; driving a 150-kW emergency electrical generator.</t>
  </si>
  <si>
    <t>70.70</t>
  </si>
  <si>
    <t>APCD2019-PTO-003328</t>
  </si>
  <si>
    <t>SD COUNTY SHERIFFS DEPT</t>
  </si>
  <si>
    <t>1801 HACIENDA DR EL CAJON, CA</t>
  </si>
  <si>
    <t>Emergency Engine:  Generac, Model:  SG130, 230.3 BHP, LPV fired, Engine Family No. JGNXB08.92C4, S/N G00015937; equipped with a 3-way catalytic converter and air to fuel ratio controller, driving a 130-kW generator</t>
  </si>
  <si>
    <t>70.00</t>
  </si>
  <si>
    <t>APCD2019-PTO-003332</t>
  </si>
  <si>
    <t>Escondido Union School District</t>
  </si>
  <si>
    <t>Jessica Kimbrell</t>
  </si>
  <si>
    <t>2310 Aldergrove Ave Escondido, CA</t>
  </si>
  <si>
    <t>Emergency Diesel Engine Generator: John Deere, Model 4045HF285I, 158 BHP, S/N PE4045N020139 , Engine Family JJDXL04.5119, Tier 3 certified; equipped with a diesel particulate filter, Johnson Matthey, Model SDPF-1-N-CS-B1T0-6SLP, S/N 2239397-001; and driving a 100-kW emergency electrical generator.</t>
  </si>
  <si>
    <t>APCD2019-PTO-003333</t>
  </si>
  <si>
    <t>Novartis Gene Therapies</t>
  </si>
  <si>
    <t>Emergency Diesel Engine Generator: John Deere, Model 6068HF285, S/N PE6068N013154; Model Year 2019; Engine_x000D_
Family KJDXL06.8120; Tier 3 certified; 237 bhp rated; driving a 154 kW emergency electrical generator._x000D_
Annual testing and maintenance limit: 47 hours.</t>
  </si>
  <si>
    <t>52.00</t>
  </si>
  <si>
    <t>APCD2019-PTO-003335</t>
  </si>
  <si>
    <t>Emergency natural gas engine: Cummins, Model GTA38G2, S/N 25309750, rated at 965 bhp, Model Year 2006, equipped with NSCR: EmeraChem, catalyst EC-TW-4X-RO-2650-0000-3500, housing: EC-2650-10-H-CS, Altronic air to fuel ratio controller EPC-110/120/100E/150, driving a 635 KW generator.</t>
  </si>
  <si>
    <t>APCD2019-PTO-003336</t>
  </si>
  <si>
    <t>Emergency natural gas engine: Cummins, Model GTA38G2, S/N 25308689, rated at 965 bhp, Model Year 2006, equipped with NSCR: EmeraChem, catalyst EC-TW-4X-RO-2650-0000-3500, housing: EC-2650-10-H-CS, Altronic air to fuel ratio controller EPC-110/120/100E/150, driving a 635 KW generator.</t>
  </si>
  <si>
    <t>9.60</t>
  </si>
  <si>
    <t>APCD2019-PTO-003342</t>
  </si>
  <si>
    <t>Emergency Engine:  PSI, Model D111L, 302 BHP, natural gas fired, S/N EEIOH807536, Model Year 2015, Engine Family No. JPSIB11.1NGP, equipped with a 3-way catalyst, driving a 200kW generator.</t>
  </si>
  <si>
    <t>32.30</t>
  </si>
  <si>
    <t>APCD2019-PTO-003343</t>
  </si>
  <si>
    <t>Ensign Services Inc</t>
  </si>
  <si>
    <t>Eric Bills</t>
  </si>
  <si>
    <t>553 F St Chula Vista, CA</t>
  </si>
  <si>
    <t>Emergency Diesel Engine Generator: John Deere Model 4045HF285K, rated at 197 BHP, S/N PE4045N008583, Engine Family HJDXL06.8120, Tier 3 certified; driving a 130 KW emergency electrical generator.</t>
  </si>
  <si>
    <t>54.30</t>
  </si>
  <si>
    <t>APCD2019-PTO-003344</t>
  </si>
  <si>
    <t>Westmont Construction Inc</t>
  </si>
  <si>
    <t>Frank McFarland</t>
  </si>
  <si>
    <t>9000 Murray Dr La Mesa, CA</t>
  </si>
  <si>
    <t>Emergency Diesel Engine Generator: Generac, Model SD0150GG176.7D18HPSY3, 240 BHP, S/N 3004479479, Engine Family JFPXL06.7DGS, Tier 3 certified; driving a 150-kW emergency electrical generator.</t>
  </si>
  <si>
    <t>13.10</t>
  </si>
  <si>
    <t>APCD2019-PTO-003345</t>
  </si>
  <si>
    <t>UTC Residential Owner</t>
  </si>
  <si>
    <t>Drew Peterson</t>
  </si>
  <si>
    <t>8800 Lombard Place San Diego, CA</t>
  </si>
  <si>
    <t>Emergency Diesel Engine Generator: Mitsubishi, Model S12R-Y2PTAW-1, 1881 BHP, S/N 18113, Engine Family HMVXL49.0BBA, Tier 2 certified; driving a 1250-kW emergency electrical generator.  Annual testing and maintenance limit: 10.3 hours.</t>
  </si>
  <si>
    <t>APCD2019-PTO-003348</t>
  </si>
  <si>
    <t>Pine Hills Mutual Water Company</t>
  </si>
  <si>
    <t>Dave Southcott</t>
  </si>
  <si>
    <t>4763 Pine Hills Rd Julian, CA</t>
  </si>
  <si>
    <t>Emergency Engine: Ford(Kohler), Model: LSG-8751-6005-A (60RZ), 126 BHP, LPG fired,_x000D_S/N 00715 G-15-RA (354001); Manufacture Year: 1994, driving a 60-kW generator.</t>
  </si>
  <si>
    <t>APCD2019-PTO-003349</t>
  </si>
  <si>
    <t>Clint Baze</t>
  </si>
  <si>
    <t>1495 Candlelight Glen Escondido, CA</t>
  </si>
  <si>
    <t>Emergency Engine: Ford(Kohler), Model: CSG-6491-G005-F (30RZ), 82 BHP, NG fired,_x000D_S/N 02557 B-2-TT (221486); Manufacture Year: 1988, driving a 30-kW generator.</t>
  </si>
  <si>
    <t>267.60</t>
  </si>
  <si>
    <t>270.10</t>
  </si>
  <si>
    <t>APCD2019-PTO-003350</t>
  </si>
  <si>
    <t>1900 Hamilton Lane Escondido, CA</t>
  </si>
  <si>
    <t>Emergency Engine: Perkins(Katolight), Model: T4.236 (D60FRP4), 93 BHP, diesel fired,_x000D_S/N U243423S (AD115676SKL S-36640); Manufacture Year: 1988, driving a 60-kW generator</t>
  </si>
  <si>
    <t>282.30</t>
  </si>
  <si>
    <t>285.90</t>
  </si>
  <si>
    <t>APCD2019-PTO-003352</t>
  </si>
  <si>
    <t>Pelican Brooks Street Oceanside, LLC.</t>
  </si>
  <si>
    <t>Lou Ochoa</t>
  </si>
  <si>
    <t>355 North Cleveland Oceanside, CA</t>
  </si>
  <si>
    <t>Emergency Diesel Engine Generator: John Deere, Model 4045HF285I, S/N PE4045N009282; Model Year 2017; Engine Family HJDXL04.5119; Tier 3 certified; 158 bhp rated; equipped with Johnson Matthey diesel particulate filter, Model SDPF-1-N-CS-BITO-6/6-LP, S/N 512892-1; driving an 102 kW emergency electrical generator.</t>
  </si>
  <si>
    <t>APCD2019-PTO-003355</t>
  </si>
  <si>
    <t>Mark Lake</t>
  </si>
  <si>
    <t>7488 Calzada De La Fuente San Diego, CA</t>
  </si>
  <si>
    <t>Emergency Diesel Engine: John Deere model 6135HFG75, S/N RG6135G010999; Engine Family JJDXL13.5132; tier 2 certified; 755 bhp rated; turbocharged with air cooler; driving a 505 kW emergency generator.</t>
  </si>
  <si>
    <t>APCD2019-PTO-003359</t>
  </si>
  <si>
    <t>Gen 5 Fertility</t>
  </si>
  <si>
    <t>3420 Carmel Mountain Road San Diego, CA</t>
  </si>
  <si>
    <t>Emergency Diesel Engine Generator: John Deere, Model 4045HF285H, S/N PE4045N020726; Model Year 2019; Engine Family KJDXL04.5119; Tier 3 certified; 133 bhp rated; driving an 83 kW emergency electrical generator.</t>
  </si>
  <si>
    <t>18.60</t>
  </si>
  <si>
    <t>APCD2019-PTO-003362</t>
  </si>
  <si>
    <t>Emergency Diesel Engine: John Deere Model 4045HF285I, S/N PE4045N020709; Engine Family KJDXL04.5119; tier 3_x000D_
certified; 158 bhp rated; turbocharged with charge air cooler; driving a 100 kW emergency generator</t>
  </si>
  <si>
    <t>APCD2019-PTO-003364</t>
  </si>
  <si>
    <t>BioSplice Therapeutics, Inc.</t>
  </si>
  <si>
    <t>Scott Bulcao</t>
  </si>
  <si>
    <t>9360 Towne Centre Dr San Diego, CA</t>
  </si>
  <si>
    <t>Emergency Diesel Engine Generator: Perkins/Caterpillar, Model C15, S/N MGDF5333N11983E; Model Year 2019; Engine Family KCPXL15.2NZS; Tier 2 certified; 762 bhp rated; driving a 500 kW emergency electrical generator.</t>
  </si>
  <si>
    <t>APCD2019-PTO-003366</t>
  </si>
  <si>
    <t>Bldg. 9270 San Diego, CA</t>
  </si>
  <si>
    <t>Emergency Diesel Engine Generator: John Deere, Model 6068HF485, S/N PE6068N011676, Model Year 2018, Engine Family JJDXL13.5103, Tier 3 certified, 318 bhp rated, driving a 200 kW emergency electrical generator.</t>
  </si>
  <si>
    <t>24.30</t>
  </si>
  <si>
    <t>APCD2019-PTO-003367</t>
  </si>
  <si>
    <t>Emergency Diesel Engine Generator: John Deere, Model 6068HF485, S/N PE6068N011958; Model Year 2018; Engine Family JJDXL13.5103; Tier 3 certified; 318 bhp rated; driving a 200 kW emergency electrical generator.</t>
  </si>
  <si>
    <t>APCD2019-PTO-003369</t>
  </si>
  <si>
    <t>USN Naval Base Point Loma,bldg 18 San Diego, CA</t>
  </si>
  <si>
    <t>Emergency Diesel Engine Generator: Mercedes Benz, Model OM924LA, S/N 924.942-C-1151825; Model Year 2018; Engine Family JMBXL07.2RJC; Tier 3 certified; 197 bhp rated; driving a 100 kW emergency electrical generator.</t>
  </si>
  <si>
    <t>15.10</t>
  </si>
  <si>
    <t>21.45</t>
  </si>
  <si>
    <t>APCD2019-PTO-003370</t>
  </si>
  <si>
    <t>Chad Adamos</t>
  </si>
  <si>
    <t>5575 Overland Ave San Diego, CA</t>
  </si>
  <si>
    <t>Emergency Diesel Engine: Mitsubishi, Model S12H-Y2PTAW-1, 1528 BHP, S/N 35139, Engine Family JMVXL37.1BBA, Tier 2 certified; driving a 1000-kW emergency electrical generator.</t>
  </si>
  <si>
    <t>APCD2019-PTO-003371</t>
  </si>
  <si>
    <t>Emergency Diesel Engine: Mitsubishi, Model S12H-Y2PTAW-1, 1528 BHP, S/N 35155, Engine Family JMVXL37.1BBA, Tier 2 certified; driving a 1000-kW emergency electrical generator.</t>
  </si>
  <si>
    <t>APCD2019-PTO-003372</t>
  </si>
  <si>
    <t>The Guild Hotel</t>
  </si>
  <si>
    <t>David Byrd</t>
  </si>
  <si>
    <t>500 W. Broadway San Diego, CA</t>
  </si>
  <si>
    <t>Emergency Diesel Engine: FPT Industrial S.P.A., Model F2CE9685A-E, 389 BHP, S/N E002-048896, Engine Family JFPXL08.7TR3, Tier 3 certified; driving a 250-kW emergency electrical generator.</t>
  </si>
  <si>
    <t>APCD2019-PTO-003373</t>
  </si>
  <si>
    <t>Emergency Diesel Engine Generator: John Deere, Model 6090HFG86, S/N RG6090L137021; Model Year 2019; Engine Family KJDXL09.0114; Tier 3 certified; 463 bhp rated; driving a 300 kW emergency electrical generator.</t>
  </si>
  <si>
    <t>33.30</t>
  </si>
  <si>
    <t>APCD2019-PTO-003375</t>
  </si>
  <si>
    <t>Emergency Diesel Engine Generator: Mercedes Benz, Model OM924LA, 197 BHP, S/N 95130500655, Engine Family JMBXL07.2RJC, Tier 3 certified; driving a 100-kW emergency electrical generator</t>
  </si>
  <si>
    <t>57.80</t>
  </si>
  <si>
    <t>61.25</t>
  </si>
  <si>
    <t>APCD2019-PTO-003383</t>
  </si>
  <si>
    <t>13661 Business Hwy 8 Lakeside, CA</t>
  </si>
  <si>
    <t>Emergency Engine Generator:  Kohler Diesel Engine, Model KD27V12, S/N 2017160498, rated at 1494 bhp, Model Year 2016, EPA Tier 2 Certified Engine, Engine Family Number HLHAL45.0ESP, driving a 1000 KW generator.</t>
  </si>
  <si>
    <t>17.33</t>
  </si>
  <si>
    <t>26.15</t>
  </si>
  <si>
    <t>APCD2019-PTO-003384</t>
  </si>
  <si>
    <t>Watermark Office Building 2</t>
  </si>
  <si>
    <t>10159 Scripps Gateway Court San Diego, CA</t>
  </si>
  <si>
    <t>Emergency Diesel Engine Generator: John Deere, Model 6135HFG84 rated at 617 bhp, S/N RG6135L034325, Engine Family: HJDXL13.5146, EPA  Tier 3 certified engine; driving a 405-kW emergency electrical generator.</t>
  </si>
  <si>
    <t>82.80</t>
  </si>
  <si>
    <t>94.70</t>
  </si>
  <si>
    <t>APCD2019-PTO-003386</t>
  </si>
  <si>
    <t>41West Owners Association</t>
  </si>
  <si>
    <t>Paige McKenzie</t>
  </si>
  <si>
    <t>2604 5th Ave San Diego, CA</t>
  </si>
  <si>
    <t>Emergency Diesel Engine Generator: FPT Industrial S.P.A., Model F3AE9685A-E, 449 BHP, S/N E003-205878 , Engine Family GFPXL10.3TR3, Tier 3 certified; driving a 300-kW emergency electrical generator.</t>
  </si>
  <si>
    <t>14.10</t>
  </si>
  <si>
    <t>APCD2019-PTO-003387</t>
  </si>
  <si>
    <t>TriLink Bio Technologies LLC</t>
  </si>
  <si>
    <t>Paul Imperial</t>
  </si>
  <si>
    <t>10770 Wateridge Circle San Diego, CA</t>
  </si>
  <si>
    <t>Emergency Diesel Engine Generator: Kohler/Liebherr, Model KD27V12-6AES, S/N 2018 16 0670; Model Year 2018; Engine Family JLHAL45.0ESP; Tier 2 certified; 1195 bhp rated; driving an 800 kW emergency electrical generator.</t>
  </si>
  <si>
    <t>50.45</t>
  </si>
  <si>
    <t>64.15</t>
  </si>
  <si>
    <t>APCD2019-PTO-003391</t>
  </si>
  <si>
    <t>Sycamore Creek</t>
  </si>
  <si>
    <t>Sean Weiman</t>
  </si>
  <si>
    <t>10675 Sorrento Valley Rd San Diego, CA</t>
  </si>
  <si>
    <t>Emergency Diesel Engine Generator: John Deere (Kohler), Model 4045HF2851 (100REOZJF), 158 BHP, _x000D_
S/N PE4045N020707, Engine Family KJDXL04.5119, Tier 3 certified; driving a 102-kW emergency electrical generator.</t>
  </si>
  <si>
    <t>8.80</t>
  </si>
  <si>
    <t>APCD2019-PTO-003392</t>
  </si>
  <si>
    <t>Tierra Del Sol Road Boulevard, CA</t>
  </si>
  <si>
    <t>Emergency Diesel Engine Generator: Kukje Machinery Co, LTD, Model D3400T-Gen1, S/N TP9G00193; Model_x000D_Year 2017; Engine Family HKMCL3.41D43; Tier 3 certified; 85 bhp rated; driving a 50 kW emergency_x000D_electrical generator.</t>
  </si>
  <si>
    <t>217.40</t>
  </si>
  <si>
    <t>APCD2019-PTO-003395</t>
  </si>
  <si>
    <t>Mitchell 1</t>
  </si>
  <si>
    <t>Hugh Murphy</t>
  </si>
  <si>
    <t>16067 Babcock Street San Diego, CA</t>
  </si>
  <si>
    <t>Emergency Diesel Engine: Perkins (Generac), Model 2206D-E13TAG3 (SD400), 619 BHP, S/N TGDF5332N08775E, Engine Family KCPXL12.5NYS, Tier 3 certified; driving a 400-kW emergency electrical generator; _x000D_
Annual testing and maintenance limit: 20.7 hours</t>
  </si>
  <si>
    <t>APCD2019-PTO-003399</t>
  </si>
  <si>
    <t>City of SD PUD Water Branch</t>
  </si>
  <si>
    <t>2797 Caminito Chollas San Diego, CA</t>
  </si>
  <si>
    <t>Emergency Diesel Engine Generator: John Deere (Kohler), Model 6090HF484 (250REOZJE), 385 BHP, _x000D_S/N 33CFGMGH0013, Engine Family KJDXL09.0114, Tier 3 certified; driving a 255-kW emergency electrical generator.</t>
  </si>
  <si>
    <t>14.70</t>
  </si>
  <si>
    <t>APCD2019-PTO-003400</t>
  </si>
  <si>
    <t>Emergency Diesel Engine Generator: John Deere (Kohler), Model 6090HF484 (250REOZJE), 385 BHP, _x000D_S/N 33CFGMGH0014, Engine Family KJDXL09.0114, Tier 3 certified; driving a 255-kW emergency electrical generator.</t>
  </si>
  <si>
    <t>14.40</t>
  </si>
  <si>
    <t>APCD2019-PTO-003402</t>
  </si>
  <si>
    <t>Point Loma Bldg 2003 San Diego, CA</t>
  </si>
  <si>
    <t>Emergency Diesel Engine Generator: John Deere, Model 4045TF290J, S/N PE4045R137742; Model Year 2019;_x000D_
Engine Family KJDXL04.5214; Tier 3 certified; 74 bhp rated; driving a 50 kW emergency electrical_x000D_
generator.</t>
  </si>
  <si>
    <t>8.28</t>
  </si>
  <si>
    <t>14.29</t>
  </si>
  <si>
    <t>APCD2019-PTO-003403</t>
  </si>
  <si>
    <t>Luis Peris</t>
  </si>
  <si>
    <t>10144 Mission Gorge Road Santee, CA</t>
  </si>
  <si>
    <t>Emergency Diesel Engine Generator: John Deere, Model 6068HF285K, 237 BHP, S/N PE6068N012339, Engine Family KJDXL06.8120.8120, Tier 3 certified; driving a 150-kW emergency electrical generator.</t>
  </si>
  <si>
    <t>APCD2019-PTO-003404</t>
  </si>
  <si>
    <t>Kolton Gustafson</t>
  </si>
  <si>
    <t>9810 Lemon Ave La Mesa, CA</t>
  </si>
  <si>
    <t>Emergency Diesel Engine Generator: John Deere, Model 6090HF484C, 346 BHP, S/N RG6090L137333, Engine Family KJDXL09.0114, Tier 3 certified; driving a 230-kW emergency electrical generator.</t>
  </si>
  <si>
    <t>4.70</t>
  </si>
  <si>
    <t>APCD2019-PTO-003405</t>
  </si>
  <si>
    <t>BioLegend, Inc</t>
  </si>
  <si>
    <t>8989 &amp; 8991 BioLegend Way San Diego, CA</t>
  </si>
  <si>
    <t>Emergency Diesel Engine Generator: Mitsubishi, Model S12R-Y2PTAW-1, 1881 BHP, S/N 18151, Engine Family JMVXL49.0BBA, Tier 2 certified; driving a 1250-kW emergency electrical generator.</t>
  </si>
  <si>
    <t>52.60</t>
  </si>
  <si>
    <t>APCD2019-PTO-003406</t>
  </si>
  <si>
    <t>City of San Diego Dept of Info Tech/Wireless Services</t>
  </si>
  <si>
    <t>Robert Buenaventura</t>
  </si>
  <si>
    <t>11111 Otay Lakes Road Jamul, CA</t>
  </si>
  <si>
    <t>Emergency Engine:  Generac, Model:  SG050, 81.7 BHP, propane fired, Engine Family No. JGNXB05.42L2, S/N 3002725596; certified with an OEM 3-way catalytic converter, driving a 50-kW generator.</t>
  </si>
  <si>
    <t>APCD2019-PTO-003407</t>
  </si>
  <si>
    <t>Naval Air Station North Island BLDG 709 San Diego, CA</t>
  </si>
  <si>
    <t>Emergency Diesel Engine Generator: John Deere, Model 4045TF290J, S/N PE4045R137635; Model Year 2019; Engine Family KJDXL04.5241; Tier 3 certified; 74 bhp rated; driving a 50 kW emergency electrical generator.</t>
  </si>
  <si>
    <t>21.16</t>
  </si>
  <si>
    <t>27.37</t>
  </si>
  <si>
    <t>APCD2019-PTO-003408</t>
  </si>
  <si>
    <t>Caltrans</t>
  </si>
  <si>
    <t>Nikki Tiongco</t>
  </si>
  <si>
    <t>1700 Glorietta Plaza Coronado, CA</t>
  </si>
  <si>
    <t>Emergency Diesel Engine Generator: Cummins, Model QSB5-G5, 176 BHP, S/N 74298516, Engine Family JCEXL0275AAK, Tier 3 certified; driving a 131-kW emergency electrical generator.</t>
  </si>
  <si>
    <t>18.40</t>
  </si>
  <si>
    <t>APCD2019-PTO-003409</t>
  </si>
  <si>
    <t>1993 Main Street San Diego, CA</t>
  </si>
  <si>
    <t>Emergency Diesel Engine Generator: Cummins, Model QSB5-G5, 176 BHP, S/N 74298593, Engine Family JCEXL0275AAK, Tier 3 certified; driving a 131-kW emergency electrical generator.  Annual testing and maintenance limit: 8.4 hours.</t>
  </si>
  <si>
    <t>20.00</t>
  </si>
  <si>
    <t>APCD2019-PTO-003411</t>
  </si>
  <si>
    <t>Jim Dohrer</t>
  </si>
  <si>
    <t>Emergency Diesel Engine Generator: Cummins, Model QSB5-G13, 173 BHP, S/N 74517815, Engine Family KCEXL0275AAK, Tier 3 certified; driving a 100-kW emergency electrical generator._x000D_(location: waste water lift station)</t>
  </si>
  <si>
    <t>APCD2020-PTO-003412</t>
  </si>
  <si>
    <t>Encinitas Union School District</t>
  </si>
  <si>
    <t>Gerry Devitt</t>
  </si>
  <si>
    <t>101 S Rancho Santa Fe Road Encinitas, CA</t>
  </si>
  <si>
    <t>Emergency Diesel Engine Generator: Cummins, Model QSB5-G13, S/N 74459829; Model Year 2019; Engine Family KCEXL0275AAK; Tier 3 certified; 173 bhp rated; driving a 80 kW emergency electrical generator.</t>
  </si>
  <si>
    <t>APCD2020-PTO-003416</t>
  </si>
  <si>
    <t>A &amp; B Truck Recycling</t>
  </si>
  <si>
    <t>Andrew Stannard</t>
  </si>
  <si>
    <t>2863 COMMERCIAL ST San Diego, CA</t>
  </si>
  <si>
    <t>Emergency Diesel Engine: Detroit Diesel, Model 0437000, S/N 2A96018,  Model Year 1988, 128 BHP.</t>
  </si>
  <si>
    <t>627.48</t>
  </si>
  <si>
    <t>632.68</t>
  </si>
  <si>
    <t>APCD2020-PTO-003417</t>
  </si>
  <si>
    <t>Park &amp; Market High Rise</t>
  </si>
  <si>
    <t>601 11th Street San Diego, CA</t>
  </si>
  <si>
    <t>Emergency Diesel Engine: Mitsubishi model S12A2-Y2PTAW, S/N 29041; Engine Family HMVXL33.9BBA; tier 2_x000D_
certified; 1207 bhp rated; turbocharged with charge air cooler; driving an 800 kW emergency generator_x000D_
_x000D_
Annual testing and maintenance limit: 18 hours</t>
  </si>
  <si>
    <t>19.50</t>
  </si>
  <si>
    <t>APCD2020-PTO-003422</t>
  </si>
  <si>
    <t>Ramada by Wyndham San Diego South</t>
  </si>
  <si>
    <t>Angela Pablico</t>
  </si>
  <si>
    <t>700 National City Blvd National City, CA</t>
  </si>
  <si>
    <t>Emergency Rule 12 Engine: CUMMINS, MODEL 6CTA-8-3G, DIESEL FIRED, 277 BHP, S/N 44339374, DRIVING AN ELECTRIC GENERATOR, KOHLER, MODEL 15DROZ281, S/N 244806; Formerly APCD2006-PTO-970756 (retired).</t>
  </si>
  <si>
    <t>APCD2020-PTO-003423</t>
  </si>
  <si>
    <t>City of San Diego Fire-Rescue, Fire Station #5</t>
  </si>
  <si>
    <t>Facility Maintenance Officer</t>
  </si>
  <si>
    <t>3902 9th Avenue San Diego, CA</t>
  </si>
  <si>
    <t>Emergency Diesel Engine Generator: John Deere Model 4024HF285B, S/N PE4024L142179; Engine Family_x000D_
DJDXL04.5141; tier 3 certified; 80 bhp rated; turbocharged with air cooler; driving a 40 kW emergency electrical generator._x000D_
_x000D_
Annual testing and maintenance limit: 20.5 hours</t>
  </si>
  <si>
    <t>APCD2020-PTO-003425</t>
  </si>
  <si>
    <t>Emergency Diesel Engine Generator: Mitsubishi, Model S12A2-Y2PTAW-2, S/N 29726; Model Year 2019; Engine Family KMVXL33.9BBA; Tier 2 certified; 1207 bhp rated; driving a 750 kW emergency electrical generator.</t>
  </si>
  <si>
    <t>APCD2020-PTO-003426</t>
  </si>
  <si>
    <t>Emergency Diesel Engine Generator: Mitsubishi, Model S12A2-Y2PTAW-2, S/N 29717; Model Year 2019; Engine Family KMVXL33.9BBA; Tier 2 certified; 1207 bhp rated; driving a 750 kW emergency electrical generator.</t>
  </si>
  <si>
    <t>24.50</t>
  </si>
  <si>
    <t>25.70</t>
  </si>
  <si>
    <t>APCD2020-PTO-003427</t>
  </si>
  <si>
    <t>Carte Partners, LLC.</t>
  </si>
  <si>
    <t>Caden Taylor</t>
  </si>
  <si>
    <t>401 West Ash Street San Diego, CA</t>
  </si>
  <si>
    <t>Emergency Diesel Engine Generator: Perkins, Model 2506C-E15TAG3, 762 BHP, S/N MGDF5333N07245C, Engine Family HCPXL15.2NZS, Tier 2 certified; driving a 500-kW emergency electrical generator</t>
  </si>
  <si>
    <t>76.50</t>
  </si>
  <si>
    <t>APCD2020-PTO-003430</t>
  </si>
  <si>
    <t>Tower 180 Owner, LLC</t>
  </si>
  <si>
    <t>Rachelle Martini</t>
  </si>
  <si>
    <t>180 Broadway San Diego, CA</t>
  </si>
  <si>
    <t>Emergency Diesel Engine Generator: John Deere, Model 6135HFG84, 617 BHP, S/N RG6135L033131, Engine Family HJDXL13.5146, Tier 3 certified; driving a 400-kW emergency electrical generator.</t>
  </si>
  <si>
    <t>18.00</t>
  </si>
  <si>
    <t>APCD2020-PTO-003435</t>
  </si>
  <si>
    <t>Emergency Diesel Engine Generator: Volvo, Model TWD1643GE; S/N 2016124534, Model Year 2018; Engine Family JVPXL16.1ACW; Tier 2 certified; 903 bhp rated; driving an 600 kW emergency electrical generator.</t>
  </si>
  <si>
    <t>APCD2020-PTO-003439</t>
  </si>
  <si>
    <t>Kearny Mesa Ambulatory Surgical Center</t>
  </si>
  <si>
    <t>Ron Gertsch</t>
  </si>
  <si>
    <t>5225 Kearny Villa Way San Diego, CA</t>
  </si>
  <si>
    <t>Emergency Rule 12 Engine: Kohler, Model 50ROZ282, diesel fired, 82 BHP, S/N 139639, driving an emergency electrical generator.</t>
  </si>
  <si>
    <t>APCD2020-PTO-003445</t>
  </si>
  <si>
    <t>SIO 9500 Gilman Dr Dept 0089 San Diego, CA</t>
  </si>
  <si>
    <t>Emergency Diesel Engine Generator: Caterpillar Model C175-20 DM8854-02, S/N BXR01999; Engine Family_x000D_JCPXL106.NZS; tier 2 certified; 5646 bhp rated; turbocharged with air cooler; driving a 4 MW emergency_x000D_electrical generator</t>
  </si>
  <si>
    <t>APCD2020-PTO-003452</t>
  </si>
  <si>
    <t>City of SD, Public Utilities Department, Wastewater Collection Division</t>
  </si>
  <si>
    <t>1800 Oro Vista Road San Diego, CA</t>
  </si>
  <si>
    <t>Emergency Engine:  Kohler, Model KG2204T, 2.2L, 63.9 BHP, NG fired, Engine Family No. KKHXB2.237DT, _x000D_S/N D190205126; equipped with an electronic air to fuel ratio controller driving a  30-kW generator.  _x000D_Add on controls: NETT Technologies, Model: T-series, 3-way catalyst, S/N T15-4024</t>
  </si>
  <si>
    <t>24.00</t>
  </si>
  <si>
    <t>APCD2020-PTO-003453</t>
  </si>
  <si>
    <t>City of SD, Public Utilities Department, Wastewater Collection Deptartment</t>
  </si>
  <si>
    <t>5393 Sunglow Court San Diego, CA</t>
  </si>
  <si>
    <t>Emergency Engine:  Kohler, Model: KG2204T, 2.2L, 63.9 BHP, NG fired, Engine Family No. JKHXB2.237DT, _x000D_S/N D181202566; equipped with an electronic air to fuel ratio controller driving a 30-kW generator.  _x000D_Add on controls: NETT Technologies, Model: T-series, 3-way catalyst, S/N T15-4025.</t>
  </si>
  <si>
    <t>8.50</t>
  </si>
  <si>
    <t>12.00</t>
  </si>
  <si>
    <t>APCD2020-PTO-003454</t>
  </si>
  <si>
    <t>15th &amp; Island - Parkside</t>
  </si>
  <si>
    <t>1475 Island Ave San Diego, CA</t>
  </si>
  <si>
    <t>Emergency Diesel Engine Generator: Perkins, Model 2206D-E13TAG3 rated at 619 bhp, S/N TGDF5332N04424C, Engine Family: GCPXL12.5NYS, EPA Tier 3 certified engine; driving a 400-kW emergency electrical generator._x000D__x000D_Annual testing and maintenance limit: 20 hours</t>
  </si>
  <si>
    <t>13.00</t>
  </si>
  <si>
    <t>APCD2020-PTO-003456</t>
  </si>
  <si>
    <t>Patrick Tam</t>
  </si>
  <si>
    <t>2205 Vista Way Oceanside, CA</t>
  </si>
  <si>
    <t>Emergency Diesel Engine Generator: Cummins, Model QSX15-G9, S/N 80223305; Model Year 2019; Engine_x000D_Family KCEXL015.AAJ; Tier 2 certified; 755 bhp rated; driving a 500 kW emergency electrical generator.</t>
  </si>
  <si>
    <t>19.90</t>
  </si>
  <si>
    <t>51.90</t>
  </si>
  <si>
    <t>APCD2020-PTO-003457</t>
  </si>
  <si>
    <t>BLDG 505 Naval Amphobious Base Silver Strand Bl Coronado, CA</t>
  </si>
  <si>
    <t>Emergency Diesel Engine Generator: FPT Industrial, Model F4HE9685A*J rated at 279 bhp, S/N 0172949, Engine Family: KFPXL06.7DGS, EPA Tier 3 certified engine; driving a 150-kW generator</t>
  </si>
  <si>
    <t>APCD2020-PTO-003458</t>
  </si>
  <si>
    <t>Desert Ironwoods Resort</t>
  </si>
  <si>
    <t>Robert Hipchen</t>
  </si>
  <si>
    <t>4875 Highway 78 Borrego Springs, CA</t>
  </si>
  <si>
    <t>Emergency Diesel Engine Generator: Cummins, Model 6A3 4-G1, S/N 53134953; Model Year 1991; 50 bhp rated; driving an emergency electrical generator</t>
  </si>
  <si>
    <t>849.10</t>
  </si>
  <si>
    <t>APCD2020-PTO-003462</t>
  </si>
  <si>
    <t>9280 Regent Road - Generator A San Diego, CA</t>
  </si>
  <si>
    <t>Emergency Diesel Engine Generator: John Deere (Kohler), Model 6068HFG85 (200REOZJF), 315 BHP, _x000D_S/N PE6068N013031, Engine Family KJDXL13.5103, Tier 3 certified; driving a 200-kW emergency electrical generator. _x000D_Annual testing and maintenance limit: 21.5 hours.</t>
  </si>
  <si>
    <t>11.20</t>
  </si>
  <si>
    <t>16.70</t>
  </si>
  <si>
    <t>APCD2020-PTO-003463</t>
  </si>
  <si>
    <t>9280 Regent Road - Generator BC San Diego, CA</t>
  </si>
  <si>
    <t>Emergency Diesel Engine Generator: John Deere (Kohler), Model 6135HF485 (350REOZJ), 538 BHP, S/N RG6135L036201, _x000D_Engine Family KJDXL13.5103, Tier 3 certified; driving a 350-kW emergency electrical generator. _x000D_Annual testing and maintenance limit: 21.5 hours.</t>
  </si>
  <si>
    <t>11.10</t>
  </si>
  <si>
    <t>APCD2020-PTO-003464</t>
  </si>
  <si>
    <t>9280 Regent Road - Generator D San Diego, CA</t>
  </si>
  <si>
    <t>Emergency Diesel Engine Generator: John Deere (Kohler), Model 6135HF485 (350REOZJ), 538 BHP, S/N RG6135L036218, _x000D_Engine Family KJDXL13.5103, Tier 3 certified; driving a 350-kW emergency electrical generator. _x000D_Annual testing and maintenance limit: 21.5 hours.</t>
  </si>
  <si>
    <t>APCD2020-PTO-003465</t>
  </si>
  <si>
    <t>9280 Regent Road - Generator E San Diego, CA</t>
  </si>
  <si>
    <t>Emergency Diesel Engine Generator: John Deere (Kohler), Model 6135HF485 (350REOZJ), 538 BHP, S/N RG6135L036223, _x000D_Engine Family KJDXL13.5103, Tier 3 certified; driving a 350-kW emergency electrical generator. _x000D_Annual testing and maintenance limit: 21.5 hours.</t>
  </si>
  <si>
    <t>APCD2020-PTO-003468</t>
  </si>
  <si>
    <t>The Glen at Scripps Ranch CCRC LLC</t>
  </si>
  <si>
    <t>Ben French</t>
  </si>
  <si>
    <t>9800 Glen Center Dr San Diego, CA</t>
  </si>
  <si>
    <t>Emergency Diesel Engine Generator: John Deere, Model 6090HFG86A, S/N: RG6090L135528; Model Year 2018; Engine Family JJDXL09.0114; Tier 3 certified; 463 bhp rated; equipped with Johnson Matthey diesel particular filter, Model SDPF-2-N-CS-BITO-6/6-LP, S/N: 909384-1, driving a 300 kW emergency electrical generator.</t>
  </si>
  <si>
    <t>60.50</t>
  </si>
  <si>
    <t>APCD2020-PTO-003469</t>
  </si>
  <si>
    <t>Jeff Ammerman</t>
  </si>
  <si>
    <t>300 Lantern Crest Way Santee, CA</t>
  </si>
  <si>
    <t>Emergency Engine:  Generac, Model: SG230, 374 BHP, natural gas fired, Engine Family No. KGNXB14.22C1, _x000D_S/N G9197001874; certified with an electronic air to fuel ratio controller and 3-way catalyst driving a 230-kW generator.</t>
  </si>
  <si>
    <t>APCD2020-PTO-003470</t>
  </si>
  <si>
    <t>Kilroy Realty, L.P.</t>
  </si>
  <si>
    <t>Sarah Santos</t>
  </si>
  <si>
    <t>12830 El Camino Real San Diego, CA</t>
  </si>
  <si>
    <t>Emergency Diesel Engine Generator: Cummins, Model QSX15-G9, 755 BHP, S/N 80153106, Engine Family KCEXL015.AAJ, Tier 2 certified; driving a 500-kW emergency electrical generator.</t>
  </si>
  <si>
    <t>39.90</t>
  </si>
  <si>
    <t>APCD2020-PTO-003471</t>
  </si>
  <si>
    <t>Chula Vista Fire Department</t>
  </si>
  <si>
    <t>Ramon Huizar</t>
  </si>
  <si>
    <t>1715 Millenia Avenue Chula Vista, CA</t>
  </si>
  <si>
    <t>Emergency Diesel Engine Generator: John Deere (Kohler), Model 6068HFG82 _x000D_(1800REOZJG), 284 BHP, S/N PE6068N014112, Engine Family KJDXL06.8120, _x000D_Tier 3 certified; driving a 180-kW emergency electrical generator.</t>
  </si>
  <si>
    <t>41.45</t>
  </si>
  <si>
    <t>46.15</t>
  </si>
  <si>
    <t>APCD2020-PTO-003472</t>
  </si>
  <si>
    <t>Lakeside Fire Protection District</t>
  </si>
  <si>
    <t>H. Lawler</t>
  </si>
  <si>
    <t>14008 Hwy 8 Business El Cajon, CA</t>
  </si>
  <si>
    <t>Emergency Diesel Engine: John Deere (Kohler), Model 6068HF285K (150REOZJF), 237 BHP, _x000D_
S/N PE6068N013767, Engine Family KJDXL06.8120, Tier 3 certified; driving a 150-kW emergency electrical generator._x000D_
Annual testing and maintenance limit: 22 hours.</t>
  </si>
  <si>
    <t>15.15</t>
  </si>
  <si>
    <t>23.65</t>
  </si>
  <si>
    <t>APCD2020-PTO-003475</t>
  </si>
  <si>
    <t>Costco Gasoline Facility #403</t>
  </si>
  <si>
    <t>Jeff Wynns</t>
  </si>
  <si>
    <t>101 Town Center Parkway Santee, CA</t>
  </si>
  <si>
    <t>Emergency Diesel Engine Generator: John Deere, Model 4039TF001, S/N TO4039T402713; Model Year 1993; 110 bhp rated; driving an emergency electrical generator. (Tier 0)</t>
  </si>
  <si>
    <t>579.00</t>
  </si>
  <si>
    <t>APCD2020-PTO-003478</t>
  </si>
  <si>
    <t>Julian Community Services District</t>
  </si>
  <si>
    <t>Harry Seifert</t>
  </si>
  <si>
    <t>730 Farmers Road Julian, CA</t>
  </si>
  <si>
    <t>Emergency Diesel Engine: Cummins, Model QSB4.5 CM850, S/N 21832944; _x000D_
Engine Family 8CEXL0275AAG; Tier 3 certified; 126 bhp rated; driving a 60-kW emergency generator.</t>
  </si>
  <si>
    <t>181.50</t>
  </si>
  <si>
    <t>APCD2020-PTO-003479</t>
  </si>
  <si>
    <t>2656 Farmers Road Julian,</t>
  </si>
  <si>
    <t>Emergency Engine: John Deere (LIbby), Model: MEP-806A, 84BHP, diesel fired,_x000D_S/N RZJ00846; Manufacture Year: 1994, driving a 60-kW generator.</t>
  </si>
  <si>
    <t>1137.60</t>
  </si>
  <si>
    <t>APCD2020-PTO-003480</t>
  </si>
  <si>
    <t>Brian Jennette</t>
  </si>
  <si>
    <t>1441 Manchester St National City, CA</t>
  </si>
  <si>
    <t>Emergency Diesel Engine: Cummins, Model QSB7-G5 NR3, 325 BHP, S/N 74508416, _x000D_
Engine Family KCEXL0409AAD, 2019, Tier 3 certified; driving a 150-kW emergency electrical generator. _x000D_
Annual testing and maintenance limit: 21.1 hours.</t>
  </si>
  <si>
    <t>APCD2020-PTO-003481</t>
  </si>
  <si>
    <t>Chris Rose</t>
  </si>
  <si>
    <t>3270 &amp; 3272 Admiral Boland Bl San Diego, CA</t>
  </si>
  <si>
    <t>Emergency Diesel Engine Generator: John Deere, Model 6135HFG75, S/N RG6135G012269; Model Year 2019; Engine Family KJDXL13.5132; Tier 2 certified; 755 bhp rated; driving a 475 kW emergency electrical generator.</t>
  </si>
  <si>
    <t>25.77</t>
  </si>
  <si>
    <t>APCD2020-PTO-003482</t>
  </si>
  <si>
    <t>Family Health Centers of San Diego</t>
  </si>
  <si>
    <t>Daniel Etsy</t>
  </si>
  <si>
    <t>3420 College Ave San Diego, CA</t>
  </si>
  <si>
    <t>Emergency Diesel Engine Generator: John Deere, Model 4045HF285I, 158 BHP, S/N PE4045N016395, Engine Family JJDXL04.5119, Tier 3 certified; driving a 100-kW emergency electrical generator.</t>
  </si>
  <si>
    <t>APCD2020-PTO-003486</t>
  </si>
  <si>
    <t>Abzena, Inc.</t>
  </si>
  <si>
    <t>8810 Rehco Road San Diego, CA</t>
  </si>
  <si>
    <t>Emergency Diesel Engine Generator: Volvo Penta, Model TWD1643GE, S/N 2016129815; Model Year 2019; Engine Family KVPXL16.1ACW; Tier 2 certified; 903 bhp rated; driving a 600 kW emergency electrical generator.</t>
  </si>
  <si>
    <t>46.80</t>
  </si>
  <si>
    <t>APCD2020-PTO-003487</t>
  </si>
  <si>
    <t>Tandem Diabetes Care</t>
  </si>
  <si>
    <t>Frank Haslinger</t>
  </si>
  <si>
    <t>6495 Marindustry Place San Diego, CA</t>
  </si>
  <si>
    <t>Emergency Diesel Engine Generator: John Deere, Model 6068HFG82, S/N PE6068N014406; Model Year 2019; Engine Family KJDXL06.8120; Tier 3 certified; 284 bhp rated; driving a 180 kW emergency electrical generator.</t>
  </si>
  <si>
    <t>22.39</t>
  </si>
  <si>
    <t>APCD2020-PTO-003488</t>
  </si>
  <si>
    <t>Shari Sehlhorst</t>
  </si>
  <si>
    <t>Emergency Diesel Engine Generator: Generac, Model SD080 rated at 131 bhp, S/N 01644987, Engine Family: JFPXL06.7DGB, EPA Tier 3 certified engine; driving a 80-kW emergency electrical generator.</t>
  </si>
  <si>
    <t>APCD2020-PTO-003491</t>
  </si>
  <si>
    <t>Cutwater Spirits</t>
  </si>
  <si>
    <t>Karen Bozier</t>
  </si>
  <si>
    <t>9750 Distribution Ave. San Diego, CA</t>
  </si>
  <si>
    <t>Emergency Engine:  Generac, Model Generac, S/N 3005705093, 636 BHP, NG fired, _x000D_Engine Family No. LGNXB21.92C1; certified with TWC, ECM, and HO2S driving a 350-kW generator.</t>
  </si>
  <si>
    <t>APCD2020-PTO-003492</t>
  </si>
  <si>
    <t>Dave McQuead</t>
  </si>
  <si>
    <t>2604 Overlook Point Drive Escondido, CA</t>
  </si>
  <si>
    <t>Emergency Diesel Engine Generator: John Deere, Model 6068HF285K, 237 BHP, S/N PE6068N014169, _x000D_
Engine Family KJDXL06.8120, Tier 3 certified; driving a 154-kW emergency electrical generator._x000D_
Annual testing and maintenance limit: 31 hours.</t>
  </si>
  <si>
    <t>APCD2020-PTO-003493</t>
  </si>
  <si>
    <t>CA State University San Marcos (CSUSM)</t>
  </si>
  <si>
    <t>Scott Loyd</t>
  </si>
  <si>
    <t>288 Campus Way San Marcos, CA</t>
  </si>
  <si>
    <t>Emergency Diesel Engine Generator: John Deere 6090HF484 rated at 385 bhp, S/N RG6090L136777, Engine Family: KJDXL09.0114, EPA Tier 3 certified engine; driving an 250-kW emergency electrical generator.</t>
  </si>
  <si>
    <t>APCD2020-PTO-003495</t>
  </si>
  <si>
    <t>Michael Denison</t>
  </si>
  <si>
    <t>Emergency Diesel Engine Generator: John Deere, Model 6068HF285K rated at 237 bhp, S/N PE6068N013172, Engine Family: KJDXL06.8120, EPA Tier 3 certified engine; driving a 150-kw generator.</t>
  </si>
  <si>
    <t>APCD2020-PTO-003498</t>
  </si>
  <si>
    <t>Emergency Diesel Engine Generator: Caterpillar, Model C18, S/N FST02266; Model Year 2019; Engine Family_x000D_KCPXL18.1NYS; Tier 2 certified; 923 bhp rated; driving a 600 kW emergency electrical generator.</t>
  </si>
  <si>
    <t>APCD2020-PTO-003499</t>
  </si>
  <si>
    <t>Emergency Diesel Engine Generator: Deutz, Model TD2.9 L4, S/N 12358881; Model Year 2019; Engine Family KDZXL02.9020; Tier 4 certified; 74 bhp rated; driving a 42 kW emergency electrical generator.</t>
  </si>
  <si>
    <t>APCD2020-PTO-003500</t>
  </si>
  <si>
    <t>5950 El Camino Real (Storage) Carlsbad, CA</t>
  </si>
  <si>
    <t>Emergency Diesel Engine Pump: Isuzu, Model CP-4LE2X, S/N 4LE2-823648; Model Year 2019; Engine Family KSZXL02.2PXC; Tier 4 certified; 66 bhp rated; driving a 2290 gpm emergency direct drive pump.</t>
  </si>
  <si>
    <t>1.70</t>
  </si>
  <si>
    <t>5.70</t>
  </si>
  <si>
    <t>APCD2020-PTO-003502</t>
  </si>
  <si>
    <t>Bldg 20817 Camp Pendleton, CA</t>
  </si>
  <si>
    <t>Emergency Diesel Engine Generator: John Deere (Kohler), Model 6068HF285K (150REOZJF), 237 BHP, _x000D_
S/N PE6068N008977, Engine Family JJDXL06.8120, Tier 3 certified with DFI, TC, CAC;  driving a 150-kW emergency electrical generator.</t>
  </si>
  <si>
    <t>APCD2020-PTO-003503</t>
  </si>
  <si>
    <t>Karen Falk</t>
  </si>
  <si>
    <t>1920 North Iris Lane Escondido, CA</t>
  </si>
  <si>
    <t>Emergency Diesel Engine:John Deere (Kohler), Model: 4239DF001 (30R0ZJ81), 80 BHP, S/N TO4239D225459 (254098); Manufacture Year: 1990, driving a 30-kW generator</t>
  </si>
  <si>
    <t>252.40</t>
  </si>
  <si>
    <t>254.80</t>
  </si>
  <si>
    <t>APCD2020-PTO-003504</t>
  </si>
  <si>
    <t>San Miguel Fire Protection District</t>
  </si>
  <si>
    <t>Art Camarena</t>
  </si>
  <si>
    <t>727 E. Bradley Ave El Cajon, CA</t>
  </si>
  <si>
    <t>Emergency Engine:  Kohler, Model: KG2204T, 64.1 BHP, LPG fired, Engine Family No. KKHXB2.237NT, _x000D_S/N D191014531; certified with ECM, O2S, EM; driving a 30-kW generator.  _x000D_Add on controls: NETT Technologies, Model: T-Series, 3-way catalyst, S/N T15-4082.</t>
  </si>
  <si>
    <t>APCD2020-PTO-003508</t>
  </si>
  <si>
    <t>HV Companies</t>
  </si>
  <si>
    <t>Ron Pehle</t>
  </si>
  <si>
    <t>Emergency Diesel Engine Generator: Kohler, Model 300REOZJ rated at 463 bhp, S/N RG6090L130700, Engine Family: HJDXL09.0114, EPA Tier 3 certified engine; driving a 300-kW emergency electrical generator.</t>
  </si>
  <si>
    <t>APCD2020-PTO-003510</t>
  </si>
  <si>
    <t>Kristine Muller</t>
  </si>
  <si>
    <t>Emergency Diesel Two-Engine Generator: AB Volvo, Model TAD1641GE, 757 BHP, S/N 2016129578 &amp; 2016129598, _x000D_Engine Family KVPXL16.1ACC, Tier 2 certified; combined driving a Generac Model MD1000 Gemini Engine 1000-kW emergency electrical generator.</t>
  </si>
  <si>
    <t>APCD2020-PTO-003511</t>
  </si>
  <si>
    <t>Emergency Diesel Two-Engine Generator: AB Volvo, Model TAD1641GE, 757 BHP, S/N 2016127878 &amp; 2016127891, _x000D_Engine Family KVPXL16.1ACC, Tier 2 certified; combined driving a Generac Model MD1000 Gemini Engine 1000-kW emergency electrical generator.</t>
  </si>
  <si>
    <t>APCD2020-PTO-003514</t>
  </si>
  <si>
    <t>92674</t>
  </si>
  <si>
    <t>Emergency Diesel Engine Generator: Caterpillar, Model C9, S/N S9P02133; Model Year 2019; Engine Family KCPXL08.8NZS; Tier 3 certified; 480 bhp rated; driving a 250 kW emergency electrical generator.</t>
  </si>
  <si>
    <t>APCD2020-PTO-003518</t>
  </si>
  <si>
    <t>9500 Gilman Dr - NTPLL #2 San Diego, CA</t>
  </si>
  <si>
    <t>Emergency Diesel Engine Generator: Caterpillar, Model C18, S/N FST02267; Model Year 2019; Engine Family KCPXL18.01NYS; Tier 2 certified; 923 bhp rated; driving a 600 kW emergency electrical generator; Annual testing and maintenance limit: 47.0 hours.</t>
  </si>
  <si>
    <t>APCD2020-PTO-003519</t>
  </si>
  <si>
    <t>Emergency Diesel Engine Generator: Caterpillar, Model C27, S/N MJE05057; Model Year 2019; Engine Family KCPXL27.0NZS; Tier 2 certified; 1214 bhp rated; driving a 800 kW emergency electrical generator; Annual testing and maintenance limit: 47.0 hours.</t>
  </si>
  <si>
    <t>29.90</t>
  </si>
  <si>
    <t>APCD2020-PTO-003520</t>
  </si>
  <si>
    <t>9455 Towne Center Drive San Diego, CA</t>
  </si>
  <si>
    <t>Emergency Diesel Engine Generator: FPT, Model F4HE9685A*J , 279 BHP, S/N 01598410, _x000D_Engine Family JFPXL06.7DGS, Tier 3 certified; driving a 150-kW Generac SD150 emergency electrical generator.</t>
  </si>
  <si>
    <t>7.00</t>
  </si>
  <si>
    <t>22.70</t>
  </si>
  <si>
    <t>APCD2020-PTO-003523</t>
  </si>
  <si>
    <t>Slough TPSP LLC</t>
  </si>
  <si>
    <t>11011 N Torrey Pines San Diego, CA</t>
  </si>
  <si>
    <t>Emergency Diesel Engine Generator: John Deere, Model 4045HF285I, 158 BHP, S/N S/N PE4045N023200, Engine Family KJDXL04.5119, Tier 3 certified; driving a 118-kW emergency electrical generator.</t>
  </si>
  <si>
    <t>APCD2020-PTO-003524</t>
  </si>
  <si>
    <t>Dave Smith</t>
  </si>
  <si>
    <t>1966 Olivenhain Road ENCINITAS, CA</t>
  </si>
  <si>
    <t>Emergency Diesel Engine Generator: John Deere, Model 6135HFG84, 538 BHP, S/N RG6135L036080 , _x000D_Engine Family KJDXL13.5146, Tier 3 certified; driving a 360-kW Kohler 350REOZJB emergency electrical generator.</t>
  </si>
  <si>
    <t>APCD2020-PTO-003525</t>
  </si>
  <si>
    <t>Plexium</t>
  </si>
  <si>
    <t>Hai Blankinship</t>
  </si>
  <si>
    <t>11494 Sorrento Valley Rd San Diego, CA</t>
  </si>
  <si>
    <t>Emergency Diesel Engine Generator: John Deere, Model 4045HF2851, 158 BHP, S/N PE4045N024430, _x000D_
Engine Family KJDXL04.5119, Tier 3 certified; driving a 100-kW Kohler 100REOZJF emergency electrical generator.</t>
  </si>
  <si>
    <t>APCD2020-PTO-003530</t>
  </si>
  <si>
    <t>Happy Lab Services</t>
  </si>
  <si>
    <t>Carol Carpenter</t>
  </si>
  <si>
    <t>9874 Via De La Amistad Suite B San Diego, CA</t>
  </si>
  <si>
    <t>Emergency Diesel Engine Generator: John Deere, Model 4045TF290J, S/N PE4045R137447; Model Year 2019; Engine Family KJDXL04.5214; Tier 3 certified; 75 bhp rated; driving a 50 kW emergency electrical generator.</t>
  </si>
  <si>
    <t>APCD2020-PTO-003536</t>
  </si>
  <si>
    <t>County of San Diego Parks and Recreation Dept</t>
  </si>
  <si>
    <t>Mike Hubbell</t>
  </si>
  <si>
    <t>4945 Heise Park Road Julian, CA</t>
  </si>
  <si>
    <t>Emergency propane engine: Make Cummins, Model QSJ5.9G-G2, S/N F190588780, rated at 100.3 bhp, EPA certified of engine family number KCEXB05.9ARB, equipped with Miratech three-way catalyst: Model MN-08-03F-HSG-0, S/N MN-1431, with air to fuel ratio controller, driving a 74.8 KW generator.</t>
  </si>
  <si>
    <t>142.50</t>
  </si>
  <si>
    <t>APCD2020-PTO-003538</t>
  </si>
  <si>
    <t>County of San Diego - Descanso</t>
  </si>
  <si>
    <t>9545 River Dr Descanso, CA</t>
  </si>
  <si>
    <t>Emergency Diesel Engine Generator: Kohler, Model KDI 3404 TCR, S/N 4833804440; Model Year 2018; Engine Family JKHXL3.36TCG; Tier 3 certified; 94 bhp rated; driving a 40 kW emergency electrical generator.</t>
  </si>
  <si>
    <t>APCD2020-PTO-003539</t>
  </si>
  <si>
    <t>County of San Diego - Potrero</t>
  </si>
  <si>
    <t>28804 Old Highway 80 Pine Valley, CA</t>
  </si>
  <si>
    <t>Emergency Diesel Engine Generator: Kohler, Model KDI 3404 TCR, S/N 482903140; Model Year 2018; Engine Family JKHXL3.36TCG; Tier 3 certified; 94 bhp rated; driving a 40 kW emergency electrical generator.</t>
  </si>
  <si>
    <t>APCD2020-PTO-003541</t>
  </si>
  <si>
    <t>Self-Realization Fellowship Church</t>
  </si>
  <si>
    <t>16455 Old Guejito Grade Road Escondido, CA</t>
  </si>
  <si>
    <t>Emergency Diesel Engine Generator: John Deere, Model 6090HF484, 385 BHP, S/N RG6090L139953, Engine Family LJDXL09.0114, Tier 3 certified; driving a 250-kW emergency electrical generator. (Grove)</t>
  </si>
  <si>
    <t>APCD2020-PTO-003542</t>
  </si>
  <si>
    <t>Emergency Diesel Engine Generator: _x000D_
  John Deere, _x000D_
  Model 6090HF484, 385 BHP, _x000D_
  S/N RG6090L139662, _x000D_
  Engine Family LJDXL09.0114, Tier 3 certified; driving a 250-kW emergency electrical generator. _x000D_
(Maintenance)</t>
  </si>
  <si>
    <t>APCD2020-PTO-003543</t>
  </si>
  <si>
    <t>Wawanesa General Insurance Company</t>
  </si>
  <si>
    <t>Linda Thomas</t>
  </si>
  <si>
    <t>7650 Mission Valley Road San Diego, CA</t>
  </si>
  <si>
    <t>Emergency Diesel Engine Generator: John Deere, Model 6068HF285K, S/N PE6068N015140; Model Year 2020; Engine Family LJDXL06.8120; Tier 3 certified; 237 bhp rated; driving a 154 kW emergency electrical generator.</t>
  </si>
  <si>
    <t>APCD2020-PTO-003550</t>
  </si>
  <si>
    <t>Pacific BioSciences</t>
  </si>
  <si>
    <t>Jennifer Robinson</t>
  </si>
  <si>
    <t>6965 Lusk Blvd San Diego, CA</t>
  </si>
  <si>
    <t>Emergency Diesel Engine Generator: Kohler, Model KD27V12, 1195 BHP, S/N 2019 16 1046 , Engine Family KLHAL45.0ESP, Tier 2 certified; driving a 750-kW emergency electrical generator.</t>
  </si>
  <si>
    <t>17.45</t>
  </si>
  <si>
    <t>33.35</t>
  </si>
  <si>
    <t>APCD2020-PTO-003551</t>
  </si>
  <si>
    <t>BioMed Realty 10421 Wateridge</t>
  </si>
  <si>
    <t>Rosa Correia</t>
  </si>
  <si>
    <t>10421 Wateridge Ave San Diego, CA</t>
  </si>
  <si>
    <t>Emergency Diesel Engine Generator: John Deere, Model 6090HFG86A, 463 BHP, S/N RG6090L140751, Engine Family LJDXL09.0114, Tier 3 certified; driving a 300-kW emergency electrical generator.</t>
  </si>
  <si>
    <t>20.10</t>
  </si>
  <si>
    <t>APCD2020-PTO-003552</t>
  </si>
  <si>
    <t>SDG&amp;E Cuyamaca Energy Plant</t>
  </si>
  <si>
    <t>Senior Environmental Specialist</t>
  </si>
  <si>
    <t>200 N Johnson Ave El Cajon, CA</t>
  </si>
  <si>
    <t>Emergency/Black-start Natural Gas Engine: Caterpillar Model G3512, S/N CATG3511PE2P00212; Engine Family HCPXB51.8CZL; lean burn controlled; 1114 bhp rated; turbocharged with charge air cooler; driving a 750 kW emergency generator.</t>
  </si>
  <si>
    <t>APCD2020-PTO-003556</t>
  </si>
  <si>
    <t>Golden Ticket, LLC</t>
  </si>
  <si>
    <t>Karl Gailey</t>
  </si>
  <si>
    <t>2715 Loker Ave West Carlsbad, CA</t>
  </si>
  <si>
    <t>Emergency Diesel Engine Generator: Caterpillar, Model C4.4, S/N E5G06176; Model Year 2020; Engine Family LPKXL04.4NP1; Tier 3 certified; 96 bhp rated; driving a 60 kW emergency electrical generator</t>
  </si>
  <si>
    <t>3.70</t>
  </si>
  <si>
    <t>APCD2020-PTO-003557</t>
  </si>
  <si>
    <t>Triton Algae Innovation</t>
  </si>
  <si>
    <t>Dave Schroeder</t>
  </si>
  <si>
    <t>11760 Sorrento Valley Rd, Ste P San Diego, CA</t>
  </si>
  <si>
    <t>Emergency Diesel Engine Generator: John Deere, Model 4012HF285K, S/N PE4045N023158; Model Year 2019; Engine Family KJDXL06.8120; Tier 3 certified; 197 bhp rated; driving a 125 kW emergency electrical generator</t>
  </si>
  <si>
    <t>APCD2020-PTO-003560</t>
  </si>
  <si>
    <t>MCAS Miramar Bldg. 9181 San Diego, CA</t>
  </si>
  <si>
    <t>Emergency Diesel Engine Generator: Kukje Machinery, Model D3400T-Gen1, S/N TP9J00706; Model Year 2020; Engine Family KKMCL3.41D43; Tier 3 certified; 85 bhp rated; equipped with a Miratech LTRV2-2-2.5-XR1 DPF; driving a 50 kW emergency electrical generator.</t>
  </si>
  <si>
    <t>APCD2020-PTO-003562</t>
  </si>
  <si>
    <t>44605 Old Highway 80 Jacumba Hot Springs, CA</t>
  </si>
  <si>
    <t>Emergency Diesel Engine Generator: Kohler, Model KDI 3404TCR, 94 BHP, S/N 4829003860, Engine Family JKHXL3.36TCG, Tier 3 certified with DOC and EGR; driving a 50-kW emergency electrical generator.</t>
  </si>
  <si>
    <t>APCD2020-PTO-003563</t>
  </si>
  <si>
    <t>24883 Potrero Valley Rd Potrero, CA</t>
  </si>
  <si>
    <t>Emergency Diesel Engine Generator: Kohler, Model KDI 3404TCR, 94 BHP, S/N 4829203160, Engine Family JKHXL3.36TCG, Tier 3 certified with DOC and EGR; driving a 50-kW emergency electrical generator.</t>
  </si>
  <si>
    <t>268.80</t>
  </si>
  <si>
    <t>270.30</t>
  </si>
  <si>
    <t>APCD2020-PTO-003564</t>
  </si>
  <si>
    <t>County of San Diego - Campo</t>
  </si>
  <si>
    <t>31356 CA-94 Campo, CA</t>
  </si>
  <si>
    <t>Emergency Diesel Engine Generator: Kohler, Model KDI 3404TCR, 94 BHP, S/N 4829203130, Engine Family JKHXL3.36TCG, Tier 3 certified with DOC and EGR; driving a 50-kW emergency electrical generator.</t>
  </si>
  <si>
    <t>APCD2020-PTO-003567</t>
  </si>
  <si>
    <t>35871 Mountain Circle Drive Julian, CA</t>
  </si>
  <si>
    <t>Emergency Engine:  Kohler, Model: KG6208, 103 BHP (LPG), 98 BHP (NG), LPG/NG (dual fuel) fired, Engine Family No. LKHXB06.2NLP &amp; LKHXB06.2NNG, S/N OE20200899; _x000D_equipped with an electronic air to fuel ratio controller driving a 40-kW generator.  Add on controls: NETT Technologies, Model: TG series, 3-way catalyst.</t>
  </si>
  <si>
    <t>101.10</t>
  </si>
  <si>
    <t>APCD2020-PTO-003570</t>
  </si>
  <si>
    <t>Majestic Pines Community Services District</t>
  </si>
  <si>
    <t>David Shenk</t>
  </si>
  <si>
    <t>1405 Banner Road Julian, CA</t>
  </si>
  <si>
    <t>Emergency Diesel Engine Generator: John Deere, Model 4045TF150, 99 BHP, S/N PE4045T293908, Engine Family 3JDXL06.8014, Tier 1 certified; driving a 60-kW emergency electrical generator.  Stack height: 15 feet._x000D_Annual testing and maintenance limit: 8.2 hours.</t>
  </si>
  <si>
    <t>360.50</t>
  </si>
  <si>
    <t>368.10</t>
  </si>
  <si>
    <t>APCD2020-PTO-003574</t>
  </si>
  <si>
    <t>Scantibodies Laboratory, Inc.</t>
  </si>
  <si>
    <t>Alberto Ibarra</t>
  </si>
  <si>
    <t>9336 Abraham Way Santee, CA</t>
  </si>
  <si>
    <t>Emergency Diesel Engine (ATCM Portable): Isuzu, Model BP-4LE2X, S/N 4LE2-813799; Engine Family KSZXL02.2PXB; Tier 4 certified; 64 bhp rated; driving a 38-kW emergency generator.</t>
  </si>
  <si>
    <t>APCD2020-PTO-003575</t>
  </si>
  <si>
    <t>2140 Dehesa Rd El Cajon, CA</t>
  </si>
  <si>
    <t>Emergency Engine:  Kohler, Model: KG2204T, 64.1 BHP, LPG fired, Engine Family No. KKHXB2.237NT, S/N D191215700; equipped with an electronic air to fuel ratio controller driving a 30-kW generator.  _x000D_Add on controls: NETT Technologies, Model: T-series, 3-way catalyst, S/N T15-4083.</t>
  </si>
  <si>
    <t>9.10</t>
  </si>
  <si>
    <t>APCD2020-PTO-003577</t>
  </si>
  <si>
    <t>City of San Diego - College Ranch Hydro Pump Station</t>
  </si>
  <si>
    <t>8717 Lake Ashmore Dr. San Diego, CA</t>
  </si>
  <si>
    <t>Emergency Diesel Engine: Caterpillar model C19, S/N S9P01730; Engine Family JCPXL08.8NZS; tier 3 certified; 480 bhp rated; turbocharged with charge air cooler; driving an 300 kW emergency generator.</t>
  </si>
  <si>
    <t>APCD2020-PTO-003586</t>
  </si>
  <si>
    <t>Poseida Therapeutics</t>
  </si>
  <si>
    <t>Danielle Campbell</t>
  </si>
  <si>
    <t>4575 Eastgate Mall San Diego, CA</t>
  </si>
  <si>
    <t>Emergency Diesel Engine Generator: John Deere, Model 6135HFG675, 755 BHP, S/N RG6135G012113, Engine Family KJDXL13.5132, Tier 3 certified; driving a 500-kW emergency electrical generator.</t>
  </si>
  <si>
    <t>APCD2020-PTO-003589</t>
  </si>
  <si>
    <t>Bosa Development California, Inc.</t>
  </si>
  <si>
    <t>702 Broadway San Diego, CA</t>
  </si>
  <si>
    <t>Emergency Diesel Engine Generator: Mitsubish, Model S16R-Y2PTAW2-1, S/N 23525; Model Year 2018; Engine Family JMVXL65.4BBA; Tier 2 certified; 2923 bhp rated; driving a 2000 kW emergency electrical generator.</t>
  </si>
  <si>
    <t>APCD2020-PTO-003590</t>
  </si>
  <si>
    <t>San Diego Gas &amp; Electric Company</t>
  </si>
  <si>
    <t>4949 Greencraig Lane San Diego, CA</t>
  </si>
  <si>
    <t>Emergency Diesel Engine Generator: John Deere, Model 6090HF484, S/N RG6090L141022; Model Year 2020; Engine Family LJDXL09.0114; Tier 3 certified; 385 bhp rated; driving a 250 kW emergency electrical generator.</t>
  </si>
  <si>
    <t>3.60</t>
  </si>
  <si>
    <t>APCD2020-PTO-003591</t>
  </si>
  <si>
    <t>Koehler Kraft Co Inc</t>
  </si>
  <si>
    <t>CF Koehler</t>
  </si>
  <si>
    <t>2302 Shelter Island Dr San Diego, CA</t>
  </si>
  <si>
    <t>Registration of auxiliary diesel crane engine: Cummins, Model 855N, S/N 421723, rated at 160 bhp, Model Year 1968, non-certified of engine, powering nonmobile operations of a 1968 P&amp;H TC 90 crane.</t>
  </si>
  <si>
    <t>389.20</t>
  </si>
  <si>
    <t>APCD2020-PTO-003593</t>
  </si>
  <si>
    <t>Commander Navy Region Southwest N45/Air</t>
  </si>
  <si>
    <t>Vanessa Capestany</t>
  </si>
  <si>
    <t>750 Pacific Highway San Diego, Ca</t>
  </si>
  <si>
    <t>Emergency Diesel Engine Generator: MTU, Model 18V2000G76S, 1838 BHP, S/N 5462000030, Engine Family KMDDL40.1GNR , Tier 2 certified; driving a 1250-kW emergency electrical generator.  Annual testing and maintenance limit: 11.9 hours.</t>
  </si>
  <si>
    <t>APCD2020-PTO-003595</t>
  </si>
  <si>
    <t>Vista Industrial LLC c/o CBRE, Inc.</t>
  </si>
  <si>
    <t>Jane Thomas</t>
  </si>
  <si>
    <t>Emergency Diesel Engine: Cummins, Model QSB6.7, S/N 74587216; Model Year 2019; Engine Family KCEXL0409AAB; Tier 3 certified; 295 bhp rated; driving a 2000 gpm emergency fire pump.</t>
  </si>
  <si>
    <t>28.43</t>
  </si>
  <si>
    <t>60.61</t>
  </si>
  <si>
    <t>APCD2020-PTO-003597</t>
  </si>
  <si>
    <t>Prime Now LLC - UCA6</t>
  </si>
  <si>
    <t>Matthew Whynot</t>
  </si>
  <si>
    <t>2727 Kurtz Street San Diego, CA</t>
  </si>
  <si>
    <t>Emergency Diesel Engine Generator: MTU America, Model 16V2000G86S, S/N 5452000206; Model Year 2019; Engine Family KMDDL40.1GNR; Tier 2 certified; 1839 bhp rated; driving a 1000 kW emergency electrical generator._x000D_Annual testing and maintenance limit: 17 hours.</t>
  </si>
  <si>
    <t>14.30</t>
  </si>
  <si>
    <t>28.37</t>
  </si>
  <si>
    <t>APCD2020-PTO-003600</t>
  </si>
  <si>
    <t>Amy Reeh</t>
  </si>
  <si>
    <t>11155 San Gabriel Way Valley Center, CA</t>
  </si>
  <si>
    <t>Emergency Diesel Engine Generator: Caterpillar, Model C32, S/N PRH08670; Model Year 2020; Engine Family LCPXL32.0NZS; Tier 2 certified; 1474 bhp rated; driving a 1000 kW emergency electrical generator.</t>
  </si>
  <si>
    <t>APCD2020-PTO-003601</t>
  </si>
  <si>
    <t>BP3-SD4 5580 Morehouse Drive LLC, a Delaware limited liability company</t>
  </si>
  <si>
    <t>John Mercer</t>
  </si>
  <si>
    <t>5580 Morehouse Dr San Diego, CA</t>
  </si>
  <si>
    <t>Emergency Diesel Engine Generator: Perkins, Model 2206D-E13TAG3, S/N TGDF5332N10296F; Model Year 2020; Engine Family LCPXL12.5NYS; Tier 3 certified; 583 bhp rated; driving a 400 kW emergency electrical generator; Annual testing and maintenance limit: 39 hours.</t>
  </si>
  <si>
    <t>4.20</t>
  </si>
  <si>
    <t>APCD2020-PTO-003603</t>
  </si>
  <si>
    <t>2150 La Posta Rd.,,Camp Michael Monsoor, CQC Bldg. Campo, CA</t>
  </si>
  <si>
    <t>Emergency Diesel Engine Generator: John Deere, Model 4045HFC28, S/N PE4045N015346, 110 BHP, Engine Family JJDXL04.5119, Tier 3 certified; driving a 1500 gpm emergency fire pump.</t>
  </si>
  <si>
    <t>APCD2020-PTO-003604</t>
  </si>
  <si>
    <t>Source Bioscience</t>
  </si>
  <si>
    <t>6696 Mesa Ridge Rd San Diego, CA</t>
  </si>
  <si>
    <t>Emergency Diesel Engine Generator: FPT Industrial S.p.A., Model F2CE9685A-E, 389 BHP, S/N E00-032911 , Engine Family KFPXL08.7TR3, Tier 3 certified; driving a 200-kW emergency electrical generator.</t>
  </si>
  <si>
    <t>APCD2020-PTO-003607</t>
  </si>
  <si>
    <t>Contour Propco 1735 S Mission LLC</t>
  </si>
  <si>
    <t>Glen Cummins</t>
  </si>
  <si>
    <t>1735 S Mission Rd Fallbrook, CA</t>
  </si>
  <si>
    <t>Emergency Diesel Engine Generator: FPT Industrial, Model F4HE9685A*J, S/N 01736181; Model Year 2019; Engine Family KFPXL06.7DGS; Tier 3 certified; 279 bhp rated; driving a 150 kW emergency electrical generator.</t>
  </si>
  <si>
    <t>7.20</t>
  </si>
  <si>
    <t>APCD2020-PTO-003608</t>
  </si>
  <si>
    <t>BP3-SD6 5550-5590 Morehouse Redevelopment CP1, CP2, CP3</t>
  </si>
  <si>
    <t>5590 Morehouse Dr San Diego, CA</t>
  </si>
  <si>
    <t>Emergency Diesel Engine Generator: FPT, Model F4HE9685A*J, 279 BHP, S/N 01771952, Engine Family LFPXL06.7DGS, Tier 3 certified; driving a 175-kW Generac SD175 emergency electrical generator.</t>
  </si>
  <si>
    <t>APCD2020-PTO-003609</t>
  </si>
  <si>
    <t>Encinitas Beach Hotel Joint Venture</t>
  </si>
  <si>
    <t>Crysta Campbell</t>
  </si>
  <si>
    <t>2100 N Coast Hwy 101 Encinitas, CA</t>
  </si>
  <si>
    <t>Emergency Diesel Engine Generator: John Deere, Model 6068HF285, S/N PE6068N014315; Model Year 2019; Engine Family KJDXL06.8120; Tier 3 certified; 237 bhp rated; driving a 150 kW emergency electrical generator.</t>
  </si>
  <si>
    <t>APCD2020-PTO-003614</t>
  </si>
  <si>
    <t>3360 E Mission Rd San Diego, CA</t>
  </si>
  <si>
    <t>Emergency Engine: Generac, Model: F08.9GSV1O6AO, 142 BHP, propane fired, Engine Family No. JGNXB0S.92O2,_x000D_
S/N 3003085751, with electronic air to fuel ratio controller; equipped with Johnson Matthey three-way catalyst: Model MC6D-98-4T/4, UIN 2120000S-00, Catalyst Module Part No. AX6-11583, Lot No. 151A005957; driving an 80-kW generator.</t>
  </si>
  <si>
    <t>APCD2020-PTO-003615</t>
  </si>
  <si>
    <t>DEXCOM Inc.</t>
  </si>
  <si>
    <t>Rosanne Iwaniki</t>
  </si>
  <si>
    <t>10455 Pacific Center Court San Diego, CA</t>
  </si>
  <si>
    <t>Emergency Diesel Engine: Kohler (Liebherr Machines Bulle SA), Model KD27V12, S/N 2020 16 0684; Engine Family LLHAL45.0ESP; Tier 2 certified; 1195 bhp rated; driving a 800-kW emergency generator.</t>
  </si>
  <si>
    <t>4.96</t>
  </si>
  <si>
    <t>14.83</t>
  </si>
  <si>
    <t>APCD2020-PTO-003616</t>
  </si>
  <si>
    <t>Elaine Halvorson</t>
  </si>
  <si>
    <t>6875 Consolidated Way San Diego, CA</t>
  </si>
  <si>
    <t>Emergency Diesel Engine Generator: John Deere, Model 6090HFG86A, S/N RG6090L141376; Model Year 2020; Engine Family LJDXL09.0114; Tier 3 certified; 436 bhp rated; driving a 300 kW emergency electrical generator.</t>
  </si>
  <si>
    <t>2.90</t>
  </si>
  <si>
    <t>APCD2020-PTO-003622</t>
  </si>
  <si>
    <t>RMA Fertility Clinic</t>
  </si>
  <si>
    <t>4510 Executive Dr San Diego, CA</t>
  </si>
  <si>
    <t>Emergency Diesel Engine Generator: Perkins, Model 1104D-44TA, 161 BHP, S/N E5G06208, Engine Family LPKXL04.4NR1, Tier 3 certified; driving a Caterpillar C4.4 100-kW emergency electrical generator.</t>
  </si>
  <si>
    <t>APCD2020-PTO-003623</t>
  </si>
  <si>
    <t>Nick Sesing</t>
  </si>
  <si>
    <t>Well 41611 Camp Pendleton, CA</t>
  </si>
  <si>
    <t>Emergency Diesel Engine Generator: John Deere, Model 6068HFG85A, 315 BHP, S/N PE6068N015196, Engine Family LJDXL13.5103, Tier 3 certified; driving a Kohler 200REOZJF 200-kW emergency electrical generator.</t>
  </si>
  <si>
    <t>APCD2020-PTO-003625</t>
  </si>
  <si>
    <t>Certis Oncology Solutions Inc</t>
  </si>
  <si>
    <t>5626 Oberlin Dr San Diego, CA</t>
  </si>
  <si>
    <t>Emergency Diesel Engine Generator: John Deere, Model 4045HF285H, 133 BHP, S/N PE4045N026879, Family Number LJDXL04.5119; Tier 3 certified driving an 81-kW electrical generator.</t>
  </si>
  <si>
    <t>0.20</t>
  </si>
  <si>
    <t>9.70</t>
  </si>
  <si>
    <t>APCD2020-PTO-003627</t>
  </si>
  <si>
    <t>Bldg 9266 San Diego, CA</t>
  </si>
  <si>
    <t>Emergency Diesel Engine Generator: Caterpillar, Model C7.1, S/N 45501972; Model Year 2019; Engine Family KPKXL01.0PW1; Tier 3 certified; 247 bhp rated; driving a 150 kW emergency electrical generator.</t>
  </si>
  <si>
    <t>APCD2020-PTO-003628</t>
  </si>
  <si>
    <t>Bldg 9268 San Diego, CA</t>
  </si>
  <si>
    <t>Emergency Diesel Engine Generator: Caterpillar, Model C7.1, S/N 45502958; Model Year 2020; Engine Family LPKXL07.0PW1; Tier 3 certified; 229 bhp rated; driving a 125 kW emergency electrical generator</t>
  </si>
  <si>
    <t>APCD2020-PTO-003632</t>
  </si>
  <si>
    <t>Marriott Spring Hill Suites Carlsbad</t>
  </si>
  <si>
    <t>Ana Almada</t>
  </si>
  <si>
    <t>3136 Carlsbad Blvd Carlsbad, CA</t>
  </si>
  <si>
    <t>Emergency Diesel Engine Generator: John Deere, Model 4024HF285B, S/N PE4024L143294; Model Year 2013; Engine Family DJDXL04.5141; Tier 3 certified; 80 bhp rated; driving a 60 kW emergency electrical generator.</t>
  </si>
  <si>
    <t>1.50</t>
  </si>
  <si>
    <t>APCD2020-PTO-003640</t>
  </si>
  <si>
    <t>Genmark Diagnostics</t>
  </si>
  <si>
    <t>Randy Minnier</t>
  </si>
  <si>
    <t>6221 El Camino Real Carlsbad, CA</t>
  </si>
  <si>
    <t>Emergency Diesel Engine Generator: Liebherr Machines Bulle SA, Model KD27V12, 1195 BHP, S/N 2020-16-0691,_x000D_Engine Family LLHAL45.0ESP, Tier 2 certified; driving a 800-kW emergency electrical generator.</t>
  </si>
  <si>
    <t>5.48</t>
  </si>
  <si>
    <t>14.50</t>
  </si>
  <si>
    <t>APCD2020-PTO-003641</t>
  </si>
  <si>
    <t>Emergency Diesel Engine Generator: Liebherr Machines Bulle SA, Model KD27V12, 1195 BHP, S/N 2020-16-0795, Engine Family LLHAL45.0ESP, Tier 2 certified; driving a 800-kW emergency electrical generator.</t>
  </si>
  <si>
    <t>5.59</t>
  </si>
  <si>
    <t>APCD2020-PTO-003643</t>
  </si>
  <si>
    <t>KR Kettner, LLC</t>
  </si>
  <si>
    <t>Brendan Summers</t>
  </si>
  <si>
    <t>2100 Kettner Blvd San Diego, CA</t>
  </si>
  <si>
    <t>Emergency Diesel Engine Generator: John Deere, Model 4045HF285I, S/N PE4045N026132; Model Year 2020; Engine Family LJDXL04.5119; Tier 3 certified; 158 bhp rated; driving a 102 kW emergency electrical generator; Annual testing and maintenance limit: 33 hours.</t>
  </si>
  <si>
    <t>APCD2020-PTO-003644</t>
  </si>
  <si>
    <t>JEM Group LLC</t>
  </si>
  <si>
    <t>Jason Mordhorst</t>
  </si>
  <si>
    <t>10529 Vine Street Lakeside, CA</t>
  </si>
  <si>
    <t>Emergency Diesel Engine Generator: Perkins (Caterpillar), Model C7.1, 315 BHP, S/N 45502794, Family Number LPKXL07.0PW1; Tier 3 certified driving a 200-kW electrical generator.</t>
  </si>
  <si>
    <t>4.60</t>
  </si>
  <si>
    <t>APCD2020-PTO-003646</t>
  </si>
  <si>
    <t>Pacific Bell Telephone Company dba AT&amp;T Salton Radio CAO520</t>
  </si>
  <si>
    <t>Sean McFarlane</t>
  </si>
  <si>
    <t>7190 Borrego Salton Seaway Borrego Springs, CA</t>
  </si>
  <si>
    <t>Emergency Diesel Engine Generator: Isuzu, Model BP-4LE2X, S/N 4LE2-611170; Model Year 2014; Engine Family ESZXL02.2PXB; Tier 4 certified; 66 bhp rated; driving a 40 kW emergency electrical generator</t>
  </si>
  <si>
    <t>APCD2021-PTO-003649</t>
  </si>
  <si>
    <t>Apple Inc.</t>
  </si>
  <si>
    <t>Jessica Armand</t>
  </si>
  <si>
    <t>16409 West Bernardo Drive, Ste 200 San Diego, CA</t>
  </si>
  <si>
    <t>Emergency Engine Generator: John Deere Diesel Engine, Model 6090HF484, 422 bhp, Model Year 2010, S/N RG6090L077750, EPA Tier 3 Certified Engine, Family Number AJDXL09.0114, turbocharged and aftercooled, driving a 275-kW electrical generator.</t>
  </si>
  <si>
    <t>APCD2021-PTO-003651</t>
  </si>
  <si>
    <t>1200 Alta Road, N. San Diego, CA</t>
  </si>
  <si>
    <t>Emergency Diesel Engine Generator: Cummins, Model QSK50-G4 NR2, 2220 BHP, S/N 25438150, Engine Family JCEXL050.AAD, Tier 2 certified; driving a 1500-kW emergency electrical generator.</t>
  </si>
  <si>
    <t>APCD2021-PTO-003652</t>
  </si>
  <si>
    <t>BioScience Properties Inc.</t>
  </si>
  <si>
    <t>Kelly Rookus</t>
  </si>
  <si>
    <t>10770 Wateridge Circle,East Generator San Diego, CA</t>
  </si>
  <si>
    <t>Emergency Diesel Engine Generator: Kohler Diesel, Model KD27V12, 1196 BHP, S/N 2019 16 1547, Engine Family KLHAL45.0ESP, Tier 2 certified; driving an 800-kW emergency electrical generator.</t>
  </si>
  <si>
    <t>5.00</t>
  </si>
  <si>
    <t>14.55</t>
  </si>
  <si>
    <t>APCD2021-PTO-003653</t>
  </si>
  <si>
    <t>BioScience Properties, Inc.</t>
  </si>
  <si>
    <t>Emergency Diesel Engine Generator: Kohler, Model KDI-3404-TCR, 86 BHP, S/N 4819702490, Engine Family JKHXL3.36TCG, Tier 4 certified; driving a 70-kW emergency electrical generator.</t>
  </si>
  <si>
    <t>14.80</t>
  </si>
  <si>
    <t>16.10</t>
  </si>
  <si>
    <t>APCD2021-PTO-003654</t>
  </si>
  <si>
    <t>Loomis Armored US</t>
  </si>
  <si>
    <t>Roy Bartoli</t>
  </si>
  <si>
    <t>3555 Aero Court San Diego, CA</t>
  </si>
  <si>
    <t>Emergency Diesel Engine Generator: Cummins, Model QSL9-G7, 464 BHP, S/N 74556153, Engine Family KCEXL0540AAB, Tier 3 certified; driving a 250-kW emergency electrical generator.</t>
  </si>
  <si>
    <t>15.60</t>
  </si>
  <si>
    <t>APCD2021-PTO-003657</t>
  </si>
  <si>
    <t>Lito Santos</t>
  </si>
  <si>
    <t>1192 Woodland Parkway Escondido, CA</t>
  </si>
  <si>
    <t>Emergency Diesel Engine Generator: Kohler, Model 350REOZJ rated at 538 bhp, S/N 33DTGMGK0002,_x000D_Engine Family: KJDXL13.5103, EPA Tier 3 certified engine; driving a 350-kw emergency generator.</t>
  </si>
  <si>
    <t>11.50</t>
  </si>
  <si>
    <t>APCD2021-PTO-003660</t>
  </si>
  <si>
    <t>Legacy International Center</t>
  </si>
  <si>
    <t>Michele Riverbark</t>
  </si>
  <si>
    <t>875 Hotel Circle South San Diego, CA</t>
  </si>
  <si>
    <t>Emergency Diesel Engine Generator: John Deere, Model 6068HF285 rated at 237 bhp, S/N PE6068N013013, _x000D_Engine Family: KJDXL06.8120, EPA Tier 3 certified engine; driving a 100-kW emergency electrical generator.</t>
  </si>
  <si>
    <t>APCD2021-PTO-003661</t>
  </si>
  <si>
    <t>Emergency Diesel Engine Generator: John Deere, Model 4045TF270E, S/N PE4045T595032; Model Year 2006; Engine Family 6JDXL04.5057; Tier 2 certified; 98 bhp rated with a Johnson Matthey SDPF-1A-N-SS-EIT5-EOT5 Diesel Particulate Filter; driving a 60 kW emergency electrical generator.</t>
  </si>
  <si>
    <t>APCD2021-PTO-003662</t>
  </si>
  <si>
    <t>SVF Richman Thirteenth St SD LLC</t>
  </si>
  <si>
    <t>Steve Agan</t>
  </si>
  <si>
    <t>330 13th Street San Diego, CA</t>
  </si>
  <si>
    <t>Emergency Diesel Engine Generator: Mitsubishi, Model S12A2-Y2PTAW-2 rated at 1207 bhp, S/N 29157,_x000D_
Engine Family: JMVXL33.9BBA, EPA Tier 3 certified engine; driving a 750-kW emergency electrical generator._x000D_
_x000D_
Annual testing and maintenance limit: 16.5 hours</t>
  </si>
  <si>
    <t>APCD2021-PTO-003663</t>
  </si>
  <si>
    <t>NBC Silver Strand Training Complex South, 210 Neptune - Bldg 210 San Diego, CA</t>
  </si>
  <si>
    <t>Emergency Diesel Engine Generator: Cummins, Model QSK23-G7, S/N 85008095; Model Year 2020; Engine Family LCEXL023.AAB; Tier 2 certified; 1220 bhp rated; driving an 800 kW emergency electrical generator.</t>
  </si>
  <si>
    <t>23.20</t>
  </si>
  <si>
    <t>APCD2021-PTO-003664</t>
  </si>
  <si>
    <t>NBC Silver Strand Training Complex South, 212 Neptune - Bldg 212 San Diego, CA</t>
  </si>
  <si>
    <t>Emergency Diesel Engine Generator: Cummins, Model QSK23-G7, S/N 85007975; Model Year 2020; Engine Family LCEXL023.AAB; Tier 2 certified; 1220 bhp rated; driving an 800 kW emergency electrical generator.</t>
  </si>
  <si>
    <t>APCD2021-PTO-003665</t>
  </si>
  <si>
    <t>Zoological Society of San Diego dba San Diego Zoo Global</t>
  </si>
  <si>
    <t>Emergency Diesel Engine Generator: Kohler, Model KD27V12, 1494 BHP, S/N 2019 16 1353, Engine Family KLHAL45.0ESP, Tier 2 certified; driving a 1114-kW emergency electrical generator.</t>
  </si>
  <si>
    <t>APCD2021-PTO-003668</t>
  </si>
  <si>
    <t>SD Co of</t>
  </si>
  <si>
    <t>8811 Cuyamaca St Santee, CA</t>
  </si>
  <si>
    <t>Emergency Diesel Engine Generator: Kohler, Model KDI 3404 TCR, 94 BHP, S/N 4819702480, Engine Family JKHXL3.36TCG, Tier 3 certified; driving a 51-kW emergency electrical generator.</t>
  </si>
  <si>
    <t>APCD2021-PTO-003669</t>
  </si>
  <si>
    <t>Bayview SD LLC</t>
  </si>
  <si>
    <t>Etan Miller</t>
  </si>
  <si>
    <t>915 W Grape St San Diego, CA</t>
  </si>
  <si>
    <t>Emergency Engine:  MTU, Model SI 6.8LT, S/N 94070501047, 177 BHP, natural gas fired, engine family LMDDB06.8GBV; certified, driving a 100-kW generator; equipped with a Miratech IQ2-10-05 Three-Way Catalyst.</t>
  </si>
  <si>
    <t>APCD2021-PTO-003670</t>
  </si>
  <si>
    <t>Olios Health</t>
  </si>
  <si>
    <t>Clayton Varga</t>
  </si>
  <si>
    <t>3434 Midway Drive San Diego, CA</t>
  </si>
  <si>
    <t>Kohler Model: KDI3404TCR, S/N: 5020401990, 94 bhp Diesel 3.2 gal/hr, Year: 2020, Family: LKHXL3.36TCG,_x000D_Generator 42 kw Stationary Emergency Standby Engine</t>
  </si>
  <si>
    <t>APCD2021-PTO-003672</t>
  </si>
  <si>
    <t>Jonas Jusay</t>
  </si>
  <si>
    <t>341 Orange Ave Chula Vista, CA</t>
  </si>
  <si>
    <t>Emergency Diesel Engine Generator: John Deere, Model 6068HFG82E, S/N PE6068N016415; Model Year 2020; Engine Family LJDXL06.8120; Tier 3 certified; 284 bhp rated; driving a 180 kW emergency electrical generator; Annual testing and maintenance limit: 17 hours.</t>
  </si>
  <si>
    <t>APCD2021-PTO-003687</t>
  </si>
  <si>
    <t>33?22'44.3" N 117?29'45.6" W Camp Pendleton, CA</t>
  </si>
  <si>
    <t>Emergency Diesel Engine Generator: Model F4GE9485A-J602, 131 BHP, S/N 01646515,_x000D_Engine Family JFPXL06.7DGB, Tier 3 certified; driving an 80-kW emergency electrical generator.</t>
  </si>
  <si>
    <t>APCD2021-PTO-003700</t>
  </si>
  <si>
    <t>Emergency Diesel Engine Generator: John Deere, Model 6135HF485T, 538 BHP, S/N RG6135L036821, Engine Family KJDXL13.5103, Tier 3 certified, driving a 350-kW emergency electrical generator; located at Bldg. 33927.</t>
  </si>
  <si>
    <t>APCD2021-PTO-003701</t>
  </si>
  <si>
    <t>HCP Life Science REIT, Inc.</t>
  </si>
  <si>
    <t>4921 Director Place San Diego, CA</t>
  </si>
  <si>
    <t>Emergency Diesel Engine Generator: John Deere, Model 6090HFG86, S/N RG6090L141292; Model Year 2020; Engine Family LJDXL09.0114; Tier 3 certified; 463 bhp rated; driving a 345 kW emergency electrical generator</t>
  </si>
  <si>
    <t>0.52</t>
  </si>
  <si>
    <t>16.35</t>
  </si>
  <si>
    <t>APCD2021-PTO-003703</t>
  </si>
  <si>
    <t>Sharp Rees-Stealy</t>
  </si>
  <si>
    <t>8701 Cuyamaca St. Santee, CA</t>
  </si>
  <si>
    <t>Emergency Diesel Engine Generator: John Deere, Model 4045HF285, 158 BHP, S/N PE4045N023191, Engine Family KJDXL04.5119, Tier 3 certified; driving a 102-kW emergency electrical generator.</t>
  </si>
  <si>
    <t>38.60</t>
  </si>
  <si>
    <t>APCD2021-PTO-003714</t>
  </si>
  <si>
    <t>100 Moss Chula Vista, CA</t>
  </si>
  <si>
    <t>Emergency Diesel Engine Generator: John Deere, Model 6068HFG82E, S/N PE6068N016413; Model Year 2020; Engine Family LJDXL06.8120; Tier 3 certified; 284 bhp rated; driving a 180 kW emergency electrical generator; Annual testing and maintenance limit: 44 hours.</t>
  </si>
  <si>
    <t>7.70</t>
  </si>
  <si>
    <t>APCD2021-PTO-003715</t>
  </si>
  <si>
    <t>Department of Transportation-Caltrans</t>
  </si>
  <si>
    <t>Buckman Springs Rest Area Pine Valley, CA</t>
  </si>
  <si>
    <t>Emergency Diesel Engine Generator: Perkins Model 1106D-E70TA, 229 BHP, S/N PW83845B577673F, Engine Family LPKXL07.0PW1, Tier 3 certified; driving a 150-kW emergency electrical generator.</t>
  </si>
  <si>
    <t>APCD2021-PTO-003721</t>
  </si>
  <si>
    <t>MCAS Miramar Bldg 7777 San Diego, CA</t>
  </si>
  <si>
    <t>Emergency Diesel Engine: Mitsubishi, Model S16R-Y2PTAW2-1, S/N 23815, rated at 2923 BHP, Model Year 2018, Tier 2 certified of Engine Family Number JMVXL65.4BBA, equipped with a diesel particulate filter: Miratech, Model LTRV64-60-18-HSG, S/N CVF-1410; driving a 2000-kW emergency electrical generator._x000D_Functional Group: MCAS Miramar Third Marine Aircraft Wing (3rd MAW)</t>
  </si>
  <si>
    <t>17.80</t>
  </si>
  <si>
    <t>APCD2021-PTO-003724</t>
  </si>
  <si>
    <t>Prime Now LLC ? USD1</t>
  </si>
  <si>
    <t>Debora Sanches</t>
  </si>
  <si>
    <t>9269 Lightwave Ave San Diego, CA</t>
  </si>
  <si>
    <t>Emergency Diesel Engine Generator: MTU, Model 16V 2000 G86S, S/N 95020500884; Model Year 2019; Engine Family KMDDL40.1GNR; Tier 2 certified; 1839 bhp rated; driving a 1250 kW emergency electrical generator; equipped with a Miratech LTR36 DPF.</t>
  </si>
  <si>
    <t>APCD2021-PTO-003733</t>
  </si>
  <si>
    <t>Emergency Diesel Engine Generator: Kohler Diesel, Model KDI 3404TCR, S/N 4824002520; Model Year 2018; Engine Family JKHXL3.36TCG; Tier 3 certified; 94 bhp rated; driving an 50 kW emergency electrical generator.</t>
  </si>
  <si>
    <t>9.80</t>
  </si>
  <si>
    <t>APCD2021-PTO-003734</t>
  </si>
  <si>
    <t>Emergency Diesel Engine Generator: Kohler Diesel, Model KDI 3404TCR, S/N 4819702440; Model Year 2018; Engine Family JKHXL3.36TCG; Tier 3 certified; 94 bhp rated; driving an 50 kW emergency electrical generator.</t>
  </si>
  <si>
    <t>9.30</t>
  </si>
  <si>
    <t>APCD2021-PTO-003736</t>
  </si>
  <si>
    <t>Third &amp; A Development, LLC.</t>
  </si>
  <si>
    <t>Samuel Bassett</t>
  </si>
  <si>
    <t>310 A Street San Diego, CA</t>
  </si>
  <si>
    <t>Emergency Diesel Engine Generator: MTU, Model 12V2000G85-TB, S/N 5352012978; Model Year 2019; Engine Family_x000D_
KMDDL35.8GRR; Tier 2 certified; 1194 bhp rated; equipped with Johnson Matthey CRT(+) diesel particulate filter, Model_x000D_
CRT(+)6/5-N-CS-BISO-14/14-RT, S/N 7056363-1; driving a 750 KW emergency electrical generator.</t>
  </si>
  <si>
    <t>APCD2021-PTO-003737</t>
  </si>
  <si>
    <t>Daniel Deets</t>
  </si>
  <si>
    <t>598 Parkside Dr Chula Vista, CA</t>
  </si>
  <si>
    <t>Emergency engine: Generac, Model SG080, S/N 3007198004, rated at 153 bhp, natural gas fueled, EPA certified of_x000D_engine family number MGNXB08.9O1, driving a, 80 KW generator.</t>
  </si>
  <si>
    <t>APCD2021-PTO-003738</t>
  </si>
  <si>
    <t>Steadfast Carlsbad Senior, LLC.</t>
  </si>
  <si>
    <t>Francisco Manrique</t>
  </si>
  <si>
    <t>5592 El Camino Real Carlsbad, CA</t>
  </si>
  <si>
    <t>Emergency Diesel Engine Generator: FPT Industrial S.p.A., Model F3AE9685A-E, 449 BHP, S/N E003-209713 , Engine Family KFPXL10.3TR3, Tier 3 certified; driving a 300-kW emergency electrical generator.</t>
  </si>
  <si>
    <t>37.00</t>
  </si>
  <si>
    <t>APCD2021-PTO-003739</t>
  </si>
  <si>
    <t>OKA Associates LP</t>
  </si>
  <si>
    <t>Glenn Dugan</t>
  </si>
  <si>
    <t>6651 Gateway Park Drive San Diego, CA</t>
  </si>
  <si>
    <t>Emergency diesel engine generator: John Deere, Model 4045HF285I, S/N PE4045N029404; Model Year 2020; Engine_x000D_Family LJDXL04.5119; Tier 3 certified; 158 bhp rated; driving a 100 kW emergency electrical generator.</t>
  </si>
  <si>
    <t>0.40</t>
  </si>
  <si>
    <t>APCD2021-PTO-003746</t>
  </si>
  <si>
    <t>Emergency standby engine: John Deere diesel engine, Model 6068HF285, S/N PE6068L262922, rated at 237 bhp, Model Year 2014, Tier 3 certified of Engine Family Number EJDXL06.8120, driving a 130 KW generator. 0.3-ft. diameter exhaust stack with flapper raincap located 7.5 ft. above ground.</t>
  </si>
  <si>
    <t>APCD2021-PTO-003759</t>
  </si>
  <si>
    <t>10105 Vivera Dr La Mesa, CA</t>
  </si>
  <si>
    <t>Emergency Engine: Kohler, Model: KG2204T, 64.1 BHP, LPG fueled, S/N D200921159, Engine Family No. LKHXB2.237DT, with internal electronic air to fuel ratio controller, equipped with three-way catalyst: NETT Technologies, Model: Nett-T-Series, S/N T15-4183, driving a 30-kW generator.</t>
  </si>
  <si>
    <t>APCD2021-PTO-003760</t>
  </si>
  <si>
    <t>Westmont Living</t>
  </si>
  <si>
    <t>Carlos Banuelos</t>
  </si>
  <si>
    <t>1920 S El Camino Real Encinitas, CA</t>
  </si>
  <si>
    <t>Emergency Diesel Engine Generator: FPT Industrial S.p.A, Model F4HE9685A*J, S/N 001766738; Model Year 2020;_x000D_Engine Family LFPXL06.7DGS; Tier 3 certified; 279 bhp rated; driving a 150 kW emergency electrical generator.</t>
  </si>
  <si>
    <t>21.30</t>
  </si>
  <si>
    <t>APCD2021-PTO-003767</t>
  </si>
  <si>
    <t>Emergency diesel engine generator: Cummins, Model QSB7-G9, S/N 73775650; Model Year 2014; Engine Family_x000D_
ECEXL06.7AAL; Tier 4 certified; 314 bhp rated; driving a 200 kW emergency electrical generator. Functional Group:_x000D_
Military Support</t>
  </si>
  <si>
    <t>APCD2021-PTO-003768</t>
  </si>
  <si>
    <t>Emergency diesel engine generator: Isuzu, Model BR-4HK1X, S/N 4HK1-733535; Model Year 2015; Engine Family_x000D_
FSZXL05.2RXB; Tier 4 certified; 170.8 bhp rated; driving a 110 kW emergency electrical generator. _x000D_
Functional Group: Military Support</t>
  </si>
  <si>
    <t>APCD2021-PTO-003769</t>
  </si>
  <si>
    <t>Building 610547 Camp Pendleton, CA</t>
  </si>
  <si>
    <t>Emergency diesel engine generator: Isuzu, Model BR-4HK1X, S/N 4HK1-749420; Model Year 2017; Engine Family_x000D_
HSZXL05.2RXB; Tier 4 certified; 170.8 bhp rated; driving a 125 kW emergency electrical generator. _x000D_
Functional Group: Public Utilities U29.</t>
  </si>
  <si>
    <t>APCD2021-PTO-003770</t>
  </si>
  <si>
    <t>Emergency diesel engine generator: Isuzu, Model 4LE2X, S/N 4LE2-627048; Model Year 2014; Engine Family_x000D_
ESZXL02.2PXB; Tier 4 certified; 65.7 bhp rated; driving a 45 kW emergency electrical generator. _x000D_
Functional Group: Public Utilities U25</t>
  </si>
  <si>
    <t>APCD2021-PTO-003778</t>
  </si>
  <si>
    <t>Dean Dahl</t>
  </si>
  <si>
    <t>Emergency Diesel Engine Generator: John Deere, Model 6135HF485T, 538 BHP, S/N RG6135L037752, Engine Family LJDXL13.5103, Tier 3 certified; driving a 350-kW emergency electrical generator; vented to a vertical stack, 8" diameter, 9'-3" height.</t>
  </si>
  <si>
    <t>APCD2021-PTO-003790</t>
  </si>
  <si>
    <t>Crestview Skilled Nursing Facility</t>
  </si>
  <si>
    <t>John Storey</t>
  </si>
  <si>
    <t>9825 Glen Center DR San Diego, CA</t>
  </si>
  <si>
    <t>Emergency Diesel Engine Generator: Caterpillar, Model C18, S/N FST02588; Model Year 2020; Engine Family LCPXL18.1NYS; Tier 2 certified; 900 bhp rated; driving a 600 kW emergency electrical generator; Located within 500 feet of a school.  Annual testing and maintenance limit: 49 hours.</t>
  </si>
  <si>
    <t>APCD2021-PTO-003805</t>
  </si>
  <si>
    <t>Gregory Andersen</t>
  </si>
  <si>
    <t>26 Area - Fire Station (Building #27607) Camp Pendleton, CA</t>
  </si>
  <si>
    <t>Emergency Diesel Engine Generator: John Deere, Model 6068HFG85, S/N PE6068N017262; Model Year 2021; Engine Family MJDXL13.5103; Tier 3 certified; 315 bhp rated; driving a 200 kW emergency electrical generator</t>
  </si>
  <si>
    <t>APCD2021-PTO-003807</t>
  </si>
  <si>
    <t>Amazon.com Services LLC</t>
  </si>
  <si>
    <t>Rose Salazar</t>
  </si>
  <si>
    <t>14500 Kirkham Way Poway, CA</t>
  </si>
  <si>
    <t>Emergency Diesel Engine: John Deere, Model 6090HC48 rated at 351 bhp, S/N RG60690L137850, Engine Family: KJDXL13.5103, EPA Tier 3 certified engine; driving a 2000 gpm emergency fire pump.</t>
  </si>
  <si>
    <t>6.10</t>
  </si>
  <si>
    <t>APCD2021-PTO-003812</t>
  </si>
  <si>
    <t>Virapur</t>
  </si>
  <si>
    <t>6725 Mesa Ridge Road, Ste 140 San Diego, CA</t>
  </si>
  <si>
    <t>Emergency Diesel Engine Generator: John Deere, Model 6068HF285K, 237 BHP, S/N PE6068N016497, Model Year 2020, Tier 3 certified of Engine Family LJDXL06.8120; driving a 154 kW emergency electrical generator. Vertical exhaust with flapper-type raincap, 12 feet above ground.</t>
  </si>
  <si>
    <t>APCD2021-PTO-003816</t>
  </si>
  <si>
    <t>US Border Protection, Air &amp; Marine</t>
  </si>
  <si>
    <t>Ismael Castro</t>
  </si>
  <si>
    <t>Emergency Diesel Engine Generator: Cummins Model QSB5-G3 NR3, 145 BHP, S/N 73140008, Engine Family ACEXL0275AAG, Tier 3 certified; driving a 35-kW emergency electrical generator. 0.3-ft. diameter stack located 12 ft. above ground.</t>
  </si>
  <si>
    <t>APCD2021-PTO-003817</t>
  </si>
  <si>
    <t>Emergency natural gas engine: Cummins, Model QSJ5.9G-G1, S/N J190672439, rated at 85 bhp, engine family number KCEXB05.9ARB; equipped with a Johnson-Matthey Modulex C 3-way catalyst; driving a 50 kW emergency electrical generator.</t>
  </si>
  <si>
    <t>10.60</t>
  </si>
  <si>
    <t>16.20</t>
  </si>
  <si>
    <t>APCD2021-PTO-003830</t>
  </si>
  <si>
    <t>American Tower Corporation</t>
  </si>
  <si>
    <t>Shawn Lanier</t>
  </si>
  <si>
    <t>Emergency Diesel Engine Generator: Iveco/FPT, Model F4GE9485A*J, S/N 1816771; Model Year 2020; Engine Family LFPXL06.7DGB; Tier 3 certified; 131 bhp rated; driving an 80 kW emergency electrical generator;</t>
  </si>
  <si>
    <t>APCD2021-PTO-003832</t>
  </si>
  <si>
    <t>Rebecca Davies</t>
  </si>
  <si>
    <t>Emergency Diesel Engine Generator: Liebherr Machines Bulle SA, Model KD62V12, S/N 2020730103; Model Year 2020; Engine Family LLHAL103.0ESP; Tier 2 certified; 3621 bhp rated; driving a 2500 kW emergency electrical generator. Annual testing and maintenance limit: 20 hours</t>
  </si>
  <si>
    <t>APCD2021-PTO-003834</t>
  </si>
  <si>
    <t>USMC</t>
  </si>
  <si>
    <t>52 Area SOI Supply Warehouse Camp Pendleton, CA</t>
  </si>
  <si>
    <t>Emergency Diesel Engine Generator: FPT Industrial, Model F4GE9685A*J, S/N 01740111; Model Year 2019; Engine Family KFPXL06.7DGB; Tier 3 certified; 198 bhp rated; driving a 100 kW emergency electrical generator;</t>
  </si>
  <si>
    <t>APCD2021-PTO-003838</t>
  </si>
  <si>
    <t>Amazon.com Services LLC - SCA4</t>
  </si>
  <si>
    <t>16915 Via Del Campo San Diego, CA</t>
  </si>
  <si>
    <t>Emergency Diesel Engine Generator: Perkins, Model 2206D-E13TAG3, S/N TGDF5332N10907F; Model Year 2020; Engine_x000D_
Family LCPXL12.5NYS; Tier 3 certified; 619 bhp rated; driving a 400 kW emergency electrical generator.</t>
  </si>
  <si>
    <t>APCD2021-PTO-003846</t>
  </si>
  <si>
    <t>County of San Diego, DGS</t>
  </si>
  <si>
    <t>3407 Highway 79 Julian, CA</t>
  </si>
  <si>
    <t>Emergency Diesel Engine Generator: FPT Industrial S.p.A., Model F4GE9685A*J, 198 BHP, S/N 1814423, Engine Family LFPXL06.7DGB-003, Tier 3 certified; driving a 100-kW emergency electrical generator. 0.4-ft. diameter stack located 10 ft. above ground.</t>
  </si>
  <si>
    <t>4.10</t>
  </si>
  <si>
    <t>APCD2021-PTO-003851</t>
  </si>
  <si>
    <t>Palomar Rehabilitation Institute</t>
  </si>
  <si>
    <t>Peter Jeong</t>
  </si>
  <si>
    <t>2181 Citracado Parkway Escondido, CA</t>
  </si>
  <si>
    <t>Emergency Diesel Engine Generator: Kohler, Model KD27V12, 1494 BHP, S/N 2020 16 0281, Engine Family LLHAL45.0ESP, Tier 2 certified; driving a 1000 kW emergency electrical generator; annual maintenance and testing limit: 39 hours per calendar year.</t>
  </si>
  <si>
    <t>APCD2021-PTO-003854</t>
  </si>
  <si>
    <t>San Diego Inspire 5, LLC</t>
  </si>
  <si>
    <t>11568 Sorrento Valley Rd San Diego, CA</t>
  </si>
  <si>
    <t>Emergency Diesel Engine: John Deere, Model 4045HF2851, S/N PE4045NO26930; Engine Family LJDXL04.5119; Tier 3 certified; 158 bhp rated; driving a 100-kW emergency generator.</t>
  </si>
  <si>
    <t>APCD2021-PTO-003890</t>
  </si>
  <si>
    <t>Sekisui Diagnostics, LLC</t>
  </si>
  <si>
    <t>George Torres</t>
  </si>
  <si>
    <t>6740 Cobra Way San Diego, CA</t>
  </si>
  <si>
    <t>Emergency Diesel Engine Generator: Kohler, Model KDI3404TCR, model year 2018, 94 BHP, S/N 4828203920, Engine Family JKHXL3.36TCG, Tier 3 certified; driving a 60 kW emergency electrical generator; vertical exhaust stack.</t>
  </si>
  <si>
    <t>APCD2021-PTO-003895</t>
  </si>
  <si>
    <t>41 Area Camp Pendleton, CA</t>
  </si>
  <si>
    <t>Emergency Diesel Engine:  John Deere, Model 6090HF484, 422 BHP, S/N RG6090L127092, Model Year 2015, Tier 3 Certified, Engine Family No. GJDXL09.0114, driving a 275-kW generator.</t>
  </si>
  <si>
    <t>APCD2021-PTO-003905</t>
  </si>
  <si>
    <t>PCI</t>
  </si>
  <si>
    <t>John Jaslanek</t>
  </si>
  <si>
    <t>6920 Carroll Road San Diego, CA</t>
  </si>
  <si>
    <t>Emergency Diesel Engine Generator: John Deere, Model 6135HFG75, 755 BHP, S/N RG6135G013506, Engine Family LJDXL13.5132, Tier 2 certified; driving a 500-kW emergency electrical generator.</t>
  </si>
  <si>
    <t>11.25</t>
  </si>
  <si>
    <t>APCD2021-PTO-003908</t>
  </si>
  <si>
    <t>Emergency Diesel Engine Generator: John Deere, Model 6135HFG75, 755 BHP, S/N RG6135G012802, Engine Family LJDXL13.5132, Tier 3 certified; driving a 505-kW emergency electrical generator</t>
  </si>
  <si>
    <t>APCD2021-PTO-003909</t>
  </si>
  <si>
    <t>MAJESTIC PINES CSD</t>
  </si>
  <si>
    <t>2722 Lakeview Drive Julian, CA</t>
  </si>
  <si>
    <t>Emergency Diesel Engine Generator: Caterpillar, Model C4.4, Engine S/N E5G08043 Generator Serial CAT00C44KCN601088; Model Year 2021; Engine Family MPKXL04.4NR1; Tier 3 certified; 132 bhp rated; driving an 80 kW emergency electrical generator.</t>
  </si>
  <si>
    <t>APCD2021-PTO-003912</t>
  </si>
  <si>
    <t>Patrick Vowell</t>
  </si>
  <si>
    <t>6971 Otay Mesa Road San Diego, CA</t>
  </si>
  <si>
    <t>Emergency Diesel Engine: Caterpillar, Model C18, 1112 BHP, S/N LTH00444, Engine Family LCPXL18.1NYS, Tier 2 certified; driving a 750-kW electrical generator.</t>
  </si>
  <si>
    <t>APCD2021-PTO-003913</t>
  </si>
  <si>
    <t>Emergency Diesel Engine: John Deere, Model 6135HFC48A, 526 BHP, S/N R570809, Engine Family LJDXL13.5103, Tier 3 certified; driving a 2000-gpm fire pump.</t>
  </si>
  <si>
    <t>APCD2021-PTO-003916</t>
  </si>
  <si>
    <t>Emergency Diesel Engine: John Deere, Model 6068HFC48B, 226 BHP, S/N R570799, Engine Family LJDXL13.5103, Tier 3 certified; driving a driving a 2000-gpm fire pump.</t>
  </si>
  <si>
    <t>APCD2021-PTO-003945</t>
  </si>
  <si>
    <t>9775 Towne Centre Drive San Diego, CA</t>
  </si>
  <si>
    <t>Emergency Diesel Engine Generator: Kohler Diesel, Model KD27V12, 1195 BHP, S/N 2020 16 0806, Engine Family LLHAL45.0ESP, Tier 2 certified; driving an 891-kW emergency electrical generator.</t>
  </si>
  <si>
    <t>APCD2021-PTO-003951</t>
  </si>
  <si>
    <t>Healthpeak Properties, Inc.</t>
  </si>
  <si>
    <t>11011 N Torrey Pines Road La Jolla, CA</t>
  </si>
  <si>
    <t>Registration of existing emergency engine: Ford, Model LSG-8751-6005-A, S/N 14040T-30RL, rated at 168 bhp, natural gas fueled, driving a 100 KW generator.</t>
  </si>
  <si>
    <t>APCD2021-PTO-003998</t>
  </si>
  <si>
    <t>Warner Springs Estates Homeowner Association</t>
  </si>
  <si>
    <t>Julie Adler</t>
  </si>
  <si>
    <t>35109 Highway 79 Warner Springs, CA</t>
  </si>
  <si>
    <t>Emergency gas engine: Cummins, Model WSG-1068A, S/N 0098-8198-08, rated at 176 bhp, propane fueled, equipped_x000D_with built-in three way catalyst, electronic air to fuel ratio controller, driving a 100 KW generator.</t>
  </si>
  <si>
    <t>618.10</t>
  </si>
  <si>
    <t>APCD2021-PTO-004000</t>
  </si>
  <si>
    <t>BP3-SD5 5510 Morehouse Drive LLC, a Delaware limited liability company</t>
  </si>
  <si>
    <t>5510 Morehouse Dr San Diego, CA</t>
  </si>
  <si>
    <t>Emergency diesel engine generator: Caterpillar / Perkins, Model 2206D-E13TAG3, S/N TGDF5332N10760F; Model Year 2020; Engine Family LCPXL12.5NYS; Tier 3 certified; 583 bhp rated; driving a 435 kW emergency electrical generator.</t>
  </si>
  <si>
    <t>APCD2021-PTO-004002</t>
  </si>
  <si>
    <t>Greystar 6th &amp; Olive, LLC.</t>
  </si>
  <si>
    <t>Bob Oslie</t>
  </si>
  <si>
    <t>2728 6th Ave San Diego, CA</t>
  </si>
  <si>
    <t>Emergency Diesel Engine Generator: Mitsubishi, Model S12A2-Y2PTAW-2, S/N 29671; Model Year 2019; Engine Family KMVXL33.9BBA; Tier 2 certified; 1207 bhp rated; driving a 750 kW emergency electrical generator. Operating hours:17.8 hours per calendar year for testing and maintenance operation.</t>
  </si>
  <si>
    <t>APCD2021-PTO-004003</t>
  </si>
  <si>
    <t>Lake Cuyamaca Recreation</t>
  </si>
  <si>
    <t>Race H. Paddock</t>
  </si>
  <si>
    <t>15027 Hwy 79 Julian, CA</t>
  </si>
  <si>
    <t>Emergency engine: Kohler, Model KG2204T, S/N D181199690, rated at 64.1 bhp, propane fueled, Model Year 2018,_x000D_EPA certified of engine family number JKHXB2.237DT, with air to fuel ratio controller, equipped with NETT Technologies_x000D_Inc.TG Series three-way catalyst, driving a 38 KW generator.</t>
  </si>
  <si>
    <t>APCD2021-PTO-004004</t>
  </si>
  <si>
    <t>County of San Diego Juvenile Justice</t>
  </si>
  <si>
    <t>2840 Meadow Lark Dr. San Diego, CA</t>
  </si>
  <si>
    <t>Emergency diesel engine generator: Mitsubishi, Model S16R-Y2PTAW-1, S/N 24778; Model Year 2020; Engine Family_x000D_
LMVXL65.4BBA; Tier 2 certified; 2346 bhp rated; driving a 1750 kW emergency electrical generator.</t>
  </si>
  <si>
    <t>APCD2021-PTO-004005</t>
  </si>
  <si>
    <t>10690 Highway 76 Pala, CA</t>
  </si>
  <si>
    <t>Emergency Diesel Engine Generator: Generac, Model D3400T-Gen 1, S/N TP9J00700; Model Year 2019; Engine Family KKMCL3.41D43; Tier 3 certified; 86 bhp rated; driving a 50 kW emergency electrical generator</t>
  </si>
  <si>
    <t>APCD2021-PTO-004013</t>
  </si>
  <si>
    <t>Hyatt</t>
  </si>
  <si>
    <t>Matt Cook</t>
  </si>
  <si>
    <t>101 Mission Avenue Oceanside, CA</t>
  </si>
  <si>
    <t>Emergency Diesel Engine Generator: Volvo, Model TWD1643GE, 903 BHP, S/N 2016126329, Engine Family KVPXL16.1ACW, Tier 2 certified; driving a 600-kW emergency electrical generator.</t>
  </si>
  <si>
    <t>APCD2021-PTO-004014</t>
  </si>
  <si>
    <t>201 North Myers Street Oceanside, CA</t>
  </si>
  <si>
    <t>Emergency Diesel Engine Generator: John Deere, Model 6135HFG84, 617 BHP, S/N RG6135L036230, Engine Family KJDXL13.5146, Tier 3 certified; driving a 405-kW emergency electrical generator.</t>
  </si>
  <si>
    <t>APCD2021-PTO-004015</t>
  </si>
  <si>
    <t>Emergency Diesel Engine Generator: Caterpillar, Model C27, 1114 BHP, S/N MJE05204, Engine Family_x000D_MCPXL27.0NZS, Tier 2 certified; driving a 750-kW emergency electrical generator.</t>
  </si>
  <si>
    <t>12.10</t>
  </si>
  <si>
    <t>APCD2021-PTO-004016</t>
  </si>
  <si>
    <t>6060 Nancy Ridge Dr San Diego, CA</t>
  </si>
  <si>
    <t>Emergency Diesel Engine Generator: Liebherr Machines Bulle SA, Model KD27V12, S/N 2021160261; Model Year 2021; Engine Family MLHAL45.0ESP; Tier 2 certified; 1195 bhp rated; driving an 800 kW emergency electrical generator. Vertical exhaust stack located 14 ft. above ground.</t>
  </si>
  <si>
    <t>APCD2021-PTO-004018</t>
  </si>
  <si>
    <t>Cue Health, Inc.</t>
  </si>
  <si>
    <t>2620 Commerce Way Vista, CA</t>
  </si>
  <si>
    <t>Emergency Diesel Engine Generator: Kohler, Model KD62V12, S/N 2020730121; Model Year 2020; Engine Family LLHAL103.ESP; Tier 2 certified; 3352 bhp rated; driving a 2500 kW emergency electrical generator. Vertical exhaust. Annual testing and maintenance limit: 15 hours.</t>
  </si>
  <si>
    <t>1.30</t>
  </si>
  <si>
    <t>APCD2021-PTO-004020</t>
  </si>
  <si>
    <t>10665 Sorrento Valley Road San Diego, CA</t>
  </si>
  <si>
    <t>Emergency Diesel Engine Generator: John Deere, Model 4045HF285I, S/N PE4045N027389; Model Year 2020; Engine_x000D_Family LJDXL04.5119; Tier 3 certified; 158 bhp rated; driving a 100 kW emergency electrical generator.</t>
  </si>
  <si>
    <t>2.75</t>
  </si>
  <si>
    <t>APCD2021-PTO-004030</t>
  </si>
  <si>
    <t>Janssen Research &amp; Development LLC-EHSS Department</t>
  </si>
  <si>
    <t>Emergency Diesel Engine Generator: Cummins, Model QST30-G5 NR2, S/N 37284045; Model Year 2021; Engine Family MCEXL030.AAD; Tier 2 certified; 1482 bhp rated; driving a 1000 kW emergency electrical generator. Vertical exhaust stack with flapper, located 20 ft above ground.</t>
  </si>
  <si>
    <t>7.45</t>
  </si>
  <si>
    <t>APCD2021-PTO-004067</t>
  </si>
  <si>
    <t>SANCO Services</t>
  </si>
  <si>
    <t>1044 W Washington Ave Escondido, CA</t>
  </si>
  <si>
    <t>Emergency Diesel Engine Generator: FPT Industrial S.p.A., Model F3AE9685A-E, 449 BHP, S/N E003-209456, Engine Family KFPXL10.3TR3, Tier 3 certified; driving a 300-kW emergency electrical generator. Annual testing and_x000D_
maintenance limit: 19 hours.</t>
  </si>
  <si>
    <t>APCD2021-PTO-004073</t>
  </si>
  <si>
    <t>11425 Sorrento Valley Road San Diego, CA</t>
  </si>
  <si>
    <t>Emergency Diesel Engine Generator: John Deere, Model 6068HFG85A, 315 BHP, S/N PE6068N015390, Engine Family LJDXL13.5103, Tier 3 certified; driving a 200-kW emergency electrical generator. Annual testing and maintenance limit: 32 hours.</t>
  </si>
  <si>
    <t>8.75</t>
  </si>
  <si>
    <t>APCD2021-PTO-004074</t>
  </si>
  <si>
    <t>CUE Health</t>
  </si>
  <si>
    <t>Clint Sever</t>
  </si>
  <si>
    <t>9877 Waples Street San Diego, CA</t>
  </si>
  <si>
    <t>Emergency Diesel Engine Generator: Kohler Diesel, Model KD2000, 2923 BHP, S/N 2020 T3 0128, Engine Family LLHAL103.ESP, Tier 2 certified, equipped with a vertical stack; driving a 2000-kW emergency electrical generator.</t>
  </si>
  <si>
    <t>APCD2021-PTO-004079</t>
  </si>
  <si>
    <t>San Diego Inspire 2, LLC</t>
  </si>
  <si>
    <t>Gricelda Dawson</t>
  </si>
  <si>
    <t>11545 Sorrento Valley Road San Diego, CA</t>
  </si>
  <si>
    <t>Emergency Diesel Engine Generator: John Deere, Model 4045HF285H, 158 BHP, S/N PE4045N030234, Engine Family_x000D_
MJDXL04.5119, Tier 3 certified; driving a 100 kW emergency electrical generator. 0.5-ft. diameter stack located 10 ft. above ground.</t>
  </si>
  <si>
    <t>APCD2021-PTO-004080</t>
  </si>
  <si>
    <t>Emergency Diesel Engine Generator: John Deere, Model 6135HF485S, 617 BHP, S/N RG6135L038801, Engine Family MJDXL13.5103, Tier 3 certified; driving a 400 kW emergency electrical generator. Annual Testing and Maintenance Limit: 44 hours per calendar year.</t>
  </si>
  <si>
    <t>APCD2021-PTO-004096</t>
  </si>
  <si>
    <t>Access Biologicals, LLC</t>
  </si>
  <si>
    <t>Michael Crowley II</t>
  </si>
  <si>
    <t>995 Park Center Drive Vista, CA</t>
  </si>
  <si>
    <t>Emergency Diesel Engine Generator: John Deere, Model 6069HF484B, S/N RG6090L144971; Model Year 2021; Engine Family MJDXL09.0114; Tier 3 certified; 385 bhp rated; driving a 250 kW emergency electrical generator.</t>
  </si>
  <si>
    <t>5.30</t>
  </si>
  <si>
    <t>APCD2021-PTO-004097</t>
  </si>
  <si>
    <t>Emergency Diesel Engine: John Deere, Model 6060HFG86A, S/N RG6090L141525; Engine Family LJDXL09.0114; Tier_x000D_
3 certified; 463 bhp rated; driving a 300-kW emergency generator.</t>
  </si>
  <si>
    <t>APCD2021-PTO-004099</t>
  </si>
  <si>
    <t>Father Joe's Village</t>
  </si>
  <si>
    <t>Bill Bolstad</t>
  </si>
  <si>
    <t>1400 Commercial Street San Diego, CA</t>
  </si>
  <si>
    <t>Emergency Diesel Engine Generator: John Deere, Model 6135HFG75, 755 BHP, S/N RG6135G012453, Model Year 2020, Tier 3 certified of Engine Family Number LJDXL13.5132; driving a 500-kW electrical generator. Vertically exhausts 153 ft. above ground.</t>
  </si>
  <si>
    <t>APCD2021-PTO-004102</t>
  </si>
  <si>
    <t>Building 430624 (Booster Pump Station) Camp Pendleton, CA</t>
  </si>
  <si>
    <t>Emergency Diesel Engine Generator: FPT Industrial S.p.A, Model F4GE9685A*J, S/N J602-01497313; Model Year_x000D_
2017; Engine Family HFPXL06.7DGB; Tier 3 certified; 198 bhp rated; driving a 100 kW emergency electrical generator._x000D_
Functional Group: Community Support / Public Utilities</t>
  </si>
  <si>
    <t>APCD2021-PTO-004103</t>
  </si>
  <si>
    <t>Building 43977 (Sewer Lift Station) Camp Pendleton, CA</t>
  </si>
  <si>
    <t>Emergency Diesel Engine Generator: FPT Industrial S.p.A, Model F4GE9685A*J, S/N J602-01495385; Model Year_x000D_
2017; Engine Family HFPXL06.7DGB; Tier 3 certified; 198 bhp rated; driving a 100 kW emergency electrical generator._x000D_
Functional Group: Community Support / Public Utilities.</t>
  </si>
  <si>
    <t>APCD2021-PTO-004104</t>
  </si>
  <si>
    <t>Building 43951 (Ammo Segregation Facilites),Ammo Segregation Facilites Camp Pendleton, CA</t>
  </si>
  <si>
    <t>Emergency Diesel Engine Generator: FPT Industrial S.p.A, Model F4HE9685A*J, S/N J102-01512434; Model Year_x000D_
2017; Engine Family HFPXL06.7DGS; Tier 3 certified; 279 bhp rated; driving a 150 kW emergency electrical generator._x000D_
Functional Group: Military Support / Functions.</t>
  </si>
  <si>
    <t>APCD2021-PTO-004109</t>
  </si>
  <si>
    <t>Millipore Sigma</t>
  </si>
  <si>
    <t>Oliver Castilleja</t>
  </si>
  <si>
    <t>2827 Whiptail Loop Carlsbad, CA</t>
  </si>
  <si>
    <t>Emergency Diesel Engine Generator: Mitsubishi, Model S16R-Y2PTAW2-1, 2923 BHP, S/N 24879, Engine Family LMVXL65.4BBA, Tier 2 certified; driving a 2000-kW emergency electrical generator.</t>
  </si>
  <si>
    <t>21.40</t>
  </si>
  <si>
    <t>APCD2021-PTO-004110</t>
  </si>
  <si>
    <t>Emergency Diesel Engine Generator: Caterpillar, Model 3512C ATAAC, 1825 BHP, S/N LYH00208, Engine Family HCPXL78.1NZS-016, Tier 2 certified; equipped with a diesel particulate filter, Rypos, Model ADPF-4; driving a 1230-kW emergency electrical generator.</t>
  </si>
  <si>
    <t>APCD2021-PTO-004111</t>
  </si>
  <si>
    <t>Emergency Diesel Engine Generator: Caterpillar, Model 3512C ATAAC, 1825 BHP, S/N LYH00209, Engine Family HCPXL78.1NZS-016, Tier 2 certified; equipped with a diesel particulate filter, Rypos, Model ADPF-4; driving a 1230-kW emergency electrical generator.</t>
  </si>
  <si>
    <t>16.50</t>
  </si>
  <si>
    <t>APCD2021-PTO-004112</t>
  </si>
  <si>
    <t>Emergency Diesel Engine Generator: Caterpillar, Model 3512C ATAAC, 1825 BHP, S/N LYH00210, Engine Family HCPXL78.1NZS-016, Tier 2 certified; equipped with a diesel particulate filter, Rypos, Model ADPF-4; driving a 1230-kW emergency electrical generator.</t>
  </si>
  <si>
    <t>0.70</t>
  </si>
  <si>
    <t>APCD2022-PTO-004136</t>
  </si>
  <si>
    <t>U.S. General Services Administration</t>
  </si>
  <si>
    <t>Casey Schanbeck</t>
  </si>
  <si>
    <t>9777 Via de la Amistad San Diego, CA</t>
  </si>
  <si>
    <t>Emergency Diesel Engine Generator: Mitsubishi, Model S12R-Y2PTAW-1, 1881 BHP, S/N 19506, Manufactured in December 2020, Engine Family MMVXL49.0BBA, Tier 2 certified; driving a 1403-kW emergency electrical generator.</t>
  </si>
  <si>
    <t>1.90</t>
  </si>
  <si>
    <t>17.90</t>
  </si>
  <si>
    <t>Miguel Sanchez</t>
  </si>
  <si>
    <t>APCD2022-PTO-004137</t>
  </si>
  <si>
    <t>Emergency Diesel Engine Generator: John Deere, Model 6135HFG75, 755 BHP, S/N RG6135G014107, Engine Family MJDXL13.5132, Tier 3 certified; driving a 505-kW emergency electrical generator.</t>
  </si>
  <si>
    <t>13.75</t>
  </si>
  <si>
    <t>APCD2022-PTO-004138</t>
  </si>
  <si>
    <t>Emergency Diesel Engine Generator: John Deere, Model 6135HFG75, 755 BHP, S/N RG6135G014103, Engine Family MJDXL13.5132, Tier 3 certified; driving a 505-kW emergency electrical generator.</t>
  </si>
  <si>
    <t>0.57</t>
  </si>
  <si>
    <t>11.55</t>
  </si>
  <si>
    <t>APCD2022-PTO-004140</t>
  </si>
  <si>
    <t>92096</t>
  </si>
  <si>
    <t>Emergency Diesel Engine Generator: Volvo, Model TWD1643GE, 903 BHP, S/N 2016139341, Engine Family LVPXL16.1ACW, Tier 2 certified; driving a 674-kW emergency electrical generator.</t>
  </si>
  <si>
    <t>APCD2022-PTO-004142</t>
  </si>
  <si>
    <t>Emergency Diesel Engine Generator: Mitsubishi, Model S16R-Y2PTAW2-1, S/N 25360; Model Year 2021; Engine Family MMVXL65.4BBA; Tier 2 certified; 2923 bhp rated; driving a 2000 kW emergency electrical generator. Vertically exhausts with flapper valve, 15.25 feet above ground.</t>
  </si>
  <si>
    <t>APCD2022-PTO-004143</t>
  </si>
  <si>
    <t>Paul Wilson</t>
  </si>
  <si>
    <t>Emergency Diesel Engine Generator: Perkins, Model 2506C-E15TAG3, 762 BHP, S/N MGDF5333N15354G, Engine Family MCPXL15.2NZS, Tier 2 certified; driving a 500-kW fire pump. 0.5-ft. diameter stack located 9.5 ft. above ground.</t>
  </si>
  <si>
    <t>APCD2022-PTO-004146</t>
  </si>
  <si>
    <t>County of San Diego - San Ysidro</t>
  </si>
  <si>
    <t>4515 Otay Mesa Rd San Ysidro, CA</t>
  </si>
  <si>
    <t>Emergency Diesel Engine: FPT Industrial, Model F4GE9485A*J, S/N 01793817; Engine Family LFPXL06.7DGB; Tier 3 certified; 131 bhp rated; driving a Generac SD080 80-kW emergency generator. Vertical exhaust with flapper valve, 7.8 feet above ground.</t>
  </si>
  <si>
    <t>APCD2022-PTO-004155</t>
  </si>
  <si>
    <t>Inovio</t>
  </si>
  <si>
    <t>Marvin Bautista</t>
  </si>
  <si>
    <t>6769 Mesa Ridge Road San Diego, CA</t>
  </si>
  <si>
    <t>Emergency Diesel Engine Generator: John Deere, Model 4045HF2851, 158 BHP, S/N PE4045N003748, Engine Family GJDXL04.5119, Tier 3 certified; driving a 118-kW emergency electrical generator. Exhaust is vertical with a flapper-type raincap.</t>
  </si>
  <si>
    <t>20.30</t>
  </si>
  <si>
    <t>APCD2022-PTO-004169</t>
  </si>
  <si>
    <t>Argonaut Manufacturing Services</t>
  </si>
  <si>
    <t>Eric Benson</t>
  </si>
  <si>
    <t>1896 Rutherford Road Carlsbad, CA</t>
  </si>
  <si>
    <t>Emergency Diesel Engine Generator: MTU, Model 10V1600G80S, 752 BHP, S/N 95010501066, Engine Family_x000D_
MMDDL21.0ZWR, Tier 2 certified; driving a 500-kW emergency electrical generator. 0.5-ft. diameter stack_x000D_
located 11.4 ft. above ground.</t>
  </si>
  <si>
    <t>APCD2022-PTO-004170</t>
  </si>
  <si>
    <t>ARE-SD Region No 23</t>
  </si>
  <si>
    <t>Bryan Hubberts</t>
  </si>
  <si>
    <t>Emergency Diesel Engine Generator: Mitsubishi, Model S16R-Y2PTAW-1, S/N 25160; Model Year 2020; Engine Family LMVXL65.4BBA; Tier 2 certified; 2346 bhp rated; driving a 1600 kW emergency electrical generator. Vertical stack with flapper, 16.25 feet above ground.</t>
  </si>
  <si>
    <t>APCD2022-PTO-004171</t>
  </si>
  <si>
    <t>BRE-BMR Oberlin LP</t>
  </si>
  <si>
    <t>Michael Oleston</t>
  </si>
  <si>
    <t>5555 Oberlin Dr San Diego, CA</t>
  </si>
  <si>
    <t>Emergency Diesel Engine Generator: John Deere, Model 4045HF285I, S/N PE4045N030064; Model Year 2020; Engine_x000D_Family MJDXL04.5119; Tier 3 certified; 158 bhp rated; driving a 100 kW emergency electrical generator.</t>
  </si>
  <si>
    <t>0.30</t>
  </si>
  <si>
    <t>APCD2022-PTO-004173</t>
  </si>
  <si>
    <t>Bldg 12109U2 Vandergrift Blvd (Sewage Lift Station) Camp Pendleton, CA</t>
  </si>
  <si>
    <t>Emergency Diesel Engine Generator: FPT Industrial S.p.A., Model F4GE9485A*J, 131 BHP, S/N 1882719, Engine Family MFPXL06.7DGB, Tier 3 certified; driving a 80-kW emergency electrical generator. 0.3-ft. diameter exhaust stack located 8.1 ft. above ground.</t>
  </si>
  <si>
    <t>APCD2022-PTO-004176</t>
  </si>
  <si>
    <t>Kara Seliga</t>
  </si>
  <si>
    <t>14177 Kirkham Way Poway, CA</t>
  </si>
  <si>
    <t>Emergency Engine:  Doosan, Model D111L, 302 BHP, natural gas fired, engine family number LPSIB11.1NGP, S/N EEIOH009780, equipped with a three-way catalyst, driving a 200-kW generator.</t>
  </si>
  <si>
    <t>4.00</t>
  </si>
  <si>
    <t>APCD2022-PTO-004188</t>
  </si>
  <si>
    <t>5791 Van Allen Way Carlsbad, CA</t>
  </si>
  <si>
    <t>Emergency Diesel Engine Generator: Mitsubishi, Model S16R-Y2PTAW2-1, S/N 24678; Model Year 2020; Engine_x000D_Family LMVXL65.4BBA; Tier 2 certified; 2923 bhp rated; driving a 2180 kW emergency electrical generator. Annual testing and maintenance limit: 22 hours.</t>
  </si>
  <si>
    <t>APCD2022-PTO-004198</t>
  </si>
  <si>
    <t>10015 Waples Ct San Diego, CA</t>
  </si>
  <si>
    <t>Emergency Diesel Engine: Mitsubishi, Model S16R-Y2PTAW-1, 2346 BHP, S/N 24834, Engine Family LMVXL65.4BBA, Tier 2 certified; driving a 1600-kW emergency electrical generator._x000D_
Exhaust Stack: vertical, 1.0-ft. diameter, flapper-type raincap, 8.5 ft. above ground._x000D_
Annual Testing and Maintenance Limit: 19.4 hours.</t>
  </si>
  <si>
    <t>APCD2022-PTO-004203</t>
  </si>
  <si>
    <t>Portsmouth Naval Shipyard Det San Diego</t>
  </si>
  <si>
    <t>Christian Kost</t>
  </si>
  <si>
    <t>North Pier Naval Base Point Loma San Diego, CA</t>
  </si>
  <si>
    <t>Emergency diesel engine: Cummins, Model QSB5-G3-NR3, S/N 74037644, rated at 145 bhp, Model Year 2016,_x000D_
Tier 3 certified of Engine Family Number GCEXL0275AAG, driving a 108 KW generator.</t>
  </si>
  <si>
    <t>APCD2022-PTO-004206</t>
  </si>
  <si>
    <t>Carvana LLC</t>
  </si>
  <si>
    <t>Mike Fryer</t>
  </si>
  <si>
    <t>559 North Hale Avenue Escondido, CA</t>
  </si>
  <si>
    <t>Emergency engine: Power Solutions International, Model PSI 14CT, S/N EZZ0G102716, rated at 456 bhp, natural gas_x000D_
fueled, Model Year 2021, EPA certified of engine family number MPSIB14.6NGP driving a 265 KW generator</t>
  </si>
  <si>
    <t>APCD2022-PTO-004207</t>
  </si>
  <si>
    <t>ARE - SD Region No. 66, LLC</t>
  </si>
  <si>
    <t>5505 Morehouse Drive San Diego, CA</t>
  </si>
  <si>
    <t>Emergency Diesel Engine: John Deere, Model 6135HFG75, 755 BHP, S/N RG6135G013367, Engine Family LJDXL13.5132, Tier 3 certified; driving a 500-kW emergency electrical generator._x000D_
Exhaust Stack: vertical, 0.7-ft. diameter, flapper-type raincap, 9.3 ft. above ground.</t>
  </si>
  <si>
    <t>APCD2022-PTO-004211</t>
  </si>
  <si>
    <t>Alexandria Real Estate-SD Region No. 18, LLC.</t>
  </si>
  <si>
    <t>Jane Green</t>
  </si>
  <si>
    <t>5810 Nancy Ridge Drive San Diego, CA</t>
  </si>
  <si>
    <t>Emergency Diesel Engine: John Deere Model 6090HFG86, 463 BHP, S/N RG6090L144862, Engine Family MJDXL09.0114, Tier 3 certified; driving a 300-kW emergency electrical generator._x000D_Exhaust Stack: vertical, 0.5-ft. diameter, flapper-type raincap, 9.0 ft. above ground.</t>
  </si>
  <si>
    <t>APCD2022-PTO-004229</t>
  </si>
  <si>
    <t>TPSC IX, LLC Bldg 16</t>
  </si>
  <si>
    <t>10285 Science Center Dr San Diego, CA</t>
  </si>
  <si>
    <t>Emergency Diesel Engine: FPT Industrial S.p.A., Model F3AE9685A-E, 449 BHP, S/N E003-210382, Engine Family MFPXL10.3TR3-005, Tier 3 certified; driving a 300-kW emergency electrical generator._x000D_Exhaust Stack: vertical, 0.4-ft. diameter, flapper-type raincap, 8 ft. above ground.</t>
  </si>
  <si>
    <t>APCD2022-PTO-004232</t>
  </si>
  <si>
    <t>Jacob Michalski</t>
  </si>
  <si>
    <t>Building 1521 at Distribution Node Area 15 Camp Pendleton, CA</t>
  </si>
  <si>
    <t>Emergency Diesel Engine: John Deere, Model 6135HFG84B, 538 BHP, S/N RG6135L039092, Engine Family MJDXL13.5146, Tier 3 certified; driving a 350-kW emergency electrical generator._x000D_
Exhaust Stack: vertical, 0.5-ft. diameter, flapper-type raincap, 10 ft. above ground.</t>
  </si>
  <si>
    <t>APCD2022-PTO-004233</t>
  </si>
  <si>
    <t>W. Neil Fox Ill</t>
  </si>
  <si>
    <t>Emergency diesel engine generator: John Deere, Model 6135HF485S, 617 BHP, S/N RG6135L039547, Engine Family MJDXL13.5103, Tier 3 certified; driving a 400 kW emergency electrical generator. Engine equipped with a Johnson Matthey SDPF3-N-CS-BIEO-10/10-LP diesel particulate filter. 0.7-ft. diameter stack located 14 ft. above ground.</t>
  </si>
  <si>
    <t>APCD2022-PTO-004234</t>
  </si>
  <si>
    <t>Emergency diesel engine generator: John Deere, Model 6135HF485S, 617 BHP, S/N RG6135L039553, Engine Family MJDXL13.5103, Tier 3 certified; driving a 400 kW emergency electrical generator. Engine equipped with a Johnson Matthey SDPF3-N-CS-BIEO-10/10-LP diesel particulate filter. 0.7-ft. diameter stack located 14 ft. above ground.</t>
  </si>
  <si>
    <t>APCD2022-PTO-004235</t>
  </si>
  <si>
    <t>Sunroad Centrum Apartments 6, LP</t>
  </si>
  <si>
    <t>Craig Bachmann</t>
  </si>
  <si>
    <t>4890 Sunroad Centrum Lane San Diego, CA</t>
  </si>
  <si>
    <t>Emergency Diesel Engine: John Deere, Model 6090HFG86, 463 BHP, S/N RG6090L142006, Engine Family LJDXL09.0114, Tier 3 certified; driving a 300-kW emergency electrical generator. _x000D_
Exhaust Stack: vertical, 0.7-ft. diameter, flapper-type raincap, 12 ft. above ground._x000D_
Testing and Maintenance Limit: 43 hours.</t>
  </si>
  <si>
    <t>APCD2022-PTO-004236</t>
  </si>
  <si>
    <t>Cameron McGovern</t>
  </si>
  <si>
    <t>7144 Otay Mesa Rd San Diego, CA</t>
  </si>
  <si>
    <t>Emergency Diesel Engine: Perkins, Model 2206D-E13TAG3, 619 BHP, S/N TGDF5332N1235G, Engine Family MCPXL12.5NYS, Tier 3 certified; driving a 400-kW emergency generator. 0.4-ft. diameter stack located 6.5 ft. above ground.</t>
  </si>
  <si>
    <t>APCD2022-PTO-004237</t>
  </si>
  <si>
    <t>Shawn Fisher</t>
  </si>
  <si>
    <t>1775 Dove Lane (Dove Library parking lot) Carlsbad, CA</t>
  </si>
  <si>
    <t>Emergency Diesel Engine Generator: Isuzu, Model BR-4JJ1X, S/N 4JJ1-196468; Model Year 2017; Tier 4f certified of Engine Family FSZXL03.0RXB; 87 bhp rated; driving a 60 kW emergency electrical generator. Vertical exhaust with flapper-type raincap, 5.7 feet above ground.</t>
  </si>
  <si>
    <t>APCD2022-PTO-004238</t>
  </si>
  <si>
    <t>Emergency Diesel Engine: John Deere, Model 6068HFC48B, 209 BHP, S/N TBD, Engine Family MJDXL13.5103, Tier 3 certified; driving a 2000-gpm emergency fire pump, Model Clark JU6H-UFADP0.</t>
  </si>
  <si>
    <t>APCD2022-PTO-004239</t>
  </si>
  <si>
    <t>10045 Mesa Rim Road LP</t>
  </si>
  <si>
    <t>Ryan Robbins</t>
  </si>
  <si>
    <t>10045 Mesa Rim Road San Diego, CA</t>
  </si>
  <si>
    <t>Emergency Diesel Engine Generator: John Deere Model 4045HF285K, 197 BHP, S/N PE4045N033446, Engine Family MJDXL06.8120, Tier 3 certified; driving a 125-kW emergency electrical generator. Vertical exhaust with flapper-type raincap, 9 ft. above ground. _x000D_
Annual Testing and Maintenance Limit: 30 hours.</t>
  </si>
  <si>
    <t>APCD2022-PTO-004240</t>
  </si>
  <si>
    <t>USC</t>
  </si>
  <si>
    <t>Ryan Hill</t>
  </si>
  <si>
    <t>9880 Mesa Rim San Diego, CA</t>
  </si>
  <si>
    <t>Emergency Diesel Engine Generator: Perkins, Model 2506C-E15TAG3, 762 BHP, S/N MGDF5333N15955G, Engine Family MCPXL15.2NZS, Tier 2 certified; driving a 500-kW emergency electrical generator. 0.5-ft. diameter stack located 11 feet above ground.</t>
  </si>
  <si>
    <t>APCD2022-PTO-004241</t>
  </si>
  <si>
    <t>Amazon Corporate LLC</t>
  </si>
  <si>
    <t>3266 Lionshead Ave Carlsbad, CA</t>
  </si>
  <si>
    <t>Emergency Diesel Engine Generator: Iveco/FPT Industrial S.P.A., Model F4HE9685A*J, 279 BHP, S/N 1853520, Engine Family MFPXL06.7DGS, Tier 3 certified; driving a 150-kW emergency electrical generator. Vertical exhaust with flapper-type raincap, 9.9 ft. above ground.</t>
  </si>
  <si>
    <t>APCD2022-PTO-004243</t>
  </si>
  <si>
    <t>5601 Oberlin Dr San Diego, CA</t>
  </si>
  <si>
    <t>Emergency Diesel Engine Generator: JOHN DEERE, Model 6068HFG85A, 315 BHP, S/N PE6068N020127, model year 2021, Tier 3 certified of Engine Family MJDXL13.5103; driving a 200 kW emergency electrical generator. Vertical exhaust with flapper-type raincap, 12 feet above ground.</t>
  </si>
  <si>
    <t>APCD2022-PTO-004251</t>
  </si>
  <si>
    <t>TPSC IX, LLC Bldg 15</t>
  </si>
  <si>
    <t>10275 Science Center Dr San Diego, CA</t>
  </si>
  <si>
    <t>Emergency Diesel Engine Generator: Perkins, Model 2806C-E18TAG3, 909 BHP, S/N JGDF5335N07874F, Model Year 2020, Tier 2 certified of Engine Family LCPXL18.1NYS; driving a 600-kW emergency electrical generator. Vertical exhaust with flapper-type raincap, 12 feet above ground.</t>
  </si>
  <si>
    <t>APCD2022-PTO-004258</t>
  </si>
  <si>
    <t>Foundation Medicine Inc</t>
  </si>
  <si>
    <t>11010 Torreyana Rd San Diego, CA</t>
  </si>
  <si>
    <t>Emergency Diesel Engine Generator: John Deere, Model 6090HF484B, 385 BHP, S/N RG6090L144698, Engine Family MJDXL09.0114, Tier 3 certified; driving a 255-kW emergency electrical generator; Exhaust is vertical with a flapper-type rain cap.</t>
  </si>
  <si>
    <t>APCD2022-PTO-004264</t>
  </si>
  <si>
    <t>Pacific Western Bank</t>
  </si>
  <si>
    <t>Greg Florentine</t>
  </si>
  <si>
    <t>2701 Loker Avenue West Carlsbad, CA</t>
  </si>
  <si>
    <t>Emergency Natural Gas Engine Generator: Cummins, Model QSJ5.9G-G3, S/N K210001106; Model Year 2021; Engine Family MCEXB05.9ALB ; 114 bhp rated; driving a 70 kW emergency electrical generator. Vertical exhaust with flapper-type raincap, 8 feet above ground.</t>
  </si>
  <si>
    <t>APCD2022-PTO-004265</t>
  </si>
  <si>
    <t>Hotel Del Coronado - South Beach</t>
  </si>
  <si>
    <t>Mike Denison</t>
  </si>
  <si>
    <t>Emergency Diesel Engine Generator: John Deere, Model 6135HF485, 617 BHP, S/N RG6135L039954, Engine Family MJDXL13.5103, Tier 3 certified; driving a 410-kW emergency electrical generator. Vertical exhaust with flapper-type raincap, 10 feet above ground. Annual testing and maintenance limit: 45 hours.</t>
  </si>
  <si>
    <t>6.50</t>
  </si>
  <si>
    <t>APCD2022-PTO-004273</t>
  </si>
  <si>
    <t>Sean Harvey</t>
  </si>
  <si>
    <t>11085 N Torrey Pines Road La Jolla, CA</t>
  </si>
  <si>
    <t>Emergency Diesel Engine Generator: John Deere, Model 6135HFG84, 538 BHP, S/N RG6135L040043, Engine Family MJDXL13.5146, Tier 3 certified; driving a 350-kW emergency electrical generator. Vertical exhaust with flapper-type raincap. 10.2 ft. above ground.</t>
  </si>
  <si>
    <t>APCD2022-PTO-004279</t>
  </si>
  <si>
    <t>KPBS Public Broadcasting</t>
  </si>
  <si>
    <t>Emergency Diesel Engine Generator: Volvo, Model TWD1644GE, S/N 2016145510; Model Year 2021; Engine Family MVPXL16.1ACW; Tier 2 certified; 903 bhp rated; driving a 600 kW emergency electrical generator. Vertical exhaust with flapper-type raincap, 11.75 ft above ground.</t>
  </si>
  <si>
    <t>APCD2022-PTO-004288</t>
  </si>
  <si>
    <t>Alexandria Real Estate</t>
  </si>
  <si>
    <t>10055  Barnes Canyon Rd San Diego, CA</t>
  </si>
  <si>
    <t>Emergency Diesel Engine Generator: Mitsubishi, Model S12R-Y2PTAW-1, S/N 19558; Model Year 2021; Engine Family MMVXL49.0BBA; Tier 2 certified; 1881 bhp rated; driving a 1250 kW emergency electrical generator. Vertical exhaust with flapper-type raincap, 15 feet above ground. Annual testing and maintenance limit: 16 hours.</t>
  </si>
  <si>
    <t>APCD2022-PTO-004289</t>
  </si>
  <si>
    <t>Emergency Diesel Engine Generator: MTU, Model 16V4000G84S, 3,353 BHP, S/N 5482000368, Engine Family LMDDL95.4GTZ, Tier 2 certified; driving a 2,250-kW emergency electrical generator. 0.8-ft. diameter stack located 12 ft. above ground. Annual Testing and Maintenance Limit: 21 hours.</t>
  </si>
  <si>
    <t>APCD2022-PTO-004304</t>
  </si>
  <si>
    <t>DexCom, Inc.</t>
  </si>
  <si>
    <t>Derek Holm</t>
  </si>
  <si>
    <t>9455 Waples Street San Diego, CA</t>
  </si>
  <si>
    <t>Emergency Diesel Engine Generator: Kohler, Model KD27V12, S/N 2021160634; Model Year 2021; Engine Family_x000D_
MLHAL45.0ESP; Tier 2 certified; 1195 bhp rated; driving an 800 kW emergency electrical generator. Annual testing and_x000D_
maintenance limit: 49 hours.</t>
  </si>
  <si>
    <t>APCD2022-PTO-004305</t>
  </si>
  <si>
    <t>Sam Petersen</t>
  </si>
  <si>
    <t>9500 Gilman Dr San Diego, CA</t>
  </si>
  <si>
    <t>Emergency Diesel Engine Generator: Caterpillar, Model C13, 609 BHP, S/N PW301482, Engine Family NCPXL12.5NYS, Tier 3 certified; driving a 350-kW emergency electrical generator. Vertical exhaust with flapper-type raincap, located 8.5 ft. above ground. Annual testing and maintenance limit: 43 hours per calendar year.</t>
  </si>
  <si>
    <t>APCD2022-PTO-004319</t>
  </si>
  <si>
    <t>San Diego Foundry LLC</t>
  </si>
  <si>
    <t>Eric Hotovy</t>
  </si>
  <si>
    <t>9330 Scranton Road San Diego, CA</t>
  </si>
  <si>
    <t>Emergency Diesel Engine Generator: Kohler, Model KD27V12, 1195 BHP, S/N 2021160449, Engine Family MLHAL45.0ESP, Tier 2 certified; driving 800-kW emergency electrical generators. 1.0-ft. diameter stack located 12.9 ft. above ground. Annual testing and maintenance limit: 17 hours per year.</t>
  </si>
  <si>
    <t>APCD2022-PTO-004320</t>
  </si>
  <si>
    <t>Emergency Diesel Engine Generator: Kohler, Model KD27V12, 1195 BHP, S/N 2021160498, Engine Family MLHAL45.0ESP, Tier 2 certified; driving 800-kW emergency electrical generators. 1.0-ft. diameter stack located 12.9 ft. above ground. Annual testing and maintenance limit: 17 hours per year.</t>
  </si>
  <si>
    <t>APCD2022-PTO-004327</t>
  </si>
  <si>
    <t>Mesa Bio Tech</t>
  </si>
  <si>
    <t>9440 Carroll Park Road San Diego, CA</t>
  </si>
  <si>
    <t>Emergency Diesel Engine Generator: Kohler, Model KD27V12, S/N 2021160212; Model Year 2021; Engine Family MLHAL45.0ESP; Tier 2 certified; 1195 bhp rated; driving an 800 kW emergency electrical generator</t>
  </si>
  <si>
    <t>APCD2022-PTO-004328</t>
  </si>
  <si>
    <t>BlueNalu, INC</t>
  </si>
  <si>
    <t>Ryan Galarneau</t>
  </si>
  <si>
    <t>6060 Nancy Ridge Drive, Suite 100 San Diego, CA</t>
  </si>
  <si>
    <t>Emergency Diesel Engine Generator: Perkins, Model 1706D-E93TAG2, 480 BHP, S/N YGDF1103N00591H, Engine Family MCPXL08.8NZS, Tier 3 certified; driving a 341-kW emergency electrical generator; Vertical exhaust with flapper-type rain cap, 13.3 feet above ground.</t>
  </si>
  <si>
    <t>APCD2022-PTO-004329</t>
  </si>
  <si>
    <t>Pacific BioPharma Logistics, Inc.</t>
  </si>
  <si>
    <t>Edward Foster</t>
  </si>
  <si>
    <t>11895 Community Road Poway, CA</t>
  </si>
  <si>
    <t>Emergency Diesel Engine Generator: John Deere, Model 6068HFG85A, 315 BHP, S/N PE6068N020148, Engine Family MJDXL13.5103, Tier 3 certified; driving a 200-kW emergency electrical generator. Vertical exhaust with flapper-type rain cap, 11.7 feet above ground.</t>
  </si>
  <si>
    <t>APCD2022-PTO-004330</t>
  </si>
  <si>
    <t>Emergency Diesel Engine Generator: Mitsubishi., Model S12H-Y2PTAW-1, 1528 BHP, S/N 35591, Engine Family MMVXL37.1BBA, Tier 2 certified; driving a 1000-kW emergency electrical generator; Vertical exhaust with flapper-type rain cap, 9.83 feet above ground.</t>
  </si>
  <si>
    <t>APCD2022-PTO-004332</t>
  </si>
  <si>
    <t>San Ysidro School District</t>
  </si>
  <si>
    <t>Marilyn Adrianzen</t>
  </si>
  <si>
    <t>4350 Otay Mesa Road San Ysidro, CA</t>
  </si>
  <si>
    <t>Emergency Diesel Engine Generator: John Deere, Model 6090HF484, S/N RG6090L145692; Model Year 2021; Engine_x000D_
Family MJDXL09.0114; Tier 3 certified; 385 bhp rated; equipped with a Johnson-Matthey DPF, Model SDPF2-N-CSBITO-_x000D_
8/8-LP, S/N 1141423-001; driving a 250 kW emergency electrical generator.</t>
  </si>
  <si>
    <t>APCD2022-PTO-004343</t>
  </si>
  <si>
    <t>11588 Sorrento Valley Rd San Diego, CA</t>
  </si>
  <si>
    <t>Emergency diesel engine generator: John Deere, Model 4045HF285, S/N PE4045N035636; Model Year 2022; Engine Family NJDXL04.5119; Tier 3 certified; 158 bhp rated; driving a 100 kW emergency electrical generator.</t>
  </si>
  <si>
    <t>APCD2022-PTO-004344</t>
  </si>
  <si>
    <t>Jeremy Kemp</t>
  </si>
  <si>
    <t>1630 Oceanside Blvd Oceanside, CA</t>
  </si>
  <si>
    <t>Emergency Diesel Engine Generator: John Deere, Model 6135HF485T, 538 BHP, S/N RG6135L039672, Engine Family MJDXL13.5103, Tier 3 certified; driving a 350-kW emergency electrical generator; Exhaust is vertical with a flapper-type_x000D_
rain cap. Annual testing and maintenance limit: 32 hours.</t>
  </si>
  <si>
    <t>APCD2022-PTO-004346</t>
  </si>
  <si>
    <t>Exagen Inc.</t>
  </si>
  <si>
    <t>Thomas Marquez</t>
  </si>
  <si>
    <t>1261 Liberty Way Vista, CA</t>
  </si>
  <si>
    <t>Emergency engine: PSI, Model PSI-8.8L, S/N 8.8L0018430, rated at 259 bhp, natural gas fueled, EPA certified with_x000D_
three-way catalyst and electronic air to fuel ratio controller of engine family number MPSIB8.80EMT, driving a 150 KW_x000D_
generator.</t>
  </si>
  <si>
    <t>APCD2022-PTO-004349</t>
  </si>
  <si>
    <t>Fairmont Senior Housing CIC, LP and Fairmount Family Housing, LP</t>
  </si>
  <si>
    <t>Ron Brockhoff</t>
  </si>
  <si>
    <t>4320 &amp; 4340 44th. Street San Diego, CA</t>
  </si>
  <si>
    <t>Emergency Diesel Engine Generator: Perkins/Caterpillar, Model C7.1, S/N 45503459, Model Year 2021, Tier 3 certified of Engine Family MPKXL07.0PW1, 229 BHP rated; driving a 125-kW emergency electrical generator. Vertical exhaust with flapper-type raincap, 77 feet above ground.</t>
  </si>
  <si>
    <t>APCD2022-PTO-004356</t>
  </si>
  <si>
    <t>Western Fire Protection, Inc.</t>
  </si>
  <si>
    <t>Manny Cesena</t>
  </si>
  <si>
    <t>5670 Kearny Mesa Road San Diego, CA</t>
  </si>
  <si>
    <t>Emergency Diesel Engine: John Deere, Model 4045HFC28A, 144 BHP, S/N PE4045N039036, Engine Family NJDXL04.5119, Tier 3 certified; driving a 2000-gpm emergency fire pump: Clark, Model JU4H-UFADW8, S/N SO171740P. Vertical exhaust with flapper-type rain cap, 0.33-ft. diameter, stack located 7.0 ft. above ground.</t>
  </si>
  <si>
    <t>APCD1998-PTO-960489</t>
  </si>
  <si>
    <t>EMERGENCY ENGINE GENERATOR:  117 HP IHC MODEL C549 NATURAL GAS ENGINE S/N 174753.    7/98 GDS 960489</t>
  </si>
  <si>
    <t>APCD1998-PTO-971418</t>
  </si>
  <si>
    <t>LOW-USE PORTABLE DIESEL ENGINE: JOHN DEERE, MODEL 402OT, YEAR UNKNOWN, S/N 343197, 57 HP, NO EMISSIONS CONTROL EQUIPMENT, TIER 0, DRIVING A SEWAGE PUMP</t>
  </si>
  <si>
    <t>APCD1999-PTO-961980</t>
  </si>
  <si>
    <t>EMERGENCY ENGINE GENERATOR SET: MAKE GENERAC, MODEL SG045 (FORD 5.4L V-8) , S/N 3001969008 (GENERAC) / E172A  270616 1790138 (FORD), FUELED WITH NATURAL GAS,  71 BHP, MODEL YEAR 2017, ENGINE FAMILY NUMBER HGNXB05.42L1, DRIVING A 45 KW GENERATOR. BLDG 1</t>
  </si>
  <si>
    <t>APCD1999-PTO-971864</t>
  </si>
  <si>
    <t>EMERGENCY ENGINE:  CATERPILLAR, MODEL 3406, DIESEL FIRED, 375 BHP,S/N 2WB03744, DRIVING AN ELECTRIC GENERATOR, 200 KW.(09/98 ALC 971864)</t>
  </si>
  <si>
    <t>APCD1999-PTO-972556</t>
  </si>
  <si>
    <t>Jim's Air Aviation Services Inc</t>
  </si>
  <si>
    <t>2904 Pacific Hwy San Diego, CA</t>
  </si>
  <si>
    <t>AIRCRAFT GROUND POWER UNIT: _x000D_
-DETROIT DIESEL ENGINE_x000D_
-MODEL 4-71, 143 HP_x000D_
-S/N 658L90-166_x000D_
DIESEL FIRED_x000D_
APPL # 972556 EFH 1//99</t>
  </si>
  <si>
    <t>APCD1999-PTO-973222</t>
  </si>
  <si>
    <t>EMERGENCY GENERATOR ENGINE SET: 164 BHP, MITSUBISHI DIESEL ENGINE, MODEL 6D16-T, S/N 3681022, DRIVING A 100 KW EMERGENCY GENERATOR (PORTABLE). 973222 EAD 10/20/99</t>
  </si>
  <si>
    <t>APCD2000-PTO-970556</t>
  </si>
  <si>
    <t>SD State University</t>
  </si>
  <si>
    <t>EMERGENCY ENGINE GENERATOR, 132 HP FORD MODEL LSG-875 NATURAL GAS ENGINE S/N 13220 K-05-RH TURBOCHARGED. ZURA HALL BASEMENT RM. 11 970556  GDS  2/98</t>
  </si>
  <si>
    <t>APCD2000-PTO-970622</t>
  </si>
  <si>
    <t>EMERGENCY ENGINE, ONAN MODEL 45EM-4XR8/13A, NATURAL GAS FIRED, 45 KW, S/N 0370175670, ROHR ID NO. X-32998. 970622 AFS 25JAN1999 BLDG 61</t>
  </si>
  <si>
    <t>APCD2000-PTO-970768</t>
  </si>
  <si>
    <t>EMERGENCY STANDBY ENGINE: FORD MODEL 45EM-4R8/13A, S/N 1260936932, 67 BHP, NATURAL GAS FUELED, LOCATED AT THE AZTEC CENTER. (970768-CCN-3/98)</t>
  </si>
  <si>
    <t>APCD2000-PTO-974203</t>
  </si>
  <si>
    <t>SDG&amp;E Co Rainbow Compressor Station</t>
  </si>
  <si>
    <t>3051 Rainbow Valley Bl Rainbow, CA</t>
  </si>
  <si>
    <t>EMERGENCY ENGINE: WAUKESHA, MODEL 6NKRB, NATURAL GAS FIRED, 200 BHP, S/N 142765, DRIVING AN ELECTRIC GENERATOR. (974203 ALC 11/99)</t>
  </si>
  <si>
    <t>APCD2001-PTO-901185</t>
  </si>
  <si>
    <t>SD METRO PUMPING STATION #2</t>
  </si>
  <si>
    <t>4077 HARBOR DR N SAN DIEGO, CA</t>
  </si>
  <si>
    <t>EMERGENCY GENERATOR SET:  CATERPILLAR MODEL G3408B SI 400 HP TURBOCHARGED, AFTERCOOLED, NATURAL GAS FUELED ENGINE, S/N 6NB00946 GENERATING 235 KW. (APPS 901185, 920049 GDS 11/93) 901185 920049</t>
  </si>
  <si>
    <t>APCD2001-PTO-972667</t>
  </si>
  <si>
    <t>EDICK &amp; WATT INC</t>
  </si>
  <si>
    <t>1615 FUERTE RANCH RD EL CAJON, CA</t>
  </si>
  <si>
    <t>PORTABLE DIESEL ENGINE, CATERPILLAR MODEL 3126, S/N 97R765, 240 BHP,TURBOCHARGED, AFTERCOOLED, MEETS DISTRICT NOX EMISSION STANDARD WITHOUTTIMING RETARD.  972667AFS30DEC1998</t>
  </si>
  <si>
    <t>APCD2002-PTO-961162</t>
  </si>
  <si>
    <t>EMERGENCY GASOLINE ENGINE (FIRE PUMP): FORD, MODEL CSG-6491-6007Z SN: 14708 H-01-RK_x000D_126 HORSEPOWER ENGINE FOR A PUMP: HALE, MODEL FB 50 -S/N 96B1845 961162 GDS 7/99</t>
  </si>
  <si>
    <t>APCD2002-PTO-975012</t>
  </si>
  <si>
    <t>Escondido, City of - Water Treatment Plant</t>
  </si>
  <si>
    <t>3440 E Valley Pkwy Escondido, CA</t>
  </si>
  <si>
    <t>EMERGENCY ENGINE: CUMMINS, MODEL GTA 12, PROPANE FIRED, 280 BHP, S/N 25219773, WITH AN EQUINOX CATALYST, MIRATECH, MODEL EO-301 04D1, S/N H1975, DRIVING AN ELECTRIC GENERATOR, LOCATED IN THE AUXILLIARY POWER BLDG. (975012 ALC 06/00)</t>
  </si>
  <si>
    <t>APCD2002-PTO-975013</t>
  </si>
  <si>
    <t>Escondido City Dept Of Public Works Utilities</t>
  </si>
  <si>
    <t>3440 Valley Pkwy E Escondido, CA</t>
  </si>
  <si>
    <t>EMERGENCY ENGINE: CATERPILLAR, MODEL G353D, PROPANE FIRED, 310 BHP, S/N 64B713, DRIVING AN ELECTRIC GENERATOR, LOCATED IN THE CHEMICAL FEED BLDG. (975013 ALC 06/00)</t>
  </si>
  <si>
    <t>APCD2002-PTO-975014</t>
  </si>
  <si>
    <t>RAINBOW MUNICIPAL WATER DISTRICT</t>
  </si>
  <si>
    <t>JEFF STACY</t>
  </si>
  <si>
    <t>3707 HWY 395 S FALLBROOK, CA</t>
  </si>
  <si>
    <t>EMERGENCY ENGINE:  INTERNATIONAL HARVESTER, MODEL: KR, S/N: V-8-UV-549, GASOLINE FUELED, _x000D_
172 BHP, DRIVING AN ELECTRIC GENERATOR. (ONAN GENERATOR) EQUIPMENT #141. ON WHEELS. (975014 ALC 06/00)</t>
  </si>
  <si>
    <t>APCD2002-PTO-975015</t>
  </si>
  <si>
    <t>Regulatory Compliance</t>
  </si>
  <si>
    <t>3707 Hwy 395 S Fallbrook, CA</t>
  </si>
  <si>
    <t>EMERGENCY ENGINE: MFR: CONTINENTAL, MODEL: F-163, S/N 168320, 65 BHP, GASOLINE FIRED, _x000D_
EQUIPMENT # 120, ON WHEELS FOR A PORTABLE WELDER. (975015 ALC 06/00)</t>
  </si>
  <si>
    <t>APCD2002-PTO-975247</t>
  </si>
  <si>
    <t>USN Air Station NORIS (2) Pub Wks</t>
  </si>
  <si>
    <t>EMERGENCY ENGINE GENERATOR, 80 HP ALLIS CHALMERS DIESEL ENGINE MODEL 3500, S/N 3D63668R. APPL# 975247 EFH 10/00</t>
  </si>
  <si>
    <t>APCD2002-PTO-975541</t>
  </si>
  <si>
    <t>PORTABLE EMERGENCY DIESEL ENGINE:  JOHN DEERE, MODEL 4045TF150, S/N PE4045T097788 (GENERATOR UNIT), 90 HP, TURBO CHARGED, TIER 0, DRIVING A 62-KW ELECTRIC GENERATOR.</t>
  </si>
  <si>
    <t>APCD2002-PTO-976004</t>
  </si>
  <si>
    <t>Robert Benavent</t>
  </si>
  <si>
    <t>EMERGENCY ENGINE:  ISUZU QD-100, MODEL DCA 40 SSI, TYPE 4BD1 PD-05, DIESEL FIRED, 52 BHP, S/N 248414, DRIVING A 23-KW ELECTRIC GENERATOR.</t>
  </si>
  <si>
    <t>APCD2002-PTO-977862</t>
  </si>
  <si>
    <t>Patricia Berge</t>
  </si>
  <si>
    <t>2695 Manchester Av Cardiff, CA</t>
  </si>
  <si>
    <t>EMERGENCY ENGINE:  WAUKESHA, MODEL F817G, PROPANE FIRED, 134 BHP, S/N 289432, DRIVING A 140-KW KOHLER ELECTRIC GENERATOR. (977862 ALC 04/02)</t>
  </si>
  <si>
    <t>APCD2002-PTO-978475</t>
  </si>
  <si>
    <t>CA Highway Patrol</t>
  </si>
  <si>
    <t>Gary Dines</t>
  </si>
  <si>
    <t>4902 Pacific Hy San Diego, CA</t>
  </si>
  <si>
    <t>EMERGENCY STANDBY ENGINE: GENERAC MODEL 1397300100, S/N A9046, 55 HP, PROPANE FIRED, CATALYTIC CONVERTER, ENGINE MODEL YEAR 2000, RICH BURN; 35 KW. 978475 AFS 10 OCT 2002</t>
  </si>
  <si>
    <t>APCD2002-PTO-978591</t>
  </si>
  <si>
    <t>Marathon Equipment Leasing</t>
  </si>
  <si>
    <t>Timothy Meyer</t>
  </si>
  <si>
    <t>801 Civic Center Dr National City, CA</t>
  </si>
  <si>
    <t>INTERNAL COMBUSTION ENGINE. MAKE: DETROIT DIESEL. MODEL:371-SERIES 71.SERIAL NO.:3A67145. BHP RATING: 102 HP. ENGINE DRIVES A PORT WINCH.</t>
  </si>
  <si>
    <t>APCD2002-PTO-978592</t>
  </si>
  <si>
    <t>INTERNAL COMBUSTION ENGINE. MAKE: DETROIT DIESEL. MODEL:371-SERIES 71.SERIAL NO.:3A45673. BHP RATING: 102 HP. DIESEL FUELED. ENGINE DRIVES A PORT WINCH.</t>
  </si>
  <si>
    <t>APCD2002-PTO-978594</t>
  </si>
  <si>
    <t>INTERNAL COMBUSTION ENGINE. MAKE: DETROIT DIESEL.MODEL: 471-SERIES 71.SERIAL NO.:4715996. BHP RATING: 140 HP. DIESEL FUELED. DRIVES A PORT WINCH.</t>
  </si>
  <si>
    <t>APCD2003-PTO-890797</t>
  </si>
  <si>
    <t>Hanson Aggregates Pacific Southwest Inc</t>
  </si>
  <si>
    <t>9257 Camino Santa Fe San Diego, CA</t>
  </si>
  <si>
    <t>CONCRETE BATCH PLANT: DUAL ALLEY, 450 CYD/HOUR, CONSISTING OF AN AGGREGATE WASHING AND HANDLING SYSTEM; AN AGGREGATE FEED AND STORAGE BIN SYSTEM, CEMENT AND FLY-ASH STORAGE SILOS, A TRANSIT MIX BATCHING SYSTEM RATED AT 150 CYD/HOUR, A CENTRAL MIX BATCHING SYSTEM RATED AT 300 CYD/HOUR,AND A CENTRAL DUST COLLECTOR. PEAKING ENGINE CATERPILLAR MODEL 3412 PCTA,595 BHP, TURBOCHARGED, AFTERCOOLED, S/N 35S08691, LEAN BURN WITH 460 KW GENERATOR.  977855AFS11FEB2003</t>
  </si>
  <si>
    <t>APCD2003-PTO-900673</t>
  </si>
  <si>
    <t>Gary McCall</t>
  </si>
  <si>
    <t>7th &amp; Main St Chula Vista, CA</t>
  </si>
  <si>
    <t>ONE (1) 505 BHP CUMMINS DIESEL ENGINE; ENG NO KTA-1150-GS; ENG BLK NO. 79236: TURBOCHARGED, AFTERCOOLED, LEAN BURN, DRIVES A GENERATOR S/N 2/4-I. 973343AFS21JUN1999; 977965 EFH 10/03 EMERGENCY USE 17CCR93115SJE10/07</t>
  </si>
  <si>
    <t>APCD2003-PTO-920894</t>
  </si>
  <si>
    <t>Cabrillo Power I LLC</t>
  </si>
  <si>
    <t>Tim Sisk</t>
  </si>
  <si>
    <t>4600 Carlsbad Blvd Carlsbad, CA</t>
  </si>
  <si>
    <t>EMERGENCY ENGINE GENERATOR: MFR: CATERPILLAR, MODEL: 3208, S/N: 29A02159, 156 BHP, DIESEL FUELED; GENERATOR (100 KW, MFR: KATO ENGINEERING, MODEL: A24676000).</t>
  </si>
  <si>
    <t>APCD2003-PTO-971039</t>
  </si>
  <si>
    <t>Bldg 210560 Camp Pendleton, CA</t>
  </si>
  <si>
    <t>EMERGENCY STANDBY ENGINE: FORD ENGINE MODEL LSG-8751-6005A, S/N 03163-B-24-TH, 175 BHP, NATURAL GAS FIRED. (BLDG 210560) FOR A GENERATOR (100 KW)(971039-CCN-4/98)</t>
  </si>
  <si>
    <t>APCD2003-PTO-971073</t>
  </si>
  <si>
    <t>Bldg 31909 Camp Pendleton, CA</t>
  </si>
  <si>
    <t>EMERGENCY ENGINE: CUMMINS, MODEL G-855, NATURAL GAS, 207 BHP, S/N 25207918, DRIVING AN ELECTRIC GENERATOR, KOHLER, MODEL 135RZ, 135 KW, LOCATED IN BLDG. #31909. (03/98 ALC 971073)</t>
  </si>
  <si>
    <t>APCD2003-PTO-971834</t>
  </si>
  <si>
    <t>EMERGENCY STANDBY GENERATOR, WAUKESHA MODEL F817GU, S/N 202807, NATURAL GAS FIRED, 154 HP. APPL# 971834 EFH 12/98 (980217 10/03)</t>
  </si>
  <si>
    <t>APCD2003-PTO-972090</t>
  </si>
  <si>
    <t>Ros Majam</t>
  </si>
  <si>
    <t>NAS North Island Bldg 801 San Diego, CA</t>
  </si>
  <si>
    <t>AUXILLARY POWER UNIT, GASOLINE FIRED, FORD _x000D_
-MODEL LSG6411-6005, 123 BHP_x000D_
-S/N 29895S18HR_x000D_
LOCATED IN BLDG. 503_x000D_
(972090AFS29SEP1998)_x000D_
(972090 ALC 11/02)</t>
  </si>
  <si>
    <t>APCD2003-PTO-975475</t>
  </si>
  <si>
    <t>CATERPILLAR DIESEL ENGINE MODEL 3512B, 2874 HP, S/N: 6HN00820. 97547 5AFS 07 SEP 2000</t>
  </si>
  <si>
    <t>APCD2003-PTO-976417</t>
  </si>
  <si>
    <t>Faciity Manager</t>
  </si>
  <si>
    <t>11011 N Torrey Pines Rd San Diego, CA</t>
  </si>
  <si>
    <t>EMERGENCY GENERATOR: 168 HP NATURAL GAS FIRED FORD ENGINE, MODEL LSG-8751-6005-A, S/N 14040T-30RL, DRIVES A 100 KW GENERATOR, MODEL 100ROZ272, S/N 350460. (976417 E.Davis 9/1/2001)</t>
  </si>
  <si>
    <t>APCD2003-PTO-976533</t>
  </si>
  <si>
    <t>EMERGENCY GENERATOR: 167 BHP INTERNATIONAL HARVESTER MODEL C549 AU69522 NATURAL GAS FIRED, S/N 173814, DRIVING A 85 KW KOHLER GENERATOR, MODEL 85R272, SERIAL NUMBER 071328976533 EAD 9/2/01</t>
  </si>
  <si>
    <t>APCD2003-PTO-978235</t>
  </si>
  <si>
    <t>City of Escondido - LS#11</t>
  </si>
  <si>
    <t>2451 Bernardo Ave Escondido, CA</t>
  </si>
  <si>
    <t>EMERGENCY STANDBY ENGINE: FORD MODEL CSG-6491-6005-F, S/N 18613 T-25-TT, 60 HP, PROPANE FIRED, EXISTING ENGINE SINCE DECEMBER 23,1999. 978235AFS10JUL2002</t>
  </si>
  <si>
    <t>APCD2003-PTO-978449</t>
  </si>
  <si>
    <t>Gene Therapy System</t>
  </si>
  <si>
    <t>10190 Telesis Ct San Diego, CA</t>
  </si>
  <si>
    <t>EMERGENCY STANDBY ENGINE: FORD MODEL CSG-649; S/N 00258G-07-RB; 89 HP; NATURAL GAS FIRED; DATE INSTALLED 5/1/1999; ONAN GENERATOR MODEL 35EKL28822A, GENERATOR S/N B920448592; 35 KW. 978449AFS26AUG2002</t>
  </si>
  <si>
    <t>APCD2003-PTO-978573</t>
  </si>
  <si>
    <t>2450 Montecito Rd #B Ramona, CA</t>
  </si>
  <si>
    <t>INTERNAL COMBUSTION ENGINE. MAKE: WHITE. MODEL: 3400 E. BHP RATING: 87 HP. PROPANE FUELED. DRIVES AN ELECTRICAL EMERGENCY GENERATOR FOR THE OPERATION OF THE RAMONA AIRPORT.</t>
  </si>
  <si>
    <t>APCD2003-PTO-978593</t>
  </si>
  <si>
    <t>INTERNAL COMBUSTION ENGINE. MAKE: DETROIT DIESEL. MODEL 671N-SERIES 71.SERIAL NO.: 67163241. HP RATING: 180 HP. DIESEL FUELED. DRIVES A PORT WINCH</t>
  </si>
  <si>
    <t>APCD2003-PTO-979252</t>
  </si>
  <si>
    <t>1550 W Valley Py Escondido, CA</t>
  </si>
  <si>
    <t>EMERGENCY STANDBY GENERATOR: _x000D_
-126 BHP FORD MODEL LSG87516005A, PROPANE FIRED NATURALLY ASPIRATED ENGINE_x000D_
-S/N 15303T25RA_x000D_
DRIVING A KOHLER GENERATOR, MODEL 60 RZ272_x000D_
-S/N 259370_x000D_
979252 EAD 061903</t>
  </si>
  <si>
    <t>APCD2003-PTO-979452</t>
  </si>
  <si>
    <t>Haggen Opco South LLC dba Haggen #2186)</t>
  </si>
  <si>
    <t>Ed Beaman</t>
  </si>
  <si>
    <t>14837 Pomerado Rd Poway, CA</t>
  </si>
  <si>
    <t>EMERGENCY STANDBY ENGINE: GENERAL MOTORS ENGINE, NATURAL GAS FUELED, MODEL INDUSTRIAL POWERTRAIN VORTEC 4.3 LITER, S/N 707687, RATED AT 75 BHP, EQUIPPED WITH JOHNSON MATTHEY BANDITO CATALYTIC CONVERTER MODEL CX-4-4, DRIVING A 30 KW GENERATOR. (979452-CCN-9/03)</t>
  </si>
  <si>
    <t>APCD2003-PTO-979548</t>
  </si>
  <si>
    <t>EMERGENCY STANDBY ENGINE: WAKESHA ENGINE, FUELED WITH NATURAL GAS, MODEL F817G, S/N 240136, DRIVING A GENERATOR. (979548-CCN-5/03)</t>
  </si>
  <si>
    <t>APCD2004-PTO-007802</t>
  </si>
  <si>
    <t>Buddy Burton</t>
  </si>
  <si>
    <t>Registration of Existing  Emergency Standby Non-Diesel Engine_x000D_
_x000D_
Caterpillar, Model 3512 TA 90 LE V12, S/N 4KC00401, Natural Gas, 860 BHP_x000D_
_x000D_
App# APCD2013-CER-000417</t>
  </si>
  <si>
    <t>APCD2004-PTO-860672</t>
  </si>
  <si>
    <t>EMERGENCY DIESEL ENGINE/GENERATOR SET:  CATERPILLAR MODEL 3412, 510 HP,350 KW, TURBOCHARGED, AFTERCOOLED</t>
  </si>
  <si>
    <t>APCD2004-PTO-860673</t>
  </si>
  <si>
    <t>EMERGENCY DIESEL ENGINE/GENERATOR SET: CATERPILLAR MODEL 3412, 510 HP, 350 KW, TURBOCHARGED, AFTERCOOLED</t>
  </si>
  <si>
    <t>APCD2004-PTO-961837</t>
  </si>
  <si>
    <t>Promise Hospital</t>
  </si>
  <si>
    <t>Jack Morales</t>
  </si>
  <si>
    <t>EMERGENCY STANDBY ENGINE, FORD MODEL C5PF, 87.5 HP, S/N 0171276841, NATURAL GAS FIRED. APPL# 961837 EFH 12/98 (981164 4/04)</t>
  </si>
  <si>
    <t>APCD2004-PTO-961838</t>
  </si>
  <si>
    <t>EMERGENCY STANDBY ENGINE, FORD MODEL B8P4, S/N 15C797768, 107 HP, NATURAL GAS FIRED. APPL# 961838 EFH 12/98 (981164 4/04)</t>
  </si>
  <si>
    <t>APCD2004-PTO-974162</t>
  </si>
  <si>
    <t>LOW-USE PORTABLE DIESEL ENGINE: CATERPILLAR, MODEL SQ350, YEAR UNKNOWN, S/N 3406 BDT, 200 HP, NO POLLUTION CONTROL EQUIPMENT, TIER 0</t>
  </si>
  <si>
    <t>APCD2004-PTO-978132</t>
  </si>
  <si>
    <t>EMERGENCY STANDBY GENERATOR: 97 BHP PROPANE FILED FORD MODEL WSG1068I-6005-A, S/N 01-11-012237 WITH NEUTRONICS ENTERPRISES INC. AIR TO FUEL RATIO CONTROLLER WITH OXYGEN SENSOR / MONITORING ASSEMBLY AND DCL INTERNATIONAL INC. NSCR 3-WAY CATALYST FOR NOX, CO, AND HC EMISSIONS CONTROL.  FUNCTIONAL GROUP - RESEARCH, DEVELOPMENT, TEST, AND EVALUATION (RDT&amp;E).  978132 EAD 062603</t>
  </si>
  <si>
    <t>APCD2004-PTO-978472</t>
  </si>
  <si>
    <t>Noven Pharmaceuticals Inc</t>
  </si>
  <si>
    <t>Maurice Miller</t>
  </si>
  <si>
    <t>2732 W Loker Av Carlsbad, CA</t>
  </si>
  <si>
    <t>EMERGENCY STANDYBY GENERATOR: 56 BHP VALLEY DETROIT DIESEL ALLISON/GENERAL MOTORS MODEL :INDUSTRIAL POWERTRAIN VORTEC 4.4 L, NATURALLY ASPIRATED NATURAL GAS FIRED ENGINE, GENERATOR SET MODEL 30GSG, DRIVING A 30 KW GENERATOR.  S/N 0741854.   978472  EAD 061903</t>
  </si>
  <si>
    <t>APCD2004-PTO-979250</t>
  </si>
  <si>
    <t>SPAWAR Systems Center Pacific</t>
  </si>
  <si>
    <t>EMERGENCY STANDBY ENGINE: GENERAL MOTORS ENGINE, FUELED WITH PROPANE GAS, MODEL INDUSTRIAL POWER TRAIN VORTEC 4.3 LITER, S/N 4.3L-15998, RATED AT75 BHP, DRIVING A 35 KW GENERATOR.  (979250-CCN-5/04)</t>
  </si>
  <si>
    <t>APCD2004-PTO-979709</t>
  </si>
  <si>
    <t>Imperial Beach City Of Public Works</t>
  </si>
  <si>
    <t>495 10th Street Imperial Beach, CA</t>
  </si>
  <si>
    <t>PORTABLE INTERNAL COMBUSTION ENGINE. MAKE: FORD. MODEL: LSG-423P. SERIAL NO: 13642T22-TK. GASOLINE FUELED. HP RATING: 90 HP. USED TO POWER A HIGH PRESSURE PUMP TO CLEAN SEWER PIPES. JFTNEW979709JULO203</t>
  </si>
  <si>
    <t>APCD2004-PTO-979719</t>
  </si>
  <si>
    <t>Smart &amp; Final #929</t>
  </si>
  <si>
    <t>9870 Magnolia Ave Santee, CA</t>
  </si>
  <si>
    <t>EMERGENCY STANDBY ENGINE: GENERAL MOTORS ENGINE, FUELED WITH NATURAL GAS, MODEL INDUSTRIAL POWER TRAIN VORTEC 4.3 LITER, S/N 706442, RATED AT 75 BHP, EQUIPPED WITH JOHNSON MATTHEY BANDITO CATALYTIC CONVERTER MODEL CX-4-4, DRIVING A 30 KW GENERATOR. (979719-CCN-5/04)</t>
  </si>
  <si>
    <t>APCD2004-PTO-980127</t>
  </si>
  <si>
    <t>Toys R Us</t>
  </si>
  <si>
    <t>8181 Mira Mesa Bl San Diego, CA</t>
  </si>
  <si>
    <t>INTERNAL COMBUSTION EMERGENCY STANDBY ENGINE: 82 BHP FORD MODEL CSG-6491-6005A, NATURAL GAS FIRED, S/N 04069-L-15-RG, DRIVING A 40 KW ON AN MODEL 45.0 EM-L GENERATOR, S/N E91039220980127 EAD 1/16/04</t>
  </si>
  <si>
    <t>APCD2004-PTO-980128</t>
  </si>
  <si>
    <t>1240 Auto Park Way Escondido, CA</t>
  </si>
  <si>
    <t>INTERNAL COMBUSTION EMERGENCY STANDBY ENGINE: 82 BHP FORD _x000D_
MODEL CSG-6491-6005F, NATURAL GAS FIRED, S/N 02789 B19-TH_x000D_
DRIVING A 40 KW KOHLER GENERATOR (MODEL 45RZ272, S/N 205044-01)_x000D_
980128 EAD 1/16/04</t>
  </si>
  <si>
    <t>APCD2004-PTO-980129</t>
  </si>
  <si>
    <t>1100 30th St National City, CA</t>
  </si>
  <si>
    <t>INTERNAL COMBUSTION EMERGENCY STANDBY ENGINE: 82 BHP FORD MODEL CSG-6491-6005A, NATURAL GAS FIRED, S/N 09617, DRIVING A 40 KW ONAN MODEL 45.0 EM-L GENERATOR, S/N G910405951980129 EAD 1/16/04</t>
  </si>
  <si>
    <t>APCD2004-PTO-980362</t>
  </si>
  <si>
    <t>Smart &amp; Final #932</t>
  </si>
  <si>
    <t>Mgr Eric Florey</t>
  </si>
  <si>
    <t>10740 Westview Pkwy San Diego, CA</t>
  </si>
  <si>
    <t>ONE (1) EMERGENCY ENGINE GENERATOR: 50 HP FORD ENGINE, NATURAL GAS FIRED, MODEL CSG649I-6005-F, S/N 34455-1-04-98, DRIVING A KOHLER GENERATOR MODEL 30RZ82, S/N 644579. APPL# 980362 EFH 12/03</t>
  </si>
  <si>
    <t>APCD2004-PTO-980364</t>
  </si>
  <si>
    <t>Haggen Opco South LLC dba #2206</t>
  </si>
  <si>
    <t>Colleen Clare</t>
  </si>
  <si>
    <t>14340 Penaquitos Rd San Diego, CA</t>
  </si>
  <si>
    <t>ONE (1) EMERGENCY ENGINE GENERATOR: 50 HP FORD ENGINE, NATURAL GAS FIRED, MODEL CSG6491-6005-F, S/N 32197-1-04-98, DRIVING A KOHLER GENERATOR MODEL 30RZ82, S/N 630961. APPL# 980364 EFH 12/03</t>
  </si>
  <si>
    <t>APCD2004-PTO-980558</t>
  </si>
  <si>
    <t>SAN DIEGO GAS &amp; ELECTRIC</t>
  </si>
  <si>
    <t>TIERRA DEL SOL BOULEVARD, CA</t>
  </si>
  <si>
    <t>EMERGENCY ENGINE:  FORD, MODEL CSG-649, 82 BHP, PROPANE FIRED,S/N 17135S-18-RM, DRIVING A 30-KW ELECTRIC GENERATOR.(980558 ALC 05/04)</t>
  </si>
  <si>
    <t>APCD2004-PTO-980786</t>
  </si>
  <si>
    <t>Payco Specialties Inc</t>
  </si>
  <si>
    <t>120 2nd Ave N Chula Vista, CA</t>
  </si>
  <si>
    <t>INTERNAL COMBUSTION ENGINE:_x000D_
-MAKE: DETROIT DIESEL_x000D_
-MODEL: S0435001_x000D_
-SERIALNO.: 4DB041974_x000D_
-BHP RATING: 127 HP_x000D_
DIESEL FUELED. EQUIPPED WITH TURBO-CHARGER AND AFTERCOOLER. DRIVES A SULLAIR AIR COMPRESSOR MODEL 375DP OF375 CFM CAPACITY ASSOCIATED WITH BLASTING EQUIPMENT PERMITTED W P/O _x000D_
006612JFTNEWAPR1604</t>
  </si>
  <si>
    <t>APCD2004-PTO-981116</t>
  </si>
  <si>
    <t>Perpetual Tree Care</t>
  </si>
  <si>
    <t>9376 Starcrest Drive Santee, CA</t>
  </si>
  <si>
    <t>RELOCATABLE ENGINE:  FORD, MODEL CSG6491, 145 BHP, GASOLINE FIRED, S/N 6007-11399, DRIVING A WOOD CHIPPER. (981116 ALC 05/04)</t>
  </si>
  <si>
    <t>APCD2004-PTO-981212</t>
  </si>
  <si>
    <t>SD Co of Dept Gen Svcs Fac Ops</t>
  </si>
  <si>
    <t>Bob Gould</t>
  </si>
  <si>
    <t>1579 Osage St San Marcos, CA</t>
  </si>
  <si>
    <t>EMERGENCY ENGINE:  FORD, MODEL 30-OEK-3R/18414J, 98 BHP, NATURAL GAS FIRED, S/N 23570T7HH, DRIVING AN ONAN GENERATOR, S/N T770266048. (981212 ALC 05/04)</t>
  </si>
  <si>
    <t>APCD2004-PTO-981213</t>
  </si>
  <si>
    <t>Co of SD Pub Wks Ramona Hq #48</t>
  </si>
  <si>
    <t>116 5th St Ramona, CA</t>
  </si>
  <si>
    <t>EMERGENCY STANDBY ENGINE: WHITE HERCULES ENGINE, FUELED WITH PROPANE, MODEL G2300X64, S/N IB3116537, RATED AT 50 BHP, DRIVING A GENERATOR. (981213-CCN-7/04)</t>
  </si>
  <si>
    <t>APCD2004-PTO-981498</t>
  </si>
  <si>
    <t>Sears Roebuck &amp; Co Unit #1358</t>
  </si>
  <si>
    <t>565 Broadway Chula Vista, CA</t>
  </si>
  <si>
    <t>EMERGENCY ENGINE: KOHLER, MODEL UV549-85R78, 125 BHP, NATURAL GAS FIRED, S/N 4008KOCLQ3261903.(981498 ALC 07/04)</t>
  </si>
  <si>
    <t>APCD2004-PTO-981499</t>
  </si>
  <si>
    <t>Sears Roebuck &amp; Co Unit #1648</t>
  </si>
  <si>
    <t>4575 La Jolla Village Dr San Diego, CA</t>
  </si>
  <si>
    <t>EMERGENCY ENGINE: FORD, MODEL 460GP-6005-A, 92 BHP, NATURAL GAS FIRED, S/N 09517L-23-HH. (981499 ALC 07/04)</t>
  </si>
  <si>
    <t>APCD2004-PTO-981500</t>
  </si>
  <si>
    <t>Sears Roebuck &amp; CO Unit #1678</t>
  </si>
  <si>
    <t>2561 El Camino Real Carlsbad, CA</t>
  </si>
  <si>
    <t>EMERGENCY ENGINE: WHITE, MODEL G3400X298, 75 BHP, NATURAL GAS FIRED, S/N 3327239. (981500 ALC 07/04)</t>
  </si>
  <si>
    <t>APCD2004-PTO-981501</t>
  </si>
  <si>
    <t>Sears Roebuck &amp; Co Unit #1438</t>
  </si>
  <si>
    <t>575 Fletcher Py El Cajon, CA</t>
  </si>
  <si>
    <t>EMERGENCY ENGINE: FORD, MODEL CSPG-6005-A, 67 BHP, NATURAL GAS FIRED, S/N 19836-G14KR.(981501 ALC 07/04)</t>
  </si>
  <si>
    <t>APCD2004-PTO-981660</t>
  </si>
  <si>
    <t>Carvin Corp</t>
  </si>
  <si>
    <t>12340 World Trade Dr San Diego, CA</t>
  </si>
  <si>
    <t>INTERNAL COMBUSTION ENGINE. MODEL: 95A 0057S. SERIAL NO. CB-100-K367-4N18CBNNY. NATURAL GAS FUELED. BHP RATING: 140 HP. DRIVES AN EMERGENCY GENERATORFOR THE FACILITY. BRAND: OLYMPIAN, RATED AT 100 KW. (J.Talavera New SEP 30 2004)</t>
  </si>
  <si>
    <t>APCD2005-PTO-860674</t>
  </si>
  <si>
    <t>APCD2005-PTO-870230</t>
  </si>
  <si>
    <t>Emergency standby engine: Cummins diesel engine, Model NTTA855G2, S/N 11440401, rated at 535 bhp at 1800 rpm, driving a 350 kW generator. Located in Bldg 7684 (APPL #870230,JJS,04/89)(17CCR 93115 SJE 10/05)(s/n update CCN 12/11)</t>
  </si>
  <si>
    <t>APCD2005-PTO-880694</t>
  </si>
  <si>
    <t>Supt Manager</t>
  </si>
  <si>
    <t>DIESEL ENGINE/EMERGENCY GENERATOR SET: ONE (1) DETROIT DIESEL ALLISON MODEL 16V-92T, 850 BHP MAXIMUM RATED POWER OUTPUT, 16-CYL; DRIVING A 600 KW GENERATOR. (APPL#880694/JCM,KMC/0591) 880694  17CCR93115  SJE10\05 _x000D_
(S/N1VF007118 LISTED ON ATCM DATA SHEET)</t>
  </si>
  <si>
    <t>APCD2005-PTO-890400</t>
  </si>
  <si>
    <t>ONE(1) DETROIT DIESEL ENGINE MODEL NO. 6V-92TA 291KW, 423 HP EMERGENCY GENERAT0R SET FOR EMERGENCY STANDBY PURPOSES. 17CCR93115 SJE 11/05 (ATCDATA: S/N 06VF187911)</t>
  </si>
  <si>
    <t>APCD2005-PTO-890401</t>
  </si>
  <si>
    <t>ONE(1) DETROIT DIESEL ENGINE MODEL 12V-92TA 585 KW, 830 HP ELECTRICAL GENERATOR SET FOR EMERGENCY STANDBY USE.   17CCR93115  SJE 11/05</t>
  </si>
  <si>
    <t>APCD2005-PTO-890639</t>
  </si>
  <si>
    <t>DIESEL FIRED CUMMINS NT-85565, S/N 1150712, 390 HP ENGINE DRIVING A 291 KW ELECTRIC GENERATOR  A.ABREU 04/12/90  890639     17CCR93115    SJE11/05 (ATCM DATA:S/N 58523)</t>
  </si>
  <si>
    <t>APCD2005-PTO-890865</t>
  </si>
  <si>
    <t>EMERGENCY GENERATOR: KOHLER MODEL ROZ281, 150 KW, DRIVEN BY A CUMMINS MODEL 6CTA8.3G, TURBOCHARGED, AFTERCOOLED, INLINE 6-CYL, DIESEL FUELED PISTON ENGINE, RATED AT 277 BHP. (S/N 44239945)(WEST OF BLDG 1) JCM 05/93 89086517CCR93115SJE10/05</t>
  </si>
  <si>
    <t>APCD2005-PTO-900999</t>
  </si>
  <si>
    <t>SD CO DEPT OF GENERAL SVCS PR0340</t>
  </si>
  <si>
    <t>2801 MEADOWLARK DR SAN DIEGO, CA</t>
  </si>
  <si>
    <t>CATERPILLAR MODEL 3406B, S/N 4RG01048, EMERGENCY GENERATOR RATED AT 520 HP AND 365 KW CONTAINING TURBOCHARGING AND AFTERCOOLING.APP.# 900999  J.S./R.L.B. 5/27/92                                                  90099917CCR93115SJE11/05</t>
  </si>
  <si>
    <t>APCD2005-PTO-910819</t>
  </si>
  <si>
    <t>EMERGENCY FIRE PUMP - ENGINE SET: AURORA MODEL 481 PUMP WITH CATERPILLAR MODEL 3306 T, S/N 64Z04541, 231 HP @ 1760 RPM, TURBOCHARGED DIESEL ENGINE ADL 9/92 910819 17CCR93115 SJE12/05</t>
  </si>
  <si>
    <t>APCD2005-PTO-910834</t>
  </si>
  <si>
    <t>SD Co Of Sheriffs Crime Lab PR0395</t>
  </si>
  <si>
    <t>5255 Mt Etna Drive San Diego, CA</t>
  </si>
  <si>
    <t>ONE (1) EMERGENCY ENGINE GENERATOR SET : DETROIT DIESEL ENGINE, MODEL: 91237306, 1375 BHP, QUAD TURBO; WITH A KOHLER GENERATOR, MODEL 900 ROZD-71 S/N: 12E0009927, 900 KW. APPL# 910834 EFH 10/07/93   910834   17CCR93115   SJE10/05</t>
  </si>
  <si>
    <t>APCD2005-PTO-911359</t>
  </si>
  <si>
    <t>5935 Darwin Court LLC</t>
  </si>
  <si>
    <t>5935 Darwin Ct Carlsbad, CA</t>
  </si>
  <si>
    <t>EMERGENCY ELECTRICAL GENERATOR:  KOHLER MODEL 250 ROZD GENERATOR S/N 296734DETROIT DIESEL MODEL 6V-92TA 423 HP TURBOCHARGED, AFTERCOOLED DIESEL ENGINES/N 6VF195527(APP#911359/GDS)(980214 10/03)              01/93                         17CCR93115          SJE12/05</t>
  </si>
  <si>
    <t>APCD2005-PTO-911428</t>
  </si>
  <si>
    <t>SirsiDynix EOS LLC</t>
  </si>
  <si>
    <t>Tina Noguera</t>
  </si>
  <si>
    <t>2292 Faraday Ave Carlsbad, CA</t>
  </si>
  <si>
    <t>EMERGENCY GENERATOR-ENGINE SET: KOHLER MODEL 80ROZJ ELECTRIC GENERATOR WITH JOHN DEERE MODEL 6059TF001, S/N T06059T376725, 150 BHP, TURBOCHARGED DIESEL ENGINE. (983542 8/05) NO APP (ADL - 12/92). 17CCR93115 SJE11/05</t>
  </si>
  <si>
    <t>APCD2005-PTO-921056</t>
  </si>
  <si>
    <t>Hy 101 Nuclear Gen Station San Onofre, CA</t>
  </si>
  <si>
    <t>92672</t>
  </si>
  <si>
    <t>EMERGENCY DIESEL ENGINE GENERATOR SET: -MFR: CUMMINS, MODEL: KTTA19-G2, S/N: 37143512 _x000D_
750 BHP @1800 RPM, EQUIPPED WITH TURBOCHARGING AND AFTERCOOLING. GENERATOR: MFR: ONAN, 500 KW, MODEL: 500 DFFB, S/N: H 920480736 APPL # 921056 EFH 1/1994 17CCR93115 SJE10/2005</t>
  </si>
  <si>
    <t>APCD2005-PTO-921198</t>
  </si>
  <si>
    <t>EMD Biosciences  Inc</t>
  </si>
  <si>
    <t>10394 Pacific Center Ct San Diego, CA</t>
  </si>
  <si>
    <t>EMERGENCY GENERATOR: KOHLER MODEL 150R0ZJ71, 150 KW, DRIVEN BY A JOHN DEERE MODEL 6076A, INLINE 6-CYL, TURBO CHARGED, AFTER COOLED, DIESEL FUELED PISTON ENGINE, RATED AT 250 BHP.  (ENGINE S/N RG607A189193)  JCM 05/93  921198  17CCR93115  SJE11/05</t>
  </si>
  <si>
    <t>APCD2005-PTO-921340</t>
  </si>
  <si>
    <t>Reservoir Rd ASR9 Camp Pendleton, CA</t>
  </si>
  <si>
    <t>EMERGENCY ELECTRICAL GENERATOR-ENGINE SET: CUMMINS ENGINE CO., MODEL6-CT8.3-G, S/N 44495016, 207 HP, TURBOCHARGED DIESEL ENGINE  DRIVING ESSEX ELECTRO ENGINEERS, INC., MODEL B378, S/N 78, 125 KVA, 208 VOLTS ELECTRICAL GENERATOR. (ADL  6/93). 92134017 CCR 93115 SJE 12/05</t>
  </si>
  <si>
    <t>APCD2005-PTO-940132</t>
  </si>
  <si>
    <t>Walton/Greenlaw South Bay Holdings VI, LLC</t>
  </si>
  <si>
    <t>Lisa Hood</t>
  </si>
  <si>
    <t>401 Mile of Cars Way National City, CA</t>
  </si>
  <si>
    <t>EMERGENCY ENGINE-GENERATOR SET: CATERPILLAR MODEL 3516, 1500 KW, DRIVEN BY A CATERPILLAR MODEL 3516, V-16, TURBO-CHARGED, AFTER-COOLED, DIRECT INJECTION 2151-HP DIESEL ENGINE (Serial# 25z03985). 973006 (3/99) 17CCR93115  SJE10/05</t>
  </si>
  <si>
    <t>APCD2005-PTO-940169</t>
  </si>
  <si>
    <t>4297 Pacific Highway San Diego, CA</t>
  </si>
  <si>
    <t>EMERGENCY ENGINE/GENERATOR SET: KOHLER (360 KW), MODEL 433RSL4019, 350ROZD S/N 1EGM02571; ENGINE MFR: DETROIT DIESEL (568 HP), MODEL 80837405, 8V92TA S/N 08VF162690; CRANKCASE VENT FILTER: CRANKVENT (2 EACH) (APPL #940169/CW) 940169 94016917CCR93115SJE11/05</t>
  </si>
  <si>
    <t>APCD2005-PTO-940861</t>
  </si>
  <si>
    <t>ONE (1) EMERGENCY ENGINE-GENERATOR SET: KOHLER POWER SYSTEM, MOD 200ROZD61, S/N: 364557, 694 AMPS @ 120/208 VOLTS, 200KW PF=0.8; ENGINE: DETROIT DIESEL MOD. 10637305, UNIT 06A0472385, SO: 7A50436, 6-71T, TURBOCHARGED 330 HP @ 1800 RPM. APPL# 940861 EFH 11/96 17CCR93115 SJE 10/05</t>
  </si>
  <si>
    <t>APCD2005-PTO-950173</t>
  </si>
  <si>
    <t>Space &amp; Naval Warfare Systems Center</t>
  </si>
  <si>
    <t>Bret Radsliff Code 83520</t>
  </si>
  <si>
    <t>EMERGENCY DIESEL GENERATOR CATERPILLAR MODEL 3208T S/N: 30A03530, TURBOCHARGED, 230 BHP WITH 150 KW GENERATOR. LOCATED @ BATTERY ASHBURN 17 CCR 93 115 SJE 10/05</t>
  </si>
  <si>
    <t>APCD2005-PTO-950991</t>
  </si>
  <si>
    <t>EMERGENCY ENGINE-GENERATOR SET: -CATERPILLAR DIESEL ENGINE-MODEL 3306 PCTA-S/N 66D47906-304 BHP_x000D_
(950991-CCN-1/98) 17CCR93115 SJE10/05</t>
  </si>
  <si>
    <t>APCD2005-PTO-950993</t>
  </si>
  <si>
    <t>EMERGENCY DIESEL ENGINE (FIRE PUMP): MFR: CUMMINS, MODEL NT-855-F2, S/N 10430525, 285 BHP. 950993-_x000D_
CCN-1-1998 17CCR93115 SJE12/2005</t>
  </si>
  <si>
    <t>APCD2005-PTO-960057</t>
  </si>
  <si>
    <t>ONE (1) EMERGENCY STANDBY ENGINE, CUMMINS DIESEL ENGINE, MODEL KT1150G, 400HP, S/N 31113566, EQUIPPED WITH TURBOCHARGER AND AFTERCOOLER. APPL# 960057 EFH 03/98  17CCR93115  SJE 11/05</t>
  </si>
  <si>
    <t>APCD2005-PTO-960060</t>
  </si>
  <si>
    <t>ONE (1) EMERGENCY STANDBY ENGINE, CAT DIESEL ENGINE, MODEL 3208, S/N 5YF01189 265 BHP, EQUIPPED WITH TURBOCHARGER. APPL# 960060 EFH 03/98 17CCR93115 SJE 11/05</t>
  </si>
  <si>
    <t>APCD2005-PTO-960068</t>
  </si>
  <si>
    <t>2553 Sweetwater Springs Bl Spring Valley, CA</t>
  </si>
  <si>
    <t>ONE (1) EMERGENCY STANDBY ENGINE, CAT DIESEL ENGINE, MODEL 3406, S/N 2016848, 250 BHP, EQUIPPED WITH TURBOCHARGER.  APPL#960068 EFH 03/98 17CCR93115 SJE 11/05</t>
  </si>
  <si>
    <t>APCD2005-PTO-960159</t>
  </si>
  <si>
    <t>ONE (1) EMERGENCY ENGINE GENERATOR: CAT DIESEL ENGINE, MODEL 3306, 225 BHP, S/N 66041293, DRIVING A KATO GENERATOR, MODEL SR-4, 130KW, S/N: 5CA00897. APPL# 960159 EFH 03/98  17CCR93115  SJE 11/05</t>
  </si>
  <si>
    <t>APCD2005-PTO-960179</t>
  </si>
  <si>
    <t>Tony Gregorich</t>
  </si>
  <si>
    <t>2470 Faraday Av Carlsbad, CA</t>
  </si>
  <si>
    <t>EMERGENCY ENGINE-GENERATOR SET: CATERPILLAR DIESEL ENGINE, MODEL 3304, S/N 4B7070, 168 BHP, DRIVING A 100 KW GENERATOR. (960179-CCN-1/98)17CCR93115SJE11/05</t>
  </si>
  <si>
    <t>APCD2005-PTO-960183</t>
  </si>
  <si>
    <t>EMERGENCY ENGINE-GENERATOR SET: CATERPILLAR DIESEL ENGINE, MODEL 3304, S/N 4B7051, 150 BHP, DRIVING A 100 KW GENERATOR. (960183-CCN-1/98)17CCR93115SJE11/05</t>
  </si>
  <si>
    <t>APCD2005-PTO-960312</t>
  </si>
  <si>
    <t>USMC BASE PUBLIC UTILITIES U33</t>
  </si>
  <si>
    <t>AIR QUALITY SECTION</t>
  </si>
  <si>
    <t>CAMP PENDLETON CAMP PENDLETON, CA</t>
  </si>
  <si>
    <t>EMERGENCY STANDBY GENERATOR: JOHN DEERE MODEL 4239DF001, 66 HP DIESEL FIRED, S/N: T04239D0232396; GENERATOR: KOHLER, MODEL 30R0ZJ-51, S/N: 275648. APPL 960312 EFH 06/98 (BLDG 270401) 17 CCR 93 115 SJE 12/05</t>
  </si>
  <si>
    <t>APCD2005-PTO-960333</t>
  </si>
  <si>
    <t>San Diego Space Surveillance Station</t>
  </si>
  <si>
    <t>989 Heritage Rd San Diego, CA</t>
  </si>
  <si>
    <t>ONE (1) EMERGENCY ENGINE GENERATOR, CUMMINS DIESEL ENGINE, MODEL 6BT5.9-G1, S/N 44613534, 135 HP APPL# 960333 EFH 03/98 17CCR93115 SJE11/05</t>
  </si>
  <si>
    <t>APCD2005-PTO-960378</t>
  </si>
  <si>
    <t>Keith Asmussen</t>
  </si>
  <si>
    <t>3550 General Atomics Ct San Diego, CA</t>
  </si>
  <si>
    <t>EMERGENCY ENGINE: CATERPILLAR, MODEL 3406 DITA, DIESEL FIRED, 281 BHP, S/N 9OU15172, DRIVING AN ELECTRICAL GEN-SET. 02/98 ALC 960378 17CCR93115 SJE10/05</t>
  </si>
  <si>
    <t>APCD2005-PTO-960449</t>
  </si>
  <si>
    <t>EMERGENCY ENGINE-GENERATOR SET: WHITE DIESEL ENGINE, MODEL D4800X130, S/N 4007336, 130 BHP. BLDG #796 (960449-CCN-1/98) 17CCR93115 SJE12/05</t>
  </si>
  <si>
    <t>APCD2005-PTO-960502</t>
  </si>
  <si>
    <t>EMERGENCY STANDBY ENGINE: WAUKESHA MODEL 2000, S/N 888785, 265 BHP, DIESEL FUELED. BLDG 600 (960502-CCN-2/98) 17CCR93115 SJE12/05</t>
  </si>
  <si>
    <t>APCD2005-PTO-960503</t>
  </si>
  <si>
    <t>EMERGENCY STANDBY ENGINE: WAUKESHA MODEL VS700DS, S/N 888788, 265 BHP, DIESEL FUELED.  BLDG 604 (960503-CCN-2/98) 17CCR93115 SJE 12/05</t>
  </si>
  <si>
    <t>APCD2005-PTO-960505</t>
  </si>
  <si>
    <t>EMERGENCY STANDBY ENGINE: WHITE MODEL D4800TAX180, S/N 4919507, 250 BHP, DIESEL FUELED.  BLDG 603 (NORTH SIDE) (960505-CCN-2/98) 17CCR93115 SJE12/05</t>
  </si>
  <si>
    <t>APCD2005-PTO-960507</t>
  </si>
  <si>
    <t>Emergency standby engine: Detroit Diesel Model 7083-7200, S/N 8VA13438, 275 bhp, diesel fueled. Bldg 300, Unit #2 (960507-CCN-2/98) 17CCR93115 S.J. Eden Dec 2005</t>
  </si>
  <si>
    <t>APCD2005-PTO-960592</t>
  </si>
  <si>
    <t>SD Co Of Sheriff Heliport PR2031</t>
  </si>
  <si>
    <t>Deputy Sheriff</t>
  </si>
  <si>
    <t>1745 Marshall Ave N El Cajon, CA</t>
  </si>
  <si>
    <t>EMERGENCY ENGINE GENERATOR: 74.6 HP WHITE DIESEL ENGINE, MODEL 100PH0281, S/N 4015992 D4800X126 APPL# 960592 EFH 04/99  17CCR93115  SJE 12/05</t>
  </si>
  <si>
    <t>APCD2005-PTO-960594</t>
  </si>
  <si>
    <t>EMERGENCY STANDBY ENGINE: OLYMPIAN ENGINE MODEL CD060, S/N 2023061, 86 BHP, DIESEL FUELED. (BLDG 9) (960594-CCN-3/98) 17CCR93115  SJE10/05</t>
  </si>
  <si>
    <t>APCD2005-PTO-961223</t>
  </si>
  <si>
    <t>EMERGENCY GENERATOR:  KOHLER, MODEL 350 ROZD, 350 KW, S/N 382859. DRIVEN BY DETROIT ENGINE, MODEL 80837405, S/N 102269, ENGINE UNIT # 08VF172176, BHP 1,750. (ALC 12/98 961223)17CCR93115SJE11/05</t>
  </si>
  <si>
    <t>APCD2005-PTO-961302</t>
  </si>
  <si>
    <t>EMERGENCY STANBY ENGINE, CUMMINS MODEL GTA855-B, S/N55100258, 273 BHP, TURBOCHARGED AND AFTERCOOLED, PROPANE FIRED, DRIVING A DMT CORPS MODEL DMT240GC2, S/N 95-7928-1. (BLDG 23139)APPL 961302 EFH 06/98</t>
  </si>
  <si>
    <t>APCD2005-PTO-962119</t>
  </si>
  <si>
    <t>Vertex Pharmaceuticals San Diego LLC</t>
  </si>
  <si>
    <t>Kami Nutt</t>
  </si>
  <si>
    <t>EMERGENCY ENGINE GENERATOR: 423 HORSEPOWER DETROIT DIESEL ENGINE MODEL 6V92TA, S/N 2997H7 WITH KOHLER MODEL 250ROZD. 962119GDS5/99 17CCR93115SJE11/05</t>
  </si>
  <si>
    <t>APCD2005-PTO-970163</t>
  </si>
  <si>
    <t>EH&amp;S</t>
  </si>
  <si>
    <t>16399 W Bernardo Dr San Diego, CA</t>
  </si>
  <si>
    <t>EMERGENCY ENGINE FIRE PUMP: 85 HORSEPOWER DETROIT DIESEL MODEL PTS 1SD 273 SERIAL NUMBER 572467 FOR FIRE SUPPRESSION SYSTEM. 970163 GDS 10/99     17CCR93115      SJE12/05</t>
  </si>
  <si>
    <t>APCD2005-PTO-970243</t>
  </si>
  <si>
    <t>EMERGENCY ENGINE GENERATOR:  127 HORSEPOWER CATERPILLAR DIESEL ENGINE MODEL 3304DI, SERIAL NUMBER 83Z00746, WITH A CATERPILLAR MODEL SR5 82 KW GENERATOR.  970243 GDS 12/99  17CCR93115    SJE11/05</t>
  </si>
  <si>
    <t>APCD2005-PTO-970244</t>
  </si>
  <si>
    <t>EMERGENCY ENGINE GENERATOR:  180 HORSEPOWER ALLIS CHALMERS DIESEL ENGINE MODEL 11000MK11, SERIAL NUMBER 11-26273, WITH AN ONAN MODEL 125DDGD-15R125 KW GENERATOR.  970244 GDS 12/99      17CCR93115 SJE11/05</t>
  </si>
  <si>
    <t>APCD2005-PTO-970311</t>
  </si>
  <si>
    <t>Naval Weapons STA Bldg #366 Fallbrook, CA</t>
  </si>
  <si>
    <t>EMERGENCY STANDBY ENGINE (DIESEL): MFR: JOHN DEERE, MODEL: 6059TF, S/N: CD6059T235370, 150 BHP.  SECURITY BUILDING   (BLDG. #41)  APPL# 970311 EFH 1/99   17CCR93115   SJE10/05</t>
  </si>
  <si>
    <t>APCD2005-PTO-970313</t>
  </si>
  <si>
    <t>PEI Asset Pool VIII, LLC</t>
  </si>
  <si>
    <t>508 Mission Ave W #104 &amp; 105 Escondido, CA</t>
  </si>
  <si>
    <t>EMERGENCY ENGINE, GENERAC MODEL 97A05603-S, S/N 2037624, 128 BHP, DIESEL FIRED, 60 KW GENERATOR. 970313AFS09FEB1999 17CCR93115  SJE12/05</t>
  </si>
  <si>
    <t>APCD2005-PTO-970916</t>
  </si>
  <si>
    <t>EMERGENCY STANDBY ENGINE, CUMMINS MODEL GTA12, S/N 25214613, 280 BHP, SET: DMT, MODEL DMT 175GC2, TURBOCHARGED, AFTERCOOLED, PROPANE FIRED. (BLDG 2389) APPL 970916 EFH 06/98</t>
  </si>
  <si>
    <t>APCD2005-PTO-970918</t>
  </si>
  <si>
    <t>ONE(1) EMERGENCY ENGINE GENERATOR SET; MFR: HERCULES ENGINE, MODEL: GT3400X012, 93.2 HP, S/N 33337169, TURBOCHARGED, AFTERCOOLED, PROPANE FIRED (BLDG. 2360) APPL 970918 EFH 06/98</t>
  </si>
  <si>
    <t>APCD2005-PTO-970924</t>
  </si>
  <si>
    <t>EMERGENCY STANDBY ENGINE: FORD MODEL CSG-6491-6005-F, S/N 17467H-24-RH, 82 BHP. (BLDG 23101)(970924-CCN-2/98)</t>
  </si>
  <si>
    <t>APCD2005-PTO-971020</t>
  </si>
  <si>
    <t>Building 26055 Camp Pendleton, CA</t>
  </si>
  <si>
    <t>EMERGENCY ENGINE:  CATERPILLAR, MODEL 3516, DIESEL FIRED, 1106 HP, S/N 73Z00145, DRIVING AN ELECTRIC GENERATOR, LOCATED IN BLDG. #26055 (03/98 ALC 971020) 17 CCR 93 115 SJE 12/05</t>
  </si>
  <si>
    <t>APCD2005-PTO-971025</t>
  </si>
  <si>
    <t>EMERGENCY ENGINE: HERCULES, MODEL GT3400X012, PROPANE FIRED, 78 BHP, S/N MF3337170, DRIVING AN ELECTRIC GENERATOR, LOCATED IN BLDG. #2397. (03/98 ALC 971025)</t>
  </si>
  <si>
    <t>APCD2005-PTO-971028</t>
  </si>
  <si>
    <t>USMC Base Public Utilities U19</t>
  </si>
  <si>
    <t>Building 140833 Camp Pendleton, CA</t>
  </si>
  <si>
    <t>EMERGENCY ENGINE:  CATERPILLAR, MODEL 3208, DIESEL FIRED, 200 BHP, S/N: 5YF03514, DRIVING AN ELECTRIC GENERATOR, LOCATED IN BLDG. #140833. (03/98 ALC 971028) 17 CCR 93115 SJE 12/05</t>
  </si>
  <si>
    <t>APCD2005-PTO-971030</t>
  </si>
  <si>
    <t>USMC Base Public Utilities U11</t>
  </si>
  <si>
    <t>EMERGENCY ENGINE:  CATERPILLAR, MODEL 3208, DIESEL FIRED, 176 BHP, S/N: 90N65496, DRIVING A PUMP FOR DRINKING WATER, LOCATED IN BLDG. 52028 17 CCR 93115 SJE 12/05  (03/98 ALC 971030)</t>
  </si>
  <si>
    <t>APCD2005-PTO-971033</t>
  </si>
  <si>
    <t>USMC Base Public Health H01</t>
  </si>
  <si>
    <t>Building 520448 Camp Pendleton, CA</t>
  </si>
  <si>
    <t>EMERGENCY ENGINE:  PERKINS, MODEL T4-236, DIESEL FIRED, 106 HP, S/N: LJ33478U103112N, DRIVING AN ELECTRIC GENERATOR, LOCATED IN BLDG #520447 (03/98 ALC 971033) 17 CCR 93 115 SJE 12/05</t>
  </si>
  <si>
    <t>APCD2005-PTO-971034</t>
  </si>
  <si>
    <t>USMC BASE MILITARY SUPPORT</t>
  </si>
  <si>
    <t>EMERGENCY ENGINE:  CUMMINS, MODEL NT-855-G, DIESEL FIRED, 425 HP, S/N 30117817, DRIVING AN ELECTRIC GENERATOR_x000D_
                                                       (03/98 ALC 971034)_x000D_
LOCATED IN BLDG. #24058</t>
  </si>
  <si>
    <t>APCD2005-PTO-971041</t>
  </si>
  <si>
    <t>ONE (1) EMERGENCY DIESEL ENGINE FOR A DRINKING WATER PUMP, CATCAT MODEL 3306DI, S/N: 64Z03116, 200 BHP. (BLDG 41611) APPL# 971041 EFH 04/98 17 CCR 93 115 SJE 12/05</t>
  </si>
  <si>
    <t>APCD2005-PTO-971042</t>
  </si>
  <si>
    <t>ONE (1) EMERGENCY DIESEL ENGINE GENERATOR, CUMMINS MODEL NT-855-G, 355 BHP, S/N: 30112346 (BLDG 31520) APPL# 971042 EFH 04/98 17 CCR 93 115 SJE 12/05</t>
  </si>
  <si>
    <t>APCD2005-PTO-971045</t>
  </si>
  <si>
    <t>Camp Pendleton Bldg 20831 Camp Pendleton, CA</t>
  </si>
  <si>
    <t>ONE (1) EMERGENCY DIESEL ENGINE GENERATOR, CAT MODEL 3412DI, S/N: 81Z08275, 810 BHP. (BLDG 20831) APPL# 971045 EFH 04/98 17 CCR 93 115 SJE 12/05</t>
  </si>
  <si>
    <t>APCD2005-PTO-971047</t>
  </si>
  <si>
    <t>USMC Base Public Utilities U17</t>
  </si>
  <si>
    <t>Camp Pendleton 53 Area SP#10 Camp Pendleton, CA</t>
  </si>
  <si>
    <t>ONE (1) EMERGENCY DIESEL ENGINE GENERATOR, MFR: HINO, MODEL: EK130, ENGINE S/N: A10228, 290 BHP, TURBOCHARGED. (BLDG. 26055) APPL# 971047 EFH 04/98 17 CCR 93 115 SJE 12/05</t>
  </si>
  <si>
    <t>APCD2005-PTO-971048</t>
  </si>
  <si>
    <t>Building 62831 Camp Pendleton, CA</t>
  </si>
  <si>
    <t>ONE (1) DIESEL EMERGENCY GENERATOR, MFR: HINO. MODEL: EK 130. ENGINE S/N:A10229, 290 BHP,  (BLDG 62831) APPL# 971048 EFH 04/98 17 CCR 93115 SJE 12/05</t>
  </si>
  <si>
    <t>APCD2005-PTO-971050</t>
  </si>
  <si>
    <t>Bldg 52831 Camp Pendleton, CA</t>
  </si>
  <si>
    <t>ONE (1) EMERGENCY ENGINE GENERATOR; MFR: DETROIT DIESEL MODEL 80637405 DIESEL ENGINE S/N: 6VF188929, DRIVING A KOHLER MODEL 250ROZD GENERATOR, S/N 281607. BLDG 52831. APPL 971050 EFH 06/98 17 CCR 93115 SJE 12/05</t>
  </si>
  <si>
    <t>APCD2005-PTO-971051</t>
  </si>
  <si>
    <t>USMC Base</t>
  </si>
  <si>
    <t>EMERGENCY STANDBY DIESEL ENGINE: CUMMINS MODEL V 504F2, 187 HP, AT 3300 RPM, S/N 20248491, DRIVING ALLIS CHALMERS CENTRIFUGAL FIRE PUMP, S/N 881-94009-01-01.  _x000D_
(BLDG. 220167)  APPL 971051 EFH 06/98    17CCR93115     SJE12/05</t>
  </si>
  <si>
    <t>APCD2005-PTO-971054</t>
  </si>
  <si>
    <t>USMC Base Public Utilities Bldg 170831 U07</t>
  </si>
  <si>
    <t>EMERGENCY STANDBY ENGINE, JOHN DEERE MODEL 6076AF010, 290 HP, DIESEL FIRED, GENERATOR, KOHLER MODEL 150ROZJ, S/N RG6076A161786. (BLDG 17831) APPL 971054 EFH 06/98   17CCR93115   SJE12/05</t>
  </si>
  <si>
    <t>APCD2005-PTO-971061</t>
  </si>
  <si>
    <t>USMC Base Personnel Amenities P09</t>
  </si>
  <si>
    <t>Building 2296 Camp Pendleton, CA</t>
  </si>
  <si>
    <t>EMERGENCY STANDBY ENGINE: MFR: HINO ENGINE MODEL 4.0 LITER, ENGINE S/N: W04D A30800, 96 BHP, DIESEL FUELED; DRIVING A GENERAC SD040 GENERATOR, MODEL 92A 01895-S, S/N: 2002974, 30KW. (971061-CCN-4/98) (BLDG 2296) 17 CCR 93 115 SJE 12/05</t>
  </si>
  <si>
    <t>APCD2005-PTO-971089</t>
  </si>
  <si>
    <t>Veronica Hoban</t>
  </si>
  <si>
    <t>EMERGENCY ENGINE GENERATOR, 230 HP CATERPILLAR MODEL 3208 DIESEL ENGINES/N 3OA00849, TURBOCHARGED. LOCATED AT STUDENT HEALTH SERVICES.                               971089  GDS  3/9817CCR93115SJE10/05</t>
  </si>
  <si>
    <t>APCD2005-PTO-971304</t>
  </si>
  <si>
    <t>EMERGENCY ENGINE, DEUTZ MODEL KHD, DIESEL FIRED, 120 BHP, S/N: BF6L913L, DRIVING AN 88 KW ELECTRIC GENERATOR, 971304 AFS 16 APR 1998 17 CCR 93115 SJE 12/05</t>
  </si>
  <si>
    <t>APCD2005-PTO-971487</t>
  </si>
  <si>
    <t>Building 520950 Camp Pendleton, CA</t>
  </si>
  <si>
    <t>EMERGENCY ENGINE:  FORD, MODEL CSG-6491-6005-F, PROPANE FIRED, 82 HP, S/N 27586-F-18-RW, DRIVING AN ELECTRIC GENERATOR, KOHLER, MODEL 35RZ, 35 KW, S/N 396215, LOCATED IN BLDG. 520950. (05/18/98 ALC 971487)</t>
  </si>
  <si>
    <t>APCD2005-PTO-971857</t>
  </si>
  <si>
    <t>EMERGENCY ENGINE:  DETROIT DIESEL, MODEL 6V92, DIESEL FIRED, 423 BHP, S/N 06VF140509, DRIVING AN ELECTRIC GENERATOR, 230 KW. (09/98 ALC 971857) 17CCR93115SJE12/05</t>
  </si>
  <si>
    <t>APCD2005-PTO-972026</t>
  </si>
  <si>
    <t>EMD Biosciences Inc</t>
  </si>
  <si>
    <t>EMERGENCY ENGINE GENERATOR, KOHLER MODEL 150ROZJ, 150 KW, S/N 398521, DRIVEN BY JOHN DEERE MODEL 6081AE-001, TURBOCHARGED, AFTERCOOLED, DIESEL FIRED 250 BHP ENGINE.  972026 AFS29 SEP1998 17CCR93115 SJE11/05</t>
  </si>
  <si>
    <t>APCD2005-PTO-972110</t>
  </si>
  <si>
    <t>6455 Lusk Bl San Diego, CA</t>
  </si>
  <si>
    <t>EMERGENCY ENGINE GENERATOR: MFR: VALLEY DETROIT DIESEL, MODEL 500DS, S/N 602634, 830 BHP, DIESEL FIRED. APPL# 972093 EFH 10/9817CCR93115SJE11/05</t>
  </si>
  <si>
    <t>APCD2005-PTO-972161</t>
  </si>
  <si>
    <t>SD City Dept of Metro Wastewater</t>
  </si>
  <si>
    <t>15500 Paymogo ST San Diego, CA</t>
  </si>
  <si>
    <t>EMERGENCY ENGINE GENERATOR: 349 HORSEPOWER CATERPILLAR DIESEL ENGINE MODEL 3306, S/N 9NR02994.    971261 GDS 4/99 17CCR93115 SJE 11/05</t>
  </si>
  <si>
    <t>APCD2005-PTO-972230</t>
  </si>
  <si>
    <t>USMC BASE PUBLIC UTILITIES U22</t>
  </si>
  <si>
    <t>COMMANDING GENERAL</t>
  </si>
  <si>
    <t>Bldg 20800 CAMP PENDLETON, CA</t>
  </si>
  <si>
    <t>Registration of Existing Diesel Emergency Standby Engine Mitsubishi, Model: 6D24, S/N: 281687, 320 HP,  for a 200KW generator (MFR: GENERAC, Model: 98A04198-S, S/N 2043060), Turocharged.  (Bldg. 20800) App# 972230 EFH 12/98 17 CCR 93 115 SJE 12/05_x000D_
App# APCD2009-CER-000081/SH June-2010</t>
  </si>
  <si>
    <t>APCD2005-PTO-972315</t>
  </si>
  <si>
    <t>SD City Dept of Metropolitan Wastewater</t>
  </si>
  <si>
    <t>20101 Lake Dr Escondido, CA</t>
  </si>
  <si>
    <t>EMERGENCY ENGINE, CATERPILLAR MODEL 3508TA, 1175 BHP, S/N 6NA00905, DIESEL FUEL, DRIVES GENERATOR. ENGINE S/N 23Z01300. 972315 AFS 04NOV1998 17CCR93115 SJE 11/05</t>
  </si>
  <si>
    <t>APCD2005-PTO-972326</t>
  </si>
  <si>
    <t>9255 Camino Santa Fe San Diego, CA</t>
  </si>
  <si>
    <t>RE-LOCATABLE CATERPILLAR DIESEL ENGINE MODEL 330A, 115 BHP, S/N 85B536. TURBOCHARGED, AFTERCOOLED, LEAN BURN. (ENGINE REMOVED FROM PO NO. 880797)  973966(9/99); 978416 EFH 06/05</t>
  </si>
  <si>
    <t>APCD2005-PTO-972537</t>
  </si>
  <si>
    <t>EMERGENCY ENGINE, JOHN DEERE MODEL 4039TF, S/N CD4039T157933, DIESEL FIRED 110 BHP, DRIVING A 50 KW GENERATOR. EX-PO 940341 972537AFS22DEC1998 17CCR93115SJE12/05</t>
  </si>
  <si>
    <t>APCD2005-PTO-972538</t>
  </si>
  <si>
    <t>EMERGENCY ENGINE, JOHN DEERE MODEL 4039DF, S/N CD4039D158503, DIESEL FIRED, 66 BHP, DRIVING A 30 KW GENERATOR. EX-PO 940342 972538AFS22DEC19984/27/99 NO APP CORRECT S/N AFS  17CCR93115     SJE12/05</t>
  </si>
  <si>
    <t>APCD2005-PTO-972834</t>
  </si>
  <si>
    <t>Charlotte Russe Inc</t>
  </si>
  <si>
    <t>4645 Morena Blvd San Diego, CA</t>
  </si>
  <si>
    <t>EMERGENCY ENGINE GENERATOR: DETROIT DIESEL, MODEL 81637408, 1170 HP, S/N 291671 DRIVING A KOHLER GENERATOR  APPL# 972834 EFH 02/99_x000D_
17CCR93115              SJE10/05</t>
  </si>
  <si>
    <t>APCD2005-PTO-973210</t>
  </si>
  <si>
    <t>9785 Towne Centre Dr San Diego, CA</t>
  </si>
  <si>
    <t>EMERGENCY ENGINE GENERATOR, 2010 HP, CATERPILLAR DIESEL ENGINE, MODEL 3512B, S/N 6WN00186. APPL# 973210 EFH 05/99 17CCR93115 SJE11/05</t>
  </si>
  <si>
    <t>APCD2005-PTO-973224</t>
  </si>
  <si>
    <t>18130 Bernardo Dr W San Diego, CA</t>
  </si>
  <si>
    <t>EMERGENCY GENERATOR/ENGINE SET: 1000 BHP CATERPILLAR DIESEL ENGINE, MODEL 349, TURBOCHARGED, S/N 061 P00661, DRIVING A 750 KW GENERATOR FOR A REMOTE SEWER PUMP STATION. 973224 EAD 10/20/99    17CCR93115   SJE 11/05</t>
  </si>
  <si>
    <t>APCD2005-PTO-973225</t>
  </si>
  <si>
    <t>EMERGENCY GENERATOR/ENGINE SET: 1000 BHP CATERPILLAR DIESEL ENGINE, MODEL 349, WITH TURBOCHARGER, DRIVING A 750 KW GENERATOR FOR A REMOTE SEWER PUMP STATION. S/N061P01548973225 EAD 10/20/99    17CCR93115     SJE11/05</t>
  </si>
  <si>
    <t>APCD2005-PTO-973250</t>
  </si>
  <si>
    <t>EMERGENCY ENGINE GENERATOR, 1170 HP, DETROIT DIESEL ENGINE, MODEL 800DS,S/N 601236.APPL# 973250 EFH 05/99 17CCR93115SJE12/05</t>
  </si>
  <si>
    <t>APCD2005-PTO-973291</t>
  </si>
  <si>
    <t>16556 Circa del Norte RANCHO SANTA FE, CA</t>
  </si>
  <si>
    <t>EMERGENCY ENGINE GENERATOR, 166 HP CUMMINS DIESEL ENGINE, MODEL BT-5.96, S/N 44322158, TURBOCHARGED. APPL# 973291 EFH 05/99 17 CCR 93 115 SJE 12/05</t>
  </si>
  <si>
    <t>APCD2005-PTO-973731</t>
  </si>
  <si>
    <t>Space &amp; Naval Warfare Systems Ctr</t>
  </si>
  <si>
    <t>Bret Radsliff</t>
  </si>
  <si>
    <t>4297 Pacific Hwy San Diego, CA</t>
  </si>
  <si>
    <t>ONE (1) EMERGENCY GENERATOR: 150 BHP JOHN DEERE MODEL 6059T DIESEL ENGINE S/N CD6059T163299 DRIVING A 60 KW GENERATOR (DIESEL FUEL OPERATED) EAD 1/5/00 97373117CCR93115SJE11/05</t>
  </si>
  <si>
    <t>APCD2005-PTO-973885</t>
  </si>
  <si>
    <t>EMERGENCY ENGINE GENERATOR, 135 HP CUMMINS DIESEL ENGINE MODEL 6BT5.9-G2, S/N: 45555266 APPL# 973885 EFH 09/99 17 CCR 93115 SJE 12/05</t>
  </si>
  <si>
    <t>APCD2005-PTO-973929</t>
  </si>
  <si>
    <t>Acadia Pharmaceuticals Inc</t>
  </si>
  <si>
    <t>3911 Sorrento Valley BL San Diego, CA</t>
  </si>
  <si>
    <t>EMERGENCY ENGINE GENERATOR, 400 HP CAT DIESEL ENGINE, MODEL D-90P1, S/N E3619/001. APPL# 973929 EFH 10/99 17CCR93115 SJE12/05</t>
  </si>
  <si>
    <t>APCD2005-PTO-974003</t>
  </si>
  <si>
    <t>Director of Property Operations</t>
  </si>
  <si>
    <t>1775 Mission Bay Dr E San Diego, CA</t>
  </si>
  <si>
    <t>EMERGENCY GENERATOR: 58 BHP PERKINS DIESEL ENGINE, MODEL 4.236, S/N: LD90012-U873246J, DRIVING A GENERATOR. ENGINE/GEN SET MFG: DMT CORPORATION, MODEL 35, S/N: 840154  974003  EAD 2/9/00 17CCR93115 SJE 10/05</t>
  </si>
  <si>
    <t>APCD2005-PTO-974215</t>
  </si>
  <si>
    <t>SD Co Of Las Colinas PR0072</t>
  </si>
  <si>
    <t>Fac Serv D Vaughan</t>
  </si>
  <si>
    <t>9000 Cottonwood Av Santee, CA</t>
  </si>
  <si>
    <t>EMERGENCY ENGINE GENERATOR, 66 HP JOHN DEERE DIESEL ENGINE, MODEL 4239DF001, S/N; T04239DZ177B1 APPL# 974215 EFH 12/99 14 7CCR93115 SJE 11/05</t>
  </si>
  <si>
    <t>APCD2005-PTO-974442</t>
  </si>
  <si>
    <t>USMC Base Public Utilities U32</t>
  </si>
  <si>
    <t>Building 12109 CAMP PENDLETON, CA</t>
  </si>
  <si>
    <t>EMERGENCY GENERATOR: 102 BHP JOHN DEERE DIESEL ENGINE, MODEL 4039TF004, S/N: CD4039T380604  EAD 974442 12/17/00  (BLDG 12109) 17CCR93115 SJE 12/05</t>
  </si>
  <si>
    <t>APCD2005-PTO-974552</t>
  </si>
  <si>
    <t>SunGard Availability Services LP</t>
  </si>
  <si>
    <t>9645 Scranton Rd Suite 100 San Diego, CA</t>
  </si>
  <si>
    <t>EMERGENCY ENGINE GENERATOR, 1200 HP CUMMINS DIESEL ENGINE MODEL 825C/QST30-G2, S/N 37190720, TURBOCHARGED AND AFTERCOOLED. APPL# 974552 EFH 03/0017CCR93115SJE11/05</t>
  </si>
  <si>
    <t>APCD2005-PTO-974637</t>
  </si>
  <si>
    <t>Abacus America Inc</t>
  </si>
  <si>
    <t>Network Engineer</t>
  </si>
  <si>
    <t>9645 Scranton Rd San Diego, CA</t>
  </si>
  <si>
    <t>CATERPILLAR DIESEL ENGINE, MODEL 3412, 1109 BHP, S/N 2WJO5803. 974637AFS24FEB2000     17CCR93115   SJE11/05</t>
  </si>
  <si>
    <t>APCD2005-PTO-974644</t>
  </si>
  <si>
    <t>DETROIT DIESEL MODEL 300R0ZD, 474 HP, S/N 06VF221050 (ENGINE), S/N 606149 (ALTERNATOR), 300 KW. 974644 17CCR93115 SJE11/05</t>
  </si>
  <si>
    <t>APCD2005-PTO-974795</t>
  </si>
  <si>
    <t>EMERGENCY GENERATOR: 66 HP JOHN DEERE, MODEL #4039DF, DIESEL FIRED ENGINE S/N CD4039D398587. 974795 EAD 9/1/2001 17CCR93115 SJE12/05</t>
  </si>
  <si>
    <t>APCD2005-PTO-975151</t>
  </si>
  <si>
    <t>EMERGENCY ENGINE GENERATOR, 62 HP CUMMINS DIESEL ENGINE, MODEL 4B3.9G2, S/N 45923600. APPL# 975151 EFH 07/00 17CCR93115 SJE12/05</t>
  </si>
  <si>
    <t>APCD2005-PTO-975251</t>
  </si>
  <si>
    <t>EMERGENCY ENGINE GENERATOR, 100 HP JOHN DEERE DIESEL ENGINE, MODEL 4039TF001  S/N TO43039T344695. C3F Complex, Bldg 61 (APPL# 975251) EFH 04/01   17CCR93115   SJE12/05</t>
  </si>
  <si>
    <t>APCD2005-PTO-975313</t>
  </si>
  <si>
    <t>Del Hernandez</t>
  </si>
  <si>
    <t>9727 Caminito Chollas San Diego, CA</t>
  </si>
  <si>
    <t>EMERGENCY ENGINE GENERATOR, 175 HP VOLVO DIESEL ENGINE, MODEL 5416, S/N 2061157357/775091_x000D_
MODEL TWD630VF APPL# 975313 EFH 10/00 17CCR93115 SJE12/05</t>
  </si>
  <si>
    <t>APCD2005-PTO-975390</t>
  </si>
  <si>
    <t>KOHLER GENERATOR MODEL 135ROZI, S/N 399843. JOHN DEERE ENGINE, MODEL 6081TF001, S/N RG6081T058207.</t>
  </si>
  <si>
    <t>APCD2005-PTO-975484</t>
  </si>
  <si>
    <t>EMERGENCY ENGINE:  PERKINS, MODEL 1239/1500, 65.6 BHP, DIESEL FIRED, S/N LJ50317 U914803G, DRIVING A 40-KW ELECTRIC GENERATOR, F.G. WILSON, MODEL D40P1, S/N F5029/001, LOCATED IN SCHOOL OF NURSING. (975484 ALC 10/00)17CCR93115SJE10/05</t>
  </si>
  <si>
    <t>APCD2005-PTO-975554</t>
  </si>
  <si>
    <t>Comm Officer Code 12</t>
  </si>
  <si>
    <t>Bldg 558 San Diego, CA</t>
  </si>
  <si>
    <t>EMERGENCY ENGINE:  CUMMINS, MODEL 6BT5.9G1, DIESEL FIRED, 135 BHP, S/N 45080906, DRIVING A 75-KW ELECTRIC GENERATOR. (975554 ALC 10/00)17CCR93115SJE12/05</t>
  </si>
  <si>
    <t>APCD2005-PTO-975600</t>
  </si>
  <si>
    <t>HERCULES PROPANE ENGINE MODEL G2300X210, 61 HP, S/N KE3336570, TURBOCHARGED. 975600 AFS 23OCT2000 (BLDG 23158 "PAR" SITE)</t>
  </si>
  <si>
    <t>APCD2005-PTO-975619</t>
  </si>
  <si>
    <t>1967 Via Casa Alta La Jolla, CA</t>
  </si>
  <si>
    <t>EMERGENCY ENGINE: JOHN DEERE, MODEL 6059T, DIESEL FIRED, 166 BHP, S/N CD6059T182168, DRIVING A KOHLER MODEL 100ROZJ ELECTRIC GENERATOR. (975619 ALC 10/00)(980566 1/04)17CCR93115   SJE10/05</t>
  </si>
  <si>
    <t>APCD2005-PTO-975676</t>
  </si>
  <si>
    <t>EMERGENCY ENGINE GENERATOR, 66 HP JOHN DEERE DIESEL ENGINE MODEL 4039D, S/N CD4039D408914. APPL# 975676 EFH 04/01 17CCR93115 SJE12/05_x000D_
_x000D_
Functional Group: Public Utilities and Transportation</t>
  </si>
  <si>
    <t>APCD2005-PTO-975723</t>
  </si>
  <si>
    <t>CUMMINS DIESEL ENGINE, MODEL NT855G3, S/N: 33117205/J100 3/3, 340 HP. 975723 AFS 22NOV2000  17CCR93115 SJE 11/05</t>
  </si>
  <si>
    <t>APCD2005-PTO-975758</t>
  </si>
  <si>
    <t>EMERGENCY ENGINE: JOHN DEERE, MODEL NO. 6081AF001, DIESEL FIRED, 330 BHP, S/N RG6081A115680, DRIVING AN ELECTRIC GENERATOR. (975758 ALC 12/00) 17CCR93115  SJE10/05</t>
  </si>
  <si>
    <t>APCD2005-PTO-975835</t>
  </si>
  <si>
    <t>EMERGENCY ENGINE: CATERPILLAR MODEL 3516B, DIESEL FIRED, 2876 BHP, S/N 6HN00758, DRIVING A 2000-KW ELECTRIC GENERATOR. (975835 ALC 12/00) 17CCR93115SJE11/05</t>
  </si>
  <si>
    <t>APCD2005-PTO-975913</t>
  </si>
  <si>
    <t>Watson Wyatt</t>
  </si>
  <si>
    <t>12544 High Bluff Dr San Diego, CA</t>
  </si>
  <si>
    <t>EMERGENCY STANDBY ENGINE: CATERPILLAR MODEL 3406C DITA, DIESEL FIRED, 587 HP, TURBO CHARGED, AFTER COOLED, S/N 1LS01477, EPA CERTIFICATION NO. EIRL*97/68AA*005*00. 975913AFS  30 MAY 2002  17CCR93115  SJE12/05</t>
  </si>
  <si>
    <t>APCD2005-PTO-975971</t>
  </si>
  <si>
    <t>CUMMINS DIESEL ENGINE MODEL N14-G2, 535 HP, TURBOCHARGED, AFTERCOOLED, S/N: 12027959, CARB FAMILY # YCEXL0855AAA. 975971 AFS 01 AUG 200 19/19/01 CONDITION CORRECTION AFS 17 CCR 93 115 SJE 10/05</t>
  </si>
  <si>
    <t>APCD2005-PTO-976061</t>
  </si>
  <si>
    <t>Building 51056 Camp Pendleton, CA</t>
  </si>
  <si>
    <t>EMERGENCY ENGINE:  JOHN DEERE, MODEL 6081AF001, ENGINE S/N: RG6081A129345, 330 BHP, DIESEL FIRED, TURBOCHARGED, GENERATOR S/N: 695865, DRIVING A 200 KW ELECTRIC GENERATOR FOR A WATER TOWER, LOCATED IN BLDG. 52021. (976061 ALC 10/01) 17 CCR 93 115 SJE 12/05</t>
  </si>
  <si>
    <t>APCD2005-PTO-976075</t>
  </si>
  <si>
    <t>4550 Towne Centre Ct San Diego, CA</t>
  </si>
  <si>
    <t>EMERGENCY ENGINE GENERATOR, 2172 HP CAT DIESEL ENGINE, MODEL 3512B, S/N 6WN00427 APPL# 976075 EFH 06/01 (978451 8/02) 17CCR93115 SJE10/05</t>
  </si>
  <si>
    <t>APCD2005-PTO-976076</t>
  </si>
  <si>
    <t>ARE-SD Region No. 19 LLC</t>
  </si>
  <si>
    <t>6138-6150 Nancy Ridge Drive San Diego, CA</t>
  </si>
  <si>
    <t>ONE (1) EMERGENCY ENGINE GENERATOR, DETROIT DIESEL ENGINE MODEL 16V2000, DIESEL FIRED, S/N 0696479, TURBOCHARGED AND AFTERCOOLED, DRIVING A 810 KW APPL# 976076 EFH 08/0317CCR93115SJE12/05</t>
  </si>
  <si>
    <t>APCD2005-PTO-976085</t>
  </si>
  <si>
    <t>Oracle America</t>
  </si>
  <si>
    <t>Jason Rudolph</t>
  </si>
  <si>
    <t>9515 Towne Centre Drive San Diego, Ca</t>
  </si>
  <si>
    <t>ONE (1) EMERGENCY STANDBY ENGINE, CATERPILLAR DIESEL ENGINE MODEL 3412C,749 HP, EPA TIER 1 CERTIFIED, S/N BPG00218, EQUIPPED WITH TURBOCHARGER, AFTERCOOLER, DRIVING A 500 KW GENERATOR. APPL# 976085 EFH 06/02 17CCR93115S JE10/05</t>
  </si>
  <si>
    <t>APCD2005-PTO-976169</t>
  </si>
  <si>
    <t>Harte Hanks</t>
  </si>
  <si>
    <t>9980 Huennekens St Ste 200 San Diego, CA</t>
  </si>
  <si>
    <t>EMERGENCY ENGINE:  CUMMINS, MODEL 500DFED-3380099, DIESEL FIRED, TURBOCHARGED, 755 BHP, S/N: I990992839, DRIVING AN ONAN ELECTRIC GENERATOR. (976169 ALC 04/01)(979965 8/03)17 CCR 93 115 SJE 10/05</t>
  </si>
  <si>
    <t>APCD2005-PTO-976340</t>
  </si>
  <si>
    <t>RAF Pacifica Group-Real Estate Fund II LLC &amp; Michel &amp; Co LLC</t>
  </si>
  <si>
    <t>George Aquino</t>
  </si>
  <si>
    <t>1880 Diamond St San Marcos, CA</t>
  </si>
  <si>
    <t>EMERGENCY STANDBY ENGINE: 846 BHP DAEWOO DIESEL ENGINE -MODEL P222LE WITH TURBOCHARGING, AFTERCOOLING AND 4 DEGREE TIMING RETARD. 976340 EAD 6/25/02 17CCR93115 SJE12/05</t>
  </si>
  <si>
    <t>APCD2005-PTO-976350</t>
  </si>
  <si>
    <t>PDG Carlsbad 46, Ltd  c/o Diversified Property Group</t>
  </si>
  <si>
    <t>Rob Tschantz</t>
  </si>
  <si>
    <t>1896 Rutherford Rd Carlsbad, CA</t>
  </si>
  <si>
    <t>EMERGENCY STANDBY ENGINE: CATERPIILAR DIESEL ENGINE, MODEL 3406, S/N ILSO1568, 449 BHP, EPA TIER 1 CERTIFIED OF CERTIFICATION NO CPX-NR6-01-28, EQUIPPED WITH TURBOCHARGER, AFTERCOOLER, 4 DEGREE RETARD,DRIVING A 300 KW GENERATOR. (976350-CCN-4/02) 17CCR93115 SJE11/05</t>
  </si>
  <si>
    <t>APCD2005-PTO-976351</t>
  </si>
  <si>
    <t>Bldg 520830 Camp Pendleton, CA</t>
  </si>
  <si>
    <t>STANDBY ENGINE MFR: JOHN DEERE, MODEL: 6081AF001, ENGINE: S/N: RG6081A129890 GENERATOR S/N: 0698924, 330 HP, EPA TIER I CERTIFIED (JDX-NR7-01-04) ENGINE FAMILY #1JDXL08.1008, YEAR: 2001, TURBOCHARGED, AFTERCOOLED, FOR A 205 KW GENERATOR MFR: KOHLER, MODEL: 200ROZJ, S/N: 0698924. LOCATED AT BLDG. 520830 - PUBLIC UTILITIES U15.976351 AFS 07 AUG 2001 9/19/01 CONDITION CORRECTION AFS 17 CCR 93 115 SJE 12/05</t>
  </si>
  <si>
    <t>APCD2005-PTO-976365</t>
  </si>
  <si>
    <t>INTERNAL COMBUSTION ENGINE. MAKE: DETROIT DIESEL. MODEL: 50437001. SERIAL NO. 4D0198596. HP RATING: 84. (Tier 0) DIESEL FUELED. POWERS A 40 TON CRANE AS AN AUXILIARY ENGINE TO POWER CRANE PORTION OF EQUIPMENT AND NOT MOVE THE EQUIPMENT. (PORTABLE - BASEWIDE GARAGED AT BLDG 26054).</t>
  </si>
  <si>
    <t>APCD2005-PTO-976384</t>
  </si>
  <si>
    <t>9775 Towne Centre Ct San Diego, CA</t>
  </si>
  <si>
    <t>EMERGENCY STANDBY ENGINE: CATERPILLAR DIESEL ENGINE, MODEL 3508B, S/N 1FZ00793, 1592 BHP, EPA TIER 1 CERTIFIED OF ENGINE FAMILY NUMBER 1CPXL34.5ERK, EQUIPPED WITH TURBO CHARGER, AFTER COOLER, DRIVING A 1000 KW GENERATOR. (976384-CCN-11/01)  17CCR93115  SJE11/05</t>
  </si>
  <si>
    <t>APCD2005-PTO-976385</t>
  </si>
  <si>
    <t>EMERGENCY STANDBY ENGINE: CATERPILLAR DIESEL ENGINE, MODEL 3406, S/N 01LS01565, 519 BHP, EPA TIER 1 CERTIFIED OF ENGINE FAMILY NUMBER 1CPXL14.6MRJ, EQUIPPED WITH TURBOCHARGER, AFTERCOOLER, DRIVING A 350 KW GENERATOR. (976385-CCN-11/01) 17CCR93115SJE10/05</t>
  </si>
  <si>
    <t>APCD2005-PTO-976448</t>
  </si>
  <si>
    <t>17175 MT Woodson Rd Ramona, CA</t>
  </si>
  <si>
    <t>EMERGENCY ENGINE GENERATOR, 50 HP CUMMINS DIESEL ENGINE, MODEL L634D-1/10386C, S/N CD1873266340. (980523 12/03) APPL# 976448 EFH 17CCR93115 SJE 11/05</t>
  </si>
  <si>
    <t>APCD2005-PTO-976451</t>
  </si>
  <si>
    <t>EMERGENCY ENGINE GENERATOR, 66 HP JOHN DEERE DIESEL ENGINE, MODEL 4039DF, S/N CD4039D190221. APPL# 976451 EFH 08/01 17CCR93115  SJE 11/05</t>
  </si>
  <si>
    <t>APCD2005-PTO-976859</t>
  </si>
  <si>
    <t>EMERGENCY ENGINE GENERATOR, 66 HP JOHN DEERE DIESEL ENGINE, MODEL 4039D S/N 4039D367583. APPL# 976859 EFH 08/01 17CCR93115 SJE 11/05</t>
  </si>
  <si>
    <t>APCD2005-PTO-976860</t>
  </si>
  <si>
    <t>EMERGENCY ENGINE GENERATOR, 66 HP JOHN DEERE ENGINE, MODEL 4039 DF, S/N CD4039D182269. APPL# 976860 EFH 08/01 17CCR93115 SJE 11/05</t>
  </si>
  <si>
    <t>APCD2005-PTO-976863</t>
  </si>
  <si>
    <t>General Atomics Electronic Systems Inc</t>
  </si>
  <si>
    <t>4949 Greencraig Ln San Diego, CA</t>
  </si>
  <si>
    <t>EMERGENCY STANDBY ENGINE: MITSUBISHI DIESEL ENGINE, MODEL S6B3-PTA, S/N CO171752, 574 BHP, EQUIPPED WITH TURBOCHARGER, AFTERCOOLER, DRIVING A 400 KW GENERATOR. (976863-CCN-7/02) 17CCR93115SJE10/05</t>
  </si>
  <si>
    <t>APCD2005-PTO-976915</t>
  </si>
  <si>
    <t>HCP Callan Road LLC</t>
  </si>
  <si>
    <t>Ron Admire</t>
  </si>
  <si>
    <t>3020 Callan Rd San Diego, CA</t>
  </si>
  <si>
    <t>EMERGENCY STANDBY ENGINE: _x000D_Mfr: PERKINS _x000D_MODEL 1994/1800, _x000D_S/N YD50701*U723573*_x000D_Output: 216 BHP, _x000D_EPA TIER 1 CERITIFED OF ENGINE FAMILY NUMBER XPKXL05.9YJ1, DRIVING A 125 KW GENERATOR (Mfr: Olympian by Caterpillar, product ID: OLY00000TNPS00146). _x000D_(983686 10/05)(976915-CCN-2/02)  17CCR93115  SJE10/05</t>
  </si>
  <si>
    <t>APCD2005-PTO-976934</t>
  </si>
  <si>
    <t>Charles Rivers Laboratories Transgenic Services</t>
  </si>
  <si>
    <t>10792 Roselle Street San Diego, CA</t>
  </si>
  <si>
    <t>EMERGENCY STANDBY ENGINE: CATERPILLAR DIESEL ENGINE, MODEL 3406, S/N 1LS01557, 519 BHP, EPA TIER 1 CERTIFIED OF ENGINE FAMILY NUMBER 1CPXL14.6MRJ, EQUIPPED WITH TURBOCHARGER, AFTERCOOLER, DRIVING A 350 KW GENERATOR.</t>
  </si>
  <si>
    <t>APCD2005-PTO-976975</t>
  </si>
  <si>
    <t>BERGELECTRIC CORP</t>
  </si>
  <si>
    <t>650 OPPER ST ESCONDIDO, CA</t>
  </si>
  <si>
    <t>EMERGENCY STANDBY ENGINE: JOHN DEERE DIESEL ENGINE, MODEL 4045TF150, S/N T04045T884729, RATED AT 100 BHP, EPA TIER 1 CERTIFIED OF ENGINE FAMILY NUMBER YJDXL06.8014, EQUIPPED WITH TURBOCHARGER, DRIVING A 60 KW GENERATOR (976975-CCN-8/02) 17CCR93115SJE11/05</t>
  </si>
  <si>
    <t>APCD2005-PTO-977011</t>
  </si>
  <si>
    <t>EMERGENCY STANDBY ENGINE: JOHN DEERE DIESEL ENGINE, MODEL 4045TF150, S/N TO6065T891570, 100 BHP, EPA TIER 1 CERTIFIED OF ENGINE FAMILY NUMBER YJDXL06.8014, EQUIPPED WITH TURBOCHARGER, DRIVING A 50 KW GENERATOR. (977011-CCN-11/01)17CCR93115SJE12/05</t>
  </si>
  <si>
    <t>APCD2005-PTO-977049</t>
  </si>
  <si>
    <t>EMERGENCY STANDBY ENGINE: JOHN DEERE DIESEL ENGINE, MODEL 6081TF001, S/N RG6081T127059, 190 BHP, EPA TIER CERTIFIED OF ENGINE FAMILY NUMBER 1JDXL08.1009, EQUIPPED WITH TURBOCHARGER, DRIVING A 125 KW GENERATOR.(977049-CCN-2/02) 17CCR93115 SJE10/05</t>
  </si>
  <si>
    <t>APCD2005-PTO-977056</t>
  </si>
  <si>
    <t>4998 Ocean Blvd San Diego, CA</t>
  </si>
  <si>
    <t>EMERGENCY STANDBY ENGINE: JOHN DEERE DIESEL ENGINE, MODEL 6081TF001, S/N RG6081T118125, 190 BHP, EPA TIER 1 CERTIFIED OF ENGINE FAMILY NUMBER 1JDXL08.1009, EQUIPPED WITH TURBOCHARGER, DRIVING A 125 KW GENERATOR.(977056-CCN-2/02)    17CCR93115    SJE10/05</t>
  </si>
  <si>
    <t>APCD2005-PTO-977058</t>
  </si>
  <si>
    <t>12602 Stone Canyon Rd San Diego, CA</t>
  </si>
  <si>
    <t>EMERGENCY STANDBY ENGINE: JOHN DEERE DIESEL ENGINE, MODEL 6081TF001, S/N RG6081T127073, 190 BHP, EPA TIER CERTIFIED OF ENGINE FAMILY NUMBER 1JDXL08.1009, EQUIPPED WITH TURBOCHARGER, DRIVING A 125 KW GENERATOR.(977058-CCN-2/02)     17CCR93115     SJE10/05</t>
  </si>
  <si>
    <t>APCD2005-PTO-977080</t>
  </si>
  <si>
    <t>10075 Barnes Canyon Rd San Diego, CA</t>
  </si>
  <si>
    <t>EMERGENCY STANDBY ENGINE: JOHN DEERE DIESEL ENGINE, MODEL 6081AF001, S/N: RG6081A139571, 347 BHP, EPA TIER 1 CERTIFIED OF ENGINE FAMILY NUMBER 1JDXL08.1008, EQUIPPED WITH TURBOCHARGER, DRIVING A 200 KW GENERATOR. (977080-CCN-3/02)  17 CCR 93115  SJE 11/05</t>
  </si>
  <si>
    <t>APCD2005-PTO-977089</t>
  </si>
  <si>
    <t>Winners Only Inc</t>
  </si>
  <si>
    <t>Wen Lee</t>
  </si>
  <si>
    <t>1365 Park Center Dr Vista, CA</t>
  </si>
  <si>
    <t>EMERGENCY STANDBY ENGINE: JOHN DEERE DIESEL ENGINE, MODEL 4045DF150, S/N PE4045D129101, 80 BHP, EPA TIER 1 CERTIFIED OF ENGINE FAMILY NUMBER 1JDXL06.8016, DRIVING A 185 CFM AIR COMPRESSOR. (977089-CCN-1/02)17CCR93115SJE11/05</t>
  </si>
  <si>
    <t>APCD2005-PTO-977222</t>
  </si>
  <si>
    <t>Station Venture Operations LP KNSD</t>
  </si>
  <si>
    <t>225 Broadway San Diego, CA</t>
  </si>
  <si>
    <t>EMERGENCY STANDBY ENGINE: CATERPILLAR DIESEL ENGINE, MODEL 3406C, S/N ILS01682, RATED AT 519 BHP, MODEL YEAR 2001, EPA TIER 1 CERTIFIED OF ENGINE FAMILY NUMBER 1CPXL14.6MRJ, TURBOCHARGED, AFTERCOOLED, DRIVING A 350 KW GENERATOR. (977222-CCN-6/05)</t>
  </si>
  <si>
    <t>APCD2005-PTO-977272</t>
  </si>
  <si>
    <t>INTERNAL COMBUSTION ENGINE. MAKE: DETROIT DIESEL. MODEL: 600DS-4. SERIAL NO: 5352001656 BHP RATING:  910 HP. DIESEL FUELED. EQUIPPED WITH A TURBOCHARGER AND AN AFTERCOOLER. DRIVES A 600 KW ELECTRIC GENERATOR. 17 CCR 93 115 SJE 10/05</t>
  </si>
  <si>
    <t>APCD2005-PTO-977278</t>
  </si>
  <si>
    <t>ONE (1) EMERGENCY STANDBY ENGINE: CUMMINS DIESEL ENGINE, MODEL 4B3.9-G2, 68 HP, DRIVING A 51 KW GENERATOR/750 GPM PUMP 977278 EAD 5/1/0217 CCR 93115 SJE 12/05 (ATCM DATA: S/N: 45960445)</t>
  </si>
  <si>
    <t>APCD2005-PTO-977314</t>
  </si>
  <si>
    <t>Building 330604 Camp Pendleton, CA</t>
  </si>
  <si>
    <t>EMERGENCY STAND BY ENGINE. DIESEL FUELED. MAKE: JOHN DEERE. MODEL: 4045DF150. SERIAL NO.: T04045D871634. BHP RATING: 71 HP. NATURALLY ASPIRATED. DRIVES A 30 KW GENERATOR. LOCATION: BUILDING 330604 CAMP PENDLETON. 17 CCR 93 115 SJE 12/05</t>
  </si>
  <si>
    <t>APCD2005-PTO-977342</t>
  </si>
  <si>
    <t>1500 13th St Bldg 1264 NOLF Imperial Beach, CA</t>
  </si>
  <si>
    <t>DIESEL EMERGENCY ELECTRICAL GENERATOR, MAKE: DMT, MODEL 150H.  S/N 4019199 HP RATING 144.91. YEAR OF MANUFACTURE: 1985. 17CCR93115SJE11/05</t>
  </si>
  <si>
    <t>APCD2005-PTO-977369</t>
  </si>
  <si>
    <t>EMERGENCY ENGINE: MFR: GENERAL MOTORS, DISPLACEMENT: 7.4 LITER, CONFIGURATION: V-8, _x000D_
FUEL: PROPANE, HP RATING= 160 FOR A 100 KW GENERATOR (MFR:GENERAC, MODEL: 91A01443-S, _x000D_
SERIAL: 995543) SEWAGE LIFT STATION #2.</t>
  </si>
  <si>
    <t>APCD2005-PTO-977399</t>
  </si>
  <si>
    <t>Iris Molecular Diagnostics</t>
  </si>
  <si>
    <t>Tom Adams Jr</t>
  </si>
  <si>
    <t>1891 Rutherford Rd Carlsbad, CA</t>
  </si>
  <si>
    <t>EMERGENCY STANDBY ENGINE. DIESEL FUELED. MAKE: DETROIT DIESEL SPECTRUM.MODEL: 6063HK35 (GEN). SERIAL NO. 06R0665610. BHP RATING: 635 HP.EQUIPPED WITH A TURBOCHARGER. DRIVES A 405 KW GENERATOR.JFTMOD1OCT0203 17CCR93115   SJE10/05</t>
  </si>
  <si>
    <t>APCD2005-PTO-977524</t>
  </si>
  <si>
    <t>Hazard Construction Co</t>
  </si>
  <si>
    <t>6485 Mar Industry Pl San Diego, CA</t>
  </si>
  <si>
    <t>EMERGENCY STANDBY ENGINE:  PERKINS MODEL 1306E87TA 300, S/N 31005/010, 325 HP, DIESEL FIRED, TURBOCHARGED, AFTERCOOLED, DRIVES 200 KW GENERATOR, MANUFACTURED IN 2001, EPA CERTIFICATION NO. NVXNRCI0003. 977524 AFS18 JUL2002 17CCR9311 5SJE11/05</t>
  </si>
  <si>
    <t>APCD2005-PTO-977654</t>
  </si>
  <si>
    <t>6770 Aviation Dr San Diego, CA</t>
  </si>
  <si>
    <t>INTERNAL COMBUSTION ENGINE. MAKE: JOHN DEERE. MODEL: 6068TF150. SERIAL NO. T06068T892799. BHP RATING: 150 BHP. DIESEL FUELED. EQUIPPED WITH A TURBOCHARGER. DRIVES AN ELECTRICAL EMERGENCY GENERATOR RATED AT 80 KW. JFTNEWOCT090317CCR93115SJE10/05</t>
  </si>
  <si>
    <t>APCD2005-PTO-977727</t>
  </si>
  <si>
    <t>4302 Ponderosa Ave San Diego, CA</t>
  </si>
  <si>
    <t>ONE (1) EMERGENCY STANDBY ENGINE-GENERATOR SET: 300 BHP JOHN DEERE DIESEL FIRED ENGINE WITH A TURBOCHARGER, AFTERCOOLER, AND FOUR (4) DEGREES TIMING RETARD, DRIVING A 200 KW KOHLER GENERATOR, MODEL 200ROZJ.  EPA CERTICIATION NO. JDX-NR7-01-04.977727 EAD 5/22/03     17CCR93115    SJE11/05 (ATCM: MODEL 6081AF001, S/N RG6081A139915)</t>
  </si>
  <si>
    <t>APCD2005-PTO-977772</t>
  </si>
  <si>
    <t>INTERNAL COMBUSTION ENGINE. MAKE: PERKINS. MODEL: 1004G. SERIAL NO.; AA35070-U972806G. YEAR OF MANUFACTURE: 2000. DIESEL FUELED. BHO RATING:73 HP. DRIVES AN ELECTRICAL EMERGENCY GENERATOR RATED AT 58 KW.JFTNEWSEP120317 CCR 93115 SJE 12/05</t>
  </si>
  <si>
    <t>APCD2005-PTO-977788</t>
  </si>
  <si>
    <t>EMERGENCY STANDBY GENERATOR: ALLIS-CHALMERS MODEL 3500A, S/N 3D-666887, DIESEL FIRED, 70 HP, TURBOCHARGED, INSTALLED DECEMBER, 1997, DOCUMENTATION VERIFYING DATE OF INSTALLATION. PROVIDES EMERGENCY POWER FOR A PARKING STRUCTURE.  977788 AFS 08APR2002 17CCR93115 SJE10/05</t>
  </si>
  <si>
    <t>APCD2005-PTO-977818</t>
  </si>
  <si>
    <t>EMERGENCY STANDBY ENGINE. DIESEL FUELED. MAKE: JOHN DEERE. MODEL: 4045DF150  SERIAL NO.: TO4045D900096, BHP RATING: 71 HP. DRIVES A 30 KW GENERATOR. PROVIDES BACK UP POWER TO SEWER PUMP STATION LOCATED AT BLDG 51849 17 CCR 93 115 SJE 12/05</t>
  </si>
  <si>
    <t>APCD2005-PTO-977822</t>
  </si>
  <si>
    <t>EMERGENCY STANDBY ENGINE:  DEUTZ MODEL BF10L513, S/N: 9108728, 326 HP, DIESEL FUEL, TURBOCHARGER, LEAN BURN. 977822 AFS 18 APR 2002 17 CCR 93115 SJE 12/05</t>
  </si>
  <si>
    <t>APCD2005-PTO-977823</t>
  </si>
  <si>
    <t>EMERGENCY STANDBY ENGINE: DEUTZ MODEL BF6L413FR, S/N: 6930700, 224 HP, TURBOCHARGER, DIESEL FUEL. 977823 AFS 18 APR 2002 17 CCR 93115 SJE 12/05</t>
  </si>
  <si>
    <t>APCD2005-PTO-977824</t>
  </si>
  <si>
    <t>EMERGENCY STANDBY ENGINE: DEUTZ MODEL BF6L913, S/N: 6897847, 118 HP,DIESEL FUEL, TURBOCHARGER, LEAN BURN. 977824 AFS 18 APR 2002 17 CCR 93115 SJE 12/05</t>
  </si>
  <si>
    <t>APCD2005-PTO-977825</t>
  </si>
  <si>
    <t>EMERGENCY STANDBY ENGINE: DEUTZ MODEL BF6L913, S/N: 6897848, 118 HP, DIESEL FUEL, TURBOCHARGER, LEAN BURN. 977825 AFS 22 APR 2002 17 CCR 93115 SJE 12/05</t>
  </si>
  <si>
    <t>APCD2005-PTO-977826</t>
  </si>
  <si>
    <t>EMERGENCY STANDYBY ENGINE: DEUTZ MODEL BF6L513R, S/N: 8049629, 197 HP, DIESEL FUEL, TURBOCHARGER, LEAN BURN. 977826 AFS 22 APR 2002 17 CCR 93115 SJE 12/05</t>
  </si>
  <si>
    <t>APCD2005-PTO-978269</t>
  </si>
  <si>
    <t>EMERGENCY ENGINE: JOHN DEERE, MODEL 3029TF150, 64 BHP, DIESEL FIRED, TURBO CHARGED, S/N PE3029T217167, EPA Family Number 2JDXL02.9018, DRIVING A 48-KW ELECTRIC GENERATOR. (978269 ALC 03/03)(980419 ALC 06/05)</t>
  </si>
  <si>
    <t>APCD2005-PTO-978565</t>
  </si>
  <si>
    <t>SD City Of Qualcomm Stadium</t>
  </si>
  <si>
    <t>9449 Friars Rd San Diego, CA</t>
  </si>
  <si>
    <t>EMERGENCY STANDBY ENGINE: JOHN DEERE DIESEL ENGINE, MODEL 3029TF150, S/N PE3029T210266, RATED AT 64 BHP, EPA TIER 1 CERTIFIED OF ENGINE FAMILY NUMBER 2JDXL02.9018, EQUIPPED WITH TURBOCHARGER, DRIVING A 40 KW GENERATOR. (978565-CCN-10/02) 17CCR93115  (SJE Nov 2005)</t>
  </si>
  <si>
    <t>APCD2005-PTO-978723</t>
  </si>
  <si>
    <t>11484 Weatherhill WY San Diego, CA</t>
  </si>
  <si>
    <t>INTERNAL COMBUSTION ENGINE. MAKE: JOHN DEERE. MODEL: 4045D F150. SERIAL NO PE4045D192199. BHP RATING: 71 HP. DIESEL FUELED. DRIVES AN ELECTRICAL EMERGENCY GENERATOR RATED AT 40 KW. JFT NEW OC 0903 17CCR93115 SJE 10/05</t>
  </si>
  <si>
    <t>APCD2005-PTO-978726</t>
  </si>
  <si>
    <t>75 Naples St Chula Vista, CA</t>
  </si>
  <si>
    <t>INTERNAL COMBUSTION ENGINE. MAKE: JOHN DEERE. MODEL: 4045DF150. SERIAL NO. PE4045D191949. BHP RATING: 71 HP. DIESEL FUELED. DRIVES AN ELECTRICAL EMERGENCY GENERATOR RATED AT 40 KW. [JFT NEW APR0104  17CCR93115  SJE10/05]</t>
  </si>
  <si>
    <t>APCD2005-PTO-978807</t>
  </si>
  <si>
    <t>EMERGENCY STANDBY ENGINE: PERKINS DIESEL ENGINE, MODEL 1006-6TA, S/N NPSNTS00867, RATED AT 212 BHP, EPA CERTIFIED OF ENGINE FAMILY NUMBER 2PKXL05.9YK1, TURBOCHARGED, AFTERCOOLED, DRIVING A 125 KW GENERATOR. (978807-CCN-9/03)17CCR93115SJE12/05</t>
  </si>
  <si>
    <t>APCD2005-PTO-978852</t>
  </si>
  <si>
    <t>1867 Mackinnon Av Cardiff, CA</t>
  </si>
  <si>
    <t>EMERGENCY ENGINE: KOHLER GENERATOR, MODEL 4039DF, DIESEL FIRED, 65 BHP, S/N CD4039D222868.(978852 ALC 01/03) 17CCR93115SJE10/05</t>
  </si>
  <si>
    <t>APCD2005-PTO-978854</t>
  </si>
  <si>
    <t>505 Vulcan Av S Encinitas, CA</t>
  </si>
  <si>
    <t>EMERGENCY ENGINE: ONAN GENERATOR, MODEL 100DGDB, DIESEL FIRED, 166 BHP,S/N G920475803.(978854 ALC 01/03) 17CCR93115 SJE10/05</t>
  </si>
  <si>
    <t>APCD2005-PTO-978892</t>
  </si>
  <si>
    <t>EMERGENCY STANDBY ENGINE: JOHN DEERE DIESEL ENGINE, MODEL 6059TF001, S/N T06059T367101, RATED AT 150 BHP, DRIVING A GENERATOR. (978892-CCN-1/03) 17CCR93115SJE11/05</t>
  </si>
  <si>
    <t>APCD2005-PTO-979202</t>
  </si>
  <si>
    <t>USMC Base Public Utilities U39</t>
  </si>
  <si>
    <t>EMERGENCY STANDBY ENGINE: JOHN DEERE DIESEL ENGINE, MODEL: 4045DF150, S/N  TO4045D897771, RATED AT 71 BHP, EPA CERTIFIED OF ENGINE FAMILY NUMBER: 1JDXL06.8016, DRIVING A 20 KW GENERATOR. (FOR SEWAGE PUMP STATION BLDG. 310406). (979202-CCN-5/03) 17 CCR 93 115 SJE 12/05</t>
  </si>
  <si>
    <t>APCD2005-PTO-979414</t>
  </si>
  <si>
    <t>FRYS ELECTRONICS</t>
  </si>
  <si>
    <t>SCOTT MORRIS</t>
  </si>
  <si>
    <t>150 BENT AV SAN MARCOS, CA</t>
  </si>
  <si>
    <t>INTERNAL COMBUSTION ENGINE. MAKE: DETROIT DIESEL. MODEL: R11637K35. SERIAL NO 968930. BHP RATING: 1200. DIESEL FUELED. EQUIPPED WITH TURBOCHARGER AND AFTERCOOLER. DRIVES AN ELECTRICAL EMERGENCY GENERATOR RATED AT 810 KW. JFT NEW JUN 08 04 17 CCR 93115 SJE 11/05</t>
  </si>
  <si>
    <t>APCD2005-PTO-979429</t>
  </si>
  <si>
    <t>ARE-North Torrey Pines LLC</t>
  </si>
  <si>
    <t>Jon Haigis</t>
  </si>
  <si>
    <t>10933 N Torrey Pines Road La Jolla, CA</t>
  </si>
  <si>
    <t>EMERGENCY DIESEL ENGINE: MAKE:JOHN DEERE,  MODEL: 6068HF150. SERIAL NO. PE6068H151815, RATED AT 215 BHP, MODEL YEAR 2002, TIER 1 CERTIFIED OF ENGINE FAMILY NUMBER 2JDXL06.8012, DRIVING A 160 KW. GENERATOR.   JFTNEW AUG 0404 17CCR 93115 SJE 11/05</t>
  </si>
  <si>
    <t>APCD2005-PTO-979535</t>
  </si>
  <si>
    <t>SD CO DEPT OF LAGUNA RD PR3027</t>
  </si>
  <si>
    <t>33947 MOUNT LAGUNA DR MOUNT LAGUNA, CA</t>
  </si>
  <si>
    <t>EMERGENCY STANDBY ENGINE: JOHN DEERE DIESEL ENGINE, MODEL 4045DF150, S/N T04045D887422, RATED AT 71 BHP, EPA CERTIFIED OF ENGINE FAMILY NUMBER 2JDXL06.8016, DRIVING A 30 KW GENERATOR.(979535-CCN-8/04)17CCR93115SJE10/05</t>
  </si>
  <si>
    <t>756.40</t>
  </si>
  <si>
    <t>787.50</t>
  </si>
  <si>
    <t>APCD2005-PTO-979782</t>
  </si>
  <si>
    <t>US Border Patrol Sector Electronics</t>
  </si>
  <si>
    <t>Otay Mtn Chula Vista, CA</t>
  </si>
  <si>
    <t>EMERGENCY ENGINE: GENERAL MOTORS, MODEL VORTEC 8.1LT V-8, 162 BHP, LPG FIRED, S/N 06543_x000D_
(GENERATOR S/N 741901). _x000D_
(979782 ALC 04/05)</t>
  </si>
  <si>
    <t>APCD2005-PTO-979783</t>
  </si>
  <si>
    <t>17421 Lyons Valley Rd Jamul, CA</t>
  </si>
  <si>
    <t>EMERGENCY ENGINE: GENERAL MOTORS, MODEL VORTEC 4.3LT V-6, S/N 15070, 75 BHP, LPG FIRED, _x000D_
GENERATOR S/N 735229. _x000D_
(979783 ALC 04/05)</t>
  </si>
  <si>
    <t>APCD2005-PTO-979784</t>
  </si>
  <si>
    <t>Table Top Peak Jacumba, CA</t>
  </si>
  <si>
    <t>EMERGENCY ENGINE: GENERAL MOTORS, MODEL VORTEC 4.3LT V-6, 75 BHP, LPG FIRED, S/N 15282_x000D_
(GENERATOR S/N 738994). _x000D_
(979784 ALC 04/05)</t>
  </si>
  <si>
    <t>APCD2005-PTO-979785</t>
  </si>
  <si>
    <t>1684 Tierra Del Sol Rd Campo, CA</t>
  </si>
  <si>
    <t>EMERGENCY ENGINE: GENERAL MOTORS, MODEL VORTEC 4.3LT V-6, 75 BHP, LPG FIRED, S/N 15324_x000D_
(GENERATOR S/N 740269). _x000D_
(979785 ALC 04/05)</t>
  </si>
  <si>
    <t>APCD2005-PTO-979786</t>
  </si>
  <si>
    <t>2150 La Posta Rd Campo, CA</t>
  </si>
  <si>
    <t>EMERGENCY ENGINE: GENERAL MOTORS, MODEL VORTEC 4.3LT V-6, 75 BHP, LPG FIRED, S/N 15153_x000D_
(GENERATOR S/N 736995). _x000D_
(979786 ALC 04/05)</t>
  </si>
  <si>
    <t>APCD2005-PTO-979817</t>
  </si>
  <si>
    <t>INTERNAL COMBUSTION ENGINE. MAKE: CUMMINS. MODEL: 6BT5.9-G2. SERIAL NO.: 45435994. BHP: 166 HP. DIESEL FUELED. DRIVES AN EMERGENCY ELECTRICAL GENERATOR MAKE ONAN, MODEL 100QSDB, SERIAL NO.: K960622199. JFT NEW JUL182003 17CCR93115 SJE 10/05</t>
  </si>
  <si>
    <t>592.20</t>
  </si>
  <si>
    <t>598.00</t>
  </si>
  <si>
    <t>APCD2005-PTO-980031</t>
  </si>
  <si>
    <t>Coronado Shores Condominium Assn #8</t>
  </si>
  <si>
    <t>Phil Villaflor</t>
  </si>
  <si>
    <t>1810 Avenida Del Mundo Coronado, CA</t>
  </si>
  <si>
    <t>EMERGENCY STANDBY ENGINE: CUMMINS DIESEL ENGINE, MODEL V-378-F2, S/N 20148296, RATED AT 136 BHP, DRIVING A FIRE PUMP. (980031-CCN-2/04) 17CCR93115SJE12/05</t>
  </si>
  <si>
    <t>APCD2005-PTO-980074</t>
  </si>
  <si>
    <t>R E Badger Filtration Plant</t>
  </si>
  <si>
    <t>18535 Aliso Canyon Rd Rancho Santa Fe, CA</t>
  </si>
  <si>
    <t>INTERNAL COMBUSTION ENGINE. MAKE: WAUKESHA. MODEL: F1197GU. SERIAL NO.: 174132. LPG OR PROPANE FIRED, 200 HP. DRIVES AN ELECTRICAL EMERGENCY GENERATOR RATED AT 150 KW.  JFTNEWOCT3103   EAD NO APP 012405</t>
  </si>
  <si>
    <t>APCD2005-PTO-980194</t>
  </si>
  <si>
    <t>American Tower Red Mtn Fallbrook 4472</t>
  </si>
  <si>
    <t>3662 1/2 Mission Road Fallbrook, CA</t>
  </si>
  <si>
    <t>INTERNAL COMBUSTION ENGINE: MFR: CATERPILLAR, MODEL: 3208TA, SERIAL NUMBER: 5YF02201, YEAR OF MANUFACTURE: 1995, BHP RATING: 230 HP, DIESEL FUELED EQUIPPED WITH TURBOCHARGER AND AFTERCOOLER. DRIVES AN ELECTRICAL EMERGENCY GENERATOR RATED AT 150 KW._x000D_
JFTNEWAPR2205 17CCR93115  SJE11/05</t>
  </si>
  <si>
    <t>APCD2005-PTO-980218</t>
  </si>
  <si>
    <t>City of San Marcos</t>
  </si>
  <si>
    <t>Jack Griffin</t>
  </si>
  <si>
    <t>555 Grand Ave San Marcos, CA</t>
  </si>
  <si>
    <t>EMERGENCY ENGINE:  DETROIT DIESEL, MODEL 6063HK35 550BHP, DIESEL FIRED, TURBOCHARGED, S/N: 06R741685, CARB CERTIFICATION NO. U-R-007-0081, EPA CERTIFICATION NO. DDX-NR7-03-04, DRIVING AN ELECTRIC GENERATOR. (980218 ALC 04/04) 17 CCR 93 115 SJE 11/05</t>
  </si>
  <si>
    <t>APCD2005-PTO-980256</t>
  </si>
  <si>
    <t>EMERGENCY STANDBY ENGINE: CUMMINS DIESEL ENGINE, MODEL N8SSF, S/N 18109711 RATED AT 235 BHP, DRIVING A FIRE PUMP.  (980256-CCN-2/04) 17CCR93115 SJE 12/05</t>
  </si>
  <si>
    <t>269.68</t>
  </si>
  <si>
    <t>APCD2005-PTO-980285</t>
  </si>
  <si>
    <t>American Tower Inc</t>
  </si>
  <si>
    <t>17140 Mt Woodson Rd Ramona, CA</t>
  </si>
  <si>
    <t>ONE EMERGENCY STANDBY ENGINE, GENERAL MOTORS ENGINE, LPG FIRED, 158 HP, MODEL 7.4L, 98AD2392-S, EQUIPPED WITH CATALYTIC CONVERTER. APPL# 980285 EFH 0905</t>
  </si>
  <si>
    <t>APCD2005-PTO-980286</t>
  </si>
  <si>
    <t>1510 La Plaza Dr San Marcos, CA</t>
  </si>
  <si>
    <t>EMERGENCY STANDBY ENGINE, FORD ENGINE, LPG FIRED, 124.4 HP MODEL LSG87560072A, S/N 12377C23H, EQUIPPED WITH A CATALYTIC CONVERTER. APPL# 980286 EFH 0905</t>
  </si>
  <si>
    <t>APCD2005-PTO-980321</t>
  </si>
  <si>
    <t>17100 Mt Woodson Rd Ramona, CA</t>
  </si>
  <si>
    <t>EMERGENCY ENGINE GENERATOR, 166 HP CUMMINS DIESEL ENGINE, MODEL 6BT5.9-G2, S/N: 44651979, TURBOCHARGED, DRIVING A 100KW GENERATOR. APPL# 980321 EFH 11/03       17CCR93 115      SJE 11/05</t>
  </si>
  <si>
    <t>APCD2005-PTO-980409</t>
  </si>
  <si>
    <t>Del Mar City of</t>
  </si>
  <si>
    <t>Doug Blackstock</t>
  </si>
  <si>
    <t>562 11th St Del Mar, CA</t>
  </si>
  <si>
    <t>EMERGENCY STANDBY ENGINE: JOHN DEERE DIESEL ENGINE, MODEL 4039TF001, S/N TO4039T410029, RATED AT 100 BHP, DRIVING A GENERATOR. (980409-CCN-2/04)  17CCR93115 SJE10/05</t>
  </si>
  <si>
    <t>APCD2005-PTO-980410</t>
  </si>
  <si>
    <t>NE of 28th St End Del Mar, CA</t>
  </si>
  <si>
    <t>EMERGENCY STAND-BY ENGINE: KIRLOSKAR DIESEL ENGINE, MODEL RD-6, S/N 25.1005/824, RATED AT 70.5 BHP, DRIVING A GENERATOR. (980410-CCN-2/04) 17CCR93115 SJE11/05</t>
  </si>
  <si>
    <t>APCD2005-PTO-980411</t>
  </si>
  <si>
    <t>EMERGENCY STANDBY ENGINE: ALLIS-CHAMBERS DIESEL ENGINE, MODEL 25000, S/N 25-04994 4393883, RATED AT 450 BHP, DRIVING A GENERATOR. (980411-CCN-2/04)            17CCR93115       SJE10/05</t>
  </si>
  <si>
    <t>APCD2005-PTO-980438</t>
  </si>
  <si>
    <t>675 Benet Rd Oceanside, CA</t>
  </si>
  <si>
    <t>EMERGENCY ENGINE:  GENERAC, MODEL 76785 7.4, 158 BHP, NATURAL GAS FIRED, S/N 94A01356-S, DRIVING AN ELECTRIC GENERATOR, MODEL 94A0135-6, S/N 2012040.(980438 ALC 12/03)</t>
  </si>
  <si>
    <t>APCD2005-PTO-980665</t>
  </si>
  <si>
    <t>12025 Sorrento Valley Rd San Diego, CA</t>
  </si>
  <si>
    <t>EMERGENCY STANDYBY ENGINE: 102 BHP CUMMINS MODEL 4BT 3.9-G2, DIESEL FIRED ENGINE, S/N 45241739, DRIVING AN ONAN GENERATOR, MODEL 50.05GCA, S/N 195058-7028  EAD 980665  1/18/0517CCR93115SJE10/05</t>
  </si>
  <si>
    <t>APCD2005-PTO-980709</t>
  </si>
  <si>
    <t>725 Center Dr San Marcos, CA</t>
  </si>
  <si>
    <t>EMERGENCY STANDBY ENGINE: ENGINE MODEL NO: T04039T425959 S/N: 4039TF00168.5 BHP DIESEL FIRED ENGINE, DRIVING A KOHLER MODEL 60ROZJ GENERATOR, S/N: L-386095. 980709 EAD 1/18/05 17 CCR 93115 SJE 11/05</t>
  </si>
  <si>
    <t>APCD2005-PTO-980743</t>
  </si>
  <si>
    <t>Target Store T0304</t>
  </si>
  <si>
    <t>Bldg Svcs</t>
  </si>
  <si>
    <t>250 Broadway El Cajon, CA</t>
  </si>
  <si>
    <t>INTERNAL COMBUSTION ENGINE. MAKE: FORD. MODEL: ESG-6421-6005-A.. SERIAL NUMBER: 01-06-006384. BHP RATING: 57 HP. NATURAL GAS OR PROPANE FUELED. MANUFACTURE YEAR: SEPTEMBER 2001. EQUIPPED WITH AN AIR TO FUEL RATIO CONTROLLER AND CATALYTIC CONVERTER NELSON P/N 29593A. DRIVES AN ELECTRICAL EMERGENCY  35 KW GENERATOR.  JFTNEWJUN0805, APCD2017-CCR-0048</t>
  </si>
  <si>
    <t>APCD2005-PTO-980841</t>
  </si>
  <si>
    <t>SD CO DEPT OF GENERAL SVCS PRO054</t>
  </si>
  <si>
    <t>5201 RUFFIN RD SAN DIEGO, CA</t>
  </si>
  <si>
    <t>EMERGENCY ENGINE: JOHN DEERE, MODEL 130RH071, 277 BHP, DIESEL FIRED, S/N: 860292. (980841 ALC 03/04) 17 CCR 93 115 SJE 11/05</t>
  </si>
  <si>
    <t>APCD2005-PTO-980845</t>
  </si>
  <si>
    <t>120 Willow Rd San Ysidro, CA</t>
  </si>
  <si>
    <t>EMERGENCY ENGINE GENERATOR: 68 HP CUMMINS DIESEL ENGINE, MODEL 4B 3.9, S/N: 45251816 APPL# 980845 EFH 04/04 17CCR93115 SJE 10/05</t>
  </si>
  <si>
    <t>APCD2005-PTO-980849</t>
  </si>
  <si>
    <t>PROJ MGR STEPHEN MELLINGER</t>
  </si>
  <si>
    <t>757 MEDICAL CENTER CT CHULA VISTA, CA</t>
  </si>
  <si>
    <t>EMERGENCY ENGINE GENERATOR, 68 HP CUMMINS DIESEL ENGINE, MODEL 4B 3.9, S/N: 45257939. APPL# 980849 EFH 05/05 17 CCR 93 115 SJE 10/05</t>
  </si>
  <si>
    <t>APCD2005-PTO-980850</t>
  </si>
  <si>
    <t>700 30th Pl San Diego, CA</t>
  </si>
  <si>
    <t>EMERGENCY ENGINE GENERATOR, 102 HP CUMMINS DIESEL ENGINE, MODEL 4BT 3.9-G2, S/N: 45235473. APP# 980850 EFH 03/04 17CCR93115 SJE 10/05</t>
  </si>
  <si>
    <t>APCD2005-PTO-980908</t>
  </si>
  <si>
    <t>TARGET STORE T0303</t>
  </si>
  <si>
    <t>2255 EL CAMINO REAL OCEANSIDE, CA</t>
  </si>
  <si>
    <t>EMERGENCY STANDBY ENGINE: FORD ENGINE, FUELED WITH NATURAL GAS, MODEL ESG-6421-6005-A, S/N 01-05-005265, RATED AT 57 BHP, EQUIPPED WITH L-102 CLOSED LOOP EMISSION CONTROL SYSTEM, DRIVING A 35 KW GENERATOR.</t>
  </si>
  <si>
    <t>APCD2005-PTO-980947</t>
  </si>
  <si>
    <t>AT&amp;T Mobility San Miguel 14475</t>
  </si>
  <si>
    <t>12193 Hwy 94 Jamul, CA</t>
  </si>
  <si>
    <t>BACKUP EMERGENCY ENGINE: 61 BHP CUMMINS MODEL 4B 3.9, DIESEL FIRED S/N: 44135184, DRIVING A KOHLER GENERATOR, MODEL 40R0Z281, S/N: 171531_x000D_EAD 6/1/05 17 CCR 93115 SJE 11/05</t>
  </si>
  <si>
    <t>787.80</t>
  </si>
  <si>
    <t>APCD2005-PTO-980958</t>
  </si>
  <si>
    <t>AT&amp;T Mobility San Onofre 14487</t>
  </si>
  <si>
    <t>5000 A Old El Camino Real Camp Pendleton, CA</t>
  </si>
  <si>
    <t>BACKUP EMERGENCY GENERATOR: 83.8 BHP DIESEL FIRED ENGINE, DRIVING A GENERAC GENERATOR, MODEL 64238, S/N W04DA28401 980958 EAD 6/1/05 17 CCR 93115  SJE 12/05</t>
  </si>
  <si>
    <t>APCD2005-PTO-980976</t>
  </si>
  <si>
    <t>6150 Nancy Ridge Dr San Diego, CA</t>
  </si>
  <si>
    <t>EMERGENCY STANDBY ENGINE: JOHN DEERE DIESEL ENGINE, MODEL 4045TF150, S/N TO4045T885023, MODEL YEAR 2001, RATED AT 100 BHP, TURBOCHARGED, DRIVING A67 KW GENERATOR. (980976-CCN-6/05)</t>
  </si>
  <si>
    <t>APCD2005-PTO-981122</t>
  </si>
  <si>
    <t>14579 BLACK MOUNTAIN RD SAN DIEGO, CA</t>
  </si>
  <si>
    <t>EMERGENCY ENGINE GENERATOR, 88.9 HP OLYMPIA ENGINE, PROPANE FIRED, MODEL 97A00429-S, S/N 2032741; GENERAC, MODEL NUMBER 7.4L, SERIAL NUMBER 76785.  APPL# 981122    EFH 06/04</t>
  </si>
  <si>
    <t>APCD2005-PTO-981124</t>
  </si>
  <si>
    <t>EMERGENCY ENGINE GENERATOR, 88.9 HP OLYMPIA ENGINE, PROPANE FIRED, MODEL 96A06930-S, S/N 2032384</t>
  </si>
  <si>
    <t>APCD2005-PTO-981127</t>
  </si>
  <si>
    <t>35469 HIGHWAY 79 SUNSHINE SUMMIT, CA</t>
  </si>
  <si>
    <t>EMERGENCY ENGINE GENERATOR, GENERAC ENGINE 5.7L, PROPANE FIRED, S/N 83034. APPL# 981127 EFH 06/04</t>
  </si>
  <si>
    <t>APCD2005-PTO-981128</t>
  </si>
  <si>
    <t>13640 HIGHWAY 79 JULIAN, CA</t>
  </si>
  <si>
    <t>EMERGENCY ENGINE GENERATOR, 41.0 HP MAGNETEK ENGINE, PROPANE FIRED, MODELRSL 430, S/N BJ04B609.APPL# 981128 EFH 06/05</t>
  </si>
  <si>
    <t>APCD2005-PTO-981134</t>
  </si>
  <si>
    <t>County Of San Diego</t>
  </si>
  <si>
    <t>23690 Volcan Mountain Rd Julian, CA</t>
  </si>
  <si>
    <t>EMERGENCY ENGINE GENERATOR, 48 HP OLYMPIAN ENGINE, PROPANE FIRED, MODEL 97A00731-S, S/N 2033072 APPL# 981134  EFH 06/05</t>
  </si>
  <si>
    <t>APCD2005-PTO-981231</t>
  </si>
  <si>
    <t>Kilroy Realty LP</t>
  </si>
  <si>
    <t>Holly Jump</t>
  </si>
  <si>
    <t>6200 Greenwich Dr San Diego, Ca</t>
  </si>
  <si>
    <t>EMERGENCY STANDBY ENGINE: DETROIT DIESEL ENGINE, MODEL T123-7M36, S/N5262001585, RATED AT 2000 BHP, MODEL YEAR 2004, EPA TIER 1 CERTIFIED OF ENGINE FAMILY NUMBER 4DDXL65.0GTP, TURBO CHARGED, DRIVING A 1360 KW GENERATOR. (981231-CCN-6/05)</t>
  </si>
  <si>
    <t>APCD2005-PTO-981351</t>
  </si>
  <si>
    <t>Naval Weapons Sta Bldg #366 Fallbrook, CA</t>
  </si>
  <si>
    <t>EMERGENCY STANDBY ENGINE (MFR: JOHN DEERE ENGINE, 190 HP, DIESEL FIRED, MODEL: 6068HF275, S/N: PE6068H304168, CARB CERTIFICATION NUMBER 3JDXL06.8049, (TIER II), YEAR OF MANUFACTURE 2003, TURBO-CHARGED, DRIVING A 125 KW GENERATOR (MFR: KATOLIGHT, MODEL: D125FPJ4, SERIAL: LM650287 93073-1-1203).  (PORTABLE FACILITY WIDE) APPL# 981351 EFH 0905_x000D_
17CCR93115   SE12/05</t>
  </si>
  <si>
    <t>APCD2005-PTO-981354</t>
  </si>
  <si>
    <t>Quality Circuit Assembly</t>
  </si>
  <si>
    <t>Jeff Hail</t>
  </si>
  <si>
    <t>3615 Kearny Villa Rd San Diego, CA</t>
  </si>
  <si>
    <t>EMERGENCY ENGINE:  INTERNATIONAL, MODEL GCD325, 268 BHP, DIESEL FIRED, TURBOCHARGED, S/N WS4486N1468841, CARB CERTIFICATION NO. 4NVXL0530ANF. _x000D_
(981354 ALC 01/05, 17CCR93115 SJE 10/05)</t>
  </si>
  <si>
    <t>APCD2005-PTO-981527</t>
  </si>
  <si>
    <t>Agricultural Lease West of 15 Camp Pendleton, CA</t>
  </si>
  <si>
    <t>INTERNAL COMBUSTION ENGINE. MAKE: HERCULES. MODEL: JXLD CCA 32274. SERIAL142468-003-008857. BHP: 52 HP. PROPANE FUELED. DRIVES AN ELECTRICAL EMERGENCY GENERATOR ON US MARINE BASE AT CAMP PENDLETON.JFTNEWJUL2704</t>
  </si>
  <si>
    <t>APCD2005-PTO-981543</t>
  </si>
  <si>
    <t>WESTFIELD SHOPPING TOWN</t>
  </si>
  <si>
    <t>415 PARKWAY PLAZA EL CAJON, CA</t>
  </si>
  <si>
    <t>KOHLER EMERGENCY ENGINE GENERATOR, MODEL 275ROZ / 4TIO, S/N 257584 APPL# 981543 EFH 09/04  425HP 17CCR93115 SJE11/05 (ATCM:CUMMINS NT855G6, S/N 11519672)</t>
  </si>
  <si>
    <t>APCD2005-PTO-981618</t>
  </si>
  <si>
    <t>Internal combustion engine. Make: ford. Model: LSG 8751-6005-A. Serial No.: 15-77-T-30-RA. Liquefied petroleum gas fueled. Bhp rating: 126 hp. Drives an electrical emergency generator for the store. JFT New Sep03, 2004</t>
  </si>
  <si>
    <t>APCD2005-PTO-981635</t>
  </si>
  <si>
    <t>USMC Base Marine Sea Ops</t>
  </si>
  <si>
    <t>Building 210561 Camp Pendleton, CA</t>
  </si>
  <si>
    <t>EMERGENCY STANDBY ENGINE: JOHN DEERE DIESEL ENGINE, MODEL 3029TF270, S/N: PE3029T368419, RATED AT 64 BHP, EPA CERTIFIED OF ENGINE FAMILY NUMBER 4JDXL02.9050, TURBOCHARGED, DRIVING A 20 KW GENERATOR. (981635-CCN-9/04) BLDG # 210561 117 CCR 93 115 SJE 12/05</t>
  </si>
  <si>
    <t>APCD2005-PTO-981696</t>
  </si>
  <si>
    <t>EMERGENCY STANDBY ENGINE: CATERPILLAR DIESEL ENGINE, MODEL 3512, S/N 24Z00548, RATED AT 1482 BHP, DRIVING A GENERATOR. (981696-CCN-10/04) 17CCR93115 SJE 10/05</t>
  </si>
  <si>
    <t>APCD2005-PTO-981697</t>
  </si>
  <si>
    <t>EMERGENCY STANDBY ENGINE: CATERPILLAR DIESEL ENGINE, MODEL 3512, S/N 24Z00672, RATED AT 1482 BHP, DRIVING A GENERATOR. (981697-CCN-10/04) 17CCR93115 SJE 10/05</t>
  </si>
  <si>
    <t>APCD2005-PTO-981776</t>
  </si>
  <si>
    <t>MedImpact Healthcare Systems Inc</t>
  </si>
  <si>
    <t>Tony Roach Aviva Hedge</t>
  </si>
  <si>
    <t>10680 Treena Street San Diego, CA</t>
  </si>
  <si>
    <t>Emergency standby engine: AB Volvo Penta diesel engine, Model D300 12.1A65  (S/N:24730-GA2), rated at 462 BHP, Model Year 2004, EPA Tier 2 certified of Engine Family Number 4VPXL12.1ACB, driving a 300 KW generator.   Equipped with turbocharger and aftercool.</t>
  </si>
  <si>
    <t>APCD2005-PTO-981938</t>
  </si>
  <si>
    <t>Unitrin Direct Insurance Corp</t>
  </si>
  <si>
    <t>2790 Business Park Dr Vista, CA</t>
  </si>
  <si>
    <t>EMERGENCY ENGINE: CUMMINS, MODEL NT855-G4, 375 BHP, DIESEL FIRED, TURBOCHARGED, S/N 11439819. (981938 ALC 01/05) 17CCR93115  SJE11/05</t>
  </si>
  <si>
    <t>APCD2005-PTO-981944</t>
  </si>
  <si>
    <t>SD Co of Gen Svcs PR4110</t>
  </si>
  <si>
    <t>21077 Lyons Valley Rd Alpine, CA</t>
  </si>
  <si>
    <t>EMERGENCY ENGINE GENERATOR, 166 HP CUMMINS DIESEL ENGINE, MODEL 6BT5.9 S/N 44304149, APPL# 981944 EFH 07/05</t>
  </si>
  <si>
    <t>APCD2005-PTO-982216</t>
  </si>
  <si>
    <t>Saks Fifth Avenue</t>
  </si>
  <si>
    <t>Patrick Beneventi</t>
  </si>
  <si>
    <t>7047 Friars Rd San Diego, CA</t>
  </si>
  <si>
    <t>EMERGENCY ENGINE:  CUMMINS, MODEL 6AT3.4G1, 69 BHP, DIESEL FIRED,S/N 53133598.(982216 ALC 12/04)   17CCR93115       SJE12/05</t>
  </si>
  <si>
    <t>APCD2005-PTO-982387</t>
  </si>
  <si>
    <t>Robert Schott</t>
  </si>
  <si>
    <t>16550 Bernardo Dr W #3 San Diego, CA</t>
  </si>
  <si>
    <t>EMERGENCY STANDBY ENGINE: CATERPILLAR DIESEL ENGINE, MODEL 3208, S/N 03Z06028, RATED AT 196 BHP, DRIVING A FIRE PUMP. (982387-CCN-1/05)17CCR93115SJE12/05</t>
  </si>
  <si>
    <t>APCD2005-PTO-982388</t>
  </si>
  <si>
    <t>Costco Gasoline #462</t>
  </si>
  <si>
    <t>951 Palomar Airport Road Carlsbad, CA</t>
  </si>
  <si>
    <t>Emergency standby engine: John Deere diesel engine, model 6059TF001, S/N T6059T379807, rated at 134 BHP, turbocharged, driving a generator. (982388-CCN-1/05)  17CCR93115  SJE12/05</t>
  </si>
  <si>
    <t>APCD2005-PTO-982738</t>
  </si>
  <si>
    <t>YMCA Camping Services (Camp Marston)</t>
  </si>
  <si>
    <t>Building Engineer</t>
  </si>
  <si>
    <t>4761 Pine Hills Rd Julian, CA</t>
  </si>
  <si>
    <t>EMERGENCY ENGINE GENERATOR, 425 HP CUMMINS ENGINE, DIESEL FIRED, MODEL NTA855-G, S/N: 30115209. APPL# 982738 EFH 10/05</t>
  </si>
  <si>
    <t>APCD2005-PTO-982794</t>
  </si>
  <si>
    <t>Nordstrom</t>
  </si>
  <si>
    <t>103 Horton Plaza San Diego, CA</t>
  </si>
  <si>
    <t>INTERNAL COMBUSTION ENGINE. GENERATOR MAKE: KOHLER. MODEL: 30R0Z271.SERIAL NO.: 162583. BHP RATING: 61 HP. DIESEL FUELED. ENGINE DRIVES AN ELECTRICAL EMERGENCY GENERATOR. JFTNEWJUN2105</t>
  </si>
  <si>
    <t>APCD2005-PTO-982795</t>
  </si>
  <si>
    <t>Rudy Sigala</t>
  </si>
  <si>
    <t>6997 Friars Rd San Diego, CA</t>
  </si>
  <si>
    <t>INTERNAL COMBUSTION ENGINE. MAKE: CUMMINS. MODEL: 6BT5.9 G-2. SERIAL NO.: 45640728. BHP RATING: 166 HP. DIESEL FUELED. DRIVES AN ELECTRICAL EMERGENCY GENERATOR RATED AT 100 KW. JFT NEW JUN2105 17CCR93115     SJE 11/05</t>
  </si>
  <si>
    <t>287.00</t>
  </si>
  <si>
    <t>292.50</t>
  </si>
  <si>
    <t>APCD2005-PTO-983484</t>
  </si>
  <si>
    <t>SCRIPPS HEALTH WHITTIER INSTITUTE FOR DIABETES</t>
  </si>
  <si>
    <t>9894 GENESEE AV LA JOLLA, CA</t>
  </si>
  <si>
    <t>EMERGENCY STAND-BY ENGINE: CATERPILLAR MODEL 3208, S/N 5YFOO390, 263 HP, DIESEL FUELED, DRIVING A GENERATOR. (APP 983484 SJE Aug 2005)</t>
  </si>
  <si>
    <t>APCD2005-PTO-983496</t>
  </si>
  <si>
    <t>Emergency standby engine: John Deere diesel engine, Model 4045HF285, S/N PE4045N000327, rated at 197 bhp, Model Year 2016, Tier 3 certified of Engine Family Number GJDXL06.8120, driving a 125 KW generator.</t>
  </si>
  <si>
    <t>APCD2006-PTO-007280</t>
  </si>
  <si>
    <t>Tim Devlin</t>
  </si>
  <si>
    <t>GENERATOR / I C ENGINE SET, EMERGENCY: CUMMINS MODEL VTA-1710-GS DIESEL ENGINE, 685-BHP, 4 CYCLE, 12 CYLINDER, S/N 37101873, TURBOCHARGED; GENERATOR, 500 KW</t>
  </si>
  <si>
    <t>APCD2006-PTO-020555</t>
  </si>
  <si>
    <t>EMERGENCY GENERATOR: CATERPILLAR MODEL 3412 TA, RATED 520 KW, DIESEL-FIRED, S/N 38S8522, 755 BHP (APPL #20555/GEA) 0384 17CCR93115 SJE10/05</t>
  </si>
  <si>
    <t>APCD2006-PTO-890903</t>
  </si>
  <si>
    <t>EMERGENCY GENERATOR: CUMMINS MODEL NT-855-G4, RATED 375 HP AT 260 KW WITH TURBOCHARGE, DIESEL OIL FIRED, S/N: 11511097. 970295 (11/97) 17 CCR 93115 SJE 12/05</t>
  </si>
  <si>
    <t>APCD2006-PTO-890904</t>
  </si>
  <si>
    <t>EMERGENCY GENERATOR: CUMMINS MODEL 6-CTA-8.3, RATED 277 HP AT 150 KW, WITH TURBOCHARGING, DIESEL OIL FIRED, S/N: 44328723. 970295 (11/97) 17 CCR 93115 SJE 12/05</t>
  </si>
  <si>
    <t>APCD2006-PTO-890905</t>
  </si>
  <si>
    <t>EMERGENCY GENERATOR: CUMMINS MODEL 4BT-3.9-G2, RATED 102 HP AT 60 KW, WITH TURBOCHARGE, DIESEL OIL FIRED, S/N: 44324331. 970295 (11/97) 17 CCR 93115 SJE 12/05</t>
  </si>
  <si>
    <t>APCD2006-PTO-891155</t>
  </si>
  <si>
    <t>CATERPILLAR MODEL 3116, 141 HP, MANUFACTURE YEAR 1989, TURBO CHARGED, AFTER COOLED DIESEL ENGINE, S/N INJ00754, POWERING 2 GORMAN-RUPP SEWAGE LIFT PUMPS ONLY.  FIDDLERS COVE (APP# 891155/GDS) 11/91      NO APP  17CCR93115  SJE11/06</t>
  </si>
  <si>
    <t>APCD2006-PTO-900303</t>
  </si>
  <si>
    <t>USN NAV STA 1 SCE</t>
  </si>
  <si>
    <t>USNAVSTA 1 SCE SAN DIEGO, CA</t>
  </si>
  <si>
    <t>IC RECIPROCATING ENGINE, EMERGENCY GENERATOR: CUMMINS MODEL 6BT5.9, RATED 150 HP AT 105 KW, WITH TURBOCHARGING/AFTERCOOLING, DIESEL OIL FIRED, S/N 44194788, AT BLDG 3231 (APPL #900303/JJS) 1191 900303  17CCR93115 JE01/06</t>
  </si>
  <si>
    <t>APCD2006-PTO-901015</t>
  </si>
  <si>
    <t>Scripps Hospice</t>
  </si>
  <si>
    <t>4311 Third Ave San Diego, CA</t>
  </si>
  <si>
    <t>EMERGENCY ENGINE-GENERATOR SET:  CATERPILLAR MODEL 3406B, S/N: 4RG00815, 315KW AT 449 BHP, TURBOCHARGED DIESEL ENGINE. 901015           17 CCR 93 115             SJE 01/06</t>
  </si>
  <si>
    <t>APCD2006-PTO-901385</t>
  </si>
  <si>
    <t>Shelia Tsai</t>
  </si>
  <si>
    <t>EMERGENCY GENERATOR: ONE (1) CATERPILLAR MODEL 3306, NO AFTERCOOLING, NO TURBOCHARGING, NO 4 DEG. TIMING RETARD DIESEL FIRED, 235 BHP, DRIVING A BACKUP GENERATOR</t>
  </si>
  <si>
    <t>APCD2006-PTO-910702</t>
  </si>
  <si>
    <t>3930 Beyer Blvd San Ysidro, CA</t>
  </si>
  <si>
    <t>GENERATOR, EMERGENCY, GENERAC 150 KW, 240 HP HINO DIESEL ENGINE S/N EK 130 A10450, TURBOCHARGED. (APP#910702 GDS) 7/92 910702 17CCR 93115 SJE 12/05</t>
  </si>
  <si>
    <t>APCD2006-PTO-911055</t>
  </si>
  <si>
    <t>County Courthouse  JCC #37-A1</t>
  </si>
  <si>
    <t>220 West Broadway San Diego, CA</t>
  </si>
  <si>
    <t>ONE (1) EMERGENCY ENGINE GENERATOR SET, MFR: CATERPILLAR, MODEL: 3408DI,S/N: 78Z01426, 544 BHP, DIESEL-FIRED, EQUIPPED WITH TURBOCHARGING. 911055    17CCR93115S JE11/05</t>
  </si>
  <si>
    <t>APCD2006-PTO-911126</t>
  </si>
  <si>
    <t>USN NAV STA</t>
  </si>
  <si>
    <t>USN NAV STA 1 SCE San Diego, CA</t>
  </si>
  <si>
    <t>EMERGENCY ELECTRICAL GENERATOR-DIESEL ENGINE SET: DETROIT DIESEL ALLISON MODEL 12V-71 7123-7305, S/N 12VA068674, 600 HP DIESEL ENGINE FOR A350 KW, 526 AMP ELECTRICAL GENERATOR WITH S/N 2907-L-80.  (ADL  01/93). BLDG 3300 91112617CCR93115SJE01/06</t>
  </si>
  <si>
    <t>APCD2006-PTO-940555</t>
  </si>
  <si>
    <t>Bixby Land Company</t>
  </si>
  <si>
    <t>Dania Caesar</t>
  </si>
  <si>
    <t>9797 Aero Drive San Diego, CA</t>
  </si>
  <si>
    <t>ONE(1) EMERGENCY ENGINE GENERATOR SET: CAT DIESEL ENGINE #3208, MODEL CD150230 BHP, TURBOCHARGED, DRIVING A 150 KW GENERATOR.  970021 (9/97)S/N 5YF02124 17CCR93115  SJE12/05</t>
  </si>
  <si>
    <t>APCD2006-PTO-950123</t>
  </si>
  <si>
    <t>EMERGENCY DIESEL GENERATOR, DETROIT DIESEL 12V92TA, MODEL 8123-7416 TURBOCHARGED, AFTERCOOLED, FOUR DEGREE TIMING RETARD, CRANK CASE EMISSION CONTROL, 947 BHP, S/N: 12VF-10993. APP#950123-AFS-12/12/95 17 CCR 93 115 SJE 10/05 (984584 7/06)</t>
  </si>
  <si>
    <t>APCD2006-PTO-960187</t>
  </si>
  <si>
    <t>ARE 3535/3565 General Atomics Ct LLC</t>
  </si>
  <si>
    <t>Guilermo Gomez</t>
  </si>
  <si>
    <t>3565 General Atomics Ct San Diego, CA</t>
  </si>
  <si>
    <t>EMERGENCY ENGINE GENERATOR, DETROIT DIESEL ENGINE MODEL 8063-7305, 370 HP, S/N: 06VF188857, TURBOCHARGED. APPL# 960187 EFH 08/27/99 (984752 9/06) 17 CCR 93 115 SJE 11/04</t>
  </si>
  <si>
    <t>APCD2006-PTO-960315</t>
  </si>
  <si>
    <t>Camp Pendleton Bldg 520600 Camp Pendleton, CA</t>
  </si>
  <si>
    <t>EMERGENCY STANDBY ENGINE, CAT MODEL 3304D1, S/N: 83Z01360, 190BHP, DIESEL FIRED APPL 960315 EFH 06/98. PROVIDES BACK UP POWER TO SEWER LIFT STATION LOCATED AT BLDG. 520600. 17 CCR 93 115 SJE 04/06</t>
  </si>
  <si>
    <t>APCD2006-PTO-960330</t>
  </si>
  <si>
    <t>EMERGENCY STANDBY ENGINE: CUMMINS MODEL NT-355-P33, S/N: 31895, 225 BHP, DIESEL FUELED, DRIVING THE EMERGENCY STANDBY FLOOD PUMP FOR ENCINA UNITS 4 &amp; 5 SUB BASEMENTS. 973407 6/99 17 CCR 93 115 SJE 03/06</t>
  </si>
  <si>
    <t>APCD2006-PTO-960397</t>
  </si>
  <si>
    <t>EMERGENCY ENGINE- GENERATOR SET: FORD INDUSTRIAL, MODEL NO 363DF-6005-AS/N 669051-E25KT, 50 KW, 73 HP._x000D_
(960397-CCN-2/98) 17CCR93115 SJE12/05</t>
  </si>
  <si>
    <t>APCD2006-PTO-960632</t>
  </si>
  <si>
    <t>EMERGENCY GENERATOR SET: MFR: GENERAL MOTORS, MODEL 645E4 (6670 BHP CONSISTING OF TWO DIESEL ENGINES (2870 AND 3800 BHP) S/N 77-H1-1028 (Engine #1) and 77-H1-1092 (Engine #2)  SONGS UNIT#2-Train A / NO. 2G002. 960632AFS04MAR1997 17CCR93115  SJE03-2006</t>
  </si>
  <si>
    <t>APCD2006-PTO-960633</t>
  </si>
  <si>
    <t>EMERGENCY GENERATOR SET: MFR: GENERAL MOTORS, MODEL 645E4 (6670 BHP) CONSISTING OF TWO DIESEL ENGINES (2870 AND 3800 BHP) S/N 77-J1-1016 (Engine#1) and 77-H1-1124 (Engine#2) SONGS UNIT#2-Train B / NO. 2G003. 960633AFS04MAR1997 //17CCR93115  SJE03-2006</t>
  </si>
  <si>
    <t>APCD2006-PTO-960634</t>
  </si>
  <si>
    <t>EMERGENCY GENERATOR SET: MFR: GENERAL MOTORS, MODEL 645E4 (6670 BHP) CONSISTING OF TWO DIESEL ENGINES (2870 AND 3800 BHP) S/N 78-J1-1056 (Engine#1) and 78-K1-1001 (Engine#2) SONGS UNIT# 3-Train A / NO. 3G002. 960634AFS04MAR1997 //17CCR93115   SJE03-2006</t>
  </si>
  <si>
    <t>APCD2006-PTO-960635</t>
  </si>
  <si>
    <t>EMERGENCY GENERATOR SET: MFR: GENERAL MOTORS, MODEL 645E4 (6670 BHP)  CONSISTING OF TWO DIESEL ENGINES (2870 AND 3800 BHP) S/N 78-J1-1100 (Engine #1) and 78-K1-1025 (Engine #2) SONGS UNIT#3-Train B / NO. 3G003. 960635AFS04MAR1997 //17CCR93115  SJE03-2006</t>
  </si>
  <si>
    <t>APCD2006-PTO-960901</t>
  </si>
  <si>
    <t>APPLIED ENERGY</t>
  </si>
  <si>
    <t>Quay &amp; Rogers Rd #353,NAS NORTH ISLAND CNTRL STM PLT San Diego, CA</t>
  </si>
  <si>
    <t>FIRE PUMP: CATERPILLAR ENGINE, MODEL 3208, 165 BHP, S/N 90N71269. (960901-CCN-1/98)17CCR93115SJE01/06</t>
  </si>
  <si>
    <t>APCD2006-PTO-960902</t>
  </si>
  <si>
    <t>Atlantic Power</t>
  </si>
  <si>
    <t>Denis Hill</t>
  </si>
  <si>
    <t>Applied Energy LLC MCRD/NTC Facility,MCRD Bldg 566 End of Neville Rd San Diego, CA</t>
  </si>
  <si>
    <t>92133</t>
  </si>
  <si>
    <t>FIRE PUMP: ENGINE STANDBY: CATERPILLAR DIESEL ENGINE, MODEL 3208, S/N 90N71260, 165 BHP.(960902-CCN-1/98) 17CCR93115SJE01/06</t>
  </si>
  <si>
    <t>APCD2006-PTO-960903</t>
  </si>
  <si>
    <t>David Sweigart</t>
  </si>
  <si>
    <t>Applied Energy LLC NAVSTA Facility,3970 Surface Navy Bl San Diego, CA</t>
  </si>
  <si>
    <t>FIRE PUMP:  CATERPILLAR ENGINE, MODEL 3208, 165 HP, S/N 90N71163 (960903-CCN-1/98) _x000D_
(NO APP-EAD 2/28)17CCR93115 SJE01/06</t>
  </si>
  <si>
    <t>APCD2006-PTO-961757</t>
  </si>
  <si>
    <t>EMERGENCY GENERATOR: 400 BHP CUMMINS DIESEL ENGINE, MODEL VTA17106, S/N 10774389  EAD  961757  2/17/00 17CCR93115  SJE02/06</t>
  </si>
  <si>
    <t>APCD2006-PTO-962182</t>
  </si>
  <si>
    <t>GSA Otay Mesa Border Station</t>
  </si>
  <si>
    <t>Frank Gore</t>
  </si>
  <si>
    <t>9777 Via De La Amistad St San Diego, CA</t>
  </si>
  <si>
    <t>EMERGENCY STANDBY ENGINE: CUMMINS MODEL GTA-855A, S/N 25193468, 292 BHP, LIQUID PROPANE FUELED. (962181-CCN-3/98)</t>
  </si>
  <si>
    <t>APCD2006-PTO-970241</t>
  </si>
  <si>
    <t>PORTABLE EMERGENCY GENERATOR / ENGINE SET : 180 BHP KOMATSUT DIESEL ENGINE, MODEL SAGD110, S/N 3629564, DRIVING A GENERATOR TO PROVIDE POWER TO STATIONARY AND PORTABLE WATER PUMPS. 970241 EAD 10/20/99  17CCR93115  SJE10/05 (UNDONE 9/06-ENGINE IS PORTABLE)</t>
  </si>
  <si>
    <t>APCD2006-PTO-970493</t>
  </si>
  <si>
    <t>EMERGENCY STANDBY ENGINE: CUMMINS MODEL NT855F3, S/N 18105889, 340 BHP, DIESEL FUELED (CODED EMERGENCY FIRE PUMP #1, 1357-P01). (970493-CCN-3/98) 17CCR93115 SJE12/05</t>
  </si>
  <si>
    <t>APCD2006-PTO-970494</t>
  </si>
  <si>
    <t>EMERGENCY STANDBY ENGINE: CUMMINS MODEL NT855F3, S/N 18105077, 340 BHP, DIESEL FUELED (CODED EMERGENCY FIRE PUMP ENGINE #2, 1357-P02). (970494-CCN-4/98) 17CCR93115 SJE12/05</t>
  </si>
  <si>
    <t>APCD2006-PTO-970495</t>
  </si>
  <si>
    <t>EMERGENCY STANDBY ENGINE: CUMMINS MODEL NT855F3, S/N 18105698, 340 BHP,DIESEL FUELED (CODED EMERGENCY FIRE PUMP ENGINE #3, 1357-P03). (970495-CCN-3/98) 17CCR93115 SJE12/05</t>
  </si>
  <si>
    <t>APCD2006-PTO-970496</t>
  </si>
  <si>
    <t>EMERGENCY STANDBY ENGINE: CUMMINS MODEL NT855F3, S/N 18105697, 340 BHP, DIESEL FUELED (CODED EMERGENCY FIRE PUMP ENGINE #4, 1357-P04). (970496-CCN-3/98) 17CCR93115 SJE12/05</t>
  </si>
  <si>
    <t>APCD2006-PTO-970497</t>
  </si>
  <si>
    <t>EMERGENCY STANDBY ENGINE: CUMMINS MODEL NT855F3, S/N 18105699, 340 BHP, DIESEL FUELED (C0DED EMERGENCY FIRE PUMP ENGINE #5, 1357-P05). (970497-CCN-3/98) 17CCR93115 SJE12/05</t>
  </si>
  <si>
    <t>APCD2006-PTO-970498</t>
  </si>
  <si>
    <t>EMERGENCY STANDBY ENGINE: CATERPILLAR MODEL 3208, S/N 90N70153, 121 BHP, DIESEL FUELED (CODED EMERGENCY FIRE PUMP ENGINE 1362-P01). (970498-CCN-3/98) 17CCR93115 SJE12/05</t>
  </si>
  <si>
    <t>APCD2006-PTO-970499</t>
  </si>
  <si>
    <t>EMERGENCY STANDBY ENGINE: CUMMINS MODEL NT-855-F1, S/N 10420188, 225 BHP, DIESEL FUELED _x000D_
(CODED EMERGENCY GENERATOR 1440-P01)  _x000D_
(970499-CCN-3/98) 17CCR93115 SJE01/06    (ATCM: ENGINE DIRECTLY DRIVES A FIRE PUMP)</t>
  </si>
  <si>
    <t>APCD2006-PTO-970500</t>
  </si>
  <si>
    <t>EMERGENCY STANDBY ENGINE: CUMMINS MODEL V378F2, S/N 20152132, 136 BHP, DIESEL FUELED (CODED EMERGENCY FIRE PUMP ENGINE 1456-P09)._x000D_
(970500-CCN-4/98)    17CCR93115     SJE12/05</t>
  </si>
  <si>
    <t>APCD2006-PTO-970504</t>
  </si>
  <si>
    <t>EMERGENCY STANDBY ENGINE: CUMMINS MODEL NH-220-IF, S/N 10305742, 175 BHP, DIESEL FUELED _x000D_
(CODED EMERGENCY FIRE PUMP ENGINE #1, 499-PO1)._x000D_
(970504-CCN-3/98)     17CCR93115      SJE12/05</t>
  </si>
  <si>
    <t>506.48</t>
  </si>
  <si>
    <t>506.62</t>
  </si>
  <si>
    <t>APCD2006-PTO-970506</t>
  </si>
  <si>
    <t>EMERGENCY STANDBY ENGINE: CUMMINS MODEL NH-220-IF, S/N 10303843, 175 BHP, DIESEL FUELED _x000D_
(CODED EMERGENCY FIRE PUMP ENGINE #2, 499-PO2)_x000D_
(970506-CCN-3/98)      17CCR93115       SJE12/05</t>
  </si>
  <si>
    <t>APCD2006-PTO-970512</t>
  </si>
  <si>
    <t>EMERGENCY STANDBY ENGINE: CUMMINS MODEL NT855F1, S/N 10537027, 255 BHP, DIESEL FUELED (CODED EMERGENCY FIRE PUMP ENGINE 812-P01) (970512-CCN-3/98) 17CCR93115  SJE12/05</t>
  </si>
  <si>
    <t>APCD2006-PTO-970513</t>
  </si>
  <si>
    <t>EMERGENCY STANDBY ENGINE: CUMMINS MODEL NT855G, S/N 10776998, 375 BHP, DIESEL FUELED (CODED EMERGENCY GENERATOR 848-P03)(970513-CCN-3/98) 17CCR93115 SJE12/05</t>
  </si>
  <si>
    <t>APCD2006-PTO-970514</t>
  </si>
  <si>
    <t>EMERGENCY STANDBY ENGINE: CATERPILLAR MODEL D343, S/N 63M326, 344 BHP, DIESEL FUELED (CODED EMERGENCY GENERATOR M4-P03). (970514-CCN-3/98) 17CCR93115  SJE12/05</t>
  </si>
  <si>
    <t>APCD2006-PTO-970529</t>
  </si>
  <si>
    <t>EMERGENCY ENGINE: CUMMINS, MODEL NTA855-G, DIESEL FIRED, 385 HP, S/N 11438248, DRIVING AN ELECTRIC GENERATOR, LOCATED IN BLDG. M4. 17CCR93115 SJE12/05</t>
  </si>
  <si>
    <t>APCD2006-PTO-970539</t>
  </si>
  <si>
    <t>EMERGENCY ENGINE:  DETROIT DIESEL, SERIES 8V-92, MODEL 80637416, DIESEL FIRED, 474 BHP, S/N 06VF201202, DRIVING AN ELECTRIC GENERATOR, LOCATED IN BLDG. #435. (03/98 ALC 970539)17CCR93115SJE12/05</t>
  </si>
  <si>
    <t>APCD2006-PTO-970545</t>
  </si>
  <si>
    <t>EMERGENCY ENGINE:  GENERAC, MODEL 3285B-126373, DIESEL FIRED, 200 BHP, S/N AD202S71SNK, DRIVING AN ELECTRIC GENERATOR, LOCATED IN BLDG. #1213.  (03/98 ALC 970545) 17CCR93115SJE12/05</t>
  </si>
  <si>
    <t>APCD2006-PTO-970548</t>
  </si>
  <si>
    <t>EMERGENCY ENGINE:  CUMMINS, MODEL NT855GA, DIESEL FIRED, 375 BHP, S/N 11445070, DRIVING AN ELECTRIC GENERATOR, LOCATED IN BLDG. #813. (03/98 ALC 970548)17CCR93115SJE12/05</t>
  </si>
  <si>
    <t>APCD2006-PTO-970549</t>
  </si>
  <si>
    <t>EMERGENCY ENGINE:  JOHN DEERE, MODEL 1232F, DIESEL FIRED, 175 BHP, S/N 6466AF-0075105, DRIVING AN ELECTRIC GENERATOR, LOCATED IN BLDG. #848. (03/98 ALC 970549)17CCR93115SJE12/05</t>
  </si>
  <si>
    <t>APCD2006-PTO-970616</t>
  </si>
  <si>
    <t>ISIS Pharmaceuticals</t>
  </si>
  <si>
    <t>EMERGENCY ENGINE GENERATOR: 423 HORSEPOWER DETROIT DIESEL MODEL 6V-92TAS/N 384350. 970616 GDS 4/98 17CCR93115 SJE01/06</t>
  </si>
  <si>
    <t>APCD2006-PTO-970756</t>
  </si>
  <si>
    <t>EMERGENCY ENGINE: CUMMINS, MODEL 6CTA-8-3G, DIESEL FIRED, 277 BHP, S/N 44339374, DRIVING AN ELECTRIC GENERATOR, KOHLER, MODEL 15DROZ281, S/N 244806. (02/98 ALC 970756) 17CCR93115SJE04/06</t>
  </si>
  <si>
    <t>APCD2006-PTO-971413</t>
  </si>
  <si>
    <t>Escondido Surgery Center</t>
  </si>
  <si>
    <t>343 Second Ave E Escondido, CA</t>
  </si>
  <si>
    <t>EMERGENCY STANDBY ENGINE: CATERPILLAR ENGINE, MODEL 3306D1 SN 85Z02137, 241 BHP, DIESEL FUELED. (971413-CCN-5/98) JFT REV JUN2303 17CCR93115 SJE01/06</t>
  </si>
  <si>
    <t>APCD2006-PTO-971717</t>
  </si>
  <si>
    <t>EMERGENCY ENGINE GENERATOR: 947 HP DETROIT DIESEL MODEL 600DS 60 S/N 399708. 7/98 GDS 97171717CCR93115SJE02/06</t>
  </si>
  <si>
    <t>268.50</t>
  </si>
  <si>
    <t>APCD2006-PTO-971790</t>
  </si>
  <si>
    <t>11055 Roselle Street San Diego, CA</t>
  </si>
  <si>
    <t>EMERGENCY ENGINE GENERATOR:  600 HP DETROIT DIESEL 8V92TTA MODEL 80837416 S/N 08VF163658, SPECTRUM MODEL 400DS60 S/N 355982, MARATHON GENERATOR MODEL 433RSL4019. (983996 1/06)  8/09 GDS 971790 17CCR 93115  SJE11/05</t>
  </si>
  <si>
    <t>APCD2006-PTO-971868</t>
  </si>
  <si>
    <t>Bea Flores</t>
  </si>
  <si>
    <t>2249 Victoria DR W Alpine, CA</t>
  </si>
  <si>
    <t>EMERGENCY ENGINE:  DETROIT DIESEL, MODEL (KS) 671, DIESEL FIRED, 212 BHP,S/N 6A0412003, DRIVING AN ELECTRIC GENERATOR, 115 KW.(09/98 ALC 971868)  17CCR93115SJE01/06</t>
  </si>
  <si>
    <t>APCD2006-PTO-972335</t>
  </si>
  <si>
    <t>EMERGENCY ENGINE: CATERPILLAR, MODEL 3512, DIESEL FIRED, 1482 BHP, S/N 24Z08202, DRIVING A 1000-KW ELECTRIC GENERATOR. (ALC 972335 11/98) 17CCR93115 SJE 01/06</t>
  </si>
  <si>
    <t>APCD2006-PTO-972340</t>
  </si>
  <si>
    <t>EMERGENCY ENGINE: CUMMINS, MODEL 4BT-3.9, DIESEL FIRED, 86 BHP,S/N 44219012, DRIVING AN ELECTRIC GENERATOR, KOHLER, MODEL 50ROZ271, S/N 217340, LOCATED IN CAMPUS AMBULATORY CARE. (ALC 972340 11/98) 17CCR93115 SJE12/05</t>
  </si>
  <si>
    <t>APCD2006-PTO-972342</t>
  </si>
  <si>
    <t>9500 Gilman Dr SIO San Diego, CA</t>
  </si>
  <si>
    <t>EMERGENCY ENGINE: CATERPILLAR, MODEL 3208 DIT, DIESEL FIRED, 233 BHP, S/N 5YF01135, DRIVING AN ELECTRIC GENERATOR, LOCATED BIRCH AQUARIUM 5/06 (ALC 972342 11/98) 17CCR93115SJE12/05</t>
  </si>
  <si>
    <t>APCD2006-PTO-972344</t>
  </si>
  <si>
    <t>EMERGENCY ENGINE: CATERPILLAR, MODEL SRY 3406, DIESEL FIRED, 587 BHP, S/N 4RC01129, DRIVING AN ELECTRIC GENERATOR, LOCATED IN CLINICAL SCIENCES BLDG.(ALC 972344 11/98) 17CCR93115 SJE12/05</t>
  </si>
  <si>
    <t>APCD2006-PTO-972745</t>
  </si>
  <si>
    <t>SCP Horton Owner I LLC DBA Horton Plaza</t>
  </si>
  <si>
    <t>Darren Amador</t>
  </si>
  <si>
    <t>324 Horton Plaza San Diego, CA</t>
  </si>
  <si>
    <t>EMERGENCY ENGINE, CLARK GM DIESEL, MODEL MD-41226, S/N 226-4-32191, DIESEL FIRED, 73  BHP, GARAGE LEVEL 2 CARROT.  972745 AFS 25JAN1999 (981640 7/04) 17CCR93115 SJE 05/06</t>
  </si>
  <si>
    <t>APCD2006-PTO-972746</t>
  </si>
  <si>
    <t>EMERGENCY ENGINE, CUMMINS MODEL KTA 19-62, S/N 3113502, DIESEL FIRED, 600 BHP. GARAGE LEVEL 2 CARROT. 972746 AFS2 5JAN1999 (981640 7/04) 17CCR93115 SJE01/06</t>
  </si>
  <si>
    <t>APCD2006-PTO-972771</t>
  </si>
  <si>
    <t>EMERGENCY ENGINE, CATERPILLAR MODEL D3508, S/N 1ZF0062, DIESEL FIRED, 1456 BHP. 972771AFS25JAN1999 17 CCR 93115SJE12/05</t>
  </si>
  <si>
    <t>APCD2006-PTO-972772</t>
  </si>
  <si>
    <t>EMERGENCY ENGINE, CATERPILLAR MODEL D3508, S/N 1ZF00623, DIESEL FIRED, 1456 BHP. 972772AFS25JAN1999 17 CCR 93115SJE12/05</t>
  </si>
  <si>
    <t>APCD2006-PTO-972870</t>
  </si>
  <si>
    <t>5761 Copley Dr #150 San Diego, CA</t>
  </si>
  <si>
    <t>Emergency Engine, Detroit Diesel Model: 16VF015758, S/N: 8163-7406, 1170 BHP._x000D_
982870AFS02MAR1999_x000D_
17CCR93115SJE11/06_x000D_
Serial No. Correction Aug-2010</t>
  </si>
  <si>
    <t>APCD2006-PTO-973264</t>
  </si>
  <si>
    <t>Royal Property Management Group</t>
  </si>
  <si>
    <t>EMERGENCY ENGINE GENERATOR: 277 HORSEPOWER CUMMINS DIESEL ENGINE MODEL 150 DGFA, S/N 45823423 WITH 150 KW ON AN GENERATOR. 973264 GDS 5/99 17CCR93115 SJE03/06</t>
  </si>
  <si>
    <t>APCD2006-PTO-973287</t>
  </si>
  <si>
    <t>EMERGENCY ENGINE GENERATOR: 1850 HORSEPOWER DETROIT DIESEL ENGINE MODEL 12V-149TIB, SERIAL NUMBER 612779 WITH A KOHLER MODEL 1250 ROZD-4 GENERATOR, RATED 1250 KW. 973287 GDS 5/99 17CCR93115 SJE06/06</t>
  </si>
  <si>
    <t>APCD2006-PTO-973288</t>
  </si>
  <si>
    <t>EMERGENCY ENGINE GENERATOR: 1850 HORSE POWER DETROIT DIESEL ENGINE MODEL 12V-149TIB, SERIAL NUMBER 612778 PA-132998 WITH A KOHLER MODEL 1250ROZD-4 GENERATOR RATED 1250 KW. 973288 GDS 5/99 17CCR93115 SJE06/06</t>
  </si>
  <si>
    <t>APCD2006-PTO-974002</t>
  </si>
  <si>
    <t>NK San Diego LLC, A California Limited Liability Co</t>
  </si>
  <si>
    <t>Alex Aboud</t>
  </si>
  <si>
    <t>INTERNAL COMBUSTION ENGINE. MAKE: CATERPILLAR. MODEL: 3456. SERIAL NO.: CBX00686. BHP RATING: 685 HP. DIESEL FUELED. EQUIPPED WITH TURBOCHARGER AND AFTERCOOLER. DRIVES AN ELECTRICAL EMERGENCY GENERATOR RATED AT 450 KW. EAD 974002 2/17/00 JFT APP982362 NEW ENGINE APR 04 06</t>
  </si>
  <si>
    <t>APCD2006-PTO-974214</t>
  </si>
  <si>
    <t>EMERGENCY ENGINE GENERATOR, 195 HP CAT DIESEL ENGINE, MODEL 3306 PC, S/N: 66028816. APPL# 974214EFH 12/99 17CCR93115 SJE 11/05 APPL# 984335 SJE 11/06 - HEALTHCARE ATCM AMENDMENT HRA</t>
  </si>
  <si>
    <t>APCD2006-PTO-974400</t>
  </si>
  <si>
    <t>COLLINS BUSINESS PARK I</t>
  </si>
  <si>
    <t>3821 CALLE FORTUNADA #D SAN DIEGO, CA</t>
  </si>
  <si>
    <t>PERKINS DIESEL ENGINE MODEL 1006TAG, 167 BHP, S/N YD50517*U720067F. 974400 AFS 11JAN2000 (984587 7/06) 17CCR93115 SHE05/06</t>
  </si>
  <si>
    <t>APCD2006-PTO-974871</t>
  </si>
  <si>
    <t>Tachyon Networks Inc</t>
  </si>
  <si>
    <t>Director of Operations</t>
  </si>
  <si>
    <t>9339 Carroll Park Dr San Diego, CA</t>
  </si>
  <si>
    <t>EMERGENCY ENGINE GENERATOR, 298 HP MITSUBISHI DIESEL ENGINE, MODEL 12. 0LS/N 6D24-246646. APPL# 974871 EFH 05/00   17CCR93115 SJE10/05</t>
  </si>
  <si>
    <t>APCD2006-PTO-974926</t>
  </si>
  <si>
    <t>JOHN DEERE DIESEL ENGINE MODEL # 4045TF150, S/N T04045T828729, 100 BHP; KOHLER GENERATOR, MODEL # 50REOZJ, S/N 0648427, 50 kW.  974926 AFS 05 MAY 2000.    17CCR93115              SJE12/05</t>
  </si>
  <si>
    <t>APCD2006-PTO-975441</t>
  </si>
  <si>
    <t>EMERGENCY ENGINE: CATERPILLAR, MODEL 3208, DIESEL FIRED, 350 BHP, S/N 5YF00310. (983996 1/06) (975441 ALC 11/00) 17CCR93115 SJE 11/05</t>
  </si>
  <si>
    <t>APCD2006-PTO-975528</t>
  </si>
  <si>
    <t>Dir Of Water Quality</t>
  </si>
  <si>
    <t>100 Lakeview Av Spring Valley, CA</t>
  </si>
  <si>
    <t>EMERGENCY ENGINE GENERATOR SET:  KOMATSU DIESEL ENGINE, MODEL SA6D110, S/N 64204, 180 HP, DRIVING A 120 KW GENERATOR. 9755528 AFS 21SEP2000 ENGINE IS PORTABLE ON SITE PER ATCM.</t>
  </si>
  <si>
    <t>APCD2006-PTO-975558</t>
  </si>
  <si>
    <t>EMERGENCY DIESEL ENGINE: (JOHN DEERE 6076AF011, S/N RG6076A141451 289HP)GENERATOR: KOHLER MODEL 180R0ZJ71  S/N 269777 975558AFS05OCT2000 17CCR 93115 SJE 01/06,  JFT HOSP ENG CONDIT OCT 31 06</t>
  </si>
  <si>
    <t>APCD2006-PTO-975606</t>
  </si>
  <si>
    <t>EMERGENCY ENGINE: GENERAC POWER SYSTEMS, MODEL 85677, DIESEL FIRED, 96 BHP, S/N W04D-A39935 (975606 ALC 10/00) (CORRECT MODEL AND S/N, ALC 04/04) 17CCR93115 SJE11/06</t>
  </si>
  <si>
    <t>APCD2006-PTO-975629</t>
  </si>
  <si>
    <t>CATERPILLAR DIESEL ENGINE, MODEL 3408, S/N: 78Z00427, 450 HP.975629 AFS 25OCT2000 (983366 7/05)(984339 5/06) (977763 3/02)  17CCR93115  SJE12/05</t>
  </si>
  <si>
    <t>APCD2006-PTO-975661</t>
  </si>
  <si>
    <t>California Regional Intranet Inc</t>
  </si>
  <si>
    <t>8913 Complex Dr #C San Diego, CA</t>
  </si>
  <si>
    <t>SPECTRUM DETROIT DIESEL MODEL 8V2000, S/N 5312001126, 765 HP.975661AFS26OCT2000 (983568 9/05)   17CCR93115     SJE8/06</t>
  </si>
  <si>
    <t>APCD2006-PTO-975662</t>
  </si>
  <si>
    <t>DETROIT DIESEL ENGINE UNIT #06VF220934; ENGINE MODEL NUMBER 80637305. 310 HP, DIESEL FIRED DRIVING KOHLER POWER SYSTEMS MODEL 230ROZD, S/N D6VF220934.  975662AFS26OCT2000 (983568 9/05)    17CCR93115     SJE8/06</t>
  </si>
  <si>
    <t>APCD2006-PTO-975677</t>
  </si>
  <si>
    <t>EMERGENCY ENGINE GENERATOR, 100 HP JOHN DEERE DIESEL ENGINE MODEL 4039T, S/N CD4039T176026 APPL# 975677 EFH 04/01   17CCR93115   SJE01/06</t>
  </si>
  <si>
    <t>APCD2006-PTO-975759</t>
  </si>
  <si>
    <t>Mountain Empire Unified School District</t>
  </si>
  <si>
    <t>Gerry Augustyn</t>
  </si>
  <si>
    <t>EMERGENCY ENGINE:  DETROIT DIESEL, MODEL NO. 8V2000G81, DIESEL FIRED, 765 BHP, S/N 5312000811, DRIVING AN ELECTRIC GENERATOR. (975759 ALC 12/00) 17CCR93115 SJE12/05</t>
  </si>
  <si>
    <t>APCD2006-PTO-975929</t>
  </si>
  <si>
    <t>Deutsch ECD</t>
  </si>
  <si>
    <t>Greg Brady</t>
  </si>
  <si>
    <t>250 Eddie Jones Wy Oceanside, CA</t>
  </si>
  <si>
    <t>GM DETROIT DIESEL MODEL 10437305, S/N 4A0229519, 150 HP, DIESEL FIRED. 975929 AFS 18 JAN200 117CCR93115 SJE 10/05</t>
  </si>
  <si>
    <t>APCD2006-PTO-975930</t>
  </si>
  <si>
    <t>GM DETROIT DIESEL MODEL 10437305, S/N 4A0227785, 150 HP, DIESEL FIRED.  RULE 11 CHANGE (11/15/00) 975930 AFS 16JAN2000 117CCR93115  SJE 10/05</t>
  </si>
  <si>
    <t>APCD2006-PTO-976415</t>
  </si>
  <si>
    <t>EMERGENCY STANDBY ENGINE: JOHN DEERE DIESEL ENGINE, MODEL 6081A, S/N RG6081A129346, 347 BHP, EPA TIER 1 CERTIFIED OF ENGINE FAMILY NUMBER YDJXL08.1008, EQUIPPED WITH TURBOCHARGER, AFTERCOOLER, DRIVING A 300 KW GENERATOR. (976415-CCN-10/01) 17CCR93115SJE12/05</t>
  </si>
  <si>
    <t>296.30</t>
  </si>
  <si>
    <t>APCD2006-PTO-976581</t>
  </si>
  <si>
    <t>BMR Eastgate Mall LP</t>
  </si>
  <si>
    <t>EMERGENCY STANDBY ENGINE: JOHN DEERE DIESEL ENGINE, MODEL 6081AF001, S/N 0705115, 347 BHP, EPA TIER 1 CERTIFIED OF ENGINE FAMILY NUMBER YJDXL08.1008, EQUIPPED WITH TURBO CHARGER, AFTER COOLER, DRIVING A 205 KW GENERATOR. (976581-CCN-6/02)  17CCR93115  SJE10/05</t>
  </si>
  <si>
    <t>APCD2006-PTO-976765</t>
  </si>
  <si>
    <t>SYG Venture A General Partnership</t>
  </si>
  <si>
    <t>5715 Camino Camiones Wy San Ysidro, CA</t>
  </si>
  <si>
    <t>EMERGENCY STANDBY ENGINE: PERKINS DIESEL ENGINE, MODEL 1004-40TW,S/N AHU988604H, RATED AT 117 BHP, EPA TIER 1 CERTIFIED OF ENGINE FAMILY NUMBER 1PKXL03.9AK1, DRIVING A 60 KW GENERATOR. (976765-CCN-8/02)  17CCR93115  SJE11/05</t>
  </si>
  <si>
    <t>APCD2006-PTO-976824</t>
  </si>
  <si>
    <t>SCRIPPS RESEARCH INSTITUTE</t>
  </si>
  <si>
    <t>3215 MERRYFIELD RW SAN DIEGO, CA</t>
  </si>
  <si>
    <t>EMERGENCY STANDBY ENGINE: CATERPILLAR DIESEL ENGINE, MODEL 3412C, S/N: BPG00315_x000D_
749 BHP, EPA TIER 1 CERTIFIED OF ENGINE FAMILY NUMBER 1CPXL27.0MRH, EQUIPPED WITH TURBOCHARGER, AFTERCOOLER, DRIVING A 500 KW GENERATOR. (976824-CCN-1/02) 17CCR93115 SJE 02/06</t>
  </si>
  <si>
    <t>APCD2006-PTO-977032</t>
  </si>
  <si>
    <t>American Specialty Health</t>
  </si>
  <si>
    <t>EMERGENCY STANDBY ENGINE: DETROIT DIESEL MODEL 80637405, S/N 06VF186770,316 HP, 2 CYCLE, TURBOCHARGED, AFTERCOOLED, INSTALLED JULY, 1991, DIESELFIRED. 977032AFS24SEP200117CCR93115SJE01/06</t>
  </si>
  <si>
    <t>APCD2006-PTO-981073</t>
  </si>
  <si>
    <t>Ca St of Dept of Forestry-Puerta La Cruz Conservation Camp</t>
  </si>
  <si>
    <t>EMERGENCY STANDBY ENGINE: 130 BHP MODEL MEP007A JOHN DEERE DIESEL FIREDENGINE, S/N U7001407000, DRIVING AN EMERGENCY GENERATOR.981073 EAD 1/18/05             17CCR93115                    SJE10\05</t>
  </si>
  <si>
    <t>APCD2006-PTO-981414</t>
  </si>
  <si>
    <t>General Atomics Aeronautical Sys Inc (GA-ASI)</t>
  </si>
  <si>
    <t>Rick Asher</t>
  </si>
  <si>
    <t>14107 Stowe Dr Poway, CA</t>
  </si>
  <si>
    <t>EMERGENCY STANDBY ENGINE: 1502 BHP CATERPILLAR MODEL 3508 B DIESEL FIRED ENGINE WITH TURBOCHARING AND AFTERCOOLING, S/N 1FZ0081, DRIVING A 1000 KW GENERATOR. EPA# XCPXL06.6MRB.981414  7/10/06  EAD</t>
  </si>
  <si>
    <t>APCD2006-PTO-981540</t>
  </si>
  <si>
    <t>Reynolds Communities</t>
  </si>
  <si>
    <t>4655 Del Sol Bl San Diego, CA</t>
  </si>
  <si>
    <t>EMERGENCY STANDBY ENGINE: _x000D_-JOHN DEERE DIESEL ENGINE_x000D_-MODEL 6081AF001,_x000D_-S/NRC6081A154970_x000D_RATED AT 347 BHP, MODEL YEAR 2002, EPA TIER 1 CERTIFIED OF ENGINE FAMILY NUMBER 2JDXL08.1008, TURBOCHARGED, AFTERCOOLED, DRIVING A200 KW GENERATOR. (981540-CCN-12/05)</t>
  </si>
  <si>
    <t>APCD2006-PTO-981648</t>
  </si>
  <si>
    <t>Emergency engine:  John Deere, model 4039TF004, 102 bhp, diesel fired, S/N 4039T352261, driving an electric generator. (981648 ALC 10/04)  17CCR93115  SJE12/05</t>
  </si>
  <si>
    <t>APCD2006-PTO-981691</t>
  </si>
  <si>
    <t>Anacomp Inc</t>
  </si>
  <si>
    <t>15378 Avenue of Science San Diego, CA</t>
  </si>
  <si>
    <t>EMERGENCY STANDBY ENGINE: 685 BHP DETROIT DIESEL MODEL 8V2000G80 / R083-8K36 ENGINE, S/N 0792083, WITH TURBOCHARGING AND INNERCOOLING, DRIVING A 450 KW GENERATOR.  CARB # U-R-007-0088; EPA # DDX-NR8-04-01.981691 EAD 8/31/06</t>
  </si>
  <si>
    <t>APCD2006-PTO-981795</t>
  </si>
  <si>
    <t>EMERGENCY ENGINE GENERATOR, 1197 CUBIC INCHES WAUKESHA MODEL WAKC-F-1197-G ENGINE, S/N 200739, NATURAL GAS FIRED. APPL # 981795 EFH 07/05</t>
  </si>
  <si>
    <t>APCD2006-PTO-981811</t>
  </si>
  <si>
    <t>EMERGENCY STANDBY ENGINE: 166 BHP CUMMINS MODEL 6BT-5.9 DIESEL FIRED ENGINE WITH TURBOCHARGING, S/N: 44429461, DRIVING A 100 KW GENERATOR. 981811 EAD 03/06/06</t>
  </si>
  <si>
    <t>APCD2006-PTO-981906</t>
  </si>
  <si>
    <t>Teamwork Athletic Apparel</t>
  </si>
  <si>
    <t>General Services</t>
  </si>
  <si>
    <t>1248 Los Vallecitos Blvd San Marcos, CA</t>
  </si>
  <si>
    <t>INTERNAL COMBUSTION ENGINE. MAKE: AB VOLVO PENTA. MODEL: TAD1031GE. SERIAL NO.: 2160330931. YEAR OF MANUFACTURE: 2004. BHP RATING: 394 HP. DIESEL FUELED. DRIVES AN ELECTRICAL EMERGENCY GENERATOR. JFT NEW AUG 25 05</t>
  </si>
  <si>
    <t>APCD2006-PTO-981969</t>
  </si>
  <si>
    <t>American Tower Corp</t>
  </si>
  <si>
    <t>EMERGENCY STANDBY ENGINE: WINCO PROPANE ENGINE, MODEL 400, S/N 39014, RATED87 BHP.( APP 981969, ED, MARCH 2006)</t>
  </si>
  <si>
    <t>APCD2006-PTO-981975</t>
  </si>
  <si>
    <t>Haggen Opco South LLC dba Haggen #2193</t>
  </si>
  <si>
    <t>Nick Minutelli</t>
  </si>
  <si>
    <t>505 Telegraph Canyon Rd Chula Vista, CA</t>
  </si>
  <si>
    <t>EMERGENCY STANDBY ENGINE: 60 BHP GENERAL MOTORS MODEL 5.7L NATURAL GAS FIRED ENGINE, KATOLIGHT MODEL L45FPG4 GENERATOR SET. THE ENGINE IS EQUIPPED, WITH DUAL CURVE DIGTIAL FUEL CONTROLLER PN# 5952 AND NOLFF'S MODEL N-CA 300A FUEL MIXER, CONTROLLED WITH A MIRATECH MODEL MN-08-03-D2 NSCR /3-WAY CATALYST. S/N LM642767725812.  981975 EAD 8/2/06</t>
  </si>
  <si>
    <t>APCD2006-PTO-981986</t>
  </si>
  <si>
    <t>Vons #2366</t>
  </si>
  <si>
    <t>12419 Woodside Av Lakeside, CA</t>
  </si>
  <si>
    <t>EMERGENCY GENERATOR: ONE (1) 60 BHP GENERAL MOTORS MODEL 5.7 L NATURAL GAS FIRED ENGINE, S/N LM645622725862 WITH DUAL CURVE DIGITIAL AIR TO FUEL RATIO CONTROLLER WITH OXYGEN SENSOR SYSTEM AND MIRATECH 3-WAY OXIDATION CATALYST/NSCR, MODEL MN-08-03-D2, FOR NOX, CO, AND VOC CONTROL, DRIVING A 45 KW GENERATOR, MODEL 145FPG4.981986 EAD 8/2/2006</t>
  </si>
  <si>
    <t>APCD2006-PTO-981988</t>
  </si>
  <si>
    <t>Vons #2351</t>
  </si>
  <si>
    <t>453 Santa Fe Dr Encinitas, CA</t>
  </si>
  <si>
    <t>EMERGENCY BACKUP GENERATOR: ONE (1) 53 BHP GENERAC POWER SYSTEMS MODEL SG045/ 1612060100 GENERATOR UTILIZING A NATURAL GAS FIRED GENERAC MODEL 3.9 GN ENGINE WITH AIR TO FUEL RATIO CONTROLLER AND 3-WAY CATALYST /NSCR SYSTEM, DRIVING A 40 KW GENERATOR. S/N 2063435.981988 EAD 8/2/06</t>
  </si>
  <si>
    <t>APCD2006-PTO-981989</t>
  </si>
  <si>
    <t>Vons #2367</t>
  </si>
  <si>
    <t>950 Second St N El Cajon, CA</t>
  </si>
  <si>
    <t>EMERGENCY STANDBY GENERATOR: 60 BHP GENERAL MOTORS MODEL 5.7L NATURAL GAS FIRED ENGINE, KATOLIGHT MODEL L45FPG4 GENERATOR SET. THE ENGINE IS EQUIPPED WITH DUAL CURVE DIGITAL FUEL CONTROLLER PN# 5952 AND NOLFF'S MODEL N-CA 300A FUEL MIXER, CONTROLLED WITH A MIRATECH MODEL MN-08-03-D2 NSCR / 3-WAY CATALYST.  S/N LM64542572586004.  981989 EAD 8/9/06</t>
  </si>
  <si>
    <t>APCD2006-PTO-982111</t>
  </si>
  <si>
    <t>INTERNAL COMBUSTION ENGINE. MAKE: DETROIT DIESEL. MODEL DDFP04AT 7004. SERIAL NO.: 4A-272192. BHP RATING: 188 HP. DIESEL FUELED. EQUIPPED WITH A TURBOCHARGER. ENGINE DRIVES A FIRE PUMP. JFTNEWDEC2304 17CCR93115  SJE11/06</t>
  </si>
  <si>
    <t>APCD2006-PTO-982295</t>
  </si>
  <si>
    <t>Warehouse Manager</t>
  </si>
  <si>
    <t>EMERGENCY STANDBY ENGINE: JOHN DEER DIESEL ENGINE, MODEL 6059TF001, S/N 6059T416824, RATED AT 150 BHP. (APP #982295, ED, MARCH 10,2006)</t>
  </si>
  <si>
    <t>APCD2006-PTO-982491</t>
  </si>
  <si>
    <t>Macys Horton Plaza</t>
  </si>
  <si>
    <t>Stephanie Adamson</t>
  </si>
  <si>
    <t>160 Horton Plaza Wy San Diego, CA</t>
  </si>
  <si>
    <t>EMERGENCY STANDBY ENGINE: CUMMINS DIESEL ENGINE, MODEL 6BT-5.9, S/N 44121947, RATED AT 100 BHP, DRIVING A GENERATOR. (982491-CCN-2/05)  17CCR93115  SJE06/06</t>
  </si>
  <si>
    <t>APCD2006-PTO-982497</t>
  </si>
  <si>
    <t>MACYS #158</t>
  </si>
  <si>
    <t>1555 CAMINO DE LA REINA SAN DIEGO, CA</t>
  </si>
  <si>
    <t>EMERGENCY STANDBY ENGINE: FORD DIESEL ENGINE, MODEL 254DF-60075A-SO-30F, S/N 937206-E-7-HA, RATED AT 100 BHP, DRIVING A GENERATOR. (982497-CCN-4/06)</t>
  </si>
  <si>
    <t>APCD2006-PTO-982543</t>
  </si>
  <si>
    <t>3030 Science Park Drive San Diego, CA</t>
  </si>
  <si>
    <t>EMERGENCY ENGINE GENERATOR, 250 HP TURBOCHARGED, AFTERCOOLED JOHN DEERE DIESEL ENGINE S/N RG 6076A 184125, KOHLER MODEL 150R0ZJ 150 KW GENERATOR. APPL# 982543 EFH 12/05</t>
  </si>
  <si>
    <t>APCD2006-PTO-982565</t>
  </si>
  <si>
    <t>Sears Roebuck &amp; Co Unit #1678</t>
  </si>
  <si>
    <t>Operations Mgr</t>
  </si>
  <si>
    <t>ONE (1) EMERGENCY ENGINE GENERATOR, GENERAL MOTORS ENGINE, MODEL INDUSTRIAL VORTEC 4.3 L S/N 4.3L-15330, NATURAL GAS FIRED, DRIVING A 50 KW GENERATOR. APPL# 982565 EFH 09/06</t>
  </si>
  <si>
    <t>APCD2006-PTO-982588</t>
  </si>
  <si>
    <t>Beech Street Inc.</t>
  </si>
  <si>
    <t>Shaun Schmidt</t>
  </si>
  <si>
    <t>1455 1st Ave San Diego, CA</t>
  </si>
  <si>
    <t>EMERGENCY DIESEL ENGINE: CUMMINS KTA50-G9, 2220 BHP, S/N: 33159721, TURBOCHARGED, AFTERCOOLED, CARB CERT# U-R-00200176, EPA CERT# CEX-NR9-03-21, DRIVING A 1250 KW GENERATOR. (TWO IDENTICAL UNITS OTHER IS PO 982589) 982588-SJE-03/14/06</t>
  </si>
  <si>
    <t>APCD2006-PTO-982589</t>
  </si>
  <si>
    <t>EMERGENCY DIESEL ENGINE: CUMMINS KTA50-G9, 2220 BHP, S/N: 33159726, TURBOCHARGED, AFTERCOOLED, CARB CERT# U-R-00200176, EPA CERT# CEX-NR9-03-21, DRIVING A 1250 KW GENERATOR. (TWO IDENTICAL OTHER IS PO 982588) 982589-SJE-03/14/06</t>
  </si>
  <si>
    <t>APCD2006-PTO-982628</t>
  </si>
  <si>
    <t>TPD Del Dios LLC (Vista Del Lago)</t>
  </si>
  <si>
    <t>Lorii Sutton</t>
  </si>
  <si>
    <t>1817 Avenida Del Diablo Escondido, CA</t>
  </si>
  <si>
    <t>EMERGENCY DIESEL ENGINE: CUMMINS MODEL NTA-495-G1, S/N: 25146669, 213 HP, DRIVING A GENERATOR. 982628-SJE-4/06</t>
  </si>
  <si>
    <t>APCD2006-PTO-982652</t>
  </si>
  <si>
    <t>13640 HY 79 Julian, CA</t>
  </si>
  <si>
    <t>EMERGENCY STANDBY ENGINE: GENERAL MOTORS ENGINE, FUELED WITH PROPANE GAS, MODEL INDUSTRIAL POWERTRAIN VORTEC 4.3 LITER, S/N 4.3L22401, RATED AT 75 BHP, DRIVING A 56 KW GENERATOR. (982652-CCN-10/05)</t>
  </si>
  <si>
    <t>APCD2006-PTO-982656</t>
  </si>
  <si>
    <t>City Of Carlsbad, Home Plant Lift Station</t>
  </si>
  <si>
    <t>EMERGENCY DIESEL ENGINE: JOHN DEERE MODEL 4039T 4-CYCLE, S/N: T04039T369894, 102 HP, TURBOCHARGED, DRIVING A 60 KW GENERATOR. 982656-SJE-4/06</t>
  </si>
  <si>
    <t>APCD2006-PTO-982702</t>
  </si>
  <si>
    <t>Hitachi Data Systems</t>
  </si>
  <si>
    <t>Chris Miller</t>
  </si>
  <si>
    <t>10277 Scripps Ranch Bl San Diego, CA</t>
  </si>
  <si>
    <t>EMERGENCY ENGINE GENERATOR, 125 HP PERKINS DIESEL ENGINE, MODEL 1796 / 1500; S/N: AB 50498*U3750F*APPL# 982702 EFH 07/05</t>
  </si>
  <si>
    <t>APCD2006-PTO-982768</t>
  </si>
  <si>
    <t>Dir Maint Facilities</t>
  </si>
  <si>
    <t>280 Rancho Parkway E Escondido, CA</t>
  </si>
  <si>
    <t>EMERGENCY DIESEL ENGINE: ONAN MODEL L634D-I/10144B, S/N: I843836286, APPROX 69 HP, DRIVING A 51 KW GENERATOR. 982768-SJE-4/06</t>
  </si>
  <si>
    <t>APCD2006-PTO-982769</t>
  </si>
  <si>
    <t>EMERGENCY ENGINE GENERATOR, 134 HP CUMMINS DIESEL ENGINE, MODEL 6BT-5.9, S/N: 44140210. APPL# 982769 EFH 03/05 17 CCR 93 115 SJE 12/05</t>
  </si>
  <si>
    <t>APCD2006-PTO-982812</t>
  </si>
  <si>
    <t>UC San Diego - SIO Bldg D,9500 Gilman Drive La Jolla, CA</t>
  </si>
  <si>
    <t>INTERNAL COMBUSTION ENGINE. MAKE: JOHN DEERE. MODEL: 6081TF001. SERIAL NO.: RG6081T150868. DIESEL FUELED. BHP RATING: 211 HP. EQUIPPED WITH A TURBO-CHARGER. DRIVES AN ELECTRICAL EMERGENCY GENERATOR RATED AT 175 KW. JFT NEW DEC 16 05</t>
  </si>
  <si>
    <t>APCD2006-PTO-982822</t>
  </si>
  <si>
    <t>Remington Club The</t>
  </si>
  <si>
    <t>16916 Hierba Dr San Diego, CA</t>
  </si>
  <si>
    <t>EMERGENCY ENGINE GENERATOR, 86 HORSEPOWER CUMMINS DIESEL ENGINE, MODEL 4BT-3.9  S/N: 44335251. APPL# 982822 EFH 07/05</t>
  </si>
  <si>
    <t>648.30</t>
  </si>
  <si>
    <t>649.30</t>
  </si>
  <si>
    <t>APCD2006-PTO-982876</t>
  </si>
  <si>
    <t>Hi-Favor Broadcasting LLC</t>
  </si>
  <si>
    <t>10635 Braverman Dr Santee, Ca</t>
  </si>
  <si>
    <t>EMERGENCY DIESEL ENGINE: WHITE/HERCULES  MODEL D4800X145, S/N: 4008836, 115 HP, TURBOCHARGED, DRIVING A 75 KW GENERATOR (KOHLER 75RH0Z81). 982876-SJE-4/06</t>
  </si>
  <si>
    <t>APCD2006-PTO-983236</t>
  </si>
  <si>
    <t>EMERGENCY ENGINE GENERATOR, 2874 HP CATERPILLAR DIESEL ENGINE MODEL 3516BSN 6HN00820.APPL# 983236 EFH 0905</t>
  </si>
  <si>
    <t>APCD2006-PTO-983268</t>
  </si>
  <si>
    <t>939 Coast Management Assoc</t>
  </si>
  <si>
    <t>EMERGENCY ENGINE GENERATOR, 80 HP FORD NATURAL GAS ENGINE MODEL 30EK-4R813A S/N 096806116786. APPL# 983544 EFH 12/05</t>
  </si>
  <si>
    <t>APCD2006-PTO-983340</t>
  </si>
  <si>
    <t>SPORTS AUTHORITY</t>
  </si>
  <si>
    <t>390 H ST E CHULA VISTA, CA</t>
  </si>
  <si>
    <t>EMERGENCY ENGINE GENERATOR, 140 HP CUMMINS DIESEL ENGINE, MODEL 6BT5.9-G2, S/N 45151438. _x000D_
APPL# 983340 EFH 0805</t>
  </si>
  <si>
    <t>APCD2006-PTO-983341</t>
  </si>
  <si>
    <t>SPORTS AUTHORITY - Escondido</t>
  </si>
  <si>
    <t>1352 W. Valley Parkway Escondido, CA</t>
  </si>
  <si>
    <t>EMERGENCY ENGINE GENERATOR, 56 HP ONAN DIESEL ENGINE MODEL 40DGCA, S/N 44985193. APPL# 983341 EFH 0905</t>
  </si>
  <si>
    <t>APCD2006-PTO-983343</t>
  </si>
  <si>
    <t>Sports Authority</t>
  </si>
  <si>
    <t>2160 Vista Wy Oceanside, CA</t>
  </si>
  <si>
    <t>EMERGENCY ENGINE GENERATOR, 112 HP GENERAC DIESEL ENGINE, MODEL 97A021325, S/N 20304480 APPL# 983343 EFH 0805</t>
  </si>
  <si>
    <t>APCD2006-PTO-983344</t>
  </si>
  <si>
    <t>8550 Rio San Diego Dr San Diego, CA</t>
  </si>
  <si>
    <t>EMERGENCY ENGINE GENERATOR, 140 HP Caterpillar diesel engine, Model 3056, S/N *7AK02855*; GENERAC, MODEL 95-A-02215, S/N 2020438. APPL# 983344 EFH 0805</t>
  </si>
  <si>
    <t>APCD2006-PTO-983391</t>
  </si>
  <si>
    <t>DEFENSE COMMISSARY AGENCY</t>
  </si>
  <si>
    <t>NAVAL BASE SAN DIEGO SAN DIEGO, CA</t>
  </si>
  <si>
    <t>EMERGENCY ENGINE GENERATOR, 86 HP CUMMINS DIESEL ENGINE MODEL 4BT3.9, S/N44252384.APPL# 983391 EFH 0905</t>
  </si>
  <si>
    <t>APCD2006-PTO-983523</t>
  </si>
  <si>
    <t>L3 Communications Titan Corp</t>
  </si>
  <si>
    <t>3033 Science Park Rd San Diego, CA</t>
  </si>
  <si>
    <t>INTERNAL COMBUSTION ENGINE. MAKE: PERKINS. MODEL: 1006TAG1, S/N:F61G3A1001DIESEL FUELED. BHP RATING: 150 HP. DRIVES AN ELECTRICAL EMERGENCY GENERATOR RATED AT 100 KWJFTNEWFEBO3O6</t>
  </si>
  <si>
    <t>APCD2006-PTO-983589</t>
  </si>
  <si>
    <t>Kyocera Communications</t>
  </si>
  <si>
    <t>Conrad Patterson</t>
  </si>
  <si>
    <t>9520 Towne Centre Dr San Diego, CA</t>
  </si>
  <si>
    <t>INTERNAL COMBUSTION ENGINE. MAKE: DETROIT DIESEL. MODEL: SERIES 60. SERIAL NO.: 06R0870884. BHP: 455 HP. DIESEL FUELED. EQUIPPED WITH TURBOCHARGER AND AFTERCOOLER. DRIVES AN EMERGENCY GENERATOR RATED AT 275 KW. JFTNEWAPR0406</t>
  </si>
  <si>
    <t>APCD2006-PTO-983835</t>
  </si>
  <si>
    <t>Deer Springs Fire Protection District</t>
  </si>
  <si>
    <t>Mark Oakley</t>
  </si>
  <si>
    <t>8709 Circle R Dr Escondido, CA</t>
  </si>
  <si>
    <t>EMERGENCY STANDBY ENGINE: FORD PROPANE ENGINE-MODEL CSG-6491-6005-F -S/N 17040 S-30-TK_x000D_
RATED AT 55 BHP (APP #983835, ED, MARCH 2006)</t>
  </si>
  <si>
    <t>APCD2006-PTO-983973</t>
  </si>
  <si>
    <t>Acxiom Data Quick Corp</t>
  </si>
  <si>
    <t>9620 Towne Centre Dr San Diego, CA</t>
  </si>
  <si>
    <t>EMERGENCY STANDBY DIESEL ENGINE:  JOHN DEERE MODEL 6068HF275, S/N 2090163, 250 BHP, MODEL YEAR 2004, EPA TIER 2 CERTIFIED OF ENGINE FAMILY # 5JDXL06.8038, CARB # U-R-004-0207, W/ TURBOCHARGER, DRIVING A 150 KW GENERATOR.  983973-SJE-09/2006</t>
  </si>
  <si>
    <t>APCD2006-PTO-984117</t>
  </si>
  <si>
    <t>AMVETS STORE #15</t>
  </si>
  <si>
    <t>3441 SUTHERLAND ST SAN DIEGO, CA</t>
  </si>
  <si>
    <t>EMERGENCY ENGINE: GENER AC 4.3GN, NATURAL GAS FIRED, S/N 0A9046, 56 HP, EQUIPPED WITH JOHNSON-MATTHEY CXX0-3 CATALYTIC CONVERTER AND AIR / FUEL RATIO CONTROLLER, DRIVING A 300 KW GENERATOR. 984117-SJE-08/2006</t>
  </si>
  <si>
    <t>APCD2006-PTO-984194</t>
  </si>
  <si>
    <t>EH&amp;S Director</t>
  </si>
  <si>
    <t>4875 Eastgate Mall San Diego, CA</t>
  </si>
  <si>
    <t>EMERGENCY STANDBY ENGINE: CATERPILLAR DIESEL ENGINE, MODEL 3512C, S/N SBG00158, RATED AT 2206 BHP, EPA TIER 2 CERTIFIED OF ENGINE FAMILY NUMBER 6CPXL58.6E2T, TURBOCHARGED, AFTERCOOLED, DRIVING A 1500 KW GENERATOR.   (984194-CCN-9/06)</t>
  </si>
  <si>
    <t>APCD2006-PTO-984396</t>
  </si>
  <si>
    <t>John Hancock Life Insurance Co.</t>
  </si>
  <si>
    <t>David Gutierrez</t>
  </si>
  <si>
    <t>10188 Telesis Ct San Diego, CA</t>
  </si>
  <si>
    <t>EMERGENCY ENGINE:  DETROIT DIESEL SERIES 60 / 6063HK35, S/N: 2104339, 635BHP, TURBOCHARGED, AFTERCOOLED, DIESEL-FIRED, TIER 3 CERTIFIED OF FAMILY #5DDXL14.0VLD, MODEL YEAR 2006, DRIVING A 405 KW GENERATOR. 984396-SJE-10/2006</t>
  </si>
  <si>
    <t>APCD2006-PTO-984424</t>
  </si>
  <si>
    <t>Symcoat Metal Processing</t>
  </si>
  <si>
    <t>10840 Thornmint Rd #107 San Diego, CA</t>
  </si>
  <si>
    <t>EMERGENCY ENGINE GENERATOR, 82 HORSEPOWER ONAM ENGINE, LPG FIRED MODEL 45.0 EM 15R 3570D, S/N 1271352850, DRIVING A KOHLER GENERATOR MODEL K-166541-0073, S/N 380415. APPL# 984424 EFH 07/06</t>
  </si>
  <si>
    <t>APCD2006-PTO-984435</t>
  </si>
  <si>
    <t>CUSTOMS AND BORDER PROTECTION (CBP)</t>
  </si>
  <si>
    <t>ARNIE'S POINT San Diego, CA</t>
  </si>
  <si>
    <t>EMERGENCY STANDBY ENGINE: GENERAC/GENERAL MOTORS ENGINE, FUELED WITH PROPANE GAS, MODEL4.3GN, S/N 12552422, RATED AT 80 BHP, EQUIPPED WITH GENERAC CATALYTIC CONVERTER AND AIR TO FUEL RATIO CONTROLLER, DRIVING A 45 KW GENERATOR (S/N 4356149). _x000D_
(984435-CCN-8/06)</t>
  </si>
  <si>
    <t>APCD2006-PTO-984880</t>
  </si>
  <si>
    <t>4031 Sorrento Valley Blvd San Diego, CA</t>
  </si>
  <si>
    <t>EMERGENCY STANDBY DIESEL ENGINE: CATERPILLAR C-32 RATED AT 1502 BHP MODEL YEAR 2006, S/N: SYC00343, FAMILY: 6CPXL32.0ESK, TURBOCHARGED AND AFTERCOOLED DRIVING A 1000 KW GENERATOR.  984880/JJA.</t>
  </si>
  <si>
    <t>APCD2007-PTO-030835</t>
  </si>
  <si>
    <t>Mike Dick</t>
  </si>
  <si>
    <t>DIESEL ENGINE/GENERATOR-EMERGENCY-SET: CUMMINS MODEL KT 2300 ENGINE #33103803 (915-HP @ 1800 RPM); S/N#11681 KOHLER MODEL 600R0771 GENERATOR, S/N 088127 (600 KW, 750 KVA,902 AMPS, 277 / 480 VOLTS, 3 PHASE, 0.8 PF , 60 HZ @ 1800 RPM) (APPL #30835) 0184  NO APP  17CCR93115 SJE12/05984330-SJE-1/2007 ATCM HEALTHCARE AMNDMT</t>
  </si>
  <si>
    <t>APCD2007-PTO-850575</t>
  </si>
  <si>
    <t>Aero Vault Venture LP</t>
  </si>
  <si>
    <t>8875 Aero Dr San Diego, CA</t>
  </si>
  <si>
    <t>EMERGENCY GENERATOR: CATERPILLAR MODEL 750SR9E, RATED 750 HP, #2 DIESEL-FIRED, S/N 396 (980829 2/04)  (APPL #850575/JJS)  NO APP   17CCR93115   SJE12/05</t>
  </si>
  <si>
    <t>APCD2007-PTO-870477</t>
  </si>
  <si>
    <t>EMERGENCY DIESEL ENGINE: DETROIT DIESEL MODEL 9123-7301, S/N 12E4421, 1200 BHP, MODEL YEAR 1987, DRIVING A 750 KW GENERATOR.    870477   17CCR93115    SJE10/06984964-SJE-8/2007 _x000D_
ATCM-40HR HEALTHCARE</t>
  </si>
  <si>
    <t>APCD2007-PTO-900949</t>
  </si>
  <si>
    <t>ONE (1) 2036 BHP CATERPILLAR DIESEL ENGINE, MODEL 3512 DITA, MODEL YR 1990, TURBOCHARGING AND AFTERCOOLING, S/N 3YFOO4819, DRIVING A 1000 KW EMERGENCY GENERATOR. (ENG NO.2)             900949  EAD  6/4/91 921408 EAD 6/19/94   900949921408  17CCR93115     SJE10/06984965-SJE-8/2007 ATCM-40HR HEALTHCARE</t>
  </si>
  <si>
    <t>APCD2007-PTO-910801</t>
  </si>
  <si>
    <t>ONE (1) EMERGENCY ENGINE GENERATOR: DETROIT DIESEL ENGINE, MODEL: 10637305, S/N: 06A0468246, EQUIPPED WITH TURBOCHARGING; KOHLER GENERATOR, S/N: 294826 MODEL: 200ROZD71, 200 KW. APPL 910801 08/18/92 EFH (977003 8/01) 91080117CCR93115SJE10/06</t>
  </si>
  <si>
    <t>APCD2007-PTO-910818</t>
  </si>
  <si>
    <t>EMERGENCY STANDBY ENGINE: IVECO MOTORS DIESEL ENGINE, MODEL NEF67 TE2X, S/N 282022 RATED AT 279 BHP, MODEL YEAR 2006, EPA TIER 3 CERITIFED OF ENGINE FAMILY NUMBER 6VEXL06.7DGS, TURBOCHARGED, AFTERCOOLED, DRIVING A 208 KW GENERATOR. (910818)(985101-CCN-9/07)</t>
  </si>
  <si>
    <t>APCD2007-PTO-920926</t>
  </si>
  <si>
    <t>Federal Aviation Administration Miramar</t>
  </si>
  <si>
    <t>NAS Miramar Bldg 720 San Diego, CA</t>
  </si>
  <si>
    <t>EMERGENCY GENERATOR-ENGINE SET: CUMMINS ENGINE CO., MODEL 6CT8.3-G, S/N 44426052, 207 HP, 6 CYLINDER TURBOCHARGED DIESEL ENGINE DRIVING AN ESSEX ELECTRO ENGINEERS INC., MODEL B378, SERIAL NO. 66, 125 KVA RATED ELECTRICAL GENERATOR. (920926 ADL 5/93) NO APP17CCR93115SJE02/07</t>
  </si>
  <si>
    <t>APCD2007-PTO-930406</t>
  </si>
  <si>
    <t>ONE (1) EMERGENCY ENGINE GENERATOR: CATERPILLAR ENGINE GENERATOR, MODEL: 3412 TA, S/N: 81Z15453, 800 BHP, 600 KW, EQUIPPED WITH TURBOCHARGING AND AFTERCOOLING, DIESEL FIRED. APPL # 930406 EFH 3/94 17CCR93115 SJE10/06</t>
  </si>
  <si>
    <t>APCD2007-PTO-930438</t>
  </si>
  <si>
    <t>Catalent Pharma Solutions</t>
  </si>
  <si>
    <t>9250 Trade Place San Diego, CA</t>
  </si>
  <si>
    <t>EMERGENCY GENERATOR SET: KOHLER (275 KW), MODEL SPECTRUM 275 DS 60, S/N 336873; WITH DETROIT DIESEL ENGINE (474 HP), MODEL 6V-92TA (8063-7416), S/N 06VF204639; 2 CRANK-VENT FILTERS W/ FOAM MEDIA  [973865 (9/99)   17CCR93115 SJE11/05]</t>
  </si>
  <si>
    <t>APCD2007-PTO-940973</t>
  </si>
  <si>
    <t>EMERGENCY ENGINE, GENERATOR: CATERPILLAR 3306 TURBO CHARGED, AFTER COOLED, 375  HORSE POWER DIESEL ENGINE, SERIAL NUMBER 2TM00114 WITH AN SR4B 250 KW ELECTRICITY GENERATOR. (APP# 940973 06/95 GDS) 974194 (11/99) 17CCR93115 SJE12/05</t>
  </si>
  <si>
    <t>APCD2007-PTO-950258</t>
  </si>
  <si>
    <t>1620 E Main St El Cajon, CA</t>
  </si>
  <si>
    <t>DIESEL ENGINE, CUMMINS MODEL NTA855-G2, S/N 30354501, 465 BHP, TURBOCHARGED AFTERCOOLED, DRIVING A 300 KW GENERATOR. AFS-JANUARY1996 17CCR93115 SJE02/07</t>
  </si>
  <si>
    <t>APCD2007-PTO-950888</t>
  </si>
  <si>
    <t>Verizon Access Transmission Services</t>
  </si>
  <si>
    <t>707 Broadway San Diego, CA</t>
  </si>
  <si>
    <t>EMERGENCY DIESEL GENERATOR, DETROIT DIESEL MODEL 8V-92, 630 BHP, S/N 80837416. 950888 AFS 04NOV1998  17CCR93115  SJE12/05</t>
  </si>
  <si>
    <t>APCD2007-PTO-961428</t>
  </si>
  <si>
    <t>Kaiser Foundation Hospital</t>
  </si>
  <si>
    <t>Patti Geiger</t>
  </si>
  <si>
    <t>4647 Zion Av San Diego, CA</t>
  </si>
  <si>
    <t>EMERGENCY ENGINE:760 BHP CUMMINS MODEL #VTA1710PGC800, ENGINE #10333210,S/N69043, DIESEL FIRED, DRIVING A 545 KW KATO GENERATOR. (961428 ALC 08/98) (981818 EAD 08/05), 985010JFT</t>
  </si>
  <si>
    <t>APCD2007-PTO-961429</t>
  </si>
  <si>
    <t>EMERGENCY ENGINE:760 BHP CUMMINS MODEL #VTA1710PGC800, ENGINE #10333211 S/N69043, DIESEL FIRED, DRIVING A 545 KW KATO GENERATOR. (961429 ALC 08/98)(981818 EAD 08/05), 985011JFT</t>
  </si>
  <si>
    <t>APCD2007-PTO-961430</t>
  </si>
  <si>
    <t>EMERGENCY ENGINE:760 BHP CUMMINS MODEL # VTA171OPGC800, ENGINE # 10333209,S/N 69043, DIESEL FIRED, DRIVING A 545 KW KATO GENERATOR. (961430 ALC 08/98)(981818 EAD 08/05) JFT APP9850 12HRS OF OPER TOX EVALA UG3007</t>
  </si>
  <si>
    <t>APCD2007-PTO-961973</t>
  </si>
  <si>
    <t>Michael Robert</t>
  </si>
  <si>
    <t>8915 Complex Dr San Diego, CA</t>
  </si>
  <si>
    <t>EMERGENCY STANDBY ENGINE, DETROIT DIESEL, MODEL 80637305, 370HP, S/N 06VF217099 (GENERATOR MODEL 230DS60 AND S/N 384935). APPL # 961973 EFH 02/9917CCR93115SJE05/06</t>
  </si>
  <si>
    <t>APCD2007-PTO-970558</t>
  </si>
  <si>
    <t>9850 Genesee Ave San Diego, CA</t>
  </si>
  <si>
    <t>EMERGENCY DIESEL ENGINE:  DETROIT DIESEL D706LTE, S/N: 78B/3-02744, 129 HP, MODEL YEAR 2004, UNCERTIFIED BUT MEETING TIER 1 EMISSION STANDARDS, AFTERCOOLED, DIRECTLY DRIVING AN EMERGENCY FIRE PUMP.  (ALC 970558 10/98) 974530AFS09FEB2000 (LKR)  985135-SJE-12/2007</t>
  </si>
  <si>
    <t>APCD2007-PTO-971514</t>
  </si>
  <si>
    <t>The Irvine Company (Symphony Towers)</t>
  </si>
  <si>
    <t>Bob Jones</t>
  </si>
  <si>
    <t>750 B St #1200 San Diego, CA</t>
  </si>
  <si>
    <t>EMERGENCY ENGINE:  CLARK GM, MODEL DDFP-08GN-4370, DIESEL FIRED, 145 BHP,S/N 86199721, DRIVING AN EMERGENCY FIRE PUMP. (07/10/98 ALC 971514)     17CCR93115     SJE8/06</t>
  </si>
  <si>
    <t>APCD2007-PTO-972056</t>
  </si>
  <si>
    <t>EMERGENCY ENGINE:  CUMMINS, MODEL NTA-855-62, DIESEL FIRED, 465 BHP, S/N 30328624, DRIVING AN ELECTRIC GENERATOR. (ALC 10/98 972056) 17CCR93115 SJE11/05</t>
  </si>
  <si>
    <t>APCD2007-PTO-972558</t>
  </si>
  <si>
    <t>Jims Air Aviation Services Inc</t>
  </si>
  <si>
    <t>STEWART &amp; STEVENSON AIR START UNIT AST 096:  DETROIT DIESEL ENGINE MODEL V92, 340 HP, S/N TMAC 120-135    APPL# 972558 EFH 1/99, 981824 EFH 10/06</t>
  </si>
  <si>
    <t>APCD2007-PTO-972899</t>
  </si>
  <si>
    <t>Michael Coronado</t>
  </si>
  <si>
    <t>EMERGENCY DIESEL ENGINE: JOHN DEERE 6059TF002, S/N: CD6059T386484107 HP, MODEL YEAR ~1999, TURBOCHARGED, DRIVING A 80 KW GENERATOR. 972899 AFS 24 FEB 1999 17 CCR 93114 SJE 03/07985241-SJE-08/2007 ATCM HEALTHCARE 40HRS</t>
  </si>
  <si>
    <t>APCD2007-PTO-972900</t>
  </si>
  <si>
    <t>EMERGENCY DIESEL ENGINE:  JOHN DEERE 6619AF00-027064, 234 HP, S/N: 14626AZ9.53, MODEL YEAR ~1978, TURBOCHARGED, DRIVING A 175 KW KOHLER GENERATOR (MODEL 175HR0Z81, S/N: 012265). 972900 AFS 24 FEB 1999 17 CCR 93115 SJE 03/07 DIESEL-FIRED 985242-SJE-08/2007 ATCM HEALTHCARE 40HRS</t>
  </si>
  <si>
    <t>APCD2007-PTO-973866</t>
  </si>
  <si>
    <t>EMERGENCY GENERATOR: 175 BHP 8.1 L, DIESEL ENGINE, GENERATOR MANUFACTURER: 8OHLER, MODEL NO. 135, SERIAL NUMBER: 384547 EAD 973866 2/16/00 17CCR93115 SJE11/05 (ATCM ENGINE DATA: S/N RG6081T018739 MODEL# 6081TF001)</t>
  </si>
  <si>
    <t>APCD2007-PTO-974420</t>
  </si>
  <si>
    <t>CATERPILLAR DIESEL ENGINE MODEL 3512, 2172 BHP, S/N: 6WN00252. 974420 AFS 10 JAN 2000  17CCR93115   SJE 09/2006</t>
  </si>
  <si>
    <t>APCD2007-PTO-974435</t>
  </si>
  <si>
    <t>EMERGENCY GENERATOR: 760 BHP CUMMINS MODEL #VTA1710-G1, ENGINE #37105901, S/N 48871, DIESEL FIRED, DRIVING A 545 KW KATO GENERATOR. (App 981818 EAD Aug 2005, 985013 J.F.Talavera)</t>
  </si>
  <si>
    <t>APCD2007-PTO-974648</t>
  </si>
  <si>
    <t>ARE-SD Region No. 30, LLC c/o Alexandria Real Estate Equities, Inc.</t>
  </si>
  <si>
    <t>5810 Nancy Ridge Dr San Diego, CA</t>
  </si>
  <si>
    <t>EMERGENCY ENGINE GENERATOR, 66 HP JOHN DEERE DIESEL ENGINE, MODEL 4045STF150, S/N T04045T831953; VALLEY DETROIT SPECTRUM GENERATOR, S/N 0655851  APPL# 974648 EFH 03/00   (981252 5/04)    17CCR93115   SJE11/05</t>
  </si>
  <si>
    <t>APCD2007-PTO-974719</t>
  </si>
  <si>
    <t>Emergency Generator: 765 HP Detroit Diesel Engine Model 8V 2000 G81/R 083-7K06, S/N S312000441, Diesel Fired, drives a generator [974719 EAD 9/1/01 17CCR93155 SJE 05/07].  Located at Bldg. 299</t>
  </si>
  <si>
    <t>APCD2007-PTO-974807</t>
  </si>
  <si>
    <t>EMERGENCY GENERATOR: 750 BHP DIESEL CATERPILLAR ENGINE, MODEL D348, SERIAL NUMBER 63733, DRIVING A KATO MODEL 500SRE 600 KW GENERATOR, WITH VERTICAL EXHAUST THROUGH FLAPPER RAINCAP. 974807 9/1/01 EAD 17CCR93115 SJE 01/06 AND 9/07</t>
  </si>
  <si>
    <t>APCD2007-PTO-976360</t>
  </si>
  <si>
    <t>EMERGENCY STANDBY ENGINE: DETROIT DIESEL ENGINE, MODEL 6063-TK35, S/N 1298950, 415 BHP, EPA TIER 1 CERTIFIED OF ENGINE FAMILY NUMBER 1DDXL12.7VGD, EQUIPPED WITH TURBOCHARGER, DRIVING A 250 KW GENERATOR. (976360-CCN-2/02) 17CCR93115SJE11/05 AND AGAIN 09/06 (FROM 20 TO 30 HR/YR M&amp;T TIME)</t>
  </si>
  <si>
    <t>APCD2007-PTO-977042</t>
  </si>
  <si>
    <t>1031 Olive St Ramona, CA</t>
  </si>
  <si>
    <t>DIESEL EMERGENCY GENERATOR ONAN. MODEL: 125-ODYO 15R/13558A. S/N:0573650773. HP RATING: 195. 17CCR93115SJE10/06, 984649COL</t>
  </si>
  <si>
    <t>APCD2007-PTO-977761</t>
  </si>
  <si>
    <t>Hewlett Packard Company</t>
  </si>
  <si>
    <t>EHS Program Manager</t>
  </si>
  <si>
    <t>3611 Valley Centre Dr San Diego, CA</t>
  </si>
  <si>
    <t>EMERGENCY ENGINE: DETROIT DIESEL, MODEL 12V2000G70R123-7KD5, DIESEL FIRED, TURBOCHARGED, 910 BHP, S/N 5352001980, DRIVING A 600-KW ELECTRIC GENERATOR. (977761 ALC 11/02)(984225 3/06)17 CCR 93115 SJE 10/05</t>
  </si>
  <si>
    <t>APCD2007-PTO-979643</t>
  </si>
  <si>
    <t>Home Depot USA Inc</t>
  </si>
  <si>
    <t>3555 Sports Arena Bl San Diego, CA</t>
  </si>
  <si>
    <t>INTERNAL COMBUSTION ENGINE. MAKE: JOHN DEERE. MODEL: 6068TF250. SERIAL NO TO6068T802386. HP RATING: 166 HP. DIESEL FUELED. DRIVES AN ELECTRICAL EMERGENCY GENERATOR RATED AT 105 KW.JFTNEWJUL1503     17CCR93115     SJE11/05</t>
  </si>
  <si>
    <t>APCD2007-PTO-980244</t>
  </si>
  <si>
    <t>Aero Industrial LTD</t>
  </si>
  <si>
    <t>8929 Aero Dr #C San Diego, CA</t>
  </si>
  <si>
    <t>INTERNAL COMBUSTION ENGINE. MAKE: VOLVO PENTA, MODEL: TAD 1631GE, SERIAL NUMBER 160038058. BHP: 558. DIESEL FUELED, TURBOCHARGE, INTERCOOLED. ENGINE EMISSIONS CERTIFIED TO EPA TIER 1. DRIVES AN ELECTRICAL EMERGENCY GENERATOR JFTNEWAPR1807</t>
  </si>
  <si>
    <t>APCD2007-PTO-982005</t>
  </si>
  <si>
    <t>DIESEL EMERGENCY ENGINE, WHITE MODEL D2300, S/N J3444280D2800X260 RATED AT 61 BHP, MODEL YEAR 1980, DRIVING A 30 KW GENERATOR.  982005-SH-08/07</t>
  </si>
  <si>
    <t>APCD2007-PTO-982489</t>
  </si>
  <si>
    <t>220 VIA RANCHO PY E ESCONDIDO, CA</t>
  </si>
  <si>
    <t>EMERGENCY STANDBY ENGINE: CUMMINS DIESEL ENGINE, MODEL 6BT 5.9, S/N 44130247, RATED AT 100 BHP, DRIVING A GENERATOR. (982489-CCN-2/05) 17CCR93115 SJE10/06</t>
  </si>
  <si>
    <t>APCD2007-PTO-982569</t>
  </si>
  <si>
    <t>EMERGENCY ENGINE GENERATOR, 145 HP DETROIT DIESEL ENGINE MODEL DDF08DN4370, S/N DD0860132549.  APPL# 982569 EFH 07/05</t>
  </si>
  <si>
    <t>APCD2007-PTO-982767</t>
  </si>
  <si>
    <t>OPERATIONS MGR</t>
  </si>
  <si>
    <t>291 Fletcher Pkway El Cajon, CA</t>
  </si>
  <si>
    <t>EMERGENCY DIESEL ENGINE: MANUFACTURER: WHITE, MODEL D2300, S/N LF3416493, UNKNOWN HP, DRIVING A 30 KW GENERATOR. 982767-SJE-4/06</t>
  </si>
  <si>
    <t>APCD2007-PTO-982849</t>
  </si>
  <si>
    <t>3086 Tamarack Ave Carlsbad, CA</t>
  </si>
  <si>
    <t>EMERGENCY ENGINE GENERATOR, 135 HP CUMMINS DIESEL ENGINE, MODEL 6BT5.9, S/N: 44138237. APPL# 982849 EFH 07/05</t>
  </si>
  <si>
    <t>APCD2007-PTO-982863</t>
  </si>
  <si>
    <t>Veralliance Properties Inc</t>
  </si>
  <si>
    <t>2300 Boswell Rd Chula Vista, CA</t>
  </si>
  <si>
    <t>INTERNAL COMBUSTION ENGINE. MAKE: CATERPILLAR. MODEL: 3306. SERIAL NO.:2AJ00669. BHP RATING: 382 HP. DIESEL FUELED. DRIVES AN ELECTRICAL EMERGENCY GENERATOR RATED AT 250 KW. JFT NEW JUN 10 05</t>
  </si>
  <si>
    <t>APCD2007-PTO-983240</t>
  </si>
  <si>
    <t>HCP University Center West LLC</t>
  </si>
  <si>
    <t>9380 Judicial Dr San Diego, CA</t>
  </si>
  <si>
    <t>EMERGENCY ENGINE GENERATOR, 155 HP JOHN DEERE DIESEL ENGINE, MODEL 6068-TF250, S/N T06068T861240. APPL# 983240 EFH 06/06</t>
  </si>
  <si>
    <t>APCD2007-PTO-983319</t>
  </si>
  <si>
    <t>THE HOME DEPOT #0659</t>
  </si>
  <si>
    <t>7530 BROADWAY LEMON GROVE, CA</t>
  </si>
  <si>
    <t>INTERNAL COMBUSTION ENGINE. MAKE: JOHN DEERE. MODEL: 6068HF275. BHP RATING: 220 HP, S/N PE6068H478943. DIESEL FUELED. EQUIPPED WITH TURBOCHARGER. DRIVES AN ELECTRICAL EMERGENCY GENERATOR, S/N. 2050019. JFTNEWSEP2206</t>
  </si>
  <si>
    <t>APCD2007-PTO-983375</t>
  </si>
  <si>
    <t>EMERGENCY ENGINE:  GENERAL MOTORS, MODEL 5.7L, 105 BHP, S/N: 5P7L10052, PROPANE FIRED FOR A 60KW GENERATOR (MFR: KOHLER, MODEL: 60RZG, S/N: 2066059)_x000D_
LOCATION: ADMINISTRATION BUILDING_x000D_
(983375 ALC 12/06)</t>
  </si>
  <si>
    <t>APCD2007-PTO-983691</t>
  </si>
  <si>
    <t>INTERNAL COMBUSTION ENGINE. MAKE: CATERPILLAR, MODEL: 3512B, (SERIAL # 1GZ02140). DIESEL FUELED, EQUIPPED WITH TURBOCHARGER AND CHARGE AIR COOLER, BHP RATING: 2172 HP. ENGINE CERTIFICATION FAMILY: 5CPXL58.6ERK. DRIVES AN ELECTRICAL EMERGENCY GENERATOR RATED AT 1,500 KW. JFT NEW JUN2707 Pharmacy Bldg</t>
  </si>
  <si>
    <t>APCD2007-PTO-983743</t>
  </si>
  <si>
    <t>Fallbrook Healthcare District</t>
  </si>
  <si>
    <t>Hospital Administrator</t>
  </si>
  <si>
    <t>624 Elder St E Fallbrook, CA</t>
  </si>
  <si>
    <t>EMERGENCY DIESEL ENGINE:  _x000D_
MFR: CATERPILLAR, MODEL: 3412, S/N BLG02916, 1185.6 BHP, TURBOCHARGED, _x000D_
EPA FAMILY NO. 5CPXL27.0MRS, MODEL YEAR 2005, TIER 1 CERTIFIED_x000D_
(983743 ALC 02/07)</t>
  </si>
  <si>
    <t>APCD2007-PTO-983789</t>
  </si>
  <si>
    <t>Primapharm Inc</t>
  </si>
  <si>
    <t>Zak Hassanein</t>
  </si>
  <si>
    <t>EMERGENCY STANDBY ENGINE: CUMMINS DIESEL ENGINE, MODEL KTA50-G9, S/N H060960104, RATED AT 2220 BHP, MODEL YEAR 2005, EPA TIER 1 CERTIFIED OF ENGINE FAMILY NUMBER 5CEXL050.ABA, TURBOCHARGED, AFTERCOOLED, DRIVING A1500 KW GENERATOR. (983789-CCN-8/07)</t>
  </si>
  <si>
    <t>APCD2007-PTO-983936</t>
  </si>
  <si>
    <t>LBA Realty, LLC</t>
  </si>
  <si>
    <t>Melissa Brown</t>
  </si>
  <si>
    <t>1430 DECISION ST VISTA, CA</t>
  </si>
  <si>
    <t>EMERGENCY STANDBY ENGINE, JOHN DEERE DIESEL ENGINE, MODEL 6068HF275, RATED AT 250 HP, S/N PE6068H5307786, EPA TIER 2 CERTIFIED, ENGINE FAMILY NUMBER 5JDXL06.8038, TURBOCHARGED, DRIVING A 100 KW GENERATOR. APPL# 983936 EFH 04/07</t>
  </si>
  <si>
    <t>APCD2007-PTO-984116</t>
  </si>
  <si>
    <t>2001 Otay Associates LLC</t>
  </si>
  <si>
    <t>Dave Westbrook</t>
  </si>
  <si>
    <t>2055 Sanyo Ave San Diego, CA</t>
  </si>
  <si>
    <t>EMERGENCY DIESEL ENGINE: CUMMINS MODEL 6BT5.9-G2, S/N: 45077924,  166 HP, MODEL YEAR 1994, DRIVING AN ONAN GENERATOR (MODEL I9405563616) 984116-SJE-4/07</t>
  </si>
  <si>
    <t>APCD2007-PTO-984148</t>
  </si>
  <si>
    <t>Congregational Tower</t>
  </si>
  <si>
    <t>288 F St Chula Vista, CA</t>
  </si>
  <si>
    <t>EMERGENCY ENGINE: INTERNATIONAL-HARVESTER MODEL UV-549, NATURAL GAS FIRED, S/N 10311KOCL011A, 164 HP, DRIVING AN 85 KW KOHLER GENERATOR (MODEL 85RH82, S/N 369874) 984148-SJE-4/07</t>
  </si>
  <si>
    <t>APCD2007-PTO-984188</t>
  </si>
  <si>
    <t>Morgan Tower</t>
  </si>
  <si>
    <t>Robert Estanciero</t>
  </si>
  <si>
    <t>1415 D Ave National City, CA</t>
  </si>
  <si>
    <t>EMERGENCY DIESEL ENGINE: JOHN DEERE, MODEL 6466A, S/N: 072376RG, 240 HP, DRIVING A 150 KW KOHLER GENERATOR.  984188-SJE-4/07</t>
  </si>
  <si>
    <t>APCD2007-PTO-984386</t>
  </si>
  <si>
    <t>BMR Road to The Cure</t>
  </si>
  <si>
    <t>INTERNAL COMBUSTION ENGINE. MAKE: WHITE, MODEL: D2300X208, SERIAL NO.:UF3435448. BHP: 50 HP. DIESEL FUELED. DRIVES AN ELECTRICAL EEMRGENCY GENE-RATOR RATED AT 37 KW.JFTNEWJUN0107</t>
  </si>
  <si>
    <t>APCD2007-PTO-984387</t>
  </si>
  <si>
    <t>INTERNAL COMBUSTION ENGINE. MAKE: JOHN DEERE, MODEL 4039DF001, SERIAL NO. TD4039D350782. BHP: 60 HP, DIESEL FUELED. DRIVES AN ELECTRICAL EMERGENCY GENERATOR RATED AT 45 KW. JFTNEWJUN0107</t>
  </si>
  <si>
    <t>APCD2007-PTO-984411</t>
  </si>
  <si>
    <t>Robert Premiere Partnership</t>
  </si>
  <si>
    <t>Michelle Snyder</t>
  </si>
  <si>
    <t>495 La Tortuga Dr Vista, CA</t>
  </si>
  <si>
    <t>INTERNAL COMBUSTION ENGINE. MAKE: JOHN DEERE. MODEL: 3029TF270. SERIAL NO: PE3029T492212. DIESEL FUELED. BHP RATING: 64 HP. EQUIPPED WITH A TURBO-CHARGER. DRIVES AN ELECTRICAL EMERGENCY GENERATOR RATED AT 26 KW. JFT NEW OCT 18 06</t>
  </si>
  <si>
    <t>APCD2007-PTO-984451</t>
  </si>
  <si>
    <t>IRVINE CO LA JOLLA RESERVE</t>
  </si>
  <si>
    <t>3636 NOBEL DR SAN DIEGO, CA</t>
  </si>
  <si>
    <t>EMERGENCY STANDBY ENGINE: CUMMINS DIESEL ENGINE, MODEL 6BT-5.9, S/N44119512, RATED AT 134 BHP, DRIVING A GENERATOR. (984451-CCN-10/06)</t>
  </si>
  <si>
    <t>APCD2007-PTO-984477</t>
  </si>
  <si>
    <t>EMERGENCY DIESEL ENGINE: CUMMINS MODEL 6CTAA8.3G3, S/N 46610970, 288 BHP, TURBOCHARGED, AFTER COOLED, MODEL YEAR 2006, TIER 2 FAMILY # 4CEXL0505ACB, DRIVING A 1500 GPM FIRE PUMP DIRECTLY, LOCATED IN BUILDING 812. 984477-SJE-2/2007</t>
  </si>
  <si>
    <t>APCD2007-PTO-984497</t>
  </si>
  <si>
    <t>Bristol Farms</t>
  </si>
  <si>
    <t>8510 Genesee Ave San Diego, CA</t>
  </si>
  <si>
    <t>EMERGENCY ENGINE: GENERAL MOTORS VORTEC 4.3L, FUELED WITH EITHER NATURAL GAS OR PROPANE, S/N 4P3L20974 , 60 HP, WITH JOHNSON MATTHEY BANDITO CATALYTIC CONVERTER MODEL CX 4-4, DRIVING A 45 KW GENERATOR (KOHLER 45RZG, S/N 2095150). 984497-SJE-2/2007</t>
  </si>
  <si>
    <t>APCD2007-PTO-984510</t>
  </si>
  <si>
    <t>EMERGENCY STANDBY ENGINE: JOHN DEERE DIESEL ENGINE, MODEL 4045TF270, S/NPE4045T637332, RATED AT 99 BHP, MODEL YEAR 2006, EPA TIER 2 CERTIFIED OFENGINE FAMILY NUMBER 6JDXL04.5057, TURBOCHARGED, DRIVING A 50 KW GENERATOR.(984510-CCN-8/07)</t>
  </si>
  <si>
    <t>APCD2007-PTO-984590</t>
  </si>
  <si>
    <t>Albertsons #6759</t>
  </si>
  <si>
    <t>2310 Proctor Valley Rd Chula Vista, CA</t>
  </si>
  <si>
    <t>EMERGENCY ENGINE:  GENERAL MOTOR VORTEC 4.3L, S/N GM12552422, NATURAL GAS OR LIQUID PROPANE FUEL, 75 HP, EQUIPPED WITH JOHNSON MATTHEY CATALYTIC CONVERTER MODEL CX4-4, DRIVING A KOHLER GENERATOR MODEL 45RZG984590-SJE-4/07</t>
  </si>
  <si>
    <t>APCD2007-PTO-984731</t>
  </si>
  <si>
    <t>Cox Communications-El Cajon MTC</t>
  </si>
  <si>
    <t>1175 Cuyamaca St El Cajon, CA</t>
  </si>
  <si>
    <t>EMERGENCY DIESEL ENGINE: CATERPILLAR MODEL C18,S/N EST00127, 923 BHP, TURBOCHARGED, AFTERCOOLED, TIER 2 CERTIFIED OF ENGINE FAMILY #6CPXL18.1ESL, MODEL YEAR 2006, DRIVING A 600 KW EMERGENCY GENERATOR. 984731-SJE-8/07</t>
  </si>
  <si>
    <t>APCD2007-PTO-984778</t>
  </si>
  <si>
    <t>AMVETS Thrift Store #19</t>
  </si>
  <si>
    <t>999 Cardiff St San Diego, CA</t>
  </si>
  <si>
    <t>EMERGENCY ENGINE: GENERAL MOTORS 4.3L-V6-VORTEC, NATURAL GAS FIRED, S/N 102LXT10730444, 56 BHP, EQUIPPED WITH JOHNSON-MATTHEY CXX0-3 CATALYTIC CONVERTER AND A/F RATIO CONTROLLER, DRIVING A 35 KW GENER AC MODELS G035 GENERATOR. 984778-SJE-12/2006</t>
  </si>
  <si>
    <t>APCD2007-PTO-984779</t>
  </si>
  <si>
    <t>AMVETS THRIFT STORE #17</t>
  </si>
  <si>
    <t>2085 VALLEY PY E ESCONDIDO, CA</t>
  </si>
  <si>
    <t>EMERGENCY ENGINE:  GENERAL MOTORS 4.3L-V6-VORTEC, PROPANE FIRED, S/N 102LXT107039304, 56 BHP, EQUIPPED WITH JOHNSON-MATTHEY CXX0-3 CATALYTIC CONVERTER AND A/F RATIO CONTROLLER, DRIVING A 35 KW GENERAC GENERATOR MODEL SG035.  984779-SJE-12/2006</t>
  </si>
  <si>
    <t>APCD2007-PTO-984780</t>
  </si>
  <si>
    <t>Amvets Thrift Store #16</t>
  </si>
  <si>
    <t>1130 E Main St El Cajon, CA</t>
  </si>
  <si>
    <t>EMERGENCY ENGINE: GM 4.3L-V6-VORTEC, NATURAL GAS FIRED, S/N 1021LX1071752, 56 BHP, EQUIPPED WITH JOHNSON-MATTHEY CXX0-3 CATALYTIC CONVERTER AND AIR / FUEL RATIO CONTROLLER, DRIVING A 35 KW GENERAC SG035 GENERATOR.984780-SJE-03/2007</t>
  </si>
  <si>
    <t>APCD2007-PTO-984848</t>
  </si>
  <si>
    <t>SPORTS AUTHORITY THE</t>
  </si>
  <si>
    <t>1050 EL CAMINO REAL N ENCINITAS, CA</t>
  </si>
  <si>
    <t>EMERGENCY STANDBY GENERATOR: 128 BHP GENERAC MODEL 97A02205-S (OLYMPIAN /CATERPILLAR TRANSFER MODEL)/ UNIT SERIAL # 2034551; SPEC # CD080, DIESEL FIRED, MFR 1997.   984848 EAD 4/5/07</t>
  </si>
  <si>
    <t>APCD2007-PTO-984898</t>
  </si>
  <si>
    <t>Lemon Grove Care &amp; Rehab</t>
  </si>
  <si>
    <t>8351 Broadway Lemon Grove, CA</t>
  </si>
  <si>
    <t>INTERNAL COMBUSTION ENGINE. MAKE: CUMMINS, MODEL: 4BTA3.9-G5. SERIAL NO.: 46524568. DIESEL FUELED, EQUIPPED WITH TURBOCHARGER AND INTERCOOLER. BHP RATING: 99 HP. EPA ENGINE FAMILY NO. 5CEXL0239.AAG. DRIVES AN ELECTRICAL EMERGENCY GENERATOR RATED AT 50 KW.  JFTNEWMAY1707</t>
  </si>
  <si>
    <t>272.80</t>
  </si>
  <si>
    <t>APCD2007-PTO-985120</t>
  </si>
  <si>
    <t>1905 Aston Av Carlsbad, CA</t>
  </si>
  <si>
    <t>EMERGENCY DIESEL ENGINE: _x000D_
-JOHN DEERE 6068HF485T_x000D_
-S/N PE6068L009011 _x000D_
315 BHP, TURBOCHARGED, AFTERCOOLED, EPA TIER 3 CERTIFIED OF FAMILY #7JDXLO6.8101, DRIVING A 180 KW GENERATOR.         _x000D_
985120-SJE-10/2007</t>
  </si>
  <si>
    <t>APCD2007-PTO-985133</t>
  </si>
  <si>
    <t>Freeman Associates Investment Mgmt LLC</t>
  </si>
  <si>
    <t>12265 El Camino Real San Diego, CA</t>
  </si>
  <si>
    <t>EMERGENCY STANDBY GENERATOR: 94.5 BHP CAPACITY PERKINS MODEL 1104-44G2 /D60-4 S/N E4M04473, TURBOCHAGED AND AFTERCOOLED DIESEL FIRED ENGINE DRIVING A 60 KW GENERATOR. US EPA TIER II ENGINE, EPA # PKX-NR4-06-02, CARBU-R-022-0079, FAMILY 6PKXL04.4RG1.985133 7/19/07 EAD</t>
  </si>
  <si>
    <t>APCD2007-PTO-985175</t>
  </si>
  <si>
    <t>Mission Imprintables</t>
  </si>
  <si>
    <t>6060 Business Center Ct #200 San Diego, CA</t>
  </si>
  <si>
    <t>EMERGENCY STANDBY ENGINE: PERKINS DIESEL ENGINE, MODEL 1004-40T, S/N U108036G, RATED AT 94.7 BHP, MODEL YEAR 2001, EPA TIER 1 CERTIFIED OF ENGINE FAMILY NUMBER 1PKXL03.9AK1, EQUIPPED WITH JOHNSON MATTHEY CRT DIESEL PARTICULATE FILTER, DRIVING A 60 KW GENERATOR. (985175-CCN-7/07)</t>
  </si>
  <si>
    <t>APCD2007-PTO-985933</t>
  </si>
  <si>
    <t>Rob Kessler</t>
  </si>
  <si>
    <t>REGISTRATION OF DIESEL EMERGENCY BACKUP GENERATOR, MAKE CUMMINS, 105 HP MODEL 80DGDAL28797A, S/N F880130738, APP# 985933</t>
  </si>
  <si>
    <t>APCD2007-PTO-989235</t>
  </si>
  <si>
    <t>Haggen Opco South LLC dba Haggen #2142</t>
  </si>
  <si>
    <t>Travis Stratton</t>
  </si>
  <si>
    <t>13439 Camino Canada El Cajon, CA</t>
  </si>
  <si>
    <t>EMERGENCY ENGINE: NATURAL GAS FUELED, GENERAL MOTORS 5.7 L, S/N: 5.7L-05861,88 HP, EQUIPPED WITH MIRATECH 3-WAY OXIDATION CATALYST MODEL MN-08-03-D2 CATALYTIC CONVERTER, DRIVING A 45 KW GENERATOR.  (PREVIOUSLY PO#981985) 989235/SJE</t>
  </si>
  <si>
    <t>APCD2008-PTO-860327</t>
  </si>
  <si>
    <t>Bill Gage</t>
  </si>
  <si>
    <t>750 Pacific Highway,Floor 11 San Diego, Ca</t>
  </si>
  <si>
    <t>EMERGENCY DIESEL ENGINE GENERATOR SET, CATERPILLAR MODEL 3516, 1971 HP, 1400 KW USING NO. 2 DIESEL FUEL. (983210 6/05)    (APPL #860327/GEA)       NO APP17CCR93115SJE11/05 (ATCM DATA: S/N 25Z00682)</t>
  </si>
  <si>
    <t>APCD2008-PTO-870273</t>
  </si>
  <si>
    <t>Palomar Health Downtown Campus</t>
  </si>
  <si>
    <t>Director of Facility Operations</t>
  </si>
  <si>
    <t>555 E Valley Py Escondido, CA</t>
  </si>
  <si>
    <t>EMERGENCY GENERATOR: CATERPILLAR MODEL 3508 STD, RATED 1106 HP, 750 KW, DIESEL-FIRED, S/N 23Z01823, WITH VERTICAL UNOBSTRUCTED EXHAUST. (APPL #870273/JJS) 0289 870273                                17 CCR 93115                                     SJE 8/06, 985919 SJE 3/08: ATCM HEALTH-40HRS</t>
  </si>
  <si>
    <t>1126.40</t>
  </si>
  <si>
    <t>1127.20</t>
  </si>
  <si>
    <t>APCD2008-PTO-870274</t>
  </si>
  <si>
    <t>EMERGENCY GENERATOR: CATERPILLAR MODEL 3508 STD, RATED 1106 HP, DIESEL OIL FIRED, S/N 23Z01822, WITH VERTICAL UNOBSTRUCTED EXHAUST. (APPL #870274/JJS)  1188 870274 17 CCR 93115 SJE 8/06, 985920 SJE 3/08: ATCM HEALTH-40HRS</t>
  </si>
  <si>
    <t>1122.30</t>
  </si>
  <si>
    <t>1137.80</t>
  </si>
  <si>
    <t>APCD2008-PTO-890864</t>
  </si>
  <si>
    <t>PORTABLE EMERGENCY GENERATOR: WINCO MODEL 50CDS-23RPE/A, 50 KW, DRIVEN BY A CUMMINS MODEL 4BT-3.9, 4-CYL IN-LINE, TURBOCHARGED, 86 BHP, DIESEL ENGINE. (S/N 44259159) (NE BLDG 6, ELECTRIC SHOP) JCM 06/93 890864  17CCR93115 SJE10/05, 17CCR93116 SJE4/08</t>
  </si>
  <si>
    <t>APCD2008-PTO-920876</t>
  </si>
  <si>
    <t>EMERGENCY STANDBY ENGINE: CUMMINS DIESEL ENGINE, MODEL 6CTA 8.3-G, S/N 44793948, RATED AT 277 BHP, MODEL YEAR 1993.  (920876-AFS-10/96)(NO APP-AFS-7/97)(985554-CCN-12/07)BLDG R-130_x000D_
Functional Group: Military Support (S)_x000D_</t>
  </si>
  <si>
    <t>APCD2008-PTO-920898</t>
  </si>
  <si>
    <t>ONE (1) EMERGENCY ENGINE GENERATOR SET: KOHLER GENERATOR, MODEL: 45RZ, WITH A FORD ENGINE, MODEL: VSG-411I-6005-A  S/N 08606 K-25-RB 82 BHP, PROPANE GAS FIRED.  _x000D_
APPL# 920898   EFH 10/15/93  MOVED FROM BLDG A35 TO A45  4/08  920898</t>
  </si>
  <si>
    <t>APCD2008-PTO-921091</t>
  </si>
  <si>
    <t>ONE (1) EMERGENCY ENGINE GENERATOR; ENG MFR: JOHN DEERE, 289 BHP, S/N: RG6076A188325; GENERATOR MFR: KOHLER ROZJ81, 180 KW, S/N: 325617. APPL 921091 04/14/93 EFH (978662 10/02)(983448 8/05)   17CCR93115    SJE04/06</t>
  </si>
  <si>
    <t>APCD2008-PTO-921552</t>
  </si>
  <si>
    <t>FIRE PUMP-ENGINE SET: CLARKE-DETROIT DIESEL MODELD DFP-04AT 7004, SERIAL NO. 4A-284907, 235 HP @ 2100 RPM, TURBOCHARGED DIESEL ENGINE  DRIVING A WATER PUMP FOR THE FIRE SPRINKLER SYSTEM. (ADL 8/93).  921552 17CCR93115 SJE 8/06</t>
  </si>
  <si>
    <t>APCD2008-PTO-960160</t>
  </si>
  <si>
    <t>ONE(1) EMERGENCY ENGINE GENERATOR: CUMMINS DIESEL ENGINE, MODEL NT855G2,S/N 30119833, 355 HP, EQUIPPED WITH TURBOCHARGER, DRIVING A 200KW KATOLIGHT GENERATOR, WITH VERTICAL UNOBSTRUCTED EXHAUST.960160 EFH 02/98 17CCR93115 SJE8/06, 985921-SJE-3/08:ATCM HEALTH-40HRS</t>
  </si>
  <si>
    <t>297.00</t>
  </si>
  <si>
    <t>APCD2008-PTO-970283</t>
  </si>
  <si>
    <t>EMERGENCY ENGINE GENERATOR, DETROIT DIESEL, MODEL 9163-7300, S/N16E-003,1103HP, DRIVING A 750 KW GENERATOR, WITH VERTICAL UNOBSTRUCTED EXHAUST.970283 EFH 02/98 17CCR93115 SJE8/06, 985918-SJE-3/08:ATCM HEALTH-40HRS</t>
  </si>
  <si>
    <t>474.80</t>
  </si>
  <si>
    <t>475.50</t>
  </si>
  <si>
    <t>APCD2008-PTO-970981</t>
  </si>
  <si>
    <t>EMERGENCY ENGINE GENERATOR: 200 HP CATERPILLAR DIESEL ENGINE, S/N 30A01049. 970981 GDS 11/98</t>
  </si>
  <si>
    <t>APCD2008-PTO-971121</t>
  </si>
  <si>
    <t>Hubbs Sea World Research Institute</t>
  </si>
  <si>
    <t>Jim Little</t>
  </si>
  <si>
    <t>4200 Garfield St Carlsbad, CA</t>
  </si>
  <si>
    <t>EMERGENCY ENGINE GENERATOR: 400 HP CATERPILLAR MODEL 3408 SITA NATURAL GAS FIRED ENGINE, S/N 6NB00740, TURBOCHARGED, AFTERCOOLED, CATALYTIC CONVERTER, 225 KW GENERATOR. GDS 7/98 971121</t>
  </si>
  <si>
    <t>APCD2008-PTO-971862</t>
  </si>
  <si>
    <t>Manager</t>
  </si>
  <si>
    <t>7650 Convoy Ct San Diego, CA</t>
  </si>
  <si>
    <t>EMERGENCY ENGINE: DETROIT DIESEL MODEL (KS) 12V71 DIESEL FIRED 376 BHP S/N 12KVA069499 DRIVING AN ELECTRIC GENERATOR 225 KW (09/98 ALC 971862) 17CCR93115 SJE12/05</t>
  </si>
  <si>
    <t>APCD2008-PTO-971937</t>
  </si>
  <si>
    <t>10165 McKeller Ct San Diego, Ca</t>
  </si>
  <si>
    <t>EMERGENCY ENGINE GENERATOR:  166 HP CUMMINS DIESEL ENGINE, MODEL 6BT-5.89, S/N 44335792. 971937 GDS 3/99 17CCR93115 SJE 12/05</t>
  </si>
  <si>
    <t>APCD2008-PTO-972164</t>
  </si>
  <si>
    <t>Tower 180 Owner LLC</t>
  </si>
  <si>
    <t>1010 Second Avenue San Diego, CA</t>
  </si>
  <si>
    <t>EMERGENCY ENGINE GENERATOR: 380 HORSEPOWER CUMMINS DIESEL ENGINE MODEL 25000MII, S/N 25-02550, WITH 250 KW ONAN 250 DFAC GENERATOR. 972164 GDS 4/99  17CCR93115  SJE 12/05 (984744 9/06)</t>
  </si>
  <si>
    <t>APCD2008-PTO-972206</t>
  </si>
  <si>
    <t>1233 Vernon Wy El Cajon, CA</t>
  </si>
  <si>
    <t>EMERGENCY ENGINE GENERATOR: CAT DIESEL ENGINE, MODEL 3304, 170 BHP, 125KW, S/N 602634. APPL# 972206 EFH 10/98</t>
  </si>
  <si>
    <t>APCD2008-PTO-972207</t>
  </si>
  <si>
    <t>1233 Vernon WY El Cajon, CA</t>
  </si>
  <si>
    <t>PORTABLE EMERGENCY ENGINE GENERATOR SET: CAT DIESEL ENGINE, MODEL 3306, S/N 8JJ00065310 BHP. APPL# 972207 EFH 10/98</t>
  </si>
  <si>
    <t>APCD2008-PTO-972645</t>
  </si>
  <si>
    <t>PORTABLE EMERGENCY ENGINE: GENERAC MODEL 90A02267S, S/N 992513, 80 HP, DIESEL FIRED, MODEL YEAR 1990, DRIVING A 60 KW GENERATOR. APPL# 972645 EFH 5/99 17CCR93115 SJE10/05 17CCR93116 SJE4/08</t>
  </si>
  <si>
    <t>APCD2008-PTO-972892</t>
  </si>
  <si>
    <t>EMERGENCY ENGINE, DETROIT DIESEL MODEL V16-71 NO S/N  850 BHP. 972892 AFS24 FEB1999 17CCR93115 SJE 8/06</t>
  </si>
  <si>
    <t>APCD2008-PTO-973115</t>
  </si>
  <si>
    <t>Irvine Company LLC The</t>
  </si>
  <si>
    <t>501 Broadway W Ste 410 San Diego, CA</t>
  </si>
  <si>
    <t>EMERGENCY ENGINE FIRE PUMP:  8.2 LITER CLARKE GENERAL MOTORS DIESEL ENGINE 190 BHP MODEL DDFPO8GT, S/N 8G206292. 973115 GDS 5/99 17CCR93115 SJE12/05 (984278 5/06) 17CCR93115  SJE8/06</t>
  </si>
  <si>
    <t>APCD2008-PTO-973332</t>
  </si>
  <si>
    <t>EMERGENCY ENGINE:  DETROIT DIESEL MODEL 81237416, DIESEL FIRED, 568 BHP, S/N 08VF158025, DRIVING AN ELECTRIC GEN-SET: (KOHLER, MODEL 433RSL4019BF, 175KW, S/N ZF 4030213). (973332 ALC 05/99) 17CCR93115 SJE 9/08</t>
  </si>
  <si>
    <t>APCD2008-PTO-973426</t>
  </si>
  <si>
    <t>QUALCOM INC</t>
  </si>
  <si>
    <t>10300 CAMPUS PT DR BLDG V SAN DIEGO, CA</t>
  </si>
  <si>
    <t>KOHLER IC ENGINE MODEL 125ROZ71, 220 BHP, DIESEL FIRED, S/N 076777.973426AFS09JUN1999    17CCR93115      SJE11/05</t>
  </si>
  <si>
    <t>APCD2008-PTO-973534</t>
  </si>
  <si>
    <t>Sunny Isle LLC</t>
  </si>
  <si>
    <t>Olivia Alvarez</t>
  </si>
  <si>
    <t>8283 Ronson Rd San Diego, CA</t>
  </si>
  <si>
    <t>EMERGENCY ENGINE GENERATOR, 900 HP CUMMINS DIESEL ENGINE, MODEL VTA28-G5, S/N 25236705 APPL# 973534 EFH 06/9917CCR93115 SJE11/05</t>
  </si>
  <si>
    <t>APCD2008-PTO-973854</t>
  </si>
  <si>
    <t>3030 BUNKER HILL ST SAN DIEGO, CA</t>
  </si>
  <si>
    <t>ALLIS-CHALMERS DIESEL ENGINE MODEL 2500 MKII, 419 (EST) BHP, S/N 25-03369, TURBOCHARGED &amp; AFTERCOOLED. 973854 AFS08 SEP1999 (977010 10/01) 17CCR93115 SJE 12/05 (983960 1/06)</t>
  </si>
  <si>
    <t>APCD2008-PTO-973855</t>
  </si>
  <si>
    <t>ALLIS-CHALMERS DIESEL ENGINE MODEL 1700, 293 (EST) BHP, S/N 17-02036, TURBOCHARGED &amp; AFTERCOOLED. 973855 AFS 08SEP1999 (977010 10/01) 17CCR93115 SJE 12/05 (983960 1/06)</t>
  </si>
  <si>
    <t>APCD2008-PTO-974185</t>
  </si>
  <si>
    <t>Cox Communications</t>
  </si>
  <si>
    <t>EMERGENCY DIESEL ENGINE: MITSUBISHI S12HPTAW, S/N: 31660, 1528 HP, TIER 2 CERTIFIED OF FAMILY #7MVXL37.1BBA, TURBOCHARGED, AFTERCOOLED, DRIVING A 1020 KW GENERATOR.  985691/SJE</t>
  </si>
  <si>
    <t>APCD2008-PTO-974470</t>
  </si>
  <si>
    <t>EMERGENCY ENGINE GENERATOR:  449 HORSEPOWER CATERPILLAR DIESEL ENGINE MODEL 3406, SERIAL NUMBER 1LS00828. (974470 GDS 2/00) 17CCR93115 SJE0 4/06 (984676-CCN-12/07)(985757-CCN-12/07)</t>
  </si>
  <si>
    <t>APCD2008-PTO-975535</t>
  </si>
  <si>
    <t>QUALCOMM</t>
  </si>
  <si>
    <t>6262 LUSK BL SAN DIEGO, CA</t>
  </si>
  <si>
    <t>EMERGENCY GENERATOR: 465 HP CUMMINS MODEL NTA 855G DIESEL FIRED ENGINE, S/N 30127526 DRIVES A GENERATOR. 975535 EAD 9/1/01 17CCR93115 SJE 11/05</t>
  </si>
  <si>
    <t>APCD2008-PTO-975775</t>
  </si>
  <si>
    <t>PORTABLE EMERGENCY DIESEL ENGINE:  CUMMINS MODEL DGFC, S/N G000130374, 200 HP. 975775 AFS 29 NOV 2000</t>
  </si>
  <si>
    <t>APCD2008-PTO-975776</t>
  </si>
  <si>
    <t>PORTABLE EMERGENCY DIESEL ENGINE: CUMMINS MODEL DGFC, S/N G000130373, 200 HP.975776 AFS 29 NOV 2000</t>
  </si>
  <si>
    <t>APCD2008-PTO-976248</t>
  </si>
  <si>
    <t>Linde LLC</t>
  </si>
  <si>
    <t>Susan Palos</t>
  </si>
  <si>
    <t>1970 Diamond St San Marcos, CA</t>
  </si>
  <si>
    <t>EMERGENCY ENGINE: GENERAC NATURAL GAS FIRED INTERNAL COMBUSTION ENGINE MODEL 20A021895, S/N SG135-636133N18EPSYY, 197 HP; AIR TO FUEL RATIO CONTROLLER, RICH BURN, RATIO CONTROLLER AND DCL MINE-X MODEL DC48-X, 3-WAY CATALYTIC CONVERTER; 135 KW GENERATOR. 976248AFS06APR2002</t>
  </si>
  <si>
    <t>APCD2008-PTO-976339</t>
  </si>
  <si>
    <t>Designer Molecules Inc</t>
  </si>
  <si>
    <t>Ken Kirschenman</t>
  </si>
  <si>
    <t>10080 Willow Creek Rd San Diego, CA</t>
  </si>
  <si>
    <t>INTERNAL COMBUSTION ENGINE AND GENERATOR: GENERAC, MODEL WO4D. SERIAL NO.: A29018. HP RATING: 80 HP. DIESEL FUELED ENGINE. GENERATOR RATED AT 50 KW. (980233 10/03) 17CCR93115 SJE10/05</t>
  </si>
  <si>
    <t>APCD2008-PTO-976449</t>
  </si>
  <si>
    <t>EMERGENCY ENGINE GENERATOR, 100 HP, JOHN DEERE ENGINE, MODEL 4039TF004, S/N CD4039T377723 APPL# 976449 EFH 08/01  17CCR93115  SJE11/05</t>
  </si>
  <si>
    <t>APCD2008-PTO-976831</t>
  </si>
  <si>
    <t>Tanox West Inc</t>
  </si>
  <si>
    <t>EMERGENCY STANDBY ENGINE: CATERPILLAR DIESEL ENGINE, MODEL 3512B, S/N 1GZ00544, 2155 BHP, EPA TIER 1 CERTIFIED OF ENGINE FAMILY NUMBER 1CPXL58.6ERK, DRIVING A 1500 KW GENERATOR. (976831-CCN-2/02)(982390 1/05)      17CCR93115    SJE11/05TNO #986834 12828 34H01</t>
  </si>
  <si>
    <t>APCD2008-PTO-977341</t>
  </si>
  <si>
    <t>Amneal Pharmaceuticals LLC</t>
  </si>
  <si>
    <t>Ollen Williams</t>
  </si>
  <si>
    <t>11120 Roselle St., Ste E San Diego, CA</t>
  </si>
  <si>
    <t>EMERGENCY ENGINE: GENERAL MOTORS, MODEL VORTEC 8.1L, 162 BHP, NATURAL GAS FIRED, DRIVING A 95-KW ELECTRIC GENERATOR.  (983996 1/06) (977341 ALC 11/02)</t>
  </si>
  <si>
    <t>APCD2008-PTO-977792</t>
  </si>
  <si>
    <t>Bldg 20831 Camp Pendleton, CA</t>
  </si>
  <si>
    <t>EMERGENCY STANDBY ENGINE: NEW HOLLAND DIESEL ENGINE, MODEL 7.5DMTA, S/N: 2067461, RATED AT 195 BHP, MODEL YEAR 2001, TURBO CHARGED, AFTER COOLED, EQUIPPED WITH A NETT TECHNOLOGIES DH422 EXHAUST CONDITIONER, DRIVING A 130 KW GENERAC GENERATOR LOCATED AT BUILDING 200832, MCB CAMP PENDLETON   JFTJAN1203 NEW 986810/DCT</t>
  </si>
  <si>
    <t>APCD2008-PTO-978144</t>
  </si>
  <si>
    <t>11937 CAMPO RD SPRING VALLEY, CA</t>
  </si>
  <si>
    <t>Portable emergency engine. Make: John Deere. Model: DB081J. Serial No.: 7300797. Hp rating: 90. Diesel fueled engine. Powers a generator located at wastewater pump station. 17CCR93115 SJE10/05, 17CCR93116 SJE4/08</t>
  </si>
  <si>
    <t>APCD2008-PTO-978170</t>
  </si>
  <si>
    <t>CA ST of Office Building</t>
  </si>
  <si>
    <t>Chief Engineer II</t>
  </si>
  <si>
    <t>1350 Front St San Diego, CA</t>
  </si>
  <si>
    <t>EMERGENCY ENGINE: CATERPILLAR, MODEL 3114 119 BHP DIESEL FIRED S/N 6AF00412 DRIVING AN ELECTRIC GENERATOR. (978170 ALC 06/02) 17CCR93115 SJE 04/06</t>
  </si>
  <si>
    <t>APCD2008-PTO-978590</t>
  </si>
  <si>
    <t>10108 Riverford Road Lakeside, CA</t>
  </si>
  <si>
    <t>EMERGENCY PORTABLE INTERNAL COMBUSTION ENGINE.  MAKE: DETROIT DIESEL.  MODEL:8VF 012328. EQUIPPED WITH A TURBOCHARGER AND AFTERCOOLER.  BHP RATING: 355 HP. DIESEL FUELED.  DRIVES A WATER PUMP.</t>
  </si>
  <si>
    <t>APCD2008-PTO-978874</t>
  </si>
  <si>
    <t>EMERGENCY STANDBY ENGINE: GENERAC ENGINE, NATURAL GAS FUELED, MODEL13.3, S/N 088486, RATED AT 309 BHP, EQUIPPED WITH GENERAC CATALYTIC CONVERTER MODEL PREMIUMM CATALYST AND BARIFUEL AIR TO FUEL RATIO CONTROLLER DRIVING A 200 KW GENERATOR. (978874-CCN-9/03)</t>
  </si>
  <si>
    <t>APCD2008-PTO-979237</t>
  </si>
  <si>
    <t>24 Hour Fitness</t>
  </si>
  <si>
    <t>2234 Rutherford Rd Carlsbad, CA</t>
  </si>
  <si>
    <t>EMERGENCY DIESEL ENGINE:  JOHN DEERE 6135HF485, S/N: RG6135L000234, 617 HP, TIER 3 CERTIFIED OF FAMILY, # 6JDXL13.5103, AFTERCOOLED, TURBOCHARGED, DRIVING A 400 KW GENERATOR. 17CCR93115 SJE 11/05985276-SJE-02/2008 NEW ENGINE REPLACED EXISITING</t>
  </si>
  <si>
    <t>APCD2008-PTO-979796</t>
  </si>
  <si>
    <t>ARE-SD Region No. 23, LLC.</t>
  </si>
  <si>
    <t>Jason Moorhead</t>
  </si>
  <si>
    <t>3115 Merryfield Row San Diego, CA</t>
  </si>
  <si>
    <t>EMERGENCY STANDBY ENGINE: DETROIT DIESEL ENGINE, MODEL 8.7L SERIES 40, S/N 612975, RATED AT 305 BHP, TURBOCHARGED, DRIVING A GENERATOR. (979796-CCN-8/03) 17CCR93115SJE04/06</t>
  </si>
  <si>
    <t>APCD2008-PTO-979901</t>
  </si>
  <si>
    <t>Elite Athlete Services LLC</t>
  </si>
  <si>
    <t>EMERGENCY STANDBY ENGINE: FORD ENGINE, FUELED WITH NATURAL GAS, MODEL LSG-8751-6005-A, S/N 03509.L-01RL, RATED AT 168 BHP, TURBOCHARGED, DRIVING A GENERATOR.</t>
  </si>
  <si>
    <t>APCD2008-PTO-979970</t>
  </si>
  <si>
    <t>EMERGENCY ENGINE GENERATOR: 75 HP GENERATOR DIESEL ENGINE MODEL F-5222-S-1-F63 S/N 606702 APPL# 979970 EFH 09/03 17CCR93115 SJE 12/05</t>
  </si>
  <si>
    <t>APCD2008-PTO-980727</t>
  </si>
  <si>
    <t>Escondido City of</t>
  </si>
  <si>
    <t>Bldg Supervisor</t>
  </si>
  <si>
    <t>700 Grand St W Escondido, CA</t>
  </si>
  <si>
    <t>EMERGENCY ENGINE:  JOHN DEERE, MODEL 4039TF, 75 BHP, DIESEL FIRED, S/N CD4039T219452, DRIVING AN ELECTRIC GENERATOR.  (980727 ALC 02/04)_x000D_
17CCR93115   SJE11/05</t>
  </si>
  <si>
    <t>APCD2008-PTO-981515</t>
  </si>
  <si>
    <t>EMERGENCY ENGINE: CUMMINS, MODEL 6CT8.3-G, SERIES 412, 207 BHP, DIESEL FIRED, TURBOCHARGED, S/N 44773457. (981515 ALC 07/04)</t>
  </si>
  <si>
    <t>APCD2008-PTO-981939</t>
  </si>
  <si>
    <t>NTN COMMUNICATIONS INC</t>
  </si>
  <si>
    <t>5966 LA PLACE CT #100 CARLSBAD, CA</t>
  </si>
  <si>
    <t>EMERGENCY ENGINE:  CUMMINS, MODEL 6CT8.3-G, DIESEL FIRED, 207 BHP,TURBOCHARGED, AFTERCOOLED, S/N 45195743.(981939 ALC 02/07)</t>
  </si>
  <si>
    <t>APCD2008-PTO-981978</t>
  </si>
  <si>
    <t>VONS #2114</t>
  </si>
  <si>
    <t>1666 ROSECRANS BL SAN DIEGO, CA</t>
  </si>
  <si>
    <t>EMERGENCY STANDBY ENGINE:ONE (1) 60 BHP GENERAL MOTORS NATURAL GAS FIREDENGINE, MODEL 5.7L, ENGINE SERIAL NUMBER 5.7L-05971, GENERATOR S/N 6451972586-002 WITH DUAL CURVE DIGITAL AIR TO FUEL RATIO CONTROLLER WITH OXYGENSENSOR SYSTEM AND MIRATECH 3-WAY OXIDATION NSCR, MODEL MN-08-03-D2, DRIVINGA 45 KW GENERATOR, MODEL 145FPG4.   981978 EAD 2/16/06NO APP EAD 8/2/06 (NEW BEC)</t>
  </si>
  <si>
    <t>APCD2008-PTO-981987</t>
  </si>
  <si>
    <t>VONS #2340</t>
  </si>
  <si>
    <t>1737 OCEANSIDE BL OCEANSIDE, CA</t>
  </si>
  <si>
    <t>EMERGENCY GENERATOR: 60 BHP GENERAL MOTORS NATURAL GAS FIRED ENGINE, MODEL5.7L, S/N LM64556872586003, WITH DUAL CURVE DIGITAL AIR TO FUEL RATIOCONTROLLER WITH OXYGEN SENSOR SYSTEM AND MIRATECH 3-WAY OXIDATION NSCR,MODEL MN-08-03-D2, FOR NOX, CO AND HC CONTROL, USED TO SUPPLY ELECTRICALPOWER TO A 45 KW GENERATOR, MODEL 145FPG4.981987 EAD 8/1/06</t>
  </si>
  <si>
    <t>APCD2008-PTO-982693</t>
  </si>
  <si>
    <t>California Regional Intranet</t>
  </si>
  <si>
    <t>8941 Complex Dr San Diego, CA</t>
  </si>
  <si>
    <t>EMERGENCY STANDBY ENGINE: DETROIT DIESEL ENGINE, MODEL R123-7K36, S/N5352000726, RATED AT 1120 BHP, MODEL YEAR 2000, EPA TIER 1 CERTIFIED OF ENGINE FAMILY NUMBER YDDXL31.8XRE, TURBOCHARGED, DRIVING A 750 KW GENERATOR(982693-CCN-7/05)</t>
  </si>
  <si>
    <t>APCD2008-PTO-982715</t>
  </si>
  <si>
    <t>16925 Hierba Dr San Diego, CA</t>
  </si>
  <si>
    <t>EMRGENCY ENGINE GENERATOR, 230 HP CATERPILLAR DIESEL ENGINE MODEL 3208, S/N: 30A02604. APPL# 982715 EFH 03/05 17 CCR 93 115 SJE 08/06</t>
  </si>
  <si>
    <t>APCD2008-PTO-982730</t>
  </si>
  <si>
    <t>EMERGENCY FIRE PUMP ENGINE: NATIONAL DIESEL CORPORATION DIESEL ENGINE, MODEL BF6M2012C, S/N: CD6068B003531, RATED AT 195 BHP, MODEL YEAR 2005, TUEBOCHARGED, AFTERCOOLED. (982730-CCN-10/07)</t>
  </si>
  <si>
    <t>APCD2008-PTO-983087</t>
  </si>
  <si>
    <t>EMERGENCY ENGINE GENERATOR: 535 HP CUMMNINS ENGINE, DIESEL FIRED, MODEL NTA855-G3, S/N 30353262 APPL# 983087 EFH 08/05</t>
  </si>
  <si>
    <t>APCD2008-PTO-983360</t>
  </si>
  <si>
    <t>440 Upas St San Diego, CA</t>
  </si>
  <si>
    <t>INTERNAL COMBUSTION ENGINE. MAKE: CATERPILLAR, MODEL: 3408. SERIAL NO.:78Z04411. BHP RATING: 616 HP. DIESEL FUELED. DRIVES AN ELECTRICAL EMERGENCY GENERATOR OF 377KW. JFT NEW AUG 2505</t>
  </si>
  <si>
    <t>APCD2008-PTO-983519</t>
  </si>
  <si>
    <t>Carlsbad City Of Cannon Road Lift Station</t>
  </si>
  <si>
    <t>EMERGENCY ENGINE: VOLVO MODEL D350 12.1A65, 527 BHP, DIESEL FIRED,TURBOCHARGED, AFTERCOOLED, CARB CERTIFICATION NO. U-R-014-0090, EPACERTIFICATION NO. VPX-NR7-05-10, S/N 201248346, DRIVING A 350 KW GENERATOR.APPL# 983519 EFH 09/06</t>
  </si>
  <si>
    <t>APCD2008-PTO-983532</t>
  </si>
  <si>
    <t>EMERGENCY DIESEL ENGINE: JOHN DEERE MODEL 5030HF270, S/N PE5030H-123297,96 BHP, EPA TIER II CERTIFIED OF ENGINE FAMILY #7JDXL03.0064, WITH TURBOCHARGER &amp; AFTERBURNER, DRIVING A 60 KW GENERATOR. 983532/SJE</t>
  </si>
  <si>
    <t>APCD2008-PTO-983551</t>
  </si>
  <si>
    <t>EMERGENCY ENGINE GENERATOR, 130 HP  ALLIS-CHALMERS DIESEL ENGINE, MODEL 11000, S/N 11-17722. (984744 9/06) APPL# 983551 EFH 12/05</t>
  </si>
  <si>
    <t>APCD2008-PTO-984196</t>
  </si>
  <si>
    <t>6735 Gifford Wy San Diego, CA</t>
  </si>
  <si>
    <t>DIESEL EMERGENCY STANDBY ENGINE, MAKE CATERPILLAR, MODEL 3304, S/N 4B8013118 HP,ORG.APP# 984196</t>
  </si>
  <si>
    <t>APCD2008-PTO-984212</t>
  </si>
  <si>
    <t>EMERGENCY STANDBY ENGINE: JOHN DEERE DIESEL ENGINE, MODEL 3029TF270, S/N PE3029T484835, RATED AT 64 BHP, MODEL YEAR 2005, EPA TIER 2 CERTIFIED OF ENGINE FAMILY NUMBER 5JDXL02.9050, TURBO CHARGED, DRIVING A 20 KW GENERATOR. (984212-CCN-10/06)</t>
  </si>
  <si>
    <t>APCD2008-PTO-984253</t>
  </si>
  <si>
    <t>INTERNAL COMBUSTION ENGINE. MAKE: DEERE, MODEL: 3029TF270, DIESEL FUELED, EQUIPPED WITH TURBOCHARGER, SERIAL NO.: PE3029T566596. BHP RATING: 64 HP. ENGINE CERTIFICATION FAMILY: 6JDXL02.9050. ENGINE DRIVES AN ELECTRICAL EMERGENCY GENERATOR RATED AT 20 KW.  984253/JFT</t>
  </si>
  <si>
    <t>APCD2008-PTO-984502</t>
  </si>
  <si>
    <t>Traylor Shea A Joint Venture</t>
  </si>
  <si>
    <t>12393 Moreno Av Lakeside, CA</t>
  </si>
  <si>
    <t>EMERGENCY STANDBY ENGINE: DETROIT DIESEL ENGINE, MODEL 12V2000 R1237M36,S/N 5352004259, RATED AT 1120 BHP, MODEL YEAR 2005, EPA TIER 1 CERTIFIEDENGINE OF ENGINE FAMILY NUMBER 5DDXL35.8GRP, TURBOCHARGED, AFTERCOOLED,DRIVING A 835 KW GENERATOR.(984502-CCN-1/08)</t>
  </si>
  <si>
    <t>APCD2008-PTO-984503</t>
  </si>
  <si>
    <t>TRAYLOR SHEA A JOINT VENTURE</t>
  </si>
  <si>
    <t>14399 STONEBRIDGE PY SAN DIEGO, CA</t>
  </si>
  <si>
    <t>EMERGENCY STANDBY ENGINE: DETROIT DIESEL ENGINE, MODEL 3R1237M36, S/N5352004319, RATED AT 1120 BHP, MODEL YEAR 2005, EPA TIER 1 CERTIFIED OFENGINE FAMILY NUMBER 5DDXL35.8GRP, TURBOCHARGED, AFTERCOOLED, DRIVING A835 KW GENERATOR.(984503-CCN-1/08)</t>
  </si>
  <si>
    <t>APCD2008-PTO-984542</t>
  </si>
  <si>
    <t>MEDIMPACT</t>
  </si>
  <si>
    <t>10680 TREENA ST SAN DIEGO, CA</t>
  </si>
  <si>
    <t>EMERGENCY ENGINE: CUMMINS, MODEL 4BT3.9-G1, DIESEL FIRED, 88 BHP,S/N 45542537.(984542 ALC 01/08)</t>
  </si>
  <si>
    <t>APCD2008-PTO-984574</t>
  </si>
  <si>
    <t>EMERGENCY DIESEL ENGINE: CATERPILLAR MODEL C9-DITA, 480 BHP, S/N S9L00781, EPA TIER 3 CERTIFIED OF FAMILY #6CPXL08.8ESK, LEAN BURN, 4 CYCLE, WITH TURBOCHARGING AND AFTERCOOLING, DRIVING A 300 KW GENERATOR. 984574-SJE-12/2007</t>
  </si>
  <si>
    <t>APCD2008-PTO-984575</t>
  </si>
  <si>
    <t>INTERNAL COMBUSTION ENGINE. MAKE: CUMMINS, MODEL: M11-G2, SERIAL NO. 35042777. DIESEL ENGINE, TURBO-CHARGED AND AFTER-COOLED, BHP: 380 HP. EPA CERTIFIED FAMILY YCEXL0661AAA. DRIVES AN EMERGENCY GENERATOR RATED AT 250 KW.  JFTNEWSEP1107</t>
  </si>
  <si>
    <t>APCD2008-PTO-984702</t>
  </si>
  <si>
    <t>Country Villa Healthcare La Mesa</t>
  </si>
  <si>
    <t>5696 Lake Murray Bl La Mesa, CA</t>
  </si>
  <si>
    <t>EMERGENCY ENGINE: FORD, MODEL C5PF-6005-A, GASOLINE FIRED, 51 BHP, S/N 14324-E6KH. (984702 ALC 01/08)</t>
  </si>
  <si>
    <t>APCD2008-PTO-984705</t>
  </si>
  <si>
    <t>Karen Poirier</t>
  </si>
  <si>
    <t>10421 Pacific Center Ct San Diego, CA</t>
  </si>
  <si>
    <t>EMERGENCY STANDBY ENGINE, DETROIT DIESEL/MTU DIESEL ENGINE, MODEL 12V2000G84R123-8A3, S/N: 2087796, RATED AT 1120 BHP, MODEL YEAR 2006, TURBOCHARGED, TIER 2, EPA CERTIFICATION FAMILY NO. 6DDXL31.8XRR, DRIVING A750 KW GENERATOR. 984705/EFH</t>
  </si>
  <si>
    <t>APCD2008-PTO-984774</t>
  </si>
  <si>
    <t>Novarx</t>
  </si>
  <si>
    <t>6828 Nancy Ridge Dr #100 San Diego, CA</t>
  </si>
  <si>
    <t>EMERGENCY ENGINE: AB VOLVO PENTA, MODEL D300 12.1A65, 462 BHP, DIESEL FIRED TURBOCHARGED, AFTERCOOLED, S/N: 2048116, TIER 2, FAMILY NO. 4VPXL12.1ACB. (984774 ALC 08/08)</t>
  </si>
  <si>
    <t>APCD2008-PTO-985001</t>
  </si>
  <si>
    <t>Tierranet Inc.</t>
  </si>
  <si>
    <t>14284 Danielson St Poway, CA</t>
  </si>
  <si>
    <t>EMERGENCY STANDBY ENGINE, JOHN DEERE ENGINE, MODEL 6090HF485V,RG 6090L13715, RATED AT 422 HP, MODEL YEAR 2006, TURBO CHARGED AND AFTER COOLED, TIER 3, ENGINE FAMILY NO. 6JDX09.0102, DRIVING A 250 KW GENERATOR. 985001 EFH</t>
  </si>
  <si>
    <t>APCD2008-PTO-985005</t>
  </si>
  <si>
    <t>3247 Mission Village Dr San Diego, CA</t>
  </si>
  <si>
    <t>EMERGENCY STANDBY ENGINE, JOHN DEERE DIESEL ENGINE, MODEL 606HF285L, 197 HPS/N PE6068L006598, MODEL YEAR 2006, TURBOCHARGED, AFTERCOOLED, EPA TIER III CERTIFIED ENGINE, EPA CERTIFICATION NO. JDX-NRCI-06-37, DRIVING A 125 KW GENERATOR, EQUIPPED WITH A JOHNSON MATTEY DIESEL PARTICULATE FILTER, CRT MODEL NO. CRT1-N-EI-SS-6.APPL# 985005 EFH 12/07</t>
  </si>
  <si>
    <t>APCD2008-PTO-985064</t>
  </si>
  <si>
    <t>City of Vista Fire Dept Hq Sta</t>
  </si>
  <si>
    <t>Battalion Chief</t>
  </si>
  <si>
    <t>EMERGENCY ENGINE GENERATOR: JOHN DEERE DIESEL ENGINE, MODEL 3029TF270, S/N PE 3029T633356, 64 HP, MODEL YEAR 2007, TURBOCHARGED AND AFTERCOOLED, TIER2 ENGINE FAMILY NUMBER 7JDXL02.9U50, DRIVING A 26 KW GENERATOR. 985064 EFH</t>
  </si>
  <si>
    <t>APCD2008-PTO-985232</t>
  </si>
  <si>
    <t>EMERGENCY DIESEL ENGINE: CATERPILLAR 3126, S/N BEJ10925, 225 HP, CERTIFIED OF FAMILY #5CPXLO7.2HSL, DRIVING A SEWAGE PUMP.    _x000D_
985232/986034-SJE-2/2008</t>
  </si>
  <si>
    <t>APCD2008-PTO-985420</t>
  </si>
  <si>
    <t>Target Corporation T 296</t>
  </si>
  <si>
    <t>14823 Pomerado Rd Poway, CA</t>
  </si>
  <si>
    <t>I.C. ENGINE, NATURAL GAS. MAKE: FORD, MODEL: CSG-6491-6005-A, SERIAL NO: 01948 B-11-RT, BHP RATING: 61 HP. EQUIPPED WITH A CATALYTIC CONVERTER MINE-X, MODEL DC-45-X AND AN AIR TO FUEL RATIO CONTROLLER 'SAFE CONTROLS', MODEL TWC PN 5958 CONTAINING AN O2 SENSOR PN 89354. DRIVES AN EMERGENCY GENERATOR RATED AT 35 KW (Model ESG-642, SERIAL NO: EG980738822). JFT JUN/08</t>
  </si>
  <si>
    <t>APCD2008-PTO-985442</t>
  </si>
  <si>
    <t>METROPOLITAN TRANSIT SYSTEM</t>
  </si>
  <si>
    <t>1213 JOHNSON AV N EL CAJON, CA</t>
  </si>
  <si>
    <t>EMERGENCY STANDBY ENGINE: JOHN DEERE DIESEL ENGINE, MODEL 4045HF285, S/N PE4045L006861, RATED AT 158 BHP, EPA TIER 3 CERTIFIED OF ENGINE FAMILY NUMBER 7JDXL06.8105, TURBOCHARGED, DRIVING A 100 KW GENERATOR. (985442-CCN-5/08)</t>
  </si>
  <si>
    <t>APCD2008-PTO-985508</t>
  </si>
  <si>
    <t>INTERNAL COMBUSTION ENGINE. MAKE: CUMMINS, MODEL: 6BT5.9-G6, SERIAL NO.: FO102509100. BHP: 170, DIESEL FUELED, TURBOCHARGED, INTERCOOLED. FAMILY CERTIFICATION NUMBER: 1CEXL0359AAA. DRIVES AN EMERGENCY GENERATOR RATED AT 127 KW. JFT 8/08</t>
  </si>
  <si>
    <t>APCD2008-PTO-985814</t>
  </si>
  <si>
    <t>City Of SD COMM DIV (PT Loma Standpipe)</t>
  </si>
  <si>
    <t>201 Catalina Bl San Diego, CA</t>
  </si>
  <si>
    <t>EMERGENCY ENGINE GENERATOR: FORD PROPANE ENGINE MODEL CSG-49 82 HP GENERATOR S/N 0571299353 DRIVING A 30 KW GENERATOR. APPL# 985814 EFH</t>
  </si>
  <si>
    <t>APCD2008-PTO-985871</t>
  </si>
  <si>
    <t>Smart &amp; Final #935</t>
  </si>
  <si>
    <t>Mgr Carla Meza</t>
  </si>
  <si>
    <t>150 B Ave Coronado, CA</t>
  </si>
  <si>
    <t>I.C. NATURAL GAS ENGINE. MAKE: GENERAL MOTORS, MODEL: VORTEC 4.3L S/N 2195906, EQUIPPED WITH CATALYTIC CONVERTER BRAND JOHNSON-MATTHEY, MODEL BANDITO CX4-4. ENGINE BHP IS 75 HP. DRIVING A 40 KW. ELECTRICAL EMERGENCY GENERATOR. JFT 985871</t>
  </si>
  <si>
    <t>APCD2008-PTO-985984</t>
  </si>
  <si>
    <t>EMERGENCY DIESEL ENGINE:  JOHN DEERE 4045TF270E, S/N: PE4045T595032, 99 HP, TIER 2 CERTIFIED OF FAMILY# 6JDXL04.5057, AFTERCOOLED, TURBOCHARGED, DRIVING A 60 KW BACKUP GENERATOR.    985984/SJE</t>
  </si>
  <si>
    <t>APCD2008-PTO-986026</t>
  </si>
  <si>
    <t>Ferro Electronic Material Systems</t>
  </si>
  <si>
    <t>1395 Aspen Wy Vista, CA</t>
  </si>
  <si>
    <t>REGISTRATION OF PROPANE BACKUP ENGINE MAKE: FORD, MODEL LSG-8751-6005, S/N 20312-1-04-98, APP# 986026</t>
  </si>
  <si>
    <t>APCD2008-PTO-986030</t>
  </si>
  <si>
    <t>Bob Leftwick</t>
  </si>
  <si>
    <t>7520 Convoy Ct SAN DIEGO, CA</t>
  </si>
  <si>
    <t>EMERGENCY ENGINE/GENERATOR: DETROIT DIESEL MODEL 6063-HV35 S/N:06R0990683550 BHP MODEL YEAR 2007 TIER 3 FAMILY #7DDXL14.OVLD TURBOCHARGED AFTERCOOLED DRIVING A 350 KW GENERATOR. APPL# 986030 EFH</t>
  </si>
  <si>
    <t>APCD2008-PTO-986054</t>
  </si>
  <si>
    <t>Art Museum of La Jolla</t>
  </si>
  <si>
    <t>700 Prospect St La Jolla, CA</t>
  </si>
  <si>
    <t>REGISTRATION OF AN EXISTING EMERGENCY STANDBY PERKINS DIESEL ENGINE, MODEL LJ70Z96, S/N U66 745Y, 72 HP, ORIG. APP 986054</t>
  </si>
  <si>
    <t>APCD2008-PTO-986278</t>
  </si>
  <si>
    <t>REGISTRATION EXISTING DIESEL EMERGENCY STANDBY ENGINE, MAKE: JOHN DEERE, MODEL: 4039TF001, S/N: T04039T310791, ORIGINAL APP# 986278 SH 3/26/08</t>
  </si>
  <si>
    <t>APCD2008-PTO-986937</t>
  </si>
  <si>
    <t>SD Trolley Inc</t>
  </si>
  <si>
    <t>DIESEL EMERGENCY ENGINE MAKE: JOHN DEERE MODEL: 4039D S/N: CD4039D315389 MODEL YEAR: 1997 66 HP TURBOCHARGER, AFTER COOLER. ORIG. APP# 986937 SH 8/08</t>
  </si>
  <si>
    <t>APCD2009-PTO-000340</t>
  </si>
  <si>
    <t>Emergency standby engine: Volvo diesel engine, Model D50016.1B65, S/N D16*033831*C3*A, rated at 757 bhp, Model Year 2008, Tier 2 certified of Engine Family Number 8VPXL16.1ACB, driving a 500 KW generator.</t>
  </si>
  <si>
    <t>APCD2009-PTO-000355</t>
  </si>
  <si>
    <t>8913 Complex Drive San Diego, CA</t>
  </si>
  <si>
    <t>Emergency Standby Diesel Engine: Doosan Infracore, Model: P222FEYOB, S/N: EUYOB700339, 954 bhp, Tier 2 certified, Family #: 7DWXL21.9UYA, Model Year: 2007, turbocharged, with exhaust gas recirculation, and crankcase filter, driving a 750 kW generator._x000D_
(APCD2008-APP-987409/DCT/10/09)</t>
  </si>
  <si>
    <t>APCD2009-PTO-000362</t>
  </si>
  <si>
    <t>C &amp; S Investments</t>
  </si>
  <si>
    <t>Keith Lynch</t>
  </si>
  <si>
    <t>3939 Ruffin Rd San Diego, CA</t>
  </si>
  <si>
    <t>Emergency Standby Diesel Engine: John Deere, Model: 6068HF285, S/N: PE6068L069313, 197 bhp, Tier 3 certified, Family #: 8JDXL06.8104, Model year: 2008, turbocharged, charge air-cooled, driving a 125 kW Kohler generator.  _x000D_
(APCD2009-APP-987777/DCT/10/09</t>
  </si>
  <si>
    <t>APCD2009-PTO-000372</t>
  </si>
  <si>
    <t>Emergency Standby Diesel Engine: Doosan Infracore, Model: P222FEYOB, S/N: EUYOB700342, 954 bhp, Tier 2 certified, Family #: 7DWXL21.9UYA, Model Year: 2007, turbocharged, with exhaust gas recirculation, driving a 750 kW generator. (DCT/11/09)._x000D_
_x000D_
Note: The nameplate on the engine incorrectly lists the family number as 7DWX21.9UYA</t>
  </si>
  <si>
    <t>APCD2009-PTO-860256</t>
  </si>
  <si>
    <t>ENGINE NO. 4: EMERGENCY DUAL FUEL DIESEL/NATURAL GAS ENGINE GENERATOR SET, FAIRBANKS MORSE MODEL 38TDD8-1/8, 4200 BHP, 3 MW.  NO APP 17CCR93115 SJE 12/05</t>
  </si>
  <si>
    <t>APCD2009-PTO-860259</t>
  </si>
  <si>
    <t>ENGINE NO. 5: EMERGENCY DUAL FUEL DIESEL/NATURAL GAS ENGINE GENERATOR SET, FAIRBANKS MORSE MODEL 38TDD8-1/8, 4200 BHP, 3MW.   860259 17CCR93115 SJE 05/06</t>
  </si>
  <si>
    <t>APCD2009-PTO-911324</t>
  </si>
  <si>
    <t>EMERGENCY ELECTRICAL GENERATOR, GENERAC MODEL 92A 0206S 100 KW, 160 HP NATURAL GAS ENGINE, BLOCK NO. 10114182. (APPL #911324/GDS) 12/92    911324</t>
  </si>
  <si>
    <t>APCD2009-PTO-920424</t>
  </si>
  <si>
    <t>EMERGENCY ENGINE GENERATOR SET:  4200 HP FAIRBANKS MORSE MODEL 38TDD8-1/8 TURBOCHARGED, AFTERCOOLED, DUAL FUEL, #1 DIESEL / NATURAL GAS ENGINE SERIAL NUMBER 38D892004TDFSM12 WITH A 3 MW MAGNATEK LOUIS ALLIS GENERATOR. APP #920424 GDS 2/95 920424 17CCR93115 SJE 12/05</t>
  </si>
  <si>
    <t>APCD2009-PTO-960485</t>
  </si>
  <si>
    <t>Registration of Existing Diesel Standby Engine Make: Komatsu, Model: SA6D110-1, S/N: 64194, HP: 180_x000D_
Date first operated in San Diego: 1990, _x000D_
App# 960485/ALC July-1998,  _x000D_
App# APCD2009-CER-000079/SH Feb-2010</t>
  </si>
  <si>
    <t>APCD2009-PTO-960532</t>
  </si>
  <si>
    <t>Hwy 101 Nuclear Gen Station San Onofre, CA</t>
  </si>
  <si>
    <t>EMERGENCY ENGINE: _x000D_
CHRYSLER, MODEL 318 C.I., GASOLINE FIRED, 136 BHP_x000D_
S/N FB50-318A_x000D_
DRIVING AN EMERGENCY FIRE PUMP</t>
  </si>
  <si>
    <t>APCD2009-PTO-961299</t>
  </si>
  <si>
    <t>9305 Lightwave Av San Diego, CA</t>
  </si>
  <si>
    <t>EMERGENCY ENGINE GENERATOR SET: CATERPILLAR DIESEL ENGINE MODEL 3516 S/N 2519071 2200 BHP DRIVING A 1500 KW GENERATOR LABELED GENERATOR NO. 2. (961299-CCN-1/98) 17CCR93115 SJE12/05</t>
  </si>
  <si>
    <t>APCD2009-PTO-961300</t>
  </si>
  <si>
    <t>EMERGENCY ENGINE GENERATOR SET: CATERPILLAR DIESEL ENGINE MODEL 3516 S/N 25Z00897 2200 BHP DRIVING A 1500 KW GENERATOR LABELED GENERATOR NO. 3. (961300-CCN-1/98) 17CCR93115 SJE12/05</t>
  </si>
  <si>
    <t>APCD2009-PTO-961435</t>
  </si>
  <si>
    <t>Loma Cabrillo LLC</t>
  </si>
  <si>
    <t>3475 Kenyon St San Diego, CA</t>
  </si>
  <si>
    <t>EMERGENCY STANDBY ENGINE: DETROIT DIESEL MODEL 9123-3300 S/N 12E.0002901, 1100 BHP, DIESEL FUELED, EQUIPPED WITH TURBOCHARGER. VERTICAL EXHAUST STACK. DRIVES A 750 KW EMERGENCY GENERATOR. 961435/CCN, 17CCR93115  /SJE/02/07, 985649/JFT</t>
  </si>
  <si>
    <t>APCD2009-PTO-970731</t>
  </si>
  <si>
    <t>TPSC IX, LLC c/o Cushman &amp; Wakefield</t>
  </si>
  <si>
    <t>EMERGENCY ENGINE: DETROIT DIESEL, MODEL 6V92TA-8063-7416, DIESEL FIRED, 474 BHP, S/N 391966, DRIVING A 300-KW ELECTRIC GEN-SET. 02/98 ALC 970731 17CCR93115 SJE11/05 (MODEL 6VF218789-8063-7416 VERIFIED FOR ATCM)</t>
  </si>
  <si>
    <t>APCD2009-PTO-972133</t>
  </si>
  <si>
    <t>The Irvine Co</t>
  </si>
  <si>
    <t>225 Broadway #1550 San Diego, CA</t>
  </si>
  <si>
    <t>EMERGENCY ENGINE GENERATOR:  325 HORSEPOWER ALLIS CHALMERS DIESEL ENGINE, S/N: 13586 MODEL 21000 WITH 200 KW ONAN GENERATOR. (982461 1/05) 972133GDS 4/99 (983685 10/05)17 CCR 93 115 SJE 11/05</t>
  </si>
  <si>
    <t>APCD2009-PTO-973610</t>
  </si>
  <si>
    <t>EMERGENCY ENGINE GENERATOR: 750 HORSEPOWER DETROIT DIESEL ENGINE, MODEL 71237305, SERIAL NUMBER 12VA056290, TURBOCHARGED. 973610 GDS 7/99 17 CCR 93115 SJE 12/05</t>
  </si>
  <si>
    <t>APCD2009-PTO-975671</t>
  </si>
  <si>
    <t>KOMATSU DIESEL ENGINE MODEL 0649T, 118 HP, S/N 18544. 975671AFS30OCT200017CCR93115SJE11/05</t>
  </si>
  <si>
    <t>APCD2009-PTO-976198</t>
  </si>
  <si>
    <t>Verdezyne Inc</t>
  </si>
  <si>
    <t>Steve Jackson</t>
  </si>
  <si>
    <t>2715 W Loker Av Carlsbad, CA</t>
  </si>
  <si>
    <t>ONE (1) EMERGENCY STANDBY ENGINE, PERKINS DIESEL ENGINE M/N 1795 / 1800, S/N AA50721U931636D, 75.1 HP, DRIVING A 40 KW GENERATOR. APPL# 976198 EFH 08/02 17 CCR 93115 SJE 05/06 AP 987803 2/09</t>
  </si>
  <si>
    <t>APCD2009-PTO-976530</t>
  </si>
  <si>
    <t>NAPP SYSTEMS INC</t>
  </si>
  <si>
    <t>260 PACIFIC ST   S SAN MARCOS, CA</t>
  </si>
  <si>
    <t>CUMMINS EMERGENCY STANDBY DIESEL ENGINE MODEL V378F2, S/N 20197816, 136 HP@ 3300 RPM FOR FIRE PUMP SYSTEM. 976530AFS03JUL2001  17CCR93115 SJE 12/05</t>
  </si>
  <si>
    <t>APCD2009-PTO-976969</t>
  </si>
  <si>
    <t>Kyocera Wireless Corp</t>
  </si>
  <si>
    <t>10300 Campus Pt Dr San Diego, CA</t>
  </si>
  <si>
    <t>EMERGENCY ENGINE GENERATOR, 345 HP CAT DIESEL ENGINE, MODEL 3306, S/N 9NR04269.  APPL# 976969 EFH 09/01    17CCR93115     SJE11/05</t>
  </si>
  <si>
    <t>APCD2009-PTO-977070</t>
  </si>
  <si>
    <t>BioMarin Pharmaceuticals</t>
  </si>
  <si>
    <t>Xiaomei Bao</t>
  </si>
  <si>
    <t>DIESEL FIRED EMERGENCY ENGINE MAKE: JD. MODEL: 4039TF001. S/N: T04039T427448. DRIVING AN ELECTRIC GENERATOR: KOHLER. MODEL: 60ROZJ71. S/N: 338714. (977070 ALC 10/01) (979812 7/03) 17CCR93115  SJE10/05 TNO 986792 12844 34W01 34K01 REACTIVATE ACT-000026</t>
  </si>
  <si>
    <t>APCD2009-PTO-977397</t>
  </si>
  <si>
    <t>General Atomics ASI (GA-ASI)</t>
  </si>
  <si>
    <t>14303 General Atomics Wy Poway, CA</t>
  </si>
  <si>
    <t>EMERGENCY STANDBY ENGINE. DIESEL FUELED. MAKE: CATERPILLAR. MODEL: 3512B. SERIAL NO.: 1GZ00538. BHP RATING: 2154.9 HP. EQUIPPED WITH A TURBOCHARGER AND AN AFTERCOOLER. DRIVES A 1500 KW GENERATOR. 17CCR93115 SJE 03/07</t>
  </si>
  <si>
    <t>APCD2009-PTO-977985</t>
  </si>
  <si>
    <t>NOVARX</t>
  </si>
  <si>
    <t>6828 NANCY RIDGE DR #100 SAN DIEGO, CA</t>
  </si>
  <si>
    <t>INTERNAL COMBUSTION ENGINE. MAKE: JOHN DEERE. MODEL: 6081TF001. SERIAL NO. T.B.D. BHP RATING: 211 HP. DIESEL FUELED. EQUIPPED WITH A TURBO-CHARGER. DRIVES AN ELECTRICAL EMERGENCY GENERATOR RATED AT 1356 KW.    17CCR93118   SJE04/06 (ATCM DATA: S/N RG6081T152442)</t>
  </si>
  <si>
    <t>APCD2009-PTO-978257</t>
  </si>
  <si>
    <t>Readerlink Marketing Services</t>
  </si>
  <si>
    <t>Ron Mata</t>
  </si>
  <si>
    <t>10350 Barnes Canyon Rd Ste 100 San Diego, CA</t>
  </si>
  <si>
    <t>International engine. Model GCD325. Engine Serial Number 1833330C1. Engine Family YNVXL0530AO. _x000D_
AND DRIVING A 200 KW GENERATOR. (978257ALC7/02)(17CCR9311SJE11/05) 985642 EFH</t>
  </si>
  <si>
    <t>APCD2009-PTO-979191</t>
  </si>
  <si>
    <t>Marriott Residence Inn Mission Valley</t>
  </si>
  <si>
    <t>Todd Capizzo</t>
  </si>
  <si>
    <t>1865 Hotel Circle S San Diego, CA</t>
  </si>
  <si>
    <t>EMERGENCY STANDBY ENGINE: JOHN DEERE DIESEL ENGINE, MODEL 4045TF250, S/N PE4045T220422, RATED AT 134 BHP, EPA CERIFIED OF ENGINE FAMILY NUMBER 2JDXL06.8014, TURBOCHARGED, DRIVING AN 81 KW GENERATOR. (979191-CCN-6/04)  17CCR93115   SJE 06/06 AP 987818 2/09</t>
  </si>
  <si>
    <t>APCD2009-PTO-979335</t>
  </si>
  <si>
    <t>Champions of The West Inc</t>
  </si>
  <si>
    <t>Dean Bailey</t>
  </si>
  <si>
    <t>12250 El Camino Real San Diego, CA</t>
  </si>
  <si>
    <t>EMERGENCY STANDBY ENGINE: PERKINS DIESEL ENGINE, MODEL 1306E87T, S/N 115971/06, RATED AT 230 BHP, EPA CERTIFIED OF ENGINE FAMILY NUMBER 2NVXL0530 AND, TURBOCHARGED, DRIVING A 172 KW GENERATOR.(979335-CCN-7/03)    17CCR93115      SJE10/05</t>
  </si>
  <si>
    <t>APCD2009-PTO-979385</t>
  </si>
  <si>
    <t>EWE Capital LLC</t>
  </si>
  <si>
    <t>Brenda Farrell</t>
  </si>
  <si>
    <t>9350 Waxie Way San Diego, CA</t>
  </si>
  <si>
    <t>EMERGENCY ENGINE: DETROIT DIESEL, MODEL 6063MK35, ENGINE S/N 06R0720012, SERIES 60, 490 BHP, DIESEL FIRED, TURBOCHARGED, AFTERCOOLED, CARB CERTIFICATION NO. U-R-007-0071, EPA CERTIFICATION NO. 2DDXL120.7VGD, DRIVING A 300-KW GENERATOR (MODEL 300DSE, S/N 0750058)._x000D__x000D_(979385 ALC 11/04)17CCR93115SJE11/05</t>
  </si>
  <si>
    <t>APCD2009-PTO-979427</t>
  </si>
  <si>
    <t>EMERGENCY ENGINE:  JOHN DEERE, MODEL 6068T150, 150 BHP, DIESEL FIRED, TURBOCHARGED, S/N TO6068T884776, DRIVING AN 80-KW ELECTRIC GENERATOR. (979427 ALC 02/04) 17CCR93115 SJE 10/05</t>
  </si>
  <si>
    <t>APCD2009-PTO-980711</t>
  </si>
  <si>
    <t>AT&amp;T Salton Radio CAO520</t>
  </si>
  <si>
    <t>Communication Tech</t>
  </si>
  <si>
    <t>EMERGENCY ENGINE GENERATOR: _x000D_MFR: GENERAL MOTORS, _x000D_MODEL 3017-L, _x000D_S/N 3A51146, _x000D_FUEL: DIESEL, _x000D_76 HP._x000D__x000D_APPL# 980711 EFH 03/04 17 CCR 93 115 SJE 12/05</t>
  </si>
  <si>
    <t>2976.80</t>
  </si>
  <si>
    <t>APCD2009-PTO-980922</t>
  </si>
  <si>
    <t>Burlington Coat Factory</t>
  </si>
  <si>
    <t>Kevin Schmidt</t>
  </si>
  <si>
    <t>555 I St Chula Vista, CA</t>
  </si>
  <si>
    <t>EMERGENCY STANDBY ENGINE: FORD ENGINE, FUELED WITH NATURAL GAS, MODEL L56-875, S/N 339393, RATED AT 126 BHP, DRIVING A GENERATOR.(980922-CCN-4/04)(982176 11/04)</t>
  </si>
  <si>
    <t>110.80</t>
  </si>
  <si>
    <t>APCD2009-PTO-982243</t>
  </si>
  <si>
    <t>Nordstrom #364</t>
  </si>
  <si>
    <t>270 E Via Rancho Pkwy Escondido, CA</t>
  </si>
  <si>
    <t>EMERGENCY ENGINE: ONAN, MODEL L634D-110198B, 80 BHP, DIESEL FIRED, S/N K853949185. (982283 ALC 12/04) 17CCR93115  SJE06/06</t>
  </si>
  <si>
    <t>APCD2009-PTO-983259</t>
  </si>
  <si>
    <t>EXELIXIS</t>
  </si>
  <si>
    <t>4757 NEXUS CENTER DR SAN DIEGO, CA</t>
  </si>
  <si>
    <t>EMERGENCY STANDBY ENGINE: DETROIT DIESEL ENGINE, MODEL 6063TK35, S/N 06RH001905, RATED AT 475 BHP, MODEL YEAR 2000, EPA TIER 1 CERTIFIED OF ENGINE FAMILY NUMBER YDDXL12.7TGD, TURBOCHARGED, AFTERCOOLED, DRIVING A 300 KW GENERATOR. (983259-CCN-7/05)</t>
  </si>
  <si>
    <t>APCD2009-PTO-983426</t>
  </si>
  <si>
    <t>EMERGENCY ENGINE GENERATOR, 83 HP GENERAL MOTORS/DETROIT DIESEL ENGINE MODEL 2913, SN 2A50239. APPL# 983426 EFH 0905</t>
  </si>
  <si>
    <t>APCD2009-PTO-983663</t>
  </si>
  <si>
    <t>BioMed Realty Trust</t>
  </si>
  <si>
    <t>EMERGENCY STANDBY ENGINE: JOHN DEERE DIESEL ENGINE, MODEL 4045DF150, S/N TO40450884115, RATED AT 71 BHP, MODEL YEAR 2001, EPA TIER 1 CERTIFIED OF ENGINE FAMILY NUMBER 1JDXL06.8016, DRIVING A 40 KW GENERATOR. (983663-CCN-12/05)</t>
  </si>
  <si>
    <t>APCD2009-PTO-984498</t>
  </si>
  <si>
    <t>EMERGENCY STANDBY ENGINE: DETROIT DIESEL ENGINE, MODEL 6067-GK60, S/N: 06R0390024, RATED AT 500 BHP, MODEL YEAR 1997, EPA TIER 1 CERTIFIED OF ENGINE FAMILY NUMBER VDD12.TJDARE, TURBOCHARGED, AFTERCOOLED, DRIVING A GENERATOR. (984498-CCN-8/06)</t>
  </si>
  <si>
    <t>APCD2009-PTO-984729</t>
  </si>
  <si>
    <t>Sycamore Creek Research Park LLC</t>
  </si>
  <si>
    <t>Rosado Associates</t>
  </si>
  <si>
    <t>10655 Sorrento Valley Rd San Diego, CA</t>
  </si>
  <si>
    <t>REGISTRATION OF DIESEL EMERGENCY BACKUP ENGINE, MAKE LISTER PETTER, 59 HPMODEL CS4, S/N 826-6582 AAB, APP# 984729</t>
  </si>
  <si>
    <t>APCD2009-PTO-985653</t>
  </si>
  <si>
    <t>Emergency Engine: John Deere, Model 6090HF485, Diesel Fired, 350 Bhp,Turbo Charged, Aftercooled, S/N RG6090L014692, Family No. 7Jdxl09.0102, Portable On Site, Driving A Fire Pump.  (986653/Sje)  (AlC 04/09)</t>
  </si>
  <si>
    <t>APCD2009-PTO-985964</t>
  </si>
  <si>
    <t>EMERGENCY ENGINE: JOHN DEERE, MODEL 4045TF270, 99 BHP, DIESEL FIRED, TURBOCHARGED, S/N: PE4045T662069, ENGINE FAMILY NO. 7JDXL04.5057. (985964 ALC 04/09)</t>
  </si>
  <si>
    <t>APCD2009-PTO-986291</t>
  </si>
  <si>
    <t>The Muller Co</t>
  </si>
  <si>
    <t>3333 N Torrey Pines Ct La Jolla, CA</t>
  </si>
  <si>
    <t>EMERGENCY STANDBY GENERATOR, GENERAL MOTORS NATURAL GAS ENGINE, MODEL VORTEC 5.7L, 98HP, S/N SP7L13420, EQUIPPED WITH A DCL INTERNATIONAL 3-WAY CATALYST, MODEL DC 45, DRIVING A 60 KW GENERATOR. 986291 EFH</t>
  </si>
  <si>
    <t>APCD2009-PTO-986552</t>
  </si>
  <si>
    <t>Illumina Inc</t>
  </si>
  <si>
    <t>9440 Carroll Park Drive San Diego, CA</t>
  </si>
  <si>
    <t>Emergency Standby Engine, John Deere Diesel Engine, Model 6135HF485, 463 HP S/N RG6135L004790, Model 2007, Turbocharged and aftercooled, Tier 3, Engine Family No. 7JDXL13.5103, Driving A 300 KW Generator. 986552 EFH</t>
  </si>
  <si>
    <t>APCD2009-PTO-986888</t>
  </si>
  <si>
    <t>I2B Networks Inc</t>
  </si>
  <si>
    <t>8971 Complex Dr San Diego, CA</t>
  </si>
  <si>
    <t>EMERGENCY STANDBY DIESEL ENGINE: JOHN DEERE MODEL 6068HF285K S/N PE6068L074070 237 BHP TIER 3 CERTIFIED OF ENGINE FAMILY #8JDXL06.8104 MODEL YEAR 2008 TURBOCHARGED AFTERCOOLED DRIVING A 155 KW KOHLER GENERATOR 986888/DCT/04/09</t>
  </si>
  <si>
    <t>APCD2009-PTO-986919</t>
  </si>
  <si>
    <t>Meggitt (San Diego) Inc</t>
  </si>
  <si>
    <t>Gary Murrow</t>
  </si>
  <si>
    <t>10540 Heater Ct San Diego, CA</t>
  </si>
  <si>
    <t>EMERGENCY DIESEL ENGINE:  AB VOLVO PENTA 1232GE, S/N: 2120263673, 514 HP,TIER 1 CERTIFIED OF FAMILY # YVPXL12.0ACB, TURBOCHARGED, AFTERCOOLED, DRIVING AN EMERGENCY GENERATOR.  986919/SJE</t>
  </si>
  <si>
    <t>APCD2009-PTO-986999</t>
  </si>
  <si>
    <t>EMERGENCY STANDBY DIESEL ENGINE: CUMMINS, MODEL: QSB7-G3NR3, S/N: 46932851, 250 BHP, TIER 3 CERTIFIED OF FAMILY #: 8CEXL0409AAB, MODEL YEAR: 2008, TURBOCHARGED, DRIVING A 150 KW GENERATOR 986999/DCT/02/09</t>
  </si>
  <si>
    <t>APCD2009-PTO-987168</t>
  </si>
  <si>
    <t>Stemgent</t>
  </si>
  <si>
    <t>Safety Officer</t>
  </si>
  <si>
    <t>10575 Roselle St San Diego, CA</t>
  </si>
  <si>
    <t>EMERGENCY STANDBY DIESEL ENGINE: CATERPILLAR/PERKINS, MODEL: C4.4, S/N: E5M00807, 130 BHP, TIER 3 CERTIFIED OF FAMILY #: 8PKXL04.4NJ1, MODEL YEAR:2008, TURBOCHARGED, DRIVING AN 80 KW CATERPILLAR GENERATOR 987168/DCT/01/09</t>
  </si>
  <si>
    <t>APCD2009-PTO-987356</t>
  </si>
  <si>
    <t>Kathy Sullivan</t>
  </si>
  <si>
    <t>16450 W Bernardo Dr. San Diego, Ca</t>
  </si>
  <si>
    <t>EMERGENCY STANDBY DIESEL ENGINE: JOHN DEERE, MODEL: 6090HF485X, S/N: RG6090L047011, 346 BHP, TIER 3 CERTIFIED OF FAMILY #: 8JDXL09.0102, MODEL YEAR: 2008, TURBOCHARGED, CHARGE AIR COOLED, WITH A VERTICAL EXHAUST AND FLAPPER VALVE, DRIVING A 230 KW KOHLER GENERATOR. 987356/DCT/02/09</t>
  </si>
  <si>
    <t>APCD2009-PTO-987393</t>
  </si>
  <si>
    <t>Genoptix</t>
  </si>
  <si>
    <t>1811 Aston Ave Carlsbad, CA</t>
  </si>
  <si>
    <t>EMERGENCY STANDBY GENERATOR, JOHN DEERE DIESEL ENGINE, MODEL 6068HF285, 197 HP, S/N PE6068L068898, EPA TIER 3, CERTIFIED ENGINE, FAMILY NUMBER 8JDXL06.8104, MODEL YEAR 2008, TURBOCHARGED AND AFTERCOOLED DRIVING A 125 KW GENERATOR. 987393 EFH</t>
  </si>
  <si>
    <t>APCD2009-PTO-987419</t>
  </si>
  <si>
    <t>EMERGENCY STANDBY DIESEL ENGINE: JOHN DEERE, MODEL: 4045HF285I, S/N: PE4045L026826, 158 BHP, TIER 3 CERTIFIED OF FAMILY #: 7JDXL06.8105, MODEL YEAR 2008, TURBOCHARGED, DRIVING A 125 KW KOHLER GENERATOR987419/DCT/12/08</t>
  </si>
  <si>
    <t>APCD2009-PTO-987757</t>
  </si>
  <si>
    <t>San Diego Data Processing Corp</t>
  </si>
  <si>
    <t>5975 Santa Fe St San Diego, CA</t>
  </si>
  <si>
    <t>INTERNAL COMBUSTION ENGINE. MAKE: VOLVO PENTA, MODEL: TAD1641GE, SERIAL NO. D16*036956*C3*A. ENGINE BHP: 757, DIESEL FUELED, EQUIPPED WITH TURBOCHARGER AND AFTERCOOLER, ENGINE CERTIFIED FAMILY NO. 8VPXL16.1ACB. (TIER 2). ENGINE DRIVES AN ELECTRICAL EMERGENCY GENERATOR RATED AT 505 KW.    JFT 987757</t>
  </si>
  <si>
    <t>APCD2009-PTO-987980</t>
  </si>
  <si>
    <t>Nextel Communications Inc (Sprint)</t>
  </si>
  <si>
    <t>12305 Kerran St Poway, CA</t>
  </si>
  <si>
    <t>EMERGENCY STANDBY DIESEL ENGINE: JOHN DEERE, MODEL: 4045TF270E, S/N: PE4045T349192, 99 BHP, TIER 2 CERTIFIED OF FAMILY #: 4JDXL04.5057, MODEL YEAR: 2004, TURBO CHARGED, WITH A RETRO FITTED VERTICAL EXHAUST AND FLAPPER VALVE, DRIVING A 60 KW KOHLER GENERATOR 987980/DCT/06/09</t>
  </si>
  <si>
    <t>APCD2009-PTO-988106</t>
  </si>
  <si>
    <t>EMERGENCY NATURAL GAS FUELED ENGINE, MODEL#: V549KOCL010B, S/N: V549166736, ENGINE MFR: INTERNATIONAL HARVESTER CORPORATION, 100 HP, ORIG. APP# 960490, APP # 988106, SH 6/09</t>
  </si>
  <si>
    <t>APCD2009-PTO-988107</t>
  </si>
  <si>
    <t>EMERGENCY NATURAL GAS FUELED ENGINE, MODEL#: 57GN, S/N: 934021045, ENGINE MFR: GENERAC,  64 HP, ORIG. APP# 986049, APP# 988107, SH 6/02</t>
  </si>
  <si>
    <t>APCD2010-PTO-000400</t>
  </si>
  <si>
    <t>Caterpillar diesel engine, Model C18 DITA, S/N EST 00856, rated at 900 bhp, Model year 2009, EPA Tier 2 certified of Engine Family Number 9CPXL18.1ESW, turbocharged, aftercooled, driving a 671 kW generator</t>
  </si>
  <si>
    <t>APCD2010-PTO-000412</t>
  </si>
  <si>
    <t>Medtronic Abalation Frontiers, LLC</t>
  </si>
  <si>
    <t>Ali Mohammadian</t>
  </si>
  <si>
    <t>2210 Faraday Ave Carlsbad, CA</t>
  </si>
  <si>
    <t>Emergency standby diesel engine: John Deere, Model: 6068HF485T,U, S/N: PE6068L066869, 297 bhp, Tier 3 certified, Family No.: 8JDXL06.8101, Model Year: 2008, turbocharged, aftercooled, driving a 200 kW Generac generator._x000D_
(APCD2009-APP-987903/DCT/02/10)</t>
  </si>
  <si>
    <t>APCD2010-PTO-000413</t>
  </si>
  <si>
    <t>Sprint Communications</t>
  </si>
  <si>
    <t>937 Harbor Dr Bldg 110 San Diego, CA</t>
  </si>
  <si>
    <t>Emergency Standby Diesel Engine: Deere, Model: 3029TF270D, S/N: PE3029T333157, 64 bhp, Tier 2 certified, Family No.: 4JDXL02.9050, Model Year: 2004, turbocharged, driving a 30 kW Kohler generator with a retrofitted vertical exhaust stack.  _x000D_
(APCD2009-APP-988182/DCT/02/10)</t>
  </si>
  <si>
    <t>APCD2010-PTO-000416</t>
  </si>
  <si>
    <t>General Atomics Aeronautical</t>
  </si>
  <si>
    <t>14170 Kirkham Way Poway, CA</t>
  </si>
  <si>
    <t>Emergency standby engine: Caterpillar diesel engine, Model C15 DITA, S/N FSE00287, rated at 717 bhp, Model year 2006, EPA Tier 3 certified of engine family number 6CPXL15.2ESK, turbocharged, aftercooled, driving a 535 KW generator.</t>
  </si>
  <si>
    <t>APCD2010-PTO-000417</t>
  </si>
  <si>
    <t>Internal Combustion engine. Make: Cummins, model QST30-g, serial number: 37228475. Diesel engine, turbocharged and aftercooled. BHP: 1,490. Certified to Tier 2, family &amp;CEXK030.AAD. Drives an emergency electrical generator rated at 1,000 kw.</t>
  </si>
  <si>
    <t>APCD2010-PTO-000427</t>
  </si>
  <si>
    <t>Poway Unified School District Park Village</t>
  </si>
  <si>
    <t>Chad Koster</t>
  </si>
  <si>
    <t>Park Village Elementary School,7930 Park Village Rd San Diego, CA</t>
  </si>
  <si>
    <t>Registration of Existing Emergency Standby Diesel Engine_x000D_
Generac, Model: 4.3L, S/N: 74475, HP: 64_x000D_
Model Year: 1994, Date first operated in San Diego: 1994_x000D_
Original App# APCD2009-CER-000009/SH Feb-2010</t>
  </si>
  <si>
    <t>APCD2010-PTO-000460</t>
  </si>
  <si>
    <t>Mesa Verde Del Mar LP</t>
  </si>
  <si>
    <t>Jeff Gertino</t>
  </si>
  <si>
    <t>Del Vino/Little McGonigle Ranch Rd San Diego, CA</t>
  </si>
  <si>
    <t>Emergency standby engine: John Deere diesel engine, Model 4045HF150,  S/N CD4045H661596, rated at 165 bhp, Model Year 2001, EPA Tier 1 certified emissions of Engine Family 1JDXL06.8012, driving a 111KW generator</t>
  </si>
  <si>
    <t>APCD2010-PTO-000465</t>
  </si>
  <si>
    <t>County of San Diego HHSA</t>
  </si>
  <si>
    <t>6255 Mission Gorge Rd San Diego, CA</t>
  </si>
  <si>
    <t>Emergency Engine Generator: John Deere Diesel Engine, Model 6068HF285, S/N PE 6068L041035, 197 hp, Model Year 2008,  Tier 3 Certified of Family# 8JDXL06.8104, aftercooled, turbocharged, driving a 125 kw, Kohler Generator.</t>
  </si>
  <si>
    <t>APCD2010-PTO-000467</t>
  </si>
  <si>
    <t>Lexie Smith</t>
  </si>
  <si>
    <t>10170 Sorrento Valley Rd San Diego, CA</t>
  </si>
  <si>
    <t>Existing Diesel Standby Engine_x000D_
International, Model: DT530, S/N: WH1306N_x000D_
Year of Manufacture: 1997_x000D_
Date first operated in San Diego County: 1999_x000D_
Original App# APCD2010-CER-000153/SH Mar-2010</t>
  </si>
  <si>
    <t>APCD2010-PTO-000472</t>
  </si>
  <si>
    <t>David Giles</t>
  </si>
  <si>
    <t>9970 Carroll Canyon Rd San Diego, CA</t>
  </si>
  <si>
    <t>Registration of Existing Diesel Standby Engine_x000D_
Detroit, Model: 8B-92TA, S/N: 08BF174722, HP: 568_x000D_
Original App# APCD2009-CER_000147/SH Mar-2010</t>
  </si>
  <si>
    <t>APCD2010-PTO-000478</t>
  </si>
  <si>
    <t>10300 Miramar Dam Dr San Diego, Ca</t>
  </si>
  <si>
    <t>Existing Diesel Standby Engine_x000D_
Caterpillar, Model: 3512, S/N: 24707561, HP: 1425_x000D_
Date first operated in San Diego County: 1997_x000D_
Original App# APCD2010-CER-000131/SH Mar-2010</t>
  </si>
  <si>
    <t>APCD2010-PTO-000491</t>
  </si>
  <si>
    <t>BAE Systems</t>
  </si>
  <si>
    <t>Brian Slack</t>
  </si>
  <si>
    <t>2305 Historic Decatur Rd San Diego, CA</t>
  </si>
  <si>
    <t>Emergency standby engine: Detroit Diesel engine, Model 60 Series, S/N 06R102697.5, rated at 685 bhp, Model year 2009, EPA Tier 3 certified of Engine Family Number 9DDXL14.0VLD, driving a 350 kW generator.</t>
  </si>
  <si>
    <t>APCD2010-PTO-000537</t>
  </si>
  <si>
    <t>Balboa Travel Plaza</t>
  </si>
  <si>
    <t>Lisa Bosstick</t>
  </si>
  <si>
    <t>5414 Oberlin Drive San Diego, CA</t>
  </si>
  <si>
    <t>Emergency standby engine: John Deere diesel engine, Model 4045HF285, S/N PE4045L104661, rated at 158 bhp, Model Year 2010, EPA Tier 3 certified of Engine Family Number AJDXL06.8117, driving a 100 KW generator.</t>
  </si>
  <si>
    <t>APCD2010-PTO-000570</t>
  </si>
  <si>
    <t>Noel Fenlon</t>
  </si>
  <si>
    <t>Internal combustion engine, emergency. Make: Generac, model 13.3 GTA, serial number OHO 924, turbocharged, charge air cooled, certified to EPA engine family 9GNXB813.32C6. Natural gas fueled with catalytic converter model OD 5210. Drives an electrical emergency generator rated at 200 kW. JFT Jun10</t>
  </si>
  <si>
    <t>APCD2010-PTO-000601</t>
  </si>
  <si>
    <t>Emergency Engine Generator: General Motors engine, Model Vortec 8.1L, S/N 8P1L19441,_x000D_
NG or LP fueled, 162 hp, equipped with a MINE-X-2-DC46 three-way catalytic converter, driving a 100 kW generator.</t>
  </si>
  <si>
    <t>APCD2010-PTO-000624</t>
  </si>
  <si>
    <t>Emergency Diesel Engine: Caterpillar 3512C ATAAC, S/N: EBG00499, 2206 hp, Tier 2 certified of Family #8CPXL58.6T2X, turbocharged, aftercooled, driving a 1500 kW backup generator.</t>
  </si>
  <si>
    <t>APCD2010-PTO-000633</t>
  </si>
  <si>
    <t>Covance Market Access Services</t>
  </si>
  <si>
    <t>Mo Chaudry</t>
  </si>
  <si>
    <t>10300 Campus Pt Dr, Ste 225 San Diego, CA</t>
  </si>
  <si>
    <t>Emergency Engine Generator: John Deere Diesel Engine, Model 6090HF484, 422 hp, Model Year 2010, S/N RG6090L077750, EPA Tier 3 Certified Engine, Family Number AJDXL09.0114, turbocharged and aftercooled, driving a 275 kW electrical generator.</t>
  </si>
  <si>
    <t>APCD2010-PTO-000649</t>
  </si>
  <si>
    <t>Providence 9431 Dowdy Drive, LLC</t>
  </si>
  <si>
    <t>Brian Bright</t>
  </si>
  <si>
    <t>9431 Dowdy Dr San Diego, CA</t>
  </si>
  <si>
    <t>Emergency Standby Engine, Volvo Penta Diesel Engine, Model TAD 1631 GE,  757 bhp, S/N 8687682160049451, Model Year 2004, Turbocharged and Aftercooled, Tier 1 Certified, Engine Family No. 4VPXL16.OACB, controlled by a Miratech DPF, Model CBS 16V-10WE and S/N CBX3306, driving a 565 kw electrical generator.</t>
  </si>
  <si>
    <t>APCD2010-PTO-000650</t>
  </si>
  <si>
    <t>Haggen Opco South LLC dba Haggen #2190</t>
  </si>
  <si>
    <t>Ben Hernandez</t>
  </si>
  <si>
    <t>5950 Balboa Ave San Diego, CA</t>
  </si>
  <si>
    <t>Stationary emergency engine. Fuel: primary, natural gas; secondary, propane. Brand: General Motors, model 4.3L, s/n is 4.3LX56361 EIO. Engine BHP: 68 HP, engine is EPA certified family name APSIB4.302ED. Engine is fitted with a 3 way catalyst brand Johnson Matthey, model Bandito, CXX4-4, s/n 18EA4694/3475.</t>
  </si>
  <si>
    <t>APCD2010-PTO-000655</t>
  </si>
  <si>
    <t>Tammy Calhoun</t>
  </si>
  <si>
    <t>9970 Carroll Canyon Rd San Diego, Ca</t>
  </si>
  <si>
    <t>Emergency Engine Generator: Detroit Diesel Engine, Model Series 60 14.0L (6063HK35) 635 hp, Model Year 2005, S/N 06R0968607, EPA Tier 3, Certified Engine, Family Number 5DDXL14.0VLD, Turbocharged and Aftercooled, driving a 400 KW generator.</t>
  </si>
  <si>
    <t>APCD2010-PTO-000677</t>
  </si>
  <si>
    <t>Myke Smith</t>
  </si>
  <si>
    <t>2105 Rutherford Rd Carlsbad, CA</t>
  </si>
  <si>
    <t>Stationary Emergency Diesel Engine:  John Deere / 6090HF484, S/N: RG6090L086105, 422 hp, Tier 3 certified of Family #AJDXL09.0114, turbocharged, aftercooled, driving an emergency generator.</t>
  </si>
  <si>
    <t>APCD2010-PTO-000680</t>
  </si>
  <si>
    <t>Evergreen Surgical Center, LLC</t>
  </si>
  <si>
    <t>Maria Abaca</t>
  </si>
  <si>
    <t>3434 Midway Dr. #1008 San Diego, CA</t>
  </si>
  <si>
    <t>Emergency Diesel Engine Generator: John Deere model 4045DF150D; S/N TO4045D887423; Engine Family YJDXL06.8016; 71 bhp rated; driving a 43 kW generator</t>
  </si>
  <si>
    <t>APCD2010-PTO-000681</t>
  </si>
  <si>
    <t>9885 Carroll Canyon LLC</t>
  </si>
  <si>
    <t>Tom Brooks</t>
  </si>
  <si>
    <t>9885 Carroll Canyon Rd San Diego, CA</t>
  </si>
  <si>
    <t>Emergency Engine Generator: John Deere Diesel Engine, Model 5030HF285G, S/N PE5030L021413, rated at 93 hp, Model year 2009, EPA Tier 3 Certified Engine, Family Number 9JDXL03.0113, turbocharged and aftercooled, driving a 60 kw electrical generator.</t>
  </si>
  <si>
    <t>APCD2010-PTO-000689</t>
  </si>
  <si>
    <t>Emergency Engine Generator: Detroit Diesel, Model: R1238A36, S/N: 5352004779, 1120 hp,  Tier 2 Certified, Family No.: 6DDXL31.8XRR, Model Year: 2006, turbocharged, driving a 750 KW generator.</t>
  </si>
  <si>
    <t>APCD2010-PTO-000712</t>
  </si>
  <si>
    <t>Pala Mission Rd &amp; Pala Temecula Pala, CA</t>
  </si>
  <si>
    <t>Emergency Engine Generator: John Deere Diesel Engine, Model 4045TF270E, rated at 99 hp, Model Year 2004, EPA Tier 2 Certified Engine, Family Number 4JDXL04.5057, S/N PE4045T357953, turbocharged, driving a 60 kW generator.</t>
  </si>
  <si>
    <t>APCD2011-PTO-000750</t>
  </si>
  <si>
    <t>U S General Services Administration</t>
  </si>
  <si>
    <t>Tim Cashman</t>
  </si>
  <si>
    <t>5720 Camiones Way San Ysidro, CA</t>
  </si>
  <si>
    <t>Emergency Diesel Engine Generator: Cummins model QSB5-G3 NR3; serial number 73140008; Engine Family ACEXL0275AAG; Tier 3 certified; 145 bhp rated; turbocharged with charge air cooler; driving a 35 kW generator</t>
  </si>
  <si>
    <t>APCD2011-PTO-000767</t>
  </si>
  <si>
    <t>US Bank</t>
  </si>
  <si>
    <t>Levi Jones</t>
  </si>
  <si>
    <t>9265 Chesapeake Dr #B San Diego, CA</t>
  </si>
  <si>
    <t>Registration of Existing Diesel Standby Engine_x000D_
1994 Perkins, Model: 6619AF-00, S/N: U725184F, 200 hp, Date first operated in San Diego: 1994_x000D_
Original App# APCD2011-CER-000250</t>
  </si>
  <si>
    <t>APCD2011-PTO-000783</t>
  </si>
  <si>
    <t>Zimmer Dental</t>
  </si>
  <si>
    <t>Reggie Vosburg</t>
  </si>
  <si>
    <t>Emergency standby engine: John Deere diesel engine, Model 6068HF285, S/N PE6068L126882, rated at 237 bhp, Model Year 2010, EPA Tier 3 certified of Engine Family Number AJDXL06.8104, driving a 150 kW generator. (APCD2010-APP-001308/CCN/March 2011)</t>
  </si>
  <si>
    <t>APCD2011-PTO-000798</t>
  </si>
  <si>
    <t>SCP Horton Owner 1 LLC dba: Horton Plaza</t>
  </si>
  <si>
    <t>475 Horton Plaza San Diego, CA</t>
  </si>
  <si>
    <t>Internal combustion engine, emergency. Make: John Deere, model no. 6068HFC28C, serial no. PE6068L120634.  Diesel engine, turbocharged and aftercooled, 200 bhp, vertical exhaust stack. Engine is certified to Tier 3 for family name AJDXL06.8104. Drives a fire pump rated at 750 gpm.</t>
  </si>
  <si>
    <t>APCD2011-PTO-000804</t>
  </si>
  <si>
    <t>Nextel of California Inc (DBA Sprint)</t>
  </si>
  <si>
    <t>Kathy Hughes</t>
  </si>
  <si>
    <t>NavSta Bldg 384 on Senn Rd San Diego, Ca</t>
  </si>
  <si>
    <t>Emergency standby engine: Make John Deere, Model 3029TF270D, S/N PE3029T335121, rated at 64 bhp, Model year 2004, EPA Tier 2 certified of engine family number 4JDXL02.9050, turbocharged, driving a 30 KW generator, equipped with diesel particulate filter: Make Miratech, Model CBS2-3.0F.weHSG. _x000D_
(APCD2010-APP-001159/CCN/April 2011)</t>
  </si>
  <si>
    <t>APCD2011-PTO-000863</t>
  </si>
  <si>
    <t>UCSD-East Campus Substation</t>
  </si>
  <si>
    <t>Emergency Portable (on-site) Diesel Engine Generator: John Deere model 6068HF285; S/N PE6068L129691; Engine Family AJDXL06.8104, tier 3 certified; 237 bhp rated; turbocharged with charge air cooler; driving 132 kW generator</t>
  </si>
  <si>
    <t>APCD2011-PTO-000867</t>
  </si>
  <si>
    <t>14040 Danielson St Poway, CA</t>
  </si>
  <si>
    <t>Registration of existing stationary diesel emergency engine_x000D_
2000 Spectrum Detroit Diesel, Model: 6063TK35, S/N: 06R0606660, Rating: 550hp, Date first operated in San Diego County: August 2000_x000D_
Original App# APCD2011-CER-000269</t>
  </si>
  <si>
    <t>APCD2011-PTO-000868</t>
  </si>
  <si>
    <t>SFPP LP</t>
  </si>
  <si>
    <t>Frank Luera</t>
  </si>
  <si>
    <t>9950 San Diego Mission Rd San Diego, CA</t>
  </si>
  <si>
    <t>Emergency Diesel Engine Generator: Iveco FPT model F4GE9485A; serial number J600-0800311; Engine Family AVEXL06.7DGB; tier 3 certified; 131 bhp rated; turbocharged with charge air cooler; driving an 80 kW generator</t>
  </si>
  <si>
    <t>APCD2011-PTO-000886</t>
  </si>
  <si>
    <t>4701 Seda Dr San Diego, Ca</t>
  </si>
  <si>
    <t>Registration of existing diesel standby engine_x000D_1996 Detroit engine, Model: 6V-92T(8063-7305), S/N: 06VF216049, 370 hp, date first operated in San Diego County: 1996_x000D_Original App# APCD2010-CER-000272</t>
  </si>
  <si>
    <t>APCD2011-PTO-000912</t>
  </si>
  <si>
    <t>Department Captain</t>
  </si>
  <si>
    <t>1321 Deer Springs Rd San Marcos, CA</t>
  </si>
  <si>
    <t>Emergency Engine Generator: Mitsubishi Engine, Model 4G64S4M, S/N SDN8521, rated at 92 hp, natural gas or propane fired equipped with a Generac 3-way catalytic converter, driving a 45 kW generator.</t>
  </si>
  <si>
    <t>APCD2011-PTO-000921</t>
  </si>
  <si>
    <t>Bldg I, NAS North Island San Diego, CA</t>
  </si>
  <si>
    <t>Emergency Diesel Fire Pump Engine: Cummins; model CFP7E-F10; S/N 73226774; Model Year 2010; engine family ACEXL0409AAB; tier 3 certified; 175 bhp rated at 1760 rpm; turbocharged with charge air cooler; driving a 2000 gpm fire pump</t>
  </si>
  <si>
    <t>APCD2011-PTO-001003</t>
  </si>
  <si>
    <t>Emergency fire pump engine: Cummins fire pump driver, Model CFP7E-F10, based on Cummins diesel engine Model QSB6.7, S/N 73270232, rated at 175 bhp at 1760 rpm, Model Year 2011, EPA Tier 3 certified of Engine Family Number 9CEXL0409AAB, driving a fire pump.</t>
  </si>
  <si>
    <t>APCD2011-PTO-001019</t>
  </si>
  <si>
    <t>Metrome HOA</t>
  </si>
  <si>
    <t>Dewayne Frost</t>
  </si>
  <si>
    <t>1150 J Street San Diego, CA</t>
  </si>
  <si>
    <t>Emergency Engine: Natural Gas fueled,  General Motors  Industrial Powertrain Vortec 4.3L - 4 cycle, S/N: 4P3L20309, 66 hp, uncertified, driving a generator.</t>
  </si>
  <si>
    <t>APCD2012-PTO-001094</t>
  </si>
  <si>
    <t>Registration of Existing Diesel Stationary Standby Engine_x000D_1998 Generac, Model: SD125, S/N: 2040739, HP: 191, Date first operated in San Diego: 1998_x000D_Original App# APCD2012-CER-000297</t>
  </si>
  <si>
    <t>APCD2012-PTO-001096</t>
  </si>
  <si>
    <t>Sprint United Management Co</t>
  </si>
  <si>
    <t>EHS Specialist</t>
  </si>
  <si>
    <t>5000 El Camino Real Camp Pendleton, Ca</t>
  </si>
  <si>
    <t>Emergency Engine Generator: John Deere Diesel Engine, Model 4045 TF270E, S/N PE4045T357954, rated at 99 hp, Model Year 2004, EPA Tier 2 Certified Engine, Family Number 4JDXL04.5057, turbocharged, Engine powers a 60 KW Generator, Engine retrofitted with a Johnson Mattey CARB verified DPF, Model CRT-A-EIEO-SS-5.</t>
  </si>
  <si>
    <t>APCD2012-PTO-001113</t>
  </si>
  <si>
    <t>Borrego Water District</t>
  </si>
  <si>
    <t>3003 Lofter Dr Borrego Springs, CA</t>
  </si>
  <si>
    <t>Registration of Existing Standby Diesel Engine_x000D_
Cummins, Model: C8.3 P, S/N: 45954884, HP Rating: 230, Year of Manufacture: 2000, Date first operated in San Diego County: 8/2000_x000D_
Original App# APCD2012-CER-000296</t>
  </si>
  <si>
    <t>APCD2012-PTO-001114</t>
  </si>
  <si>
    <t>2990 Borrego Valley Rd Borrego Springs, CA</t>
  </si>
  <si>
    <t>Registration of Existing Standby Propane Engine_x000D_
Ford, Model: LSG 8751-6005-A; S/N: 29147-S-15-RK; HP Rating: 75. Kohler Generator, S/N 388326. Date first operated in San Diego County: 1995_x000D_
Original App# APCD2012-CER-000295</t>
  </si>
  <si>
    <t>APCD2012-PTO-001157</t>
  </si>
  <si>
    <t>Campus-Contact</t>
  </si>
  <si>
    <t>Stationary Emergency Diesel Engine: John Deere; Model 6090HFG86; Serial Number RG6090L110144; 463 bhp; Model Year 2011 EPA Certified, Tier 3, Engine Family Number BJDXL09.0114; Turbocharged; Powering a 300 kW Electrical Generator</t>
  </si>
  <si>
    <t>APCD2012-PTO-001182</t>
  </si>
  <si>
    <t>LBA Realty</t>
  </si>
  <si>
    <t>Rebecca Barrow</t>
  </si>
  <si>
    <t>9125 Rehco Road San Diego, CA</t>
  </si>
  <si>
    <t>Emergency standby engine: Perkins diesel engine, Model 1006TAG, S/N U723007F, rated at 212 bhp, Model Year 1999, EPA Tier 1 certified of Engine Family Number XPKXL05.9YJ1, equipped with Johnson Matthey CRT Particulate Filter System, Model CRT(+)2-C-BITO-CS-6-RT, driving a 125 KW generator._x000D_
(APCD2011-APP-001647/CCN/April 2012)</t>
  </si>
  <si>
    <t>APCD2012-PTO-001251</t>
  </si>
  <si>
    <t>9500 Gilman Dr E Campus Sub Station La Jolla, CA</t>
  </si>
  <si>
    <t>Emergency Diesel Engine (Portable but Stays Onsite): Cummins; Model QSB7-G6; Serial Number 73292614; 314 bhp; Model Year 2011 EPA Certified, Tier 4i, Engine Family Number BCEXL06.7AAF; EGR, Diesel Oxidation Catalyst, Periodic Trap Oxidizer; Powering a 200 kW Electrical Generator; Storage Location - Campus Services Complex Electrical Shop; Alternate Location   Adjacent to Bldg. 138, 200 W. Arbor Dr. in San Diego</t>
  </si>
  <si>
    <t>APCD2012-PTO-001263</t>
  </si>
  <si>
    <t>Nitto Denko Technical Corp</t>
  </si>
  <si>
    <t>Adrian Reth</t>
  </si>
  <si>
    <t>502 Via Del Monte Oceanside, CA</t>
  </si>
  <si>
    <t>Emergency Diesel Engine Generator: John Deere; model 6090HF484A; serial number RG6090L097045; Engine Family AJDXL09.0114; tier 3 certified; 422 bhp rated; turbocharged with charge air cooler; driving a 275 kW generator</t>
  </si>
  <si>
    <t>APCD2012-PTO-001282</t>
  </si>
  <si>
    <t>City of San Diego Metro Wastewater Dept.</t>
  </si>
  <si>
    <t>1902 Gatchell Rd San Diego,</t>
  </si>
  <si>
    <t>Low-Use Diesel Engine (Portable but Stays Onsite): Deutz; Model F4L912; Serial Number 7858749; 66 bhp; Model Year 1990, Tier 0; Powering a Dewatering Pump</t>
  </si>
  <si>
    <t>APCD2012-PTO-001283</t>
  </si>
  <si>
    <t>Low-Use Diesel Engine (Portable but Stays Onsite): Deutz; Model BF4L913; Serial Number 8383266; 92 bhp; Model Year 1994, Tier 0; Powering a Dewatering Pump</t>
  </si>
  <si>
    <t>APCD2012-PTO-001325</t>
  </si>
  <si>
    <t>D3 Technologies</t>
  </si>
  <si>
    <t>Donnie Lange</t>
  </si>
  <si>
    <t>4838 Ronson Ct San Diego, CA</t>
  </si>
  <si>
    <t>Stationary Emergency Natural Gas Engine: General Motors; Model Vortec 5.7L; Serial Number 14553 08; 105 bhp; Model Year 2008; Powering a 78 kW Electrical Generator; Three-Way Catalyst, DCL America, Model DC44-3</t>
  </si>
  <si>
    <t>APCD2012-PTO-001328</t>
  </si>
  <si>
    <t>ViaCyte</t>
  </si>
  <si>
    <t>Stationary Emergency Diesel Engine: John Deere / 6068HF285, S/N: PE6068L210890, 237 hp, EPA Tier 3 certified of Family #CJDXL06.8120, turbocharged, aftercooled, driving a generator.</t>
  </si>
  <si>
    <t>APCD2012-PTO-001363</t>
  </si>
  <si>
    <t>Sony</t>
  </si>
  <si>
    <t>16450 W Bernardo Dr San Diego, CA</t>
  </si>
  <si>
    <t>Stationary Emergency Diesel Engine: John Deere; Model 6090HF484; Serial Number RG6090L109075; 385 bhp; Model Year 2011 EPA Certified, Tier 4i, Engine Family Number BJDXL09.0114; Powering a 250 kW Electrical Generator</t>
  </si>
  <si>
    <t>APCD2012-PTO-001367</t>
  </si>
  <si>
    <t>Ken Stewart</t>
  </si>
  <si>
    <t>39701 Avenida De Robles Verdes Cir Boulevard, CA</t>
  </si>
  <si>
    <t>Stationary Emergency Diesel Engine: Cummins; Model 6CT8.3-G2; Serial Number 46035065; 207 bhp; Model Year 2000 EPA Certified, Tier 1, Engine Family Number YCEXL0505AAA; Powering an Electrical Generator</t>
  </si>
  <si>
    <t>APCD2012-PTO-001400</t>
  </si>
  <si>
    <t>Installer Edge</t>
  </si>
  <si>
    <t>Enrique Castillo</t>
  </si>
  <si>
    <t>2425 La Mirada Dr Vista, CA</t>
  </si>
  <si>
    <t>Stationary Emergency Natural Gas Engine: Ford; Model GGHG-A042P539; Serial Number E120335662; 132 bhp; Model Year 2012 EPA Certified, Engine Family Number CCEXB06.8GDB; Powering an 85 kW Electrical Generator; Manufacturer-Installed Three-Way Catalyst</t>
  </si>
  <si>
    <t>APCD2012-PTO-001411</t>
  </si>
  <si>
    <t>Sprint</t>
  </si>
  <si>
    <t>450 Yucca Rd Fallbrook, CA</t>
  </si>
  <si>
    <t>Emergency Engine:  John Deere, Model 3029TF270D, 64 BHP, diesel fired, turbocharged, S/N PE3029T337828, Engine Family No. 4JDXL02.9050, with a diesel particulate filter, Johnson Matthey, Model CRT.</t>
  </si>
  <si>
    <t>APCD2013-PTO-001440</t>
  </si>
  <si>
    <t>Escondido Sand &amp; Gravel</t>
  </si>
  <si>
    <t>John Salyers</t>
  </si>
  <si>
    <t>5692 Eastgate Dr San Diego, CA</t>
  </si>
  <si>
    <t>A 150 ton/hour production capacity recycled asphalt crushing operation consisting of:_x000D_
- One (1) Hazmag APSE1010 Horizontal Impact Crusher, S/N HU 1499, vented to a baghouse: manufactured DCE, model DLMV 30/10F10_x000D_
-One (1) 5x14 Screen, Thunderbird model 514S2.4-13, S/N 931_x000D_
-Associated belt conveyors, equipped with water sprayers at transfer points._x000D_
-Powered by Diesel Engine: Caterpillar model 3406, S/N ILS01162, model year 1999, 387 bhp rated, tier 1 certified, engine family YCPXL14.6MRJ</t>
  </si>
  <si>
    <t>APCD2013-PTO-001460</t>
  </si>
  <si>
    <t>Emergency standby engine: John Deere diesel engine, Model 6068HF285 (S/N PE6068L227136), rated at 237 BHP, Model Year 2012, EPA Tier 3 certified of Engine Family Number CJDXL06.8120, driving a 154 KW generator.  Equipped with turbocharger and aftercooler.</t>
  </si>
  <si>
    <t>APCD2013-PTO-001556</t>
  </si>
  <si>
    <t>The Park at Sixth</t>
  </si>
  <si>
    <t>Phil Boczanowski</t>
  </si>
  <si>
    <t>3100 Sixth Ave San Diego, CA</t>
  </si>
  <si>
    <t>Stationary Emergency Diesel Engine: Caterpillar; Model C4.4; Serial Number E5A00461; 130 bhp; Model Year 2012 EPA Certified, Tier 3, Engine Family Number CPKXL04.4NJ1; Powering an 80 kW Electrical Generator</t>
  </si>
  <si>
    <t>APCD2013-PTO-001567</t>
  </si>
  <si>
    <t>Pete Wang</t>
  </si>
  <si>
    <t>9690 Laurentian Dr San Diego, CA</t>
  </si>
  <si>
    <t>Emergency standby engine: Ford propane engine, Model CSG-649I-6005-A (S/N: 01921 B-11-RT), rated at 76.5 BHP, Model Year 1998 driving a 35 KW generator.  Equipped with no add-on controls.</t>
  </si>
  <si>
    <t>APCD2013-PTO-001652</t>
  </si>
  <si>
    <t>City of San Diego Central Library</t>
  </si>
  <si>
    <t>Phyllis Swanegan</t>
  </si>
  <si>
    <t>330 Park Blvd San Diego, CA</t>
  </si>
  <si>
    <t>Emergency Diesel Engine Generator: Cummins; model QSK50-G4 NR2; serial number 25371050; Engine Family BCEXL050.AAD; tier 2 certified; 2220 bhp rated; turbocharged with charge air cooler; equipped with a Johnson Matthey passive, catalyzed DPF, model CRT14-H-BITO-SS-26-RT; driving a 1.5 MW generator. Located at a school site.</t>
  </si>
  <si>
    <t>134.80</t>
  </si>
  <si>
    <t>APCD2013-PTO-001812</t>
  </si>
  <si>
    <t>Emergency standby diesel engine: MTU/Detroit Model 12V4000G23 (S/N: 526103559), rated at 2328 BHP, Model Year 2007, EPA Tier 2 certified of Engine Family Number 7MDDL95.4XTR, driving a 1575 KW  generator.</t>
  </si>
  <si>
    <t>APCD2013-PTO-001813</t>
  </si>
  <si>
    <t>Emergency standby diesel engine: MTU/Detroit Model 12V4000G23 (S/N:526103563), rated at 2328 BHP, Model Year 2007, EPA Tier 2 certified of Engine Family Number 7MDDL95.4XTR, driving a 1575 KW  generator.</t>
  </si>
  <si>
    <t>APCD2013-PTO-001858</t>
  </si>
  <si>
    <t>Brian Saltikov</t>
  </si>
  <si>
    <t>8730 Rio San Diego San Diego, CA</t>
  </si>
  <si>
    <t>Emergency Engine Generator: FPT Industrial Diesel Engine, Model GE968A*J, rated at 198 bhp, Model Year 2013, S/N *J602-01068623*, EPA Tier 3 Certified Engine, Family Number DFPXL06.7DGB, turbocharged and aftercooled, driving a 135 KW Electrical Generator (S/N 8284248).</t>
  </si>
  <si>
    <t>APCD2014-PTO-002021</t>
  </si>
  <si>
    <t>Summit Point Holdings LLC</t>
  </si>
  <si>
    <t>Joy DeLones</t>
  </si>
  <si>
    <t>Stationary Emergency Diesel Engine: Mitsubishi; Model S16R-Y2PTAW-1; Serial Number 18568; 2346 bhp; Model Year 2012 EPA Certified, Tier 2, Engine Family Number CMVXL65.4BBA; Powering a 1600 kW Electrical Generator</t>
  </si>
  <si>
    <t>APCD2014-PTO-002043</t>
  </si>
  <si>
    <t>Richie's Concrete Pumping</t>
  </si>
  <si>
    <t>Richie Quintana Jr</t>
  </si>
  <si>
    <t>1750 Honestidad Rd San Diego, CA</t>
  </si>
  <si>
    <t>Registration of Portable Diesel Engine_x000D_
_x000D_
Deutz, Model BF4M1012, S/N 00532117, 78 BHP, Model Year 2000, Family # YDZXL04.8007, Tier 1_x000D_
_x000D_
Original APP# APCD2014-CER-000558</t>
  </si>
  <si>
    <t>APCD2014-PTO-002077</t>
  </si>
  <si>
    <t>Emergency Diesel Engine:  John Deere, Model 6068HFG85, 315 BHP, turbocharged, aftercooled, S/N PE6068L924269, Model Year 2013, Tier 3 Certified, Engine Family No. DJDXL13.5103.</t>
  </si>
  <si>
    <t>56.40</t>
  </si>
  <si>
    <t>APCD2014-PTO-002087</t>
  </si>
  <si>
    <t>BLT Enterprises</t>
  </si>
  <si>
    <t>Mindy Leigh</t>
  </si>
  <si>
    <t>3250 Business Park Drive Vista, CA</t>
  </si>
  <si>
    <t>Emergency standby engine: John Deere diesel engine, Model 4045HF285K, S/N PE4045L253632, rated at 197 bhp, Model Year 2014, Tier 3 certified of Engine Family Number EJDXL06.8120, driving a 125 KW generator.</t>
  </si>
  <si>
    <t>APCD2014-PTO-002128</t>
  </si>
  <si>
    <t>Entropic</t>
  </si>
  <si>
    <t>Michael Rosen</t>
  </si>
  <si>
    <t>Emergency Engine Generator: John Deere Diesel Engine, Model 6135HF4858, rated at 617 bhp, Model Year 2014, S/N RG6135LO28562, EPA Tier 3 Certified Engine, Family Number EJDXL13.5103, turbocharged, driving a 400 KW Electrical Generator.</t>
  </si>
  <si>
    <t>APCD2014-PTO-002194</t>
  </si>
  <si>
    <t>Emergency standby engine: Kubota diesel engine, Model V3800-DI-T-E3BG, S/N 2DU2993, rated at 70.8 bhp, Model Year 2013, certified with EPA Flexibility Program, Engine Family Number BKBXL03.8AAC, driving a 48 KW generator.</t>
  </si>
  <si>
    <t>APCD2014-PTO-002205</t>
  </si>
  <si>
    <t>Zayo</t>
  </si>
  <si>
    <t>Jerry Feather</t>
  </si>
  <si>
    <t>32363A Old Highway 80 Campo, CA</t>
  </si>
  <si>
    <t>Emergency Diesel Engine Generator: Cummins; model 60DSFAD; serial number D140673405; Engine Family ECEXL0275AAG; tier 3 certified; 103 bhp rated; turbocharged with charge air cooler; driving a 60 kW generator</t>
  </si>
  <si>
    <t>APCD2015-PTO-002251</t>
  </si>
  <si>
    <t>Albertsons #6709</t>
  </si>
  <si>
    <t>5185 Waring Road San Diego, CA</t>
  </si>
  <si>
    <t>Registration of Existing Standby Diesel Engine_x000D_
_x000D_
John Deere, Model 4039DF001, S/N T04039D447772, 66 BHP, Model Year 1994._x000D_
 _x000D_
Original APP# APCD2014-CER-000601</t>
  </si>
  <si>
    <t>APCD2015-PTO-002257</t>
  </si>
  <si>
    <t>City of Vista Sanitation Division</t>
  </si>
  <si>
    <t>Debbie Biggs</t>
  </si>
  <si>
    <t>Cannon Rd &amp; 15 (Agua Hedonida PS) Carlsbad, CA</t>
  </si>
  <si>
    <t>Emergency standby engine: Caterpillar diesel engine, Model C18 DITA (S/N: WRH5783), rated at 700 BHP, Model Year 2014, EPA Tier 3 certified of Engine Family Number ACPXL.18.1ESK, driving a 14310 GPM sewage pump.  Equipped with turbocharger and aftercooler.</t>
  </si>
  <si>
    <t>APCD2016-PTO-002663</t>
  </si>
  <si>
    <t>The Rey</t>
  </si>
  <si>
    <t>Joshua Hanna</t>
  </si>
  <si>
    <t>801 A St San Diego, CA</t>
  </si>
  <si>
    <t>Emergency standby diesel engine: Volvo Model VP-251210, S/N 2016089991, rated at 904 BHP, Model Year 2015, EPA Tier 2 certified of Engine Family Number FVPXL16.1ACW, driving a 600 KW generator. Equipped with turbocharger and aftercooler.</t>
  </si>
  <si>
    <t>APCD2016-PTO-002697</t>
  </si>
  <si>
    <t>EF International Language</t>
  </si>
  <si>
    <t>Ashley Weitman</t>
  </si>
  <si>
    <t>3455 Kenyon St San Diego, CA</t>
  </si>
  <si>
    <t>Emergency standby engine: John Deere diesel engine, Model 6060HFA484, S/N RG6090L126949, rated at 385 bhp, Model Year 2016, Tier 3 certified of Engine Family Number GJDXL09.0114, driving a 250 KW generator.</t>
  </si>
  <si>
    <t>APCD2017-PTO-002825</t>
  </si>
  <si>
    <t>Emergency diesel engine: Make Isuzu, Model 4HK1X, S/N 469886, rated at 152.3 bhp, Model Year 2010, Tier 3 certified of Engine Family Number ASZXL05.2IXB, driving a 110 KW generator.</t>
  </si>
  <si>
    <t>APCD2017-PTO-002826</t>
  </si>
  <si>
    <t>Emergency diesel engine: Make Komatsu, Model SAA6D125E-5, S/N 566922, rated at 420 bhp, Model Year 2008, Tier 3 certified of Engine Family Number 8KLXL11.0DD6, driving a 264 KW generator.</t>
  </si>
  <si>
    <t>APCD2017-PTO-002830</t>
  </si>
  <si>
    <t>Orchard Supply Hardware</t>
  </si>
  <si>
    <t>Gary Uecker</t>
  </si>
  <si>
    <t>8780 Navajo Rd. San Diego, CA</t>
  </si>
  <si>
    <t>Emergency Diesel Engine: Generac, Model D3400T-Gen1, 85 bhp, S/N TP9F00228, Model Year 2016, Tier 3 certified, Engine Family Number GKMCL3.41D43, driving a 50-kW generator.</t>
  </si>
  <si>
    <t>APCD2017-PTO-002845</t>
  </si>
  <si>
    <t>T.C. Construction Co., Inc./Western Oilfields Supply Co., Rain for Rent (Rental)</t>
  </si>
  <si>
    <t>11971 Singer Lane Spring Valley, CA</t>
  </si>
  <si>
    <t>91976</t>
  </si>
  <si>
    <t>Emergency standby engine: John Deere diesel engine, Model 6090HF4858, S/N RG6090L119265, rated at 225 bhp,_x000D_
Tier 3 certified of Engine Family Number AJDXL13.5900, driving a 5400 gpm water pump</t>
  </si>
  <si>
    <t>APCD2017-PTO-002856</t>
  </si>
  <si>
    <t>808 Union Street San Diego, CA</t>
  </si>
  <si>
    <t>Emergency Diesel Engine: Make: Detroit Diesel, Model Series 60-6063HV35, S/N 06R0947358; Model Year 2006; Engine Family 6DDXL14.0VLD; Tier 3 certified; 685 bhp rated; driving a 511 kW emergency electrical generator.</t>
  </si>
  <si>
    <t>APCD2017-PTO-002897</t>
  </si>
  <si>
    <t>Nordstrom University Town Center</t>
  </si>
  <si>
    <t>Jaime Hernandezvega</t>
  </si>
  <si>
    <t>4401 La Jolla Village Drive - 1175 San Diego, CA</t>
  </si>
  <si>
    <t>Emergency Diesel Engine: John Deere Model 6068HF285, S/N PE6068L286964; Engine Family GJDXL06.8120; tier 3_x000D_
certified; 237 bhp rated; turbocharged with air cooler; driving a 150 kW emergency generator</t>
  </si>
  <si>
    <t>APCD2017-PTO-002933</t>
  </si>
  <si>
    <t>Sunroad Centrum Apartments 4, LP</t>
  </si>
  <si>
    <t>8725 Ariva Court San Diego, CA</t>
  </si>
  <si>
    <t>Emergency Diesel Engine:  FPT Industrial S.P.A., Model F4GE9685A*J, 198 BHP, S/N J602-01445822, Model Year 2016, Tier 3 Certified, Engine Family No. GFPXL06.7DGB, driving a 130-kW generator.</t>
  </si>
  <si>
    <t>APCD2017-PTO-002966</t>
  </si>
  <si>
    <t>INOVIO PHARMACEUTICALS INC</t>
  </si>
  <si>
    <t>MARVIN BAUTISTA</t>
  </si>
  <si>
    <t>6769 MESA RIDGE ROAD SAN DIEGO, CA</t>
  </si>
  <si>
    <t>Emergency Diesel Engine Generator: John Deere Model 4045HF285I, S/N PE4045N003748;, Model Year 2017; Engine Family HJDXL04.5119; Tier 3 certified; 158 bhp rated; driving a 100 kW emergency electrical generator.</t>
  </si>
  <si>
    <t>APCD2018-PTO-002974</t>
  </si>
  <si>
    <t>Laura Golding</t>
  </si>
  <si>
    <t>177 S Las Posas Dr San Marcos, CA</t>
  </si>
  <si>
    <t>Emergency Diesel Engine: Iveco Model F4GE9485A*J, S/N 001224101; Engine Family EFPXL06.7DGB; tier 3 certified;_x000D_
131 bhp rated; turbocharged with air cooler; driving an 80 kW emergency generator.</t>
  </si>
  <si>
    <t>APCD2018-PTO-003004</t>
  </si>
  <si>
    <t>1310 K Street Apartments Investors LLC</t>
  </si>
  <si>
    <t>Alec Schiffer</t>
  </si>
  <si>
    <t>300 14th Street San Diego, CA</t>
  </si>
  <si>
    <t>Emergency standby engine: John Deere diesel engine, Model 6135HFG75, S/N: RG6135G007896 rated at 755 bhp, Model Year 2016, Tier 3 certified of Engine Family Number GJDXL13.5132, driving a 500 KW generator.</t>
  </si>
  <si>
    <t>APCD2018-PTO-003175</t>
  </si>
  <si>
    <t>LBA Realty - XXIV, LP</t>
  </si>
  <si>
    <t>Jett McCormick</t>
  </si>
  <si>
    <t>4400 Ruffin Road San Diego, CA</t>
  </si>
  <si>
    <t>Emergency Diesel Engine : Clarke Fire Pump Engines, Model ZE4H-UFAD60 rated at 118 bhp, S/N SO125293P, Engine Family: ADZXL04.1070, EPA Tier 3 certified engine; driving a 1500 gpm fire pump.</t>
  </si>
  <si>
    <t>APCD2018-PTO-003215</t>
  </si>
  <si>
    <t>Bernardo Technology Partners II LLC</t>
  </si>
  <si>
    <t>Sharis Priest</t>
  </si>
  <si>
    <t>16470 West Bernardo Drive San Diego, CA</t>
  </si>
  <si>
    <t>Emergency Diesel Engine Generator: John Deere Model 4045HF285I, S/N PE4045N008628, Model Year 2017; Engine Family HJDXL04.5119; Tier 3 certified; 158 bhp rated; driving a 100 kW emergency electrical generator.</t>
  </si>
  <si>
    <t>APCD2019-PTO-003259</t>
  </si>
  <si>
    <t>Zayo Group</t>
  </si>
  <si>
    <t>Jim Latisis</t>
  </si>
  <si>
    <t>3180 University Avenue San Diego, CA</t>
  </si>
  <si>
    <t>Emergency Diesel Engine Generator: Cummins, Model QSB5-G6 NR3, RATING 208 BHP, S/N 74246170, Engine Family HCEXL0275AAK, Tier 3 certified; driving a 125-kW emergency electrical generator.</t>
  </si>
  <si>
    <t>APCD2019-PTO-003260</t>
  </si>
  <si>
    <t>La Casa Del Zorro</t>
  </si>
  <si>
    <t>Patrick Sampson</t>
  </si>
  <si>
    <t>3845 Yaqui Pass Borrego Springs, CA</t>
  </si>
  <si>
    <t>Emergency standby engine: John Deere diesel engine, Model: 6059TF001, S/N: T06059T326410, 90 BHP, Model Year: 1998, driving a 100-KW Kohler generator</t>
  </si>
  <si>
    <t>APCD2019-PTO-003299</t>
  </si>
  <si>
    <t>Metrome Condos</t>
  </si>
  <si>
    <t>Lauren Bellatti</t>
  </si>
  <si>
    <t>1150 J St San Diego, CA</t>
  </si>
  <si>
    <t>Emergency natural gas engine: Make General Motors, Model Vortec 4.3L- 4 cycle, S/N 4P3L20309, rated at 66 bhp, equipped with Johnson Matthey Bandito catalytic converter, Model CX2-4, S/N 2231/2009349, with air to fuel ratio controller, driving a 35 KW generator.</t>
  </si>
  <si>
    <t>APCD2020-PTO-003413</t>
  </si>
  <si>
    <t>PCI  Pharma Services</t>
  </si>
  <si>
    <t>Emergency Diesel Engine Generator: Isuzu, Model BQ-6WG1X; S/N 632446; Model Year 2019; Engine Family KSZXL15.7QXB; Tier 4 certified; 512.3 bhp rated; driving an 336 kW emergency electrical generator.</t>
  </si>
  <si>
    <t>APCD2020-PTO-003572</t>
  </si>
  <si>
    <t>1287 Oak Heights Drive Julian, CA</t>
  </si>
  <si>
    <t>Emergency Diesel Engine Generator: John Deere, Model 4045HFS80, 99 BHP, S/N CD4045L126784, Engine Family 9JDXL04.5111, Tier 3 certified; driving a 60-kW emergency electrical generator._x000D_
Add-on Controls: HUSS LLC Type FS100-MkM DPF, S/N MK00216</t>
  </si>
  <si>
    <t>APCD2020-PTO-003619</t>
  </si>
  <si>
    <t>Global Power Group</t>
  </si>
  <si>
    <t>Jack Solomon</t>
  </si>
  <si>
    <t>235 Nutmeg St San Diego, CA</t>
  </si>
  <si>
    <t>Emergency Diesel Engine Generator: John Deere, Model 6068HF275, S/N PE6068H539052; Model Year 2005; Engine Family 5JDXL06.8038; Tier 2 certified; 220 bhp rated; driving a 141 kW emergency electrical generator.</t>
  </si>
  <si>
    <t>APCD2021-PTO-004001</t>
  </si>
  <si>
    <t>Mesa BioTech</t>
  </si>
  <si>
    <t>Trevor McNally</t>
  </si>
  <si>
    <t>6190 Cornerstone Ct, E#220 San Diego, CA</t>
  </si>
  <si>
    <t>Emergency diesel engine generator: Isuzu, Model BR-4JJ1X, S/N 4JJ1-271767; Model Year 2019; Engine Family KSZXL03.0RXB; Tier 4 certified; 95.2 bhp rated; driving a 56 kW emergency electrical generator. Engine is certified with an OEM diesel oxidation catalyst, selective catalytic reduction, and ammonia slip catalyst.</t>
  </si>
  <si>
    <t>APCD2019-PTO-003301</t>
  </si>
  <si>
    <t>Unapproved</t>
  </si>
  <si>
    <t>,</t>
  </si>
  <si>
    <t>APCD2020-PTO-003561</t>
  </si>
  <si>
    <t>18695 Pomerado Road San Diego, CA</t>
  </si>
  <si>
    <t>Emergency Diesel Engine Generator: John Deere, Model 4045HF285H, S/N: PE4045N017989; Model Year 2018; Engine Family JJDXL04.5119; Tier 3 certified;133 bhp rated; driving a 99 kW emergency electrical generator.</t>
  </si>
  <si>
    <t>APCD2020-PTO-003631</t>
  </si>
  <si>
    <t>Cabrillo Power LLC</t>
  </si>
  <si>
    <t>Jerry Carter</t>
  </si>
  <si>
    <t>Emergency fire pump diesel engine: John Deere/Clark model JW6H-UFADF0; S/N RG6090L130217; EPA certified Tier 3, family HJDXL09.0114; 327 bhp rated at 1760 rpm; turbocharged with charge air cooler for emission control; driving an emergency fire pump.</t>
  </si>
  <si>
    <t>APCD2021-PTO-003839</t>
  </si>
  <si>
    <t>Nilay Desai</t>
  </si>
  <si>
    <t>92186</t>
  </si>
  <si>
    <t>Emergency engine: Doosan, Model D111TIC, S/N EEIOH009780, rated at 302 bhp, natural gas fueled, EPA certified of engine family number LPSIB11.1NGP, Model Year 2020, with electronic air to fuel ratio controller, driving a 200 KW generator.</t>
  </si>
  <si>
    <t>APCD2022-PTO-004147</t>
  </si>
  <si>
    <t>APCD2022-PTO-004151</t>
  </si>
  <si>
    <t>4848 Santa Fe St. San Diego, CA</t>
  </si>
  <si>
    <t>APCD2022-PTO-004242</t>
  </si>
  <si>
    <t>KSWB Inc.</t>
  </si>
  <si>
    <t>Kyle Majors</t>
  </si>
  <si>
    <t>7191 Engineer Rd. San Diego, CA</t>
  </si>
  <si>
    <t>Emergency Diesel Engine Generator: Caterpillar, Model C7.1, S/N TBD; Model Year 2021; Engine Family MPKXL07.0PW2; Tier 3 certified; 229 bhp rated; driving a 125 kW emergency electrical generator. 0.2-ft. diameter stack located 4.3 ft. above ground.</t>
  </si>
  <si>
    <t>APCD2022-PTO-004311</t>
  </si>
  <si>
    <t>Building 16103U Camp Pendleton, CA</t>
  </si>
  <si>
    <t>Emergency Diesel Engine Generator: Kohler/LMB, Model KD62V12, 3621 BHP, S/N 2020 73 0098, Engine Family_x000D_
LLHAL103.ESP-005-R01, Tier 2 certified; driving a 2500-kW emergency electrical generator. 0.5-ft diameter exhaust_x000D_
stack located 10 ft. above ground. Functional Group: Military Support</t>
  </si>
  <si>
    <t>APCD2022-PTO-004333</t>
  </si>
  <si>
    <t>Aurora Ayala</t>
  </si>
  <si>
    <t>92910</t>
  </si>
  <si>
    <t>Standby Diesel Engine Generator: FTP Industrial S.p.A., Model: F4GE9685A-J, 198 bhp, S/N: 1911020, Model Year 2021, _x000D_
Tier 3 certified of Engine Family Number MFPXL06.7SDB; driving a 100-kW emergency electrical generator.</t>
  </si>
  <si>
    <t>APCD2022-PTO-004353</t>
  </si>
  <si>
    <t>Emergency Diesel Engine Generator: Caterpillar, Model 3516C, 2937 bhp, S/N LY500557, Model Year 2021, Tier 2 certified of Engine Family Number MCPXL78.1NZS; equipped with a CARB Level 3+ verified Diesel Particulate Filter with integrated Diesel Oxidation Catalyst: Rypos HDPF/C, model ADPF-6, S/N RA5315; driving a 2000-kW emergency electrical generator. Vertical exhaust with flapper-type raincap, 18 feet above ground.</t>
  </si>
  <si>
    <t>APCD2022-PTO-004354</t>
  </si>
  <si>
    <t>Emergency Diesel Engine Generator: Caterpillar, Model 3516C, 2937 bhp, S/N LY500558, Model Year 2021, Tier 2 certified of Engine Family Number MCPXL78.1NZS; equipped with a CARB Level 3+ verified Diesel Particulate Filter with integrated Diesel Oxidation Catalyst: Rypos HDPF/C, model ADPF-6, S/N RA5316; driving a 2000-kW emergency electrical generator. Vertical exhaust with flapper-type raincap, 18 feet above ground.</t>
  </si>
  <si>
    <t>APCD2022-PTO-004358</t>
  </si>
  <si>
    <t>EC Constructors Inc.</t>
  </si>
  <si>
    <t>Daniel Parras</t>
  </si>
  <si>
    <t>7177 Shoreline Drive San Diego, CA</t>
  </si>
  <si>
    <t>Emergency Diesel Engine Generator: Kohler, Model KD13404TCR/70G, 94 BHP, S/N 4828903520, Engine Family KKHXL3.36TCR-005, Tier 4 certified; driving a 42-kW emergency electrical generator; Vertical exhaust with flapper-type rain cap, 12 feet above ground.</t>
  </si>
  <si>
    <t>APCD2022-PTO-004359</t>
  </si>
  <si>
    <t>Family Health Center for Older Adults - Oceanside</t>
  </si>
  <si>
    <t>2201 Mission Avenue Oceanside, CA</t>
  </si>
  <si>
    <t>Emergency engine: Kohler, Model KG6208THD, S/N B373997, rated at 204 bhp, natural gas fueled, Model Year 2022, EPA certified with three-way catalyst and electronic air to fuel ratio controller of engine family number NKHXB06.2HNL,_x000D_
driving a 100 KW generator.</t>
  </si>
  <si>
    <t>APCD2022-PTO-004361</t>
  </si>
  <si>
    <t>Dogwood Properties LLC</t>
  </si>
  <si>
    <t>Helge Theiss-Nyland</t>
  </si>
  <si>
    <t>2405 Dogwood Way Vista, CA</t>
  </si>
  <si>
    <t>Emergency Diesel Engine Generator: FPT INDUSTRIAL S.P., Model F4GE9685A*J, 198 BHP, S/N 1874223, Engine Family MFPXL06.7DGB, Tier 3 certified; driving a 100-kW emergency electrical generator; Vertical exhaust with flapper-type rain cap, 9.5 feet above ground.</t>
  </si>
  <si>
    <t>APCD2009-PTO-000352</t>
  </si>
  <si>
    <t>Void</t>
  </si>
  <si>
    <t>1262 Kettner Blvd. San Diego, CA</t>
  </si>
  <si>
    <t>Internal Combustion engine, make: Caterpillar, model: C15 DITA, serial no. FSE 01235. Diesel fueled, turbocharged, and aftercooled, BHP ratting: 762 HP. CARB engine family certified: Tier 2, 7CPXL15.2ESL. Drives an electrical emergency generator rated at 500 kw.</t>
  </si>
  <si>
    <t>APCD2010-PTO-000402</t>
  </si>
  <si>
    <t>2430 Business Park Drive Vista, CA</t>
  </si>
  <si>
    <t>Internal combustion engine. Make: Cummins, model QSK50-G4, engine s/n 33172763. Engine BHP: 2,220 HP at 1,800 rpm, turbocharged and aftercooled. Date of manufacture: March 04, 2008. Engine certified to family 8CEXL050.AAD (Tier 2). Driven electrical emergency generator rated at 1,500 kw. _x000D_
(Appl. 986811/JFT Jan 2010).</t>
  </si>
  <si>
    <t>APCD2010-PTO-000419</t>
  </si>
  <si>
    <t>Robert Dodds</t>
  </si>
  <si>
    <t>Elliot Field La Jolla, CA</t>
  </si>
  <si>
    <t>Stationary Emergency stand-by engine_x000D_
IHC, Model: UV549, S/N: V-549-3960KOCLQ1, 100 hp, Fuel: Natural Gas_x000D_
Year operated in San Diego County: 1997 _x000D_
Original App: APCD2009-CER-000077/SH 16-Feb-2010</t>
  </si>
  <si>
    <t>APCD2010-PTO-000516</t>
  </si>
  <si>
    <t>Emergency Engine: Perkins/International Truck and Engine Corporation, Model GCD325, 325 BHP, turbocharged, S/N WS4486N1404429, Tier 2 certified, Engine Family No. 3NVXL0530ANF.</t>
  </si>
  <si>
    <t>APCD2016-PTO-002682</t>
  </si>
  <si>
    <t>APCD2018-PTO-003029</t>
  </si>
  <si>
    <t>Emergency Natural Gas Engine Generator: Generac Model SG300, S/N 3002428853; Engine Family HGNXB14.22C1; EPA certified; 460 bhp rated firing natural gas; with a three way catalyst; driving a 300 kW emergency electrical generator.</t>
  </si>
  <si>
    <t>APCD2021-PTO-003906</t>
  </si>
  <si>
    <t>Replacement of existing engine permitted under APCD2011-PTO-000982. Emergency Diesel Engine Generator: John Deere, Model JU4H-UFADJ2, 99 BHP, S/N PE4045N028096, Engine Family LJDXL04.5141, Tier 3 certified; driving a 74-kW emergency fire ump.  0.3-ft. diameter stack located 10 ft. above ground.</t>
  </si>
  <si>
    <t>APCD2022-PTO-004360</t>
  </si>
  <si>
    <t>Alphatec Spine, Inc.</t>
  </si>
  <si>
    <t>Robert Tribby</t>
  </si>
  <si>
    <t>1950 Camino Vida Roble Carlbad, CA</t>
  </si>
  <si>
    <t>92208</t>
  </si>
  <si>
    <t>Emergency Diesel Engine Generator:_x000D_
Manufacturer: John Deere_x000D_
Model: 4045HF285I_x000D_
Serial Number: PE4045N036574_x000D_
Maximum Rated Horsepower: 158 BHP_x000D_
Engine Family: MJDXL04.5119_x000D_
Tier 3 certified_x000D_
Driving a 100-kW emergency electrical generator.</t>
  </si>
  <si>
    <t>LAST READING - FIRST READING</t>
  </si>
  <si>
    <t>Fuel</t>
  </si>
  <si>
    <t>Diesel</t>
  </si>
  <si>
    <t>Propane</t>
  </si>
  <si>
    <t>Natural Gas</t>
  </si>
  <si>
    <t>LPG</t>
  </si>
  <si>
    <t>Petroleum</t>
  </si>
  <si>
    <t>Sum</t>
  </si>
  <si>
    <t>Unknown</t>
  </si>
  <si>
    <t>Gasoline</t>
  </si>
  <si>
    <t>Horsepower</t>
  </si>
  <si>
    <t/>
  </si>
  <si>
    <t>Total Capacity (kW)</t>
  </si>
  <si>
    <t>Capacity listed (kW)</t>
  </si>
  <si>
    <t>Electricity Generation (kWh)</t>
  </si>
  <si>
    <t>Count of Gensets</t>
  </si>
  <si>
    <t>Average Capacity (kW)</t>
  </si>
  <si>
    <t>Total Capacity (MW)</t>
  </si>
  <si>
    <t>Total</t>
  </si>
  <si>
    <t># of gensets with no listed capacity</t>
  </si>
  <si>
    <t>Additional MW if they are average sized</t>
  </si>
  <si>
    <t>Estimated Generation (MWh)</t>
  </si>
  <si>
    <t>Total Operational Hours</t>
  </si>
  <si>
    <t>Average Operational Hours</t>
  </si>
  <si>
    <t># of gensets not reporting hours</t>
  </si>
  <si>
    <t>Additional operating hours if avg.</t>
  </si>
  <si>
    <t>Oil</t>
  </si>
  <si>
    <t>CO2 Mt/MWh</t>
  </si>
  <si>
    <t>Estimated Emissions (tCO2)</t>
  </si>
  <si>
    <t>Latitude</t>
  </si>
  <si>
    <t>Longitude</t>
  </si>
  <si>
    <t>Accuracy Score</t>
  </si>
  <si>
    <t>Accuracy Type</t>
  </si>
  <si>
    <t>Number</t>
  </si>
  <si>
    <t>Street</t>
  </si>
  <si>
    <t>Unit Type</t>
  </si>
  <si>
    <t>Unit Number</t>
  </si>
  <si>
    <t>City</t>
  </si>
  <si>
    <t>State</t>
  </si>
  <si>
    <t>County</t>
  </si>
  <si>
    <t>Zip</t>
  </si>
  <si>
    <t>Country</t>
  </si>
  <si>
    <t>Source</t>
  </si>
  <si>
    <t>rooftop</t>
  </si>
  <si>
    <t>Broadway</t>
  </si>
  <si>
    <t>San Diego</t>
  </si>
  <si>
    <t>CA</t>
  </si>
  <si>
    <t>San Diego County</t>
  </si>
  <si>
    <t>US</t>
  </si>
  <si>
    <t>San Diego Geographic Information Source - JPA</t>
  </si>
  <si>
    <t>range_interpolation</t>
  </si>
  <si>
    <t>Sawday St</t>
  </si>
  <si>
    <t>Ramona</t>
  </si>
  <si>
    <t>TIGER/LineÂ® dataset from the US Census Bureau</t>
  </si>
  <si>
    <t>Pomerado Rd</t>
  </si>
  <si>
    <t>Sea World Dr</t>
  </si>
  <si>
    <t>Hwy 79</t>
  </si>
  <si>
    <t>Warner Springs</t>
  </si>
  <si>
    <t>Campanile Dr</t>
  </si>
  <si>
    <t>Circa Del Norte</t>
  </si>
  <si>
    <t>Rancho Santa Fe</t>
  </si>
  <si>
    <t>N 2nd Ave</t>
  </si>
  <si>
    <t>Chula Vista</t>
  </si>
  <si>
    <t>Sandoval</t>
  </si>
  <si>
    <t>street_center</t>
  </si>
  <si>
    <t>New Branch Ct</t>
  </si>
  <si>
    <t>Oceanside</t>
  </si>
  <si>
    <t>Calevero Ln</t>
  </si>
  <si>
    <t>Granite Ridge Dr</t>
  </si>
  <si>
    <t>Sports Arena Blvd</t>
  </si>
  <si>
    <t>Ingraham St</t>
  </si>
  <si>
    <t>University Dr</t>
  </si>
  <si>
    <t>Vista</t>
  </si>
  <si>
    <t>Bridle Run Ct</t>
  </si>
  <si>
    <t>Alpine</t>
  </si>
  <si>
    <t>S Melrose Dr S</t>
  </si>
  <si>
    <t>Opper St</t>
  </si>
  <si>
    <t>Escondido</t>
  </si>
  <si>
    <t>place</t>
  </si>
  <si>
    <t>Camp Pendleton</t>
  </si>
  <si>
    <t>Harbor Dr</t>
  </si>
  <si>
    <t>Crystalaire Dr</t>
  </si>
  <si>
    <t>Bayside Walk</t>
  </si>
  <si>
    <t>Fern Gln</t>
  </si>
  <si>
    <t>LA Jolla</t>
  </si>
  <si>
    <t>nearest_rooftop_match</t>
  </si>
  <si>
    <t>Camino De La Costa</t>
  </si>
  <si>
    <t>W Mission Bay Dr</t>
  </si>
  <si>
    <t>Calle De Linea</t>
  </si>
  <si>
    <t>Rio San Diego Dr</t>
  </si>
  <si>
    <t>Shady Ln</t>
  </si>
  <si>
    <t>Fallbrook</t>
  </si>
  <si>
    <t>N Woodson Dr</t>
  </si>
  <si>
    <t>San Vicente Rd</t>
  </si>
  <si>
    <t>Neptune Pl</t>
  </si>
  <si>
    <t>Lake Circle Dr</t>
  </si>
  <si>
    <t>Manzanita Dr</t>
  </si>
  <si>
    <t>Mission Gorge Rd</t>
  </si>
  <si>
    <t>Santee</t>
  </si>
  <si>
    <t>Carleton St</t>
  </si>
  <si>
    <t>S Hidden Trails Rd S</t>
  </si>
  <si>
    <t>Ramona Ave</t>
  </si>
  <si>
    <t>Spring Valley</t>
  </si>
  <si>
    <t>Spring Oaks Rd</t>
  </si>
  <si>
    <t>#</t>
  </si>
  <si>
    <t>El Cajon</t>
  </si>
  <si>
    <t>W El Norte Pkwy</t>
  </si>
  <si>
    <t>Gilman Dr</t>
  </si>
  <si>
    <t>Tecate Mission Rd</t>
  </si>
  <si>
    <t>Tecate</t>
  </si>
  <si>
    <t>Hughes St</t>
  </si>
  <si>
    <t>E Mission Rd</t>
  </si>
  <si>
    <t>H St</t>
  </si>
  <si>
    <t>Avenida Del Mundo</t>
  </si>
  <si>
    <t>Coronado</t>
  </si>
  <si>
    <t>Fletcher Pkwy</t>
  </si>
  <si>
    <t>LA Mesa</t>
  </si>
  <si>
    <t>University Ave</t>
  </si>
  <si>
    <t>3rd Ave</t>
  </si>
  <si>
    <t>Jamacha Rd</t>
  </si>
  <si>
    <t>Campo Rd</t>
  </si>
  <si>
    <t>W San Marcos Blvd W</t>
  </si>
  <si>
    <t>San Marcos</t>
  </si>
  <si>
    <t>Stirrup Rd</t>
  </si>
  <si>
    <t>Borrego Springs</t>
  </si>
  <si>
    <t>Otay Lakes Rd</t>
  </si>
  <si>
    <t>Crestline Rd</t>
  </si>
  <si>
    <t>Palomar Mountain</t>
  </si>
  <si>
    <t>W Mission Rd W</t>
  </si>
  <si>
    <t>Viper Way</t>
  </si>
  <si>
    <t>Julian</t>
  </si>
  <si>
    <t>Winter Gardens Blvd</t>
  </si>
  <si>
    <t>Lakeside</t>
  </si>
  <si>
    <t>Eastlake Pkwy</t>
  </si>
  <si>
    <t>S Tremont St</t>
  </si>
  <si>
    <t>Oceanside Blvd</t>
  </si>
  <si>
    <t>Sweetwater Rd</t>
  </si>
  <si>
    <t>Old Hill Rd</t>
  </si>
  <si>
    <t>Lemon Grove</t>
  </si>
  <si>
    <t>Woodland Pkwy</t>
  </si>
  <si>
    <t>El Camino Real</t>
  </si>
  <si>
    <t>Encinitas</t>
  </si>
  <si>
    <t>Auto Park Way</t>
  </si>
  <si>
    <t>Mission Ave</t>
  </si>
  <si>
    <t>Lake Murray Blvd</t>
  </si>
  <si>
    <t>W Valley Pkwy</t>
  </si>
  <si>
    <t>Cleveland Ave</t>
  </si>
  <si>
    <t>National City</t>
  </si>
  <si>
    <t>Alta Rd</t>
  </si>
  <si>
    <t>N Torrey Pines Rd</t>
  </si>
  <si>
    <t>B St</t>
  </si>
  <si>
    <t>Complex Dr</t>
  </si>
  <si>
    <t>W Harbor Dr</t>
  </si>
  <si>
    <t>N River Rd</t>
  </si>
  <si>
    <t>Via Esprillo</t>
  </si>
  <si>
    <t>Rosecrans St</t>
  </si>
  <si>
    <t>E Main St E</t>
  </si>
  <si>
    <t>Leyte Rd</t>
  </si>
  <si>
    <t>Sleeping Indian Rd</t>
  </si>
  <si>
    <t>Navello St</t>
  </si>
  <si>
    <t>W Broadway</t>
  </si>
  <si>
    <t>6th Ave</t>
  </si>
  <si>
    <t>Via De Santa Fe</t>
  </si>
  <si>
    <t>Coronado Bay Rd</t>
  </si>
  <si>
    <t>Sunny Creek Rd</t>
  </si>
  <si>
    <t>Carlsbad</t>
  </si>
  <si>
    <t>Ste</t>
  </si>
  <si>
    <t>Ash St</t>
  </si>
  <si>
    <t>Via Orange Way</t>
  </si>
  <si>
    <t>Mata Way</t>
  </si>
  <si>
    <t>S Tait St</t>
  </si>
  <si>
    <t>A St</t>
  </si>
  <si>
    <t>Kearny Villa Rd</t>
  </si>
  <si>
    <t>Charmant Dr</t>
  </si>
  <si>
    <t>Mountain View Dr</t>
  </si>
  <si>
    <t>N Broadway</t>
  </si>
  <si>
    <t>Towne Centre Ct</t>
  </si>
  <si>
    <t>27th St</t>
  </si>
  <si>
    <t>Bernardo Center Dr</t>
  </si>
  <si>
    <t>Harbor Island Dr</t>
  </si>
  <si>
    <t>Century Park Ct</t>
  </si>
  <si>
    <t>Ruffin Ct</t>
  </si>
  <si>
    <t>N Escondido Blvd</t>
  </si>
  <si>
    <t>16th St</t>
  </si>
  <si>
    <t>Air Way</t>
  </si>
  <si>
    <t>Canfield Rd</t>
  </si>
  <si>
    <t>Torreyana Rd</t>
  </si>
  <si>
    <t>E Mission Bay Dr</t>
  </si>
  <si>
    <t>Science Center Dr</t>
  </si>
  <si>
    <t>Jimmy Durante Blvd</t>
  </si>
  <si>
    <t>Del Mar</t>
  </si>
  <si>
    <t>Costa Verde Blvd</t>
  </si>
  <si>
    <t>Coast Blvd</t>
  </si>
  <si>
    <t>Topaz Way</t>
  </si>
  <si>
    <t>Miramar Rd</t>
  </si>
  <si>
    <t>Vista Diego Rd</t>
  </si>
  <si>
    <t>Jamul</t>
  </si>
  <si>
    <t>Pence Dr</t>
  </si>
  <si>
    <t>Presilla Dr</t>
  </si>
  <si>
    <t>Vista Grande Rd</t>
  </si>
  <si>
    <t>5th Ave</t>
  </si>
  <si>
    <t>Faraday Ave</t>
  </si>
  <si>
    <t>Mira Sorrento Pl</t>
  </si>
  <si>
    <t>Silver Strand Blvd</t>
  </si>
  <si>
    <t>S Broadway</t>
  </si>
  <si>
    <t>Genetic Center Dr</t>
  </si>
  <si>
    <t>Camino Vida Roble</t>
  </si>
  <si>
    <t>Silverleaf Ln</t>
  </si>
  <si>
    <t>Aviara Dr</t>
  </si>
  <si>
    <t>Douglas Dr</t>
  </si>
  <si>
    <t>Jones Rd</t>
  </si>
  <si>
    <t>Cannon Rd</t>
  </si>
  <si>
    <t>Aero Dr</t>
  </si>
  <si>
    <t>Sequence Dr</t>
  </si>
  <si>
    <t>Surrey Dr</t>
  </si>
  <si>
    <t>Bonita</t>
  </si>
  <si>
    <t>Wiler Dr</t>
  </si>
  <si>
    <t>Base data from San Diego Geographic Information Source - JPA with changes from Geocodio</t>
  </si>
  <si>
    <t>Randy Ln</t>
  </si>
  <si>
    <t>Paseo De La Vis</t>
  </si>
  <si>
    <t>Hwy 76</t>
  </si>
  <si>
    <t>Pauma Valley</t>
  </si>
  <si>
    <t>Via Del Campo Ct</t>
  </si>
  <si>
    <t>Via Entrada Del Lago</t>
  </si>
  <si>
    <t>San Pasqual Valley Rd</t>
  </si>
  <si>
    <t>Powder Magazine Rd</t>
  </si>
  <si>
    <t>Towne Centre Dr</t>
  </si>
  <si>
    <t>Landis St</t>
  </si>
  <si>
    <t>Spring St</t>
  </si>
  <si>
    <t>Campus Point Ct</t>
  </si>
  <si>
    <t>N R Ave</t>
  </si>
  <si>
    <t>Pacific Hwy</t>
  </si>
  <si>
    <t>Ware Ct</t>
  </si>
  <si>
    <t>Camino San Bernardo</t>
  </si>
  <si>
    <t>W A St</t>
  </si>
  <si>
    <t>Cuyamaca St</t>
  </si>
  <si>
    <t>Rutherford Rd</t>
  </si>
  <si>
    <t>Overland Ave</t>
  </si>
  <si>
    <t>Bldg</t>
  </si>
  <si>
    <t>Willow Ct</t>
  </si>
  <si>
    <t>W Ash St</t>
  </si>
  <si>
    <t>General Atomics Ct</t>
  </si>
  <si>
    <t>Miramar Way</t>
  </si>
  <si>
    <t>Pala Rd</t>
  </si>
  <si>
    <t>Bonsall</t>
  </si>
  <si>
    <t>Willow Rd</t>
  </si>
  <si>
    <t>San Pasqual Rd</t>
  </si>
  <si>
    <t>El Cajon Blvd</t>
  </si>
  <si>
    <t>Old River Rd</t>
  </si>
  <si>
    <t>Del Dios Hwy</t>
  </si>
  <si>
    <t>LA Jolla Scenic Dr S</t>
  </si>
  <si>
    <t>Engineer Rd</t>
  </si>
  <si>
    <t>Bonita Rd</t>
  </si>
  <si>
    <t>Wateridge Cir</t>
  </si>
  <si>
    <t>N Harbor Dr</t>
  </si>
  <si>
    <t>Lake Poway Rd</t>
  </si>
  <si>
    <t>Poway</t>
  </si>
  <si>
    <t>C100</t>
  </si>
  <si>
    <t>Girard Ave</t>
  </si>
  <si>
    <t>Linea Del Cielo</t>
  </si>
  <si>
    <t>Highland Ave</t>
  </si>
  <si>
    <t>N Torrey Pines Rd N</t>
  </si>
  <si>
    <t>Springhurst Dr</t>
  </si>
  <si>
    <t>Robinson Ave</t>
  </si>
  <si>
    <t>N Las Posas Rd</t>
  </si>
  <si>
    <t>Salmon River Rd</t>
  </si>
  <si>
    <t>Danielson St</t>
  </si>
  <si>
    <t>Sorrento Valley Blvd</t>
  </si>
  <si>
    <t>9th Ave</t>
  </si>
  <si>
    <t>Kirkham Rd</t>
  </si>
  <si>
    <t>Engineer St</t>
  </si>
  <si>
    <t>Vandever Ave</t>
  </si>
  <si>
    <t>Palm Ave</t>
  </si>
  <si>
    <t>Beech St</t>
  </si>
  <si>
    <t>Camino Sin Puente</t>
  </si>
  <si>
    <t>Calle Joven</t>
  </si>
  <si>
    <t>India St</t>
  </si>
  <si>
    <t>Riverford Rd</t>
  </si>
  <si>
    <t>Lusk Blvd</t>
  </si>
  <si>
    <t>Marengo Ave</t>
  </si>
  <si>
    <t>Lilac Rd</t>
  </si>
  <si>
    <t>Valley Center</t>
  </si>
  <si>
    <t>John Hopkins Ct</t>
  </si>
  <si>
    <t>Copley Dr</t>
  </si>
  <si>
    <t>Zoo Dr</t>
  </si>
  <si>
    <t>Arviso Rd</t>
  </si>
  <si>
    <t>Enterprise St</t>
  </si>
  <si>
    <t>Nancy Ridge Dr</t>
  </si>
  <si>
    <t>Dunhill St</t>
  </si>
  <si>
    <t>Waples St</t>
  </si>
  <si>
    <t>W Bernardo Dr</t>
  </si>
  <si>
    <t>33rd St</t>
  </si>
  <si>
    <t>Via Frontera</t>
  </si>
  <si>
    <t>Carlsbad Blvd</t>
  </si>
  <si>
    <t>Ave Of Science</t>
  </si>
  <si>
    <t>Volcan View Dr</t>
  </si>
  <si>
    <t>W C St</t>
  </si>
  <si>
    <t>4th Ave</t>
  </si>
  <si>
    <t>Buckman Springs Rd</t>
  </si>
  <si>
    <t>Campo</t>
  </si>
  <si>
    <t>Alvarado Ct</t>
  </si>
  <si>
    <t>Chesapeake Dr</t>
  </si>
  <si>
    <t>Woodson Crest Rd</t>
  </si>
  <si>
    <t>Hotel Cir S</t>
  </si>
  <si>
    <t>W E St</t>
  </si>
  <si>
    <t>Barnes Canyon Rd</t>
  </si>
  <si>
    <t>Roselle St</t>
  </si>
  <si>
    <t>College Blvd</t>
  </si>
  <si>
    <t>intersection</t>
  </si>
  <si>
    <t>Highland Dr</t>
  </si>
  <si>
    <t>Solana Beach</t>
  </si>
  <si>
    <t>Linda Vista Rd</t>
  </si>
  <si>
    <t>Jamacha Blvd</t>
  </si>
  <si>
    <t>Arnold Way</t>
  </si>
  <si>
    <t>Hamilton Ln</t>
  </si>
  <si>
    <t>Sunset Dr</t>
  </si>
  <si>
    <t>Rancho Bernardo Rd</t>
  </si>
  <si>
    <t>Front St</t>
  </si>
  <si>
    <t>Palomar Oaks Way</t>
  </si>
  <si>
    <t>Morehouse Dr</t>
  </si>
  <si>
    <t>Merryfield Row</t>
  </si>
  <si>
    <t>San Dieguito Rd</t>
  </si>
  <si>
    <t>Federal Blvd</t>
  </si>
  <si>
    <t>E Valley Pkwy E</t>
  </si>
  <si>
    <t>Gaines St</t>
  </si>
  <si>
    <t>Echo Ln</t>
  </si>
  <si>
    <t>Skyline Dr</t>
  </si>
  <si>
    <t>Crown Point Dr</t>
  </si>
  <si>
    <t>Elm St</t>
  </si>
  <si>
    <t>Garrison St</t>
  </si>
  <si>
    <t>Midland Rd</t>
  </si>
  <si>
    <t>S Mission Rd</t>
  </si>
  <si>
    <t>Tavern Rd</t>
  </si>
  <si>
    <t>Saipan Dr</t>
  </si>
  <si>
    <t>Genter St</t>
  </si>
  <si>
    <t>Market St</t>
  </si>
  <si>
    <t>F St</t>
  </si>
  <si>
    <t>Consolidated Way</t>
  </si>
  <si>
    <t>Semillion Blvd</t>
  </si>
  <si>
    <t>Del Mar Heights Rd</t>
  </si>
  <si>
    <t>C St</t>
  </si>
  <si>
    <t>Kiowa Dr</t>
  </si>
  <si>
    <t>Las Palmas Dr</t>
  </si>
  <si>
    <t>1st American Way</t>
  </si>
  <si>
    <t>Imperial Ave</t>
  </si>
  <si>
    <t>Bowron Rd</t>
  </si>
  <si>
    <t>Balboa Ave</t>
  </si>
  <si>
    <t>K St</t>
  </si>
  <si>
    <t>Northside Dr</t>
  </si>
  <si>
    <t>Old Hwy 80</t>
  </si>
  <si>
    <t>Pine Valley</t>
  </si>
  <si>
    <t>S Santa Fe Ave</t>
  </si>
  <si>
    <t>Orange Ave</t>
  </si>
  <si>
    <t>Oviedo St</t>
  </si>
  <si>
    <t>Weatherhill Way</t>
  </si>
  <si>
    <t>Tree Hollow Ln</t>
  </si>
  <si>
    <t>Rancho Carmel Dr</t>
  </si>
  <si>
    <t>Scripps Lake Dr</t>
  </si>
  <si>
    <t>Parkview Ter</t>
  </si>
  <si>
    <t>Wueste Rd</t>
  </si>
  <si>
    <t>Saturn Blvd</t>
  </si>
  <si>
    <t>Dennery Rd</t>
  </si>
  <si>
    <t>Pacific Center Blvd</t>
  </si>
  <si>
    <t>Alcala Park</t>
  </si>
  <si>
    <t>52nd St</t>
  </si>
  <si>
    <t>Directors Pl</t>
  </si>
  <si>
    <t>Grove Ave</t>
  </si>
  <si>
    <t>Dairy Mart Rd</t>
  </si>
  <si>
    <t>Goldentop Rd</t>
  </si>
  <si>
    <t>Mercury St</t>
  </si>
  <si>
    <t>Akins Ave</t>
  </si>
  <si>
    <t>Taylor St</t>
  </si>
  <si>
    <t>Centre City Pkwy</t>
  </si>
  <si>
    <t>Black Mountain Rd</t>
  </si>
  <si>
    <t>Spring Canyon Rd</t>
  </si>
  <si>
    <t>Cornerstone Ct</t>
  </si>
  <si>
    <t>El Paso Alto</t>
  </si>
  <si>
    <t>W San Marcos Blvd</t>
  </si>
  <si>
    <t>Carroll Canyon Rd</t>
  </si>
  <si>
    <t>E Alvarado St</t>
  </si>
  <si>
    <t>Cole Grade Rd</t>
  </si>
  <si>
    <t>Balour Dr</t>
  </si>
  <si>
    <t>Arjons Dr</t>
  </si>
  <si>
    <t>E Valley Pkwy</t>
  </si>
  <si>
    <t>Oakcrest Park Dr</t>
  </si>
  <si>
    <t>San Mateo Dr</t>
  </si>
  <si>
    <t>Cactus Rd</t>
  </si>
  <si>
    <t>Jefferson Rd</t>
  </si>
  <si>
    <t>Hill St</t>
  </si>
  <si>
    <t>Alborada Dr</t>
  </si>
  <si>
    <t>Monticook Ct</t>
  </si>
  <si>
    <t>Heritage Rd</t>
  </si>
  <si>
    <t>Jacumba</t>
  </si>
  <si>
    <t>Marketplace Ave</t>
  </si>
  <si>
    <t>Sherman St</t>
  </si>
  <si>
    <t>S Hale Ave</t>
  </si>
  <si>
    <t>Ruffin Rd</t>
  </si>
  <si>
    <t>Entrada Lazanja</t>
  </si>
  <si>
    <t>Cottonwood Ave</t>
  </si>
  <si>
    <t>Judicial Dr</t>
  </si>
  <si>
    <t>Vernon Way</t>
  </si>
  <si>
    <t>Silverleaf Cir</t>
  </si>
  <si>
    <t>Lakeview Ave</t>
  </si>
  <si>
    <t>Earlham St</t>
  </si>
  <si>
    <t>Boulder Oaks Dr</t>
  </si>
  <si>
    <t>Sorrento Valley Rd</t>
  </si>
  <si>
    <t>Maturin Dr</t>
  </si>
  <si>
    <t>Rue Chantemar</t>
  </si>
  <si>
    <t>Camino Del Rio N</t>
  </si>
  <si>
    <t>Rodear Rd</t>
  </si>
  <si>
    <t>Tourmaline St</t>
  </si>
  <si>
    <t>Avenida Villaha</t>
  </si>
  <si>
    <t>Mission Blvd</t>
  </si>
  <si>
    <t>N Ave</t>
  </si>
  <si>
    <t>Oberlin Dr</t>
  </si>
  <si>
    <t>Morena Blvd</t>
  </si>
  <si>
    <t>Executive Dr</t>
  </si>
  <si>
    <t>Westling Ct</t>
  </si>
  <si>
    <t>John Jay Hopkins Dr</t>
  </si>
  <si>
    <t>Old Grove Rd</t>
  </si>
  <si>
    <t>Valley Center Rd</t>
  </si>
  <si>
    <t>Ave San Diego</t>
  </si>
  <si>
    <t>San Clemente</t>
  </si>
  <si>
    <t>Orange County</t>
  </si>
  <si>
    <t>Orange</t>
  </si>
  <si>
    <t>Island Ave</t>
  </si>
  <si>
    <t>Friars Rd</t>
  </si>
  <si>
    <t>Campbell Ranch Rd</t>
  </si>
  <si>
    <t>Boundary Ave</t>
  </si>
  <si>
    <t>S 1st St</t>
  </si>
  <si>
    <t>Brawley</t>
  </si>
  <si>
    <t>Imperial County</t>
  </si>
  <si>
    <t>W Rainbow Valley Blvd</t>
  </si>
  <si>
    <t>Hwy 94</t>
  </si>
  <si>
    <t>Potrero</t>
  </si>
  <si>
    <t>Harrison St</t>
  </si>
  <si>
    <t>Clearwater Ct</t>
  </si>
  <si>
    <t>Twin Trails Dr</t>
  </si>
  <si>
    <t>Eastgate Mall</t>
  </si>
  <si>
    <t>Mt Woodson Rd</t>
  </si>
  <si>
    <t>El Prado</t>
  </si>
  <si>
    <t>Mission Rd</t>
  </si>
  <si>
    <t>Country Club Dr</t>
  </si>
  <si>
    <t>Circle R Dr</t>
  </si>
  <si>
    <t>Lake Blvd</t>
  </si>
  <si>
    <t>Skyhaven Ln</t>
  </si>
  <si>
    <t>Leisure Village Way</t>
  </si>
  <si>
    <t>S Harbor Dr</t>
  </si>
  <si>
    <t>Old Course Rd</t>
  </si>
  <si>
    <t>S Melrose Dr</t>
  </si>
  <si>
    <t>Fermi Ct</t>
  </si>
  <si>
    <t>Pogo Row</t>
  </si>
  <si>
    <t>Atlas St</t>
  </si>
  <si>
    <t>Spring Wagon Rd</t>
  </si>
  <si>
    <t>Technology Dr</t>
  </si>
  <si>
    <t>Sweetwater Springs Blvd</t>
  </si>
  <si>
    <t>Jackson Dr</t>
  </si>
  <si>
    <t>Tierrasanta Blvd</t>
  </si>
  <si>
    <t>Park Blvd</t>
  </si>
  <si>
    <t>Spectrum Center Blvd</t>
  </si>
  <si>
    <t>Pacific Center Ct</t>
  </si>
  <si>
    <t>Orpheus Ave</t>
  </si>
  <si>
    <t>2nd St</t>
  </si>
  <si>
    <t>LA Presa Ave</t>
  </si>
  <si>
    <t>Thornmint Ct</t>
  </si>
  <si>
    <t>Maranatha Dr</t>
  </si>
  <si>
    <t>College Ave</t>
  </si>
  <si>
    <t>Sunrise Cir</t>
  </si>
  <si>
    <t>Volcan Rd</t>
  </si>
  <si>
    <t>Highway 94</t>
  </si>
  <si>
    <t>Dulzura</t>
  </si>
  <si>
    <t>Old Highway 80</t>
  </si>
  <si>
    <t>S Twin Oaks Valley Rd S</t>
  </si>
  <si>
    <t>Montiel Rd</t>
  </si>
  <si>
    <t>Loker Ave E</t>
  </si>
  <si>
    <t>1st St</t>
  </si>
  <si>
    <t>Illumina Way</t>
  </si>
  <si>
    <t>Kettner Blvd</t>
  </si>
  <si>
    <t>Westview Pkwy</t>
  </si>
  <si>
    <t>Forrest Gate Rd</t>
  </si>
  <si>
    <t>Ammunition Rd</t>
  </si>
  <si>
    <t>Singer Ln</t>
  </si>
  <si>
    <t>S Escondido Blvd</t>
  </si>
  <si>
    <t>Hazard Center Dr</t>
  </si>
  <si>
    <t>Rancho Santa Fe Rd</t>
  </si>
  <si>
    <t>Santar Pl</t>
  </si>
  <si>
    <t>Metropolitan Dr</t>
  </si>
  <si>
    <t>Dept</t>
  </si>
  <si>
    <t>Camino Del Rio S</t>
  </si>
  <si>
    <t>Meadow Lark Dr</t>
  </si>
  <si>
    <t>Montezuma Rd</t>
  </si>
  <si>
    <t>Sand Shell Ave</t>
  </si>
  <si>
    <t>Waring Rd</t>
  </si>
  <si>
    <t>V Ave</t>
  </si>
  <si>
    <t>Basilone Rd</t>
  </si>
  <si>
    <t>Palm Canyon Dr</t>
  </si>
  <si>
    <t>Alex Rd</t>
  </si>
  <si>
    <t>2nd Ave</t>
  </si>
  <si>
    <t>W Bernardo Dr W</t>
  </si>
  <si>
    <t>Boswell Rd</t>
  </si>
  <si>
    <t>W Main St</t>
  </si>
  <si>
    <t>Campus Point Dr</t>
  </si>
  <si>
    <t>Murphy Canyon Rd</t>
  </si>
  <si>
    <t>Graves Ave</t>
  </si>
  <si>
    <t>Innovation Dr</t>
  </si>
  <si>
    <t>Calzada De La Fuente</t>
  </si>
  <si>
    <t>Coronado Cays Blvd</t>
  </si>
  <si>
    <t>Harmony Grove Rd</t>
  </si>
  <si>
    <t>Clairemont Mesa Blvd</t>
  </si>
  <si>
    <t>Ribbonwood Rd</t>
  </si>
  <si>
    <t>Boulevard</t>
  </si>
  <si>
    <t>30th St</t>
  </si>
  <si>
    <t>Genesee Ave</t>
  </si>
  <si>
    <t>E San Ysidro Blvd</t>
  </si>
  <si>
    <t>San Ysidro</t>
  </si>
  <si>
    <t>Guatay St</t>
  </si>
  <si>
    <t>Lindbergh Way</t>
  </si>
  <si>
    <t>37th St</t>
  </si>
  <si>
    <t>Progress St</t>
  </si>
  <si>
    <t>E Main St</t>
  </si>
  <si>
    <t>Nirvana Ave</t>
  </si>
  <si>
    <t>Santa Clara Pl</t>
  </si>
  <si>
    <t>Cudahy Pl</t>
  </si>
  <si>
    <t>Via Del Norte</t>
  </si>
  <si>
    <t>San Marcos Blvd</t>
  </si>
  <si>
    <t>Panasonic Way</t>
  </si>
  <si>
    <t>13th St</t>
  </si>
  <si>
    <t>Imperial Beach</t>
  </si>
  <si>
    <t>National City Blvd</t>
  </si>
  <si>
    <t>Costa Del Mar Rd</t>
  </si>
  <si>
    <t>E Ivy St</t>
  </si>
  <si>
    <t>Avenida De Las Adelsas</t>
  </si>
  <si>
    <t>7th Ave</t>
  </si>
  <si>
    <t>LA Costa Ave</t>
  </si>
  <si>
    <t>Red Mountain Dam Dr</t>
  </si>
  <si>
    <t>Benet Hill Rd</t>
  </si>
  <si>
    <t>W 11th Ave</t>
  </si>
  <si>
    <t>Zona Gale Rd</t>
  </si>
  <si>
    <t>Rancho Luiseno Rd</t>
  </si>
  <si>
    <t>Arroyo Sorrento Rd</t>
  </si>
  <si>
    <t>Scripps Ranch Blvd</t>
  </si>
  <si>
    <t>Alta Carmel Ct</t>
  </si>
  <si>
    <t>Ostrow St</t>
  </si>
  <si>
    <t>Regents Park Row</t>
  </si>
  <si>
    <t>Clairemont Dr</t>
  </si>
  <si>
    <t>Twin Oaks Valley Rd</t>
  </si>
  <si>
    <t>MT Ada Rd</t>
  </si>
  <si>
    <t>Yolanda Ave</t>
  </si>
  <si>
    <t>Valley High Rd</t>
  </si>
  <si>
    <t>Mira Mesa Blvd</t>
  </si>
  <si>
    <t>Grossmont Center Dr</t>
  </si>
  <si>
    <t>Hubbard Ave</t>
  </si>
  <si>
    <t>Convoy Ct</t>
  </si>
  <si>
    <t>Mary Ln</t>
  </si>
  <si>
    <t>Edge Hill Rd</t>
  </si>
  <si>
    <t>Kirkham Ct</t>
  </si>
  <si>
    <t>Black Rail Rd</t>
  </si>
  <si>
    <t>Sanyo Ave</t>
  </si>
  <si>
    <t>Point Barrow Dr</t>
  </si>
  <si>
    <t>Anita St</t>
  </si>
  <si>
    <t>Echo Dr</t>
  </si>
  <si>
    <t>Via Casa Alta</t>
  </si>
  <si>
    <t>Barnard Dr</t>
  </si>
  <si>
    <t>Lake Wohlford Rd</t>
  </si>
  <si>
    <t>Willits Rd</t>
  </si>
  <si>
    <t>Tierra Del Sol Rd</t>
  </si>
  <si>
    <t>Sierra Rojo Ln</t>
  </si>
  <si>
    <t>LA Plaza Dr</t>
  </si>
  <si>
    <t>Barker Way</t>
  </si>
  <si>
    <t>Sunrise Hwy</t>
  </si>
  <si>
    <t>Mount Laguna</t>
  </si>
  <si>
    <t>Willow Creek Rd</t>
  </si>
  <si>
    <t>Washington St</t>
  </si>
  <si>
    <t>Felicita Rd</t>
  </si>
  <si>
    <t>Valley Centre Dr</t>
  </si>
  <si>
    <t>Bird Rock Ave</t>
  </si>
  <si>
    <t>Calumet Ave</t>
  </si>
  <si>
    <t>14th St</t>
  </si>
  <si>
    <t>Rivertree Dr</t>
  </si>
  <si>
    <t>25th St</t>
  </si>
  <si>
    <t>Mt Miguel Rd</t>
  </si>
  <si>
    <t>Evening Creek North Dr</t>
  </si>
  <si>
    <t>Regents Rd</t>
  </si>
  <si>
    <t>University Center Ln</t>
  </si>
  <si>
    <t>Old Coach Rd</t>
  </si>
  <si>
    <t>Jupiter St</t>
  </si>
  <si>
    <t>Terman Ct</t>
  </si>
  <si>
    <t>Broadway Cir</t>
  </si>
  <si>
    <t>LA Jolla Village Dr</t>
  </si>
  <si>
    <t>S Orange Ave</t>
  </si>
  <si>
    <t>Miller Ranch Rd</t>
  </si>
  <si>
    <t>Market Pl</t>
  </si>
  <si>
    <t>Nobel Dr</t>
  </si>
  <si>
    <t>Torrey Pines Rd</t>
  </si>
  <si>
    <t>Lincoln Ave</t>
  </si>
  <si>
    <t>San Elijo Rd</t>
  </si>
  <si>
    <t>Maxwell Rd</t>
  </si>
  <si>
    <t>Villa La Jolla Dr</t>
  </si>
  <si>
    <t>E 8th St</t>
  </si>
  <si>
    <t>W Bernardo Ct</t>
  </si>
  <si>
    <t>Balboa Arms Dr</t>
  </si>
  <si>
    <t>Dickinson St</t>
  </si>
  <si>
    <t>Bernardo Trails Dr</t>
  </si>
  <si>
    <t>McCain Valley Rd</t>
  </si>
  <si>
    <t>Manchester</t>
  </si>
  <si>
    <t>Mendocino County</t>
  </si>
  <si>
    <t>Via Capri</t>
  </si>
  <si>
    <t>Carroll Rd</t>
  </si>
  <si>
    <t>10th St</t>
  </si>
  <si>
    <t>Convoy St</t>
  </si>
  <si>
    <t>Reed Rd</t>
  </si>
  <si>
    <t>Cray Ct</t>
  </si>
  <si>
    <t>Lake Jennings Park Rd</t>
  </si>
  <si>
    <t>W Broadway W</t>
  </si>
  <si>
    <t>E Harbor Dr</t>
  </si>
  <si>
    <t>Park Center Dr</t>
  </si>
  <si>
    <t>Childrens Way</t>
  </si>
  <si>
    <t>Science Park Rd</t>
  </si>
  <si>
    <t>E Naples Ct E</t>
  </si>
  <si>
    <t>Scripps Summit Ct</t>
  </si>
  <si>
    <t>Forest Gate Rd</t>
  </si>
  <si>
    <t>Evening Creek Dr S</t>
  </si>
  <si>
    <t>Santa Fe St</t>
  </si>
  <si>
    <t>El Fuego</t>
  </si>
  <si>
    <t>Medical Center Ct</t>
  </si>
  <si>
    <t>Distribution Ave</t>
  </si>
  <si>
    <t>Iluminado</t>
  </si>
  <si>
    <t>Turquoise St</t>
  </si>
  <si>
    <t>Via Rancho San Diego</t>
  </si>
  <si>
    <t>4 Gee Rd</t>
  </si>
  <si>
    <t>Pso Internacional</t>
  </si>
  <si>
    <t>Avenida Chelsea</t>
  </si>
  <si>
    <t>Marron Rd</t>
  </si>
  <si>
    <t>N Escondido Blvd N</t>
  </si>
  <si>
    <t>S Stage Coach Ln</t>
  </si>
  <si>
    <t>W B St</t>
  </si>
  <si>
    <t>Avenida De La Plata</t>
  </si>
  <si>
    <t>Willowbrook St</t>
  </si>
  <si>
    <t>Oak Valley Ln</t>
  </si>
  <si>
    <t>Activity Rd</t>
  </si>
  <si>
    <t>Taro Ct</t>
  </si>
  <si>
    <t>N Indiana Ave</t>
  </si>
  <si>
    <t>Harding St</t>
  </si>
  <si>
    <t>Santa Venetia St</t>
  </si>
  <si>
    <t>Euclid Ave</t>
  </si>
  <si>
    <t>E J St E</t>
  </si>
  <si>
    <t>Joshua Way</t>
  </si>
  <si>
    <t>Cypress Ln</t>
  </si>
  <si>
    <t>Blythe</t>
  </si>
  <si>
    <t>Riverside County</t>
  </si>
  <si>
    <t>Del Sur Blvd</t>
  </si>
  <si>
    <t>Via Ambiente</t>
  </si>
  <si>
    <t>W Vista Way</t>
  </si>
  <si>
    <t>Pizarro Pl</t>
  </si>
  <si>
    <t>Par 4th Dr</t>
  </si>
  <si>
    <t>Sunny Vista</t>
  </si>
  <si>
    <t>Highlands Village Pl</t>
  </si>
  <si>
    <t>Ponderosa Ave</t>
  </si>
  <si>
    <t>Main St</t>
  </si>
  <si>
    <t>Warner St</t>
  </si>
  <si>
    <t>Via Del Monte</t>
  </si>
  <si>
    <t>Monument Pl</t>
  </si>
  <si>
    <t>Mesa Dr</t>
  </si>
  <si>
    <t>Civic Center Dr</t>
  </si>
  <si>
    <t>Mountain Circle Dr</t>
  </si>
  <si>
    <t>Murray Dr</t>
  </si>
  <si>
    <t>L St</t>
  </si>
  <si>
    <t>Tech Center Dr</t>
  </si>
  <si>
    <t>Norlak Ave</t>
  </si>
  <si>
    <t>Camino San Thomas</t>
  </si>
  <si>
    <t>Scranton Rd</t>
  </si>
  <si>
    <t>Espola Rd</t>
  </si>
  <si>
    <t>N Rios Ave N</t>
  </si>
  <si>
    <t>PO Box</t>
  </si>
  <si>
    <t>Monsey</t>
  </si>
  <si>
    <t>NY</t>
  </si>
  <si>
    <t>Rockland County</t>
  </si>
  <si>
    <t>E El Norte Pkwy</t>
  </si>
  <si>
    <t>Santa Fe Dr</t>
  </si>
  <si>
    <t>Tidelands Ave</t>
  </si>
  <si>
    <t>Saxony Rd</t>
  </si>
  <si>
    <t>Agua Vista Dr</t>
  </si>
  <si>
    <t>Via Del Campo</t>
  </si>
  <si>
    <t>Manzanita St</t>
  </si>
  <si>
    <t>Wineridge Pl</t>
  </si>
  <si>
    <t>Vista Way</t>
  </si>
  <si>
    <t>W El Norte Pkwy W</t>
  </si>
  <si>
    <t>Fashion Valley Rd</t>
  </si>
  <si>
    <t>North Ave</t>
  </si>
  <si>
    <t>N Melrose Dr</t>
  </si>
  <si>
    <t>Loring St</t>
  </si>
  <si>
    <t>Lyons Valley Rd</t>
  </si>
  <si>
    <t>Pacific Heights Blvd</t>
  </si>
  <si>
    <t>10th Ave</t>
  </si>
  <si>
    <t>Paradise Mountain Rd</t>
  </si>
  <si>
    <t>Plaza Bonita Rd</t>
  </si>
  <si>
    <t>Ave Of Industry</t>
  </si>
  <si>
    <t>Greencraig Way</t>
  </si>
  <si>
    <t>Old Memory Ln</t>
  </si>
  <si>
    <t>Viewridge Ave</t>
  </si>
  <si>
    <t>Las Villas Way</t>
  </si>
  <si>
    <t>Calle Fortunada</t>
  </si>
  <si>
    <t>Canyon De Oro</t>
  </si>
  <si>
    <t>E 16th St</t>
  </si>
  <si>
    <t>Westwood Rd</t>
  </si>
  <si>
    <t>Doria Way</t>
  </si>
  <si>
    <t>Monte Vista Rd</t>
  </si>
  <si>
    <t>Vickers St</t>
  </si>
  <si>
    <t>Regal Rd</t>
  </si>
  <si>
    <t>E Bobier Dr</t>
  </si>
  <si>
    <t>Old Mountain View Rd</t>
  </si>
  <si>
    <t>Bernardo Plaza Dr</t>
  </si>
  <si>
    <t>Carmel Mountain Rd</t>
  </si>
  <si>
    <t>Alemania Rd</t>
  </si>
  <si>
    <t>El Monte Rd</t>
  </si>
  <si>
    <t>34th St</t>
  </si>
  <si>
    <t>E2</t>
  </si>
  <si>
    <t>Coastal Hills Dr</t>
  </si>
  <si>
    <t>Lot</t>
  </si>
  <si>
    <t>GGG</t>
  </si>
  <si>
    <t>Rancho Mission Rd</t>
  </si>
  <si>
    <t>Old Taylor St</t>
  </si>
  <si>
    <t>Valley Dr</t>
  </si>
  <si>
    <t>Thibodo Rd</t>
  </si>
  <si>
    <t>Kirkham Way</t>
  </si>
  <si>
    <t>Salk Institute Rd</t>
  </si>
  <si>
    <t>Air Ln</t>
  </si>
  <si>
    <t>Mesa College Dr</t>
  </si>
  <si>
    <t>Civic Center Way</t>
  </si>
  <si>
    <t>Encinitas Blvd</t>
  </si>
  <si>
    <t>Olivetas Ave</t>
  </si>
  <si>
    <t>Camino Rico</t>
  </si>
  <si>
    <t>Opportunity Rd</t>
  </si>
  <si>
    <t>Rancho Santa Fe Farms Rd</t>
  </si>
  <si>
    <t>Carroll Park Dr</t>
  </si>
  <si>
    <t>Borden Rd</t>
  </si>
  <si>
    <t>Hardell Ln</t>
  </si>
  <si>
    <t>Allison Ave</t>
  </si>
  <si>
    <t>Via De Las Flores</t>
  </si>
  <si>
    <t>Ted Williams Fwy</t>
  </si>
  <si>
    <t>40th St</t>
  </si>
  <si>
    <t>Glorietta Blvd</t>
  </si>
  <si>
    <t>I-5</t>
  </si>
  <si>
    <t>Gillespie Dr</t>
  </si>
  <si>
    <t>Helix St</t>
  </si>
  <si>
    <t>Carlton Oaks Dr</t>
  </si>
  <si>
    <t>9th St</t>
  </si>
  <si>
    <t>D Ave</t>
  </si>
  <si>
    <t>W Vista Way W</t>
  </si>
  <si>
    <t>E 2nd Ave</t>
  </si>
  <si>
    <t>Lookout</t>
  </si>
  <si>
    <t>Modoc County</t>
  </si>
  <si>
    <t>W Bradley Ave</t>
  </si>
  <si>
    <t>Sheridan Rd</t>
  </si>
  <si>
    <t>E Washington Ave</t>
  </si>
  <si>
    <t>Alvarado Rd</t>
  </si>
  <si>
    <t>Frost St</t>
  </si>
  <si>
    <t>Zion Ave</t>
  </si>
  <si>
    <t>Hartfield Ave</t>
  </si>
  <si>
    <t>Rosebay Dr</t>
  </si>
  <si>
    <t>Meanley Dr</t>
  </si>
  <si>
    <t>Riverview Pkwy</t>
  </si>
  <si>
    <t>Brookwood Pl</t>
  </si>
  <si>
    <t>Hwy 78</t>
  </si>
  <si>
    <t>Montecito Rd</t>
  </si>
  <si>
    <t>W Beech St</t>
  </si>
  <si>
    <t>State St</t>
  </si>
  <si>
    <t>Norman Ln</t>
  </si>
  <si>
    <t>Tecate Rd</t>
  </si>
  <si>
    <t>Plaza Ct</t>
  </si>
  <si>
    <t>Normal St</t>
  </si>
  <si>
    <t>Executive Sq</t>
  </si>
  <si>
    <t>Buena Vista Ave</t>
  </si>
  <si>
    <t>Potter St</t>
  </si>
  <si>
    <t>W Bobier Dr</t>
  </si>
  <si>
    <t>Farnham St</t>
  </si>
  <si>
    <t>3rd St</t>
  </si>
  <si>
    <t>Laguna Dr</t>
  </si>
  <si>
    <t>Via Del Corvo</t>
  </si>
  <si>
    <t>N Marshall Ave</t>
  </si>
  <si>
    <t>Garnet Ave</t>
  </si>
  <si>
    <t>State Route 76</t>
  </si>
  <si>
    <t>Cass St</t>
  </si>
  <si>
    <t>Navajo Rd</t>
  </si>
  <si>
    <t>Athena Cir</t>
  </si>
  <si>
    <t>Mt Laguna Dr</t>
  </si>
  <si>
    <t>W Washington Ave</t>
  </si>
  <si>
    <t>The Mark Ln</t>
  </si>
  <si>
    <t>Garden View Ct</t>
  </si>
  <si>
    <t>Lago Lindo</t>
  </si>
  <si>
    <t>La Gracia</t>
  </si>
  <si>
    <t>San Elijo</t>
  </si>
  <si>
    <t>Calle Ponte Bella</t>
  </si>
  <si>
    <t>Via Naranjal</t>
  </si>
  <si>
    <t>Linna Pl</t>
  </si>
  <si>
    <t>Calle Dos Lagos</t>
  </si>
  <si>
    <t>El Vuelo</t>
  </si>
  <si>
    <t>Paseo Delicias</t>
  </si>
  <si>
    <t>Avenida De Acacias</t>
  </si>
  <si>
    <t>Oak Ridge Way</t>
  </si>
  <si>
    <t>Lane Ave</t>
  </si>
  <si>
    <t>Birch Rd</t>
  </si>
  <si>
    <t>Grand Del Mar Ct</t>
  </si>
  <si>
    <t>LA Media Rd</t>
  </si>
  <si>
    <t>Japatul Valley Rd</t>
  </si>
  <si>
    <t>Falcon St</t>
  </si>
  <si>
    <t>Union St</t>
  </si>
  <si>
    <t>Road To The Cure</t>
  </si>
  <si>
    <t>Mission Bay Dr</t>
  </si>
  <si>
    <t>Laning Rd</t>
  </si>
  <si>
    <t>Woods Dr</t>
  </si>
  <si>
    <t>Nexus Center Dr</t>
  </si>
  <si>
    <t>El Fuerte St</t>
  </si>
  <si>
    <t>W Lexington Ave</t>
  </si>
  <si>
    <t>Bay Marina Dr</t>
  </si>
  <si>
    <t>Haymar Dr</t>
  </si>
  <si>
    <t>Imperial Beach Blvd</t>
  </si>
  <si>
    <t>Brooks St</t>
  </si>
  <si>
    <t>Vista Sorrento Pkwy</t>
  </si>
  <si>
    <t>Torrey Santa Fe Rd</t>
  </si>
  <si>
    <t>Gregg Ct</t>
  </si>
  <si>
    <t>Via Cantamar</t>
  </si>
  <si>
    <t>N Myers St</t>
  </si>
  <si>
    <t>Ruffner St</t>
  </si>
  <si>
    <t>View Crest Gln</t>
  </si>
  <si>
    <t>G St</t>
  </si>
  <si>
    <t>W Dr</t>
  </si>
  <si>
    <t>Prospect Pl</t>
  </si>
  <si>
    <t>Alturas Rd</t>
  </si>
  <si>
    <t>LL2</t>
  </si>
  <si>
    <t>E 4th St</t>
  </si>
  <si>
    <t>4s Ranch Pkwy</t>
  </si>
  <si>
    <t>E St</t>
  </si>
  <si>
    <t>Gatchell Rd</t>
  </si>
  <si>
    <t>Vallecitos De Oro</t>
  </si>
  <si>
    <t>Hornblend St</t>
  </si>
  <si>
    <t>Jefferson St</t>
  </si>
  <si>
    <t>Columbia St</t>
  </si>
  <si>
    <t>BB</t>
  </si>
  <si>
    <t>Pacific Beach Dr</t>
  </si>
  <si>
    <t>Tennyson St</t>
  </si>
  <si>
    <t>Mercury Ct</t>
  </si>
  <si>
    <t>World Trade Dr</t>
  </si>
  <si>
    <t>1st Ave</t>
  </si>
  <si>
    <t>E Taylor St</t>
  </si>
  <si>
    <t>Dove Canyon Rd</t>
  </si>
  <si>
    <t>Fireside St</t>
  </si>
  <si>
    <t>St Andrews Ave</t>
  </si>
  <si>
    <t>Catalina Blvd</t>
  </si>
  <si>
    <t>Vista Village Dr</t>
  </si>
  <si>
    <t>Camino Canada</t>
  </si>
  <si>
    <t>Alcala Knolls Dr</t>
  </si>
  <si>
    <t>Holly Ln</t>
  </si>
  <si>
    <t>Rio Maria Rd</t>
  </si>
  <si>
    <t>Lincoln St</t>
  </si>
  <si>
    <t>Monument Rd</t>
  </si>
  <si>
    <t>Hollister St</t>
  </si>
  <si>
    <t>San Felipe Rd</t>
  </si>
  <si>
    <t>Ocean Blvd</t>
  </si>
  <si>
    <t>Camino Santa Fe</t>
  </si>
  <si>
    <t>Carmel Country Rd</t>
  </si>
  <si>
    <t>Thornmint Rd</t>
  </si>
  <si>
    <t>Scripps Summit Dr</t>
  </si>
  <si>
    <t>Orion Way</t>
  </si>
  <si>
    <t>Pine St</t>
  </si>
  <si>
    <t>Impala Dr</t>
  </si>
  <si>
    <t>Glasgow Dr</t>
  </si>
  <si>
    <t>Carlsbad Village Dr</t>
  </si>
  <si>
    <t>Dove Ln</t>
  </si>
  <si>
    <t>Camino Alegre</t>
  </si>
  <si>
    <t>E Via Rancho Pkwy</t>
  </si>
  <si>
    <t>Moss St</t>
  </si>
  <si>
    <t>Balfour Ct</t>
  </si>
  <si>
    <t>Corporate Ct</t>
  </si>
  <si>
    <t>Avenida Encinas</t>
  </si>
  <si>
    <t>E Vista Way</t>
  </si>
  <si>
    <t>N Coast Hwy N</t>
  </si>
  <si>
    <t>E H St</t>
  </si>
  <si>
    <t>W 13th Ave</t>
  </si>
  <si>
    <t>Alpine Blvd</t>
  </si>
  <si>
    <t>Poinsettia Dr</t>
  </si>
  <si>
    <t>Gabbiano Ln</t>
  </si>
  <si>
    <t>Avenida De La Playa</t>
  </si>
  <si>
    <t>Shoal Creek Dr</t>
  </si>
  <si>
    <t>Joe Crosson Dr</t>
  </si>
  <si>
    <t>Sixth Ave</t>
  </si>
  <si>
    <t>N Twin Oaks Valley Rd</t>
  </si>
  <si>
    <t>Rancho San Diego Pkwy</t>
  </si>
  <si>
    <t>Cardin St</t>
  </si>
  <si>
    <t>Community</t>
  </si>
  <si>
    <t>Rueda Ct</t>
  </si>
  <si>
    <t>Community Dr</t>
  </si>
  <si>
    <t>Chihuahua Valley Rd</t>
  </si>
  <si>
    <t>Diamond St</t>
  </si>
  <si>
    <t>W Island Ave</t>
  </si>
  <si>
    <t>Rio Bonito Way</t>
  </si>
  <si>
    <t>S Rancho Santa Fe Rd</t>
  </si>
  <si>
    <t>S Anza St S</t>
  </si>
  <si>
    <t>Hacienda Dr</t>
  </si>
  <si>
    <t>Edgewood Bend Ct</t>
  </si>
  <si>
    <t>Pacific Mesa Blvd</t>
  </si>
  <si>
    <t>Olympic Pkwy</t>
  </si>
  <si>
    <t>San Miguel Ct</t>
  </si>
  <si>
    <t>E H St E</t>
  </si>
  <si>
    <t>Central Ave</t>
  </si>
  <si>
    <t>E Lexington Ave</t>
  </si>
  <si>
    <t>Gull St</t>
  </si>
  <si>
    <t>Brand Crst</t>
  </si>
  <si>
    <t>43rd St</t>
  </si>
  <si>
    <t>Aero Ct</t>
  </si>
  <si>
    <t>Thing Rd</t>
  </si>
  <si>
    <t>Innovative Dr</t>
  </si>
  <si>
    <t>E Madison Ave</t>
  </si>
  <si>
    <t>Woodland Heights Gln</t>
  </si>
  <si>
    <t>Lancewood Ln</t>
  </si>
  <si>
    <t>Aviation Dr</t>
  </si>
  <si>
    <t>Bandy Canyon Rd</t>
  </si>
  <si>
    <t>Otay Mesa Rd</t>
  </si>
  <si>
    <t>Laurentian Dr</t>
  </si>
  <si>
    <t>Old Battlefield Rd</t>
  </si>
  <si>
    <t>8th Ave</t>
  </si>
  <si>
    <t>Miramar Mall</t>
  </si>
  <si>
    <t>State Park Rd</t>
  </si>
  <si>
    <t>Washingtonia Dr</t>
  </si>
  <si>
    <t>Murray Canyon Rd</t>
  </si>
  <si>
    <t>N Nutmeg St</t>
  </si>
  <si>
    <t>N Ash St</t>
  </si>
  <si>
    <t>Vine St</t>
  </si>
  <si>
    <t>Waterville Rd</t>
  </si>
  <si>
    <t>Crestline</t>
  </si>
  <si>
    <t>San Bernardino County</t>
  </si>
  <si>
    <t>Business Park Dr</t>
  </si>
  <si>
    <t>Paseo Del Norte</t>
  </si>
  <si>
    <t>Dye Rd</t>
  </si>
  <si>
    <t>W 5th Ave</t>
  </si>
  <si>
    <t>Camino De La Reina</t>
  </si>
  <si>
    <t>Torrey View Ct</t>
  </si>
  <si>
    <t>Van Allen Way</t>
  </si>
  <si>
    <t>Village Park Way</t>
  </si>
  <si>
    <t>Calle Ambiente</t>
  </si>
  <si>
    <t>John J Montgomery Dr</t>
  </si>
  <si>
    <t>Brandywine Ave</t>
  </si>
  <si>
    <t>54th St</t>
  </si>
  <si>
    <t>N Midway Dr</t>
  </si>
  <si>
    <t>E Via Rancho Pkwy E</t>
  </si>
  <si>
    <t>Meadow Glen East Way</t>
  </si>
  <si>
    <t>N Santa Fe Ave N</t>
  </si>
  <si>
    <t>Ballantyne St</t>
  </si>
  <si>
    <t>Redwood St</t>
  </si>
  <si>
    <t>Plaskon Ln</t>
  </si>
  <si>
    <t>Summers Ridge Rd</t>
  </si>
  <si>
    <t>Stonebridge Pkwy</t>
  </si>
  <si>
    <t>Mast Blvd</t>
  </si>
  <si>
    <t>Flintkote Ave</t>
  </si>
  <si>
    <t>Medio St</t>
  </si>
  <si>
    <t>Ibis St</t>
  </si>
  <si>
    <t>S Anza St</t>
  </si>
  <si>
    <t>W San Ysidro Blvd</t>
  </si>
  <si>
    <t>Campbell Pl</t>
  </si>
  <si>
    <t>Manchester Ave</t>
  </si>
  <si>
    <t>Cardiff By The Sea</t>
  </si>
  <si>
    <t>Grand Pacific Dr</t>
  </si>
  <si>
    <t>Continental St</t>
  </si>
  <si>
    <t>Rainbow Heights Rd</t>
  </si>
  <si>
    <t>W Mission Bay Dr W</t>
  </si>
  <si>
    <t>E Vista Merriam</t>
  </si>
  <si>
    <t>Palomar Airport Rd</t>
  </si>
  <si>
    <t>Eucalyptus Ave</t>
  </si>
  <si>
    <t>N Peak Rd</t>
  </si>
  <si>
    <t>Town Center Pkwy</t>
  </si>
  <si>
    <t>Britannia Ct</t>
  </si>
  <si>
    <t>Moreno Ave</t>
  </si>
  <si>
    <t>Pauma Valley Dr</t>
  </si>
  <si>
    <t>Ambrosia Dr</t>
  </si>
  <si>
    <t>W Laurel St</t>
  </si>
  <si>
    <t>Lyons Peak Ln</t>
  </si>
  <si>
    <t>Kerran St</t>
  </si>
  <si>
    <t>Flanders Dr</t>
  </si>
  <si>
    <t>Apache Dr</t>
  </si>
  <si>
    <t>Rancho Del Oro Dr</t>
  </si>
  <si>
    <t>San Diego Ave</t>
  </si>
  <si>
    <t>N Centre City Pkwy N</t>
  </si>
  <si>
    <t>Wheatlands Rd</t>
  </si>
  <si>
    <t>San Luis Rey Ave</t>
  </si>
  <si>
    <t>Grossmont Blvd</t>
  </si>
  <si>
    <t>Scripps Gateway Ct</t>
  </si>
  <si>
    <t>Sparren Way</t>
  </si>
  <si>
    <t>Descanso</t>
  </si>
  <si>
    <t>Beyer Blvd</t>
  </si>
  <si>
    <t>N Cedros Ave N</t>
  </si>
  <si>
    <t>Lake Dr</t>
  </si>
  <si>
    <t>Rocky Point Dr</t>
  </si>
  <si>
    <t>Quivira Ct</t>
  </si>
  <si>
    <t>Lagoon Dr</t>
  </si>
  <si>
    <t>Peaceful Valley Ranch Rd</t>
  </si>
  <si>
    <t>Via Vera Cruz</t>
  </si>
  <si>
    <t>Steeplechase Rd</t>
  </si>
  <si>
    <t>Doville Ranch Rd</t>
  </si>
  <si>
    <t>LA Place Ct</t>
  </si>
  <si>
    <t>Avenida Sivrita</t>
  </si>
  <si>
    <t>Via Tazon</t>
  </si>
  <si>
    <t>Heald Ln</t>
  </si>
  <si>
    <t>Borrego Springs Rd</t>
  </si>
  <si>
    <t>Circle R Ln</t>
  </si>
  <si>
    <t>Miramar Pl</t>
  </si>
  <si>
    <t>Yarrow Dr</t>
  </si>
  <si>
    <t>Trade St</t>
  </si>
  <si>
    <t>Sierra Rojo Rd</t>
  </si>
  <si>
    <t>Helen Woodward Way</t>
  </si>
  <si>
    <t>LA Mesa Blvd</t>
  </si>
  <si>
    <t>Greenwich Dr</t>
  </si>
  <si>
    <t>Grey Hawk Ct</t>
  </si>
  <si>
    <t>Gateway Center Ave</t>
  </si>
  <si>
    <t>San Andres Dr</t>
  </si>
  <si>
    <t>Lightwave Ave</t>
  </si>
  <si>
    <t>Harveson Pl</t>
  </si>
  <si>
    <t>Gazelle Ct</t>
  </si>
  <si>
    <t>Lionshead Ave</t>
  </si>
  <si>
    <t>Copley Park Pl</t>
  </si>
  <si>
    <t>Citracado Pkwy</t>
  </si>
  <si>
    <t>E Victoria Dr</t>
  </si>
  <si>
    <t>DE Anza Rd</t>
  </si>
  <si>
    <t>32nd St</t>
  </si>
  <si>
    <t>Felton St</t>
  </si>
  <si>
    <t>Torrey Pines Scenic Dr</t>
  </si>
  <si>
    <t>Fl</t>
  </si>
  <si>
    <t>Fleet St</t>
  </si>
  <si>
    <t>Bunker Hill St</t>
  </si>
  <si>
    <t>W Valley Pkwy W</t>
  </si>
  <si>
    <t>Wiskon Way</t>
  </si>
  <si>
    <t>Devon Pl</t>
  </si>
  <si>
    <t>N El Camino Real N</t>
  </si>
  <si>
    <t>21st St</t>
  </si>
  <si>
    <t>Cowley Way</t>
  </si>
  <si>
    <t>High Bluff Dr</t>
  </si>
  <si>
    <t>Cardinal Ln</t>
  </si>
  <si>
    <t>Bass</t>
  </si>
  <si>
    <t>Irvine</t>
  </si>
  <si>
    <t>N Quince St N</t>
  </si>
  <si>
    <t>El Apajo</t>
  </si>
  <si>
    <t>Lakeside Ave</t>
  </si>
  <si>
    <t>Valleyview Rd</t>
  </si>
  <si>
    <t>Sunset Point Rd</t>
  </si>
  <si>
    <t>Parkway Plz</t>
  </si>
  <si>
    <t>Dallas St</t>
  </si>
  <si>
    <t>Diegueno Dr</t>
  </si>
  <si>
    <t>LA Jolla Shores Dr</t>
  </si>
  <si>
    <t>W Washington St</t>
  </si>
  <si>
    <t>Sylvester Rd</t>
  </si>
  <si>
    <t>Commercial St</t>
  </si>
  <si>
    <t>I-8</t>
  </si>
  <si>
    <t>Cesar E Chavez Pkwy</t>
  </si>
  <si>
    <t>Old Julian Hwy</t>
  </si>
  <si>
    <t>The Yellow Brick Rd</t>
  </si>
  <si>
    <t>W Victoria Dr</t>
  </si>
  <si>
    <t>Sunset Trl</t>
  </si>
  <si>
    <t>W Arbor Dr</t>
  </si>
  <si>
    <t>Bell Bluff Truck Trl</t>
  </si>
  <si>
    <t>Reche Rd</t>
  </si>
  <si>
    <t>Craven Rd</t>
  </si>
  <si>
    <t>Niels Bohr Ct</t>
  </si>
  <si>
    <t>Blue Bird Canyon Rd</t>
  </si>
  <si>
    <t>Camino Del Valle</t>
  </si>
  <si>
    <t>Northcrest Ln</t>
  </si>
  <si>
    <t>Claydelle Ave</t>
  </si>
  <si>
    <t>Parkway Dr</t>
  </si>
  <si>
    <t>Upas St</t>
  </si>
  <si>
    <t>Fir St</t>
  </si>
  <si>
    <t>Kenney St</t>
  </si>
  <si>
    <t>W Arrieta Cir</t>
  </si>
  <si>
    <t>Olive St</t>
  </si>
  <si>
    <t>6th St</t>
  </si>
  <si>
    <t>N Magnolia Ave N</t>
  </si>
  <si>
    <t>Cary Way</t>
  </si>
  <si>
    <t>Birmingham Dr</t>
  </si>
  <si>
    <t>Calle Magdalena</t>
  </si>
  <si>
    <t>Ivy St</t>
  </si>
  <si>
    <t>Armorlite Dr</t>
  </si>
  <si>
    <t>Ridgehaven Ct</t>
  </si>
  <si>
    <t>Nixie Way</t>
  </si>
  <si>
    <t>Liquid Ct</t>
  </si>
  <si>
    <t>B Ave</t>
  </si>
  <si>
    <t>Vista Hill Ave</t>
  </si>
  <si>
    <t>Kempton St</t>
  </si>
  <si>
    <t>Ashwood St</t>
  </si>
  <si>
    <t>Nexus Ctr Dr</t>
  </si>
  <si>
    <t>Millar Ranch Rd</t>
  </si>
  <si>
    <t>High Valley Rd</t>
  </si>
  <si>
    <t>Viewridge Ct</t>
  </si>
  <si>
    <t>Grossmont College Dr</t>
  </si>
  <si>
    <t>Miramar Dr</t>
  </si>
  <si>
    <t>Bear Valley Pkwy</t>
  </si>
  <si>
    <t>Abraham Way</t>
  </si>
  <si>
    <t>Woodside Ave</t>
  </si>
  <si>
    <t>Imperial</t>
  </si>
  <si>
    <t>Wateridge Vista Dr</t>
  </si>
  <si>
    <t>Valencia Cir</t>
  </si>
  <si>
    <t>Mt Miguel Dr</t>
  </si>
  <si>
    <t>Othello Ave</t>
  </si>
  <si>
    <t>Britannia Blvd</t>
  </si>
  <si>
    <t>42nd St</t>
  </si>
  <si>
    <t>Technology Pl</t>
  </si>
  <si>
    <t>Mt Acadia Blvd</t>
  </si>
  <si>
    <t>Mesa Rim Rd</t>
  </si>
  <si>
    <t>Friendship Dr</t>
  </si>
  <si>
    <t>Red Ironbark Dr</t>
  </si>
  <si>
    <t>Olivenhain Rd</t>
  </si>
  <si>
    <t>Engineers Rd</t>
  </si>
  <si>
    <t>Wexford St</t>
  </si>
  <si>
    <t>Santo Rd</t>
  </si>
  <si>
    <t>Capricorn Ln</t>
  </si>
  <si>
    <t>Via De La Valle</t>
  </si>
  <si>
    <t>S 49th St</t>
  </si>
  <si>
    <t>Gateway Center Way</t>
  </si>
  <si>
    <t>Catoctin Dr</t>
  </si>
  <si>
    <t>12th Ave</t>
  </si>
  <si>
    <t>Camino Crisalida</t>
  </si>
  <si>
    <t>E Loker Ave E</t>
  </si>
  <si>
    <t>Quivira Rd</t>
  </si>
  <si>
    <t>Lakeview Rd</t>
  </si>
  <si>
    <t>Doane Valley Rd</t>
  </si>
  <si>
    <t>Tech Center Ct</t>
  </si>
  <si>
    <t>N Johnson Ave</t>
  </si>
  <si>
    <t>Rios Canyon Rd</t>
  </si>
  <si>
    <t>Olde Highway 80</t>
  </si>
  <si>
    <t>Old Highway 101</t>
  </si>
  <si>
    <t>Crosthwaite Cir</t>
  </si>
  <si>
    <t>Camino Del Venado</t>
  </si>
  <si>
    <t>4s Commons Dr</t>
  </si>
  <si>
    <t>Poway Rd</t>
  </si>
  <si>
    <t>W 19th St</t>
  </si>
  <si>
    <t>Gullstrand St</t>
  </si>
  <si>
    <t>Owens Ave</t>
  </si>
  <si>
    <t>Waxie Way</t>
  </si>
  <si>
    <t>Rainbow Valley Blvd</t>
  </si>
  <si>
    <t>Enrico Fermi Dr</t>
  </si>
  <si>
    <t>Lomas Santa Fe Dr</t>
  </si>
  <si>
    <t>Airway Ln</t>
  </si>
  <si>
    <t>Felicita Ave</t>
  </si>
  <si>
    <t>Fairmount Ave</t>
  </si>
  <si>
    <t>Adams Dr</t>
  </si>
  <si>
    <t>La Tortuga Dr</t>
  </si>
  <si>
    <t>Borrego Valley Rd</t>
  </si>
  <si>
    <t>Lake Morena Dr</t>
  </si>
  <si>
    <t>Olive Hill Rd</t>
  </si>
  <si>
    <t>E Palomar St E</t>
  </si>
  <si>
    <t>8th St</t>
  </si>
  <si>
    <t>Newton Ave</t>
  </si>
  <si>
    <t>Camino Del Sur</t>
  </si>
  <si>
    <t>N Fig St</t>
  </si>
  <si>
    <t>Paseo Esplanada</t>
  </si>
  <si>
    <t>15th St</t>
  </si>
  <si>
    <t>Gateway Rd</t>
  </si>
  <si>
    <t>Vista Verde Way</t>
  </si>
  <si>
    <t>Otay Pacific Dr</t>
  </si>
  <si>
    <t>Grand Ave</t>
  </si>
  <si>
    <t>Admiral Ave</t>
  </si>
  <si>
    <t>Bay Blvd</t>
  </si>
  <si>
    <t>State Hwy 78</t>
  </si>
  <si>
    <t>Bay Front St</t>
  </si>
  <si>
    <t>Avenida Del Oro</t>
  </si>
  <si>
    <t>Magnolia Ave</t>
  </si>
  <si>
    <t>Green Valley Truck Trl</t>
  </si>
  <si>
    <t>Priestly Dr</t>
  </si>
  <si>
    <t>Valpreda Rd</t>
  </si>
  <si>
    <t>Kincaid Rd</t>
  </si>
  <si>
    <t>Kitchen Creek Rd</t>
  </si>
  <si>
    <t>Via Montebello</t>
  </si>
  <si>
    <t>Aliso Canyon Rd</t>
  </si>
  <si>
    <t>Westerra Ct</t>
  </si>
  <si>
    <t>Santa Ysabel</t>
  </si>
  <si>
    <t>S Vulcan Ave</t>
  </si>
  <si>
    <t>Kearny Mesa Rd</t>
  </si>
  <si>
    <t>Thunder Dr</t>
  </si>
  <si>
    <t>Transmitter Rd</t>
  </si>
  <si>
    <t>Hillsdale Rd</t>
  </si>
  <si>
    <t>Trailblazer Way</t>
  </si>
  <si>
    <t>Health Center Dr</t>
  </si>
  <si>
    <t>S Canal Rd</t>
  </si>
  <si>
    <t>State Route 79</t>
  </si>
  <si>
    <t>Via Fiesta</t>
  </si>
  <si>
    <t>Ocean Ranch Blvd</t>
  </si>
  <si>
    <t>N Magnolia Ave</t>
  </si>
  <si>
    <t>E Belt St</t>
  </si>
  <si>
    <t>Grand Caribe Cswy</t>
  </si>
  <si>
    <t>Armada Dr</t>
  </si>
  <si>
    <t>El Camino Del Norte</t>
  </si>
  <si>
    <t>Donnil Ln</t>
  </si>
  <si>
    <t>Black Canyon Pl</t>
  </si>
  <si>
    <t>Mc Cain Valley Rd</t>
  </si>
  <si>
    <t>J St</t>
  </si>
  <si>
    <t>W Cedar St</t>
  </si>
  <si>
    <t>Vesper Rd</t>
  </si>
  <si>
    <t>Camino Del Mar</t>
  </si>
  <si>
    <t>Akron St</t>
  </si>
  <si>
    <t>Chapala Ct</t>
  </si>
  <si>
    <t>Fanita Pkwy</t>
  </si>
  <si>
    <t>Legoland Dr</t>
  </si>
  <si>
    <t>Elm Ave</t>
  </si>
  <si>
    <t>Archie Moore Rd</t>
  </si>
  <si>
    <t>Aqua Ln</t>
  </si>
  <si>
    <t>Center Dr</t>
  </si>
  <si>
    <t>Brook Ct</t>
  </si>
  <si>
    <t>Wilshire Rd</t>
  </si>
  <si>
    <t>Santa Rosa Dr</t>
  </si>
  <si>
    <t>Janis Way</t>
  </si>
  <si>
    <t>Town Garden Rd</t>
  </si>
  <si>
    <t>Glenside Rd</t>
  </si>
  <si>
    <t>S El Camino Real</t>
  </si>
  <si>
    <t>W Date St</t>
  </si>
  <si>
    <t>Lee Rd</t>
  </si>
  <si>
    <t>Siempre Viva Rd</t>
  </si>
  <si>
    <t>Descanso Ave</t>
  </si>
  <si>
    <t>E Mission Ave</t>
  </si>
  <si>
    <t>Calle Caralene</t>
  </si>
  <si>
    <t>Great Southern Overland Stage Rte</t>
  </si>
  <si>
    <t>Ocean View Blvd</t>
  </si>
  <si>
    <t>Avenida Pacifica Way</t>
  </si>
  <si>
    <t>Shelter Island Dr</t>
  </si>
  <si>
    <t>Seda Dr</t>
  </si>
  <si>
    <t>Danielson Ct</t>
  </si>
  <si>
    <t>Lee Ct</t>
  </si>
  <si>
    <t>E Elder St</t>
  </si>
  <si>
    <t>Aldergrove Ave</t>
  </si>
  <si>
    <t>Lombard Pl</t>
  </si>
  <si>
    <t>Pine Hills Rd</t>
  </si>
  <si>
    <t>Candlelight Gln</t>
  </si>
  <si>
    <t>N Cleveland St</t>
  </si>
  <si>
    <t>Point Loma Ave</t>
  </si>
  <si>
    <t>Business Rte 8</t>
  </si>
  <si>
    <t>Babcock St</t>
  </si>
  <si>
    <t>Lemon Ave</t>
  </si>
  <si>
    <t>11th St</t>
  </si>
  <si>
    <t>Kearny Villa Way</t>
  </si>
  <si>
    <t>Oro Vista Rd</t>
  </si>
  <si>
    <t>Sunglow Ct</t>
  </si>
  <si>
    <t>Highway 78</t>
  </si>
  <si>
    <t>Lantern Crest Way</t>
  </si>
  <si>
    <t>Millenia Ave</t>
  </si>
  <si>
    <t>Farmer Rd</t>
  </si>
  <si>
    <t>Manchester St</t>
  </si>
  <si>
    <t>Rehco Rd</t>
  </si>
  <si>
    <t>Marindustry Pl</t>
  </si>
  <si>
    <t>Overlook Point Dr</t>
  </si>
  <si>
    <t>Campus Way</t>
  </si>
  <si>
    <t>N Iris Ln</t>
  </si>
  <si>
    <t>E Bradley Ave</t>
  </si>
  <si>
    <t>Via De La Amistad</t>
  </si>
  <si>
    <t>Heise Park Rd</t>
  </si>
  <si>
    <t>River Dr</t>
  </si>
  <si>
    <t>Old Guejito Grade Rd</t>
  </si>
  <si>
    <t>Mission Valley Rd</t>
  </si>
  <si>
    <t>Loker Ave W</t>
  </si>
  <si>
    <t>Potrero Valley Rd</t>
  </si>
  <si>
    <t>Banner Rd</t>
  </si>
  <si>
    <t>Dehesa Rd</t>
  </si>
  <si>
    <t>Lake Ashmere Dr</t>
  </si>
  <si>
    <t>Greencraig Ln</t>
  </si>
  <si>
    <t>Kurtz St</t>
  </si>
  <si>
    <t>San Gabriel Way</t>
  </si>
  <si>
    <t>LA Posta Rd</t>
  </si>
  <si>
    <t>Mesa Ridge Rd</t>
  </si>
  <si>
    <t>N Coast Highway 101</t>
  </si>
  <si>
    <t>N Cuyamaca St</t>
  </si>
  <si>
    <t>W Grape St</t>
  </si>
  <si>
    <t>Midway Dr</t>
  </si>
  <si>
    <t>Parkside Dr</t>
  </si>
  <si>
    <t>Gateway Park Dr</t>
  </si>
  <si>
    <t>Vivera Dr</t>
  </si>
  <si>
    <t>S El Camino Real S</t>
  </si>
  <si>
    <t>Cobra Way</t>
  </si>
  <si>
    <t>Lakeview Dr</t>
  </si>
  <si>
    <t>Highway 79</t>
  </si>
  <si>
    <t>Pala</t>
  </si>
  <si>
    <t>Commerce Way</t>
  </si>
  <si>
    <t>W Washington Ave W</t>
  </si>
  <si>
    <t>Whiptail Loop</t>
  </si>
  <si>
    <t>Waples Ct</t>
  </si>
  <si>
    <t>N Pear Knl</t>
  </si>
  <si>
    <t>Anaheim</t>
  </si>
  <si>
    <t>N Hale Ave</t>
  </si>
  <si>
    <t>Lana Ln</t>
  </si>
  <si>
    <t>Community Rd</t>
  </si>
  <si>
    <t>Liberty Way</t>
  </si>
  <si>
    <t>44th St</t>
  </si>
  <si>
    <t>Fuerte Ranch Rd</t>
  </si>
  <si>
    <t>S Highway 395 S</t>
  </si>
  <si>
    <t>7th St</t>
  </si>
  <si>
    <t>Bernardo Ave</t>
  </si>
  <si>
    <t>Telesis Ct</t>
  </si>
  <si>
    <t>W Loker Ave W</t>
  </si>
  <si>
    <t>E 30th St E</t>
  </si>
  <si>
    <t>Tierra Del Sol</t>
  </si>
  <si>
    <t>Starcrest Dr</t>
  </si>
  <si>
    <t>Osage St</t>
  </si>
  <si>
    <t>5th St</t>
  </si>
  <si>
    <t>Meadowlark Dr</t>
  </si>
  <si>
    <t>MT Etna Dr</t>
  </si>
  <si>
    <t>Darwin Ct</t>
  </si>
  <si>
    <t>San Onofre</t>
  </si>
  <si>
    <t>Reservoir Ln</t>
  </si>
  <si>
    <t>Mile of Cars Way</t>
  </si>
  <si>
    <t>W Mission Ave</t>
  </si>
  <si>
    <t>Paymogo St</t>
  </si>
  <si>
    <t>Huennekens St</t>
  </si>
  <si>
    <t>Callan Rd</t>
  </si>
  <si>
    <t>Stone Canyon Rd</t>
  </si>
  <si>
    <t>Naples St</t>
  </si>
  <si>
    <t>Bent Ave</t>
  </si>
  <si>
    <t>Otay St</t>
  </si>
  <si>
    <t>E 28th St</t>
  </si>
  <si>
    <t>30th Pl</t>
  </si>
  <si>
    <t>Treena St</t>
  </si>
  <si>
    <t>Horton Plz</t>
  </si>
  <si>
    <t>Victoria Dr</t>
  </si>
  <si>
    <t>Eddie Jones Way</t>
  </si>
  <si>
    <t>Camino</t>
  </si>
  <si>
    <t>El Dorado County</t>
  </si>
  <si>
    <t>Stowe Dr</t>
  </si>
  <si>
    <t>Del Sol Blvd</t>
  </si>
  <si>
    <t>Los Vallecitos Blvd</t>
  </si>
  <si>
    <t>Telegraph Canyon Rd</t>
  </si>
  <si>
    <t>N 2nd St</t>
  </si>
  <si>
    <t>Avenida Del Diablo</t>
  </si>
  <si>
    <t>Rancho Dr</t>
  </si>
  <si>
    <t>Hierba Dr</t>
  </si>
  <si>
    <t>Braverman Dr</t>
  </si>
  <si>
    <t>Sutherland St</t>
  </si>
  <si>
    <t>Arnies Aly</t>
  </si>
  <si>
    <t>Trade Pl</t>
  </si>
  <si>
    <t>Via Rancho Pkwy</t>
  </si>
  <si>
    <t>Tamarack Ave</t>
  </si>
  <si>
    <t>Decision St</t>
  </si>
  <si>
    <t>Proctor Valley Rd</t>
  </si>
  <si>
    <t>Cardiff St</t>
  </si>
  <si>
    <t>Aston Ave</t>
  </si>
  <si>
    <t>Business Center Ct</t>
  </si>
  <si>
    <t>Garfield St</t>
  </si>
  <si>
    <t>V</t>
  </si>
  <si>
    <t>Ronson Rd</t>
  </si>
  <si>
    <t>W Grand Ave W</t>
  </si>
  <si>
    <t>Gifford Way</t>
  </si>
  <si>
    <t>Mission Village Dr</t>
  </si>
  <si>
    <t>Aspen Way</t>
  </si>
  <si>
    <t>Prospect St</t>
  </si>
  <si>
    <t>Kenyon St</t>
  </si>
  <si>
    <t>Loker Ave</t>
  </si>
  <si>
    <t>Pacific St</t>
  </si>
  <si>
    <t>I St</t>
  </si>
  <si>
    <t>N Torrey Pines Ct</t>
  </si>
  <si>
    <t>Heater Ct</t>
  </si>
  <si>
    <t>Park Village Rd</t>
  </si>
  <si>
    <t>Little Mcgonigle Ran Rd</t>
  </si>
  <si>
    <t>Historic Decatur Rd</t>
  </si>
  <si>
    <t>Dowdy Dr</t>
  </si>
  <si>
    <t>Pala Mission Rd</t>
  </si>
  <si>
    <t>Camiones Way</t>
  </si>
  <si>
    <t>S Radio Dr</t>
  </si>
  <si>
    <t>San Diego Mission Rd</t>
  </si>
  <si>
    <t>Deer Springs Rd</t>
  </si>
  <si>
    <t>Lofter Dr</t>
  </si>
  <si>
    <t>Ronson Ct</t>
  </si>
  <si>
    <t>Avenida De Robles Verdes</t>
  </si>
  <si>
    <t>La Mirada Dr</t>
  </si>
  <si>
    <t>Yucca Rd</t>
  </si>
  <si>
    <t>Eastgate Dr</t>
  </si>
  <si>
    <t>Honestidad Rd</t>
  </si>
  <si>
    <t>Ariva Ct</t>
  </si>
  <si>
    <t>S Las Posas Rd</t>
  </si>
  <si>
    <t>Yaqui Pass Rd</t>
  </si>
  <si>
    <t>Oaks Heights Rd</t>
  </si>
  <si>
    <t>Nutmeg St</t>
  </si>
  <si>
    <t>Could not geocode address. Postal code or city required.</t>
  </si>
  <si>
    <t>Shoreline Dr</t>
  </si>
  <si>
    <t>Dogwood Way</t>
  </si>
  <si>
    <t>Elliot Pl</t>
  </si>
  <si>
    <t>Santa 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</si>
</sst>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0" fontId="0" fillId="0" borderId="0" xfId="0" applyAlignment="1">
      <alignment wrapText="1"/>
    </xf>
    <xf numFmtId="0" fontId="0" fillId="0" borderId="0" xfId="0" applyAlignment="1">
      <alignment horizontal="center"/>
    </xf>
    <xf numFmtId="14" fontId="0" fillId="0" borderId="0" xfId="0" applyNumberFormat="1" applyAlignment="1">
      <alignment horizontal="center" vertical="center"/>
    </xf>
    <xf numFmtId="0" fontId="1" fillId="2" borderId="0" xfId="0" applyFont="1" applyFill="1"/>
    <xf numFmtId="0" fontId="1" fillId="2" borderId="0" xfId="0" applyFont="1" applyFill="1" applyAlignment="1">
      <alignment horizontal="center"/>
    </xf>
    <xf numFmtId="0" fontId="1" fillId="2" borderId="0" xfId="0" applyFont="1" applyFill="1" applyAlignment="1">
      <alignment wrapText="1"/>
    </xf>
    <xf numFmtId="0" fontId="1" fillId="2" borderId="0" xfId="0" applyFont="1" applyFill="1" applyAlignment="1">
      <alignment horizontal="center" wrapText="1"/>
    </xf>
    <xf numFmtId="0" fontId="0" fillId="0" borderId="0" xfId="0" applyAlignment="1">
      <alignment horizontal="center" vertical="center"/>
    </xf>
    <xf numFmtId="1" fontId="0" fillId="0" borderId="0" xfId="0" applyNumberFormat="1" applyAlignment="1">
      <alignment wrapText="1"/>
    </xf>
    <xf numFmtId="164" fontId="0" fillId="0" borderId="0" xfId="0" applyNumberFormat="1"/>
    <xf numFmtId="1" fontId="0" fillId="0" borderId="0" xfId="0" applyNumberFormat="1"/>
    <xf numFmtId="165" fontId="0" fillId="0" borderId="0" xfId="1" applyNumberFormat="1" applyFont="1"/>
    <xf numFmtId="0" fontId="1" fillId="0" borderId="0" xfId="0" applyFont="1"/>
    <xf numFmtId="0" fontId="1" fillId="3" borderId="0" xfId="0" applyFont="1" applyFill="1"/>
    <xf numFmtId="0" fontId="1" fillId="4" borderId="0" xfId="0" applyFont="1" applyFill="1"/>
    <xf numFmtId="165" fontId="1" fillId="4" borderId="0" xfId="1" applyNumberFormat="1" applyFont="1" applyFill="1"/>
    <xf numFmtId="164" fontId="1" fillId="4" borderId="0" xfId="0" applyNumberFormat="1" applyFont="1" applyFill="1"/>
    <xf numFmtId="9" fontId="0" fillId="0" borderId="0" xfId="2" applyFont="1"/>
    <xf numFmtId="0" fontId="1" fillId="5" borderId="0" xfId="0" applyFont="1" applyFill="1"/>
    <xf numFmtId="166" fontId="0" fillId="0" borderId="0" xfId="0" applyNumberFormat="1"/>
    <xf numFmtId="12"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of Gensets by Fuel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AC-4920-B0D8-7AB5ABB90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10-4108-ABCF-1905EC1DD9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10-4108-ABCF-1905EC1DD9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10-4108-ABCF-1905EC1DD9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10-4108-ABCF-1905EC1DD9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10-4108-ABCF-1905EC1DD944}"/>
              </c:ext>
            </c:extLst>
          </c:dPt>
          <c:dLbls>
            <c:dLbl>
              <c:idx val="0"/>
              <c:layout>
                <c:manualLayout>
                  <c:x val="-3.7749781277340355E-2"/>
                  <c:y val="-0.1729286964129484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AC-4920-B0D8-7AB5ABB901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Summary!$A$2:$A$7</c:f>
              <c:strCache>
                <c:ptCount val="6"/>
                <c:pt idx="0">
                  <c:v>Diesel</c:v>
                </c:pt>
                <c:pt idx="1">
                  <c:v>Propane</c:v>
                </c:pt>
                <c:pt idx="2">
                  <c:v>Natural Gas</c:v>
                </c:pt>
                <c:pt idx="3">
                  <c:v>LPG</c:v>
                </c:pt>
                <c:pt idx="4">
                  <c:v>Gasoline</c:v>
                </c:pt>
                <c:pt idx="5">
                  <c:v>Unknown</c:v>
                </c:pt>
              </c:strCache>
            </c:strRef>
          </c:cat>
          <c:val>
            <c:numRef>
              <c:f>Summary!$B$2:$B$7</c:f>
              <c:numCache>
                <c:formatCode>_(* #,##0_);_(* \(#,##0\);_(* "-"??_);_(@_)</c:formatCode>
                <c:ptCount val="6"/>
                <c:pt idx="0">
                  <c:v>2874</c:v>
                </c:pt>
                <c:pt idx="1">
                  <c:v>130</c:v>
                </c:pt>
                <c:pt idx="2">
                  <c:v>228</c:v>
                </c:pt>
                <c:pt idx="3">
                  <c:v>22</c:v>
                </c:pt>
                <c:pt idx="4">
                  <c:v>2</c:v>
                </c:pt>
                <c:pt idx="5">
                  <c:v>108</c:v>
                </c:pt>
              </c:numCache>
            </c:numRef>
          </c:val>
          <c:extLst>
            <c:ext xmlns:c16="http://schemas.microsoft.com/office/drawing/2014/chart" uri="{C3380CC4-5D6E-409C-BE32-E72D297353CC}">
              <c16:uniqueId val="{00000000-8EAC-4920-B0D8-7AB5ABB9012B}"/>
            </c:ext>
          </c:extLst>
        </c:ser>
        <c:dLbls>
          <c:dLblPos val="bestFit"/>
          <c:showLegendKey val="0"/>
          <c:showVal val="1"/>
          <c:showCatName val="0"/>
          <c:showSerName val="0"/>
          <c:showPercent val="0"/>
          <c:showBubbleSize val="0"/>
          <c:showLeaderLines val="1"/>
        </c:dLbls>
        <c:firstSliceAng val="10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Capacity of Gensets by Fuel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D-4C26-AE7A-5308C711C4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8D-4C26-AE7A-5308C711C4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8D-4C26-AE7A-5308C711C4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8D-4C26-AE7A-5308C711C4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8D-4C26-AE7A-5308C711C4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8D-4C26-AE7A-5308C711C497}"/>
              </c:ext>
            </c:extLst>
          </c:dPt>
          <c:dLbls>
            <c:dLbl>
              <c:idx val="0"/>
              <c:layout>
                <c:manualLayout>
                  <c:x val="-3.7749781277340355E-2"/>
                  <c:y val="-0.1729286964129484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8D-4C26-AE7A-5308C711C4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Summary!$A$2:$A$7</c:f>
              <c:strCache>
                <c:ptCount val="6"/>
                <c:pt idx="0">
                  <c:v>Diesel</c:v>
                </c:pt>
                <c:pt idx="1">
                  <c:v>Propane</c:v>
                </c:pt>
                <c:pt idx="2">
                  <c:v>Natural Gas</c:v>
                </c:pt>
                <c:pt idx="3">
                  <c:v>LPG</c:v>
                </c:pt>
                <c:pt idx="4">
                  <c:v>Gasoline</c:v>
                </c:pt>
                <c:pt idx="5">
                  <c:v>Unknown</c:v>
                </c:pt>
              </c:strCache>
            </c:strRef>
          </c:cat>
          <c:val>
            <c:numRef>
              <c:f>Summary!$D$2:$D$7</c:f>
              <c:numCache>
                <c:formatCode>_(* #,##0_);_(* \(#,##0\);_(* "-"??_);_(@_)</c:formatCode>
                <c:ptCount val="6"/>
                <c:pt idx="0">
                  <c:v>1018.0472550599995</c:v>
                </c:pt>
                <c:pt idx="1">
                  <c:v>9.8662348200000007</c:v>
                </c:pt>
                <c:pt idx="2">
                  <c:v>27.2517031</c:v>
                </c:pt>
                <c:pt idx="3">
                  <c:v>1.4981522</c:v>
                </c:pt>
                <c:pt idx="4">
                  <c:v>3.8030700000000001E-2</c:v>
                </c:pt>
                <c:pt idx="5">
                  <c:v>30.235034300000006</c:v>
                </c:pt>
              </c:numCache>
            </c:numRef>
          </c:val>
          <c:extLst>
            <c:ext xmlns:c16="http://schemas.microsoft.com/office/drawing/2014/chart" uri="{C3380CC4-5D6E-409C-BE32-E72D297353CC}">
              <c16:uniqueId val="{0000000C-F18D-4C26-AE7A-5308C711C497}"/>
            </c:ext>
          </c:extLst>
        </c:ser>
        <c:dLbls>
          <c:dLblPos val="bestFit"/>
          <c:showLegendKey val="0"/>
          <c:showVal val="1"/>
          <c:showCatName val="0"/>
          <c:showSerName val="0"/>
          <c:showPercent val="0"/>
          <c:showBubbleSize val="0"/>
          <c:showLeaderLines val="1"/>
        </c:dLbls>
        <c:firstSliceAng val="10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Capacity of Gensets by Fuel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7754-4BC9-AB66-60203E7290E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7754-4BC9-AB66-60203E7290E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7754-4BC9-AB66-60203E7290E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7754-4BC9-AB66-60203E7290E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7754-4BC9-AB66-60203E7290EA}"/>
              </c:ext>
            </c:extLst>
          </c:dPt>
          <c:dPt>
            <c:idx val="6"/>
            <c:invertIfNegative val="0"/>
            <c:bubble3D val="0"/>
            <c:spPr>
              <a:solidFill>
                <a:schemeClr val="tx2"/>
              </a:solidFill>
              <a:ln>
                <a:noFill/>
              </a:ln>
              <a:effectLst/>
            </c:spPr>
            <c:extLst>
              <c:ext xmlns:c16="http://schemas.microsoft.com/office/drawing/2014/chart" uri="{C3380CC4-5D6E-409C-BE32-E72D297353CC}">
                <c16:uniqueId val="{00000006-7754-4BC9-AB66-60203E7290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(Summary!$A$2:$A$7,Summary!$A$9)</c:f>
              <c:strCache>
                <c:ptCount val="7"/>
                <c:pt idx="0">
                  <c:v>Diesel</c:v>
                </c:pt>
                <c:pt idx="1">
                  <c:v>Propane</c:v>
                </c:pt>
                <c:pt idx="2">
                  <c:v>Natural Gas</c:v>
                </c:pt>
                <c:pt idx="3">
                  <c:v>LPG</c:v>
                </c:pt>
                <c:pt idx="4">
                  <c:v>Gasoline</c:v>
                </c:pt>
                <c:pt idx="5">
                  <c:v>Unknown</c:v>
                </c:pt>
                <c:pt idx="6">
                  <c:v>Total</c:v>
                </c:pt>
              </c:strCache>
            </c:strRef>
          </c:cat>
          <c:val>
            <c:numRef>
              <c:f>(Summary!$C$2:$C$7,Summary!$C$9)</c:f>
              <c:numCache>
                <c:formatCode>0</c:formatCode>
                <c:ptCount val="7"/>
                <c:pt idx="0">
                  <c:v>355.71182916142538</c:v>
                </c:pt>
                <c:pt idx="1">
                  <c:v>77.079959531250012</c:v>
                </c:pt>
                <c:pt idx="2">
                  <c:v>120.58275707964602</c:v>
                </c:pt>
                <c:pt idx="3">
                  <c:v>68.097827272727272</c:v>
                </c:pt>
                <c:pt idx="4">
                  <c:v>38.030700000000003</c:v>
                </c:pt>
                <c:pt idx="5">
                  <c:v>287.95270761904766</c:v>
                </c:pt>
                <c:pt idx="6" formatCode="0.0">
                  <c:v>325.04079251794241</c:v>
                </c:pt>
              </c:numCache>
            </c:numRef>
          </c:val>
          <c:extLst>
            <c:ext xmlns:c16="http://schemas.microsoft.com/office/drawing/2014/chart" uri="{C3380CC4-5D6E-409C-BE32-E72D297353CC}">
              <c16:uniqueId val="{00000000-7754-4BC9-AB66-60203E7290EA}"/>
            </c:ext>
          </c:extLst>
        </c:ser>
        <c:dLbls>
          <c:showLegendKey val="0"/>
          <c:showVal val="0"/>
          <c:showCatName val="0"/>
          <c:showSerName val="0"/>
          <c:showPercent val="0"/>
          <c:showBubbleSize val="0"/>
        </c:dLbls>
        <c:gapWidth val="219"/>
        <c:overlap val="-27"/>
        <c:axId val="501526768"/>
        <c:axId val="501523488"/>
      </c:barChart>
      <c:catAx>
        <c:axId val="5015267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23488"/>
        <c:crosses val="autoZero"/>
        <c:auto val="1"/>
        <c:lblAlgn val="ctr"/>
        <c:lblOffset val="100"/>
        <c:noMultiLvlLbl val="0"/>
      </c:catAx>
      <c:valAx>
        <c:axId val="5015234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Capacity (kW)</a:t>
                </a:r>
              </a:p>
            </c:rich>
          </c:tx>
          <c:layout>
            <c:manualLayout>
              <c:xMode val="edge"/>
              <c:yMode val="edge"/>
              <c:x val="2.7777777777777779E-3"/>
              <c:y val="0.3041127150772819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2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285750</xdr:colOff>
      <xdr:row>9</xdr:row>
      <xdr:rowOff>76200</xdr:rowOff>
    </xdr:from>
    <xdr:to>
      <xdr:col>2</xdr:col>
      <xdr:colOff>2381250</xdr:colOff>
      <xdr:row>23</xdr:row>
      <xdr:rowOff>152400</xdr:rowOff>
    </xdr:to>
    <xdr:graphicFrame macro="">
      <xdr:nvGraphicFramePr>
        <xdr:cNvPr id="3" name="Chart 2">
          <a:extLst>
            <a:ext uri="{FF2B5EF4-FFF2-40B4-BE49-F238E27FC236}">
              <a16:creationId xmlns:a16="http://schemas.microsoft.com/office/drawing/2014/main" id="{3CA00FF3-0710-FD54-D24A-FA9BBCEBE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885825</xdr:colOff>
      <xdr:row>15</xdr:row>
      <xdr:rowOff>180975</xdr:rowOff>
    </xdr:from>
    <xdr:to>
      <xdr:col>6</xdr:col>
      <xdr:colOff>695325</xdr:colOff>
      <xdr:row>30</xdr:row>
      <xdr:rowOff>66675</xdr:rowOff>
    </xdr:to>
    <xdr:graphicFrame macro="">
      <xdr:nvGraphicFramePr>
        <xdr:cNvPr id="4" name="Chart 3">
          <a:extLst>
            <a:ext uri="{FF2B5EF4-FFF2-40B4-BE49-F238E27FC236}">
              <a16:creationId xmlns:a16="http://schemas.microsoft.com/office/drawing/2014/main" id="{9238FC0E-703B-4B1A-81F2-5ACCBC5A0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123825</xdr:rowOff>
    </xdr:from>
    <xdr:to>
      <xdr:col>2</xdr:col>
      <xdr:colOff>2095500</xdr:colOff>
      <xdr:row>39</xdr:row>
      <xdr:rowOff>9525</xdr:rowOff>
    </xdr:to>
    <xdr:graphicFrame macro="">
      <xdr:nvGraphicFramePr>
        <xdr:cNvPr id="5" name="Chart 4">
          <a:extLst>
            <a:ext uri="{FF2B5EF4-FFF2-40B4-BE49-F238E27FC236}">
              <a16:creationId xmlns:a16="http://schemas.microsoft.com/office/drawing/2014/main" id="{F7FA37E3-7B43-D143-C8FA-D4AFE121B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4145"/>
  <sheetViews>
    <sheetView tabSelected="1" zoomScale="80" zoomScaleNormal="80" workbookViewId="0">
      <pane xSplit="1" ySplit="1" topLeftCell="R2" activePane="bottomRight" state="frozen"/>
      <selection pane="topRight" activeCell="B1" sqref="B1"/>
      <selection pane="bottomLeft" activeCell="A2" sqref="A2"/>
      <selection pane="bottomRight" activeCell="Z3294" sqref="Z3294"/>
    </sheetView>
  </sheetViews>
  <sheetFormatPr defaultColWidth="21.33203125" defaultRowHeight="14.4" x14ac:dyDescent="0.3"/>
  <cols>
    <col min="2" max="3" width="21.33203125" style="2"/>
    <col min="8" max="9" width="21.33203125" style="2"/>
    <col min="10" max="10" width="81" style="1" customWidth="1"/>
    <col min="11" max="15" width="21.33203125" style="1" customWidth="1"/>
    <col min="16" max="19" width="21.33203125" style="1"/>
    <col min="20" max="24" width="21.33203125" style="2"/>
    <col min="25" max="25" width="32.6640625" bestFit="1" customWidth="1"/>
  </cols>
  <sheetData>
    <row r="1" spans="1:40" ht="28.8" x14ac:dyDescent="0.3">
      <c r="A1" s="4" t="s">
        <v>0</v>
      </c>
      <c r="B1" s="5" t="s">
        <v>1</v>
      </c>
      <c r="C1" s="5" t="s">
        <v>2</v>
      </c>
      <c r="D1" s="4" t="s">
        <v>3</v>
      </c>
      <c r="E1" s="4" t="s">
        <v>4</v>
      </c>
      <c r="F1" s="4" t="s">
        <v>5</v>
      </c>
      <c r="G1" s="4" t="s">
        <v>6</v>
      </c>
      <c r="H1" s="5" t="s">
        <v>7</v>
      </c>
      <c r="I1" s="5" t="s">
        <v>8</v>
      </c>
      <c r="J1" s="6" t="s">
        <v>9</v>
      </c>
      <c r="K1" s="6" t="s">
        <v>18346</v>
      </c>
      <c r="L1" s="6" t="s">
        <v>18350</v>
      </c>
      <c r="M1" s="6" t="s">
        <v>18348</v>
      </c>
      <c r="N1" s="6" t="s">
        <v>18347</v>
      </c>
      <c r="O1" s="6" t="s">
        <v>18351</v>
      </c>
      <c r="P1" s="6" t="s">
        <v>18345</v>
      </c>
      <c r="Q1" s="6" t="s">
        <v>18357</v>
      </c>
      <c r="R1" s="6" t="s">
        <v>18354</v>
      </c>
      <c r="S1" s="6" t="s">
        <v>18356</v>
      </c>
      <c r="T1" s="5" t="s">
        <v>10</v>
      </c>
      <c r="U1" s="5" t="s">
        <v>11</v>
      </c>
      <c r="V1" s="5" t="s">
        <v>12</v>
      </c>
      <c r="W1" s="5" t="s">
        <v>13</v>
      </c>
      <c r="X1" s="7" t="s">
        <v>18344</v>
      </c>
      <c r="Y1" s="5" t="s">
        <v>18358</v>
      </c>
      <c r="Z1" s="5" t="s">
        <v>18372</v>
      </c>
      <c r="AA1" s="13" t="s">
        <v>18373</v>
      </c>
      <c r="AB1" s="13" t="s">
        <v>18374</v>
      </c>
      <c r="AC1" s="13" t="s">
        <v>18375</v>
      </c>
      <c r="AD1" s="13" t="s">
        <v>18376</v>
      </c>
      <c r="AE1" s="13" t="s">
        <v>18377</v>
      </c>
      <c r="AF1" s="13" t="s">
        <v>18378</v>
      </c>
      <c r="AG1" s="13" t="s">
        <v>18379</v>
      </c>
      <c r="AH1" s="13" t="s">
        <v>18380</v>
      </c>
      <c r="AI1" s="13" t="s">
        <v>18381</v>
      </c>
      <c r="AJ1" s="13" t="s">
        <v>18382</v>
      </c>
      <c r="AK1" s="13" t="s">
        <v>18383</v>
      </c>
      <c r="AL1" s="13" t="s">
        <v>18384</v>
      </c>
      <c r="AM1" s="13" t="s">
        <v>18385</v>
      </c>
      <c r="AN1" s="13" t="s">
        <v>18386</v>
      </c>
    </row>
    <row r="2" spans="1:40" ht="43.2" x14ac:dyDescent="0.3">
      <c r="A2" t="s">
        <v>14</v>
      </c>
      <c r="B2" s="2" t="s">
        <v>15</v>
      </c>
      <c r="C2" s="3">
        <v>40025</v>
      </c>
      <c r="D2" t="s">
        <v>16</v>
      </c>
      <c r="E2" t="s">
        <v>17</v>
      </c>
      <c r="G2" t="s">
        <v>18</v>
      </c>
      <c r="H2" s="2" t="s">
        <v>19</v>
      </c>
      <c r="I2" s="2" t="s">
        <v>20</v>
      </c>
      <c r="J2" s="1" t="s">
        <v>21</v>
      </c>
      <c r="K2" s="1">
        <f>IFERROR(IF(SEARCH(K$1,$J2)&gt;0,1),0)</f>
        <v>1</v>
      </c>
      <c r="L2" s="1">
        <f>IFERROR(IF(SEARCH(L$1,$J2)&gt;0,1),0)</f>
        <v>0</v>
      </c>
      <c r="M2" s="1">
        <f>IFERROR(IF(SEARCH(M$1,$J2)&gt;0,1),0)</f>
        <v>0</v>
      </c>
      <c r="N2" s="1">
        <f>IFERROR(IF(SEARCH(N$1,$J2)&gt;0,1),0)</f>
        <v>0</v>
      </c>
      <c r="O2" s="1">
        <f>SUM(K2:N2)</f>
        <v>1</v>
      </c>
      <c r="P2" s="1" t="s">
        <v>18346</v>
      </c>
      <c r="Q2" s="1">
        <v>750</v>
      </c>
      <c r="R2" s="1">
        <v>1232</v>
      </c>
      <c r="S2" s="1">
        <f>IFERROR(IF(ISBLANK(Q2)=FALSE,Q2,R2*0.7457),"Unknown")</f>
        <v>750</v>
      </c>
      <c r="T2" s="3">
        <v>44497</v>
      </c>
      <c r="U2" s="8" t="s">
        <v>22</v>
      </c>
      <c r="V2" s="3">
        <v>44791</v>
      </c>
      <c r="W2" s="8" t="s">
        <v>23</v>
      </c>
      <c r="X2" s="8">
        <v>13.5</v>
      </c>
      <c r="Y2" s="10">
        <f>X2*S2</f>
        <v>10125</v>
      </c>
      <c r="Z2" s="10">
        <f>IFERROR(INDEX(EFs!B:B,MATCH(P2,EFs!A:A,0))*Dataset!Y2/1000,0)</f>
        <v>9.197478325125001</v>
      </c>
      <c r="AA2">
        <v>32.715933</v>
      </c>
      <c r="AB2">
        <v>-117.160837</v>
      </c>
      <c r="AC2">
        <v>1</v>
      </c>
      <c r="AD2" t="s">
        <v>18387</v>
      </c>
      <c r="AE2">
        <v>402</v>
      </c>
      <c r="AF2" t="s">
        <v>18388</v>
      </c>
      <c r="AI2" t="s">
        <v>18389</v>
      </c>
      <c r="AJ2" t="s">
        <v>18390</v>
      </c>
      <c r="AK2" t="s">
        <v>18391</v>
      </c>
      <c r="AL2">
        <v>92101</v>
      </c>
      <c r="AM2" t="s">
        <v>18392</v>
      </c>
      <c r="AN2" t="s">
        <v>18393</v>
      </c>
    </row>
    <row r="3" spans="1:40" ht="43.2" x14ac:dyDescent="0.3">
      <c r="A3" t="s">
        <v>24</v>
      </c>
      <c r="B3" s="2" t="s">
        <v>15</v>
      </c>
      <c r="C3" s="3">
        <v>40025</v>
      </c>
      <c r="D3" t="s">
        <v>25</v>
      </c>
      <c r="E3" t="s">
        <v>26</v>
      </c>
      <c r="F3" t="s">
        <v>27</v>
      </c>
      <c r="G3" t="s">
        <v>28</v>
      </c>
      <c r="H3" s="2" t="s">
        <v>29</v>
      </c>
      <c r="I3" s="2" t="s">
        <v>30</v>
      </c>
      <c r="J3" s="1" t="s">
        <v>31</v>
      </c>
      <c r="K3" s="1">
        <f t="shared" ref="K3:N66" si="0">IFERROR(IF(SEARCH(K$1,$J3)&gt;0,1),0)</f>
        <v>0</v>
      </c>
      <c r="L3" s="1">
        <f t="shared" si="0"/>
        <v>0</v>
      </c>
      <c r="M3" s="1">
        <f t="shared" si="0"/>
        <v>0</v>
      </c>
      <c r="N3" s="1">
        <f t="shared" si="0"/>
        <v>1</v>
      </c>
      <c r="O3" s="1">
        <f t="shared" ref="O3:O66" si="1">SUM(K3:N3)</f>
        <v>1</v>
      </c>
      <c r="P3" s="1" t="s">
        <v>18347</v>
      </c>
      <c r="Q3" s="1" t="s">
        <v>18355</v>
      </c>
      <c r="R3" s="1">
        <v>172</v>
      </c>
      <c r="S3" s="9">
        <f>IFERROR(IF(Q3&lt;&gt;"",Q3,R3*0.7457),"Unknown")</f>
        <v>128.2604</v>
      </c>
      <c r="T3" s="3">
        <v>44532</v>
      </c>
      <c r="U3" s="8" t="s">
        <v>32</v>
      </c>
      <c r="V3" s="3">
        <v>44532</v>
      </c>
      <c r="W3" s="8" t="s">
        <v>33</v>
      </c>
      <c r="X3" s="8">
        <v>6.4</v>
      </c>
      <c r="Y3" s="10">
        <f t="shared" ref="Y3:Y66" si="2">X3*S3</f>
        <v>820.86656000000005</v>
      </c>
      <c r="Z3" s="10">
        <f>IFERROR(INDEX(EFs!B:B,MATCH(P3,EFs!A:A,0))*Dataset!Y3/1000,0)</f>
        <v>0.67631195878399997</v>
      </c>
      <c r="AA3">
        <v>33.029998999999997</v>
      </c>
      <c r="AB3">
        <v>-116.90070299999999</v>
      </c>
      <c r="AC3">
        <v>1</v>
      </c>
      <c r="AD3" t="s">
        <v>18394</v>
      </c>
      <c r="AE3">
        <v>260</v>
      </c>
      <c r="AF3" t="s">
        <v>18395</v>
      </c>
      <c r="AI3" t="s">
        <v>18396</v>
      </c>
      <c r="AJ3" t="s">
        <v>18390</v>
      </c>
      <c r="AK3" t="s">
        <v>18391</v>
      </c>
      <c r="AL3">
        <v>92065</v>
      </c>
      <c r="AM3" t="s">
        <v>18392</v>
      </c>
      <c r="AN3" t="s">
        <v>18397</v>
      </c>
    </row>
    <row r="4" spans="1:40" ht="43.2" x14ac:dyDescent="0.3">
      <c r="A4" t="s">
        <v>34</v>
      </c>
      <c r="B4" s="2" t="s">
        <v>15</v>
      </c>
      <c r="C4" s="3">
        <v>40025</v>
      </c>
      <c r="D4" t="s">
        <v>25</v>
      </c>
      <c r="E4" t="s">
        <v>35</v>
      </c>
      <c r="F4" t="s">
        <v>36</v>
      </c>
      <c r="G4" t="s">
        <v>37</v>
      </c>
      <c r="H4" s="2" t="s">
        <v>38</v>
      </c>
      <c r="I4" s="2" t="s">
        <v>30</v>
      </c>
      <c r="J4" s="1" t="s">
        <v>39</v>
      </c>
      <c r="K4" s="1">
        <f t="shared" si="0"/>
        <v>0</v>
      </c>
      <c r="L4" s="1">
        <f t="shared" si="0"/>
        <v>0</v>
      </c>
      <c r="M4" s="1">
        <f t="shared" si="0"/>
        <v>1</v>
      </c>
      <c r="N4" s="1">
        <f t="shared" si="0"/>
        <v>0</v>
      </c>
      <c r="O4" s="1">
        <f t="shared" si="1"/>
        <v>1</v>
      </c>
      <c r="P4" s="1" t="s">
        <v>18348</v>
      </c>
      <c r="Q4" s="1" t="s">
        <v>18355</v>
      </c>
      <c r="R4" s="1">
        <v>100</v>
      </c>
      <c r="S4" s="9">
        <f t="shared" ref="S4:S67" si="3">IFERROR(IF(Q4&lt;&gt;"",Q4,R4*0.7457),"Unknown")</f>
        <v>74.570000000000007</v>
      </c>
      <c r="T4" s="3">
        <v>44376</v>
      </c>
      <c r="U4" s="8" t="s">
        <v>40</v>
      </c>
      <c r="V4" s="3">
        <v>44764</v>
      </c>
      <c r="W4" s="8" t="s">
        <v>40</v>
      </c>
      <c r="X4" s="8">
        <v>0</v>
      </c>
      <c r="Y4" s="10">
        <f t="shared" si="2"/>
        <v>0</v>
      </c>
      <c r="Z4" s="10">
        <f>IFERROR(INDEX(EFs!B:B,MATCH(P4,EFs!A:A,0))*Dataset!Y4/1000,0)</f>
        <v>0</v>
      </c>
      <c r="AA4">
        <v>32.895794000000002</v>
      </c>
      <c r="AB4">
        <v>-117.107203</v>
      </c>
      <c r="AC4">
        <v>1</v>
      </c>
      <c r="AD4" t="s">
        <v>18394</v>
      </c>
      <c r="AE4">
        <v>10205</v>
      </c>
      <c r="AF4" t="s">
        <v>18398</v>
      </c>
      <c r="AI4" t="s">
        <v>18389</v>
      </c>
      <c r="AJ4" t="s">
        <v>18390</v>
      </c>
      <c r="AK4" t="s">
        <v>18391</v>
      </c>
      <c r="AL4">
        <v>92131</v>
      </c>
      <c r="AM4" t="s">
        <v>18392</v>
      </c>
      <c r="AN4" t="s">
        <v>18397</v>
      </c>
    </row>
    <row r="5" spans="1:40" ht="28.8" x14ac:dyDescent="0.3">
      <c r="A5" t="s">
        <v>41</v>
      </c>
      <c r="B5" s="2" t="s">
        <v>15</v>
      </c>
      <c r="C5" s="3">
        <v>40025</v>
      </c>
      <c r="D5" t="s">
        <v>25</v>
      </c>
      <c r="E5" t="s">
        <v>42</v>
      </c>
      <c r="F5" t="s">
        <v>43</v>
      </c>
      <c r="G5" t="s">
        <v>44</v>
      </c>
      <c r="H5" s="2" t="s">
        <v>45</v>
      </c>
      <c r="I5" s="2" t="s">
        <v>46</v>
      </c>
      <c r="J5" s="1" t="s">
        <v>47</v>
      </c>
      <c r="K5" s="1">
        <f t="shared" si="0"/>
        <v>0</v>
      </c>
      <c r="L5" s="1">
        <f t="shared" si="0"/>
        <v>0</v>
      </c>
      <c r="M5" s="1">
        <f t="shared" si="0"/>
        <v>1</v>
      </c>
      <c r="N5" s="1">
        <f t="shared" si="0"/>
        <v>0</v>
      </c>
      <c r="O5" s="1">
        <f t="shared" si="1"/>
        <v>1</v>
      </c>
      <c r="P5" s="1" t="s">
        <v>18348</v>
      </c>
      <c r="Q5" s="1" t="s">
        <v>18355</v>
      </c>
      <c r="R5" s="1">
        <v>160</v>
      </c>
      <c r="S5" s="9">
        <f t="shared" si="3"/>
        <v>119.31200000000001</v>
      </c>
      <c r="T5" s="8"/>
      <c r="U5" s="8"/>
      <c r="V5" s="8"/>
      <c r="W5" s="8"/>
      <c r="X5" s="8"/>
      <c r="Y5" s="10">
        <f t="shared" si="2"/>
        <v>0</v>
      </c>
      <c r="Z5" s="10">
        <f>IFERROR(INDEX(EFs!B:B,MATCH(P5,EFs!A:A,0))*Dataset!Y5/1000,0)</f>
        <v>0</v>
      </c>
      <c r="AA5">
        <v>32.761102000000001</v>
      </c>
      <c r="AB5">
        <v>-117.22194399999999</v>
      </c>
      <c r="AC5">
        <v>1</v>
      </c>
      <c r="AD5" t="s">
        <v>18394</v>
      </c>
      <c r="AE5">
        <v>500</v>
      </c>
      <c r="AF5" t="s">
        <v>18399</v>
      </c>
      <c r="AI5" t="s">
        <v>18389</v>
      </c>
      <c r="AJ5" t="s">
        <v>18390</v>
      </c>
      <c r="AK5" t="s">
        <v>18391</v>
      </c>
      <c r="AL5">
        <v>92109</v>
      </c>
      <c r="AM5" t="s">
        <v>18392</v>
      </c>
      <c r="AN5" t="s">
        <v>18397</v>
      </c>
    </row>
    <row r="6" spans="1:40" ht="28.8" x14ac:dyDescent="0.3">
      <c r="A6" t="s">
        <v>48</v>
      </c>
      <c r="B6" s="2" t="s">
        <v>15</v>
      </c>
      <c r="C6" s="3">
        <v>40025</v>
      </c>
      <c r="D6" t="s">
        <v>25</v>
      </c>
      <c r="E6" t="s">
        <v>49</v>
      </c>
      <c r="F6" t="s">
        <v>50</v>
      </c>
      <c r="G6" t="s">
        <v>51</v>
      </c>
      <c r="H6" s="2" t="s">
        <v>52</v>
      </c>
      <c r="I6" s="2" t="s">
        <v>53</v>
      </c>
      <c r="J6" s="1" t="s">
        <v>54</v>
      </c>
      <c r="K6" s="1">
        <f t="shared" si="0"/>
        <v>0</v>
      </c>
      <c r="L6" s="1">
        <f t="shared" si="0"/>
        <v>0</v>
      </c>
      <c r="M6" s="1">
        <f t="shared" si="0"/>
        <v>0</v>
      </c>
      <c r="N6" s="1">
        <f t="shared" si="0"/>
        <v>1</v>
      </c>
      <c r="O6" s="1">
        <f t="shared" si="1"/>
        <v>1</v>
      </c>
      <c r="P6" s="1" t="s">
        <v>18347</v>
      </c>
      <c r="Q6" s="1" t="s">
        <v>18355</v>
      </c>
      <c r="R6" s="1">
        <v>207</v>
      </c>
      <c r="S6" s="9">
        <f t="shared" si="3"/>
        <v>154.35990000000001</v>
      </c>
      <c r="T6" s="3">
        <v>44404</v>
      </c>
      <c r="U6" s="8" t="s">
        <v>55</v>
      </c>
      <c r="V6" s="3">
        <v>44739</v>
      </c>
      <c r="W6" s="8" t="s">
        <v>56</v>
      </c>
      <c r="X6" s="8">
        <v>103</v>
      </c>
      <c r="Y6" s="10">
        <f t="shared" si="2"/>
        <v>15899.069700000002</v>
      </c>
      <c r="Z6" s="10">
        <f>IFERROR(INDEX(EFs!B:B,MATCH(P6,EFs!A:A,0))*Dataset!Y6/1000,0)</f>
        <v>13.099243525830001</v>
      </c>
      <c r="AA6">
        <v>33.338920999999999</v>
      </c>
      <c r="AB6">
        <v>-116.719414</v>
      </c>
      <c r="AC6">
        <v>1</v>
      </c>
      <c r="AD6" t="s">
        <v>18394</v>
      </c>
      <c r="AE6">
        <v>34567</v>
      </c>
      <c r="AF6" t="s">
        <v>18400</v>
      </c>
      <c r="AI6" t="s">
        <v>18401</v>
      </c>
      <c r="AJ6" t="s">
        <v>18390</v>
      </c>
      <c r="AK6" t="s">
        <v>18391</v>
      </c>
      <c r="AL6">
        <v>92086</v>
      </c>
      <c r="AM6" t="s">
        <v>18392</v>
      </c>
      <c r="AN6" t="s">
        <v>18397</v>
      </c>
    </row>
    <row r="7" spans="1:40" ht="28.8" x14ac:dyDescent="0.3">
      <c r="A7" t="s">
        <v>57</v>
      </c>
      <c r="B7" s="2" t="s">
        <v>15</v>
      </c>
      <c r="C7" s="3">
        <v>40025</v>
      </c>
      <c r="D7" t="s">
        <v>25</v>
      </c>
      <c r="E7" t="s">
        <v>58</v>
      </c>
      <c r="F7" t="s">
        <v>59</v>
      </c>
      <c r="G7" t="s">
        <v>60</v>
      </c>
      <c r="H7" s="2" t="s">
        <v>61</v>
      </c>
      <c r="I7" s="2" t="s">
        <v>62</v>
      </c>
      <c r="J7" s="1" t="s">
        <v>63</v>
      </c>
      <c r="K7" s="1">
        <f t="shared" si="0"/>
        <v>0</v>
      </c>
      <c r="L7" s="1">
        <f t="shared" si="0"/>
        <v>0</v>
      </c>
      <c r="M7" s="1">
        <f t="shared" si="0"/>
        <v>1</v>
      </c>
      <c r="N7" s="1">
        <f t="shared" si="0"/>
        <v>0</v>
      </c>
      <c r="O7" s="1">
        <f t="shared" si="1"/>
        <v>1</v>
      </c>
      <c r="P7" s="1" t="s">
        <v>18348</v>
      </c>
      <c r="Q7" s="1" t="s">
        <v>18355</v>
      </c>
      <c r="R7" s="1">
        <v>82</v>
      </c>
      <c r="S7" s="9">
        <f t="shared" si="3"/>
        <v>61.147400000000005</v>
      </c>
      <c r="T7" s="3">
        <v>44490</v>
      </c>
      <c r="U7" s="8" t="s">
        <v>64</v>
      </c>
      <c r="V7" s="3">
        <v>44490</v>
      </c>
      <c r="W7" s="8" t="s">
        <v>65</v>
      </c>
      <c r="X7" s="8">
        <v>5.2</v>
      </c>
      <c r="Y7" s="10">
        <f t="shared" si="2"/>
        <v>317.96648000000005</v>
      </c>
      <c r="Z7" s="10">
        <f>IFERROR(INDEX(EFs!B:B,MATCH(P7,EFs!A:A,0))*Dataset!Y7/1000,0)</f>
        <v>0.23092497455029914</v>
      </c>
      <c r="AA7">
        <v>32.772146999999997</v>
      </c>
      <c r="AB7">
        <v>-117.072548</v>
      </c>
      <c r="AC7">
        <v>1</v>
      </c>
      <c r="AD7" t="s">
        <v>18387</v>
      </c>
      <c r="AE7">
        <v>5500</v>
      </c>
      <c r="AF7" t="s">
        <v>18402</v>
      </c>
      <c r="AI7" t="s">
        <v>18389</v>
      </c>
      <c r="AJ7" t="s">
        <v>18390</v>
      </c>
      <c r="AK7" t="s">
        <v>18391</v>
      </c>
      <c r="AL7">
        <v>92182</v>
      </c>
      <c r="AM7" t="s">
        <v>18392</v>
      </c>
      <c r="AN7" t="s">
        <v>18393</v>
      </c>
    </row>
    <row r="8" spans="1:40" ht="28.8" x14ac:dyDescent="0.3">
      <c r="A8" t="s">
        <v>66</v>
      </c>
      <c r="B8" s="2" t="s">
        <v>15</v>
      </c>
      <c r="C8" s="3">
        <v>40025</v>
      </c>
      <c r="D8" t="s">
        <v>25</v>
      </c>
      <c r="E8" t="s">
        <v>58</v>
      </c>
      <c r="F8" t="s">
        <v>59</v>
      </c>
      <c r="G8" t="s">
        <v>60</v>
      </c>
      <c r="H8" s="2" t="s">
        <v>61</v>
      </c>
      <c r="I8" s="2" t="s">
        <v>62</v>
      </c>
      <c r="J8" s="1" t="s">
        <v>67</v>
      </c>
      <c r="K8" s="1">
        <f t="shared" si="0"/>
        <v>0</v>
      </c>
      <c r="L8" s="1">
        <f t="shared" si="0"/>
        <v>0</v>
      </c>
      <c r="M8" s="1">
        <f t="shared" si="0"/>
        <v>1</v>
      </c>
      <c r="N8" s="1">
        <f t="shared" si="0"/>
        <v>0</v>
      </c>
      <c r="O8" s="1">
        <f t="shared" si="1"/>
        <v>1</v>
      </c>
      <c r="P8" s="1" t="s">
        <v>18348</v>
      </c>
      <c r="Q8" s="1" t="s">
        <v>18355</v>
      </c>
      <c r="R8" s="1">
        <v>82</v>
      </c>
      <c r="S8" s="9">
        <f t="shared" si="3"/>
        <v>61.147400000000005</v>
      </c>
      <c r="T8" s="3">
        <v>44490</v>
      </c>
      <c r="U8" s="8" t="s">
        <v>68</v>
      </c>
      <c r="V8" s="3">
        <v>44490</v>
      </c>
      <c r="W8" s="8" t="s">
        <v>69</v>
      </c>
      <c r="X8" s="8">
        <v>5.3</v>
      </c>
      <c r="Y8" s="10">
        <f t="shared" si="2"/>
        <v>324.08122000000003</v>
      </c>
      <c r="Z8" s="10">
        <f>IFERROR(INDEX(EFs!B:B,MATCH(P8,EFs!A:A,0))*Dataset!Y8/1000,0)</f>
        <v>0.23536583944549719</v>
      </c>
      <c r="AA8">
        <v>32.772146999999997</v>
      </c>
      <c r="AB8">
        <v>-117.072548</v>
      </c>
      <c r="AC8">
        <v>1</v>
      </c>
      <c r="AD8" t="s">
        <v>18387</v>
      </c>
      <c r="AE8">
        <v>5500</v>
      </c>
      <c r="AF8" t="s">
        <v>18402</v>
      </c>
      <c r="AI8" t="s">
        <v>18389</v>
      </c>
      <c r="AJ8" t="s">
        <v>18390</v>
      </c>
      <c r="AK8" t="s">
        <v>18391</v>
      </c>
      <c r="AL8">
        <v>92182</v>
      </c>
      <c r="AM8" t="s">
        <v>18392</v>
      </c>
      <c r="AN8" t="s">
        <v>18393</v>
      </c>
    </row>
    <row r="9" spans="1:40" ht="28.8" x14ac:dyDescent="0.3">
      <c r="A9" t="s">
        <v>70</v>
      </c>
      <c r="B9" s="2" t="s">
        <v>15</v>
      </c>
      <c r="C9" s="3">
        <v>40025</v>
      </c>
      <c r="D9" t="s">
        <v>25</v>
      </c>
      <c r="E9" t="s">
        <v>71</v>
      </c>
      <c r="F9" t="s">
        <v>72</v>
      </c>
      <c r="G9" t="s">
        <v>73</v>
      </c>
      <c r="H9" s="2" t="s">
        <v>74</v>
      </c>
      <c r="I9" s="2" t="s">
        <v>75</v>
      </c>
      <c r="J9" s="1" t="s">
        <v>76</v>
      </c>
      <c r="K9" s="1">
        <f t="shared" si="0"/>
        <v>1</v>
      </c>
      <c r="L9" s="1">
        <f t="shared" si="0"/>
        <v>0</v>
      </c>
      <c r="M9" s="1">
        <f t="shared" si="0"/>
        <v>0</v>
      </c>
      <c r="N9" s="1">
        <f t="shared" si="0"/>
        <v>0</v>
      </c>
      <c r="O9" s="1">
        <f t="shared" si="1"/>
        <v>1</v>
      </c>
      <c r="P9" s="1" t="s">
        <v>18346</v>
      </c>
      <c r="Q9" s="1" t="s">
        <v>18355</v>
      </c>
      <c r="R9" s="1">
        <v>102</v>
      </c>
      <c r="S9" s="9">
        <f t="shared" si="3"/>
        <v>76.061400000000006</v>
      </c>
      <c r="T9" s="3">
        <v>44562</v>
      </c>
      <c r="U9" s="8" t="s">
        <v>77</v>
      </c>
      <c r="V9" s="3">
        <v>44562</v>
      </c>
      <c r="W9" s="8" t="s">
        <v>78</v>
      </c>
      <c r="X9" s="8">
        <v>10.6</v>
      </c>
      <c r="Y9" s="10">
        <f t="shared" si="2"/>
        <v>806.25084000000004</v>
      </c>
      <c r="Z9" s="10">
        <f>IFERROR(INDEX(EFs!B:B,MATCH(P9,EFs!A:A,0))*Dataset!Y9/1000,0)</f>
        <v>0.73239255560630379</v>
      </c>
      <c r="AA9">
        <v>32.998916000000001</v>
      </c>
      <c r="AB9">
        <v>-117.190803</v>
      </c>
      <c r="AC9">
        <v>1</v>
      </c>
      <c r="AD9" t="s">
        <v>18387</v>
      </c>
      <c r="AE9">
        <v>16556</v>
      </c>
      <c r="AF9" t="s">
        <v>18403</v>
      </c>
      <c r="AI9" t="s">
        <v>18404</v>
      </c>
      <c r="AJ9" t="s">
        <v>18390</v>
      </c>
      <c r="AK9" t="s">
        <v>18391</v>
      </c>
      <c r="AL9">
        <v>92067</v>
      </c>
      <c r="AM9" t="s">
        <v>18392</v>
      </c>
      <c r="AN9" t="s">
        <v>18393</v>
      </c>
    </row>
    <row r="10" spans="1:40" ht="57.6" x14ac:dyDescent="0.3">
      <c r="A10" t="s">
        <v>79</v>
      </c>
      <c r="B10" s="2" t="s">
        <v>15</v>
      </c>
      <c r="C10" s="3">
        <v>40025</v>
      </c>
      <c r="D10" t="s">
        <v>16</v>
      </c>
      <c r="E10" t="s">
        <v>80</v>
      </c>
      <c r="F10" t="s">
        <v>81</v>
      </c>
      <c r="G10" t="s">
        <v>82</v>
      </c>
      <c r="H10" s="2" t="s">
        <v>83</v>
      </c>
      <c r="I10" s="2" t="s">
        <v>84</v>
      </c>
      <c r="J10" s="1" t="s">
        <v>85</v>
      </c>
      <c r="K10" s="1">
        <f t="shared" si="0"/>
        <v>0</v>
      </c>
      <c r="L10" s="1">
        <f t="shared" si="0"/>
        <v>0</v>
      </c>
      <c r="M10" s="1">
        <f t="shared" si="0"/>
        <v>0</v>
      </c>
      <c r="N10" s="1">
        <f t="shared" si="0"/>
        <v>1</v>
      </c>
      <c r="O10" s="1">
        <f t="shared" si="1"/>
        <v>1</v>
      </c>
      <c r="P10" s="1" t="s">
        <v>18347</v>
      </c>
      <c r="Q10" s="1">
        <v>85</v>
      </c>
      <c r="R10" s="1">
        <v>131.6</v>
      </c>
      <c r="S10" s="9">
        <f t="shared" si="3"/>
        <v>85</v>
      </c>
      <c r="T10" s="3">
        <v>44491</v>
      </c>
      <c r="U10" s="8" t="s">
        <v>86</v>
      </c>
      <c r="V10" s="3">
        <v>44491</v>
      </c>
      <c r="W10" s="8" t="s">
        <v>87</v>
      </c>
      <c r="X10" s="8">
        <v>2.2000000000000002</v>
      </c>
      <c r="Y10" s="10">
        <f t="shared" si="2"/>
        <v>187.00000000000003</v>
      </c>
      <c r="Z10" s="10">
        <f>IFERROR(INDEX(EFs!B:B,MATCH(P10,EFs!A:A,0))*Dataset!Y10/1000,0)</f>
        <v>0.15406930000000002</v>
      </c>
      <c r="AA10">
        <v>32.659529999999997</v>
      </c>
      <c r="AB10">
        <v>-117.085022</v>
      </c>
      <c r="AC10">
        <v>1</v>
      </c>
      <c r="AD10" t="s">
        <v>18387</v>
      </c>
      <c r="AE10">
        <v>3066</v>
      </c>
      <c r="AF10" t="s">
        <v>18405</v>
      </c>
      <c r="AI10" t="s">
        <v>18406</v>
      </c>
      <c r="AJ10" t="s">
        <v>18390</v>
      </c>
      <c r="AK10" t="s">
        <v>18391</v>
      </c>
      <c r="AL10">
        <v>91910</v>
      </c>
      <c r="AM10" t="s">
        <v>18392</v>
      </c>
      <c r="AN10" t="s">
        <v>18407</v>
      </c>
    </row>
    <row r="11" spans="1:40" ht="28.8" x14ac:dyDescent="0.3">
      <c r="A11" t="s">
        <v>88</v>
      </c>
      <c r="B11" s="2" t="s">
        <v>15</v>
      </c>
      <c r="C11" s="3">
        <v>40025</v>
      </c>
      <c r="D11" t="s">
        <v>25</v>
      </c>
      <c r="E11" t="s">
        <v>89</v>
      </c>
      <c r="G11" t="s">
        <v>90</v>
      </c>
      <c r="H11" s="2" t="s">
        <v>91</v>
      </c>
      <c r="I11" s="2" t="s">
        <v>92</v>
      </c>
      <c r="J11" s="1" t="s">
        <v>93</v>
      </c>
      <c r="K11" s="1">
        <f t="shared" si="0"/>
        <v>0</v>
      </c>
      <c r="L11" s="1">
        <f t="shared" si="0"/>
        <v>0</v>
      </c>
      <c r="M11" s="1">
        <f t="shared" si="0"/>
        <v>1</v>
      </c>
      <c r="N11" s="1">
        <f t="shared" si="0"/>
        <v>0</v>
      </c>
      <c r="O11" s="1">
        <f t="shared" si="1"/>
        <v>1</v>
      </c>
      <c r="P11" s="1" t="s">
        <v>18348</v>
      </c>
      <c r="Q11" s="1" t="s">
        <v>18355</v>
      </c>
      <c r="R11" s="1">
        <v>187</v>
      </c>
      <c r="S11" s="9">
        <f t="shared" si="3"/>
        <v>139.44589999999999</v>
      </c>
      <c r="T11" s="8"/>
      <c r="U11" s="8"/>
      <c r="V11" s="8"/>
      <c r="W11" s="8"/>
      <c r="X11" s="8"/>
      <c r="Y11" s="10">
        <f t="shared" si="2"/>
        <v>0</v>
      </c>
      <c r="Z11" s="10">
        <f>IFERROR(INDEX(EFs!B:B,MATCH(P11,EFs!A:A,0))*Dataset!Y11/1000,0)</f>
        <v>0</v>
      </c>
      <c r="AA11">
        <v>33.232765000000001</v>
      </c>
      <c r="AB11">
        <v>-117.352028</v>
      </c>
      <c r="AC11">
        <v>0.8</v>
      </c>
      <c r="AD11" t="s">
        <v>18408</v>
      </c>
      <c r="AF11" t="s">
        <v>18409</v>
      </c>
      <c r="AI11" t="s">
        <v>18410</v>
      </c>
      <c r="AJ11" t="s">
        <v>18390</v>
      </c>
      <c r="AK11" t="s">
        <v>18391</v>
      </c>
      <c r="AL11">
        <v>92058</v>
      </c>
      <c r="AM11" t="s">
        <v>18392</v>
      </c>
      <c r="AN11" t="s">
        <v>18397</v>
      </c>
    </row>
    <row r="12" spans="1:40" x14ac:dyDescent="0.3">
      <c r="A12" t="s">
        <v>94</v>
      </c>
      <c r="B12" s="2" t="s">
        <v>15</v>
      </c>
      <c r="C12" s="3">
        <v>40025</v>
      </c>
      <c r="D12" t="s">
        <v>25</v>
      </c>
      <c r="E12" t="s">
        <v>95</v>
      </c>
      <c r="F12" t="s">
        <v>72</v>
      </c>
      <c r="G12" t="s">
        <v>96</v>
      </c>
      <c r="H12" s="2" t="s">
        <v>97</v>
      </c>
      <c r="I12" s="2" t="s">
        <v>98</v>
      </c>
      <c r="J12" s="1" t="s">
        <v>99</v>
      </c>
      <c r="K12" s="1">
        <f t="shared" si="0"/>
        <v>0</v>
      </c>
      <c r="L12" s="1">
        <f t="shared" si="0"/>
        <v>0</v>
      </c>
      <c r="M12" s="1">
        <f t="shared" si="0"/>
        <v>1</v>
      </c>
      <c r="N12" s="1">
        <f t="shared" si="0"/>
        <v>0</v>
      </c>
      <c r="O12" s="1">
        <f t="shared" si="1"/>
        <v>1</v>
      </c>
      <c r="P12" s="1" t="s">
        <v>18348</v>
      </c>
      <c r="Q12" s="1" t="s">
        <v>18355</v>
      </c>
      <c r="R12" s="1">
        <v>132</v>
      </c>
      <c r="S12" s="9">
        <f t="shared" si="3"/>
        <v>98.432400000000001</v>
      </c>
      <c r="T12" s="3">
        <v>44504</v>
      </c>
      <c r="U12" s="8" t="s">
        <v>100</v>
      </c>
      <c r="V12" s="3">
        <v>44504</v>
      </c>
      <c r="W12" s="8" t="s">
        <v>101</v>
      </c>
      <c r="X12" s="8">
        <v>16.100000000000001</v>
      </c>
      <c r="Y12" s="10">
        <f t="shared" si="2"/>
        <v>1584.7616400000002</v>
      </c>
      <c r="Z12" s="10">
        <f>IFERROR(INDEX(EFs!B:B,MATCH(P12,EFs!A:A,0))*Dataset!Y12/1000,0)</f>
        <v>1.1509422043018191</v>
      </c>
      <c r="AA12">
        <v>33.178939999999997</v>
      </c>
      <c r="AB12">
        <v>-117.27981699999999</v>
      </c>
      <c r="AC12">
        <v>1</v>
      </c>
      <c r="AD12" t="s">
        <v>18394</v>
      </c>
      <c r="AE12">
        <v>3527</v>
      </c>
      <c r="AF12" t="s">
        <v>18411</v>
      </c>
      <c r="AI12" t="s">
        <v>18410</v>
      </c>
      <c r="AJ12" t="s">
        <v>18390</v>
      </c>
      <c r="AK12" t="s">
        <v>18391</v>
      </c>
      <c r="AL12">
        <v>92056</v>
      </c>
      <c r="AM12" t="s">
        <v>18392</v>
      </c>
      <c r="AN12" t="s">
        <v>18397</v>
      </c>
    </row>
    <row r="13" spans="1:40" ht="43.2" x14ac:dyDescent="0.3">
      <c r="A13" t="s">
        <v>102</v>
      </c>
      <c r="B13" s="2" t="s">
        <v>15</v>
      </c>
      <c r="C13" s="3">
        <v>40025</v>
      </c>
      <c r="D13" t="s">
        <v>25</v>
      </c>
      <c r="E13" t="s">
        <v>103</v>
      </c>
      <c r="F13" t="s">
        <v>104</v>
      </c>
      <c r="G13" t="s">
        <v>105</v>
      </c>
      <c r="H13" s="2" t="s">
        <v>106</v>
      </c>
      <c r="I13" s="2" t="s">
        <v>107</v>
      </c>
      <c r="J13" s="1" t="s">
        <v>108</v>
      </c>
      <c r="K13" s="1">
        <f t="shared" si="0"/>
        <v>0</v>
      </c>
      <c r="L13" s="1">
        <f t="shared" si="0"/>
        <v>0</v>
      </c>
      <c r="M13" s="1">
        <f t="shared" si="0"/>
        <v>0</v>
      </c>
      <c r="N13" s="1">
        <f t="shared" si="0"/>
        <v>0</v>
      </c>
      <c r="O13" s="1">
        <f t="shared" si="1"/>
        <v>0</v>
      </c>
      <c r="P13" s="1" t="s">
        <v>18352</v>
      </c>
      <c r="Q13" s="1" t="s">
        <v>18355</v>
      </c>
      <c r="R13" s="1">
        <v>755</v>
      </c>
      <c r="S13" s="9">
        <f t="shared" si="3"/>
        <v>563.00350000000003</v>
      </c>
      <c r="T13" s="3">
        <v>44562</v>
      </c>
      <c r="U13" s="8" t="s">
        <v>109</v>
      </c>
      <c r="V13" s="3">
        <v>44562</v>
      </c>
      <c r="W13" s="8" t="s">
        <v>110</v>
      </c>
      <c r="X13" s="8">
        <v>8.6</v>
      </c>
      <c r="Y13" s="10">
        <f t="shared" si="2"/>
        <v>4841.8301000000001</v>
      </c>
      <c r="Z13" s="10">
        <f>IFERROR(INDEX(EFs!B:B,MATCH(P13,EFs!A:A,0))*Dataset!Y13/1000,0)</f>
        <v>0</v>
      </c>
      <c r="AA13">
        <v>32.806873000000003</v>
      </c>
      <c r="AB13">
        <v>-117.120918</v>
      </c>
      <c r="AC13">
        <v>1</v>
      </c>
      <c r="AD13" t="s">
        <v>18387</v>
      </c>
      <c r="AE13">
        <v>9660</v>
      </c>
      <c r="AF13" t="s">
        <v>18412</v>
      </c>
      <c r="AI13" t="s">
        <v>18389</v>
      </c>
      <c r="AJ13" t="s">
        <v>18390</v>
      </c>
      <c r="AK13" t="s">
        <v>18391</v>
      </c>
      <c r="AL13">
        <v>92123</v>
      </c>
      <c r="AM13" t="s">
        <v>18392</v>
      </c>
      <c r="AN13" t="s">
        <v>18393</v>
      </c>
    </row>
    <row r="14" spans="1:40" ht="28.8" x14ac:dyDescent="0.3">
      <c r="A14" t="s">
        <v>111</v>
      </c>
      <c r="B14" s="2" t="s">
        <v>15</v>
      </c>
      <c r="C14" s="3">
        <v>40025</v>
      </c>
      <c r="D14" t="s">
        <v>25</v>
      </c>
      <c r="E14" t="s">
        <v>112</v>
      </c>
      <c r="F14" t="s">
        <v>113</v>
      </c>
      <c r="G14" t="s">
        <v>114</v>
      </c>
      <c r="H14" s="2" t="s">
        <v>115</v>
      </c>
      <c r="I14" s="2" t="s">
        <v>46</v>
      </c>
      <c r="J14" s="1" t="s">
        <v>116</v>
      </c>
      <c r="K14" s="1">
        <f t="shared" si="0"/>
        <v>0</v>
      </c>
      <c r="L14" s="1">
        <f t="shared" si="0"/>
        <v>0</v>
      </c>
      <c r="M14" s="1">
        <f t="shared" si="0"/>
        <v>1</v>
      </c>
      <c r="N14" s="1">
        <f t="shared" si="0"/>
        <v>0</v>
      </c>
      <c r="O14" s="1">
        <f t="shared" si="1"/>
        <v>1</v>
      </c>
      <c r="P14" s="1" t="s">
        <v>18348</v>
      </c>
      <c r="Q14" s="1" t="s">
        <v>18355</v>
      </c>
      <c r="R14" s="1">
        <v>82</v>
      </c>
      <c r="S14" s="9">
        <f t="shared" si="3"/>
        <v>61.147400000000005</v>
      </c>
      <c r="T14" s="3">
        <v>44558</v>
      </c>
      <c r="U14" s="8" t="s">
        <v>117</v>
      </c>
      <c r="V14" s="3">
        <v>44558</v>
      </c>
      <c r="W14" s="8" t="s">
        <v>118</v>
      </c>
      <c r="X14" s="8">
        <v>31.6</v>
      </c>
      <c r="Y14" s="10">
        <f t="shared" si="2"/>
        <v>1932.2578400000002</v>
      </c>
      <c r="Z14" s="10">
        <f>IFERROR(INDEX(EFs!B:B,MATCH(P14,EFs!A:A,0))*Dataset!Y14/1000,0)</f>
        <v>1.4033133068825872</v>
      </c>
      <c r="AA14">
        <v>32.753523999999999</v>
      </c>
      <c r="AB14">
        <v>-117.20840099999999</v>
      </c>
      <c r="AC14">
        <v>1</v>
      </c>
      <c r="AD14" t="s">
        <v>18387</v>
      </c>
      <c r="AE14">
        <v>3250</v>
      </c>
      <c r="AF14" t="s">
        <v>18413</v>
      </c>
      <c r="AI14" t="s">
        <v>18389</v>
      </c>
      <c r="AJ14" t="s">
        <v>18390</v>
      </c>
      <c r="AK14" t="s">
        <v>18391</v>
      </c>
      <c r="AL14">
        <v>92110</v>
      </c>
      <c r="AM14" t="s">
        <v>18392</v>
      </c>
      <c r="AN14" t="s">
        <v>18393</v>
      </c>
    </row>
    <row r="15" spans="1:40" ht="43.2" x14ac:dyDescent="0.3">
      <c r="A15" t="s">
        <v>119</v>
      </c>
      <c r="B15" s="2" t="s">
        <v>15</v>
      </c>
      <c r="C15" s="3">
        <v>40025</v>
      </c>
      <c r="D15" t="s">
        <v>25</v>
      </c>
      <c r="E15" t="s">
        <v>120</v>
      </c>
      <c r="G15" t="s">
        <v>121</v>
      </c>
      <c r="H15" s="2" t="s">
        <v>45</v>
      </c>
      <c r="I15" s="2" t="s">
        <v>46</v>
      </c>
      <c r="J15" s="1" t="s">
        <v>122</v>
      </c>
      <c r="K15" s="1">
        <f t="shared" si="0"/>
        <v>0</v>
      </c>
      <c r="L15" s="1">
        <f t="shared" si="0"/>
        <v>0</v>
      </c>
      <c r="M15" s="1">
        <f t="shared" si="0"/>
        <v>1</v>
      </c>
      <c r="N15" s="1">
        <f t="shared" si="0"/>
        <v>0</v>
      </c>
      <c r="O15" s="1">
        <f t="shared" si="1"/>
        <v>1</v>
      </c>
      <c r="P15" s="1" t="s">
        <v>18348</v>
      </c>
      <c r="Q15" s="1" t="s">
        <v>18355</v>
      </c>
      <c r="R15" s="1">
        <v>60</v>
      </c>
      <c r="S15" s="9">
        <f t="shared" si="3"/>
        <v>44.742000000000004</v>
      </c>
      <c r="T15" s="8"/>
      <c r="U15" s="8"/>
      <c r="V15" s="8"/>
      <c r="W15" s="8"/>
      <c r="X15" s="8"/>
      <c r="Y15" s="10">
        <f t="shared" si="2"/>
        <v>0</v>
      </c>
      <c r="Z15" s="10">
        <f>IFERROR(INDEX(EFs!B:B,MATCH(P15,EFs!A:A,0))*Dataset!Y15/1000,0)</f>
        <v>0</v>
      </c>
      <c r="AA15">
        <v>32.773313999999999</v>
      </c>
      <c r="AB15">
        <v>-117.23469799999999</v>
      </c>
      <c r="AC15">
        <v>1</v>
      </c>
      <c r="AD15" t="s">
        <v>18394</v>
      </c>
      <c r="AE15">
        <v>3001</v>
      </c>
      <c r="AF15" t="s">
        <v>18414</v>
      </c>
      <c r="AI15" t="s">
        <v>18389</v>
      </c>
      <c r="AJ15" t="s">
        <v>18390</v>
      </c>
      <c r="AK15" t="s">
        <v>18391</v>
      </c>
      <c r="AL15">
        <v>92109</v>
      </c>
      <c r="AM15" t="s">
        <v>18392</v>
      </c>
      <c r="AN15" t="s">
        <v>18397</v>
      </c>
    </row>
    <row r="16" spans="1:40" ht="57.6" x14ac:dyDescent="0.3">
      <c r="A16" t="s">
        <v>123</v>
      </c>
      <c r="B16" s="2" t="s">
        <v>15</v>
      </c>
      <c r="C16" s="3">
        <v>40025</v>
      </c>
      <c r="D16" t="s">
        <v>16</v>
      </c>
      <c r="E16" t="s">
        <v>58</v>
      </c>
      <c r="F16" t="s">
        <v>59</v>
      </c>
      <c r="G16" t="s">
        <v>60</v>
      </c>
      <c r="H16" s="2" t="s">
        <v>61</v>
      </c>
      <c r="I16" s="2" t="s">
        <v>62</v>
      </c>
      <c r="J16" s="1" t="s">
        <v>124</v>
      </c>
      <c r="K16" s="1">
        <f t="shared" si="0"/>
        <v>0</v>
      </c>
      <c r="L16" s="1">
        <f t="shared" si="0"/>
        <v>0</v>
      </c>
      <c r="M16" s="1">
        <f t="shared" si="0"/>
        <v>1</v>
      </c>
      <c r="N16" s="1">
        <f t="shared" si="0"/>
        <v>0</v>
      </c>
      <c r="O16" s="1">
        <f t="shared" si="1"/>
        <v>1</v>
      </c>
      <c r="P16" s="1" t="s">
        <v>18348</v>
      </c>
      <c r="Q16" s="1">
        <v>121</v>
      </c>
      <c r="R16" s="1">
        <v>162</v>
      </c>
      <c r="S16" s="9">
        <f t="shared" si="3"/>
        <v>121</v>
      </c>
      <c r="T16" s="3">
        <v>44495</v>
      </c>
      <c r="U16" s="8" t="s">
        <v>125</v>
      </c>
      <c r="V16" s="3">
        <v>44495</v>
      </c>
      <c r="W16" s="8" t="s">
        <v>126</v>
      </c>
      <c r="X16" s="8">
        <v>5.0999999999999996</v>
      </c>
      <c r="Y16" s="10">
        <f t="shared" si="2"/>
        <v>617.09999999999991</v>
      </c>
      <c r="Z16" s="10">
        <f>IFERROR(INDEX(EFs!B:B,MATCH(P16,EFs!A:A,0))*Dataset!Y16/1000,0)</f>
        <v>0.4481724041948999</v>
      </c>
      <c r="AA16">
        <v>32.772146999999997</v>
      </c>
      <c r="AB16">
        <v>-117.072548</v>
      </c>
      <c r="AC16">
        <v>1</v>
      </c>
      <c r="AD16" t="s">
        <v>18387</v>
      </c>
      <c r="AE16">
        <v>5500</v>
      </c>
      <c r="AF16" t="s">
        <v>18402</v>
      </c>
      <c r="AI16" t="s">
        <v>18389</v>
      </c>
      <c r="AJ16" t="s">
        <v>18390</v>
      </c>
      <c r="AK16" t="s">
        <v>18391</v>
      </c>
      <c r="AL16">
        <v>92182</v>
      </c>
      <c r="AM16" t="s">
        <v>18392</v>
      </c>
      <c r="AN16" t="s">
        <v>18393</v>
      </c>
    </row>
    <row r="17" spans="1:40" ht="57.6" x14ac:dyDescent="0.3">
      <c r="A17" t="s">
        <v>127</v>
      </c>
      <c r="B17" s="2" t="s">
        <v>15</v>
      </c>
      <c r="C17" s="3">
        <v>40025</v>
      </c>
      <c r="D17" t="s">
        <v>25</v>
      </c>
      <c r="E17" t="s">
        <v>128</v>
      </c>
      <c r="F17" t="s">
        <v>72</v>
      </c>
      <c r="G17" t="s">
        <v>129</v>
      </c>
      <c r="H17" s="2" t="s">
        <v>130</v>
      </c>
      <c r="I17" s="2" t="s">
        <v>98</v>
      </c>
      <c r="J17" s="1" t="s">
        <v>131</v>
      </c>
      <c r="K17" s="1">
        <f t="shared" si="0"/>
        <v>0</v>
      </c>
      <c r="L17" s="1">
        <f t="shared" si="0"/>
        <v>0</v>
      </c>
      <c r="M17" s="1">
        <f t="shared" si="0"/>
        <v>1</v>
      </c>
      <c r="N17" s="1">
        <f t="shared" si="0"/>
        <v>1</v>
      </c>
      <c r="O17" s="1">
        <f t="shared" si="1"/>
        <v>2</v>
      </c>
      <c r="P17" s="1" t="s">
        <v>18348</v>
      </c>
      <c r="Q17" s="1">
        <v>35</v>
      </c>
      <c r="R17" s="1">
        <v>53</v>
      </c>
      <c r="S17" s="9">
        <f t="shared" si="3"/>
        <v>35</v>
      </c>
      <c r="T17" s="3">
        <v>44426</v>
      </c>
      <c r="U17" s="8" t="s">
        <v>132</v>
      </c>
      <c r="V17" s="3">
        <v>44426</v>
      </c>
      <c r="W17" s="8" t="s">
        <v>133</v>
      </c>
      <c r="X17" s="8">
        <v>5.6</v>
      </c>
      <c r="Y17" s="10">
        <f t="shared" si="2"/>
        <v>196</v>
      </c>
      <c r="Z17" s="10">
        <f>IFERROR(INDEX(EFs!B:B,MATCH(P17,EFs!A:A,0))*Dataset!Y17/1000,0)</f>
        <v>0.14234612092399998</v>
      </c>
      <c r="AA17">
        <v>33.169266999999998</v>
      </c>
      <c r="AB17">
        <v>-117.21487399999999</v>
      </c>
      <c r="AC17">
        <v>1</v>
      </c>
      <c r="AD17" t="s">
        <v>18387</v>
      </c>
      <c r="AE17">
        <v>1751</v>
      </c>
      <c r="AF17" t="s">
        <v>18415</v>
      </c>
      <c r="AI17" t="s">
        <v>18416</v>
      </c>
      <c r="AJ17" t="s">
        <v>18390</v>
      </c>
      <c r="AK17" t="s">
        <v>18391</v>
      </c>
      <c r="AL17">
        <v>92083</v>
      </c>
      <c r="AM17" t="s">
        <v>18392</v>
      </c>
      <c r="AN17" t="s">
        <v>18393</v>
      </c>
    </row>
    <row r="18" spans="1:40" ht="43.2" x14ac:dyDescent="0.3">
      <c r="A18" t="s">
        <v>134</v>
      </c>
      <c r="B18" s="2" t="s">
        <v>15</v>
      </c>
      <c r="C18" s="3">
        <v>40025</v>
      </c>
      <c r="D18" t="s">
        <v>16</v>
      </c>
      <c r="E18" t="s">
        <v>135</v>
      </c>
      <c r="F18" t="s">
        <v>136</v>
      </c>
      <c r="G18" t="s">
        <v>137</v>
      </c>
      <c r="H18" s="2" t="s">
        <v>138</v>
      </c>
      <c r="I18" s="2" t="s">
        <v>139</v>
      </c>
      <c r="J18" s="1" t="s">
        <v>140</v>
      </c>
      <c r="K18" s="1">
        <f t="shared" si="0"/>
        <v>0</v>
      </c>
      <c r="L18" s="1">
        <f t="shared" si="0"/>
        <v>0</v>
      </c>
      <c r="M18" s="1">
        <f t="shared" si="0"/>
        <v>1</v>
      </c>
      <c r="N18" s="1">
        <f t="shared" si="0"/>
        <v>0</v>
      </c>
      <c r="O18" s="1">
        <f t="shared" si="1"/>
        <v>1</v>
      </c>
      <c r="P18" s="1" t="s">
        <v>18348</v>
      </c>
      <c r="Q18" s="1">
        <v>80</v>
      </c>
      <c r="R18" s="1">
        <v>150</v>
      </c>
      <c r="S18" s="9">
        <f t="shared" si="3"/>
        <v>80</v>
      </c>
      <c r="T18" s="3">
        <v>44562</v>
      </c>
      <c r="U18" s="8" t="s">
        <v>141</v>
      </c>
      <c r="V18" s="3">
        <v>44562</v>
      </c>
      <c r="W18" s="8" t="s">
        <v>142</v>
      </c>
      <c r="X18" s="8">
        <v>0.9</v>
      </c>
      <c r="Y18" s="10">
        <f t="shared" si="2"/>
        <v>72</v>
      </c>
      <c r="Z18" s="10">
        <f>IFERROR(INDEX(EFs!B:B,MATCH(P18,EFs!A:A,0))*Dataset!Y18/1000,0)</f>
        <v>5.2290411767999999E-2</v>
      </c>
      <c r="AA18">
        <v>32.833801999999999</v>
      </c>
      <c r="AB18">
        <v>-116.818335</v>
      </c>
      <c r="AC18">
        <v>1</v>
      </c>
      <c r="AD18" t="s">
        <v>18387</v>
      </c>
      <c r="AE18">
        <v>215</v>
      </c>
      <c r="AF18" t="s">
        <v>18417</v>
      </c>
      <c r="AI18" t="s">
        <v>18418</v>
      </c>
      <c r="AJ18" t="s">
        <v>18390</v>
      </c>
      <c r="AK18" t="s">
        <v>18391</v>
      </c>
      <c r="AL18">
        <v>91901</v>
      </c>
      <c r="AM18" t="s">
        <v>18392</v>
      </c>
      <c r="AN18" t="s">
        <v>18407</v>
      </c>
    </row>
    <row r="19" spans="1:40" ht="43.2" x14ac:dyDescent="0.3">
      <c r="A19" t="s">
        <v>143</v>
      </c>
      <c r="B19" s="2" t="s">
        <v>15</v>
      </c>
      <c r="C19" s="3">
        <v>40025</v>
      </c>
      <c r="D19" t="s">
        <v>16</v>
      </c>
      <c r="E19" t="s">
        <v>144</v>
      </c>
      <c r="F19" t="s">
        <v>145</v>
      </c>
      <c r="G19" t="s">
        <v>146</v>
      </c>
      <c r="H19" s="2" t="s">
        <v>147</v>
      </c>
      <c r="I19" s="2" t="s">
        <v>53</v>
      </c>
      <c r="J19" s="1" t="s">
        <v>148</v>
      </c>
      <c r="K19" s="1">
        <f t="shared" si="0"/>
        <v>0</v>
      </c>
      <c r="L19" s="1">
        <f t="shared" si="0"/>
        <v>0</v>
      </c>
      <c r="M19" s="1">
        <f t="shared" si="0"/>
        <v>1</v>
      </c>
      <c r="N19" s="1">
        <f t="shared" si="0"/>
        <v>0</v>
      </c>
      <c r="O19" s="1">
        <f t="shared" si="1"/>
        <v>1</v>
      </c>
      <c r="P19" s="1" t="s">
        <v>18348</v>
      </c>
      <c r="Q19" s="1">
        <v>45</v>
      </c>
      <c r="R19" s="1">
        <v>75</v>
      </c>
      <c r="S19" s="9">
        <f t="shared" si="3"/>
        <v>45</v>
      </c>
      <c r="T19" s="3">
        <v>44540</v>
      </c>
      <c r="U19" s="8" t="s">
        <v>149</v>
      </c>
      <c r="V19" s="3">
        <v>44540</v>
      </c>
      <c r="W19" s="8" t="s">
        <v>150</v>
      </c>
      <c r="X19" s="8">
        <v>17.100000000000001</v>
      </c>
      <c r="Y19" s="10">
        <f t="shared" si="2"/>
        <v>769.50000000000011</v>
      </c>
      <c r="Z19" s="10">
        <f>IFERROR(INDEX(EFs!B:B,MATCH(P19,EFs!A:A,0))*Dataset!Y19/1000,0)</f>
        <v>0.55885377577050011</v>
      </c>
      <c r="AA19">
        <v>33.165545000000002</v>
      </c>
      <c r="AB19">
        <v>-117.247438</v>
      </c>
      <c r="AC19">
        <v>1</v>
      </c>
      <c r="AD19" t="s">
        <v>18387</v>
      </c>
      <c r="AE19">
        <v>1601</v>
      </c>
      <c r="AF19" t="s">
        <v>18419</v>
      </c>
      <c r="AI19" t="s">
        <v>18416</v>
      </c>
      <c r="AJ19" t="s">
        <v>18390</v>
      </c>
      <c r="AK19" t="s">
        <v>18391</v>
      </c>
      <c r="AL19">
        <v>92081</v>
      </c>
      <c r="AM19" t="s">
        <v>18392</v>
      </c>
      <c r="AN19" t="s">
        <v>18393</v>
      </c>
    </row>
    <row r="20" spans="1:40" ht="28.8" x14ac:dyDescent="0.3">
      <c r="A20" t="s">
        <v>151</v>
      </c>
      <c r="B20" s="2" t="s">
        <v>15</v>
      </c>
      <c r="C20" s="3">
        <v>40025</v>
      </c>
      <c r="D20" t="s">
        <v>16</v>
      </c>
      <c r="E20" t="s">
        <v>152</v>
      </c>
      <c r="G20" t="s">
        <v>153</v>
      </c>
      <c r="H20" s="2" t="s">
        <v>154</v>
      </c>
      <c r="I20" s="2" t="s">
        <v>155</v>
      </c>
      <c r="J20" s="1" t="s">
        <v>156</v>
      </c>
      <c r="K20" s="1">
        <f t="shared" si="0"/>
        <v>0</v>
      </c>
      <c r="L20" s="1">
        <f t="shared" si="0"/>
        <v>0</v>
      </c>
      <c r="M20" s="1">
        <f t="shared" si="0"/>
        <v>0</v>
      </c>
      <c r="N20" s="1">
        <f t="shared" si="0"/>
        <v>1</v>
      </c>
      <c r="O20" s="1">
        <f t="shared" si="1"/>
        <v>1</v>
      </c>
      <c r="P20" s="1" t="s">
        <v>18347</v>
      </c>
      <c r="Q20" s="1">
        <v>35</v>
      </c>
      <c r="R20" s="1">
        <v>72</v>
      </c>
      <c r="S20" s="9">
        <f t="shared" si="3"/>
        <v>35</v>
      </c>
      <c r="T20" s="3">
        <v>44393</v>
      </c>
      <c r="U20" s="8" t="s">
        <v>157</v>
      </c>
      <c r="V20" s="3">
        <v>44393</v>
      </c>
      <c r="W20" s="8" t="s">
        <v>158</v>
      </c>
      <c r="X20" s="8">
        <v>5.7</v>
      </c>
      <c r="Y20" s="10">
        <f t="shared" si="2"/>
        <v>199.5</v>
      </c>
      <c r="Z20" s="10">
        <f>IFERROR(INDEX(EFs!B:B,MATCH(P20,EFs!A:A,0))*Dataset!Y20/1000,0)</f>
        <v>0.16436804999999999</v>
      </c>
      <c r="AA20">
        <v>33.131152</v>
      </c>
      <c r="AB20">
        <v>-117.126372</v>
      </c>
      <c r="AC20">
        <v>1</v>
      </c>
      <c r="AD20" t="s">
        <v>18394</v>
      </c>
      <c r="AE20">
        <v>735</v>
      </c>
      <c r="AF20" t="s">
        <v>18420</v>
      </c>
      <c r="AI20" t="s">
        <v>18421</v>
      </c>
      <c r="AJ20" t="s">
        <v>18390</v>
      </c>
      <c r="AK20" t="s">
        <v>18391</v>
      </c>
      <c r="AL20">
        <v>92029</v>
      </c>
      <c r="AM20" t="s">
        <v>18392</v>
      </c>
      <c r="AN20" t="s">
        <v>18397</v>
      </c>
    </row>
    <row r="21" spans="1:40" ht="28.8" x14ac:dyDescent="0.3">
      <c r="A21" t="s">
        <v>159</v>
      </c>
      <c r="B21" s="2" t="s">
        <v>15</v>
      </c>
      <c r="C21" s="3">
        <v>40025</v>
      </c>
      <c r="D21" t="s">
        <v>25</v>
      </c>
      <c r="E21" t="s">
        <v>160</v>
      </c>
      <c r="F21" t="s">
        <v>161</v>
      </c>
      <c r="G21" t="s">
        <v>162</v>
      </c>
      <c r="H21" s="2" t="s">
        <v>163</v>
      </c>
      <c r="I21" s="2" t="s">
        <v>164</v>
      </c>
      <c r="J21" s="1" t="s">
        <v>165</v>
      </c>
      <c r="K21" s="1">
        <f t="shared" si="0"/>
        <v>0</v>
      </c>
      <c r="L21" s="1">
        <f t="shared" si="0"/>
        <v>0</v>
      </c>
      <c r="M21" s="1">
        <f t="shared" si="0"/>
        <v>0</v>
      </c>
      <c r="N21" s="1">
        <f t="shared" si="0"/>
        <v>1</v>
      </c>
      <c r="O21" s="1">
        <f t="shared" si="1"/>
        <v>1</v>
      </c>
      <c r="P21" s="1" t="s">
        <v>18347</v>
      </c>
      <c r="Q21" s="1" t="s">
        <v>18355</v>
      </c>
      <c r="R21" s="1">
        <v>82</v>
      </c>
      <c r="S21" s="9">
        <f t="shared" si="3"/>
        <v>61.147400000000005</v>
      </c>
      <c r="T21" s="8"/>
      <c r="U21" s="8"/>
      <c r="V21" s="8"/>
      <c r="W21" s="8"/>
      <c r="X21" s="8"/>
      <c r="Y21" s="10">
        <f t="shared" si="2"/>
        <v>0</v>
      </c>
      <c r="Z21" s="10">
        <f>IFERROR(INDEX(EFs!B:B,MATCH(P21,EFs!A:A,0))*Dataset!Y21/1000,0)</f>
        <v>0</v>
      </c>
      <c r="AA21">
        <v>33.387723000000001</v>
      </c>
      <c r="AB21">
        <v>-117.44475799999999</v>
      </c>
      <c r="AC21">
        <v>0.5</v>
      </c>
      <c r="AD21" t="s">
        <v>18422</v>
      </c>
      <c r="AI21" t="s">
        <v>18423</v>
      </c>
      <c r="AJ21" t="s">
        <v>18390</v>
      </c>
      <c r="AK21" t="s">
        <v>18391</v>
      </c>
      <c r="AL21">
        <v>92055</v>
      </c>
      <c r="AM21" t="s">
        <v>18392</v>
      </c>
      <c r="AN21" t="s">
        <v>18397</v>
      </c>
    </row>
    <row r="22" spans="1:40" ht="43.2" x14ac:dyDescent="0.3">
      <c r="A22" t="s">
        <v>166</v>
      </c>
      <c r="B22" s="2" t="s">
        <v>15</v>
      </c>
      <c r="C22" s="3">
        <v>40025</v>
      </c>
      <c r="D22" t="s">
        <v>25</v>
      </c>
      <c r="E22" t="s">
        <v>167</v>
      </c>
      <c r="F22" t="s">
        <v>161</v>
      </c>
      <c r="G22" t="s">
        <v>168</v>
      </c>
      <c r="H22" s="2" t="s">
        <v>163</v>
      </c>
      <c r="I22" s="2" t="s">
        <v>164</v>
      </c>
      <c r="J22" s="1" t="s">
        <v>169</v>
      </c>
      <c r="K22" s="1">
        <f t="shared" si="0"/>
        <v>0</v>
      </c>
      <c r="L22" s="1">
        <f t="shared" si="0"/>
        <v>0</v>
      </c>
      <c r="M22" s="1">
        <f t="shared" si="0"/>
        <v>0</v>
      </c>
      <c r="N22" s="1">
        <f t="shared" si="0"/>
        <v>1</v>
      </c>
      <c r="O22" s="1">
        <f t="shared" si="1"/>
        <v>1</v>
      </c>
      <c r="P22" s="1" t="s">
        <v>18347</v>
      </c>
      <c r="Q22" s="1">
        <v>76</v>
      </c>
      <c r="R22" s="1">
        <v>132</v>
      </c>
      <c r="S22" s="9">
        <f t="shared" si="3"/>
        <v>76</v>
      </c>
      <c r="T22" s="8"/>
      <c r="U22" s="8"/>
      <c r="V22" s="8"/>
      <c r="W22" s="8"/>
      <c r="X22" s="8"/>
      <c r="Y22" s="10">
        <f t="shared" si="2"/>
        <v>0</v>
      </c>
      <c r="Z22" s="10">
        <f>IFERROR(INDEX(EFs!B:B,MATCH(P22,EFs!A:A,0))*Dataset!Y22/1000,0)</f>
        <v>0</v>
      </c>
      <c r="AA22">
        <v>33.387723000000001</v>
      </c>
      <c r="AB22">
        <v>-117.44475799999999</v>
      </c>
      <c r="AC22">
        <v>0.5</v>
      </c>
      <c r="AD22" t="s">
        <v>18422</v>
      </c>
      <c r="AI22" t="s">
        <v>18423</v>
      </c>
      <c r="AJ22" t="s">
        <v>18390</v>
      </c>
      <c r="AK22" t="s">
        <v>18391</v>
      </c>
      <c r="AL22">
        <v>92055</v>
      </c>
      <c r="AM22" t="s">
        <v>18392</v>
      </c>
      <c r="AN22" t="s">
        <v>18397</v>
      </c>
    </row>
    <row r="23" spans="1:40" ht="28.8" x14ac:dyDescent="0.3">
      <c r="A23" t="s">
        <v>170</v>
      </c>
      <c r="B23" s="2" t="s">
        <v>15</v>
      </c>
      <c r="C23" s="3">
        <v>40025</v>
      </c>
      <c r="D23" t="s">
        <v>25</v>
      </c>
      <c r="E23" t="s">
        <v>120</v>
      </c>
      <c r="F23" t="s">
        <v>171</v>
      </c>
      <c r="G23" t="s">
        <v>172</v>
      </c>
      <c r="H23" s="2" t="s">
        <v>173</v>
      </c>
      <c r="I23" s="2" t="s">
        <v>174</v>
      </c>
      <c r="J23" s="1" t="s">
        <v>175</v>
      </c>
      <c r="K23" s="1">
        <f t="shared" si="0"/>
        <v>0</v>
      </c>
      <c r="L23" s="1">
        <f t="shared" si="0"/>
        <v>0</v>
      </c>
      <c r="M23" s="1">
        <f t="shared" si="0"/>
        <v>1</v>
      </c>
      <c r="N23" s="1">
        <f t="shared" si="0"/>
        <v>0</v>
      </c>
      <c r="O23" s="1">
        <f t="shared" si="1"/>
        <v>1</v>
      </c>
      <c r="P23" s="1" t="s">
        <v>18348</v>
      </c>
      <c r="Q23" s="1" t="s">
        <v>18355</v>
      </c>
      <c r="R23" s="1">
        <v>220</v>
      </c>
      <c r="S23" s="9">
        <f t="shared" si="3"/>
        <v>164.054</v>
      </c>
      <c r="T23" s="3">
        <v>44412</v>
      </c>
      <c r="U23" s="8" t="s">
        <v>176</v>
      </c>
      <c r="V23" s="3">
        <v>44412</v>
      </c>
      <c r="W23" s="8" t="s">
        <v>177</v>
      </c>
      <c r="X23" s="8">
        <v>4.5</v>
      </c>
      <c r="Y23" s="10">
        <f t="shared" si="2"/>
        <v>738.24300000000005</v>
      </c>
      <c r="Z23" s="10">
        <f>IFERROR(INDEX(EFs!B:B,MATCH(P23,EFs!A:A,0))*Dataset!Y23/1000,0)</f>
        <v>0.53615320076171702</v>
      </c>
      <c r="AA23">
        <v>32.699468000000003</v>
      </c>
      <c r="AB23">
        <v>-117.149545</v>
      </c>
      <c r="AC23">
        <v>1</v>
      </c>
      <c r="AD23" t="s">
        <v>18387</v>
      </c>
      <c r="AE23">
        <v>1795</v>
      </c>
      <c r="AF23" t="s">
        <v>18424</v>
      </c>
      <c r="AI23" t="s">
        <v>18389</v>
      </c>
      <c r="AJ23" t="s">
        <v>18390</v>
      </c>
      <c r="AK23" t="s">
        <v>18391</v>
      </c>
      <c r="AL23">
        <v>92113</v>
      </c>
      <c r="AM23" t="s">
        <v>18392</v>
      </c>
      <c r="AN23" t="s">
        <v>18393</v>
      </c>
    </row>
    <row r="24" spans="1:40" ht="43.2" x14ac:dyDescent="0.3">
      <c r="A24" t="s">
        <v>178</v>
      </c>
      <c r="B24" s="2" t="s">
        <v>15</v>
      </c>
      <c r="C24" s="3">
        <v>40025</v>
      </c>
      <c r="D24" t="s">
        <v>25</v>
      </c>
      <c r="E24" t="s">
        <v>179</v>
      </c>
      <c r="G24" t="s">
        <v>180</v>
      </c>
      <c r="H24" s="2" t="s">
        <v>181</v>
      </c>
      <c r="I24" s="2" t="s">
        <v>107</v>
      </c>
      <c r="J24" s="1" t="s">
        <v>182</v>
      </c>
      <c r="K24" s="1">
        <f t="shared" si="0"/>
        <v>0</v>
      </c>
      <c r="L24" s="1">
        <f t="shared" si="0"/>
        <v>0</v>
      </c>
      <c r="M24" s="1">
        <f t="shared" si="0"/>
        <v>1</v>
      </c>
      <c r="N24" s="1">
        <f t="shared" si="0"/>
        <v>0</v>
      </c>
      <c r="O24" s="1">
        <f t="shared" si="1"/>
        <v>1</v>
      </c>
      <c r="P24" s="1" t="s">
        <v>18348</v>
      </c>
      <c r="Q24" s="1">
        <v>150</v>
      </c>
      <c r="R24" s="1">
        <v>240</v>
      </c>
      <c r="S24" s="9">
        <f t="shared" si="3"/>
        <v>150</v>
      </c>
      <c r="T24" s="3">
        <v>44562</v>
      </c>
      <c r="U24" s="8" t="s">
        <v>183</v>
      </c>
      <c r="V24" s="3">
        <v>44562</v>
      </c>
      <c r="W24" s="8" t="s">
        <v>184</v>
      </c>
      <c r="X24" s="8">
        <v>3.2</v>
      </c>
      <c r="Y24" s="10">
        <f t="shared" si="2"/>
        <v>480</v>
      </c>
      <c r="Z24" s="10">
        <f>IFERROR(INDEX(EFs!B:B,MATCH(P24,EFs!A:A,0))*Dataset!Y24/1000,0)</f>
        <v>0.34860274512</v>
      </c>
      <c r="AA24">
        <v>32.788933</v>
      </c>
      <c r="AB24">
        <v>-117.05577700000001</v>
      </c>
      <c r="AC24">
        <v>1</v>
      </c>
      <c r="AD24" t="s">
        <v>18394</v>
      </c>
      <c r="AE24">
        <v>6555</v>
      </c>
      <c r="AF24" t="s">
        <v>18425</v>
      </c>
      <c r="AI24" t="s">
        <v>18389</v>
      </c>
      <c r="AJ24" t="s">
        <v>18390</v>
      </c>
      <c r="AK24" t="s">
        <v>18391</v>
      </c>
      <c r="AL24">
        <v>92120</v>
      </c>
      <c r="AM24" t="s">
        <v>18392</v>
      </c>
      <c r="AN24" t="s">
        <v>18397</v>
      </c>
    </row>
    <row r="25" spans="1:40" ht="28.8" x14ac:dyDescent="0.3">
      <c r="A25" t="s">
        <v>185</v>
      </c>
      <c r="B25" s="2" t="s">
        <v>15</v>
      </c>
      <c r="C25" s="3">
        <v>40025</v>
      </c>
      <c r="D25" t="s">
        <v>25</v>
      </c>
      <c r="E25" t="s">
        <v>186</v>
      </c>
      <c r="F25" t="s">
        <v>161</v>
      </c>
      <c r="G25" t="s">
        <v>187</v>
      </c>
      <c r="H25" s="2" t="s">
        <v>163</v>
      </c>
      <c r="I25" s="2" t="s">
        <v>164</v>
      </c>
      <c r="J25" s="1" t="s">
        <v>188</v>
      </c>
      <c r="K25" s="1">
        <f t="shared" si="0"/>
        <v>0</v>
      </c>
      <c r="L25" s="1">
        <f t="shared" si="0"/>
        <v>0</v>
      </c>
      <c r="M25" s="1">
        <f t="shared" si="0"/>
        <v>0</v>
      </c>
      <c r="N25" s="1">
        <f t="shared" si="0"/>
        <v>1</v>
      </c>
      <c r="O25" s="1">
        <f t="shared" si="1"/>
        <v>1</v>
      </c>
      <c r="P25" s="1" t="s">
        <v>18347</v>
      </c>
      <c r="Q25" s="1">
        <v>60</v>
      </c>
      <c r="R25" s="1">
        <v>127.8</v>
      </c>
      <c r="S25" s="9">
        <f t="shared" si="3"/>
        <v>60</v>
      </c>
      <c r="T25" s="8"/>
      <c r="U25" s="8"/>
      <c r="V25" s="8"/>
      <c r="W25" s="8"/>
      <c r="X25" s="8"/>
      <c r="Y25" s="10">
        <f t="shared" si="2"/>
        <v>0</v>
      </c>
      <c r="Z25" s="10">
        <f>IFERROR(INDEX(EFs!B:B,MATCH(P25,EFs!A:A,0))*Dataset!Y25/1000,0)</f>
        <v>0</v>
      </c>
      <c r="AA25">
        <v>33.387723000000001</v>
      </c>
      <c r="AB25">
        <v>-117.44475799999999</v>
      </c>
      <c r="AC25">
        <v>0.5</v>
      </c>
      <c r="AD25" t="s">
        <v>18422</v>
      </c>
      <c r="AI25" t="s">
        <v>18423</v>
      </c>
      <c r="AJ25" t="s">
        <v>18390</v>
      </c>
      <c r="AK25" t="s">
        <v>18391</v>
      </c>
      <c r="AL25">
        <v>92055</v>
      </c>
      <c r="AM25" t="s">
        <v>18392</v>
      </c>
      <c r="AN25" t="s">
        <v>18397</v>
      </c>
    </row>
    <row r="26" spans="1:40" ht="28.8" x14ac:dyDescent="0.3">
      <c r="A26" t="s">
        <v>189</v>
      </c>
      <c r="B26" s="2" t="s">
        <v>15</v>
      </c>
      <c r="C26" s="3">
        <v>40025</v>
      </c>
      <c r="D26" t="s">
        <v>25</v>
      </c>
      <c r="E26" t="s">
        <v>167</v>
      </c>
      <c r="F26" t="s">
        <v>161</v>
      </c>
      <c r="G26" t="s">
        <v>190</v>
      </c>
      <c r="H26" s="2" t="s">
        <v>163</v>
      </c>
      <c r="I26" s="2" t="s">
        <v>164</v>
      </c>
      <c r="J26" s="1" t="s">
        <v>191</v>
      </c>
      <c r="K26" s="1">
        <f t="shared" si="0"/>
        <v>0</v>
      </c>
      <c r="L26" s="1">
        <f t="shared" si="0"/>
        <v>0</v>
      </c>
      <c r="M26" s="1">
        <f t="shared" si="0"/>
        <v>1</v>
      </c>
      <c r="N26" s="1">
        <f t="shared" si="0"/>
        <v>0</v>
      </c>
      <c r="O26" s="1">
        <f t="shared" si="1"/>
        <v>1</v>
      </c>
      <c r="P26" s="1" t="s">
        <v>18348</v>
      </c>
      <c r="Q26" s="1" t="s">
        <v>18355</v>
      </c>
      <c r="R26" s="1">
        <v>495</v>
      </c>
      <c r="S26" s="9">
        <f t="shared" si="3"/>
        <v>369.12150000000003</v>
      </c>
      <c r="T26" s="8"/>
      <c r="U26" s="8"/>
      <c r="V26" s="8"/>
      <c r="W26" s="8"/>
      <c r="X26" s="8"/>
      <c r="Y26" s="10">
        <f t="shared" si="2"/>
        <v>0</v>
      </c>
      <c r="Z26" s="10">
        <f>IFERROR(INDEX(EFs!B:B,MATCH(P26,EFs!A:A,0))*Dataset!Y26/1000,0)</f>
        <v>0</v>
      </c>
      <c r="AA26">
        <v>33.387723000000001</v>
      </c>
      <c r="AB26">
        <v>-117.44475799999999</v>
      </c>
      <c r="AC26">
        <v>1</v>
      </c>
      <c r="AD26" t="s">
        <v>18422</v>
      </c>
      <c r="AI26" t="s">
        <v>18423</v>
      </c>
      <c r="AJ26" t="s">
        <v>18390</v>
      </c>
      <c r="AK26" t="s">
        <v>18391</v>
      </c>
      <c r="AL26">
        <v>92055</v>
      </c>
      <c r="AM26" t="s">
        <v>18392</v>
      </c>
      <c r="AN26" t="s">
        <v>18397</v>
      </c>
    </row>
    <row r="27" spans="1:40" ht="43.2" x14ac:dyDescent="0.3">
      <c r="A27" t="s">
        <v>192</v>
      </c>
      <c r="B27" s="2" t="s">
        <v>15</v>
      </c>
      <c r="C27" s="3">
        <v>40025</v>
      </c>
      <c r="D27" t="s">
        <v>193</v>
      </c>
      <c r="E27" t="s">
        <v>167</v>
      </c>
      <c r="F27" t="s">
        <v>161</v>
      </c>
      <c r="G27" t="s">
        <v>194</v>
      </c>
      <c r="H27" s="2" t="s">
        <v>163</v>
      </c>
      <c r="I27" s="2" t="s">
        <v>164</v>
      </c>
      <c r="J27" s="1" t="s">
        <v>195</v>
      </c>
      <c r="K27" s="1">
        <f t="shared" si="0"/>
        <v>0</v>
      </c>
      <c r="L27" s="1">
        <f t="shared" si="0"/>
        <v>0</v>
      </c>
      <c r="M27" s="1">
        <f t="shared" si="0"/>
        <v>0</v>
      </c>
      <c r="N27" s="1">
        <f t="shared" si="0"/>
        <v>0</v>
      </c>
      <c r="O27" s="1">
        <f t="shared" si="1"/>
        <v>0</v>
      </c>
      <c r="P27" s="1" t="s">
        <v>18348</v>
      </c>
      <c r="Q27" s="1">
        <v>500</v>
      </c>
      <c r="R27" s="1">
        <v>777</v>
      </c>
      <c r="S27" s="9">
        <f t="shared" si="3"/>
        <v>500</v>
      </c>
      <c r="T27" s="8"/>
      <c r="U27" s="8"/>
      <c r="V27" s="8"/>
      <c r="W27" s="8"/>
      <c r="X27" s="8"/>
      <c r="Y27" s="10">
        <f t="shared" si="2"/>
        <v>0</v>
      </c>
      <c r="Z27" s="10">
        <f>IFERROR(INDEX(EFs!B:B,MATCH(P27,EFs!A:A,0))*Dataset!Y27/1000,0)</f>
        <v>0</v>
      </c>
      <c r="AA27">
        <v>33.387723000000001</v>
      </c>
      <c r="AB27">
        <v>-117.44475799999999</v>
      </c>
      <c r="AC27">
        <v>0.5</v>
      </c>
      <c r="AD27" t="s">
        <v>18422</v>
      </c>
      <c r="AI27" t="s">
        <v>18423</v>
      </c>
      <c r="AJ27" t="s">
        <v>18390</v>
      </c>
      <c r="AK27" t="s">
        <v>18391</v>
      </c>
      <c r="AL27">
        <v>92055</v>
      </c>
      <c r="AM27" t="s">
        <v>18392</v>
      </c>
      <c r="AN27" t="s">
        <v>18397</v>
      </c>
    </row>
    <row r="28" spans="1:40" ht="28.8" x14ac:dyDescent="0.3">
      <c r="A28" t="s">
        <v>196</v>
      </c>
      <c r="B28" s="2" t="s">
        <v>15</v>
      </c>
      <c r="C28" s="3">
        <v>40025</v>
      </c>
      <c r="D28" t="s">
        <v>25</v>
      </c>
      <c r="E28" t="s">
        <v>120</v>
      </c>
      <c r="G28" t="s">
        <v>197</v>
      </c>
      <c r="H28" s="2" t="s">
        <v>45</v>
      </c>
      <c r="I28" s="2" t="s">
        <v>46</v>
      </c>
      <c r="J28" s="1" t="s">
        <v>198</v>
      </c>
      <c r="K28" s="1">
        <f t="shared" si="0"/>
        <v>0</v>
      </c>
      <c r="L28" s="1">
        <f t="shared" si="0"/>
        <v>0</v>
      </c>
      <c r="M28" s="1">
        <f t="shared" si="0"/>
        <v>1</v>
      </c>
      <c r="N28" s="1">
        <f t="shared" si="0"/>
        <v>0</v>
      </c>
      <c r="O28" s="1">
        <f t="shared" si="1"/>
        <v>1</v>
      </c>
      <c r="P28" s="1" t="s">
        <v>18348</v>
      </c>
      <c r="Q28" s="1" t="s">
        <v>18355</v>
      </c>
      <c r="R28" s="1">
        <v>165</v>
      </c>
      <c r="S28" s="9">
        <f t="shared" si="3"/>
        <v>123.04050000000001</v>
      </c>
      <c r="T28" s="8"/>
      <c r="U28" s="8"/>
      <c r="V28" s="8"/>
      <c r="W28" s="8"/>
      <c r="X28" s="8"/>
      <c r="Y28" s="10">
        <f t="shared" si="2"/>
        <v>0</v>
      </c>
      <c r="Z28" s="10">
        <f>IFERROR(INDEX(EFs!B:B,MATCH(P28,EFs!A:A,0))*Dataset!Y28/1000,0)</f>
        <v>0</v>
      </c>
      <c r="AA28">
        <v>32.763540999999996</v>
      </c>
      <c r="AB28">
        <v>-117.250062</v>
      </c>
      <c r="AC28">
        <v>1</v>
      </c>
      <c r="AD28" t="s">
        <v>18394</v>
      </c>
      <c r="AE28">
        <v>2802</v>
      </c>
      <c r="AF28" t="s">
        <v>18426</v>
      </c>
      <c r="AI28" t="s">
        <v>18389</v>
      </c>
      <c r="AJ28" t="s">
        <v>18390</v>
      </c>
      <c r="AK28" t="s">
        <v>18391</v>
      </c>
      <c r="AL28">
        <v>92109</v>
      </c>
      <c r="AM28" t="s">
        <v>18392</v>
      </c>
      <c r="AN28" t="s">
        <v>18397</v>
      </c>
    </row>
    <row r="29" spans="1:40" ht="28.8" x14ac:dyDescent="0.3">
      <c r="A29" t="s">
        <v>199</v>
      </c>
      <c r="B29" s="2" t="s">
        <v>15</v>
      </c>
      <c r="C29" s="3">
        <v>40025</v>
      </c>
      <c r="D29" t="s">
        <v>25</v>
      </c>
      <c r="E29" t="s">
        <v>120</v>
      </c>
      <c r="G29" t="s">
        <v>200</v>
      </c>
      <c r="H29" s="2" t="s">
        <v>201</v>
      </c>
      <c r="I29" s="2" t="s">
        <v>46</v>
      </c>
      <c r="J29" s="1" t="s">
        <v>202</v>
      </c>
      <c r="K29" s="1">
        <f t="shared" si="0"/>
        <v>0</v>
      </c>
      <c r="L29" s="1">
        <f t="shared" si="0"/>
        <v>0</v>
      </c>
      <c r="M29" s="1">
        <f t="shared" si="0"/>
        <v>1</v>
      </c>
      <c r="N29" s="1">
        <f t="shared" si="0"/>
        <v>0</v>
      </c>
      <c r="O29" s="1">
        <f t="shared" si="1"/>
        <v>1</v>
      </c>
      <c r="P29" s="1" t="s">
        <v>18348</v>
      </c>
      <c r="Q29" s="1" t="s">
        <v>18355</v>
      </c>
      <c r="R29" s="1">
        <v>165</v>
      </c>
      <c r="S29" s="9">
        <f t="shared" si="3"/>
        <v>123.04050000000001</v>
      </c>
      <c r="T29" s="3">
        <v>44350</v>
      </c>
      <c r="U29" s="8" t="s">
        <v>203</v>
      </c>
      <c r="V29" s="3">
        <v>44350</v>
      </c>
      <c r="W29" s="8" t="s">
        <v>204</v>
      </c>
      <c r="X29" s="8">
        <v>9.4</v>
      </c>
      <c r="Y29" s="10">
        <f t="shared" si="2"/>
        <v>1156.5807000000002</v>
      </c>
      <c r="Z29" s="10">
        <f>IFERROR(INDEX(EFs!B:B,MATCH(P29,EFs!A:A,0))*Dataset!Y29/1000,0)</f>
        <v>0.83997334786002342</v>
      </c>
      <c r="AA29">
        <v>32.834130999999999</v>
      </c>
      <c r="AB29">
        <v>-117.281341</v>
      </c>
      <c r="AC29">
        <v>1</v>
      </c>
      <c r="AD29" t="s">
        <v>18394</v>
      </c>
      <c r="AE29">
        <v>102</v>
      </c>
      <c r="AF29" t="s">
        <v>18427</v>
      </c>
      <c r="AI29" t="s">
        <v>18428</v>
      </c>
      <c r="AJ29" t="s">
        <v>18390</v>
      </c>
      <c r="AK29" t="s">
        <v>18391</v>
      </c>
      <c r="AL29">
        <v>92037</v>
      </c>
      <c r="AM29" t="s">
        <v>18392</v>
      </c>
      <c r="AN29" t="s">
        <v>18397</v>
      </c>
    </row>
    <row r="30" spans="1:40" ht="28.8" x14ac:dyDescent="0.3">
      <c r="A30" t="s">
        <v>205</v>
      </c>
      <c r="B30" s="2" t="s">
        <v>15</v>
      </c>
      <c r="C30" s="3">
        <v>40025</v>
      </c>
      <c r="D30" t="s">
        <v>25</v>
      </c>
      <c r="E30" t="s">
        <v>120</v>
      </c>
      <c r="G30" t="s">
        <v>206</v>
      </c>
      <c r="H30" s="2" t="s">
        <v>201</v>
      </c>
      <c r="I30" s="2" t="s">
        <v>46</v>
      </c>
      <c r="J30" s="1" t="s">
        <v>207</v>
      </c>
      <c r="K30" s="1">
        <f t="shared" si="0"/>
        <v>0</v>
      </c>
      <c r="L30" s="1">
        <f t="shared" si="0"/>
        <v>0</v>
      </c>
      <c r="M30" s="1">
        <f t="shared" si="0"/>
        <v>1</v>
      </c>
      <c r="N30" s="1">
        <f t="shared" si="0"/>
        <v>0</v>
      </c>
      <c r="O30" s="1">
        <f t="shared" si="1"/>
        <v>1</v>
      </c>
      <c r="P30" s="1" t="s">
        <v>18348</v>
      </c>
      <c r="Q30" s="1" t="s">
        <v>18355</v>
      </c>
      <c r="R30" s="1">
        <v>90</v>
      </c>
      <c r="S30" s="9">
        <f t="shared" si="3"/>
        <v>67.113</v>
      </c>
      <c r="T30" s="3">
        <v>44350</v>
      </c>
      <c r="U30" s="8" t="s">
        <v>208</v>
      </c>
      <c r="V30" s="3">
        <v>44350</v>
      </c>
      <c r="W30" s="8" t="s">
        <v>209</v>
      </c>
      <c r="X30" s="8">
        <v>7</v>
      </c>
      <c r="Y30" s="10">
        <f t="shared" si="2"/>
        <v>469.791</v>
      </c>
      <c r="Z30" s="10">
        <f>IFERROR(INDEX(EFs!B:B,MATCH(P30,EFs!A:A,0))*Dataset!Y30/1000,0)</f>
        <v>0.34118840048472898</v>
      </c>
      <c r="AA30">
        <v>32.818739999999998</v>
      </c>
      <c r="AB30">
        <v>-117.27591</v>
      </c>
      <c r="AC30">
        <v>0.9</v>
      </c>
      <c r="AD30" t="s">
        <v>18429</v>
      </c>
      <c r="AE30">
        <v>5998</v>
      </c>
      <c r="AF30" t="s">
        <v>18430</v>
      </c>
      <c r="AI30" t="s">
        <v>18428</v>
      </c>
      <c r="AJ30" t="s">
        <v>18390</v>
      </c>
      <c r="AK30" t="s">
        <v>18391</v>
      </c>
      <c r="AL30">
        <v>92037</v>
      </c>
      <c r="AM30" t="s">
        <v>18392</v>
      </c>
      <c r="AN30" t="s">
        <v>18393</v>
      </c>
    </row>
    <row r="31" spans="1:40" ht="28.8" x14ac:dyDescent="0.3">
      <c r="A31" t="s">
        <v>210</v>
      </c>
      <c r="B31" s="2" t="s">
        <v>15</v>
      </c>
      <c r="C31" s="3">
        <v>40025</v>
      </c>
      <c r="D31" t="s">
        <v>25</v>
      </c>
      <c r="E31" t="s">
        <v>120</v>
      </c>
      <c r="G31" t="s">
        <v>211</v>
      </c>
      <c r="H31" s="2" t="s">
        <v>45</v>
      </c>
      <c r="I31" s="2" t="s">
        <v>46</v>
      </c>
      <c r="J31" s="1" t="s">
        <v>212</v>
      </c>
      <c r="K31" s="1">
        <f t="shared" si="0"/>
        <v>0</v>
      </c>
      <c r="L31" s="1">
        <f t="shared" si="0"/>
        <v>0</v>
      </c>
      <c r="M31" s="1">
        <f t="shared" si="0"/>
        <v>1</v>
      </c>
      <c r="N31" s="1">
        <f t="shared" si="0"/>
        <v>0</v>
      </c>
      <c r="O31" s="1">
        <f t="shared" si="1"/>
        <v>1</v>
      </c>
      <c r="P31" s="1" t="s">
        <v>18348</v>
      </c>
      <c r="Q31" s="1" t="s">
        <v>18355</v>
      </c>
      <c r="R31" s="1">
        <v>135</v>
      </c>
      <c r="S31" s="9">
        <f t="shared" si="3"/>
        <v>100.6695</v>
      </c>
      <c r="T31" s="8"/>
      <c r="U31" s="8"/>
      <c r="V31" s="8"/>
      <c r="W31" s="8"/>
      <c r="X31" s="8"/>
      <c r="Y31" s="10">
        <f t="shared" si="2"/>
        <v>0</v>
      </c>
      <c r="Z31" s="10">
        <f>IFERROR(INDEX(EFs!B:B,MATCH(P31,EFs!A:A,0))*Dataset!Y31/1000,0)</f>
        <v>0</v>
      </c>
      <c r="AA31">
        <v>32.764046</v>
      </c>
      <c r="AB31">
        <v>-117.233046</v>
      </c>
      <c r="AC31">
        <v>0.9</v>
      </c>
      <c r="AD31" t="s">
        <v>18394</v>
      </c>
      <c r="AE31">
        <v>1840</v>
      </c>
      <c r="AF31" t="s">
        <v>18431</v>
      </c>
      <c r="AI31" t="s">
        <v>18389</v>
      </c>
      <c r="AJ31" t="s">
        <v>18390</v>
      </c>
      <c r="AK31" t="s">
        <v>18391</v>
      </c>
      <c r="AL31">
        <v>92109</v>
      </c>
      <c r="AM31" t="s">
        <v>18392</v>
      </c>
      <c r="AN31" t="s">
        <v>18397</v>
      </c>
    </row>
    <row r="32" spans="1:40" ht="43.2" x14ac:dyDescent="0.3">
      <c r="A32" t="s">
        <v>213</v>
      </c>
      <c r="B32" s="2" t="s">
        <v>15</v>
      </c>
      <c r="C32" s="3">
        <v>40025</v>
      </c>
      <c r="D32" t="s">
        <v>193</v>
      </c>
      <c r="E32" t="s">
        <v>214</v>
      </c>
      <c r="F32" t="s">
        <v>215</v>
      </c>
      <c r="G32" t="s">
        <v>216</v>
      </c>
      <c r="H32" s="2" t="s">
        <v>217</v>
      </c>
      <c r="I32" s="2" t="s">
        <v>218</v>
      </c>
      <c r="J32" s="1" t="s">
        <v>219</v>
      </c>
      <c r="K32" s="1">
        <f t="shared" si="0"/>
        <v>0</v>
      </c>
      <c r="L32" s="1">
        <f t="shared" si="0"/>
        <v>0</v>
      </c>
      <c r="M32" s="1">
        <f t="shared" si="0"/>
        <v>1</v>
      </c>
      <c r="N32" s="1">
        <f t="shared" si="0"/>
        <v>0</v>
      </c>
      <c r="O32" s="1">
        <f t="shared" si="1"/>
        <v>1</v>
      </c>
      <c r="P32" s="1" t="s">
        <v>18348</v>
      </c>
      <c r="Q32" s="1">
        <v>100</v>
      </c>
      <c r="R32" s="1">
        <v>202</v>
      </c>
      <c r="S32" s="9">
        <f t="shared" si="3"/>
        <v>100</v>
      </c>
      <c r="T32" s="3">
        <v>44406</v>
      </c>
      <c r="U32" s="8" t="s">
        <v>220</v>
      </c>
      <c r="V32" s="3">
        <v>44776</v>
      </c>
      <c r="W32" s="8" t="s">
        <v>221</v>
      </c>
      <c r="X32" s="8">
        <v>18.399999999999999</v>
      </c>
      <c r="Y32" s="10">
        <f t="shared" si="2"/>
        <v>1839.9999999999998</v>
      </c>
      <c r="Z32" s="10">
        <f>IFERROR(INDEX(EFs!B:B,MATCH(P32,EFs!A:A,0))*Dataset!Y32/1000,0)</f>
        <v>1.3363105229599999</v>
      </c>
      <c r="AA32">
        <v>32.548779000000003</v>
      </c>
      <c r="AB32">
        <v>-116.995389</v>
      </c>
      <c r="AC32">
        <v>0.7</v>
      </c>
      <c r="AD32" t="s">
        <v>18429</v>
      </c>
      <c r="AE32">
        <v>6754</v>
      </c>
      <c r="AF32" t="s">
        <v>18432</v>
      </c>
      <c r="AI32" t="s">
        <v>18389</v>
      </c>
      <c r="AJ32" t="s">
        <v>18390</v>
      </c>
      <c r="AK32" t="s">
        <v>18391</v>
      </c>
      <c r="AL32">
        <v>92154</v>
      </c>
      <c r="AM32" t="s">
        <v>18392</v>
      </c>
      <c r="AN32" t="s">
        <v>18393</v>
      </c>
    </row>
    <row r="33" spans="1:40" ht="28.8" x14ac:dyDescent="0.3">
      <c r="A33" t="s">
        <v>222</v>
      </c>
      <c r="B33" s="2" t="s">
        <v>15</v>
      </c>
      <c r="C33" s="3">
        <v>40025</v>
      </c>
      <c r="D33" t="s">
        <v>25</v>
      </c>
      <c r="E33" t="s">
        <v>120</v>
      </c>
      <c r="G33" t="s">
        <v>223</v>
      </c>
      <c r="H33" s="2" t="s">
        <v>45</v>
      </c>
      <c r="I33" s="2" t="s">
        <v>46</v>
      </c>
      <c r="J33" s="1" t="s">
        <v>224</v>
      </c>
      <c r="K33" s="1">
        <f t="shared" si="0"/>
        <v>0</v>
      </c>
      <c r="L33" s="1">
        <f t="shared" si="0"/>
        <v>0</v>
      </c>
      <c r="M33" s="1">
        <f t="shared" si="0"/>
        <v>1</v>
      </c>
      <c r="N33" s="1">
        <f t="shared" si="0"/>
        <v>0</v>
      </c>
      <c r="O33" s="1">
        <f t="shared" si="1"/>
        <v>1</v>
      </c>
      <c r="P33" s="1" t="s">
        <v>18348</v>
      </c>
      <c r="Q33" s="1" t="s">
        <v>18355</v>
      </c>
      <c r="R33" s="1">
        <v>135</v>
      </c>
      <c r="S33" s="9">
        <f t="shared" si="3"/>
        <v>100.6695</v>
      </c>
      <c r="T33" s="8"/>
      <c r="U33" s="8"/>
      <c r="V33" s="8"/>
      <c r="W33" s="8"/>
      <c r="X33" s="8"/>
      <c r="Y33" s="10">
        <f t="shared" si="2"/>
        <v>0</v>
      </c>
      <c r="Z33" s="10">
        <f>IFERROR(INDEX(EFs!B:B,MATCH(P33,EFs!A:A,0))*Dataset!Y33/1000,0)</f>
        <v>0</v>
      </c>
      <c r="AA33">
        <v>32.772404999999999</v>
      </c>
      <c r="AB33">
        <v>-117.24979500000001</v>
      </c>
      <c r="AC33">
        <v>1</v>
      </c>
      <c r="AD33" t="s">
        <v>18394</v>
      </c>
      <c r="AE33">
        <v>3214</v>
      </c>
      <c r="AF33" t="s">
        <v>18426</v>
      </c>
      <c r="AI33" t="s">
        <v>18389</v>
      </c>
      <c r="AJ33" t="s">
        <v>18390</v>
      </c>
      <c r="AK33" t="s">
        <v>18391</v>
      </c>
      <c r="AL33">
        <v>92109</v>
      </c>
      <c r="AM33" t="s">
        <v>18392</v>
      </c>
      <c r="AN33" t="s">
        <v>18397</v>
      </c>
    </row>
    <row r="34" spans="1:40" ht="28.8" x14ac:dyDescent="0.3">
      <c r="A34" t="s">
        <v>225</v>
      </c>
      <c r="B34" s="2" t="s">
        <v>15</v>
      </c>
      <c r="C34" s="3">
        <v>40025</v>
      </c>
      <c r="D34" t="s">
        <v>25</v>
      </c>
      <c r="E34" t="s">
        <v>120</v>
      </c>
      <c r="G34" t="s">
        <v>226</v>
      </c>
      <c r="H34" s="2" t="s">
        <v>227</v>
      </c>
      <c r="I34" s="2" t="s">
        <v>46</v>
      </c>
      <c r="J34" s="1" t="s">
        <v>228</v>
      </c>
      <c r="K34" s="1">
        <f t="shared" si="0"/>
        <v>0</v>
      </c>
      <c r="L34" s="1">
        <f t="shared" si="0"/>
        <v>0</v>
      </c>
      <c r="M34" s="1">
        <f t="shared" si="0"/>
        <v>1</v>
      </c>
      <c r="N34" s="1">
        <f t="shared" si="0"/>
        <v>0</v>
      </c>
      <c r="O34" s="1">
        <f t="shared" si="1"/>
        <v>1</v>
      </c>
      <c r="P34" s="1" t="s">
        <v>18348</v>
      </c>
      <c r="Q34" s="1" t="s">
        <v>18355</v>
      </c>
      <c r="R34" s="1">
        <v>135</v>
      </c>
      <c r="S34" s="9">
        <f t="shared" si="3"/>
        <v>100.6695</v>
      </c>
      <c r="T34" s="3">
        <v>44350</v>
      </c>
      <c r="U34" s="8" t="s">
        <v>229</v>
      </c>
      <c r="V34" s="3">
        <v>44350</v>
      </c>
      <c r="W34" s="8" t="s">
        <v>230</v>
      </c>
      <c r="X34" s="8">
        <v>4.0999999999999996</v>
      </c>
      <c r="Y34" s="10">
        <f t="shared" si="2"/>
        <v>412.74494999999996</v>
      </c>
      <c r="Z34" s="10">
        <f>IFERROR(INDEX(EFs!B:B,MATCH(P34,EFs!A:A,0))*Dataset!Y34/1000,0)</f>
        <v>0.299758380425869</v>
      </c>
      <c r="AA34">
        <v>32.724102999999999</v>
      </c>
      <c r="AB34">
        <v>-117.170912</v>
      </c>
      <c r="AC34">
        <v>0.5</v>
      </c>
      <c r="AD34" t="s">
        <v>18422</v>
      </c>
      <c r="AI34" t="s">
        <v>18389</v>
      </c>
      <c r="AJ34" t="s">
        <v>18390</v>
      </c>
      <c r="AK34" t="s">
        <v>18391</v>
      </c>
      <c r="AL34">
        <v>92101</v>
      </c>
      <c r="AM34" t="s">
        <v>18392</v>
      </c>
      <c r="AN34" t="s">
        <v>18397</v>
      </c>
    </row>
    <row r="35" spans="1:40" ht="57.6" x14ac:dyDescent="0.3">
      <c r="A35" t="s">
        <v>231</v>
      </c>
      <c r="B35" s="2" t="s">
        <v>15</v>
      </c>
      <c r="C35" s="3">
        <v>40025</v>
      </c>
      <c r="D35" t="s">
        <v>193</v>
      </c>
      <c r="E35" t="s">
        <v>232</v>
      </c>
      <c r="F35" t="s">
        <v>233</v>
      </c>
      <c r="G35" t="s">
        <v>234</v>
      </c>
      <c r="H35" s="2" t="s">
        <v>235</v>
      </c>
      <c r="I35" s="2" t="s">
        <v>236</v>
      </c>
      <c r="J35" s="1" t="s">
        <v>237</v>
      </c>
      <c r="K35" s="1">
        <f t="shared" si="0"/>
        <v>1</v>
      </c>
      <c r="L35" s="1">
        <f t="shared" si="0"/>
        <v>0</v>
      </c>
      <c r="M35" s="1">
        <f t="shared" si="0"/>
        <v>0</v>
      </c>
      <c r="N35" s="1">
        <f t="shared" si="0"/>
        <v>0</v>
      </c>
      <c r="O35" s="1">
        <f t="shared" si="1"/>
        <v>1</v>
      </c>
      <c r="P35" s="1" t="s">
        <v>18346</v>
      </c>
      <c r="Q35" s="1">
        <v>350</v>
      </c>
      <c r="R35" s="1">
        <v>519</v>
      </c>
      <c r="S35" s="9">
        <f t="shared" si="3"/>
        <v>350</v>
      </c>
      <c r="T35" s="8"/>
      <c r="U35" s="8"/>
      <c r="V35" s="8"/>
      <c r="W35" s="8"/>
      <c r="X35" s="8"/>
      <c r="Y35" s="10">
        <f t="shared" si="2"/>
        <v>0</v>
      </c>
      <c r="Z35" s="10">
        <f>IFERROR(INDEX(EFs!B:B,MATCH(P35,EFs!A:A,0))*Dataset!Y35/1000,0)</f>
        <v>0</v>
      </c>
      <c r="AA35">
        <v>32.776536</v>
      </c>
      <c r="AB35">
        <v>-117.13599000000001</v>
      </c>
      <c r="AC35">
        <v>1</v>
      </c>
      <c r="AD35" t="s">
        <v>18387</v>
      </c>
      <c r="AE35">
        <v>8954</v>
      </c>
      <c r="AF35" t="s">
        <v>18433</v>
      </c>
      <c r="AI35" t="s">
        <v>18389</v>
      </c>
      <c r="AJ35" t="s">
        <v>18390</v>
      </c>
      <c r="AK35" t="s">
        <v>18391</v>
      </c>
      <c r="AL35">
        <v>92108</v>
      </c>
      <c r="AM35" t="s">
        <v>18392</v>
      </c>
      <c r="AN35" t="s">
        <v>18393</v>
      </c>
    </row>
    <row r="36" spans="1:40" ht="43.2" x14ac:dyDescent="0.3">
      <c r="A36" t="s">
        <v>238</v>
      </c>
      <c r="B36" s="2" t="s">
        <v>15</v>
      </c>
      <c r="C36" s="3">
        <v>40025</v>
      </c>
      <c r="D36" t="s">
        <v>193</v>
      </c>
      <c r="E36" t="s">
        <v>239</v>
      </c>
      <c r="F36" t="s">
        <v>240</v>
      </c>
      <c r="G36" t="s">
        <v>241</v>
      </c>
      <c r="H36" s="2" t="s">
        <v>242</v>
      </c>
      <c r="I36" s="2" t="s">
        <v>164</v>
      </c>
      <c r="J36" s="1" t="s">
        <v>243</v>
      </c>
      <c r="K36" s="1">
        <f t="shared" si="0"/>
        <v>1</v>
      </c>
      <c r="L36" s="1">
        <f t="shared" si="0"/>
        <v>0</v>
      </c>
      <c r="M36" s="1">
        <f t="shared" si="0"/>
        <v>0</v>
      </c>
      <c r="N36" s="1">
        <f t="shared" si="0"/>
        <v>0</v>
      </c>
      <c r="O36" s="1">
        <f t="shared" si="1"/>
        <v>1</v>
      </c>
      <c r="P36" s="1" t="s">
        <v>18346</v>
      </c>
      <c r="Q36" s="1">
        <v>60</v>
      </c>
      <c r="R36" s="1">
        <v>94</v>
      </c>
      <c r="S36" s="9">
        <f t="shared" si="3"/>
        <v>60</v>
      </c>
      <c r="T36" s="3">
        <v>44406</v>
      </c>
      <c r="U36" s="8" t="s">
        <v>244</v>
      </c>
      <c r="V36" s="3">
        <v>44406</v>
      </c>
      <c r="W36" s="8" t="s">
        <v>245</v>
      </c>
      <c r="X36" s="8">
        <v>12.7</v>
      </c>
      <c r="Y36" s="10">
        <f t="shared" si="2"/>
        <v>762</v>
      </c>
      <c r="Z36" s="10">
        <f>IFERROR(INDEX(EFs!B:B,MATCH(P36,EFs!A:A,0))*Dataset!Y36/1000,0)</f>
        <v>0.69219540580200001</v>
      </c>
      <c r="AA36">
        <v>33.389361000000001</v>
      </c>
      <c r="AB36">
        <v>-117.255467</v>
      </c>
      <c r="AC36">
        <v>1</v>
      </c>
      <c r="AD36" t="s">
        <v>18387</v>
      </c>
      <c r="AE36">
        <v>739</v>
      </c>
      <c r="AF36" t="s">
        <v>18434</v>
      </c>
      <c r="AI36" t="s">
        <v>18435</v>
      </c>
      <c r="AJ36" t="s">
        <v>18390</v>
      </c>
      <c r="AK36" t="s">
        <v>18391</v>
      </c>
      <c r="AL36">
        <v>92028</v>
      </c>
      <c r="AM36" t="s">
        <v>18392</v>
      </c>
      <c r="AN36" t="s">
        <v>18407</v>
      </c>
    </row>
    <row r="37" spans="1:40" ht="28.8" x14ac:dyDescent="0.3">
      <c r="A37" t="s">
        <v>246</v>
      </c>
      <c r="B37" s="2" t="s">
        <v>15</v>
      </c>
      <c r="C37" s="3">
        <v>40025</v>
      </c>
      <c r="D37" t="s">
        <v>25</v>
      </c>
      <c r="E37" t="s">
        <v>26</v>
      </c>
      <c r="F37" t="s">
        <v>247</v>
      </c>
      <c r="G37" t="s">
        <v>248</v>
      </c>
      <c r="H37" s="2" t="s">
        <v>29</v>
      </c>
      <c r="I37" s="2" t="s">
        <v>30</v>
      </c>
      <c r="J37" s="1" t="s">
        <v>249</v>
      </c>
      <c r="K37" s="1">
        <f t="shared" si="0"/>
        <v>0</v>
      </c>
      <c r="L37" s="1">
        <f t="shared" si="0"/>
        <v>0</v>
      </c>
      <c r="M37" s="1">
        <f t="shared" si="0"/>
        <v>0</v>
      </c>
      <c r="N37" s="1">
        <f t="shared" si="0"/>
        <v>1</v>
      </c>
      <c r="O37" s="1">
        <f t="shared" si="1"/>
        <v>1</v>
      </c>
      <c r="P37" s="1" t="s">
        <v>18347</v>
      </c>
      <c r="Q37" s="1" t="s">
        <v>18355</v>
      </c>
      <c r="R37" s="1">
        <v>95</v>
      </c>
      <c r="S37" s="9">
        <f t="shared" si="3"/>
        <v>70.841499999999996</v>
      </c>
      <c r="T37" s="3">
        <v>44532</v>
      </c>
      <c r="U37" s="8" t="s">
        <v>250</v>
      </c>
      <c r="V37" s="3">
        <v>44532</v>
      </c>
      <c r="W37" s="8" t="s">
        <v>251</v>
      </c>
      <c r="X37" s="8">
        <v>6.6</v>
      </c>
      <c r="Y37" s="10">
        <f t="shared" si="2"/>
        <v>467.55389999999994</v>
      </c>
      <c r="Z37" s="10">
        <f>IFERROR(INDEX(EFs!B:B,MATCH(P37,EFs!A:A,0))*Dataset!Y37/1000,0)</f>
        <v>0.38521765820999992</v>
      </c>
      <c r="AA37">
        <v>33.015616000000001</v>
      </c>
      <c r="AB37">
        <v>-116.959385</v>
      </c>
      <c r="AC37">
        <v>0.95</v>
      </c>
      <c r="AD37" t="s">
        <v>18387</v>
      </c>
      <c r="AE37">
        <v>16424</v>
      </c>
      <c r="AF37" t="s">
        <v>18436</v>
      </c>
      <c r="AI37" t="s">
        <v>18396</v>
      </c>
      <c r="AJ37" t="s">
        <v>18390</v>
      </c>
      <c r="AK37" t="s">
        <v>18391</v>
      </c>
      <c r="AL37">
        <v>92065</v>
      </c>
      <c r="AM37" t="s">
        <v>18392</v>
      </c>
      <c r="AN37" t="s">
        <v>18393</v>
      </c>
    </row>
    <row r="38" spans="1:40" ht="28.8" x14ac:dyDescent="0.3">
      <c r="A38" t="s">
        <v>252</v>
      </c>
      <c r="B38" s="2" t="s">
        <v>15</v>
      </c>
      <c r="C38" s="3">
        <v>40025</v>
      </c>
      <c r="D38" t="s">
        <v>25</v>
      </c>
      <c r="E38" t="s">
        <v>26</v>
      </c>
      <c r="F38" t="s">
        <v>27</v>
      </c>
      <c r="G38" t="s">
        <v>253</v>
      </c>
      <c r="H38" s="2" t="s">
        <v>29</v>
      </c>
      <c r="I38" s="2" t="s">
        <v>30</v>
      </c>
      <c r="J38" s="1" t="s">
        <v>254</v>
      </c>
      <c r="K38" s="1">
        <f t="shared" si="0"/>
        <v>0</v>
      </c>
      <c r="L38" s="1">
        <f t="shared" si="0"/>
        <v>0</v>
      </c>
      <c r="M38" s="1">
        <f t="shared" si="0"/>
        <v>0</v>
      </c>
      <c r="N38" s="1">
        <f t="shared" si="0"/>
        <v>1</v>
      </c>
      <c r="O38" s="1">
        <f t="shared" si="1"/>
        <v>1</v>
      </c>
      <c r="P38" s="1" t="s">
        <v>18347</v>
      </c>
      <c r="Q38" s="1" t="s">
        <v>18355</v>
      </c>
      <c r="R38" s="1" t="s">
        <v>18352</v>
      </c>
      <c r="S38" s="9" t="str">
        <f t="shared" si="3"/>
        <v>Unknown</v>
      </c>
      <c r="T38" s="3">
        <v>44532</v>
      </c>
      <c r="U38" s="8" t="s">
        <v>255</v>
      </c>
      <c r="V38" s="3">
        <v>44532</v>
      </c>
      <c r="W38" s="8" t="s">
        <v>256</v>
      </c>
      <c r="X38" s="8">
        <v>5.6</v>
      </c>
      <c r="Y38" s="10" t="e">
        <f t="shared" si="2"/>
        <v>#VALUE!</v>
      </c>
      <c r="Z38" s="10">
        <f>IFERROR(INDEX(EFs!B:B,MATCH(P38,EFs!A:A,0))*Dataset!Y38/1000,0)</f>
        <v>0</v>
      </c>
      <c r="AA38">
        <v>33.000872000000001</v>
      </c>
      <c r="AB38">
        <v>-116.800076</v>
      </c>
      <c r="AC38">
        <v>1</v>
      </c>
      <c r="AD38" t="s">
        <v>18387</v>
      </c>
      <c r="AE38">
        <v>24462</v>
      </c>
      <c r="AF38" t="s">
        <v>18437</v>
      </c>
      <c r="AI38" t="s">
        <v>18396</v>
      </c>
      <c r="AJ38" t="s">
        <v>18390</v>
      </c>
      <c r="AK38" t="s">
        <v>18391</v>
      </c>
      <c r="AL38">
        <v>92065</v>
      </c>
      <c r="AM38" t="s">
        <v>18392</v>
      </c>
      <c r="AN38" t="s">
        <v>18393</v>
      </c>
    </row>
    <row r="39" spans="1:40" ht="43.2" x14ac:dyDescent="0.3">
      <c r="A39" t="s">
        <v>257</v>
      </c>
      <c r="B39" s="2" t="s">
        <v>15</v>
      </c>
      <c r="C39" s="3">
        <v>40025</v>
      </c>
      <c r="D39" t="s">
        <v>16</v>
      </c>
      <c r="E39" t="s">
        <v>258</v>
      </c>
      <c r="F39" t="s">
        <v>27</v>
      </c>
      <c r="G39" t="s">
        <v>259</v>
      </c>
      <c r="H39" s="2" t="s">
        <v>201</v>
      </c>
      <c r="I39" s="2" t="s">
        <v>46</v>
      </c>
      <c r="J39" s="1" t="s">
        <v>260</v>
      </c>
      <c r="K39" s="1">
        <f t="shared" si="0"/>
        <v>0</v>
      </c>
      <c r="L39" s="1">
        <f t="shared" si="0"/>
        <v>0</v>
      </c>
      <c r="M39" s="1">
        <f t="shared" si="0"/>
        <v>1</v>
      </c>
      <c r="N39" s="1">
        <f t="shared" si="0"/>
        <v>0</v>
      </c>
      <c r="O39" s="1">
        <f t="shared" si="1"/>
        <v>1</v>
      </c>
      <c r="P39" s="1" t="s">
        <v>18348</v>
      </c>
      <c r="Q39" s="1">
        <v>80</v>
      </c>
      <c r="R39" s="1">
        <v>136</v>
      </c>
      <c r="S39" s="9">
        <f t="shared" si="3"/>
        <v>80</v>
      </c>
      <c r="T39" s="3">
        <v>44350</v>
      </c>
      <c r="U39" s="8" t="s">
        <v>261</v>
      </c>
      <c r="V39" s="3">
        <v>44350</v>
      </c>
      <c r="W39" s="8" t="s">
        <v>262</v>
      </c>
      <c r="X39" s="8">
        <v>3.7</v>
      </c>
      <c r="Y39" s="10">
        <f t="shared" si="2"/>
        <v>296</v>
      </c>
      <c r="Z39" s="10">
        <f>IFERROR(INDEX(EFs!B:B,MATCH(P39,EFs!A:A,0))*Dataset!Y39/1000,0)</f>
        <v>0.214971692824</v>
      </c>
      <c r="AA39">
        <v>32.828221999999997</v>
      </c>
      <c r="AB39">
        <v>-117.280103</v>
      </c>
      <c r="AC39">
        <v>0.9</v>
      </c>
      <c r="AD39" t="s">
        <v>18394</v>
      </c>
      <c r="AE39">
        <v>6689</v>
      </c>
      <c r="AF39" t="s">
        <v>18438</v>
      </c>
      <c r="AI39" t="s">
        <v>18428</v>
      </c>
      <c r="AJ39" t="s">
        <v>18390</v>
      </c>
      <c r="AK39" t="s">
        <v>18391</v>
      </c>
      <c r="AL39">
        <v>92037</v>
      </c>
      <c r="AM39" t="s">
        <v>18392</v>
      </c>
      <c r="AN39" t="s">
        <v>18397</v>
      </c>
    </row>
    <row r="40" spans="1:40" ht="57.6" x14ac:dyDescent="0.3">
      <c r="A40" t="s">
        <v>263</v>
      </c>
      <c r="B40" s="2" t="s">
        <v>15</v>
      </c>
      <c r="C40" s="3">
        <v>40025</v>
      </c>
      <c r="D40" t="s">
        <v>25</v>
      </c>
      <c r="E40" t="s">
        <v>264</v>
      </c>
      <c r="F40" t="s">
        <v>265</v>
      </c>
      <c r="G40" t="s">
        <v>266</v>
      </c>
      <c r="H40" s="2" t="s">
        <v>242</v>
      </c>
      <c r="I40" s="2" t="s">
        <v>164</v>
      </c>
      <c r="J40" s="1" t="s">
        <v>267</v>
      </c>
      <c r="K40" s="1">
        <f t="shared" si="0"/>
        <v>0</v>
      </c>
      <c r="L40" s="1">
        <f t="shared" si="0"/>
        <v>0</v>
      </c>
      <c r="M40" s="1">
        <f t="shared" si="0"/>
        <v>0</v>
      </c>
      <c r="N40" s="1">
        <f t="shared" si="0"/>
        <v>1</v>
      </c>
      <c r="O40" s="1">
        <f t="shared" si="1"/>
        <v>1</v>
      </c>
      <c r="P40" s="1" t="s">
        <v>18347</v>
      </c>
      <c r="Q40" s="1">
        <v>125</v>
      </c>
      <c r="R40" s="1">
        <v>177.5</v>
      </c>
      <c r="S40" s="9">
        <f t="shared" si="3"/>
        <v>125</v>
      </c>
      <c r="T40" s="8"/>
      <c r="U40" s="8"/>
      <c r="V40" s="8"/>
      <c r="W40" s="8"/>
      <c r="X40" s="8"/>
      <c r="Y40" s="10">
        <f t="shared" si="2"/>
        <v>0</v>
      </c>
      <c r="Z40" s="10">
        <f>IFERROR(INDEX(EFs!B:B,MATCH(P40,EFs!A:A,0))*Dataset!Y40/1000,0)</f>
        <v>0</v>
      </c>
      <c r="AA40">
        <v>33.324157999999997</v>
      </c>
      <c r="AB40">
        <v>-117.156677</v>
      </c>
      <c r="AC40">
        <v>1</v>
      </c>
      <c r="AD40" t="s">
        <v>18394</v>
      </c>
      <c r="AE40">
        <v>4198</v>
      </c>
      <c r="AF40" t="s">
        <v>18439</v>
      </c>
      <c r="AI40" t="s">
        <v>18435</v>
      </c>
      <c r="AJ40" t="s">
        <v>18390</v>
      </c>
      <c r="AK40" t="s">
        <v>18391</v>
      </c>
      <c r="AL40">
        <v>92028</v>
      </c>
      <c r="AM40" t="s">
        <v>18392</v>
      </c>
      <c r="AN40" t="s">
        <v>18397</v>
      </c>
    </row>
    <row r="41" spans="1:40" ht="43.2" x14ac:dyDescent="0.3">
      <c r="A41" t="s">
        <v>268</v>
      </c>
      <c r="B41" s="2" t="s">
        <v>15</v>
      </c>
      <c r="C41" s="3">
        <v>40025</v>
      </c>
      <c r="D41" t="s">
        <v>25</v>
      </c>
      <c r="E41" t="s">
        <v>264</v>
      </c>
      <c r="F41" t="s">
        <v>265</v>
      </c>
      <c r="G41" t="s">
        <v>269</v>
      </c>
      <c r="H41" s="2" t="s">
        <v>242</v>
      </c>
      <c r="I41" s="2" t="s">
        <v>164</v>
      </c>
      <c r="J41" s="1" t="s">
        <v>270</v>
      </c>
      <c r="K41" s="1">
        <f t="shared" si="0"/>
        <v>0</v>
      </c>
      <c r="L41" s="1">
        <f t="shared" si="0"/>
        <v>0</v>
      </c>
      <c r="M41" s="1">
        <f t="shared" si="0"/>
        <v>1</v>
      </c>
      <c r="N41" s="1">
        <f t="shared" si="0"/>
        <v>0</v>
      </c>
      <c r="O41" s="1">
        <f t="shared" si="1"/>
        <v>1</v>
      </c>
      <c r="P41" s="1" t="s">
        <v>18348</v>
      </c>
      <c r="Q41" s="1" t="s">
        <v>18355</v>
      </c>
      <c r="R41" s="1">
        <v>112</v>
      </c>
      <c r="S41" s="9">
        <f t="shared" si="3"/>
        <v>83.5184</v>
      </c>
      <c r="T41" s="8"/>
      <c r="U41" s="8"/>
      <c r="V41" s="8"/>
      <c r="W41" s="8"/>
      <c r="X41" s="8"/>
      <c r="Y41" s="10">
        <f t="shared" si="2"/>
        <v>0</v>
      </c>
      <c r="Z41" s="10">
        <f>IFERROR(INDEX(EFs!B:B,MATCH(P41,EFs!A:A,0))*Dataset!Y41/1000,0)</f>
        <v>0</v>
      </c>
      <c r="AA41">
        <v>33.246381999999997</v>
      </c>
      <c r="AB41">
        <v>-117.297231</v>
      </c>
      <c r="AC41">
        <v>0.8</v>
      </c>
      <c r="AD41" t="s">
        <v>18429</v>
      </c>
      <c r="AE41">
        <v>210</v>
      </c>
      <c r="AF41" t="s">
        <v>18440</v>
      </c>
      <c r="AI41" t="s">
        <v>18410</v>
      </c>
      <c r="AJ41" t="s">
        <v>18390</v>
      </c>
      <c r="AK41" t="s">
        <v>18391</v>
      </c>
      <c r="AL41">
        <v>92057</v>
      </c>
      <c r="AM41" t="s">
        <v>18392</v>
      </c>
      <c r="AN41" t="s">
        <v>18393</v>
      </c>
    </row>
    <row r="42" spans="1:40" ht="72" x14ac:dyDescent="0.3">
      <c r="A42" t="s">
        <v>271</v>
      </c>
      <c r="B42" s="2" t="s">
        <v>15</v>
      </c>
      <c r="C42" s="3">
        <v>40025</v>
      </c>
      <c r="D42" t="s">
        <v>16</v>
      </c>
      <c r="E42" t="s">
        <v>272</v>
      </c>
      <c r="F42" t="s">
        <v>273</v>
      </c>
      <c r="G42" t="s">
        <v>274</v>
      </c>
      <c r="H42" s="2" t="s">
        <v>275</v>
      </c>
      <c r="I42" s="2" t="s">
        <v>139</v>
      </c>
      <c r="J42" s="1" t="s">
        <v>276</v>
      </c>
      <c r="K42" s="1">
        <f t="shared" si="0"/>
        <v>0</v>
      </c>
      <c r="L42" s="1">
        <f t="shared" si="0"/>
        <v>0</v>
      </c>
      <c r="M42" s="1">
        <f t="shared" si="0"/>
        <v>1</v>
      </c>
      <c r="N42" s="1">
        <f t="shared" si="0"/>
        <v>0</v>
      </c>
      <c r="O42" s="1">
        <f t="shared" si="1"/>
        <v>1</v>
      </c>
      <c r="P42" s="1" t="s">
        <v>18348</v>
      </c>
      <c r="Q42" s="1">
        <v>35</v>
      </c>
      <c r="R42" s="1">
        <v>97</v>
      </c>
      <c r="S42" s="9">
        <f t="shared" si="3"/>
        <v>35</v>
      </c>
      <c r="T42" s="3">
        <v>44562</v>
      </c>
      <c r="U42" s="8" t="s">
        <v>277</v>
      </c>
      <c r="V42" s="3">
        <v>44562</v>
      </c>
      <c r="W42" s="8" t="s">
        <v>278</v>
      </c>
      <c r="X42" s="8">
        <v>1.6</v>
      </c>
      <c r="Y42" s="10">
        <f t="shared" si="2"/>
        <v>56</v>
      </c>
      <c r="Z42" s="10">
        <f>IFERROR(INDEX(EFs!B:B,MATCH(P42,EFs!A:A,0))*Dataset!Y42/1000,0)</f>
        <v>4.0670320263999998E-2</v>
      </c>
      <c r="AA42">
        <v>32.842136000000004</v>
      </c>
      <c r="AB42">
        <v>-116.982575</v>
      </c>
      <c r="AC42">
        <v>1</v>
      </c>
      <c r="AD42" t="s">
        <v>18387</v>
      </c>
      <c r="AE42">
        <v>9846</v>
      </c>
      <c r="AF42" t="s">
        <v>18441</v>
      </c>
      <c r="AI42" t="s">
        <v>18442</v>
      </c>
      <c r="AJ42" t="s">
        <v>18390</v>
      </c>
      <c r="AK42" t="s">
        <v>18391</v>
      </c>
      <c r="AL42">
        <v>92071</v>
      </c>
      <c r="AM42" t="s">
        <v>18392</v>
      </c>
      <c r="AN42" t="s">
        <v>18393</v>
      </c>
    </row>
    <row r="43" spans="1:40" ht="28.8" x14ac:dyDescent="0.3">
      <c r="A43" t="s">
        <v>279</v>
      </c>
      <c r="B43" s="2" t="s">
        <v>15</v>
      </c>
      <c r="C43" s="3">
        <v>40025</v>
      </c>
      <c r="D43" t="s">
        <v>16</v>
      </c>
      <c r="E43" t="s">
        <v>280</v>
      </c>
      <c r="F43" t="s">
        <v>281</v>
      </c>
      <c r="G43" t="s">
        <v>282</v>
      </c>
      <c r="H43" s="2" t="s">
        <v>283</v>
      </c>
      <c r="I43" s="2" t="s">
        <v>46</v>
      </c>
      <c r="J43" s="1" t="s">
        <v>284</v>
      </c>
      <c r="K43" s="1">
        <f t="shared" si="0"/>
        <v>0</v>
      </c>
      <c r="L43" s="1">
        <f t="shared" si="0"/>
        <v>0</v>
      </c>
      <c r="M43" s="1">
        <f t="shared" si="0"/>
        <v>1</v>
      </c>
      <c r="N43" s="1">
        <f t="shared" si="0"/>
        <v>0</v>
      </c>
      <c r="O43" s="1">
        <f t="shared" si="1"/>
        <v>1</v>
      </c>
      <c r="P43" s="1" t="s">
        <v>18348</v>
      </c>
      <c r="Q43" s="1">
        <v>60</v>
      </c>
      <c r="R43" s="1">
        <v>105</v>
      </c>
      <c r="S43" s="9">
        <f t="shared" si="3"/>
        <v>60</v>
      </c>
      <c r="T43" s="3">
        <v>44350</v>
      </c>
      <c r="U43" s="8" t="s">
        <v>285</v>
      </c>
      <c r="V43" s="3">
        <v>44350</v>
      </c>
      <c r="W43" s="8" t="s">
        <v>286</v>
      </c>
      <c r="X43" s="8">
        <v>13.5</v>
      </c>
      <c r="Y43" s="10">
        <f t="shared" si="2"/>
        <v>810</v>
      </c>
      <c r="Z43" s="10">
        <f>IFERROR(INDEX(EFs!B:B,MATCH(P43,EFs!A:A,0))*Dataset!Y43/1000,0)</f>
        <v>0.58826713239000006</v>
      </c>
      <c r="AA43">
        <v>32.721819000000004</v>
      </c>
      <c r="AB43">
        <v>-117.228544</v>
      </c>
      <c r="AC43">
        <v>1</v>
      </c>
      <c r="AD43" t="s">
        <v>18394</v>
      </c>
      <c r="AE43">
        <v>2799</v>
      </c>
      <c r="AF43" t="s">
        <v>18443</v>
      </c>
      <c r="AI43" t="s">
        <v>18389</v>
      </c>
      <c r="AJ43" t="s">
        <v>18390</v>
      </c>
      <c r="AK43" t="s">
        <v>18391</v>
      </c>
      <c r="AL43">
        <v>92106</v>
      </c>
      <c r="AM43" t="s">
        <v>18392</v>
      </c>
      <c r="AN43" t="s">
        <v>18397</v>
      </c>
    </row>
    <row r="44" spans="1:40" ht="57.6" x14ac:dyDescent="0.3">
      <c r="A44" t="s">
        <v>287</v>
      </c>
      <c r="B44" s="2" t="s">
        <v>15</v>
      </c>
      <c r="C44" s="3">
        <v>40025</v>
      </c>
      <c r="D44" t="s">
        <v>16</v>
      </c>
      <c r="E44" t="s">
        <v>288</v>
      </c>
      <c r="F44" t="s">
        <v>289</v>
      </c>
      <c r="G44" t="s">
        <v>290</v>
      </c>
      <c r="H44" s="2" t="s">
        <v>291</v>
      </c>
      <c r="I44" s="2" t="s">
        <v>155</v>
      </c>
      <c r="J44" s="1" t="s">
        <v>292</v>
      </c>
      <c r="K44" s="1">
        <f t="shared" si="0"/>
        <v>0</v>
      </c>
      <c r="L44" s="1">
        <f t="shared" si="0"/>
        <v>0</v>
      </c>
      <c r="M44" s="1">
        <f t="shared" si="0"/>
        <v>0</v>
      </c>
      <c r="N44" s="1">
        <f t="shared" si="0"/>
        <v>1</v>
      </c>
      <c r="O44" s="1">
        <f t="shared" si="1"/>
        <v>1</v>
      </c>
      <c r="P44" s="1" t="s">
        <v>18347</v>
      </c>
      <c r="Q44" s="1">
        <v>125</v>
      </c>
      <c r="R44" s="1">
        <v>202</v>
      </c>
      <c r="S44" s="9">
        <f t="shared" si="3"/>
        <v>125</v>
      </c>
      <c r="T44" s="3">
        <v>44448</v>
      </c>
      <c r="U44" s="8" t="s">
        <v>293</v>
      </c>
      <c r="V44" s="3">
        <v>44448</v>
      </c>
      <c r="W44" s="8" t="s">
        <v>294</v>
      </c>
      <c r="X44" s="8">
        <v>5.6</v>
      </c>
      <c r="Y44" s="10">
        <f t="shared" si="2"/>
        <v>700</v>
      </c>
      <c r="Z44" s="10">
        <f>IFERROR(INDEX(EFs!B:B,MATCH(P44,EFs!A:A,0))*Dataset!Y44/1000,0)</f>
        <v>0.57672999999999996</v>
      </c>
      <c r="AA44">
        <v>33.140345000000003</v>
      </c>
      <c r="AB44">
        <v>-117.02191999999999</v>
      </c>
      <c r="AC44">
        <v>1</v>
      </c>
      <c r="AD44" t="s">
        <v>18387</v>
      </c>
      <c r="AE44">
        <v>552</v>
      </c>
      <c r="AF44" t="s">
        <v>18444</v>
      </c>
      <c r="AI44" t="s">
        <v>18421</v>
      </c>
      <c r="AJ44" t="s">
        <v>18390</v>
      </c>
      <c r="AK44" t="s">
        <v>18391</v>
      </c>
      <c r="AL44">
        <v>92027</v>
      </c>
      <c r="AM44" t="s">
        <v>18392</v>
      </c>
      <c r="AN44" t="s">
        <v>18393</v>
      </c>
    </row>
    <row r="45" spans="1:40" ht="43.2" x14ac:dyDescent="0.3">
      <c r="A45" t="s">
        <v>295</v>
      </c>
      <c r="B45" s="2" t="s">
        <v>15</v>
      </c>
      <c r="C45" s="3">
        <v>40025</v>
      </c>
      <c r="D45" t="s">
        <v>25</v>
      </c>
      <c r="E45" t="s">
        <v>296</v>
      </c>
      <c r="F45" t="s">
        <v>27</v>
      </c>
      <c r="G45" t="s">
        <v>297</v>
      </c>
      <c r="H45" s="2" t="s">
        <v>298</v>
      </c>
      <c r="I45" s="2" t="s">
        <v>84</v>
      </c>
      <c r="J45" s="1" t="s">
        <v>299</v>
      </c>
      <c r="K45" s="1">
        <f t="shared" si="0"/>
        <v>0</v>
      </c>
      <c r="L45" s="1">
        <f t="shared" si="0"/>
        <v>1</v>
      </c>
      <c r="M45" s="1">
        <f t="shared" si="0"/>
        <v>0</v>
      </c>
      <c r="N45" s="1">
        <f t="shared" si="0"/>
        <v>0</v>
      </c>
      <c r="O45" s="1">
        <f t="shared" si="1"/>
        <v>1</v>
      </c>
      <c r="P45" s="1" t="s">
        <v>18349</v>
      </c>
      <c r="Q45" s="1" t="s">
        <v>18355</v>
      </c>
      <c r="R45" s="1">
        <v>161</v>
      </c>
      <c r="S45" s="9">
        <f t="shared" si="3"/>
        <v>120.05770000000001</v>
      </c>
      <c r="T45" s="3">
        <v>44550</v>
      </c>
      <c r="U45" s="8" t="s">
        <v>300</v>
      </c>
      <c r="V45" s="3">
        <v>44550</v>
      </c>
      <c r="W45" s="8" t="s">
        <v>301</v>
      </c>
      <c r="X45" s="8">
        <v>11.9</v>
      </c>
      <c r="Y45" s="10">
        <f t="shared" si="2"/>
        <v>1428.6866300000002</v>
      </c>
      <c r="Z45" s="10">
        <f>IFERROR(INDEX(EFs!B:B,MATCH(P45,EFs!A:A,0))*Dataset!Y45/1000,0)</f>
        <v>1.4182796351229114</v>
      </c>
      <c r="AA45">
        <v>32.704309000000002</v>
      </c>
      <c r="AB45">
        <v>-116.99494300000001</v>
      </c>
      <c r="AC45">
        <v>1</v>
      </c>
      <c r="AD45" t="s">
        <v>18394</v>
      </c>
      <c r="AE45">
        <v>411</v>
      </c>
      <c r="AF45" t="s">
        <v>18445</v>
      </c>
      <c r="AI45" t="s">
        <v>18446</v>
      </c>
      <c r="AJ45" t="s">
        <v>18390</v>
      </c>
      <c r="AK45" t="s">
        <v>18391</v>
      </c>
      <c r="AL45">
        <v>91977</v>
      </c>
      <c r="AM45" t="s">
        <v>18392</v>
      </c>
      <c r="AN45" t="s">
        <v>18397</v>
      </c>
    </row>
    <row r="46" spans="1:40" ht="43.2" x14ac:dyDescent="0.3">
      <c r="A46" t="s">
        <v>302</v>
      </c>
      <c r="B46" s="2" t="s">
        <v>15</v>
      </c>
      <c r="C46" s="3">
        <v>40025</v>
      </c>
      <c r="D46" t="s">
        <v>25</v>
      </c>
      <c r="E46" t="s">
        <v>303</v>
      </c>
      <c r="F46" t="s">
        <v>72</v>
      </c>
      <c r="G46" t="s">
        <v>304</v>
      </c>
      <c r="H46" s="2" t="s">
        <v>305</v>
      </c>
      <c r="I46" s="2" t="s">
        <v>306</v>
      </c>
      <c r="J46" s="1" t="s">
        <v>307</v>
      </c>
      <c r="K46" s="1">
        <f t="shared" si="0"/>
        <v>0</v>
      </c>
      <c r="L46" s="1">
        <f t="shared" si="0"/>
        <v>0</v>
      </c>
      <c r="M46" s="1">
        <f t="shared" si="0"/>
        <v>1</v>
      </c>
      <c r="N46" s="1">
        <f t="shared" si="0"/>
        <v>0</v>
      </c>
      <c r="O46" s="1">
        <f t="shared" si="1"/>
        <v>1</v>
      </c>
      <c r="P46" s="1" t="s">
        <v>18348</v>
      </c>
      <c r="Q46" s="1" t="s">
        <v>18355</v>
      </c>
      <c r="R46" s="1">
        <v>82</v>
      </c>
      <c r="S46" s="9">
        <f t="shared" si="3"/>
        <v>61.147400000000005</v>
      </c>
      <c r="T46" s="3">
        <v>44783</v>
      </c>
      <c r="U46" s="8" t="s">
        <v>308</v>
      </c>
      <c r="V46" s="3">
        <v>44783</v>
      </c>
      <c r="W46" s="8" t="s">
        <v>309</v>
      </c>
      <c r="X46" s="8">
        <v>1.7</v>
      </c>
      <c r="Y46" s="10">
        <f t="shared" si="2"/>
        <v>103.95058</v>
      </c>
      <c r="Z46" s="10">
        <f>IFERROR(INDEX(EFs!B:B,MATCH(P46,EFs!A:A,0))*Dataset!Y46/1000,0)</f>
        <v>7.5494703218367015E-2</v>
      </c>
      <c r="AA46">
        <v>32.861198000000002</v>
      </c>
      <c r="AB46">
        <v>-116.824865</v>
      </c>
      <c r="AC46">
        <v>1</v>
      </c>
      <c r="AD46" t="s">
        <v>18387</v>
      </c>
      <c r="AE46">
        <v>15935</v>
      </c>
      <c r="AF46" t="s">
        <v>18447</v>
      </c>
      <c r="AG46" t="s">
        <v>18448</v>
      </c>
      <c r="AH46" t="s">
        <v>306</v>
      </c>
      <c r="AI46" t="s">
        <v>18449</v>
      </c>
      <c r="AJ46" t="s">
        <v>18390</v>
      </c>
      <c r="AK46" t="s">
        <v>18391</v>
      </c>
      <c r="AL46">
        <v>92021</v>
      </c>
      <c r="AM46" t="s">
        <v>18392</v>
      </c>
      <c r="AN46" t="s">
        <v>18393</v>
      </c>
    </row>
    <row r="47" spans="1:40" ht="28.8" x14ac:dyDescent="0.3">
      <c r="A47" t="s">
        <v>310</v>
      </c>
      <c r="B47" s="2" t="s">
        <v>15</v>
      </c>
      <c r="C47" s="3">
        <v>40025</v>
      </c>
      <c r="D47" t="s">
        <v>25</v>
      </c>
      <c r="E47" t="s">
        <v>311</v>
      </c>
      <c r="F47" t="s">
        <v>27</v>
      </c>
      <c r="G47" t="s">
        <v>312</v>
      </c>
      <c r="H47" s="2" t="s">
        <v>313</v>
      </c>
      <c r="I47" s="2" t="s">
        <v>53</v>
      </c>
      <c r="J47" s="1" t="s">
        <v>314</v>
      </c>
      <c r="K47" s="1">
        <f t="shared" si="0"/>
        <v>0</v>
      </c>
      <c r="L47" s="1">
        <f t="shared" si="0"/>
        <v>0</v>
      </c>
      <c r="M47" s="1">
        <f t="shared" si="0"/>
        <v>0</v>
      </c>
      <c r="N47" s="1">
        <f t="shared" si="0"/>
        <v>1</v>
      </c>
      <c r="O47" s="1">
        <f t="shared" si="1"/>
        <v>1</v>
      </c>
      <c r="P47" s="1" t="s">
        <v>18347</v>
      </c>
      <c r="Q47" s="1" t="s">
        <v>18355</v>
      </c>
      <c r="R47" s="1">
        <v>80</v>
      </c>
      <c r="S47" s="9">
        <f t="shared" si="3"/>
        <v>59.656000000000006</v>
      </c>
      <c r="T47" s="3">
        <v>44328</v>
      </c>
      <c r="U47" s="8" t="s">
        <v>315</v>
      </c>
      <c r="V47" s="3">
        <v>44679</v>
      </c>
      <c r="W47" s="8" t="s">
        <v>316</v>
      </c>
      <c r="X47" s="8">
        <v>15.7</v>
      </c>
      <c r="Y47" s="10">
        <f t="shared" si="2"/>
        <v>936.5992</v>
      </c>
      <c r="Z47" s="10">
        <f>IFERROR(INDEX(EFs!B:B,MATCH(P47,EFs!A:A,0))*Dataset!Y47/1000,0)</f>
        <v>0.77166408087999994</v>
      </c>
      <c r="AA47">
        <v>33.147317000000001</v>
      </c>
      <c r="AB47">
        <v>-117.10845399999999</v>
      </c>
      <c r="AC47">
        <v>1</v>
      </c>
      <c r="AD47" t="s">
        <v>18394</v>
      </c>
      <c r="AE47">
        <v>1750</v>
      </c>
      <c r="AF47" t="s">
        <v>18450</v>
      </c>
      <c r="AI47" t="s">
        <v>18421</v>
      </c>
      <c r="AJ47" t="s">
        <v>18390</v>
      </c>
      <c r="AK47" t="s">
        <v>18391</v>
      </c>
      <c r="AL47">
        <v>92026</v>
      </c>
      <c r="AM47" t="s">
        <v>18392</v>
      </c>
      <c r="AN47" t="s">
        <v>18397</v>
      </c>
    </row>
    <row r="48" spans="1:40" ht="43.2" x14ac:dyDescent="0.3">
      <c r="A48" t="s">
        <v>317</v>
      </c>
      <c r="B48" s="2" t="s">
        <v>15</v>
      </c>
      <c r="C48" s="3">
        <v>40025</v>
      </c>
      <c r="D48" t="s">
        <v>193</v>
      </c>
      <c r="E48" t="s">
        <v>318</v>
      </c>
      <c r="F48" t="s">
        <v>36</v>
      </c>
      <c r="G48" t="s">
        <v>319</v>
      </c>
      <c r="H48" s="2" t="s">
        <v>320</v>
      </c>
      <c r="I48" s="2" t="s">
        <v>46</v>
      </c>
      <c r="J48" s="1" t="s">
        <v>321</v>
      </c>
      <c r="K48" s="1">
        <f t="shared" si="0"/>
        <v>1</v>
      </c>
      <c r="L48" s="1">
        <f t="shared" si="0"/>
        <v>0</v>
      </c>
      <c r="M48" s="1">
        <f t="shared" si="0"/>
        <v>0</v>
      </c>
      <c r="N48" s="1">
        <f t="shared" si="0"/>
        <v>0</v>
      </c>
      <c r="O48" s="1">
        <f t="shared" si="1"/>
        <v>1</v>
      </c>
      <c r="P48" s="1" t="s">
        <v>18346</v>
      </c>
      <c r="Q48" s="1">
        <v>1000</v>
      </c>
      <c r="R48" s="1">
        <v>1480</v>
      </c>
      <c r="S48" s="9">
        <f t="shared" si="3"/>
        <v>1000</v>
      </c>
      <c r="T48" s="3">
        <v>44369</v>
      </c>
      <c r="U48" s="8" t="s">
        <v>322</v>
      </c>
      <c r="V48" s="3">
        <v>44764</v>
      </c>
      <c r="W48" s="8" t="s">
        <v>323</v>
      </c>
      <c r="X48" s="8">
        <v>41</v>
      </c>
      <c r="Y48" s="10">
        <f t="shared" si="2"/>
        <v>41000</v>
      </c>
      <c r="Z48" s="10">
        <f>IFERROR(INDEX(EFs!B:B,MATCH(P48,EFs!A:A,0))*Dataset!Y48/1000,0)</f>
        <v>37.244109760999997</v>
      </c>
      <c r="AA48">
        <v>32.875765999999999</v>
      </c>
      <c r="AB48">
        <v>-117.239553</v>
      </c>
      <c r="AC48">
        <v>1</v>
      </c>
      <c r="AD48" t="s">
        <v>18387</v>
      </c>
      <c r="AE48">
        <v>9500</v>
      </c>
      <c r="AF48" t="s">
        <v>18451</v>
      </c>
      <c r="AI48" t="s">
        <v>18428</v>
      </c>
      <c r="AJ48" t="s">
        <v>18390</v>
      </c>
      <c r="AK48" t="s">
        <v>18391</v>
      </c>
      <c r="AL48">
        <v>92093</v>
      </c>
      <c r="AM48" t="s">
        <v>18392</v>
      </c>
      <c r="AN48" t="s">
        <v>18393</v>
      </c>
    </row>
    <row r="49" spans="1:40" ht="43.2" x14ac:dyDescent="0.3">
      <c r="A49" t="s">
        <v>324</v>
      </c>
      <c r="B49" s="2" t="s">
        <v>15</v>
      </c>
      <c r="C49" s="3">
        <v>40025</v>
      </c>
      <c r="D49" t="s">
        <v>16</v>
      </c>
      <c r="E49" t="s">
        <v>325</v>
      </c>
      <c r="F49" t="s">
        <v>27</v>
      </c>
      <c r="G49" t="s">
        <v>326</v>
      </c>
      <c r="H49" s="2" t="s">
        <v>327</v>
      </c>
      <c r="I49" s="2" t="s">
        <v>328</v>
      </c>
      <c r="J49" s="1" t="s">
        <v>329</v>
      </c>
      <c r="K49" s="1">
        <f t="shared" si="0"/>
        <v>0</v>
      </c>
      <c r="L49" s="1">
        <f t="shared" si="0"/>
        <v>1</v>
      </c>
      <c r="M49" s="1">
        <f t="shared" si="0"/>
        <v>0</v>
      </c>
      <c r="N49" s="1">
        <f t="shared" si="0"/>
        <v>0</v>
      </c>
      <c r="O49" s="1">
        <f t="shared" si="1"/>
        <v>1</v>
      </c>
      <c r="P49" s="1" t="s">
        <v>18349</v>
      </c>
      <c r="Q49" s="1">
        <v>45</v>
      </c>
      <c r="R49" s="1">
        <v>75</v>
      </c>
      <c r="S49" s="9">
        <f t="shared" si="3"/>
        <v>45</v>
      </c>
      <c r="T49" s="3">
        <v>44509</v>
      </c>
      <c r="U49" s="8" t="s">
        <v>330</v>
      </c>
      <c r="V49" s="3">
        <v>44509</v>
      </c>
      <c r="W49" s="8" t="s">
        <v>330</v>
      </c>
      <c r="X49" s="8">
        <v>0</v>
      </c>
      <c r="Y49" s="10">
        <f t="shared" si="2"/>
        <v>0</v>
      </c>
      <c r="Z49" s="10">
        <f>IFERROR(INDEX(EFs!B:B,MATCH(P49,EFs!A:A,0))*Dataset!Y49/1000,0)</f>
        <v>0</v>
      </c>
      <c r="AA49">
        <v>32.578243999999998</v>
      </c>
      <c r="AB49">
        <v>-116.630415</v>
      </c>
      <c r="AC49">
        <v>1</v>
      </c>
      <c r="AD49" t="s">
        <v>18387</v>
      </c>
      <c r="AE49">
        <v>23945</v>
      </c>
      <c r="AF49" t="s">
        <v>18452</v>
      </c>
      <c r="AI49" t="s">
        <v>18453</v>
      </c>
      <c r="AJ49" t="s">
        <v>18390</v>
      </c>
      <c r="AK49" t="s">
        <v>18391</v>
      </c>
      <c r="AL49">
        <v>91980</v>
      </c>
      <c r="AM49" t="s">
        <v>18392</v>
      </c>
      <c r="AN49" t="s">
        <v>18393</v>
      </c>
    </row>
    <row r="50" spans="1:40" ht="43.2" x14ac:dyDescent="0.3">
      <c r="A50" t="s">
        <v>331</v>
      </c>
      <c r="B50" s="2" t="s">
        <v>15</v>
      </c>
      <c r="C50" s="3">
        <v>40025</v>
      </c>
      <c r="D50" t="s">
        <v>16</v>
      </c>
      <c r="E50" t="s">
        <v>325</v>
      </c>
      <c r="F50" t="s">
        <v>332</v>
      </c>
      <c r="G50" t="s">
        <v>333</v>
      </c>
      <c r="H50" s="2" t="s">
        <v>334</v>
      </c>
      <c r="I50" s="2" t="s">
        <v>107</v>
      </c>
      <c r="J50" s="1" t="s">
        <v>335</v>
      </c>
      <c r="K50" s="1">
        <f t="shared" si="0"/>
        <v>0</v>
      </c>
      <c r="L50" s="1">
        <f t="shared" si="0"/>
        <v>0</v>
      </c>
      <c r="M50" s="1">
        <f t="shared" si="0"/>
        <v>0</v>
      </c>
      <c r="N50" s="1">
        <f t="shared" si="0"/>
        <v>1</v>
      </c>
      <c r="O50" s="1">
        <f t="shared" si="1"/>
        <v>1</v>
      </c>
      <c r="P50" s="1" t="s">
        <v>18347</v>
      </c>
      <c r="Q50" s="1">
        <v>45</v>
      </c>
      <c r="R50" s="1">
        <v>68</v>
      </c>
      <c r="S50" s="9">
        <f t="shared" si="3"/>
        <v>45</v>
      </c>
      <c r="T50" s="3">
        <v>44334</v>
      </c>
      <c r="U50" s="8" t="s">
        <v>336</v>
      </c>
      <c r="V50" s="3">
        <v>44334</v>
      </c>
      <c r="W50" s="8" t="s">
        <v>336</v>
      </c>
      <c r="X50" s="8">
        <v>0</v>
      </c>
      <c r="Y50" s="10">
        <f t="shared" si="2"/>
        <v>0</v>
      </c>
      <c r="Z50" s="10">
        <f>IFERROR(INDEX(EFs!B:B,MATCH(P50,EFs!A:A,0))*Dataset!Y50/1000,0)</f>
        <v>0</v>
      </c>
      <c r="AA50">
        <v>32.747343000000001</v>
      </c>
      <c r="AB50">
        <v>-117.06765799999999</v>
      </c>
      <c r="AC50">
        <v>1</v>
      </c>
      <c r="AD50" t="s">
        <v>18387</v>
      </c>
      <c r="AE50">
        <v>6020</v>
      </c>
      <c r="AF50" t="s">
        <v>18454</v>
      </c>
      <c r="AI50" t="s">
        <v>18389</v>
      </c>
      <c r="AJ50" t="s">
        <v>18390</v>
      </c>
      <c r="AK50" t="s">
        <v>18391</v>
      </c>
      <c r="AL50">
        <v>92115</v>
      </c>
      <c r="AM50" t="s">
        <v>18392</v>
      </c>
      <c r="AN50" t="s">
        <v>18393</v>
      </c>
    </row>
    <row r="51" spans="1:40" ht="57.6" x14ac:dyDescent="0.3">
      <c r="A51" t="s">
        <v>337</v>
      </c>
      <c r="B51" s="2" t="s">
        <v>15</v>
      </c>
      <c r="C51" s="3">
        <v>40025</v>
      </c>
      <c r="D51" t="s">
        <v>16</v>
      </c>
      <c r="E51" t="s">
        <v>338</v>
      </c>
      <c r="F51" t="s">
        <v>145</v>
      </c>
      <c r="G51" t="s">
        <v>339</v>
      </c>
      <c r="H51" s="2" t="s">
        <v>242</v>
      </c>
      <c r="I51" s="2" t="s">
        <v>164</v>
      </c>
      <c r="J51" s="1" t="s">
        <v>340</v>
      </c>
      <c r="K51" s="1">
        <f t="shared" si="0"/>
        <v>0</v>
      </c>
      <c r="L51" s="1">
        <f t="shared" si="0"/>
        <v>0</v>
      </c>
      <c r="M51" s="1">
        <f t="shared" si="0"/>
        <v>1</v>
      </c>
      <c r="N51" s="1">
        <f t="shared" si="0"/>
        <v>0</v>
      </c>
      <c r="O51" s="1">
        <f t="shared" si="1"/>
        <v>1</v>
      </c>
      <c r="P51" s="1" t="s">
        <v>18348</v>
      </c>
      <c r="Q51" s="1">
        <v>30</v>
      </c>
      <c r="R51" s="1">
        <v>75</v>
      </c>
      <c r="S51" s="9">
        <f t="shared" si="3"/>
        <v>30</v>
      </c>
      <c r="T51" s="3">
        <v>44454</v>
      </c>
      <c r="U51" s="8" t="s">
        <v>341</v>
      </c>
      <c r="V51" s="3">
        <v>44454</v>
      </c>
      <c r="W51" s="8" t="s">
        <v>342</v>
      </c>
      <c r="X51" s="8">
        <v>22.2</v>
      </c>
      <c r="Y51" s="10">
        <f t="shared" si="2"/>
        <v>666</v>
      </c>
      <c r="Z51" s="10">
        <f>IFERROR(INDEX(EFs!B:B,MATCH(P51,EFs!A:A,0))*Dataset!Y51/1000,0)</f>
        <v>0.48368630885399999</v>
      </c>
      <c r="AA51">
        <v>33.386527999999998</v>
      </c>
      <c r="AB51">
        <v>-117.239053</v>
      </c>
      <c r="AC51">
        <v>0.9</v>
      </c>
      <c r="AD51" t="s">
        <v>18387</v>
      </c>
      <c r="AE51">
        <v>1133</v>
      </c>
      <c r="AF51" t="s">
        <v>18455</v>
      </c>
      <c r="AI51" t="s">
        <v>18435</v>
      </c>
      <c r="AJ51" t="s">
        <v>18390</v>
      </c>
      <c r="AK51" t="s">
        <v>18391</v>
      </c>
      <c r="AL51">
        <v>92028</v>
      </c>
      <c r="AM51" t="s">
        <v>18392</v>
      </c>
      <c r="AN51" t="s">
        <v>18393</v>
      </c>
    </row>
    <row r="52" spans="1:40" ht="43.2" x14ac:dyDescent="0.3">
      <c r="A52" t="s">
        <v>343</v>
      </c>
      <c r="B52" s="2" t="s">
        <v>15</v>
      </c>
      <c r="C52" s="3">
        <v>40025</v>
      </c>
      <c r="D52" t="s">
        <v>25</v>
      </c>
      <c r="E52" t="s">
        <v>344</v>
      </c>
      <c r="F52" t="s">
        <v>345</v>
      </c>
      <c r="G52" t="s">
        <v>346</v>
      </c>
      <c r="H52" s="2" t="s">
        <v>83</v>
      </c>
      <c r="I52" s="2" t="s">
        <v>84</v>
      </c>
      <c r="J52" s="1" t="s">
        <v>347</v>
      </c>
      <c r="K52" s="1">
        <f t="shared" si="0"/>
        <v>1</v>
      </c>
      <c r="L52" s="1">
        <f t="shared" si="0"/>
        <v>0</v>
      </c>
      <c r="M52" s="1">
        <f t="shared" si="0"/>
        <v>0</v>
      </c>
      <c r="N52" s="1">
        <f t="shared" si="0"/>
        <v>0</v>
      </c>
      <c r="O52" s="1">
        <f t="shared" si="1"/>
        <v>1</v>
      </c>
      <c r="P52" s="1" t="s">
        <v>18346</v>
      </c>
      <c r="Q52" s="1">
        <v>800</v>
      </c>
      <c r="R52" s="1">
        <v>1199</v>
      </c>
      <c r="S52" s="9">
        <f t="shared" si="3"/>
        <v>800</v>
      </c>
      <c r="T52" s="8"/>
      <c r="U52" s="8"/>
      <c r="V52" s="8"/>
      <c r="W52" s="8"/>
      <c r="X52" s="8"/>
      <c r="Y52" s="10">
        <f t="shared" si="2"/>
        <v>0</v>
      </c>
      <c r="Z52" s="10">
        <f>IFERROR(INDEX(EFs!B:B,MATCH(P52,EFs!A:A,0))*Dataset!Y52/1000,0)</f>
        <v>0</v>
      </c>
      <c r="AA52">
        <v>32.633854999999997</v>
      </c>
      <c r="AB52">
        <v>-117.08320999999999</v>
      </c>
      <c r="AC52">
        <v>1</v>
      </c>
      <c r="AD52" t="s">
        <v>18387</v>
      </c>
      <c r="AE52">
        <v>435</v>
      </c>
      <c r="AF52" t="s">
        <v>18456</v>
      </c>
      <c r="AI52" t="s">
        <v>18406</v>
      </c>
      <c r="AJ52" t="s">
        <v>18390</v>
      </c>
      <c r="AK52" t="s">
        <v>18391</v>
      </c>
      <c r="AL52">
        <v>91910</v>
      </c>
      <c r="AM52" t="s">
        <v>18392</v>
      </c>
      <c r="AN52" t="s">
        <v>18393</v>
      </c>
    </row>
    <row r="53" spans="1:40" ht="28.8" x14ac:dyDescent="0.3">
      <c r="A53" t="s">
        <v>348</v>
      </c>
      <c r="B53" s="2" t="s">
        <v>15</v>
      </c>
      <c r="C53" s="3">
        <v>40025</v>
      </c>
      <c r="D53" t="s">
        <v>25</v>
      </c>
      <c r="E53" t="s">
        <v>349</v>
      </c>
      <c r="F53" t="s">
        <v>72</v>
      </c>
      <c r="G53" t="s">
        <v>350</v>
      </c>
      <c r="H53" s="2" t="s">
        <v>351</v>
      </c>
      <c r="I53" s="2" t="s">
        <v>92</v>
      </c>
      <c r="J53" s="1" t="s">
        <v>352</v>
      </c>
      <c r="K53" s="1">
        <f t="shared" si="0"/>
        <v>0</v>
      </c>
      <c r="L53" s="1">
        <f t="shared" si="0"/>
        <v>0</v>
      </c>
      <c r="M53" s="1">
        <f t="shared" si="0"/>
        <v>1</v>
      </c>
      <c r="N53" s="1">
        <f t="shared" si="0"/>
        <v>0</v>
      </c>
      <c r="O53" s="1">
        <f t="shared" si="1"/>
        <v>1</v>
      </c>
      <c r="P53" s="1" t="s">
        <v>18348</v>
      </c>
      <c r="Q53" s="1" t="s">
        <v>18355</v>
      </c>
      <c r="R53" s="1">
        <v>227</v>
      </c>
      <c r="S53" s="9">
        <f t="shared" si="3"/>
        <v>169.2739</v>
      </c>
      <c r="T53" s="3">
        <v>44365</v>
      </c>
      <c r="U53" s="8" t="s">
        <v>353</v>
      </c>
      <c r="V53" s="3">
        <v>44750</v>
      </c>
      <c r="W53" s="8" t="s">
        <v>354</v>
      </c>
      <c r="X53" s="8">
        <v>2.6</v>
      </c>
      <c r="Y53" s="10">
        <f t="shared" si="2"/>
        <v>440.11214000000001</v>
      </c>
      <c r="Z53" s="10">
        <f>IFERROR(INDEX(EFs!B:B,MATCH(P53,EFs!A:A,0))*Dataset!Y53/1000,0)</f>
        <v>0.31963395867632866</v>
      </c>
      <c r="AA53">
        <v>32.676859999999998</v>
      </c>
      <c r="AB53">
        <v>-117.174907</v>
      </c>
      <c r="AC53">
        <v>1</v>
      </c>
      <c r="AD53" t="s">
        <v>18387</v>
      </c>
      <c r="AE53">
        <v>1760</v>
      </c>
      <c r="AF53" t="s">
        <v>18457</v>
      </c>
      <c r="AI53" t="s">
        <v>18458</v>
      </c>
      <c r="AJ53" t="s">
        <v>18390</v>
      </c>
      <c r="AK53" t="s">
        <v>18391</v>
      </c>
      <c r="AL53">
        <v>92118</v>
      </c>
      <c r="AM53" t="s">
        <v>18392</v>
      </c>
      <c r="AN53" t="s">
        <v>18393</v>
      </c>
    </row>
    <row r="54" spans="1:40" ht="43.2" x14ac:dyDescent="0.3">
      <c r="A54" t="s">
        <v>355</v>
      </c>
      <c r="B54" s="2" t="s">
        <v>15</v>
      </c>
      <c r="C54" s="3">
        <v>40025</v>
      </c>
      <c r="D54" t="s">
        <v>193</v>
      </c>
      <c r="E54" t="s">
        <v>356</v>
      </c>
      <c r="F54" t="s">
        <v>27</v>
      </c>
      <c r="G54" t="s">
        <v>357</v>
      </c>
      <c r="H54" s="2" t="s">
        <v>351</v>
      </c>
      <c r="I54" s="2" t="s">
        <v>92</v>
      </c>
      <c r="J54" s="1" t="s">
        <v>358</v>
      </c>
      <c r="K54" s="1">
        <f t="shared" si="0"/>
        <v>0</v>
      </c>
      <c r="L54" s="1">
        <f t="shared" si="0"/>
        <v>0</v>
      </c>
      <c r="M54" s="1">
        <f t="shared" si="0"/>
        <v>0</v>
      </c>
      <c r="N54" s="1">
        <f t="shared" si="0"/>
        <v>0</v>
      </c>
      <c r="O54" s="1">
        <f t="shared" si="1"/>
        <v>0</v>
      </c>
      <c r="P54" s="1" t="s">
        <v>18348</v>
      </c>
      <c r="Q54" s="1">
        <v>125</v>
      </c>
      <c r="R54" s="1">
        <v>205</v>
      </c>
      <c r="S54" s="9">
        <f t="shared" si="3"/>
        <v>125</v>
      </c>
      <c r="T54" s="3">
        <v>44398</v>
      </c>
      <c r="U54" s="8" t="s">
        <v>359</v>
      </c>
      <c r="V54" s="3">
        <v>44756</v>
      </c>
      <c r="W54" s="8" t="s">
        <v>360</v>
      </c>
      <c r="X54" s="8">
        <v>8.9</v>
      </c>
      <c r="Y54" s="10">
        <f t="shared" si="2"/>
        <v>1112.5</v>
      </c>
      <c r="Z54" s="10">
        <f>IFERROR(INDEX(EFs!B:B,MATCH(P54,EFs!A:A,0))*Dataset!Y54/1000,0)</f>
        <v>0.80795948738750001</v>
      </c>
      <c r="AA54">
        <v>32.676859999999998</v>
      </c>
      <c r="AB54">
        <v>-117.17322299999999</v>
      </c>
      <c r="AC54">
        <v>1</v>
      </c>
      <c r="AD54" t="s">
        <v>18387</v>
      </c>
      <c r="AE54">
        <v>1770</v>
      </c>
      <c r="AF54" t="s">
        <v>18457</v>
      </c>
      <c r="AI54" t="s">
        <v>18458</v>
      </c>
      <c r="AJ54" t="s">
        <v>18390</v>
      </c>
      <c r="AK54" t="s">
        <v>18391</v>
      </c>
      <c r="AL54">
        <v>92118</v>
      </c>
      <c r="AM54" t="s">
        <v>18392</v>
      </c>
      <c r="AN54" t="s">
        <v>18393</v>
      </c>
    </row>
    <row r="55" spans="1:40" ht="57.6" x14ac:dyDescent="0.3">
      <c r="A55" t="s">
        <v>361</v>
      </c>
      <c r="B55" s="2" t="s">
        <v>15</v>
      </c>
      <c r="C55" s="3">
        <v>40025</v>
      </c>
      <c r="D55" t="s">
        <v>16</v>
      </c>
      <c r="E55" t="s">
        <v>362</v>
      </c>
      <c r="F55" t="s">
        <v>145</v>
      </c>
      <c r="G55" t="s">
        <v>363</v>
      </c>
      <c r="H55" s="2" t="s">
        <v>364</v>
      </c>
      <c r="I55" s="2" t="s">
        <v>62</v>
      </c>
      <c r="J55" s="1" t="s">
        <v>365</v>
      </c>
      <c r="K55" s="1">
        <f t="shared" si="0"/>
        <v>0</v>
      </c>
      <c r="L55" s="1">
        <f t="shared" si="0"/>
        <v>0</v>
      </c>
      <c r="M55" s="1">
        <f t="shared" si="0"/>
        <v>1</v>
      </c>
      <c r="N55" s="1">
        <f t="shared" si="0"/>
        <v>0</v>
      </c>
      <c r="O55" s="1">
        <f t="shared" si="1"/>
        <v>1</v>
      </c>
      <c r="P55" s="1" t="s">
        <v>18348</v>
      </c>
      <c r="Q55" s="1">
        <v>30</v>
      </c>
      <c r="R55" s="1">
        <v>75</v>
      </c>
      <c r="S55" s="9">
        <f t="shared" si="3"/>
        <v>30</v>
      </c>
      <c r="T55" s="3">
        <v>44343</v>
      </c>
      <c r="U55" s="8" t="s">
        <v>366</v>
      </c>
      <c r="V55" s="3">
        <v>44764</v>
      </c>
      <c r="W55" s="8" t="s">
        <v>367</v>
      </c>
      <c r="X55" s="8">
        <v>8.6</v>
      </c>
      <c r="Y55" s="10">
        <f t="shared" si="2"/>
        <v>258</v>
      </c>
      <c r="Z55" s="10">
        <f>IFERROR(INDEX(EFs!B:B,MATCH(P55,EFs!A:A,0))*Dataset!Y55/1000,0)</f>
        <v>0.18737397550199997</v>
      </c>
      <c r="AA55">
        <v>32.785795</v>
      </c>
      <c r="AB55">
        <v>-117.005347</v>
      </c>
      <c r="AC55">
        <v>1</v>
      </c>
      <c r="AD55" t="s">
        <v>18387</v>
      </c>
      <c r="AE55">
        <v>8920</v>
      </c>
      <c r="AF55" t="s">
        <v>18459</v>
      </c>
      <c r="AI55" t="s">
        <v>18460</v>
      </c>
      <c r="AJ55" t="s">
        <v>18390</v>
      </c>
      <c r="AK55" t="s">
        <v>18391</v>
      </c>
      <c r="AL55">
        <v>91942</v>
      </c>
      <c r="AM55" t="s">
        <v>18392</v>
      </c>
      <c r="AN55" t="s">
        <v>18407</v>
      </c>
    </row>
    <row r="56" spans="1:40" ht="57.6" x14ac:dyDescent="0.3">
      <c r="A56" t="s">
        <v>368</v>
      </c>
      <c r="B56" s="2" t="s">
        <v>15</v>
      </c>
      <c r="C56" s="3">
        <v>40025</v>
      </c>
      <c r="D56" t="s">
        <v>16</v>
      </c>
      <c r="E56" t="s">
        <v>369</v>
      </c>
      <c r="F56" t="s">
        <v>370</v>
      </c>
      <c r="G56" t="s">
        <v>371</v>
      </c>
      <c r="H56" s="2" t="s">
        <v>372</v>
      </c>
      <c r="I56" s="2" t="s">
        <v>62</v>
      </c>
      <c r="J56" s="1" t="s">
        <v>373</v>
      </c>
      <c r="K56" s="1">
        <f t="shared" si="0"/>
        <v>0</v>
      </c>
      <c r="L56" s="1">
        <f t="shared" si="0"/>
        <v>0</v>
      </c>
      <c r="M56" s="1">
        <f t="shared" si="0"/>
        <v>1</v>
      </c>
      <c r="N56" s="1">
        <f t="shared" si="0"/>
        <v>0</v>
      </c>
      <c r="O56" s="1">
        <f t="shared" si="1"/>
        <v>1</v>
      </c>
      <c r="P56" s="1" t="s">
        <v>18348</v>
      </c>
      <c r="Q56" s="1">
        <v>30</v>
      </c>
      <c r="R56" s="1">
        <v>75</v>
      </c>
      <c r="S56" s="9">
        <f t="shared" si="3"/>
        <v>30</v>
      </c>
      <c r="T56" s="3">
        <v>44460</v>
      </c>
      <c r="U56" s="8" t="s">
        <v>374</v>
      </c>
      <c r="V56" s="3">
        <v>44460</v>
      </c>
      <c r="W56" s="8" t="s">
        <v>375</v>
      </c>
      <c r="X56" s="8">
        <v>5.2</v>
      </c>
      <c r="Y56" s="10">
        <f t="shared" si="2"/>
        <v>156</v>
      </c>
      <c r="Z56" s="10">
        <f>IFERROR(INDEX(EFs!B:B,MATCH(P56,EFs!A:A,0))*Dataset!Y56/1000,0)</f>
        <v>0.11329589216399999</v>
      </c>
      <c r="AA56">
        <v>32.748641999999997</v>
      </c>
      <c r="AB56">
        <v>-117.099215</v>
      </c>
      <c r="AC56">
        <v>1</v>
      </c>
      <c r="AD56" t="s">
        <v>18387</v>
      </c>
      <c r="AE56">
        <v>4421</v>
      </c>
      <c r="AF56" t="s">
        <v>18461</v>
      </c>
      <c r="AI56" t="s">
        <v>18389</v>
      </c>
      <c r="AJ56" t="s">
        <v>18390</v>
      </c>
      <c r="AK56" t="s">
        <v>18391</v>
      </c>
      <c r="AL56">
        <v>92105</v>
      </c>
      <c r="AM56" t="s">
        <v>18392</v>
      </c>
      <c r="AN56" t="s">
        <v>18393</v>
      </c>
    </row>
    <row r="57" spans="1:40" ht="57.6" x14ac:dyDescent="0.3">
      <c r="A57" t="s">
        <v>376</v>
      </c>
      <c r="B57" s="2" t="s">
        <v>15</v>
      </c>
      <c r="C57" s="3">
        <v>40025</v>
      </c>
      <c r="D57" t="s">
        <v>16</v>
      </c>
      <c r="E57" t="s">
        <v>377</v>
      </c>
      <c r="F57" t="s">
        <v>145</v>
      </c>
      <c r="G57" t="s">
        <v>378</v>
      </c>
      <c r="H57" s="2" t="s">
        <v>83</v>
      </c>
      <c r="I57" s="2" t="s">
        <v>84</v>
      </c>
      <c r="J57" s="1" t="s">
        <v>379</v>
      </c>
      <c r="K57" s="1">
        <f t="shared" si="0"/>
        <v>0</v>
      </c>
      <c r="L57" s="1">
        <f t="shared" si="0"/>
        <v>0</v>
      </c>
      <c r="M57" s="1">
        <f t="shared" si="0"/>
        <v>1</v>
      </c>
      <c r="N57" s="1">
        <f t="shared" si="0"/>
        <v>0</v>
      </c>
      <c r="O57" s="1">
        <f t="shared" si="1"/>
        <v>1</v>
      </c>
      <c r="P57" s="1" t="s">
        <v>18348</v>
      </c>
      <c r="Q57" s="1">
        <v>30</v>
      </c>
      <c r="R57" s="1">
        <v>75</v>
      </c>
      <c r="S57" s="9">
        <f t="shared" si="3"/>
        <v>30</v>
      </c>
      <c r="T57" s="8"/>
      <c r="U57" s="8"/>
      <c r="V57" s="8"/>
      <c r="W57" s="8"/>
      <c r="X57" s="8"/>
      <c r="Y57" s="10">
        <f t="shared" si="2"/>
        <v>0</v>
      </c>
      <c r="Z57" s="10">
        <f>IFERROR(INDEX(EFs!B:B,MATCH(P57,EFs!A:A,0))*Dataset!Y57/1000,0)</f>
        <v>0</v>
      </c>
      <c r="AA57">
        <v>32.62659</v>
      </c>
      <c r="AB57">
        <v>-117.075233</v>
      </c>
      <c r="AC57">
        <v>1</v>
      </c>
      <c r="AD57" t="s">
        <v>18387</v>
      </c>
      <c r="AE57">
        <v>720</v>
      </c>
      <c r="AF57" t="s">
        <v>18462</v>
      </c>
      <c r="AI57" t="s">
        <v>18406</v>
      </c>
      <c r="AJ57" t="s">
        <v>18390</v>
      </c>
      <c r="AK57" t="s">
        <v>18391</v>
      </c>
      <c r="AL57">
        <v>91910</v>
      </c>
      <c r="AM57" t="s">
        <v>18392</v>
      </c>
      <c r="AN57" t="s">
        <v>18393</v>
      </c>
    </row>
    <row r="58" spans="1:40" ht="57.6" x14ac:dyDescent="0.3">
      <c r="A58" t="s">
        <v>380</v>
      </c>
      <c r="B58" s="2" t="s">
        <v>15</v>
      </c>
      <c r="C58" s="3">
        <v>40025</v>
      </c>
      <c r="D58" t="s">
        <v>16</v>
      </c>
      <c r="E58" t="s">
        <v>381</v>
      </c>
      <c r="F58" t="s">
        <v>145</v>
      </c>
      <c r="G58" t="s">
        <v>382</v>
      </c>
      <c r="H58" s="2" t="s">
        <v>383</v>
      </c>
      <c r="I58" s="2" t="s">
        <v>306</v>
      </c>
      <c r="J58" s="1" t="s">
        <v>384</v>
      </c>
      <c r="K58" s="1">
        <f t="shared" si="0"/>
        <v>0</v>
      </c>
      <c r="L58" s="1">
        <f t="shared" si="0"/>
        <v>0</v>
      </c>
      <c r="M58" s="1">
        <f t="shared" si="0"/>
        <v>1</v>
      </c>
      <c r="N58" s="1">
        <f t="shared" si="0"/>
        <v>0</v>
      </c>
      <c r="O58" s="1">
        <f t="shared" si="1"/>
        <v>1</v>
      </c>
      <c r="P58" s="1" t="s">
        <v>18348</v>
      </c>
      <c r="Q58" s="1">
        <v>30</v>
      </c>
      <c r="R58" s="1">
        <v>75</v>
      </c>
      <c r="S58" s="9">
        <f t="shared" si="3"/>
        <v>30</v>
      </c>
      <c r="T58" s="3">
        <v>44713</v>
      </c>
      <c r="U58" s="8" t="s">
        <v>385</v>
      </c>
      <c r="V58" s="3">
        <v>44713</v>
      </c>
      <c r="W58" s="8" t="s">
        <v>386</v>
      </c>
      <c r="X58" s="8">
        <v>7.8</v>
      </c>
      <c r="Y58" s="10">
        <f t="shared" si="2"/>
        <v>234</v>
      </c>
      <c r="Z58" s="10">
        <f>IFERROR(INDEX(EFs!B:B,MATCH(P58,EFs!A:A,0))*Dataset!Y58/1000,0)</f>
        <v>0.16994383824599998</v>
      </c>
      <c r="AA58">
        <v>32.739871000000001</v>
      </c>
      <c r="AB58">
        <v>-116.93808799999999</v>
      </c>
      <c r="AC58">
        <v>1</v>
      </c>
      <c r="AD58" t="s">
        <v>18387</v>
      </c>
      <c r="AE58">
        <v>2899</v>
      </c>
      <c r="AF58" t="s">
        <v>18463</v>
      </c>
      <c r="AI58" t="s">
        <v>18449</v>
      </c>
      <c r="AJ58" t="s">
        <v>18390</v>
      </c>
      <c r="AK58" t="s">
        <v>18391</v>
      </c>
      <c r="AL58">
        <v>92019</v>
      </c>
      <c r="AM58" t="s">
        <v>18392</v>
      </c>
      <c r="AN58" t="s">
        <v>18393</v>
      </c>
    </row>
    <row r="59" spans="1:40" ht="57.6" x14ac:dyDescent="0.3">
      <c r="A59" t="s">
        <v>387</v>
      </c>
      <c r="B59" s="2" t="s">
        <v>15</v>
      </c>
      <c r="C59" s="3">
        <v>40025</v>
      </c>
      <c r="D59" t="s">
        <v>16</v>
      </c>
      <c r="E59" t="s">
        <v>388</v>
      </c>
      <c r="F59" t="s">
        <v>145</v>
      </c>
      <c r="G59" t="s">
        <v>389</v>
      </c>
      <c r="H59" s="2" t="s">
        <v>390</v>
      </c>
      <c r="I59" s="2" t="s">
        <v>62</v>
      </c>
      <c r="J59" s="1" t="s">
        <v>391</v>
      </c>
      <c r="K59" s="1">
        <f t="shared" si="0"/>
        <v>0</v>
      </c>
      <c r="L59" s="1">
        <f t="shared" si="0"/>
        <v>0</v>
      </c>
      <c r="M59" s="1">
        <f t="shared" si="0"/>
        <v>1</v>
      </c>
      <c r="N59" s="1">
        <f t="shared" si="0"/>
        <v>0</v>
      </c>
      <c r="O59" s="1">
        <f t="shared" si="1"/>
        <v>1</v>
      </c>
      <c r="P59" s="1" t="s">
        <v>18348</v>
      </c>
      <c r="Q59" s="1">
        <v>30</v>
      </c>
      <c r="R59" s="1">
        <v>75</v>
      </c>
      <c r="S59" s="9">
        <f t="shared" si="3"/>
        <v>30</v>
      </c>
      <c r="T59" s="3">
        <v>44439</v>
      </c>
      <c r="U59" s="8" t="s">
        <v>392</v>
      </c>
      <c r="V59" s="3">
        <v>44768</v>
      </c>
      <c r="W59" s="8" t="s">
        <v>393</v>
      </c>
      <c r="X59" s="8">
        <v>15.4</v>
      </c>
      <c r="Y59" s="10">
        <f t="shared" si="2"/>
        <v>462</v>
      </c>
      <c r="Z59" s="10">
        <f>IFERROR(INDEX(EFs!B:B,MATCH(P59,EFs!A:A,0))*Dataset!Y59/1000,0)</f>
        <v>0.33553014217799998</v>
      </c>
      <c r="AA59">
        <v>32.747011000000001</v>
      </c>
      <c r="AB59">
        <v>-116.98408000000001</v>
      </c>
      <c r="AC59">
        <v>1</v>
      </c>
      <c r="AD59" t="s">
        <v>18387</v>
      </c>
      <c r="AE59">
        <v>9831</v>
      </c>
      <c r="AF59" t="s">
        <v>18464</v>
      </c>
      <c r="AI59" t="s">
        <v>18446</v>
      </c>
      <c r="AJ59" t="s">
        <v>18390</v>
      </c>
      <c r="AK59" t="s">
        <v>18391</v>
      </c>
      <c r="AL59">
        <v>91977</v>
      </c>
      <c r="AM59" t="s">
        <v>18392</v>
      </c>
      <c r="AN59" t="s">
        <v>18393</v>
      </c>
    </row>
    <row r="60" spans="1:40" ht="57.6" x14ac:dyDescent="0.3">
      <c r="A60" t="s">
        <v>394</v>
      </c>
      <c r="B60" s="2" t="s">
        <v>15</v>
      </c>
      <c r="C60" s="3">
        <v>40025</v>
      </c>
      <c r="D60" t="s">
        <v>16</v>
      </c>
      <c r="E60" t="s">
        <v>395</v>
      </c>
      <c r="F60" t="s">
        <v>145</v>
      </c>
      <c r="G60" t="s">
        <v>396</v>
      </c>
      <c r="H60" s="2" t="s">
        <v>397</v>
      </c>
      <c r="I60" s="2" t="s">
        <v>75</v>
      </c>
      <c r="J60" s="1" t="s">
        <v>398</v>
      </c>
      <c r="K60" s="1">
        <f t="shared" si="0"/>
        <v>0</v>
      </c>
      <c r="L60" s="1">
        <f t="shared" si="0"/>
        <v>0</v>
      </c>
      <c r="M60" s="1">
        <f t="shared" si="0"/>
        <v>1</v>
      </c>
      <c r="N60" s="1">
        <f t="shared" si="0"/>
        <v>0</v>
      </c>
      <c r="O60" s="1">
        <f t="shared" si="1"/>
        <v>1</v>
      </c>
      <c r="P60" s="1" t="s">
        <v>18348</v>
      </c>
      <c r="Q60" s="1">
        <v>30</v>
      </c>
      <c r="R60" s="1">
        <v>75</v>
      </c>
      <c r="S60" s="9">
        <f t="shared" si="3"/>
        <v>30</v>
      </c>
      <c r="T60" s="8"/>
      <c r="U60" s="8"/>
      <c r="V60" s="8"/>
      <c r="W60" s="8"/>
      <c r="X60" s="8"/>
      <c r="Y60" s="10">
        <f t="shared" si="2"/>
        <v>0</v>
      </c>
      <c r="Z60" s="10">
        <f>IFERROR(INDEX(EFs!B:B,MATCH(P60,EFs!A:A,0))*Dataset!Y60/1000,0)</f>
        <v>0</v>
      </c>
      <c r="AA60">
        <v>33.131646000000003</v>
      </c>
      <c r="AB60">
        <v>-117.210633</v>
      </c>
      <c r="AC60">
        <v>1</v>
      </c>
      <c r="AD60" t="s">
        <v>18387</v>
      </c>
      <c r="AE60">
        <v>1929</v>
      </c>
      <c r="AF60" t="s">
        <v>18465</v>
      </c>
      <c r="AI60" t="s">
        <v>18466</v>
      </c>
      <c r="AJ60" t="s">
        <v>18390</v>
      </c>
      <c r="AK60" t="s">
        <v>18391</v>
      </c>
      <c r="AL60">
        <v>92078</v>
      </c>
      <c r="AM60" t="s">
        <v>18392</v>
      </c>
      <c r="AN60" t="s">
        <v>18393</v>
      </c>
    </row>
    <row r="61" spans="1:40" ht="57.6" x14ac:dyDescent="0.3">
      <c r="A61" t="s">
        <v>399</v>
      </c>
      <c r="B61" s="2" t="s">
        <v>15</v>
      </c>
      <c r="C61" s="3">
        <v>40025</v>
      </c>
      <c r="D61" t="s">
        <v>193</v>
      </c>
      <c r="E61" t="s">
        <v>400</v>
      </c>
      <c r="F61" t="s">
        <v>401</v>
      </c>
      <c r="G61" t="s">
        <v>402</v>
      </c>
      <c r="H61" s="2" t="s">
        <v>403</v>
      </c>
      <c r="I61" s="2" t="s">
        <v>155</v>
      </c>
      <c r="J61" s="1" t="s">
        <v>404</v>
      </c>
      <c r="K61" s="1">
        <f t="shared" si="0"/>
        <v>1</v>
      </c>
      <c r="L61" s="1">
        <f t="shared" si="0"/>
        <v>0</v>
      </c>
      <c r="M61" s="1">
        <f t="shared" si="0"/>
        <v>0</v>
      </c>
      <c r="N61" s="1">
        <f t="shared" si="0"/>
        <v>0</v>
      </c>
      <c r="O61" s="1">
        <f t="shared" si="1"/>
        <v>1</v>
      </c>
      <c r="P61" s="1" t="s">
        <v>18346</v>
      </c>
      <c r="Q61" s="1">
        <v>150</v>
      </c>
      <c r="R61" s="1">
        <v>251</v>
      </c>
      <c r="S61" s="9">
        <f t="shared" si="3"/>
        <v>150</v>
      </c>
      <c r="T61" s="3">
        <v>44561</v>
      </c>
      <c r="U61" s="8" t="s">
        <v>405</v>
      </c>
      <c r="V61" s="3">
        <v>44589</v>
      </c>
      <c r="W61" s="8" t="s">
        <v>406</v>
      </c>
      <c r="X61" s="8">
        <v>28.9</v>
      </c>
      <c r="Y61" s="10">
        <f t="shared" si="2"/>
        <v>4335</v>
      </c>
      <c r="Z61" s="10">
        <f>IFERROR(INDEX(EFs!B:B,MATCH(P61,EFs!A:A,0))*Dataset!Y61/1000,0)</f>
        <v>3.9378833125350003</v>
      </c>
      <c r="AA61">
        <v>33.261552999999999</v>
      </c>
      <c r="AB61">
        <v>-116.37196299999999</v>
      </c>
      <c r="AC61">
        <v>1</v>
      </c>
      <c r="AD61" t="s">
        <v>18387</v>
      </c>
      <c r="AE61">
        <v>2324</v>
      </c>
      <c r="AF61" t="s">
        <v>18467</v>
      </c>
      <c r="AI61" t="s">
        <v>18468</v>
      </c>
      <c r="AJ61" t="s">
        <v>18390</v>
      </c>
      <c r="AK61" t="s">
        <v>18391</v>
      </c>
      <c r="AL61">
        <v>92004</v>
      </c>
      <c r="AM61" t="s">
        <v>18392</v>
      </c>
      <c r="AN61" t="s">
        <v>18393</v>
      </c>
    </row>
    <row r="62" spans="1:40" ht="28.8" x14ac:dyDescent="0.3">
      <c r="A62" t="s">
        <v>407</v>
      </c>
      <c r="B62" s="2" t="s">
        <v>15</v>
      </c>
      <c r="C62" s="3">
        <v>40025</v>
      </c>
      <c r="D62" t="s">
        <v>25</v>
      </c>
      <c r="E62" t="s">
        <v>408</v>
      </c>
      <c r="F62" t="s">
        <v>409</v>
      </c>
      <c r="G62" t="s">
        <v>410</v>
      </c>
      <c r="H62" s="2" t="s">
        <v>83</v>
      </c>
      <c r="I62" s="2" t="s">
        <v>84</v>
      </c>
      <c r="J62" s="1" t="s">
        <v>411</v>
      </c>
      <c r="K62" s="1">
        <f t="shared" si="0"/>
        <v>0</v>
      </c>
      <c r="L62" s="1">
        <f t="shared" si="0"/>
        <v>0</v>
      </c>
      <c r="M62" s="1">
        <f t="shared" si="0"/>
        <v>1</v>
      </c>
      <c r="N62" s="1">
        <f t="shared" si="0"/>
        <v>0</v>
      </c>
      <c r="O62" s="1">
        <f t="shared" si="1"/>
        <v>1</v>
      </c>
      <c r="P62" s="1" t="s">
        <v>18348</v>
      </c>
      <c r="Q62" s="1" t="s">
        <v>18355</v>
      </c>
      <c r="R62" s="1">
        <v>50</v>
      </c>
      <c r="S62" s="9">
        <f t="shared" si="3"/>
        <v>37.285000000000004</v>
      </c>
      <c r="T62" s="3">
        <v>44561</v>
      </c>
      <c r="U62" s="8" t="s">
        <v>412</v>
      </c>
      <c r="V62" s="3">
        <v>44602</v>
      </c>
      <c r="W62" s="8" t="s">
        <v>413</v>
      </c>
      <c r="X62" s="8">
        <v>6.4</v>
      </c>
      <c r="Y62" s="10">
        <f t="shared" si="2"/>
        <v>238.62400000000002</v>
      </c>
      <c r="Z62" s="10">
        <f>IFERROR(INDEX(EFs!B:B,MATCH(P62,EFs!A:A,0))*Dataset!Y62/1000,0)</f>
        <v>0.17330204469065599</v>
      </c>
      <c r="AA62">
        <v>32.640532999999998</v>
      </c>
      <c r="AB62">
        <v>-116.99837100000001</v>
      </c>
      <c r="AC62">
        <v>1</v>
      </c>
      <c r="AD62" t="s">
        <v>18387</v>
      </c>
      <c r="AE62">
        <v>900</v>
      </c>
      <c r="AF62" t="s">
        <v>18469</v>
      </c>
      <c r="AI62" t="s">
        <v>18406</v>
      </c>
      <c r="AJ62" t="s">
        <v>18390</v>
      </c>
      <c r="AK62" t="s">
        <v>18391</v>
      </c>
      <c r="AL62">
        <v>91910</v>
      </c>
      <c r="AM62" t="s">
        <v>18392</v>
      </c>
      <c r="AN62" t="s">
        <v>18393</v>
      </c>
    </row>
    <row r="63" spans="1:40" ht="28.8" x14ac:dyDescent="0.3">
      <c r="A63" t="s">
        <v>414</v>
      </c>
      <c r="B63" s="2" t="s">
        <v>15</v>
      </c>
      <c r="C63" s="3">
        <v>40025</v>
      </c>
      <c r="D63" t="s">
        <v>25</v>
      </c>
      <c r="E63" t="s">
        <v>415</v>
      </c>
      <c r="F63" t="s">
        <v>416</v>
      </c>
      <c r="G63" t="s">
        <v>417</v>
      </c>
      <c r="H63" s="2" t="s">
        <v>372</v>
      </c>
      <c r="I63" s="2" t="s">
        <v>62</v>
      </c>
      <c r="J63" s="1" t="s">
        <v>418</v>
      </c>
      <c r="K63" s="1">
        <f t="shared" si="0"/>
        <v>0</v>
      </c>
      <c r="L63" s="1">
        <f t="shared" si="0"/>
        <v>0</v>
      </c>
      <c r="M63" s="1">
        <f t="shared" si="0"/>
        <v>1</v>
      </c>
      <c r="N63" s="1">
        <f t="shared" si="0"/>
        <v>0</v>
      </c>
      <c r="O63" s="1">
        <f t="shared" si="1"/>
        <v>1</v>
      </c>
      <c r="P63" s="1" t="s">
        <v>18348</v>
      </c>
      <c r="Q63" s="1" t="s">
        <v>18355</v>
      </c>
      <c r="R63" s="1">
        <v>107</v>
      </c>
      <c r="S63" s="9">
        <f t="shared" si="3"/>
        <v>79.789900000000003</v>
      </c>
      <c r="T63" s="3">
        <v>44399</v>
      </c>
      <c r="U63" s="8" t="s">
        <v>419</v>
      </c>
      <c r="V63" s="3">
        <v>44763</v>
      </c>
      <c r="W63" s="8" t="s">
        <v>420</v>
      </c>
      <c r="X63" s="8">
        <v>32.700000000000003</v>
      </c>
      <c r="Y63" s="10">
        <f t="shared" si="2"/>
        <v>2609.1297300000001</v>
      </c>
      <c r="Z63" s="10">
        <f>IFERROR(INDEX(EFs!B:B,MATCH(P63,EFs!A:A,0))*Dataset!Y63/1000,0)</f>
        <v>1.894895388025426</v>
      </c>
      <c r="AA63">
        <v>32.749507999999999</v>
      </c>
      <c r="AB63">
        <v>-117.076596</v>
      </c>
      <c r="AC63">
        <v>1</v>
      </c>
      <c r="AD63" t="s">
        <v>18387</v>
      </c>
      <c r="AE63">
        <v>5550</v>
      </c>
      <c r="AF63" t="s">
        <v>18461</v>
      </c>
      <c r="AI63" t="s">
        <v>18389</v>
      </c>
      <c r="AJ63" t="s">
        <v>18390</v>
      </c>
      <c r="AK63" t="s">
        <v>18391</v>
      </c>
      <c r="AL63">
        <v>92105</v>
      </c>
      <c r="AM63" t="s">
        <v>18392</v>
      </c>
      <c r="AN63" t="s">
        <v>18393</v>
      </c>
    </row>
    <row r="64" spans="1:40" ht="28.8" x14ac:dyDescent="0.3">
      <c r="A64" t="s">
        <v>421</v>
      </c>
      <c r="B64" s="2" t="s">
        <v>15</v>
      </c>
      <c r="C64" s="3">
        <v>40025</v>
      </c>
      <c r="D64" t="s">
        <v>25</v>
      </c>
      <c r="E64" t="s">
        <v>422</v>
      </c>
      <c r="F64" t="s">
        <v>27</v>
      </c>
      <c r="G64" t="s">
        <v>423</v>
      </c>
      <c r="H64" s="2" t="s">
        <v>424</v>
      </c>
      <c r="I64" s="2" t="s">
        <v>53</v>
      </c>
      <c r="J64" s="1" t="s">
        <v>425</v>
      </c>
      <c r="K64" s="1">
        <f t="shared" si="0"/>
        <v>0</v>
      </c>
      <c r="L64" s="1">
        <f t="shared" si="0"/>
        <v>0</v>
      </c>
      <c r="M64" s="1">
        <f t="shared" si="0"/>
        <v>0</v>
      </c>
      <c r="N64" s="1">
        <f t="shared" si="0"/>
        <v>1</v>
      </c>
      <c r="O64" s="1">
        <f t="shared" si="1"/>
        <v>1</v>
      </c>
      <c r="P64" s="1" t="s">
        <v>18347</v>
      </c>
      <c r="Q64" s="1" t="s">
        <v>18355</v>
      </c>
      <c r="R64" s="1">
        <v>82</v>
      </c>
      <c r="S64" s="9">
        <f t="shared" si="3"/>
        <v>61.147400000000005</v>
      </c>
      <c r="T64" s="3">
        <v>44455</v>
      </c>
      <c r="U64" s="8" t="s">
        <v>426</v>
      </c>
      <c r="V64" s="3">
        <v>44763</v>
      </c>
      <c r="W64" s="8" t="s">
        <v>427</v>
      </c>
      <c r="X64" s="8">
        <v>83</v>
      </c>
      <c r="Y64" s="10">
        <f t="shared" si="2"/>
        <v>5075.2342000000008</v>
      </c>
      <c r="Z64" s="10">
        <f>IFERROR(INDEX(EFs!B:B,MATCH(P64,EFs!A:A,0))*Dataset!Y64/1000,0)</f>
        <v>4.18148545738</v>
      </c>
      <c r="AA64">
        <v>33.309078</v>
      </c>
      <c r="AB64">
        <v>-116.85508400000001</v>
      </c>
      <c r="AC64">
        <v>1</v>
      </c>
      <c r="AD64" t="s">
        <v>18387</v>
      </c>
      <c r="AE64">
        <v>21945</v>
      </c>
      <c r="AF64" t="s">
        <v>18470</v>
      </c>
      <c r="AI64" t="s">
        <v>18471</v>
      </c>
      <c r="AJ64" t="s">
        <v>18390</v>
      </c>
      <c r="AK64" t="s">
        <v>18391</v>
      </c>
      <c r="AL64">
        <v>92060</v>
      </c>
      <c r="AM64" t="s">
        <v>18392</v>
      </c>
      <c r="AN64" t="s">
        <v>18393</v>
      </c>
    </row>
    <row r="65" spans="1:40" ht="57.6" x14ac:dyDescent="0.3">
      <c r="A65" t="s">
        <v>428</v>
      </c>
      <c r="B65" s="2" t="s">
        <v>15</v>
      </c>
      <c r="C65" s="3">
        <v>40025</v>
      </c>
      <c r="D65" t="s">
        <v>16</v>
      </c>
      <c r="E65" t="s">
        <v>429</v>
      </c>
      <c r="F65" t="s">
        <v>27</v>
      </c>
      <c r="G65" t="s">
        <v>430</v>
      </c>
      <c r="H65" s="2" t="s">
        <v>431</v>
      </c>
      <c r="I65" s="2" t="s">
        <v>53</v>
      </c>
      <c r="J65" s="1" t="s">
        <v>432</v>
      </c>
      <c r="K65" s="1">
        <f t="shared" si="0"/>
        <v>0</v>
      </c>
      <c r="L65" s="1">
        <f t="shared" si="0"/>
        <v>0</v>
      </c>
      <c r="M65" s="1">
        <f t="shared" si="0"/>
        <v>1</v>
      </c>
      <c r="N65" s="1">
        <f t="shared" si="0"/>
        <v>0</v>
      </c>
      <c r="O65" s="1">
        <f t="shared" si="1"/>
        <v>1</v>
      </c>
      <c r="P65" s="1" t="s">
        <v>18348</v>
      </c>
      <c r="Q65" s="1">
        <v>215</v>
      </c>
      <c r="R65" s="1" t="s">
        <v>18352</v>
      </c>
      <c r="S65" s="9">
        <f t="shared" si="3"/>
        <v>215</v>
      </c>
      <c r="T65" s="3">
        <v>44621</v>
      </c>
      <c r="U65" s="8" t="s">
        <v>433</v>
      </c>
      <c r="V65" s="3">
        <v>44621</v>
      </c>
      <c r="W65" s="8" t="s">
        <v>434</v>
      </c>
      <c r="X65" s="8">
        <v>1</v>
      </c>
      <c r="Y65" s="10">
        <f t="shared" si="2"/>
        <v>215</v>
      </c>
      <c r="Z65" s="10">
        <f>IFERROR(INDEX(EFs!B:B,MATCH(P65,EFs!A:A,0))*Dataset!Y65/1000,0)</f>
        <v>0.15614497958499998</v>
      </c>
      <c r="AA65">
        <v>33.152442000000001</v>
      </c>
      <c r="AB65">
        <v>-117.178775</v>
      </c>
      <c r="AC65">
        <v>1</v>
      </c>
      <c r="AD65" t="s">
        <v>18387</v>
      </c>
      <c r="AE65">
        <v>1140</v>
      </c>
      <c r="AF65" t="s">
        <v>18472</v>
      </c>
      <c r="AI65" t="s">
        <v>18466</v>
      </c>
      <c r="AJ65" t="s">
        <v>18390</v>
      </c>
      <c r="AK65" t="s">
        <v>18391</v>
      </c>
      <c r="AL65">
        <v>92069</v>
      </c>
      <c r="AM65" t="s">
        <v>18392</v>
      </c>
      <c r="AN65" t="s">
        <v>18393</v>
      </c>
    </row>
    <row r="66" spans="1:40" ht="43.2" x14ac:dyDescent="0.3">
      <c r="A66" t="s">
        <v>435</v>
      </c>
      <c r="B66" s="2" t="s">
        <v>15</v>
      </c>
      <c r="C66" s="3">
        <v>40025</v>
      </c>
      <c r="D66" t="s">
        <v>16</v>
      </c>
      <c r="E66" t="s">
        <v>436</v>
      </c>
      <c r="G66" t="s">
        <v>437</v>
      </c>
      <c r="H66" s="2" t="s">
        <v>147</v>
      </c>
      <c r="I66" s="2" t="s">
        <v>53</v>
      </c>
      <c r="J66" s="1" t="s">
        <v>438</v>
      </c>
      <c r="K66" s="1">
        <f t="shared" si="0"/>
        <v>0</v>
      </c>
      <c r="L66" s="1">
        <f t="shared" si="0"/>
        <v>0</v>
      </c>
      <c r="M66" s="1">
        <f t="shared" si="0"/>
        <v>1</v>
      </c>
      <c r="N66" s="1">
        <f t="shared" ref="N66:N129" si="4">IFERROR(IF(SEARCH(N$1,$J66)&gt;0,1),0)</f>
        <v>0</v>
      </c>
      <c r="O66" s="1">
        <f t="shared" si="1"/>
        <v>1</v>
      </c>
      <c r="P66" s="1" t="s">
        <v>18348</v>
      </c>
      <c r="Q66" s="1">
        <v>40</v>
      </c>
      <c r="R66" s="1">
        <v>64</v>
      </c>
      <c r="S66" s="9">
        <f t="shared" si="3"/>
        <v>40</v>
      </c>
      <c r="T66" s="3">
        <v>44621</v>
      </c>
      <c r="U66" s="8" t="s">
        <v>439</v>
      </c>
      <c r="V66" s="3">
        <v>44621</v>
      </c>
      <c r="W66" s="8" t="s">
        <v>439</v>
      </c>
      <c r="X66" s="8">
        <v>0</v>
      </c>
      <c r="Y66" s="10">
        <f t="shared" si="2"/>
        <v>0</v>
      </c>
      <c r="Z66" s="10">
        <f>IFERROR(INDEX(EFs!B:B,MATCH(P66,EFs!A:A,0))*Dataset!Y66/1000,0)</f>
        <v>0</v>
      </c>
      <c r="AA66">
        <v>33.155386</v>
      </c>
      <c r="AB66">
        <v>-117.21915799999999</v>
      </c>
      <c r="AC66">
        <v>1</v>
      </c>
      <c r="AD66" t="s">
        <v>18387</v>
      </c>
      <c r="AE66">
        <v>1</v>
      </c>
      <c r="AF66" t="s">
        <v>18473</v>
      </c>
      <c r="AI66" t="s">
        <v>18416</v>
      </c>
      <c r="AJ66" t="s">
        <v>18390</v>
      </c>
      <c r="AK66" t="s">
        <v>18391</v>
      </c>
      <c r="AL66">
        <v>92081</v>
      </c>
      <c r="AM66" t="s">
        <v>18392</v>
      </c>
      <c r="AN66" t="s">
        <v>18393</v>
      </c>
    </row>
    <row r="67" spans="1:40" ht="43.2" x14ac:dyDescent="0.3">
      <c r="A67" t="s">
        <v>440</v>
      </c>
      <c r="B67" s="2" t="s">
        <v>15</v>
      </c>
      <c r="C67" s="3">
        <v>40025</v>
      </c>
      <c r="D67" t="s">
        <v>16</v>
      </c>
      <c r="E67" t="s">
        <v>441</v>
      </c>
      <c r="F67" t="s">
        <v>442</v>
      </c>
      <c r="G67" t="s">
        <v>443</v>
      </c>
      <c r="H67" s="2" t="s">
        <v>444</v>
      </c>
      <c r="I67" s="2" t="s">
        <v>155</v>
      </c>
      <c r="J67" s="1" t="s">
        <v>445</v>
      </c>
      <c r="K67" s="1">
        <f t="shared" ref="K67:N130" si="5">IFERROR(IF(SEARCH(K$1,$J67)&gt;0,1),0)</f>
        <v>0</v>
      </c>
      <c r="L67" s="1">
        <f t="shared" si="5"/>
        <v>1</v>
      </c>
      <c r="M67" s="1">
        <f t="shared" si="5"/>
        <v>0</v>
      </c>
      <c r="N67" s="1">
        <f t="shared" si="4"/>
        <v>0</v>
      </c>
      <c r="O67" s="1">
        <f t="shared" ref="O67:O130" si="6">SUM(K67:N67)</f>
        <v>1</v>
      </c>
      <c r="P67" s="1" t="s">
        <v>18349</v>
      </c>
      <c r="Q67" s="1">
        <v>40</v>
      </c>
      <c r="R67" s="1">
        <v>72</v>
      </c>
      <c r="S67" s="9">
        <f t="shared" si="3"/>
        <v>40</v>
      </c>
      <c r="T67" s="3">
        <v>44561</v>
      </c>
      <c r="U67" s="8" t="s">
        <v>446</v>
      </c>
      <c r="V67" s="3">
        <v>44700</v>
      </c>
      <c r="W67" s="8" t="s">
        <v>447</v>
      </c>
      <c r="X67" s="8">
        <v>288.39999999999998</v>
      </c>
      <c r="Y67" s="10">
        <f t="shared" ref="Y67:Y130" si="7">X67*S67</f>
        <v>11536</v>
      </c>
      <c r="Z67" s="10">
        <f>IFERROR(INDEX(EFs!B:B,MATCH(P67,EFs!A:A,0))*Dataset!Y67/1000,0)</f>
        <v>11.451968211376</v>
      </c>
      <c r="AA67">
        <v>33.07347</v>
      </c>
      <c r="AB67">
        <v>-116.58901</v>
      </c>
      <c r="AC67">
        <v>1</v>
      </c>
      <c r="AD67" t="s">
        <v>18422</v>
      </c>
      <c r="AI67" t="s">
        <v>18474</v>
      </c>
      <c r="AJ67" t="s">
        <v>18390</v>
      </c>
      <c r="AK67" t="s">
        <v>18391</v>
      </c>
      <c r="AL67">
        <v>92036</v>
      </c>
      <c r="AM67" t="s">
        <v>18392</v>
      </c>
      <c r="AN67" t="s">
        <v>18397</v>
      </c>
    </row>
    <row r="68" spans="1:40" ht="57.6" x14ac:dyDescent="0.3">
      <c r="A68" t="s">
        <v>448</v>
      </c>
      <c r="B68" s="2" t="s">
        <v>15</v>
      </c>
      <c r="C68" s="3">
        <v>40025</v>
      </c>
      <c r="D68" t="s">
        <v>16</v>
      </c>
      <c r="E68" t="s">
        <v>449</v>
      </c>
      <c r="F68" t="s">
        <v>145</v>
      </c>
      <c r="G68" t="s">
        <v>450</v>
      </c>
      <c r="H68" s="2" t="s">
        <v>451</v>
      </c>
      <c r="I68" s="2" t="s">
        <v>139</v>
      </c>
      <c r="J68" s="1" t="s">
        <v>452</v>
      </c>
      <c r="K68" s="1">
        <f t="shared" si="5"/>
        <v>0</v>
      </c>
      <c r="L68" s="1">
        <f t="shared" si="5"/>
        <v>0</v>
      </c>
      <c r="M68" s="1">
        <f t="shared" si="5"/>
        <v>1</v>
      </c>
      <c r="N68" s="1">
        <f t="shared" si="4"/>
        <v>0</v>
      </c>
      <c r="O68" s="1">
        <f t="shared" si="6"/>
        <v>1</v>
      </c>
      <c r="P68" s="1" t="s">
        <v>18348</v>
      </c>
      <c r="Q68" s="1">
        <v>30</v>
      </c>
      <c r="R68" s="1">
        <v>75</v>
      </c>
      <c r="S68" s="9">
        <f t="shared" ref="S68:S131" si="8">IFERROR(IF(Q68&lt;&gt;"",Q68,R68*0.7457),"Unknown")</f>
        <v>30</v>
      </c>
      <c r="T68" s="8"/>
      <c r="U68" s="8"/>
      <c r="V68" s="8"/>
      <c r="W68" s="8"/>
      <c r="X68" s="8"/>
      <c r="Y68" s="10">
        <f t="shared" si="7"/>
        <v>0</v>
      </c>
      <c r="Z68" s="10">
        <f>IFERROR(INDEX(EFs!B:B,MATCH(P68,EFs!A:A,0))*Dataset!Y68/1000,0)</f>
        <v>0</v>
      </c>
      <c r="AA68">
        <v>32.851525000000002</v>
      </c>
      <c r="AB68">
        <v>-116.932134</v>
      </c>
      <c r="AC68">
        <v>0.9</v>
      </c>
      <c r="AD68" t="s">
        <v>18387</v>
      </c>
      <c r="AE68">
        <v>9560</v>
      </c>
      <c r="AF68" t="s">
        <v>18475</v>
      </c>
      <c r="AI68" t="s">
        <v>18476</v>
      </c>
      <c r="AJ68" t="s">
        <v>18390</v>
      </c>
      <c r="AK68" t="s">
        <v>18391</v>
      </c>
      <c r="AL68">
        <v>92040</v>
      </c>
      <c r="AM68" t="s">
        <v>18392</v>
      </c>
      <c r="AN68" t="s">
        <v>18393</v>
      </c>
    </row>
    <row r="69" spans="1:40" ht="57.6" x14ac:dyDescent="0.3">
      <c r="A69" t="s">
        <v>453</v>
      </c>
      <c r="B69" s="2" t="s">
        <v>15</v>
      </c>
      <c r="C69" s="3">
        <v>40025</v>
      </c>
      <c r="D69" t="s">
        <v>16</v>
      </c>
      <c r="E69" t="s">
        <v>454</v>
      </c>
      <c r="F69" t="s">
        <v>455</v>
      </c>
      <c r="G69" t="s">
        <v>456</v>
      </c>
      <c r="H69" s="2" t="s">
        <v>457</v>
      </c>
      <c r="I69" s="2" t="s">
        <v>328</v>
      </c>
      <c r="J69" s="1" t="s">
        <v>458</v>
      </c>
      <c r="K69" s="1">
        <f t="shared" si="5"/>
        <v>0</v>
      </c>
      <c r="L69" s="1">
        <f t="shared" si="5"/>
        <v>0</v>
      </c>
      <c r="M69" s="1">
        <f t="shared" si="5"/>
        <v>1</v>
      </c>
      <c r="N69" s="1">
        <f t="shared" si="4"/>
        <v>0</v>
      </c>
      <c r="O69" s="1">
        <f t="shared" si="6"/>
        <v>1</v>
      </c>
      <c r="P69" s="1" t="s">
        <v>18348</v>
      </c>
      <c r="Q69" s="1">
        <v>35</v>
      </c>
      <c r="R69" s="1">
        <v>57</v>
      </c>
      <c r="S69" s="9">
        <f t="shared" si="8"/>
        <v>35</v>
      </c>
      <c r="T69" s="3">
        <v>44364</v>
      </c>
      <c r="U69" s="8" t="s">
        <v>459</v>
      </c>
      <c r="V69" s="3">
        <v>44725</v>
      </c>
      <c r="W69" s="8" t="s">
        <v>460</v>
      </c>
      <c r="X69" s="8">
        <v>6.9</v>
      </c>
      <c r="Y69" s="10">
        <f t="shared" si="7"/>
        <v>241.5</v>
      </c>
      <c r="Z69" s="10">
        <f>IFERROR(INDEX(EFs!B:B,MATCH(P69,EFs!A:A,0))*Dataset!Y69/1000,0)</f>
        <v>0.1753907561385</v>
      </c>
      <c r="AA69">
        <v>32.650404999999999</v>
      </c>
      <c r="AB69">
        <v>-116.96766100000001</v>
      </c>
      <c r="AC69">
        <v>1</v>
      </c>
      <c r="AD69" t="s">
        <v>18387</v>
      </c>
      <c r="AE69">
        <v>910</v>
      </c>
      <c r="AF69" t="s">
        <v>18477</v>
      </c>
      <c r="AI69" t="s">
        <v>18406</v>
      </c>
      <c r="AJ69" t="s">
        <v>18390</v>
      </c>
      <c r="AK69" t="s">
        <v>18391</v>
      </c>
      <c r="AL69">
        <v>91914</v>
      </c>
      <c r="AM69" t="s">
        <v>18392</v>
      </c>
      <c r="AN69" t="s">
        <v>18407</v>
      </c>
    </row>
    <row r="70" spans="1:40" ht="43.2" x14ac:dyDescent="0.3">
      <c r="A70" t="s">
        <v>461</v>
      </c>
      <c r="B70" s="2" t="s">
        <v>15</v>
      </c>
      <c r="C70" s="3">
        <v>40025</v>
      </c>
      <c r="D70" t="s">
        <v>16</v>
      </c>
      <c r="E70" t="s">
        <v>462</v>
      </c>
      <c r="F70" t="s">
        <v>463</v>
      </c>
      <c r="G70" t="s">
        <v>464</v>
      </c>
      <c r="H70" s="2" t="s">
        <v>465</v>
      </c>
      <c r="I70" s="2" t="s">
        <v>98</v>
      </c>
      <c r="J70" s="1" t="s">
        <v>466</v>
      </c>
      <c r="K70" s="1">
        <f t="shared" si="5"/>
        <v>0</v>
      </c>
      <c r="L70" s="1">
        <f t="shared" si="5"/>
        <v>0</v>
      </c>
      <c r="M70" s="1">
        <f t="shared" si="5"/>
        <v>1</v>
      </c>
      <c r="N70" s="1">
        <f t="shared" si="4"/>
        <v>0</v>
      </c>
      <c r="O70" s="1">
        <f t="shared" si="6"/>
        <v>1</v>
      </c>
      <c r="P70" s="1" t="s">
        <v>18348</v>
      </c>
      <c r="Q70" s="1">
        <v>35</v>
      </c>
      <c r="R70" s="1">
        <v>60</v>
      </c>
      <c r="S70" s="9">
        <f t="shared" si="8"/>
        <v>35</v>
      </c>
      <c r="T70" s="3">
        <v>44421</v>
      </c>
      <c r="U70" s="8" t="s">
        <v>467</v>
      </c>
      <c r="V70" s="3">
        <v>44783</v>
      </c>
      <c r="W70" s="8" t="s">
        <v>468</v>
      </c>
      <c r="X70" s="8">
        <v>49.6</v>
      </c>
      <c r="Y70" s="10">
        <f t="shared" si="7"/>
        <v>1736</v>
      </c>
      <c r="Z70" s="10">
        <f>IFERROR(INDEX(EFs!B:B,MATCH(P70,EFs!A:A,0))*Dataset!Y70/1000,0)</f>
        <v>1.260779928184</v>
      </c>
      <c r="AA70">
        <v>33.192985999999998</v>
      </c>
      <c r="AB70">
        <v>-117.37849199999999</v>
      </c>
      <c r="AC70">
        <v>1</v>
      </c>
      <c r="AD70" t="s">
        <v>18394</v>
      </c>
      <c r="AE70">
        <v>235</v>
      </c>
      <c r="AF70" t="s">
        <v>18478</v>
      </c>
      <c r="AI70" t="s">
        <v>18410</v>
      </c>
      <c r="AJ70" t="s">
        <v>18390</v>
      </c>
      <c r="AK70" t="s">
        <v>18391</v>
      </c>
      <c r="AL70">
        <v>92054</v>
      </c>
      <c r="AM70" t="s">
        <v>18392</v>
      </c>
      <c r="AN70" t="s">
        <v>18397</v>
      </c>
    </row>
    <row r="71" spans="1:40" ht="57.6" x14ac:dyDescent="0.3">
      <c r="A71" t="s">
        <v>469</v>
      </c>
      <c r="B71" s="2" t="s">
        <v>15</v>
      </c>
      <c r="C71" s="3">
        <v>40025</v>
      </c>
      <c r="D71" t="s">
        <v>16</v>
      </c>
      <c r="E71" t="s">
        <v>470</v>
      </c>
      <c r="F71" t="s">
        <v>145</v>
      </c>
      <c r="G71" t="s">
        <v>471</v>
      </c>
      <c r="H71" s="2" t="s">
        <v>97</v>
      </c>
      <c r="I71" s="2" t="s">
        <v>98</v>
      </c>
      <c r="J71" s="1" t="s">
        <v>472</v>
      </c>
      <c r="K71" s="1">
        <f t="shared" si="5"/>
        <v>0</v>
      </c>
      <c r="L71" s="1">
        <f t="shared" si="5"/>
        <v>0</v>
      </c>
      <c r="M71" s="1">
        <f t="shared" si="5"/>
        <v>1</v>
      </c>
      <c r="N71" s="1">
        <f t="shared" si="4"/>
        <v>0</v>
      </c>
      <c r="O71" s="1">
        <f t="shared" si="6"/>
        <v>1</v>
      </c>
      <c r="P71" s="1" t="s">
        <v>18348</v>
      </c>
      <c r="Q71" s="1">
        <v>30</v>
      </c>
      <c r="R71" s="1">
        <v>75</v>
      </c>
      <c r="S71" s="9">
        <f t="shared" si="8"/>
        <v>30</v>
      </c>
      <c r="T71" s="3">
        <v>44559</v>
      </c>
      <c r="U71" s="8" t="s">
        <v>473</v>
      </c>
      <c r="V71" s="3">
        <v>44743</v>
      </c>
      <c r="W71" s="8" t="s">
        <v>474</v>
      </c>
      <c r="X71" s="8">
        <v>76.599999999999994</v>
      </c>
      <c r="Y71" s="10">
        <f t="shared" si="7"/>
        <v>2298</v>
      </c>
      <c r="Z71" s="10">
        <f>IFERROR(INDEX(EFs!B:B,MATCH(P71,EFs!A:A,0))*Dataset!Y71/1000,0)</f>
        <v>1.6689356422619999</v>
      </c>
      <c r="AA71">
        <v>33.207748000000002</v>
      </c>
      <c r="AB71">
        <v>-117.287328</v>
      </c>
      <c r="AC71">
        <v>1</v>
      </c>
      <c r="AD71" t="s">
        <v>18387</v>
      </c>
      <c r="AE71">
        <v>4150</v>
      </c>
      <c r="AF71" t="s">
        <v>18479</v>
      </c>
      <c r="AI71" t="s">
        <v>18410</v>
      </c>
      <c r="AJ71" t="s">
        <v>18390</v>
      </c>
      <c r="AK71" t="s">
        <v>18391</v>
      </c>
      <c r="AL71">
        <v>92056</v>
      </c>
      <c r="AM71" t="s">
        <v>18392</v>
      </c>
      <c r="AN71" t="s">
        <v>18393</v>
      </c>
    </row>
    <row r="72" spans="1:40" ht="57.6" x14ac:dyDescent="0.3">
      <c r="A72" t="s">
        <v>475</v>
      </c>
      <c r="B72" s="2" t="s">
        <v>15</v>
      </c>
      <c r="C72" s="3">
        <v>40025</v>
      </c>
      <c r="D72" t="s">
        <v>16</v>
      </c>
      <c r="E72" t="s">
        <v>476</v>
      </c>
      <c r="F72" t="s">
        <v>145</v>
      </c>
      <c r="G72" t="s">
        <v>477</v>
      </c>
      <c r="H72" s="2" t="s">
        <v>390</v>
      </c>
      <c r="I72" s="2" t="s">
        <v>62</v>
      </c>
      <c r="J72" s="1" t="s">
        <v>478</v>
      </c>
      <c r="K72" s="1">
        <f t="shared" si="5"/>
        <v>0</v>
      </c>
      <c r="L72" s="1">
        <f t="shared" si="5"/>
        <v>0</v>
      </c>
      <c r="M72" s="1">
        <f t="shared" si="5"/>
        <v>1</v>
      </c>
      <c r="N72" s="1">
        <f t="shared" si="4"/>
        <v>0</v>
      </c>
      <c r="O72" s="1">
        <f t="shared" si="6"/>
        <v>1</v>
      </c>
      <c r="P72" s="1" t="s">
        <v>18348</v>
      </c>
      <c r="Q72" s="1">
        <v>30</v>
      </c>
      <c r="R72" s="1">
        <v>75</v>
      </c>
      <c r="S72" s="9">
        <f t="shared" si="8"/>
        <v>30</v>
      </c>
      <c r="T72" s="3">
        <v>44439</v>
      </c>
      <c r="U72" s="8" t="s">
        <v>479</v>
      </c>
      <c r="V72" s="3">
        <v>44782</v>
      </c>
      <c r="W72" s="8" t="s">
        <v>480</v>
      </c>
      <c r="X72" s="8">
        <v>16.100000000000001</v>
      </c>
      <c r="Y72" s="10">
        <f t="shared" si="7"/>
        <v>483.00000000000006</v>
      </c>
      <c r="Z72" s="10">
        <f>IFERROR(INDEX(EFs!B:B,MATCH(P72,EFs!A:A,0))*Dataset!Y72/1000,0)</f>
        <v>0.35078151227700005</v>
      </c>
      <c r="AA72">
        <v>32.708058999999999</v>
      </c>
      <c r="AB72">
        <v>-117.00868699999999</v>
      </c>
      <c r="AC72">
        <v>1</v>
      </c>
      <c r="AD72" t="s">
        <v>18387</v>
      </c>
      <c r="AE72">
        <v>543</v>
      </c>
      <c r="AF72" t="s">
        <v>18480</v>
      </c>
      <c r="AI72" t="s">
        <v>18446</v>
      </c>
      <c r="AJ72" t="s">
        <v>18390</v>
      </c>
      <c r="AK72" t="s">
        <v>18391</v>
      </c>
      <c r="AL72">
        <v>91977</v>
      </c>
      <c r="AM72" t="s">
        <v>18392</v>
      </c>
      <c r="AN72" t="s">
        <v>18393</v>
      </c>
    </row>
    <row r="73" spans="1:40" ht="43.2" x14ac:dyDescent="0.3">
      <c r="A73" t="s">
        <v>481</v>
      </c>
      <c r="B73" s="2" t="s">
        <v>15</v>
      </c>
      <c r="C73" s="3">
        <v>40025</v>
      </c>
      <c r="D73" t="s">
        <v>25</v>
      </c>
      <c r="E73" t="s">
        <v>264</v>
      </c>
      <c r="F73" t="s">
        <v>265</v>
      </c>
      <c r="G73" t="s">
        <v>482</v>
      </c>
      <c r="H73" s="2" t="s">
        <v>242</v>
      </c>
      <c r="I73" s="2" t="s">
        <v>164</v>
      </c>
      <c r="J73" s="1" t="s">
        <v>483</v>
      </c>
      <c r="K73" s="1">
        <f t="shared" si="5"/>
        <v>0</v>
      </c>
      <c r="L73" s="1">
        <f t="shared" si="5"/>
        <v>0</v>
      </c>
      <c r="M73" s="1">
        <f t="shared" si="5"/>
        <v>0</v>
      </c>
      <c r="N73" s="1">
        <f t="shared" si="4"/>
        <v>1</v>
      </c>
      <c r="O73" s="1">
        <f t="shared" si="6"/>
        <v>1</v>
      </c>
      <c r="P73" s="1" t="s">
        <v>18347</v>
      </c>
      <c r="Q73" s="1" t="s">
        <v>18355</v>
      </c>
      <c r="R73" s="1">
        <v>70</v>
      </c>
      <c r="S73" s="9">
        <f t="shared" si="8"/>
        <v>52.199000000000005</v>
      </c>
      <c r="T73" s="3">
        <v>44561</v>
      </c>
      <c r="U73" s="8" t="s">
        <v>484</v>
      </c>
      <c r="V73" s="3">
        <v>44617</v>
      </c>
      <c r="W73" s="8" t="s">
        <v>485</v>
      </c>
      <c r="X73" s="8">
        <v>18.2</v>
      </c>
      <c r="Y73" s="10">
        <f t="shared" si="7"/>
        <v>950.0218000000001</v>
      </c>
      <c r="Z73" s="10">
        <f>IFERROR(INDEX(EFs!B:B,MATCH(P73,EFs!A:A,0))*Dataset!Y73/1000,0)</f>
        <v>0.78272296102000005</v>
      </c>
      <c r="AA73">
        <v>33.382832000000001</v>
      </c>
      <c r="AB73">
        <v>-117.220676</v>
      </c>
      <c r="AC73">
        <v>0.6</v>
      </c>
      <c r="AD73" t="s">
        <v>18408</v>
      </c>
      <c r="AF73" t="s">
        <v>18481</v>
      </c>
      <c r="AI73" t="s">
        <v>18435</v>
      </c>
      <c r="AJ73" t="s">
        <v>18390</v>
      </c>
      <c r="AK73" t="s">
        <v>18391</v>
      </c>
      <c r="AL73">
        <v>92028</v>
      </c>
      <c r="AM73" t="s">
        <v>18392</v>
      </c>
      <c r="AN73" t="s">
        <v>18397</v>
      </c>
    </row>
    <row r="74" spans="1:40" ht="43.2" x14ac:dyDescent="0.3">
      <c r="A74" t="s">
        <v>486</v>
      </c>
      <c r="B74" s="2" t="s">
        <v>15</v>
      </c>
      <c r="C74" s="3">
        <v>40025</v>
      </c>
      <c r="D74" t="s">
        <v>16</v>
      </c>
      <c r="E74" t="s">
        <v>487</v>
      </c>
      <c r="F74" t="s">
        <v>488</v>
      </c>
      <c r="G74" t="s">
        <v>489</v>
      </c>
      <c r="H74" s="2" t="s">
        <v>490</v>
      </c>
      <c r="I74" s="2" t="s">
        <v>20</v>
      </c>
      <c r="J74" s="1" t="s">
        <v>491</v>
      </c>
      <c r="K74" s="1">
        <f t="shared" si="5"/>
        <v>0</v>
      </c>
      <c r="L74" s="1">
        <f t="shared" si="5"/>
        <v>0</v>
      </c>
      <c r="M74" s="1">
        <f t="shared" si="5"/>
        <v>1</v>
      </c>
      <c r="N74" s="1">
        <f t="shared" si="4"/>
        <v>0</v>
      </c>
      <c r="O74" s="1">
        <f t="shared" si="6"/>
        <v>1</v>
      </c>
      <c r="P74" s="1" t="s">
        <v>18348</v>
      </c>
      <c r="Q74" s="1">
        <v>30</v>
      </c>
      <c r="R74" s="1">
        <v>75</v>
      </c>
      <c r="S74" s="9">
        <f t="shared" si="8"/>
        <v>30</v>
      </c>
      <c r="T74" s="3">
        <v>44669</v>
      </c>
      <c r="U74" s="8" t="s">
        <v>492</v>
      </c>
      <c r="V74" s="3">
        <v>44669</v>
      </c>
      <c r="W74" s="8" t="s">
        <v>493</v>
      </c>
      <c r="X74" s="8">
        <v>6.1</v>
      </c>
      <c r="Y74" s="10">
        <f t="shared" si="7"/>
        <v>183</v>
      </c>
      <c r="Z74" s="10">
        <f>IFERROR(INDEX(EFs!B:B,MATCH(P74,EFs!A:A,0))*Dataset!Y74/1000,0)</f>
        <v>0.132904796577</v>
      </c>
      <c r="AA74">
        <v>32.742683</v>
      </c>
      <c r="AB74">
        <v>-117.043969</v>
      </c>
      <c r="AC74">
        <v>1</v>
      </c>
      <c r="AD74" t="s">
        <v>18394</v>
      </c>
      <c r="AE74">
        <v>7090</v>
      </c>
      <c r="AF74" t="s">
        <v>18388</v>
      </c>
      <c r="AI74" t="s">
        <v>18482</v>
      </c>
      <c r="AJ74" t="s">
        <v>18390</v>
      </c>
      <c r="AK74" t="s">
        <v>18391</v>
      </c>
      <c r="AL74">
        <v>91945</v>
      </c>
      <c r="AM74" t="s">
        <v>18392</v>
      </c>
      <c r="AN74" t="s">
        <v>18397</v>
      </c>
    </row>
    <row r="75" spans="1:40" ht="43.2" x14ac:dyDescent="0.3">
      <c r="A75" t="s">
        <v>494</v>
      </c>
      <c r="B75" s="2" t="s">
        <v>15</v>
      </c>
      <c r="C75" s="3">
        <v>40025</v>
      </c>
      <c r="D75" t="s">
        <v>25</v>
      </c>
      <c r="E75" t="s">
        <v>495</v>
      </c>
      <c r="F75" t="s">
        <v>145</v>
      </c>
      <c r="G75" t="s">
        <v>496</v>
      </c>
      <c r="H75" s="2" t="s">
        <v>431</v>
      </c>
      <c r="I75" s="2" t="s">
        <v>53</v>
      </c>
      <c r="J75" s="1" t="s">
        <v>497</v>
      </c>
      <c r="K75" s="1">
        <f t="shared" si="5"/>
        <v>0</v>
      </c>
      <c r="L75" s="1">
        <f t="shared" si="5"/>
        <v>0</v>
      </c>
      <c r="M75" s="1">
        <f t="shared" si="5"/>
        <v>0</v>
      </c>
      <c r="N75" s="1">
        <f t="shared" si="4"/>
        <v>1</v>
      </c>
      <c r="O75" s="1">
        <f t="shared" si="6"/>
        <v>1</v>
      </c>
      <c r="P75" s="1" t="s">
        <v>18347</v>
      </c>
      <c r="Q75" s="1">
        <v>30</v>
      </c>
      <c r="R75" s="1">
        <v>50</v>
      </c>
      <c r="S75" s="9">
        <f t="shared" si="8"/>
        <v>30</v>
      </c>
      <c r="T75" s="3">
        <v>44593</v>
      </c>
      <c r="U75" s="8" t="s">
        <v>498</v>
      </c>
      <c r="V75" s="3">
        <v>44593</v>
      </c>
      <c r="W75" s="8" t="s">
        <v>499</v>
      </c>
      <c r="X75" s="8">
        <v>2.9</v>
      </c>
      <c r="Y75" s="10">
        <f t="shared" si="7"/>
        <v>87</v>
      </c>
      <c r="Z75" s="10">
        <f>IFERROR(INDEX(EFs!B:B,MATCH(P75,EFs!A:A,0))*Dataset!Y75/1000,0)</f>
        <v>7.1679300000000001E-2</v>
      </c>
      <c r="AA75">
        <v>33.139847000000003</v>
      </c>
      <c r="AB75">
        <v>-117.13848</v>
      </c>
      <c r="AC75">
        <v>1</v>
      </c>
      <c r="AD75" t="s">
        <v>18387</v>
      </c>
      <c r="AE75">
        <v>151</v>
      </c>
      <c r="AF75" t="s">
        <v>18483</v>
      </c>
      <c r="AI75" t="s">
        <v>18466</v>
      </c>
      <c r="AJ75" t="s">
        <v>18390</v>
      </c>
      <c r="AK75" t="s">
        <v>18391</v>
      </c>
      <c r="AL75">
        <v>92069</v>
      </c>
      <c r="AM75" t="s">
        <v>18392</v>
      </c>
      <c r="AN75" t="s">
        <v>18407</v>
      </c>
    </row>
    <row r="76" spans="1:40" ht="43.2" x14ac:dyDescent="0.3">
      <c r="A76" t="s">
        <v>500</v>
      </c>
      <c r="B76" s="2" t="s">
        <v>15</v>
      </c>
      <c r="C76" s="3">
        <v>40025</v>
      </c>
      <c r="D76" t="s">
        <v>25</v>
      </c>
      <c r="E76" t="s">
        <v>501</v>
      </c>
      <c r="F76" t="s">
        <v>502</v>
      </c>
      <c r="G76" t="s">
        <v>503</v>
      </c>
      <c r="H76" s="2" t="s">
        <v>504</v>
      </c>
      <c r="I76" s="2" t="s">
        <v>328</v>
      </c>
      <c r="J76" s="1" t="s">
        <v>505</v>
      </c>
      <c r="K76" s="1">
        <f t="shared" si="5"/>
        <v>0</v>
      </c>
      <c r="L76" s="1">
        <f t="shared" si="5"/>
        <v>0</v>
      </c>
      <c r="M76" s="1">
        <f t="shared" si="5"/>
        <v>1</v>
      </c>
      <c r="N76" s="1">
        <f t="shared" si="4"/>
        <v>1</v>
      </c>
      <c r="O76" s="1">
        <f t="shared" si="6"/>
        <v>2</v>
      </c>
      <c r="P76" s="1" t="s">
        <v>18348</v>
      </c>
      <c r="Q76" s="1" t="s">
        <v>18355</v>
      </c>
      <c r="R76" s="1">
        <v>62</v>
      </c>
      <c r="S76" s="9">
        <f t="shared" si="8"/>
        <v>46.233400000000003</v>
      </c>
      <c r="T76" s="3">
        <v>44363</v>
      </c>
      <c r="U76" s="8" t="s">
        <v>506</v>
      </c>
      <c r="V76" s="3">
        <v>44718</v>
      </c>
      <c r="W76" s="8" t="s">
        <v>507</v>
      </c>
      <c r="X76" s="8">
        <v>10.5</v>
      </c>
      <c r="Y76" s="10">
        <f t="shared" si="7"/>
        <v>485.45070000000004</v>
      </c>
      <c r="Z76" s="10">
        <f>IFERROR(INDEX(EFs!B:B,MATCH(P76,EFs!A:A,0))*Dataset!Y76/1000,0)</f>
        <v>0.35256134716755333</v>
      </c>
      <c r="AA76">
        <v>32.604725999999999</v>
      </c>
      <c r="AB76">
        <v>-117.08095299999999</v>
      </c>
      <c r="AC76">
        <v>1</v>
      </c>
      <c r="AD76" t="s">
        <v>18387</v>
      </c>
      <c r="AE76">
        <v>1240</v>
      </c>
      <c r="AF76" t="s">
        <v>18388</v>
      </c>
      <c r="AI76" t="s">
        <v>18406</v>
      </c>
      <c r="AJ76" t="s">
        <v>18390</v>
      </c>
      <c r="AK76" t="s">
        <v>18391</v>
      </c>
      <c r="AL76">
        <v>91911</v>
      </c>
      <c r="AM76" t="s">
        <v>18392</v>
      </c>
      <c r="AN76" t="s">
        <v>18393</v>
      </c>
    </row>
    <row r="77" spans="1:40" ht="28.8" x14ac:dyDescent="0.3">
      <c r="A77" t="s">
        <v>508</v>
      </c>
      <c r="B77" s="2" t="s">
        <v>15</v>
      </c>
      <c r="C77" s="3">
        <v>40025</v>
      </c>
      <c r="D77" t="s">
        <v>25</v>
      </c>
      <c r="E77" t="s">
        <v>509</v>
      </c>
      <c r="F77" t="s">
        <v>72</v>
      </c>
      <c r="G77" t="s">
        <v>510</v>
      </c>
      <c r="H77" s="2" t="s">
        <v>511</v>
      </c>
      <c r="I77" s="2" t="s">
        <v>75</v>
      </c>
      <c r="J77" s="1" t="s">
        <v>512</v>
      </c>
      <c r="K77" s="1">
        <f t="shared" si="5"/>
        <v>0</v>
      </c>
      <c r="L77" s="1">
        <f t="shared" si="5"/>
        <v>0</v>
      </c>
      <c r="M77" s="1">
        <f t="shared" si="5"/>
        <v>1</v>
      </c>
      <c r="N77" s="1">
        <f t="shared" si="4"/>
        <v>1</v>
      </c>
      <c r="O77" s="1">
        <f t="shared" si="6"/>
        <v>2</v>
      </c>
      <c r="P77" s="1" t="s">
        <v>18348</v>
      </c>
      <c r="Q77" s="1" t="s">
        <v>18355</v>
      </c>
      <c r="R77" s="1">
        <v>62</v>
      </c>
      <c r="S77" s="9">
        <f t="shared" si="8"/>
        <v>46.233400000000003</v>
      </c>
      <c r="T77" s="8"/>
      <c r="U77" s="8"/>
      <c r="V77" s="8"/>
      <c r="W77" s="8"/>
      <c r="X77" s="8"/>
      <c r="Y77" s="10">
        <f t="shared" si="7"/>
        <v>0</v>
      </c>
      <c r="Z77" s="10">
        <f>IFERROR(INDEX(EFs!B:B,MATCH(P77,EFs!A:A,0))*Dataset!Y77/1000,0)</f>
        <v>0</v>
      </c>
      <c r="AA77">
        <v>33.033925000000004</v>
      </c>
      <c r="AB77">
        <v>-117.256658</v>
      </c>
      <c r="AC77">
        <v>1</v>
      </c>
      <c r="AD77" t="s">
        <v>18394</v>
      </c>
      <c r="AE77">
        <v>1010</v>
      </c>
      <c r="AF77" t="s">
        <v>18484</v>
      </c>
      <c r="AI77" t="s">
        <v>18485</v>
      </c>
      <c r="AJ77" t="s">
        <v>18390</v>
      </c>
      <c r="AK77" t="s">
        <v>18391</v>
      </c>
      <c r="AL77">
        <v>92024</v>
      </c>
      <c r="AM77" t="s">
        <v>18392</v>
      </c>
      <c r="AN77" t="s">
        <v>18397</v>
      </c>
    </row>
    <row r="78" spans="1:40" ht="43.2" x14ac:dyDescent="0.3">
      <c r="A78" t="s">
        <v>513</v>
      </c>
      <c r="B78" s="2" t="s">
        <v>15</v>
      </c>
      <c r="C78" s="3">
        <v>40025</v>
      </c>
      <c r="D78" t="s">
        <v>193</v>
      </c>
      <c r="E78" t="s">
        <v>514</v>
      </c>
      <c r="F78" t="s">
        <v>515</v>
      </c>
      <c r="G78" t="s">
        <v>516</v>
      </c>
      <c r="H78" s="2" t="s">
        <v>154</v>
      </c>
      <c r="I78" s="2" t="s">
        <v>155</v>
      </c>
      <c r="J78" s="1" t="s">
        <v>517</v>
      </c>
      <c r="K78" s="1">
        <f t="shared" si="5"/>
        <v>0</v>
      </c>
      <c r="L78" s="1">
        <f t="shared" si="5"/>
        <v>0</v>
      </c>
      <c r="M78" s="1">
        <f t="shared" si="5"/>
        <v>1</v>
      </c>
      <c r="N78" s="1">
        <f t="shared" si="4"/>
        <v>1</v>
      </c>
      <c r="O78" s="1">
        <f t="shared" si="6"/>
        <v>2</v>
      </c>
      <c r="P78" s="1" t="s">
        <v>18348</v>
      </c>
      <c r="Q78" s="1">
        <v>85</v>
      </c>
      <c r="R78" s="1">
        <v>176</v>
      </c>
      <c r="S78" s="9">
        <f t="shared" si="8"/>
        <v>85</v>
      </c>
      <c r="T78" s="3">
        <v>44561</v>
      </c>
      <c r="U78" s="8" t="s">
        <v>518</v>
      </c>
      <c r="V78" s="3">
        <v>44622</v>
      </c>
      <c r="W78" s="8" t="s">
        <v>519</v>
      </c>
      <c r="X78" s="8">
        <v>14.7</v>
      </c>
      <c r="Y78" s="10">
        <f t="shared" si="7"/>
        <v>1249.5</v>
      </c>
      <c r="Z78" s="10">
        <f>IFERROR(INDEX(EFs!B:B,MATCH(P78,EFs!A:A,0))*Dataset!Y78/1000,0)</f>
        <v>0.9074565208905</v>
      </c>
      <c r="AA78">
        <v>33.113759999999999</v>
      </c>
      <c r="AB78">
        <v>-117.09977499999999</v>
      </c>
      <c r="AC78">
        <v>1</v>
      </c>
      <c r="AD78" t="s">
        <v>18387</v>
      </c>
      <c r="AE78">
        <v>1280</v>
      </c>
      <c r="AF78" t="s">
        <v>18486</v>
      </c>
      <c r="AI78" t="s">
        <v>18421</v>
      </c>
      <c r="AJ78" t="s">
        <v>18390</v>
      </c>
      <c r="AK78" t="s">
        <v>18391</v>
      </c>
      <c r="AL78">
        <v>92029</v>
      </c>
      <c r="AM78" t="s">
        <v>18392</v>
      </c>
      <c r="AN78" t="s">
        <v>18393</v>
      </c>
    </row>
    <row r="79" spans="1:40" ht="43.2" x14ac:dyDescent="0.3">
      <c r="A79" t="s">
        <v>520</v>
      </c>
      <c r="B79" s="2" t="s">
        <v>15</v>
      </c>
      <c r="C79" s="3">
        <v>40025</v>
      </c>
      <c r="D79" t="s">
        <v>25</v>
      </c>
      <c r="E79" t="s">
        <v>521</v>
      </c>
      <c r="F79" t="s">
        <v>145</v>
      </c>
      <c r="G79" t="s">
        <v>522</v>
      </c>
      <c r="H79" s="2" t="s">
        <v>523</v>
      </c>
      <c r="I79" s="2" t="s">
        <v>164</v>
      </c>
      <c r="J79" s="1" t="s">
        <v>524</v>
      </c>
      <c r="K79" s="1">
        <f t="shared" si="5"/>
        <v>0</v>
      </c>
      <c r="L79" s="1">
        <f t="shared" si="5"/>
        <v>0</v>
      </c>
      <c r="M79" s="1">
        <f t="shared" si="5"/>
        <v>1</v>
      </c>
      <c r="N79" s="1">
        <f t="shared" si="4"/>
        <v>0</v>
      </c>
      <c r="O79" s="1">
        <f t="shared" si="6"/>
        <v>1</v>
      </c>
      <c r="P79" s="1" t="s">
        <v>18348</v>
      </c>
      <c r="Q79" s="1">
        <v>30</v>
      </c>
      <c r="R79" s="1">
        <v>50</v>
      </c>
      <c r="S79" s="9">
        <f t="shared" si="8"/>
        <v>30</v>
      </c>
      <c r="T79" s="3">
        <v>44510</v>
      </c>
      <c r="U79" s="8" t="s">
        <v>405</v>
      </c>
      <c r="V79" s="3">
        <v>44561</v>
      </c>
      <c r="W79" s="8" t="s">
        <v>405</v>
      </c>
      <c r="X79" s="8">
        <v>0</v>
      </c>
      <c r="Y79" s="10">
        <f t="shared" si="7"/>
        <v>0</v>
      </c>
      <c r="Z79" s="10">
        <f>IFERROR(INDEX(EFs!B:B,MATCH(P79,EFs!A:A,0))*Dataset!Y79/1000,0)</f>
        <v>0</v>
      </c>
      <c r="AA79">
        <v>33.227603999999999</v>
      </c>
      <c r="AB79">
        <v>-117.323933</v>
      </c>
      <c r="AC79">
        <v>1</v>
      </c>
      <c r="AD79" t="s">
        <v>18387</v>
      </c>
      <c r="AE79">
        <v>3925</v>
      </c>
      <c r="AF79" t="s">
        <v>18487</v>
      </c>
      <c r="AI79" t="s">
        <v>18410</v>
      </c>
      <c r="AJ79" t="s">
        <v>18390</v>
      </c>
      <c r="AK79" t="s">
        <v>18391</v>
      </c>
      <c r="AL79">
        <v>92058</v>
      </c>
      <c r="AM79" t="s">
        <v>18392</v>
      </c>
      <c r="AN79" t="s">
        <v>18393</v>
      </c>
    </row>
    <row r="80" spans="1:40" ht="43.2" x14ac:dyDescent="0.3">
      <c r="A80" t="s">
        <v>525</v>
      </c>
      <c r="B80" s="2" t="s">
        <v>15</v>
      </c>
      <c r="C80" s="3">
        <v>40025</v>
      </c>
      <c r="D80" t="s">
        <v>25</v>
      </c>
      <c r="E80" t="s">
        <v>526</v>
      </c>
      <c r="F80" t="s">
        <v>527</v>
      </c>
      <c r="G80" t="s">
        <v>528</v>
      </c>
      <c r="H80" s="2" t="s">
        <v>305</v>
      </c>
      <c r="I80" s="2" t="s">
        <v>306</v>
      </c>
      <c r="J80" s="1" t="s">
        <v>529</v>
      </c>
      <c r="K80" s="1">
        <f t="shared" si="5"/>
        <v>0</v>
      </c>
      <c r="L80" s="1">
        <f t="shared" si="5"/>
        <v>0</v>
      </c>
      <c r="M80" s="1">
        <f t="shared" si="5"/>
        <v>1</v>
      </c>
      <c r="N80" s="1">
        <f t="shared" si="4"/>
        <v>0</v>
      </c>
      <c r="O80" s="1">
        <f t="shared" si="6"/>
        <v>1</v>
      </c>
      <c r="P80" s="1" t="s">
        <v>18348</v>
      </c>
      <c r="Q80" s="1" t="s">
        <v>18355</v>
      </c>
      <c r="R80" s="1">
        <v>50</v>
      </c>
      <c r="S80" s="9">
        <f t="shared" si="8"/>
        <v>37.285000000000004</v>
      </c>
      <c r="T80" s="3">
        <v>44538</v>
      </c>
      <c r="U80" s="8" t="s">
        <v>530</v>
      </c>
      <c r="V80" s="3">
        <v>44538</v>
      </c>
      <c r="W80" s="8" t="s">
        <v>531</v>
      </c>
      <c r="X80" s="8">
        <v>7.8</v>
      </c>
      <c r="Y80" s="10">
        <f t="shared" si="7"/>
        <v>290.82300000000004</v>
      </c>
      <c r="Z80" s="10">
        <f>IFERROR(INDEX(EFs!B:B,MATCH(P80,EFs!A:A,0))*Dataset!Y80/1000,0)</f>
        <v>0.21121186696673699</v>
      </c>
      <c r="AA80">
        <v>32.808987999999999</v>
      </c>
      <c r="AB80">
        <v>-116.920134</v>
      </c>
      <c r="AC80">
        <v>1</v>
      </c>
      <c r="AD80" t="s">
        <v>18387</v>
      </c>
      <c r="AE80">
        <v>1608</v>
      </c>
      <c r="AF80" t="s">
        <v>18388</v>
      </c>
      <c r="AI80" t="s">
        <v>18449</v>
      </c>
      <c r="AJ80" t="s">
        <v>18390</v>
      </c>
      <c r="AK80" t="s">
        <v>18391</v>
      </c>
      <c r="AL80">
        <v>92021</v>
      </c>
      <c r="AM80" t="s">
        <v>18392</v>
      </c>
      <c r="AN80" t="s">
        <v>18393</v>
      </c>
    </row>
    <row r="81" spans="1:40" ht="43.2" x14ac:dyDescent="0.3">
      <c r="A81" t="s">
        <v>532</v>
      </c>
      <c r="B81" s="2" t="s">
        <v>15</v>
      </c>
      <c r="C81" s="3">
        <v>40025</v>
      </c>
      <c r="D81" t="s">
        <v>25</v>
      </c>
      <c r="E81" t="s">
        <v>533</v>
      </c>
      <c r="F81" t="s">
        <v>145</v>
      </c>
      <c r="G81" t="s">
        <v>534</v>
      </c>
      <c r="H81" s="2" t="s">
        <v>535</v>
      </c>
      <c r="I81" s="2" t="s">
        <v>107</v>
      </c>
      <c r="J81" s="1" t="s">
        <v>536</v>
      </c>
      <c r="K81" s="1">
        <f t="shared" si="5"/>
        <v>0</v>
      </c>
      <c r="L81" s="1">
        <f t="shared" si="5"/>
        <v>0</v>
      </c>
      <c r="M81" s="1">
        <f t="shared" si="5"/>
        <v>1</v>
      </c>
      <c r="N81" s="1">
        <f t="shared" si="4"/>
        <v>0</v>
      </c>
      <c r="O81" s="1">
        <f t="shared" si="6"/>
        <v>1</v>
      </c>
      <c r="P81" s="1" t="s">
        <v>18348</v>
      </c>
      <c r="Q81" s="1" t="s">
        <v>18355</v>
      </c>
      <c r="R81" s="1">
        <v>50</v>
      </c>
      <c r="S81" s="9">
        <f t="shared" si="8"/>
        <v>37.285000000000004</v>
      </c>
      <c r="T81" s="3">
        <v>44562</v>
      </c>
      <c r="U81" s="8" t="s">
        <v>537</v>
      </c>
      <c r="V81" s="3">
        <v>44562</v>
      </c>
      <c r="W81" s="8" t="s">
        <v>538</v>
      </c>
      <c r="X81" s="8">
        <v>7.7</v>
      </c>
      <c r="Y81" s="10">
        <f t="shared" si="7"/>
        <v>287.09450000000004</v>
      </c>
      <c r="Z81" s="10">
        <f>IFERROR(INDEX(EFs!B:B,MATCH(P81,EFs!A:A,0))*Dataset!Y81/1000,0)</f>
        <v>0.20850402251844552</v>
      </c>
      <c r="AA81">
        <v>32.802686000000001</v>
      </c>
      <c r="AB81">
        <v>-117.01284099999999</v>
      </c>
      <c r="AC81">
        <v>1</v>
      </c>
      <c r="AD81" t="s">
        <v>18387</v>
      </c>
      <c r="AE81">
        <v>8650</v>
      </c>
      <c r="AF81" t="s">
        <v>18488</v>
      </c>
      <c r="AI81" t="s">
        <v>18389</v>
      </c>
      <c r="AJ81" t="s">
        <v>18390</v>
      </c>
      <c r="AK81" t="s">
        <v>18391</v>
      </c>
      <c r="AL81">
        <v>92119</v>
      </c>
      <c r="AM81" t="s">
        <v>18392</v>
      </c>
      <c r="AN81" t="s">
        <v>18393</v>
      </c>
    </row>
    <row r="82" spans="1:40" ht="43.2" x14ac:dyDescent="0.3">
      <c r="A82" t="s">
        <v>539</v>
      </c>
      <c r="B82" s="2" t="s">
        <v>15</v>
      </c>
      <c r="C82" s="3">
        <v>40025</v>
      </c>
      <c r="D82" t="s">
        <v>25</v>
      </c>
      <c r="E82" t="s">
        <v>540</v>
      </c>
      <c r="F82" t="s">
        <v>145</v>
      </c>
      <c r="G82" t="s">
        <v>541</v>
      </c>
      <c r="H82" s="2" t="s">
        <v>154</v>
      </c>
      <c r="I82" s="2" t="s">
        <v>155</v>
      </c>
      <c r="J82" s="1" t="s">
        <v>542</v>
      </c>
      <c r="K82" s="1">
        <f t="shared" si="5"/>
        <v>0</v>
      </c>
      <c r="L82" s="1">
        <f t="shared" si="5"/>
        <v>0</v>
      </c>
      <c r="M82" s="1">
        <f t="shared" si="5"/>
        <v>1</v>
      </c>
      <c r="N82" s="1">
        <f t="shared" si="4"/>
        <v>0</v>
      </c>
      <c r="O82" s="1">
        <f t="shared" si="6"/>
        <v>1</v>
      </c>
      <c r="P82" s="1" t="s">
        <v>18348</v>
      </c>
      <c r="Q82" s="1" t="s">
        <v>18355</v>
      </c>
      <c r="R82" s="1">
        <v>50</v>
      </c>
      <c r="S82" s="9">
        <f t="shared" si="8"/>
        <v>37.285000000000004</v>
      </c>
      <c r="T82" s="3">
        <v>44561</v>
      </c>
      <c r="U82" s="8" t="s">
        <v>543</v>
      </c>
      <c r="V82" s="3">
        <v>44734</v>
      </c>
      <c r="W82" s="8" t="s">
        <v>544</v>
      </c>
      <c r="X82" s="8">
        <v>50.4</v>
      </c>
      <c r="Y82" s="10">
        <f t="shared" si="7"/>
        <v>1879.1640000000002</v>
      </c>
      <c r="Z82" s="10">
        <f>IFERROR(INDEX(EFs!B:B,MATCH(P82,EFs!A:A,0))*Dataset!Y82/1000,0)</f>
        <v>1.3647536019389161</v>
      </c>
      <c r="AA82">
        <v>33.109876</v>
      </c>
      <c r="AB82">
        <v>-117.10405</v>
      </c>
      <c r="AC82">
        <v>1</v>
      </c>
      <c r="AD82" t="s">
        <v>18394</v>
      </c>
      <c r="AE82">
        <v>1570</v>
      </c>
      <c r="AF82" t="s">
        <v>18489</v>
      </c>
      <c r="AI82" t="s">
        <v>18421</v>
      </c>
      <c r="AJ82" t="s">
        <v>18390</v>
      </c>
      <c r="AK82" t="s">
        <v>18391</v>
      </c>
      <c r="AL82">
        <v>92029</v>
      </c>
      <c r="AM82" t="s">
        <v>18392</v>
      </c>
      <c r="AN82" t="s">
        <v>18397</v>
      </c>
    </row>
    <row r="83" spans="1:40" ht="43.2" x14ac:dyDescent="0.3">
      <c r="A83" t="s">
        <v>545</v>
      </c>
      <c r="B83" s="2" t="s">
        <v>15</v>
      </c>
      <c r="C83" s="3">
        <v>40025</v>
      </c>
      <c r="D83" t="s">
        <v>25</v>
      </c>
      <c r="E83" t="s">
        <v>546</v>
      </c>
      <c r="F83" t="s">
        <v>72</v>
      </c>
      <c r="G83" t="s">
        <v>547</v>
      </c>
      <c r="H83" s="2" t="s">
        <v>383</v>
      </c>
      <c r="I83" s="2" t="s">
        <v>306</v>
      </c>
      <c r="J83" s="1" t="s">
        <v>548</v>
      </c>
      <c r="K83" s="1">
        <f t="shared" si="5"/>
        <v>0</v>
      </c>
      <c r="L83" s="1">
        <f t="shared" si="5"/>
        <v>0</v>
      </c>
      <c r="M83" s="1">
        <f t="shared" si="5"/>
        <v>1</v>
      </c>
      <c r="N83" s="1">
        <f t="shared" si="4"/>
        <v>0</v>
      </c>
      <c r="O83" s="1">
        <f t="shared" si="6"/>
        <v>1</v>
      </c>
      <c r="P83" s="1" t="s">
        <v>18348</v>
      </c>
      <c r="Q83" s="1">
        <v>35</v>
      </c>
      <c r="R83" s="1">
        <v>82</v>
      </c>
      <c r="S83" s="9">
        <f t="shared" si="8"/>
        <v>35</v>
      </c>
      <c r="T83" s="3">
        <v>44566</v>
      </c>
      <c r="U83" s="8" t="s">
        <v>549</v>
      </c>
      <c r="V83" s="3">
        <v>44566</v>
      </c>
      <c r="W83" s="8" t="s">
        <v>549</v>
      </c>
      <c r="X83" s="8">
        <v>0</v>
      </c>
      <c r="Y83" s="10">
        <f t="shared" si="7"/>
        <v>0</v>
      </c>
      <c r="Z83" s="10">
        <f>IFERROR(INDEX(EFs!B:B,MATCH(P83,EFs!A:A,0))*Dataset!Y83/1000,0)</f>
        <v>0</v>
      </c>
      <c r="AA83">
        <v>32.738689000000001</v>
      </c>
      <c r="AB83">
        <v>-116.93895999999999</v>
      </c>
      <c r="AC83">
        <v>1</v>
      </c>
      <c r="AD83" t="s">
        <v>18387</v>
      </c>
      <c r="AE83">
        <v>2911</v>
      </c>
      <c r="AF83" t="s">
        <v>18463</v>
      </c>
      <c r="AI83" t="s">
        <v>18449</v>
      </c>
      <c r="AJ83" t="s">
        <v>18390</v>
      </c>
      <c r="AK83" t="s">
        <v>18391</v>
      </c>
      <c r="AL83">
        <v>92019</v>
      </c>
      <c r="AM83" t="s">
        <v>18392</v>
      </c>
      <c r="AN83" t="s">
        <v>18393</v>
      </c>
    </row>
    <row r="84" spans="1:40" ht="57.6" x14ac:dyDescent="0.3">
      <c r="A84" t="s">
        <v>550</v>
      </c>
      <c r="B84" s="2" t="s">
        <v>15</v>
      </c>
      <c r="C84" s="3">
        <v>40025</v>
      </c>
      <c r="D84" t="s">
        <v>16</v>
      </c>
      <c r="E84" t="s">
        <v>551</v>
      </c>
      <c r="F84" t="s">
        <v>552</v>
      </c>
      <c r="G84" t="s">
        <v>553</v>
      </c>
      <c r="H84" s="2" t="s">
        <v>554</v>
      </c>
      <c r="I84" s="2" t="s">
        <v>84</v>
      </c>
      <c r="J84" s="1" t="s">
        <v>555</v>
      </c>
      <c r="K84" s="1">
        <f t="shared" si="5"/>
        <v>0</v>
      </c>
      <c r="L84" s="1">
        <f t="shared" si="5"/>
        <v>0</v>
      </c>
      <c r="M84" s="1">
        <f t="shared" si="5"/>
        <v>1</v>
      </c>
      <c r="N84" s="1">
        <f t="shared" si="4"/>
        <v>0</v>
      </c>
      <c r="O84" s="1">
        <f t="shared" si="6"/>
        <v>1</v>
      </c>
      <c r="P84" s="1" t="s">
        <v>18348</v>
      </c>
      <c r="Q84" s="1">
        <v>57</v>
      </c>
      <c r="R84" s="1">
        <v>91</v>
      </c>
      <c r="S84" s="9">
        <f t="shared" si="8"/>
        <v>57</v>
      </c>
      <c r="T84" s="3">
        <v>44602</v>
      </c>
      <c r="U84" s="8" t="s">
        <v>556</v>
      </c>
      <c r="V84" s="3">
        <v>44602</v>
      </c>
      <c r="W84" s="8" t="s">
        <v>556</v>
      </c>
      <c r="X84" s="8">
        <v>0</v>
      </c>
      <c r="Y84" s="10">
        <f t="shared" si="7"/>
        <v>0</v>
      </c>
      <c r="Z84" s="10">
        <f>IFERROR(INDEX(EFs!B:B,MATCH(P84,EFs!A:A,0))*Dataset!Y84/1000,0)</f>
        <v>0</v>
      </c>
      <c r="AA84">
        <v>32.661220999999998</v>
      </c>
      <c r="AB84">
        <v>-117.110682</v>
      </c>
      <c r="AC84">
        <v>1</v>
      </c>
      <c r="AD84" t="s">
        <v>18387</v>
      </c>
      <c r="AE84">
        <v>2200</v>
      </c>
      <c r="AF84" t="s">
        <v>18490</v>
      </c>
      <c r="AI84" t="s">
        <v>18491</v>
      </c>
      <c r="AJ84" t="s">
        <v>18390</v>
      </c>
      <c r="AK84" t="s">
        <v>18391</v>
      </c>
      <c r="AL84">
        <v>91950</v>
      </c>
      <c r="AM84" t="s">
        <v>18392</v>
      </c>
      <c r="AN84" t="s">
        <v>18393</v>
      </c>
    </row>
    <row r="85" spans="1:40" ht="28.8" x14ac:dyDescent="0.3">
      <c r="A85" t="s">
        <v>557</v>
      </c>
      <c r="B85" s="2" t="s">
        <v>15</v>
      </c>
      <c r="C85" s="3">
        <v>40025</v>
      </c>
      <c r="D85" t="s">
        <v>16</v>
      </c>
      <c r="E85" t="s">
        <v>558</v>
      </c>
      <c r="F85" t="s">
        <v>559</v>
      </c>
      <c r="G85" t="s">
        <v>560</v>
      </c>
      <c r="H85" s="2" t="s">
        <v>19</v>
      </c>
      <c r="I85" s="2" t="s">
        <v>20</v>
      </c>
      <c r="J85" s="1" t="s">
        <v>561</v>
      </c>
      <c r="K85" s="1">
        <f t="shared" si="5"/>
        <v>1</v>
      </c>
      <c r="L85" s="1">
        <f t="shared" si="5"/>
        <v>0</v>
      </c>
      <c r="M85" s="1">
        <f t="shared" si="5"/>
        <v>0</v>
      </c>
      <c r="N85" s="1">
        <f t="shared" si="4"/>
        <v>0</v>
      </c>
      <c r="O85" s="1">
        <f t="shared" si="6"/>
        <v>1</v>
      </c>
      <c r="P85" s="1" t="s">
        <v>18346</v>
      </c>
      <c r="Q85" s="1">
        <v>750</v>
      </c>
      <c r="R85" s="1">
        <v>1096</v>
      </c>
      <c r="S85" s="9">
        <f t="shared" si="8"/>
        <v>750</v>
      </c>
      <c r="T85" s="3">
        <v>44449</v>
      </c>
      <c r="U85" s="8" t="s">
        <v>562</v>
      </c>
      <c r="V85" s="3">
        <v>44747</v>
      </c>
      <c r="W85" s="8" t="s">
        <v>286</v>
      </c>
      <c r="X85" s="8">
        <v>9.9</v>
      </c>
      <c r="Y85" s="10">
        <f t="shared" si="7"/>
        <v>7425</v>
      </c>
      <c r="Z85" s="10">
        <f>IFERROR(INDEX(EFs!B:B,MATCH(P85,EFs!A:A,0))*Dataset!Y85/1000,0)</f>
        <v>6.7448174384250006</v>
      </c>
      <c r="AA85">
        <v>32.715257000000001</v>
      </c>
      <c r="AB85">
        <v>-117.150927</v>
      </c>
      <c r="AC85">
        <v>1</v>
      </c>
      <c r="AD85" t="s">
        <v>18387</v>
      </c>
      <c r="AE85">
        <v>1401</v>
      </c>
      <c r="AF85" t="s">
        <v>18388</v>
      </c>
      <c r="AI85" t="s">
        <v>18389</v>
      </c>
      <c r="AJ85" t="s">
        <v>18390</v>
      </c>
      <c r="AK85" t="s">
        <v>18391</v>
      </c>
      <c r="AL85">
        <v>92101</v>
      </c>
      <c r="AM85" t="s">
        <v>18392</v>
      </c>
      <c r="AN85" t="s">
        <v>18393</v>
      </c>
    </row>
    <row r="86" spans="1:40" ht="28.8" x14ac:dyDescent="0.3">
      <c r="A86" t="s">
        <v>563</v>
      </c>
      <c r="B86" s="2" t="s">
        <v>15</v>
      </c>
      <c r="C86" s="3">
        <v>40025</v>
      </c>
      <c r="D86" t="s">
        <v>16</v>
      </c>
      <c r="E86" t="s">
        <v>564</v>
      </c>
      <c r="F86" t="s">
        <v>565</v>
      </c>
      <c r="G86" t="s">
        <v>566</v>
      </c>
      <c r="H86" s="2" t="s">
        <v>567</v>
      </c>
      <c r="I86" s="2" t="s">
        <v>328</v>
      </c>
      <c r="J86" s="1" t="s">
        <v>568</v>
      </c>
      <c r="K86" s="1">
        <f t="shared" si="5"/>
        <v>1</v>
      </c>
      <c r="L86" s="1">
        <f t="shared" si="5"/>
        <v>0</v>
      </c>
      <c r="M86" s="1">
        <f t="shared" si="5"/>
        <v>0</v>
      </c>
      <c r="N86" s="1">
        <f t="shared" si="4"/>
        <v>0</v>
      </c>
      <c r="O86" s="1">
        <f t="shared" si="6"/>
        <v>1</v>
      </c>
      <c r="P86" s="1" t="s">
        <v>18346</v>
      </c>
      <c r="Q86" s="1">
        <v>1000</v>
      </c>
      <c r="R86" s="1">
        <v>1471</v>
      </c>
      <c r="S86" s="9">
        <f t="shared" si="8"/>
        <v>1000</v>
      </c>
      <c r="T86" s="3">
        <v>44448</v>
      </c>
      <c r="U86" s="8" t="s">
        <v>569</v>
      </c>
      <c r="V86" s="3">
        <v>44448</v>
      </c>
      <c r="W86" s="8" t="s">
        <v>570</v>
      </c>
      <c r="X86" s="8">
        <v>7.2</v>
      </c>
      <c r="Y86" s="10">
        <f t="shared" si="7"/>
        <v>7200</v>
      </c>
      <c r="Z86" s="10">
        <f>IFERROR(INDEX(EFs!B:B,MATCH(P86,EFs!A:A,0))*Dataset!Y86/1000,0)</f>
        <v>6.5404290312000004</v>
      </c>
      <c r="AA86">
        <v>32.581147999999999</v>
      </c>
      <c r="AB86">
        <v>-116.927246</v>
      </c>
      <c r="AC86">
        <v>1</v>
      </c>
      <c r="AD86" t="s">
        <v>18387</v>
      </c>
      <c r="AE86">
        <v>480</v>
      </c>
      <c r="AF86" t="s">
        <v>18492</v>
      </c>
      <c r="AI86" t="s">
        <v>18389</v>
      </c>
      <c r="AJ86" t="s">
        <v>18390</v>
      </c>
      <c r="AK86" t="s">
        <v>18391</v>
      </c>
      <c r="AL86">
        <v>92179</v>
      </c>
      <c r="AM86" t="s">
        <v>18392</v>
      </c>
      <c r="AN86" t="s">
        <v>18393</v>
      </c>
    </row>
    <row r="87" spans="1:40" ht="28.8" x14ac:dyDescent="0.3">
      <c r="A87" t="s">
        <v>571</v>
      </c>
      <c r="B87" s="2" t="s">
        <v>15</v>
      </c>
      <c r="C87" s="3">
        <v>40025</v>
      </c>
      <c r="D87" t="s">
        <v>16</v>
      </c>
      <c r="E87" t="s">
        <v>572</v>
      </c>
      <c r="F87" t="s">
        <v>27</v>
      </c>
      <c r="G87" t="s">
        <v>573</v>
      </c>
      <c r="H87" s="2" t="s">
        <v>19</v>
      </c>
      <c r="I87" s="2" t="s">
        <v>20</v>
      </c>
      <c r="J87" s="1" t="s">
        <v>574</v>
      </c>
      <c r="K87" s="1">
        <f t="shared" si="5"/>
        <v>1</v>
      </c>
      <c r="L87" s="1">
        <f t="shared" si="5"/>
        <v>0</v>
      </c>
      <c r="M87" s="1">
        <f t="shared" si="5"/>
        <v>0</v>
      </c>
      <c r="N87" s="1">
        <f t="shared" si="4"/>
        <v>0</v>
      </c>
      <c r="O87" s="1">
        <f t="shared" si="6"/>
        <v>1</v>
      </c>
      <c r="P87" s="1" t="s">
        <v>18346</v>
      </c>
      <c r="Q87" s="1">
        <v>600</v>
      </c>
      <c r="R87" s="1">
        <v>755</v>
      </c>
      <c r="S87" s="9">
        <f t="shared" si="8"/>
        <v>600</v>
      </c>
      <c r="T87" s="8"/>
      <c r="U87" s="8"/>
      <c r="V87" s="8"/>
      <c r="W87" s="8"/>
      <c r="X87" s="8"/>
      <c r="Y87" s="10">
        <f t="shared" si="7"/>
        <v>0</v>
      </c>
      <c r="Z87" s="10">
        <f>IFERROR(INDEX(EFs!B:B,MATCH(P87,EFs!A:A,0))*Dataset!Y87/1000,0)</f>
        <v>0</v>
      </c>
      <c r="AA87">
        <v>32.706246</v>
      </c>
      <c r="AB87">
        <v>-117.159471</v>
      </c>
      <c r="AC87">
        <v>1</v>
      </c>
      <c r="AD87" t="s">
        <v>18394</v>
      </c>
      <c r="AE87">
        <v>333</v>
      </c>
      <c r="AF87" t="s">
        <v>18424</v>
      </c>
      <c r="AI87" t="s">
        <v>18389</v>
      </c>
      <c r="AJ87" t="s">
        <v>18390</v>
      </c>
      <c r="AK87" t="s">
        <v>18391</v>
      </c>
      <c r="AL87">
        <v>92101</v>
      </c>
      <c r="AM87" t="s">
        <v>18392</v>
      </c>
      <c r="AN87" t="s">
        <v>18397</v>
      </c>
    </row>
    <row r="88" spans="1:40" ht="43.2" x14ac:dyDescent="0.3">
      <c r="A88" t="s">
        <v>575</v>
      </c>
      <c r="B88" s="2" t="s">
        <v>15</v>
      </c>
      <c r="C88" s="3">
        <v>40025</v>
      </c>
      <c r="D88" t="s">
        <v>16</v>
      </c>
      <c r="E88" t="s">
        <v>576</v>
      </c>
      <c r="F88" t="s">
        <v>577</v>
      </c>
      <c r="G88" t="s">
        <v>578</v>
      </c>
      <c r="H88" s="2" t="s">
        <v>201</v>
      </c>
      <c r="I88" s="2" t="s">
        <v>46</v>
      </c>
      <c r="J88" s="1" t="s">
        <v>579</v>
      </c>
      <c r="K88" s="1">
        <f t="shared" si="5"/>
        <v>1</v>
      </c>
      <c r="L88" s="1">
        <f t="shared" si="5"/>
        <v>0</v>
      </c>
      <c r="M88" s="1">
        <f t="shared" si="5"/>
        <v>0</v>
      </c>
      <c r="N88" s="1">
        <f t="shared" si="4"/>
        <v>0</v>
      </c>
      <c r="O88" s="1">
        <f t="shared" si="6"/>
        <v>1</v>
      </c>
      <c r="P88" s="1" t="s">
        <v>18346</v>
      </c>
      <c r="Q88" s="1">
        <v>400</v>
      </c>
      <c r="R88" s="1">
        <v>600</v>
      </c>
      <c r="S88" s="9">
        <f t="shared" si="8"/>
        <v>400</v>
      </c>
      <c r="T88" s="3">
        <v>44685</v>
      </c>
      <c r="U88" s="8" t="s">
        <v>580</v>
      </c>
      <c r="V88" s="3">
        <v>44685</v>
      </c>
      <c r="W88" s="8" t="s">
        <v>580</v>
      </c>
      <c r="X88" s="8">
        <v>0</v>
      </c>
      <c r="Y88" s="10">
        <f t="shared" si="7"/>
        <v>0</v>
      </c>
      <c r="Z88" s="10">
        <f>IFERROR(INDEX(EFs!B:B,MATCH(P88,EFs!A:A,0))*Dataset!Y88/1000,0)</f>
        <v>0</v>
      </c>
      <c r="AA88">
        <v>32.902470999999998</v>
      </c>
      <c r="AB88">
        <v>-117.24283</v>
      </c>
      <c r="AC88">
        <v>0.9</v>
      </c>
      <c r="AD88" t="s">
        <v>18429</v>
      </c>
      <c r="AE88">
        <v>10950</v>
      </c>
      <c r="AF88" t="s">
        <v>18493</v>
      </c>
      <c r="AI88" t="s">
        <v>18428</v>
      </c>
      <c r="AJ88" t="s">
        <v>18390</v>
      </c>
      <c r="AK88" t="s">
        <v>18391</v>
      </c>
      <c r="AL88">
        <v>92037</v>
      </c>
      <c r="AM88" t="s">
        <v>18392</v>
      </c>
      <c r="AN88" t="s">
        <v>18393</v>
      </c>
    </row>
    <row r="89" spans="1:40" ht="28.8" x14ac:dyDescent="0.3">
      <c r="A89" t="s">
        <v>581</v>
      </c>
      <c r="B89" s="2" t="s">
        <v>15</v>
      </c>
      <c r="C89" s="3">
        <v>40025</v>
      </c>
      <c r="D89" t="s">
        <v>16</v>
      </c>
      <c r="E89" t="s">
        <v>582</v>
      </c>
      <c r="F89" t="s">
        <v>583</v>
      </c>
      <c r="G89" t="s">
        <v>584</v>
      </c>
      <c r="H89" s="2" t="s">
        <v>19</v>
      </c>
      <c r="I89" s="2" t="s">
        <v>20</v>
      </c>
      <c r="J89" s="1" t="s">
        <v>585</v>
      </c>
      <c r="K89" s="1">
        <f t="shared" si="5"/>
        <v>1</v>
      </c>
      <c r="L89" s="1">
        <f t="shared" si="5"/>
        <v>0</v>
      </c>
      <c r="M89" s="1">
        <f t="shared" si="5"/>
        <v>0</v>
      </c>
      <c r="N89" s="1">
        <f t="shared" si="4"/>
        <v>0</v>
      </c>
      <c r="O89" s="1">
        <f t="shared" si="6"/>
        <v>1</v>
      </c>
      <c r="P89" s="1" t="s">
        <v>18346</v>
      </c>
      <c r="Q89" s="1" t="s">
        <v>18355</v>
      </c>
      <c r="R89" s="1">
        <v>780</v>
      </c>
      <c r="S89" s="9">
        <f t="shared" si="8"/>
        <v>581.64600000000007</v>
      </c>
      <c r="T89" s="8"/>
      <c r="U89" s="8"/>
      <c r="V89" s="8"/>
      <c r="W89" s="8"/>
      <c r="X89" s="8"/>
      <c r="Y89" s="10">
        <f t="shared" si="7"/>
        <v>0</v>
      </c>
      <c r="Z89" s="10">
        <f>IFERROR(INDEX(EFs!B:B,MATCH(P89,EFs!A:A,0))*Dataset!Y89/1000,0)</f>
        <v>0</v>
      </c>
      <c r="AA89">
        <v>32.718525</v>
      </c>
      <c r="AB89">
        <v>-117.160675</v>
      </c>
      <c r="AC89">
        <v>1</v>
      </c>
      <c r="AD89" t="s">
        <v>18387</v>
      </c>
      <c r="AE89">
        <v>450</v>
      </c>
      <c r="AF89" t="s">
        <v>18494</v>
      </c>
      <c r="AI89" t="s">
        <v>18389</v>
      </c>
      <c r="AJ89" t="s">
        <v>18390</v>
      </c>
      <c r="AK89" t="s">
        <v>18391</v>
      </c>
      <c r="AL89">
        <v>92101</v>
      </c>
      <c r="AM89" t="s">
        <v>18392</v>
      </c>
      <c r="AN89" t="s">
        <v>18393</v>
      </c>
    </row>
    <row r="90" spans="1:40" ht="43.2" x14ac:dyDescent="0.3">
      <c r="A90" t="s">
        <v>586</v>
      </c>
      <c r="B90" s="2" t="s">
        <v>15</v>
      </c>
      <c r="C90" s="3">
        <v>40025</v>
      </c>
      <c r="D90" t="s">
        <v>16</v>
      </c>
      <c r="E90" t="s">
        <v>587</v>
      </c>
      <c r="F90" t="s">
        <v>559</v>
      </c>
      <c r="G90" t="s">
        <v>588</v>
      </c>
      <c r="H90" s="2" t="s">
        <v>106</v>
      </c>
      <c r="I90" s="2" t="s">
        <v>107</v>
      </c>
      <c r="J90" s="1" t="s">
        <v>589</v>
      </c>
      <c r="K90" s="1">
        <f t="shared" si="5"/>
        <v>1</v>
      </c>
      <c r="L90" s="1">
        <f t="shared" si="5"/>
        <v>0</v>
      </c>
      <c r="M90" s="1">
        <f t="shared" si="5"/>
        <v>0</v>
      </c>
      <c r="N90" s="1">
        <f t="shared" si="4"/>
        <v>0</v>
      </c>
      <c r="O90" s="1">
        <f t="shared" si="6"/>
        <v>1</v>
      </c>
      <c r="P90" s="1" t="s">
        <v>18346</v>
      </c>
      <c r="Q90" s="1">
        <v>470</v>
      </c>
      <c r="R90" s="1">
        <v>680</v>
      </c>
      <c r="S90" s="9">
        <f t="shared" si="8"/>
        <v>470</v>
      </c>
      <c r="T90" s="3">
        <v>44562</v>
      </c>
      <c r="U90" s="8" t="s">
        <v>590</v>
      </c>
      <c r="V90" s="3">
        <v>44562</v>
      </c>
      <c r="W90" s="8" t="s">
        <v>591</v>
      </c>
      <c r="X90" s="8">
        <v>5</v>
      </c>
      <c r="Y90" s="10">
        <f t="shared" si="7"/>
        <v>2350</v>
      </c>
      <c r="Z90" s="10">
        <f>IFERROR(INDEX(EFs!B:B,MATCH(P90,EFs!A:A,0))*Dataset!Y90/1000,0)</f>
        <v>2.1347233643500001</v>
      </c>
      <c r="AA90">
        <v>32.829982000000001</v>
      </c>
      <c r="AB90">
        <v>-117.13429499999999</v>
      </c>
      <c r="AC90">
        <v>1</v>
      </c>
      <c r="AD90" t="s">
        <v>18387</v>
      </c>
      <c r="AE90">
        <v>8933</v>
      </c>
      <c r="AF90" t="s">
        <v>18495</v>
      </c>
      <c r="AI90" t="s">
        <v>18389</v>
      </c>
      <c r="AJ90" t="s">
        <v>18390</v>
      </c>
      <c r="AK90" t="s">
        <v>18391</v>
      </c>
      <c r="AL90">
        <v>92123</v>
      </c>
      <c r="AM90" t="s">
        <v>18392</v>
      </c>
      <c r="AN90" t="s">
        <v>18393</v>
      </c>
    </row>
    <row r="91" spans="1:40" ht="43.2" x14ac:dyDescent="0.3">
      <c r="A91" t="s">
        <v>592</v>
      </c>
      <c r="B91" s="2" t="s">
        <v>15</v>
      </c>
      <c r="C91" s="3">
        <v>40025</v>
      </c>
      <c r="D91" t="s">
        <v>16</v>
      </c>
      <c r="E91" t="s">
        <v>593</v>
      </c>
      <c r="F91" t="s">
        <v>594</v>
      </c>
      <c r="G91" t="s">
        <v>595</v>
      </c>
      <c r="H91" s="2" t="s">
        <v>19</v>
      </c>
      <c r="I91" s="2" t="s">
        <v>20</v>
      </c>
      <c r="J91" s="1" t="s">
        <v>596</v>
      </c>
      <c r="K91" s="1">
        <f t="shared" si="5"/>
        <v>1</v>
      </c>
      <c r="L91" s="1">
        <f t="shared" si="5"/>
        <v>0</v>
      </c>
      <c r="M91" s="1">
        <f t="shared" si="5"/>
        <v>0</v>
      </c>
      <c r="N91" s="1">
        <f t="shared" si="4"/>
        <v>0</v>
      </c>
      <c r="O91" s="1">
        <f t="shared" si="6"/>
        <v>1</v>
      </c>
      <c r="P91" s="1" t="s">
        <v>18346</v>
      </c>
      <c r="Q91" s="1">
        <v>25</v>
      </c>
      <c r="R91" s="1">
        <v>1490</v>
      </c>
      <c r="S91" s="9">
        <f t="shared" si="8"/>
        <v>25</v>
      </c>
      <c r="T91" s="8"/>
      <c r="U91" s="8"/>
      <c r="V91" s="8"/>
      <c r="W91" s="8"/>
      <c r="X91" s="8"/>
      <c r="Y91" s="10">
        <f t="shared" si="7"/>
        <v>0</v>
      </c>
      <c r="Z91" s="10">
        <f>IFERROR(INDEX(EFs!B:B,MATCH(P91,EFs!A:A,0))*Dataset!Y91/1000,0)</f>
        <v>0</v>
      </c>
      <c r="AA91">
        <v>32.709336</v>
      </c>
      <c r="AB91">
        <v>-117.16505600000001</v>
      </c>
      <c r="AC91">
        <v>0.9</v>
      </c>
      <c r="AD91" t="s">
        <v>18394</v>
      </c>
      <c r="AE91">
        <v>111</v>
      </c>
      <c r="AF91" t="s">
        <v>18496</v>
      </c>
      <c r="AI91" t="s">
        <v>18389</v>
      </c>
      <c r="AJ91" t="s">
        <v>18390</v>
      </c>
      <c r="AK91" t="s">
        <v>18391</v>
      </c>
      <c r="AL91">
        <v>92101</v>
      </c>
      <c r="AM91" t="s">
        <v>18392</v>
      </c>
      <c r="AN91" t="s">
        <v>18397</v>
      </c>
    </row>
    <row r="92" spans="1:40" ht="43.2" x14ac:dyDescent="0.3">
      <c r="A92" t="s">
        <v>597</v>
      </c>
      <c r="B92" s="2" t="s">
        <v>15</v>
      </c>
      <c r="C92" s="3">
        <v>40025</v>
      </c>
      <c r="D92" t="s">
        <v>16</v>
      </c>
      <c r="E92" t="s">
        <v>593</v>
      </c>
      <c r="F92" t="s">
        <v>598</v>
      </c>
      <c r="G92" t="s">
        <v>595</v>
      </c>
      <c r="H92" s="2" t="s">
        <v>19</v>
      </c>
      <c r="I92" s="2" t="s">
        <v>20</v>
      </c>
      <c r="J92" s="1" t="s">
        <v>599</v>
      </c>
      <c r="K92" s="1">
        <f t="shared" si="5"/>
        <v>1</v>
      </c>
      <c r="L92" s="1">
        <f t="shared" si="5"/>
        <v>0</v>
      </c>
      <c r="M92" s="1">
        <f t="shared" si="5"/>
        <v>0</v>
      </c>
      <c r="N92" s="1">
        <f t="shared" si="4"/>
        <v>0</v>
      </c>
      <c r="O92" s="1">
        <f t="shared" si="6"/>
        <v>1</v>
      </c>
      <c r="P92" s="1" t="s">
        <v>18346</v>
      </c>
      <c r="Q92" s="1" t="s">
        <v>18355</v>
      </c>
      <c r="R92" s="1">
        <v>235</v>
      </c>
      <c r="S92" s="9">
        <f t="shared" si="8"/>
        <v>175.23950000000002</v>
      </c>
      <c r="T92" s="8"/>
      <c r="U92" s="8"/>
      <c r="V92" s="8"/>
      <c r="W92" s="8"/>
      <c r="X92" s="8"/>
      <c r="Y92" s="10">
        <f t="shared" si="7"/>
        <v>0</v>
      </c>
      <c r="Z92" s="10">
        <f>IFERROR(INDEX(EFs!B:B,MATCH(P92,EFs!A:A,0))*Dataset!Y92/1000,0)</f>
        <v>0</v>
      </c>
      <c r="AA92">
        <v>32.709336</v>
      </c>
      <c r="AB92">
        <v>-117.16505600000001</v>
      </c>
      <c r="AC92">
        <v>0.9</v>
      </c>
      <c r="AD92" t="s">
        <v>18394</v>
      </c>
      <c r="AE92">
        <v>111</v>
      </c>
      <c r="AF92" t="s">
        <v>18496</v>
      </c>
      <c r="AI92" t="s">
        <v>18389</v>
      </c>
      <c r="AJ92" t="s">
        <v>18390</v>
      </c>
      <c r="AK92" t="s">
        <v>18391</v>
      </c>
      <c r="AL92">
        <v>92101</v>
      </c>
      <c r="AM92" t="s">
        <v>18392</v>
      </c>
      <c r="AN92" t="s">
        <v>18397</v>
      </c>
    </row>
    <row r="93" spans="1:40" ht="57.6" x14ac:dyDescent="0.3">
      <c r="A93" t="s">
        <v>600</v>
      </c>
      <c r="B93" s="2" t="s">
        <v>15</v>
      </c>
      <c r="C93" s="3">
        <v>40025</v>
      </c>
      <c r="D93" t="s">
        <v>16</v>
      </c>
      <c r="E93" t="s">
        <v>601</v>
      </c>
      <c r="F93" t="s">
        <v>602</v>
      </c>
      <c r="G93" t="s">
        <v>603</v>
      </c>
      <c r="H93" s="2" t="s">
        <v>523</v>
      </c>
      <c r="I93" s="2" t="s">
        <v>164</v>
      </c>
      <c r="J93" s="1" t="s">
        <v>604</v>
      </c>
      <c r="K93" s="1">
        <f t="shared" si="5"/>
        <v>1</v>
      </c>
      <c r="L93" s="1">
        <f t="shared" si="5"/>
        <v>0</v>
      </c>
      <c r="M93" s="1">
        <f t="shared" si="5"/>
        <v>0</v>
      </c>
      <c r="N93" s="1">
        <f t="shared" si="4"/>
        <v>0</v>
      </c>
      <c r="O93" s="1">
        <f t="shared" si="6"/>
        <v>1</v>
      </c>
      <c r="P93" s="1" t="s">
        <v>18346</v>
      </c>
      <c r="Q93" s="1">
        <v>500</v>
      </c>
      <c r="R93" s="1">
        <v>2168</v>
      </c>
      <c r="S93" s="9">
        <f t="shared" si="8"/>
        <v>500</v>
      </c>
      <c r="T93" s="3">
        <v>44327</v>
      </c>
      <c r="U93" s="8" t="s">
        <v>605</v>
      </c>
      <c r="V93" s="3">
        <v>44327</v>
      </c>
      <c r="W93" s="8" t="s">
        <v>374</v>
      </c>
      <c r="X93" s="8">
        <v>62</v>
      </c>
      <c r="Y93" s="10">
        <f t="shared" si="7"/>
        <v>31000</v>
      </c>
      <c r="Z93" s="10">
        <f>IFERROR(INDEX(EFs!B:B,MATCH(P93,EFs!A:A,0))*Dataset!Y93/1000,0)</f>
        <v>28.160180551</v>
      </c>
      <c r="AA93">
        <v>33.248545</v>
      </c>
      <c r="AB93">
        <v>-117.331489</v>
      </c>
      <c r="AC93">
        <v>0.9</v>
      </c>
      <c r="AD93" t="s">
        <v>18387</v>
      </c>
      <c r="AE93">
        <v>3950</v>
      </c>
      <c r="AF93" t="s">
        <v>18497</v>
      </c>
      <c r="AI93" t="s">
        <v>18410</v>
      </c>
      <c r="AJ93" t="s">
        <v>18390</v>
      </c>
      <c r="AK93" t="s">
        <v>18391</v>
      </c>
      <c r="AL93">
        <v>92058</v>
      </c>
      <c r="AM93" t="s">
        <v>18392</v>
      </c>
      <c r="AN93" t="s">
        <v>18393</v>
      </c>
    </row>
    <row r="94" spans="1:40" ht="43.2" x14ac:dyDescent="0.3">
      <c r="A94" t="s">
        <v>606</v>
      </c>
      <c r="B94" s="2" t="s">
        <v>15</v>
      </c>
      <c r="C94" s="3">
        <v>40025</v>
      </c>
      <c r="D94" t="s">
        <v>16</v>
      </c>
      <c r="E94" t="s">
        <v>607</v>
      </c>
      <c r="F94" t="s">
        <v>608</v>
      </c>
      <c r="G94" t="s">
        <v>609</v>
      </c>
      <c r="H94" s="2" t="s">
        <v>610</v>
      </c>
      <c r="I94" s="2" t="s">
        <v>30</v>
      </c>
      <c r="J94" s="1" t="s">
        <v>611</v>
      </c>
      <c r="K94" s="1">
        <f t="shared" si="5"/>
        <v>1</v>
      </c>
      <c r="L94" s="1">
        <f t="shared" si="5"/>
        <v>0</v>
      </c>
      <c r="M94" s="1">
        <f t="shared" si="5"/>
        <v>0</v>
      </c>
      <c r="N94" s="1">
        <f t="shared" si="4"/>
        <v>0</v>
      </c>
      <c r="O94" s="1">
        <f t="shared" si="6"/>
        <v>1</v>
      </c>
      <c r="P94" s="1" t="s">
        <v>18346</v>
      </c>
      <c r="Q94" s="1" t="s">
        <v>18355</v>
      </c>
      <c r="R94" s="1">
        <v>890</v>
      </c>
      <c r="S94" s="9">
        <f t="shared" si="8"/>
        <v>663.673</v>
      </c>
      <c r="T94" s="3">
        <v>44538</v>
      </c>
      <c r="U94" s="8" t="s">
        <v>612</v>
      </c>
      <c r="V94" s="3">
        <v>44538</v>
      </c>
      <c r="W94" s="8" t="s">
        <v>613</v>
      </c>
      <c r="X94" s="8">
        <v>8</v>
      </c>
      <c r="Y94" s="10">
        <f t="shared" si="7"/>
        <v>5309.384</v>
      </c>
      <c r="Z94" s="10">
        <f>IFERROR(INDEX(EFs!B:B,MATCH(P94,EFs!A:A,0))*Dataset!Y94/1000,0)</f>
        <v>4.8230068404706641</v>
      </c>
      <c r="AA94">
        <v>33.016398000000002</v>
      </c>
      <c r="AB94">
        <v>-117.092119</v>
      </c>
      <c r="AC94">
        <v>1</v>
      </c>
      <c r="AD94" t="s">
        <v>18387</v>
      </c>
      <c r="AE94">
        <v>16530</v>
      </c>
      <c r="AF94" t="s">
        <v>18498</v>
      </c>
      <c r="AI94" t="s">
        <v>18389</v>
      </c>
      <c r="AJ94" t="s">
        <v>18390</v>
      </c>
      <c r="AK94" t="s">
        <v>18391</v>
      </c>
      <c r="AL94">
        <v>92127</v>
      </c>
      <c r="AM94" t="s">
        <v>18392</v>
      </c>
      <c r="AN94" t="s">
        <v>18393</v>
      </c>
    </row>
    <row r="95" spans="1:40" ht="43.2" x14ac:dyDescent="0.3">
      <c r="A95" t="s">
        <v>614</v>
      </c>
      <c r="B95" s="2" t="s">
        <v>15</v>
      </c>
      <c r="C95" s="3">
        <v>40025</v>
      </c>
      <c r="D95" t="s">
        <v>16</v>
      </c>
      <c r="E95" t="s">
        <v>26</v>
      </c>
      <c r="F95" t="s">
        <v>247</v>
      </c>
      <c r="G95" t="s">
        <v>615</v>
      </c>
      <c r="H95" s="2" t="s">
        <v>29</v>
      </c>
      <c r="I95" s="2" t="s">
        <v>30</v>
      </c>
      <c r="J95" s="1" t="s">
        <v>616</v>
      </c>
      <c r="K95" s="1">
        <f t="shared" si="5"/>
        <v>1</v>
      </c>
      <c r="L95" s="1">
        <f t="shared" si="5"/>
        <v>0</v>
      </c>
      <c r="M95" s="1">
        <f t="shared" si="5"/>
        <v>0</v>
      </c>
      <c r="N95" s="1">
        <f t="shared" si="4"/>
        <v>0</v>
      </c>
      <c r="O95" s="1">
        <f t="shared" si="6"/>
        <v>1</v>
      </c>
      <c r="P95" s="1" t="s">
        <v>18346</v>
      </c>
      <c r="Q95" s="1">
        <v>448</v>
      </c>
      <c r="R95" s="1">
        <v>600</v>
      </c>
      <c r="S95" s="9">
        <f t="shared" si="8"/>
        <v>448</v>
      </c>
      <c r="T95" s="3">
        <v>44532</v>
      </c>
      <c r="U95" s="8" t="s">
        <v>617</v>
      </c>
      <c r="V95" s="3">
        <v>44532</v>
      </c>
      <c r="W95" s="8" t="s">
        <v>618</v>
      </c>
      <c r="X95" s="8">
        <v>23.5</v>
      </c>
      <c r="Y95" s="10">
        <f t="shared" si="7"/>
        <v>10528</v>
      </c>
      <c r="Z95" s="10">
        <f>IFERROR(INDEX(EFs!B:B,MATCH(P95,EFs!A:A,0))*Dataset!Y95/1000,0)</f>
        <v>9.5635606722880002</v>
      </c>
      <c r="AA95">
        <v>33.000121999999998</v>
      </c>
      <c r="AB95">
        <v>-116.837642</v>
      </c>
      <c r="AC95">
        <v>1</v>
      </c>
      <c r="AD95" t="s">
        <v>18387</v>
      </c>
      <c r="AE95">
        <v>22758</v>
      </c>
      <c r="AF95" t="s">
        <v>18437</v>
      </c>
      <c r="AI95" t="s">
        <v>18396</v>
      </c>
      <c r="AJ95" t="s">
        <v>18390</v>
      </c>
      <c r="AK95" t="s">
        <v>18391</v>
      </c>
      <c r="AL95">
        <v>92065</v>
      </c>
      <c r="AM95" t="s">
        <v>18392</v>
      </c>
      <c r="AN95" t="s">
        <v>18393</v>
      </c>
    </row>
    <row r="96" spans="1:40" ht="28.8" x14ac:dyDescent="0.3">
      <c r="A96" t="s">
        <v>619</v>
      </c>
      <c r="B96" s="2" t="s">
        <v>15</v>
      </c>
      <c r="C96" s="3">
        <v>40025</v>
      </c>
      <c r="D96" t="s">
        <v>16</v>
      </c>
      <c r="E96" t="s">
        <v>620</v>
      </c>
      <c r="G96" t="s">
        <v>621</v>
      </c>
      <c r="H96" s="2" t="s">
        <v>115</v>
      </c>
      <c r="I96" s="2" t="s">
        <v>46</v>
      </c>
      <c r="J96" s="1" t="s">
        <v>622</v>
      </c>
      <c r="K96" s="1">
        <f t="shared" si="5"/>
        <v>1</v>
      </c>
      <c r="L96" s="1">
        <f t="shared" si="5"/>
        <v>0</v>
      </c>
      <c r="M96" s="1">
        <f t="shared" si="5"/>
        <v>0</v>
      </c>
      <c r="N96" s="1">
        <f t="shared" si="4"/>
        <v>0</v>
      </c>
      <c r="O96" s="1">
        <f t="shared" si="6"/>
        <v>1</v>
      </c>
      <c r="P96" s="1" t="s">
        <v>18346</v>
      </c>
      <c r="Q96" s="1">
        <v>180</v>
      </c>
      <c r="R96" s="1">
        <v>375</v>
      </c>
      <c r="S96" s="9">
        <f t="shared" si="8"/>
        <v>180</v>
      </c>
      <c r="T96" s="8"/>
      <c r="U96" s="8"/>
      <c r="V96" s="8"/>
      <c r="W96" s="8"/>
      <c r="X96" s="8"/>
      <c r="Y96" s="10">
        <f t="shared" si="7"/>
        <v>0</v>
      </c>
      <c r="Z96" s="10">
        <f>IFERROR(INDEX(EFs!B:B,MATCH(P96,EFs!A:A,0))*Dataset!Y96/1000,0)</f>
        <v>0</v>
      </c>
      <c r="AA96">
        <v>32.752831999999998</v>
      </c>
      <c r="AB96">
        <v>-117.20179</v>
      </c>
      <c r="AC96">
        <v>1</v>
      </c>
      <c r="AD96" t="s">
        <v>18387</v>
      </c>
      <c r="AE96">
        <v>3851</v>
      </c>
      <c r="AF96" t="s">
        <v>18499</v>
      </c>
      <c r="AI96" t="s">
        <v>18389</v>
      </c>
      <c r="AJ96" t="s">
        <v>18390</v>
      </c>
      <c r="AK96" t="s">
        <v>18391</v>
      </c>
      <c r="AL96">
        <v>92110</v>
      </c>
      <c r="AM96" t="s">
        <v>18392</v>
      </c>
      <c r="AN96" t="s">
        <v>18393</v>
      </c>
    </row>
    <row r="97" spans="1:40" ht="28.8" x14ac:dyDescent="0.3">
      <c r="A97" t="s">
        <v>623</v>
      </c>
      <c r="B97" s="2" t="s">
        <v>15</v>
      </c>
      <c r="C97" s="3">
        <v>40025</v>
      </c>
      <c r="D97" t="s">
        <v>16</v>
      </c>
      <c r="E97" t="s">
        <v>624</v>
      </c>
      <c r="F97" t="s">
        <v>625</v>
      </c>
      <c r="G97" t="s">
        <v>626</v>
      </c>
      <c r="H97" s="2" t="s">
        <v>627</v>
      </c>
      <c r="I97" s="2" t="s">
        <v>306</v>
      </c>
      <c r="J97" s="1" t="s">
        <v>628</v>
      </c>
      <c r="K97" s="1">
        <f t="shared" si="5"/>
        <v>1</v>
      </c>
      <c r="L97" s="1">
        <f t="shared" si="5"/>
        <v>0</v>
      </c>
      <c r="M97" s="1">
        <f t="shared" si="5"/>
        <v>0</v>
      </c>
      <c r="N97" s="1">
        <f t="shared" si="4"/>
        <v>0</v>
      </c>
      <c r="O97" s="1">
        <f t="shared" si="6"/>
        <v>1</v>
      </c>
      <c r="P97" s="1" t="s">
        <v>18346</v>
      </c>
      <c r="Q97" s="1" t="s">
        <v>18355</v>
      </c>
      <c r="R97" s="1" t="s">
        <v>18352</v>
      </c>
      <c r="S97" s="9" t="str">
        <f t="shared" si="8"/>
        <v>Unknown</v>
      </c>
      <c r="T97" s="3">
        <v>44481</v>
      </c>
      <c r="U97" s="8" t="s">
        <v>629</v>
      </c>
      <c r="V97" s="3">
        <v>44481</v>
      </c>
      <c r="W97" s="8" t="s">
        <v>630</v>
      </c>
      <c r="X97" s="8">
        <v>19.04</v>
      </c>
      <c r="Y97" s="10" t="e">
        <f t="shared" si="7"/>
        <v>#VALUE!</v>
      </c>
      <c r="Z97" s="10">
        <f>IFERROR(INDEX(EFs!B:B,MATCH(P97,EFs!A:A,0))*Dataset!Y97/1000,0)</f>
        <v>0</v>
      </c>
      <c r="AA97">
        <v>32.796916000000003</v>
      </c>
      <c r="AB97">
        <v>-116.958877</v>
      </c>
      <c r="AC97">
        <v>1</v>
      </c>
      <c r="AD97" t="s">
        <v>18387</v>
      </c>
      <c r="AE97">
        <v>250</v>
      </c>
      <c r="AF97" t="s">
        <v>18500</v>
      </c>
      <c r="AI97" t="s">
        <v>18449</v>
      </c>
      <c r="AJ97" t="s">
        <v>18390</v>
      </c>
      <c r="AK97" t="s">
        <v>18391</v>
      </c>
      <c r="AL97">
        <v>92020</v>
      </c>
      <c r="AM97" t="s">
        <v>18392</v>
      </c>
      <c r="AN97" t="s">
        <v>18393</v>
      </c>
    </row>
    <row r="98" spans="1:40" ht="43.2" x14ac:dyDescent="0.3">
      <c r="A98" t="s">
        <v>631</v>
      </c>
      <c r="B98" s="2" t="s">
        <v>15</v>
      </c>
      <c r="C98" s="3">
        <v>40025</v>
      </c>
      <c r="D98" t="s">
        <v>16</v>
      </c>
      <c r="E98" t="s">
        <v>632</v>
      </c>
      <c r="F98" t="s">
        <v>559</v>
      </c>
      <c r="G98" t="s">
        <v>633</v>
      </c>
      <c r="H98" s="2" t="s">
        <v>351</v>
      </c>
      <c r="I98" s="2" t="s">
        <v>92</v>
      </c>
      <c r="J98" s="1" t="s">
        <v>634</v>
      </c>
      <c r="K98" s="1">
        <f t="shared" si="5"/>
        <v>1</v>
      </c>
      <c r="L98" s="1">
        <f t="shared" si="5"/>
        <v>0</v>
      </c>
      <c r="M98" s="1">
        <f t="shared" si="5"/>
        <v>0</v>
      </c>
      <c r="N98" s="1">
        <f t="shared" si="4"/>
        <v>0</v>
      </c>
      <c r="O98" s="1">
        <f t="shared" si="6"/>
        <v>1</v>
      </c>
      <c r="P98" s="1" t="s">
        <v>18346</v>
      </c>
      <c r="Q98" s="1" t="s">
        <v>18355</v>
      </c>
      <c r="R98" s="1">
        <v>119</v>
      </c>
      <c r="S98" s="9">
        <f t="shared" si="8"/>
        <v>88.73830000000001</v>
      </c>
      <c r="T98" s="3">
        <v>44363</v>
      </c>
      <c r="U98" s="8" t="s">
        <v>635</v>
      </c>
      <c r="V98" s="3">
        <v>44778</v>
      </c>
      <c r="W98" s="8" t="s">
        <v>636</v>
      </c>
      <c r="X98" s="8">
        <v>56</v>
      </c>
      <c r="Y98" s="10">
        <f t="shared" si="7"/>
        <v>4969.3448000000008</v>
      </c>
      <c r="Z98" s="10">
        <f>IFERROR(INDEX(EFs!B:B,MATCH(P98,EFs!A:A,0))*Dataset!Y98/1000,0)</f>
        <v>4.5141176383281616</v>
      </c>
      <c r="AA98">
        <v>32.647010000000002</v>
      </c>
      <c r="AB98">
        <v>-117.145483</v>
      </c>
      <c r="AC98">
        <v>1</v>
      </c>
      <c r="AD98" t="s">
        <v>18394</v>
      </c>
      <c r="AE98">
        <v>1405</v>
      </c>
      <c r="AF98" t="s">
        <v>18501</v>
      </c>
      <c r="AI98" t="s">
        <v>18458</v>
      </c>
      <c r="AJ98" t="s">
        <v>18390</v>
      </c>
      <c r="AK98" t="s">
        <v>18391</v>
      </c>
      <c r="AL98">
        <v>92118</v>
      </c>
      <c r="AM98" t="s">
        <v>18392</v>
      </c>
      <c r="AN98" t="s">
        <v>18397</v>
      </c>
    </row>
    <row r="99" spans="1:40" ht="43.2" x14ac:dyDescent="0.3">
      <c r="A99" t="s">
        <v>637</v>
      </c>
      <c r="B99" s="2" t="s">
        <v>15</v>
      </c>
      <c r="C99" s="3">
        <v>40025</v>
      </c>
      <c r="D99" t="s">
        <v>16</v>
      </c>
      <c r="E99" t="s">
        <v>638</v>
      </c>
      <c r="F99" t="s">
        <v>639</v>
      </c>
      <c r="G99" t="s">
        <v>640</v>
      </c>
      <c r="H99" s="2" t="s">
        <v>523</v>
      </c>
      <c r="I99" s="2" t="s">
        <v>164</v>
      </c>
      <c r="J99" s="1" t="s">
        <v>641</v>
      </c>
      <c r="K99" s="1">
        <f t="shared" si="5"/>
        <v>1</v>
      </c>
      <c r="L99" s="1">
        <f t="shared" si="5"/>
        <v>0</v>
      </c>
      <c r="M99" s="1">
        <f t="shared" si="5"/>
        <v>0</v>
      </c>
      <c r="N99" s="1">
        <f t="shared" si="4"/>
        <v>0</v>
      </c>
      <c r="O99" s="1">
        <f t="shared" si="6"/>
        <v>1</v>
      </c>
      <c r="P99" s="1" t="s">
        <v>18346</v>
      </c>
      <c r="Q99" s="1">
        <v>225</v>
      </c>
      <c r="R99" s="1">
        <v>335</v>
      </c>
      <c r="S99" s="9">
        <f t="shared" si="8"/>
        <v>225</v>
      </c>
      <c r="T99" s="3">
        <v>44328</v>
      </c>
      <c r="U99" s="8" t="s">
        <v>642</v>
      </c>
      <c r="V99" s="3">
        <v>44328</v>
      </c>
      <c r="W99" s="8" t="s">
        <v>643</v>
      </c>
      <c r="X99" s="8">
        <v>3.1</v>
      </c>
      <c r="Y99" s="10">
        <f t="shared" si="7"/>
        <v>697.5</v>
      </c>
      <c r="Z99" s="10">
        <f>IFERROR(INDEX(EFs!B:B,MATCH(P99,EFs!A:A,0))*Dataset!Y99/1000,0)</f>
        <v>0.6336040623975</v>
      </c>
      <c r="AA99">
        <v>33.320912</v>
      </c>
      <c r="AB99">
        <v>-117.26247600000001</v>
      </c>
      <c r="AC99">
        <v>0.9</v>
      </c>
      <c r="AD99" t="s">
        <v>18394</v>
      </c>
      <c r="AE99">
        <v>1520</v>
      </c>
      <c r="AF99" t="s">
        <v>18502</v>
      </c>
      <c r="AI99" t="s">
        <v>18435</v>
      </c>
      <c r="AJ99" t="s">
        <v>18390</v>
      </c>
      <c r="AK99" t="s">
        <v>18391</v>
      </c>
      <c r="AL99">
        <v>92028</v>
      </c>
      <c r="AM99" t="s">
        <v>18392</v>
      </c>
      <c r="AN99" t="s">
        <v>18397</v>
      </c>
    </row>
    <row r="100" spans="1:40" ht="43.2" x14ac:dyDescent="0.3">
      <c r="A100" t="s">
        <v>644</v>
      </c>
      <c r="B100" s="2" t="s">
        <v>15</v>
      </c>
      <c r="C100" s="3">
        <v>40025</v>
      </c>
      <c r="D100" t="s">
        <v>193</v>
      </c>
      <c r="E100" t="s">
        <v>645</v>
      </c>
      <c r="F100" t="s">
        <v>50</v>
      </c>
      <c r="G100" t="s">
        <v>646</v>
      </c>
      <c r="H100" s="2" t="s">
        <v>647</v>
      </c>
      <c r="I100" s="2" t="s">
        <v>218</v>
      </c>
      <c r="J100" s="1" t="s">
        <v>648</v>
      </c>
      <c r="K100" s="1">
        <f t="shared" si="5"/>
        <v>1</v>
      </c>
      <c r="L100" s="1">
        <f t="shared" si="5"/>
        <v>0</v>
      </c>
      <c r="M100" s="1">
        <f t="shared" si="5"/>
        <v>0</v>
      </c>
      <c r="N100" s="1">
        <f t="shared" si="4"/>
        <v>0</v>
      </c>
      <c r="O100" s="1">
        <f t="shared" si="6"/>
        <v>1</v>
      </c>
      <c r="P100" s="1" t="s">
        <v>18346</v>
      </c>
      <c r="Q100" s="1">
        <v>300</v>
      </c>
      <c r="R100" s="1">
        <v>449</v>
      </c>
      <c r="S100" s="9">
        <f t="shared" si="8"/>
        <v>300</v>
      </c>
      <c r="T100" s="3">
        <v>44685</v>
      </c>
      <c r="U100" s="8" t="s">
        <v>649</v>
      </c>
      <c r="V100" s="3">
        <v>44685</v>
      </c>
      <c r="W100" s="8" t="s">
        <v>650</v>
      </c>
      <c r="X100" s="8">
        <v>2.1</v>
      </c>
      <c r="Y100" s="10">
        <f t="shared" si="7"/>
        <v>630</v>
      </c>
      <c r="Z100" s="10">
        <f>IFERROR(INDEX(EFs!B:B,MATCH(P100,EFs!A:A,0))*Dataset!Y100/1000,0)</f>
        <v>0.57228754022999995</v>
      </c>
      <c r="AA100">
        <v>32.812175000000003</v>
      </c>
      <c r="AB100">
        <v>-116.932772</v>
      </c>
      <c r="AC100">
        <v>0.86</v>
      </c>
      <c r="AD100" t="s">
        <v>18408</v>
      </c>
      <c r="AF100" t="s">
        <v>18503</v>
      </c>
      <c r="AI100" t="s">
        <v>18449</v>
      </c>
      <c r="AJ100" t="s">
        <v>18390</v>
      </c>
      <c r="AK100" t="s">
        <v>18391</v>
      </c>
      <c r="AL100">
        <v>92021</v>
      </c>
      <c r="AM100" t="s">
        <v>18392</v>
      </c>
      <c r="AN100" t="s">
        <v>18397</v>
      </c>
    </row>
    <row r="101" spans="1:40" ht="43.2" x14ac:dyDescent="0.3">
      <c r="A101" t="s">
        <v>651</v>
      </c>
      <c r="B101" s="2" t="s">
        <v>15</v>
      </c>
      <c r="C101" s="3">
        <v>40025</v>
      </c>
      <c r="D101" t="s">
        <v>16</v>
      </c>
      <c r="E101" t="s">
        <v>645</v>
      </c>
      <c r="F101" t="s">
        <v>50</v>
      </c>
      <c r="G101" t="s">
        <v>646</v>
      </c>
      <c r="H101" s="2" t="s">
        <v>647</v>
      </c>
      <c r="I101" s="2" t="s">
        <v>218</v>
      </c>
      <c r="J101" s="1" t="s">
        <v>652</v>
      </c>
      <c r="K101" s="1">
        <f t="shared" si="5"/>
        <v>1</v>
      </c>
      <c r="L101" s="1">
        <f t="shared" si="5"/>
        <v>0</v>
      </c>
      <c r="M101" s="1">
        <f t="shared" si="5"/>
        <v>0</v>
      </c>
      <c r="N101" s="1">
        <f t="shared" si="4"/>
        <v>0</v>
      </c>
      <c r="O101" s="1">
        <f t="shared" si="6"/>
        <v>1</v>
      </c>
      <c r="P101" s="1" t="s">
        <v>18346</v>
      </c>
      <c r="Q101" s="1">
        <v>60</v>
      </c>
      <c r="R101" s="1">
        <v>85</v>
      </c>
      <c r="S101" s="9">
        <f t="shared" si="8"/>
        <v>60</v>
      </c>
      <c r="T101" s="3">
        <v>44568</v>
      </c>
      <c r="U101" s="8" t="s">
        <v>653</v>
      </c>
      <c r="V101" s="3">
        <v>44568</v>
      </c>
      <c r="W101" s="8" t="s">
        <v>654</v>
      </c>
      <c r="X101" s="8">
        <v>2.2000000000000002</v>
      </c>
      <c r="Y101" s="10">
        <f t="shared" si="7"/>
        <v>132</v>
      </c>
      <c r="Z101" s="10">
        <f>IFERROR(INDEX(EFs!B:B,MATCH(P101,EFs!A:A,0))*Dataset!Y101/1000,0)</f>
        <v>0.11990786557200001</v>
      </c>
      <c r="AA101">
        <v>32.812175000000003</v>
      </c>
      <c r="AB101">
        <v>-116.932772</v>
      </c>
      <c r="AC101">
        <v>0.86</v>
      </c>
      <c r="AD101" t="s">
        <v>18408</v>
      </c>
      <c r="AF101" t="s">
        <v>18503</v>
      </c>
      <c r="AI101" t="s">
        <v>18449</v>
      </c>
      <c r="AJ101" t="s">
        <v>18390</v>
      </c>
      <c r="AK101" t="s">
        <v>18391</v>
      </c>
      <c r="AL101">
        <v>92021</v>
      </c>
      <c r="AM101" t="s">
        <v>18392</v>
      </c>
      <c r="AN101" t="s">
        <v>18397</v>
      </c>
    </row>
    <row r="102" spans="1:40" ht="43.2" x14ac:dyDescent="0.3">
      <c r="A102" t="s">
        <v>655</v>
      </c>
      <c r="B102" s="2" t="s">
        <v>15</v>
      </c>
      <c r="C102" s="3">
        <v>40025</v>
      </c>
      <c r="D102" t="s">
        <v>16</v>
      </c>
      <c r="E102" t="s">
        <v>645</v>
      </c>
      <c r="F102" t="s">
        <v>50</v>
      </c>
      <c r="G102" t="s">
        <v>646</v>
      </c>
      <c r="H102" s="2" t="s">
        <v>647</v>
      </c>
      <c r="I102" s="2" t="s">
        <v>218</v>
      </c>
      <c r="J102" s="1" t="s">
        <v>656</v>
      </c>
      <c r="K102" s="1">
        <f t="shared" si="5"/>
        <v>1</v>
      </c>
      <c r="L102" s="1">
        <f t="shared" si="5"/>
        <v>0</v>
      </c>
      <c r="M102" s="1">
        <f t="shared" si="5"/>
        <v>0</v>
      </c>
      <c r="N102" s="1">
        <f t="shared" si="4"/>
        <v>0</v>
      </c>
      <c r="O102" s="1">
        <f t="shared" si="6"/>
        <v>1</v>
      </c>
      <c r="P102" s="1" t="s">
        <v>18346</v>
      </c>
      <c r="Q102" s="1">
        <v>255</v>
      </c>
      <c r="R102" s="1">
        <v>390</v>
      </c>
      <c r="S102" s="9">
        <f t="shared" si="8"/>
        <v>255</v>
      </c>
      <c r="T102" s="3">
        <v>44568</v>
      </c>
      <c r="U102" s="8" t="s">
        <v>657</v>
      </c>
      <c r="V102" s="3">
        <v>44568</v>
      </c>
      <c r="W102" s="8" t="s">
        <v>658</v>
      </c>
      <c r="X102" s="8">
        <v>3.6</v>
      </c>
      <c r="Y102" s="10">
        <f t="shared" si="7"/>
        <v>918</v>
      </c>
      <c r="Z102" s="10">
        <f>IFERROR(INDEX(EFs!B:B,MATCH(P102,EFs!A:A,0))*Dataset!Y102/1000,0)</f>
        <v>0.833904701478</v>
      </c>
      <c r="AA102">
        <v>32.812175000000003</v>
      </c>
      <c r="AB102">
        <v>-116.932772</v>
      </c>
      <c r="AC102">
        <v>0.86</v>
      </c>
      <c r="AD102" t="s">
        <v>18408</v>
      </c>
      <c r="AF102" t="s">
        <v>18503</v>
      </c>
      <c r="AI102" t="s">
        <v>18449</v>
      </c>
      <c r="AJ102" t="s">
        <v>18390</v>
      </c>
      <c r="AK102" t="s">
        <v>18391</v>
      </c>
      <c r="AL102">
        <v>92021</v>
      </c>
      <c r="AM102" t="s">
        <v>18392</v>
      </c>
      <c r="AN102" t="s">
        <v>18397</v>
      </c>
    </row>
    <row r="103" spans="1:40" ht="57.6" x14ac:dyDescent="0.3">
      <c r="A103" t="s">
        <v>659</v>
      </c>
      <c r="B103" s="2" t="s">
        <v>15</v>
      </c>
      <c r="C103" s="3">
        <v>40025</v>
      </c>
      <c r="D103" t="s">
        <v>16</v>
      </c>
      <c r="E103" t="s">
        <v>660</v>
      </c>
      <c r="G103" t="s">
        <v>661</v>
      </c>
      <c r="H103" s="2" t="s">
        <v>19</v>
      </c>
      <c r="I103" s="2" t="s">
        <v>20</v>
      </c>
      <c r="J103" s="1" t="s">
        <v>662</v>
      </c>
      <c r="K103" s="1">
        <f t="shared" si="5"/>
        <v>1</v>
      </c>
      <c r="L103" s="1">
        <f t="shared" si="5"/>
        <v>0</v>
      </c>
      <c r="M103" s="1">
        <f t="shared" si="5"/>
        <v>0</v>
      </c>
      <c r="N103" s="1">
        <f t="shared" si="4"/>
        <v>0</v>
      </c>
      <c r="O103" s="1">
        <f t="shared" si="6"/>
        <v>1</v>
      </c>
      <c r="P103" s="1" t="s">
        <v>18346</v>
      </c>
      <c r="Q103" s="1">
        <v>200</v>
      </c>
      <c r="R103" s="1">
        <v>1750</v>
      </c>
      <c r="S103" s="9">
        <f t="shared" si="8"/>
        <v>200</v>
      </c>
      <c r="T103" s="3">
        <v>44547</v>
      </c>
      <c r="U103" s="8" t="s">
        <v>663</v>
      </c>
      <c r="V103" s="3">
        <v>44648</v>
      </c>
      <c r="W103" s="8" t="s">
        <v>664</v>
      </c>
      <c r="X103" s="8">
        <v>22.7</v>
      </c>
      <c r="Y103" s="10">
        <f t="shared" si="7"/>
        <v>4540</v>
      </c>
      <c r="Z103" s="10">
        <f>IFERROR(INDEX(EFs!B:B,MATCH(P103,EFs!A:A,0))*Dataset!Y103/1000,0)</f>
        <v>4.1241038613400001</v>
      </c>
      <c r="AA103">
        <v>32.717264</v>
      </c>
      <c r="AB103">
        <v>-117.16879400000001</v>
      </c>
      <c r="AC103">
        <v>1</v>
      </c>
      <c r="AD103" t="s">
        <v>18387</v>
      </c>
      <c r="AE103">
        <v>600</v>
      </c>
      <c r="AF103" t="s">
        <v>18504</v>
      </c>
      <c r="AI103" t="s">
        <v>18389</v>
      </c>
      <c r="AJ103" t="s">
        <v>18390</v>
      </c>
      <c r="AK103" t="s">
        <v>18391</v>
      </c>
      <c r="AL103">
        <v>92101</v>
      </c>
      <c r="AM103" t="s">
        <v>18392</v>
      </c>
      <c r="AN103" t="s">
        <v>18393</v>
      </c>
    </row>
    <row r="104" spans="1:40" ht="28.8" x14ac:dyDescent="0.3">
      <c r="A104" t="s">
        <v>665</v>
      </c>
      <c r="B104" s="2" t="s">
        <v>15</v>
      </c>
      <c r="C104" s="3">
        <v>40025</v>
      </c>
      <c r="D104" t="s">
        <v>16</v>
      </c>
      <c r="E104" t="s">
        <v>666</v>
      </c>
      <c r="F104" t="s">
        <v>667</v>
      </c>
      <c r="G104" t="s">
        <v>668</v>
      </c>
      <c r="H104" s="2" t="s">
        <v>669</v>
      </c>
      <c r="I104" s="2" t="s">
        <v>236</v>
      </c>
      <c r="J104" s="1" t="s">
        <v>670</v>
      </c>
      <c r="K104" s="1">
        <f t="shared" si="5"/>
        <v>1</v>
      </c>
      <c r="L104" s="1">
        <f t="shared" si="5"/>
        <v>0</v>
      </c>
      <c r="M104" s="1">
        <f t="shared" si="5"/>
        <v>0</v>
      </c>
      <c r="N104" s="1">
        <f t="shared" si="4"/>
        <v>0</v>
      </c>
      <c r="O104" s="1">
        <f t="shared" si="6"/>
        <v>1</v>
      </c>
      <c r="P104" s="1" t="s">
        <v>18346</v>
      </c>
      <c r="Q104" s="1" t="s">
        <v>18355</v>
      </c>
      <c r="R104" s="1">
        <v>263</v>
      </c>
      <c r="S104" s="9">
        <f t="shared" si="8"/>
        <v>196.1191</v>
      </c>
      <c r="T104" s="3">
        <v>44480</v>
      </c>
      <c r="U104" s="8" t="s">
        <v>671</v>
      </c>
      <c r="V104" s="3">
        <v>44480</v>
      </c>
      <c r="W104" s="8" t="s">
        <v>672</v>
      </c>
      <c r="X104" s="8">
        <v>0.5</v>
      </c>
      <c r="Y104" s="10">
        <f t="shared" si="7"/>
        <v>98.059550000000002</v>
      </c>
      <c r="Z104" s="10">
        <f>IFERROR(INDEX(EFs!B:B,MATCH(P104,EFs!A:A,0))*Dataset!Y104/1000,0)</f>
        <v>8.9076601056445548E-2</v>
      </c>
      <c r="AA104">
        <v>32.737355999999998</v>
      </c>
      <c r="AB104">
        <v>-117.159733</v>
      </c>
      <c r="AC104">
        <v>1</v>
      </c>
      <c r="AD104" t="s">
        <v>18387</v>
      </c>
      <c r="AE104">
        <v>3060</v>
      </c>
      <c r="AF104" t="s">
        <v>18505</v>
      </c>
      <c r="AI104" t="s">
        <v>18389</v>
      </c>
      <c r="AJ104" t="s">
        <v>18390</v>
      </c>
      <c r="AK104" t="s">
        <v>18391</v>
      </c>
      <c r="AL104">
        <v>92103</v>
      </c>
      <c r="AM104" t="s">
        <v>18392</v>
      </c>
      <c r="AN104" t="s">
        <v>18393</v>
      </c>
    </row>
    <row r="105" spans="1:40" ht="28.8" x14ac:dyDescent="0.3">
      <c r="A105" t="s">
        <v>673</v>
      </c>
      <c r="B105" s="2" t="s">
        <v>15</v>
      </c>
      <c r="C105" s="3">
        <v>40025</v>
      </c>
      <c r="D105" t="s">
        <v>16</v>
      </c>
      <c r="E105" t="s">
        <v>674</v>
      </c>
      <c r="F105" t="s">
        <v>675</v>
      </c>
      <c r="G105" t="s">
        <v>676</v>
      </c>
      <c r="H105" s="2" t="s">
        <v>610</v>
      </c>
      <c r="I105" s="2" t="s">
        <v>30</v>
      </c>
      <c r="J105" s="1" t="s">
        <v>677</v>
      </c>
      <c r="K105" s="1">
        <f t="shared" si="5"/>
        <v>1</v>
      </c>
      <c r="L105" s="1">
        <f t="shared" si="5"/>
        <v>0</v>
      </c>
      <c r="M105" s="1">
        <f t="shared" si="5"/>
        <v>0</v>
      </c>
      <c r="N105" s="1">
        <f t="shared" si="4"/>
        <v>0</v>
      </c>
      <c r="O105" s="1">
        <f t="shared" si="6"/>
        <v>1</v>
      </c>
      <c r="P105" s="1" t="s">
        <v>18346</v>
      </c>
      <c r="Q105" s="1">
        <v>500</v>
      </c>
      <c r="R105" s="1">
        <v>415</v>
      </c>
      <c r="S105" s="9">
        <f t="shared" si="8"/>
        <v>500</v>
      </c>
      <c r="T105" s="3">
        <v>44378</v>
      </c>
      <c r="U105" s="8" t="s">
        <v>678</v>
      </c>
      <c r="V105" s="3">
        <v>44378</v>
      </c>
      <c r="W105" s="8" t="s">
        <v>679</v>
      </c>
      <c r="X105" s="8">
        <v>2.1</v>
      </c>
      <c r="Y105" s="10">
        <f t="shared" si="7"/>
        <v>1050</v>
      </c>
      <c r="Z105" s="10">
        <f>IFERROR(INDEX(EFs!B:B,MATCH(P105,EFs!A:A,0))*Dataset!Y105/1000,0)</f>
        <v>0.95381256704999995</v>
      </c>
      <c r="AA105">
        <v>33.016635000000001</v>
      </c>
      <c r="AB105">
        <v>-117.09060599999999</v>
      </c>
      <c r="AC105">
        <v>1</v>
      </c>
      <c r="AD105" t="s">
        <v>18387</v>
      </c>
      <c r="AE105">
        <v>16550</v>
      </c>
      <c r="AF105" t="s">
        <v>18498</v>
      </c>
      <c r="AI105" t="s">
        <v>18389</v>
      </c>
      <c r="AJ105" t="s">
        <v>18390</v>
      </c>
      <c r="AK105" t="s">
        <v>18391</v>
      </c>
      <c r="AL105">
        <v>92127</v>
      </c>
      <c r="AM105" t="s">
        <v>18392</v>
      </c>
      <c r="AN105" t="s">
        <v>18393</v>
      </c>
    </row>
    <row r="106" spans="1:40" ht="28.8" x14ac:dyDescent="0.3">
      <c r="A106" t="s">
        <v>680</v>
      </c>
      <c r="B106" s="2" t="s">
        <v>15</v>
      </c>
      <c r="C106" s="3">
        <v>40025</v>
      </c>
      <c r="D106" t="s">
        <v>16</v>
      </c>
      <c r="E106" t="s">
        <v>681</v>
      </c>
      <c r="F106" t="s">
        <v>682</v>
      </c>
      <c r="G106" t="s">
        <v>683</v>
      </c>
      <c r="H106" s="2" t="s">
        <v>74</v>
      </c>
      <c r="I106" s="2" t="s">
        <v>75</v>
      </c>
      <c r="J106" s="1" t="s">
        <v>684</v>
      </c>
      <c r="K106" s="1">
        <f t="shared" si="5"/>
        <v>1</v>
      </c>
      <c r="L106" s="1">
        <f t="shared" si="5"/>
        <v>0</v>
      </c>
      <c r="M106" s="1">
        <f t="shared" si="5"/>
        <v>0</v>
      </c>
      <c r="N106" s="1">
        <f t="shared" si="4"/>
        <v>0</v>
      </c>
      <c r="O106" s="1">
        <f t="shared" si="6"/>
        <v>1</v>
      </c>
      <c r="P106" s="1" t="s">
        <v>18346</v>
      </c>
      <c r="Q106" s="1" t="s">
        <v>18355</v>
      </c>
      <c r="R106" s="1">
        <v>207</v>
      </c>
      <c r="S106" s="9">
        <f t="shared" si="8"/>
        <v>154.35990000000001</v>
      </c>
      <c r="T106" s="8"/>
      <c r="U106" s="8"/>
      <c r="V106" s="8"/>
      <c r="W106" s="8"/>
      <c r="X106" s="8"/>
      <c r="Y106" s="10">
        <f t="shared" si="7"/>
        <v>0</v>
      </c>
      <c r="Z106" s="10">
        <f>IFERROR(INDEX(EFs!B:B,MATCH(P106,EFs!A:A,0))*Dataset!Y106/1000,0)</f>
        <v>0</v>
      </c>
      <c r="AA106">
        <v>32.994011999999998</v>
      </c>
      <c r="AB106">
        <v>-117.20179400000001</v>
      </c>
      <c r="AC106">
        <v>1</v>
      </c>
      <c r="AD106" t="s">
        <v>18387</v>
      </c>
      <c r="AE106">
        <v>15525</v>
      </c>
      <c r="AF106" t="s">
        <v>18506</v>
      </c>
      <c r="AI106" t="s">
        <v>18404</v>
      </c>
      <c r="AJ106" t="s">
        <v>18390</v>
      </c>
      <c r="AK106" t="s">
        <v>18391</v>
      </c>
      <c r="AL106">
        <v>92067</v>
      </c>
      <c r="AM106" t="s">
        <v>18392</v>
      </c>
      <c r="AN106" t="s">
        <v>18393</v>
      </c>
    </row>
    <row r="107" spans="1:40" ht="43.2" x14ac:dyDescent="0.3">
      <c r="A107" t="s">
        <v>685</v>
      </c>
      <c r="B107" s="2" t="s">
        <v>15</v>
      </c>
      <c r="C107" s="3">
        <v>40025</v>
      </c>
      <c r="D107" t="s">
        <v>16</v>
      </c>
      <c r="E107" t="s">
        <v>686</v>
      </c>
      <c r="F107" t="s">
        <v>27</v>
      </c>
      <c r="G107" t="s">
        <v>687</v>
      </c>
      <c r="H107" s="2" t="s">
        <v>351</v>
      </c>
      <c r="I107" s="2" t="s">
        <v>92</v>
      </c>
      <c r="J107" s="1" t="s">
        <v>688</v>
      </c>
      <c r="K107" s="1">
        <f t="shared" si="5"/>
        <v>1</v>
      </c>
      <c r="L107" s="1">
        <f t="shared" si="5"/>
        <v>0</v>
      </c>
      <c r="M107" s="1">
        <f t="shared" si="5"/>
        <v>0</v>
      </c>
      <c r="N107" s="1">
        <f t="shared" si="4"/>
        <v>0</v>
      </c>
      <c r="O107" s="1">
        <f t="shared" si="6"/>
        <v>1</v>
      </c>
      <c r="P107" s="1" t="s">
        <v>18346</v>
      </c>
      <c r="Q107" s="1">
        <v>500</v>
      </c>
      <c r="R107" s="1">
        <v>749</v>
      </c>
      <c r="S107" s="9">
        <f t="shared" si="8"/>
        <v>500</v>
      </c>
      <c r="T107" s="3">
        <v>44657</v>
      </c>
      <c r="U107" s="8" t="s">
        <v>689</v>
      </c>
      <c r="V107" s="3">
        <v>44657</v>
      </c>
      <c r="W107" s="8" t="s">
        <v>690</v>
      </c>
      <c r="X107" s="8">
        <v>1</v>
      </c>
      <c r="Y107" s="10">
        <f t="shared" si="7"/>
        <v>500</v>
      </c>
      <c r="Z107" s="10">
        <f>IFERROR(INDEX(EFs!B:B,MATCH(P107,EFs!A:A,0))*Dataset!Y107/1000,0)</f>
        <v>0.45419646050000001</v>
      </c>
      <c r="AA107">
        <v>32.629914999999997</v>
      </c>
      <c r="AB107">
        <v>-117.138587</v>
      </c>
      <c r="AC107">
        <v>1</v>
      </c>
      <c r="AD107" t="s">
        <v>18387</v>
      </c>
      <c r="AE107">
        <v>4000</v>
      </c>
      <c r="AF107" t="s">
        <v>18507</v>
      </c>
      <c r="AI107" t="s">
        <v>18458</v>
      </c>
      <c r="AJ107" t="s">
        <v>18390</v>
      </c>
      <c r="AK107" t="s">
        <v>18391</v>
      </c>
      <c r="AL107">
        <v>92118</v>
      </c>
      <c r="AM107" t="s">
        <v>18392</v>
      </c>
      <c r="AN107" t="s">
        <v>18393</v>
      </c>
    </row>
    <row r="108" spans="1:40" ht="57.6" x14ac:dyDescent="0.3">
      <c r="A108" t="s">
        <v>691</v>
      </c>
      <c r="B108" s="2" t="s">
        <v>15</v>
      </c>
      <c r="C108" s="3">
        <v>40025</v>
      </c>
      <c r="D108" t="s">
        <v>16</v>
      </c>
      <c r="E108" t="s">
        <v>692</v>
      </c>
      <c r="F108" t="s">
        <v>27</v>
      </c>
      <c r="G108" t="s">
        <v>693</v>
      </c>
      <c r="H108" s="2" t="s">
        <v>694</v>
      </c>
      <c r="I108" s="2" t="s">
        <v>98</v>
      </c>
      <c r="J108" s="1" t="s">
        <v>695</v>
      </c>
      <c r="K108" s="1">
        <f t="shared" si="5"/>
        <v>1</v>
      </c>
      <c r="L108" s="1">
        <f t="shared" si="5"/>
        <v>0</v>
      </c>
      <c r="M108" s="1">
        <f t="shared" si="5"/>
        <v>0</v>
      </c>
      <c r="N108" s="1">
        <f t="shared" si="4"/>
        <v>0</v>
      </c>
      <c r="O108" s="1">
        <f t="shared" si="6"/>
        <v>1</v>
      </c>
      <c r="P108" s="1" t="s">
        <v>18346</v>
      </c>
      <c r="Q108" s="1">
        <v>450</v>
      </c>
      <c r="R108" s="1">
        <v>685</v>
      </c>
      <c r="S108" s="9">
        <f t="shared" si="8"/>
        <v>450</v>
      </c>
      <c r="T108" s="3">
        <v>44481</v>
      </c>
      <c r="U108" s="8" t="s">
        <v>386</v>
      </c>
      <c r="V108" s="3">
        <v>44792</v>
      </c>
      <c r="W108" s="8" t="s">
        <v>696</v>
      </c>
      <c r="X108" s="8">
        <v>32.1</v>
      </c>
      <c r="Y108" s="10">
        <f t="shared" si="7"/>
        <v>14445</v>
      </c>
      <c r="Z108" s="10">
        <f>IFERROR(INDEX(EFs!B:B,MATCH(P108,EFs!A:A,0))*Dataset!Y108/1000,0)</f>
        <v>13.121735743844999</v>
      </c>
      <c r="AA108">
        <v>33.144787999999998</v>
      </c>
      <c r="AB108">
        <v>-117.279708</v>
      </c>
      <c r="AC108">
        <v>0.7</v>
      </c>
      <c r="AD108" t="s">
        <v>18408</v>
      </c>
      <c r="AF108" t="s">
        <v>18508</v>
      </c>
      <c r="AI108" t="s">
        <v>18509</v>
      </c>
      <c r="AJ108" t="s">
        <v>18390</v>
      </c>
      <c r="AK108" t="s">
        <v>18391</v>
      </c>
      <c r="AL108">
        <v>92008</v>
      </c>
      <c r="AM108" t="s">
        <v>18392</v>
      </c>
      <c r="AN108" t="s">
        <v>18397</v>
      </c>
    </row>
    <row r="109" spans="1:40" ht="43.2" x14ac:dyDescent="0.3">
      <c r="A109" t="s">
        <v>697</v>
      </c>
      <c r="B109" s="2" t="s">
        <v>15</v>
      </c>
      <c r="C109" s="3">
        <v>40025</v>
      </c>
      <c r="D109" t="s">
        <v>16</v>
      </c>
      <c r="E109" t="s">
        <v>698</v>
      </c>
      <c r="G109" t="s">
        <v>699</v>
      </c>
      <c r="H109" s="2" t="s">
        <v>19</v>
      </c>
      <c r="I109" s="2" t="s">
        <v>20</v>
      </c>
      <c r="J109" s="1" t="s">
        <v>700</v>
      </c>
      <c r="K109" s="1">
        <f t="shared" si="5"/>
        <v>1</v>
      </c>
      <c r="L109" s="1">
        <f t="shared" si="5"/>
        <v>0</v>
      </c>
      <c r="M109" s="1">
        <f t="shared" si="5"/>
        <v>0</v>
      </c>
      <c r="N109" s="1">
        <f t="shared" si="4"/>
        <v>0</v>
      </c>
      <c r="O109" s="1">
        <f t="shared" si="6"/>
        <v>1</v>
      </c>
      <c r="P109" s="1" t="s">
        <v>18346</v>
      </c>
      <c r="Q109" s="1" t="s">
        <v>18355</v>
      </c>
      <c r="R109" s="1">
        <v>139</v>
      </c>
      <c r="S109" s="9">
        <f t="shared" si="8"/>
        <v>103.65230000000001</v>
      </c>
      <c r="T109" s="8"/>
      <c r="U109" s="8"/>
      <c r="V109" s="8"/>
      <c r="W109" s="8"/>
      <c r="X109" s="8"/>
      <c r="Y109" s="10">
        <f t="shared" si="7"/>
        <v>0</v>
      </c>
      <c r="Z109" s="10">
        <f>IFERROR(INDEX(EFs!B:B,MATCH(P109,EFs!A:A,0))*Dataset!Y109/1000,0)</f>
        <v>0</v>
      </c>
      <c r="AA109">
        <v>32.718207</v>
      </c>
      <c r="AB109">
        <v>-117.162408</v>
      </c>
      <c r="AC109">
        <v>1</v>
      </c>
      <c r="AD109" t="s">
        <v>18387</v>
      </c>
      <c r="AE109">
        <v>1200</v>
      </c>
      <c r="AF109" t="s">
        <v>18462</v>
      </c>
      <c r="AG109" t="s">
        <v>18510</v>
      </c>
      <c r="AH109">
        <v>405</v>
      </c>
      <c r="AI109" t="s">
        <v>18389</v>
      </c>
      <c r="AJ109" t="s">
        <v>18390</v>
      </c>
      <c r="AK109" t="s">
        <v>18391</v>
      </c>
      <c r="AL109">
        <v>92101</v>
      </c>
      <c r="AM109" t="s">
        <v>18392</v>
      </c>
      <c r="AN109" t="s">
        <v>18393</v>
      </c>
    </row>
    <row r="110" spans="1:40" ht="43.2" x14ac:dyDescent="0.3">
      <c r="A110" t="s">
        <v>701</v>
      </c>
      <c r="B110" s="2" t="s">
        <v>15</v>
      </c>
      <c r="C110" s="3">
        <v>40025</v>
      </c>
      <c r="D110" t="s">
        <v>16</v>
      </c>
      <c r="E110" t="s">
        <v>702</v>
      </c>
      <c r="F110" t="s">
        <v>703</v>
      </c>
      <c r="G110" t="s">
        <v>704</v>
      </c>
      <c r="H110" s="2" t="s">
        <v>19</v>
      </c>
      <c r="I110" s="2" t="s">
        <v>20</v>
      </c>
      <c r="J110" s="1" t="s">
        <v>705</v>
      </c>
      <c r="K110" s="1">
        <f t="shared" si="5"/>
        <v>1</v>
      </c>
      <c r="L110" s="1">
        <f t="shared" si="5"/>
        <v>0</v>
      </c>
      <c r="M110" s="1">
        <f t="shared" si="5"/>
        <v>0</v>
      </c>
      <c r="N110" s="1">
        <f t="shared" si="4"/>
        <v>0</v>
      </c>
      <c r="O110" s="1">
        <f t="shared" si="6"/>
        <v>1</v>
      </c>
      <c r="P110" s="1" t="s">
        <v>18346</v>
      </c>
      <c r="Q110" s="1" t="s">
        <v>18355</v>
      </c>
      <c r="R110" s="1">
        <v>238</v>
      </c>
      <c r="S110" s="9">
        <f t="shared" si="8"/>
        <v>177.47660000000002</v>
      </c>
      <c r="T110" s="3">
        <v>44385</v>
      </c>
      <c r="U110" s="8" t="s">
        <v>706</v>
      </c>
      <c r="V110" s="3">
        <v>44725</v>
      </c>
      <c r="W110" s="8" t="s">
        <v>707</v>
      </c>
      <c r="X110" s="8">
        <v>1.4</v>
      </c>
      <c r="Y110" s="10">
        <f t="shared" si="7"/>
        <v>248.46724</v>
      </c>
      <c r="Z110" s="10">
        <f>IFERROR(INDEX(EFs!B:B,MATCH(P110,EFs!A:A,0))*Dataset!Y110/1000,0)</f>
        <v>0.22570588191640806</v>
      </c>
      <c r="AA110">
        <v>32.71942</v>
      </c>
      <c r="AB110">
        <v>-117.163405</v>
      </c>
      <c r="AC110">
        <v>1</v>
      </c>
      <c r="AD110" t="s">
        <v>18387</v>
      </c>
      <c r="AE110">
        <v>101</v>
      </c>
      <c r="AF110" t="s">
        <v>18511</v>
      </c>
      <c r="AI110" t="s">
        <v>18389</v>
      </c>
      <c r="AJ110" t="s">
        <v>18390</v>
      </c>
      <c r="AK110" t="s">
        <v>18391</v>
      </c>
      <c r="AL110">
        <v>92101</v>
      </c>
      <c r="AM110" t="s">
        <v>18392</v>
      </c>
      <c r="AN110" t="s">
        <v>18393</v>
      </c>
    </row>
    <row r="111" spans="1:40" ht="43.2" x14ac:dyDescent="0.3">
      <c r="A111" t="s">
        <v>708</v>
      </c>
      <c r="B111" s="2" t="s">
        <v>15</v>
      </c>
      <c r="C111" s="3">
        <v>40025</v>
      </c>
      <c r="D111" t="s">
        <v>16</v>
      </c>
      <c r="E111" t="s">
        <v>709</v>
      </c>
      <c r="G111" t="s">
        <v>710</v>
      </c>
      <c r="H111" s="2" t="s">
        <v>298</v>
      </c>
      <c r="I111" s="2" t="s">
        <v>84</v>
      </c>
      <c r="J111" s="1" t="s">
        <v>711</v>
      </c>
      <c r="K111" s="1">
        <f t="shared" si="5"/>
        <v>1</v>
      </c>
      <c r="L111" s="1">
        <f t="shared" si="5"/>
        <v>0</v>
      </c>
      <c r="M111" s="1">
        <f t="shared" si="5"/>
        <v>0</v>
      </c>
      <c r="N111" s="1">
        <f t="shared" si="4"/>
        <v>0</v>
      </c>
      <c r="O111" s="1">
        <f t="shared" si="6"/>
        <v>1</v>
      </c>
      <c r="P111" s="1" t="s">
        <v>18346</v>
      </c>
      <c r="Q111" s="1" t="s">
        <v>18355</v>
      </c>
      <c r="R111" s="1">
        <v>474</v>
      </c>
      <c r="S111" s="9">
        <f t="shared" si="8"/>
        <v>353.46180000000004</v>
      </c>
      <c r="T111" s="8"/>
      <c r="U111" s="8"/>
      <c r="V111" s="8"/>
      <c r="W111" s="8"/>
      <c r="X111" s="8"/>
      <c r="Y111" s="10">
        <f t="shared" si="7"/>
        <v>0</v>
      </c>
      <c r="Z111" s="10">
        <f>IFERROR(INDEX(EFs!B:B,MATCH(P111,EFs!A:A,0))*Dataset!Y111/1000,0)</f>
        <v>0</v>
      </c>
      <c r="AA111">
        <v>32.730243999999999</v>
      </c>
      <c r="AB111">
        <v>-116.969818</v>
      </c>
      <c r="AC111">
        <v>1</v>
      </c>
      <c r="AD111" t="s">
        <v>18387</v>
      </c>
      <c r="AE111">
        <v>2850</v>
      </c>
      <c r="AF111" t="s">
        <v>18512</v>
      </c>
      <c r="AI111" t="s">
        <v>18446</v>
      </c>
      <c r="AJ111" t="s">
        <v>18390</v>
      </c>
      <c r="AK111" t="s">
        <v>18391</v>
      </c>
      <c r="AL111">
        <v>91978</v>
      </c>
      <c r="AM111" t="s">
        <v>18392</v>
      </c>
      <c r="AN111" t="s">
        <v>18393</v>
      </c>
    </row>
    <row r="112" spans="1:40" ht="86.4" x14ac:dyDescent="0.3">
      <c r="A112" t="s">
        <v>712</v>
      </c>
      <c r="B112" s="2" t="s">
        <v>15</v>
      </c>
      <c r="C112" s="3">
        <v>40025</v>
      </c>
      <c r="D112" t="s">
        <v>16</v>
      </c>
      <c r="E112" t="s">
        <v>713</v>
      </c>
      <c r="F112" t="s">
        <v>714</v>
      </c>
      <c r="G112" t="s">
        <v>715</v>
      </c>
      <c r="H112" s="2" t="s">
        <v>431</v>
      </c>
      <c r="I112" s="2" t="s">
        <v>53</v>
      </c>
      <c r="J112" s="1" t="s">
        <v>716</v>
      </c>
      <c r="K112" s="1">
        <f t="shared" si="5"/>
        <v>1</v>
      </c>
      <c r="L112" s="1">
        <f t="shared" si="5"/>
        <v>0</v>
      </c>
      <c r="M112" s="1">
        <f t="shared" si="5"/>
        <v>0</v>
      </c>
      <c r="N112" s="1">
        <f t="shared" si="4"/>
        <v>0</v>
      </c>
      <c r="O112" s="1">
        <f t="shared" si="6"/>
        <v>1</v>
      </c>
      <c r="P112" s="1" t="s">
        <v>18346</v>
      </c>
      <c r="Q112" s="1">
        <v>500</v>
      </c>
      <c r="R112" s="1">
        <v>830</v>
      </c>
      <c r="S112" s="9">
        <f t="shared" si="8"/>
        <v>500</v>
      </c>
      <c r="T112" s="3">
        <v>44411</v>
      </c>
      <c r="U112" s="8" t="s">
        <v>717</v>
      </c>
      <c r="V112" s="3">
        <v>44411</v>
      </c>
      <c r="W112" s="8" t="s">
        <v>718</v>
      </c>
      <c r="X112" s="8">
        <v>1.6</v>
      </c>
      <c r="Y112" s="10">
        <f t="shared" si="7"/>
        <v>800</v>
      </c>
      <c r="Z112" s="10">
        <f>IFERROR(INDEX(EFs!B:B,MATCH(P112,EFs!A:A,0))*Dataset!Y112/1000,0)</f>
        <v>0.72671433680000008</v>
      </c>
      <c r="AA112">
        <v>33.142493000000002</v>
      </c>
      <c r="AB112">
        <v>-117.15010599999999</v>
      </c>
      <c r="AC112">
        <v>1</v>
      </c>
      <c r="AD112" t="s">
        <v>18387</v>
      </c>
      <c r="AE112">
        <v>201</v>
      </c>
      <c r="AF112" t="s">
        <v>18513</v>
      </c>
      <c r="AI112" t="s">
        <v>18466</v>
      </c>
      <c r="AJ112" t="s">
        <v>18390</v>
      </c>
      <c r="AK112" t="s">
        <v>18391</v>
      </c>
      <c r="AL112">
        <v>92069</v>
      </c>
      <c r="AM112" t="s">
        <v>18392</v>
      </c>
      <c r="AN112" t="s">
        <v>18393</v>
      </c>
    </row>
    <row r="113" spans="1:40" ht="43.2" x14ac:dyDescent="0.3">
      <c r="A113" t="s">
        <v>719</v>
      </c>
      <c r="B113" s="2" t="s">
        <v>15</v>
      </c>
      <c r="C113" s="3">
        <v>40025</v>
      </c>
      <c r="D113" t="s">
        <v>16</v>
      </c>
      <c r="E113" t="s">
        <v>720</v>
      </c>
      <c r="F113" t="s">
        <v>721</v>
      </c>
      <c r="G113" t="s">
        <v>722</v>
      </c>
      <c r="H113" s="2" t="s">
        <v>163</v>
      </c>
      <c r="I113" s="2" t="s">
        <v>164</v>
      </c>
      <c r="J113" s="1" t="s">
        <v>723</v>
      </c>
      <c r="K113" s="1">
        <f t="shared" si="5"/>
        <v>1</v>
      </c>
      <c r="L113" s="1">
        <f t="shared" si="5"/>
        <v>0</v>
      </c>
      <c r="M113" s="1">
        <f t="shared" si="5"/>
        <v>0</v>
      </c>
      <c r="N113" s="1">
        <f t="shared" si="4"/>
        <v>0</v>
      </c>
      <c r="O113" s="1">
        <f t="shared" si="6"/>
        <v>1</v>
      </c>
      <c r="P113" s="1" t="s">
        <v>18346</v>
      </c>
      <c r="Q113" s="1">
        <v>200</v>
      </c>
      <c r="R113" s="1">
        <v>315</v>
      </c>
      <c r="S113" s="9">
        <f t="shared" si="8"/>
        <v>200</v>
      </c>
      <c r="T113" s="8"/>
      <c r="U113" s="8"/>
      <c r="V113" s="8"/>
      <c r="W113" s="8"/>
      <c r="X113" s="8"/>
      <c r="Y113" s="10">
        <f t="shared" si="7"/>
        <v>0</v>
      </c>
      <c r="Z113" s="10">
        <f>IFERROR(INDEX(EFs!B:B,MATCH(P113,EFs!A:A,0))*Dataset!Y113/1000,0)</f>
        <v>0</v>
      </c>
      <c r="AA113">
        <v>33.387723000000001</v>
      </c>
      <c r="AB113">
        <v>-117.44475799999999</v>
      </c>
      <c r="AC113">
        <v>1</v>
      </c>
      <c r="AD113" t="s">
        <v>18422</v>
      </c>
      <c r="AI113" t="s">
        <v>18423</v>
      </c>
      <c r="AJ113" t="s">
        <v>18390</v>
      </c>
      <c r="AK113" t="s">
        <v>18391</v>
      </c>
      <c r="AL113">
        <v>92055</v>
      </c>
      <c r="AM113" t="s">
        <v>18392</v>
      </c>
      <c r="AN113" t="s">
        <v>18397</v>
      </c>
    </row>
    <row r="114" spans="1:40" ht="43.2" x14ac:dyDescent="0.3">
      <c r="A114" t="s">
        <v>724</v>
      </c>
      <c r="B114" s="2" t="s">
        <v>15</v>
      </c>
      <c r="C114" s="3">
        <v>40025</v>
      </c>
      <c r="D114" t="s">
        <v>16</v>
      </c>
      <c r="E114" t="s">
        <v>725</v>
      </c>
      <c r="F114" t="s">
        <v>639</v>
      </c>
      <c r="G114" t="s">
        <v>726</v>
      </c>
      <c r="H114" s="2" t="s">
        <v>465</v>
      </c>
      <c r="I114" s="2" t="s">
        <v>98</v>
      </c>
      <c r="J114" s="1" t="s">
        <v>727</v>
      </c>
      <c r="K114" s="1">
        <f t="shared" si="5"/>
        <v>0</v>
      </c>
      <c r="L114" s="1">
        <f t="shared" si="5"/>
        <v>0</v>
      </c>
      <c r="M114" s="1">
        <f t="shared" si="5"/>
        <v>0</v>
      </c>
      <c r="N114" s="1">
        <f t="shared" si="4"/>
        <v>0</v>
      </c>
      <c r="O114" s="1">
        <f t="shared" si="6"/>
        <v>0</v>
      </c>
      <c r="P114" s="1" t="s">
        <v>18352</v>
      </c>
      <c r="Q114" s="1">
        <v>500</v>
      </c>
      <c r="R114" s="1">
        <v>750</v>
      </c>
      <c r="S114" s="9">
        <f t="shared" si="8"/>
        <v>500</v>
      </c>
      <c r="T114" s="8"/>
      <c r="U114" s="8"/>
      <c r="V114" s="8"/>
      <c r="W114" s="8"/>
      <c r="X114" s="8"/>
      <c r="Y114" s="10">
        <f t="shared" si="7"/>
        <v>0</v>
      </c>
      <c r="Z114" s="10">
        <f>IFERROR(INDEX(EFs!B:B,MATCH(P114,EFs!A:A,0))*Dataset!Y114/1000,0)</f>
        <v>0</v>
      </c>
      <c r="AA114">
        <v>33.180315999999998</v>
      </c>
      <c r="AB114">
        <v>-117.37085</v>
      </c>
      <c r="AC114">
        <v>1</v>
      </c>
      <c r="AD114" t="s">
        <v>18394</v>
      </c>
      <c r="AE114">
        <v>1330</v>
      </c>
      <c r="AF114" t="s">
        <v>18514</v>
      </c>
      <c r="AI114" t="s">
        <v>18410</v>
      </c>
      <c r="AJ114" t="s">
        <v>18390</v>
      </c>
      <c r="AK114" t="s">
        <v>18391</v>
      </c>
      <c r="AL114">
        <v>92054</v>
      </c>
      <c r="AM114" t="s">
        <v>18392</v>
      </c>
      <c r="AN114" t="s">
        <v>18397</v>
      </c>
    </row>
    <row r="115" spans="1:40" ht="43.2" x14ac:dyDescent="0.3">
      <c r="A115" t="s">
        <v>728</v>
      </c>
      <c r="B115" s="2" t="s">
        <v>15</v>
      </c>
      <c r="C115" s="3">
        <v>40025</v>
      </c>
      <c r="D115" t="s">
        <v>16</v>
      </c>
      <c r="E115" t="s">
        <v>729</v>
      </c>
      <c r="F115" t="s">
        <v>730</v>
      </c>
      <c r="G115" t="s">
        <v>731</v>
      </c>
      <c r="H115" s="2" t="s">
        <v>19</v>
      </c>
      <c r="I115" s="2" t="s">
        <v>20</v>
      </c>
      <c r="J115" s="1" t="s">
        <v>732</v>
      </c>
      <c r="K115" s="1">
        <f t="shared" si="5"/>
        <v>1</v>
      </c>
      <c r="L115" s="1">
        <f t="shared" si="5"/>
        <v>0</v>
      </c>
      <c r="M115" s="1">
        <f t="shared" si="5"/>
        <v>0</v>
      </c>
      <c r="N115" s="1">
        <f t="shared" si="4"/>
        <v>0</v>
      </c>
      <c r="O115" s="1">
        <f t="shared" si="6"/>
        <v>1</v>
      </c>
      <c r="P115" s="1" t="s">
        <v>18346</v>
      </c>
      <c r="Q115" s="1">
        <v>175</v>
      </c>
      <c r="R115" s="1">
        <v>224</v>
      </c>
      <c r="S115" s="9">
        <f t="shared" si="8"/>
        <v>175</v>
      </c>
      <c r="T115" s="3">
        <v>44460</v>
      </c>
      <c r="U115" s="8" t="s">
        <v>733</v>
      </c>
      <c r="V115" s="3">
        <v>44718</v>
      </c>
      <c r="W115" s="8" t="s">
        <v>734</v>
      </c>
      <c r="X115" s="8">
        <v>31</v>
      </c>
      <c r="Y115" s="10">
        <f t="shared" si="7"/>
        <v>5425</v>
      </c>
      <c r="Z115" s="10">
        <f>IFERROR(INDEX(EFs!B:B,MATCH(P115,EFs!A:A,0))*Dataset!Y115/1000,0)</f>
        <v>4.9280315964249999</v>
      </c>
      <c r="AA115">
        <v>32.718646999999997</v>
      </c>
      <c r="AB115">
        <v>-117.16233200000001</v>
      </c>
      <c r="AC115">
        <v>1</v>
      </c>
      <c r="AD115" t="s">
        <v>18387</v>
      </c>
      <c r="AE115">
        <v>233</v>
      </c>
      <c r="AF115" t="s">
        <v>18515</v>
      </c>
      <c r="AI115" t="s">
        <v>18389</v>
      </c>
      <c r="AJ115" t="s">
        <v>18390</v>
      </c>
      <c r="AK115" t="s">
        <v>18391</v>
      </c>
      <c r="AL115">
        <v>92101</v>
      </c>
      <c r="AM115" t="s">
        <v>18392</v>
      </c>
      <c r="AN115" t="s">
        <v>18393</v>
      </c>
    </row>
    <row r="116" spans="1:40" ht="57.6" x14ac:dyDescent="0.3">
      <c r="A116" t="s">
        <v>735</v>
      </c>
      <c r="B116" s="2" t="s">
        <v>15</v>
      </c>
      <c r="C116" s="3">
        <v>40025</v>
      </c>
      <c r="D116" t="s">
        <v>16</v>
      </c>
      <c r="E116" t="s">
        <v>736</v>
      </c>
      <c r="F116" t="s">
        <v>737</v>
      </c>
      <c r="G116" t="s">
        <v>738</v>
      </c>
      <c r="H116" s="2" t="s">
        <v>739</v>
      </c>
      <c r="I116" s="2" t="s">
        <v>236</v>
      </c>
      <c r="J116" s="1" t="s">
        <v>740</v>
      </c>
      <c r="K116" s="1">
        <f t="shared" si="5"/>
        <v>1</v>
      </c>
      <c r="L116" s="1">
        <f t="shared" si="5"/>
        <v>0</v>
      </c>
      <c r="M116" s="1">
        <f t="shared" si="5"/>
        <v>0</v>
      </c>
      <c r="N116" s="1">
        <f t="shared" si="4"/>
        <v>0</v>
      </c>
      <c r="O116" s="1">
        <f t="shared" si="6"/>
        <v>1</v>
      </c>
      <c r="P116" s="1" t="s">
        <v>18346</v>
      </c>
      <c r="Q116" s="1">
        <v>750</v>
      </c>
      <c r="R116" s="1">
        <v>1095</v>
      </c>
      <c r="S116" s="9">
        <f t="shared" si="8"/>
        <v>750</v>
      </c>
      <c r="T116" s="3">
        <v>44561</v>
      </c>
      <c r="U116" s="8" t="s">
        <v>741</v>
      </c>
      <c r="V116" s="3">
        <v>44755</v>
      </c>
      <c r="W116" s="8" t="s">
        <v>742</v>
      </c>
      <c r="X116" s="8">
        <v>20.76</v>
      </c>
      <c r="Y116" s="10">
        <f t="shared" si="7"/>
        <v>15570.000000000002</v>
      </c>
      <c r="Z116" s="10">
        <f>IFERROR(INDEX(EFs!B:B,MATCH(P116,EFs!A:A,0))*Dataset!Y116/1000,0)</f>
        <v>14.143677779970002</v>
      </c>
      <c r="AA116">
        <v>32.890889999999999</v>
      </c>
      <c r="AB116">
        <v>-117.116573</v>
      </c>
      <c r="AC116">
        <v>1</v>
      </c>
      <c r="AD116" t="s">
        <v>18387</v>
      </c>
      <c r="AE116">
        <v>9175</v>
      </c>
      <c r="AF116" t="s">
        <v>18516</v>
      </c>
      <c r="AI116" t="s">
        <v>18389</v>
      </c>
      <c r="AJ116" t="s">
        <v>18390</v>
      </c>
      <c r="AK116" t="s">
        <v>18391</v>
      </c>
      <c r="AL116">
        <v>92126</v>
      </c>
      <c r="AM116" t="s">
        <v>18392</v>
      </c>
      <c r="AN116" t="s">
        <v>18393</v>
      </c>
    </row>
    <row r="117" spans="1:40" ht="57.6" x14ac:dyDescent="0.3">
      <c r="A117" t="s">
        <v>743</v>
      </c>
      <c r="B117" s="2" t="s">
        <v>15</v>
      </c>
      <c r="C117" s="3">
        <v>40025</v>
      </c>
      <c r="D117" t="s">
        <v>16</v>
      </c>
      <c r="E117" t="s">
        <v>736</v>
      </c>
      <c r="F117" t="s">
        <v>737</v>
      </c>
      <c r="G117" t="s">
        <v>738</v>
      </c>
      <c r="H117" s="2" t="s">
        <v>739</v>
      </c>
      <c r="I117" s="2" t="s">
        <v>236</v>
      </c>
      <c r="J117" s="1" t="s">
        <v>744</v>
      </c>
      <c r="K117" s="1">
        <f t="shared" si="5"/>
        <v>1</v>
      </c>
      <c r="L117" s="1">
        <f t="shared" si="5"/>
        <v>0</v>
      </c>
      <c r="M117" s="1">
        <f t="shared" si="5"/>
        <v>0</v>
      </c>
      <c r="N117" s="1">
        <f t="shared" si="4"/>
        <v>0</v>
      </c>
      <c r="O117" s="1">
        <f t="shared" si="6"/>
        <v>1</v>
      </c>
      <c r="P117" s="1" t="s">
        <v>18346</v>
      </c>
      <c r="Q117" s="1">
        <v>750</v>
      </c>
      <c r="R117" s="1">
        <v>1095</v>
      </c>
      <c r="S117" s="9">
        <f t="shared" si="8"/>
        <v>750</v>
      </c>
      <c r="T117" s="3">
        <v>44755</v>
      </c>
      <c r="U117" s="8" t="s">
        <v>745</v>
      </c>
      <c r="V117" s="3">
        <v>44755</v>
      </c>
      <c r="W117" s="8" t="s">
        <v>746</v>
      </c>
      <c r="X117" s="8">
        <v>6.97</v>
      </c>
      <c r="Y117" s="10">
        <f t="shared" si="7"/>
        <v>5227.5</v>
      </c>
      <c r="Z117" s="10">
        <f>IFERROR(INDEX(EFs!B:B,MATCH(P117,EFs!A:A,0))*Dataset!Y117/1000,0)</f>
        <v>4.7486239945274997</v>
      </c>
      <c r="AA117">
        <v>32.890889999999999</v>
      </c>
      <c r="AB117">
        <v>-117.116573</v>
      </c>
      <c r="AC117">
        <v>1</v>
      </c>
      <c r="AD117" t="s">
        <v>18387</v>
      </c>
      <c r="AE117">
        <v>9175</v>
      </c>
      <c r="AF117" t="s">
        <v>18516</v>
      </c>
      <c r="AI117" t="s">
        <v>18389</v>
      </c>
      <c r="AJ117" t="s">
        <v>18390</v>
      </c>
      <c r="AK117" t="s">
        <v>18391</v>
      </c>
      <c r="AL117">
        <v>92126</v>
      </c>
      <c r="AM117" t="s">
        <v>18392</v>
      </c>
      <c r="AN117" t="s">
        <v>18393</v>
      </c>
    </row>
    <row r="118" spans="1:40" ht="57.6" x14ac:dyDescent="0.3">
      <c r="A118" t="s">
        <v>747</v>
      </c>
      <c r="B118" s="2" t="s">
        <v>15</v>
      </c>
      <c r="C118" s="3">
        <v>40025</v>
      </c>
      <c r="D118" t="s">
        <v>16</v>
      </c>
      <c r="E118" t="s">
        <v>736</v>
      </c>
      <c r="F118" t="s">
        <v>737</v>
      </c>
      <c r="G118" t="s">
        <v>738</v>
      </c>
      <c r="H118" s="2" t="s">
        <v>739</v>
      </c>
      <c r="I118" s="2" t="s">
        <v>236</v>
      </c>
      <c r="J118" s="1" t="s">
        <v>748</v>
      </c>
      <c r="K118" s="1">
        <f t="shared" si="5"/>
        <v>1</v>
      </c>
      <c r="L118" s="1">
        <f t="shared" si="5"/>
        <v>0</v>
      </c>
      <c r="M118" s="1">
        <f t="shared" si="5"/>
        <v>0</v>
      </c>
      <c r="N118" s="1">
        <f t="shared" si="4"/>
        <v>0</v>
      </c>
      <c r="O118" s="1">
        <f t="shared" si="6"/>
        <v>1</v>
      </c>
      <c r="P118" s="1" t="s">
        <v>18346</v>
      </c>
      <c r="Q118" s="1">
        <v>750</v>
      </c>
      <c r="R118" s="1">
        <v>1095</v>
      </c>
      <c r="S118" s="9">
        <f t="shared" si="8"/>
        <v>750</v>
      </c>
      <c r="T118" s="3">
        <v>44561</v>
      </c>
      <c r="U118" s="8" t="s">
        <v>749</v>
      </c>
      <c r="V118" s="3">
        <v>44755</v>
      </c>
      <c r="W118" s="8" t="s">
        <v>750</v>
      </c>
      <c r="X118" s="8">
        <v>20.68</v>
      </c>
      <c r="Y118" s="10">
        <f t="shared" si="7"/>
        <v>15510</v>
      </c>
      <c r="Z118" s="10">
        <f>IFERROR(INDEX(EFs!B:B,MATCH(P118,EFs!A:A,0))*Dataset!Y118/1000,0)</f>
        <v>14.08917420471</v>
      </c>
      <c r="AA118">
        <v>32.890889999999999</v>
      </c>
      <c r="AB118">
        <v>-117.116573</v>
      </c>
      <c r="AC118">
        <v>1</v>
      </c>
      <c r="AD118" t="s">
        <v>18387</v>
      </c>
      <c r="AE118">
        <v>9175</v>
      </c>
      <c r="AF118" t="s">
        <v>18516</v>
      </c>
      <c r="AI118" t="s">
        <v>18389</v>
      </c>
      <c r="AJ118" t="s">
        <v>18390</v>
      </c>
      <c r="AK118" t="s">
        <v>18391</v>
      </c>
      <c r="AL118">
        <v>92126</v>
      </c>
      <c r="AM118" t="s">
        <v>18392</v>
      </c>
      <c r="AN118" t="s">
        <v>18393</v>
      </c>
    </row>
    <row r="119" spans="1:40" ht="57.6" x14ac:dyDescent="0.3">
      <c r="A119" t="s">
        <v>751</v>
      </c>
      <c r="B119" s="2" t="s">
        <v>15</v>
      </c>
      <c r="C119" s="3">
        <v>40025</v>
      </c>
      <c r="D119" t="s">
        <v>16</v>
      </c>
      <c r="E119" t="s">
        <v>752</v>
      </c>
      <c r="F119" t="s">
        <v>27</v>
      </c>
      <c r="G119" t="s">
        <v>753</v>
      </c>
      <c r="H119" s="2" t="s">
        <v>754</v>
      </c>
      <c r="I119" s="2" t="s">
        <v>139</v>
      </c>
      <c r="J119" s="1" t="s">
        <v>755</v>
      </c>
      <c r="K119" s="1">
        <f t="shared" si="5"/>
        <v>1</v>
      </c>
      <c r="L119" s="1">
        <f t="shared" si="5"/>
        <v>0</v>
      </c>
      <c r="M119" s="1">
        <f t="shared" si="5"/>
        <v>0</v>
      </c>
      <c r="N119" s="1">
        <f t="shared" si="4"/>
        <v>0</v>
      </c>
      <c r="O119" s="1">
        <f t="shared" si="6"/>
        <v>1</v>
      </c>
      <c r="P119" s="1" t="s">
        <v>18346</v>
      </c>
      <c r="Q119" s="1">
        <v>175</v>
      </c>
      <c r="R119" s="1">
        <v>269</v>
      </c>
      <c r="S119" s="9">
        <f t="shared" si="8"/>
        <v>175</v>
      </c>
      <c r="T119" s="3">
        <v>44722</v>
      </c>
      <c r="U119" s="8" t="s">
        <v>756</v>
      </c>
      <c r="V119" s="3">
        <v>44722</v>
      </c>
      <c r="W119" s="8" t="s">
        <v>757</v>
      </c>
      <c r="X119" s="8">
        <v>1</v>
      </c>
      <c r="Y119" s="10">
        <f t="shared" si="7"/>
        <v>175</v>
      </c>
      <c r="Z119" s="10">
        <f>IFERROR(INDEX(EFs!B:B,MATCH(P119,EFs!A:A,0))*Dataset!Y119/1000,0)</f>
        <v>0.158968761175</v>
      </c>
      <c r="AA119">
        <v>32.866233999999999</v>
      </c>
      <c r="AB119">
        <v>-117.22872099999999</v>
      </c>
      <c r="AC119">
        <v>1</v>
      </c>
      <c r="AD119" t="s">
        <v>18387</v>
      </c>
      <c r="AE119">
        <v>7474</v>
      </c>
      <c r="AF119" t="s">
        <v>18517</v>
      </c>
      <c r="AI119" t="s">
        <v>18389</v>
      </c>
      <c r="AJ119" t="s">
        <v>18390</v>
      </c>
      <c r="AK119" t="s">
        <v>18391</v>
      </c>
      <c r="AL119">
        <v>92122</v>
      </c>
      <c r="AM119" t="s">
        <v>18392</v>
      </c>
      <c r="AN119" t="s">
        <v>18393</v>
      </c>
    </row>
    <row r="120" spans="1:40" ht="43.2" x14ac:dyDescent="0.3">
      <c r="A120" t="s">
        <v>758</v>
      </c>
      <c r="B120" s="2" t="s">
        <v>15</v>
      </c>
      <c r="C120" s="3">
        <v>40025</v>
      </c>
      <c r="D120" t="s">
        <v>16</v>
      </c>
      <c r="E120" t="s">
        <v>759</v>
      </c>
      <c r="F120" t="s">
        <v>289</v>
      </c>
      <c r="G120" t="s">
        <v>760</v>
      </c>
      <c r="H120" s="2" t="s">
        <v>291</v>
      </c>
      <c r="I120" s="2" t="s">
        <v>155</v>
      </c>
      <c r="J120" s="1" t="s">
        <v>761</v>
      </c>
      <c r="K120" s="1">
        <f t="shared" si="5"/>
        <v>0</v>
      </c>
      <c r="L120" s="1">
        <f t="shared" si="5"/>
        <v>0</v>
      </c>
      <c r="M120" s="1">
        <f t="shared" si="5"/>
        <v>0</v>
      </c>
      <c r="N120" s="1">
        <f t="shared" si="4"/>
        <v>0</v>
      </c>
      <c r="O120" s="1">
        <f t="shared" si="6"/>
        <v>0</v>
      </c>
      <c r="P120" s="1" t="s">
        <v>18352</v>
      </c>
      <c r="Q120" s="1" t="s">
        <v>18355</v>
      </c>
      <c r="R120" s="1">
        <v>449</v>
      </c>
      <c r="S120" s="9">
        <f t="shared" si="8"/>
        <v>334.8193</v>
      </c>
      <c r="T120" s="3">
        <v>44448</v>
      </c>
      <c r="U120" s="8" t="s">
        <v>762</v>
      </c>
      <c r="V120" s="3">
        <v>44448</v>
      </c>
      <c r="W120" s="8" t="s">
        <v>763</v>
      </c>
      <c r="X120" s="8">
        <v>10</v>
      </c>
      <c r="Y120" s="10">
        <f t="shared" si="7"/>
        <v>3348.1930000000002</v>
      </c>
      <c r="Z120" s="10">
        <f>IFERROR(INDEX(EFs!B:B,MATCH(P120,EFs!A:A,0))*Dataset!Y120/1000,0)</f>
        <v>0</v>
      </c>
      <c r="AA120">
        <v>33.125036000000001</v>
      </c>
      <c r="AB120">
        <v>-117.03026199999999</v>
      </c>
      <c r="AC120">
        <v>1</v>
      </c>
      <c r="AD120" t="s">
        <v>18394</v>
      </c>
      <c r="AE120">
        <v>2464</v>
      </c>
      <c r="AF120" t="s">
        <v>18518</v>
      </c>
      <c r="AI120" t="s">
        <v>18421</v>
      </c>
      <c r="AJ120" t="s">
        <v>18390</v>
      </c>
      <c r="AK120" t="s">
        <v>18391</v>
      </c>
      <c r="AL120">
        <v>92027</v>
      </c>
      <c r="AM120" t="s">
        <v>18392</v>
      </c>
      <c r="AN120" t="s">
        <v>18397</v>
      </c>
    </row>
    <row r="121" spans="1:40" ht="43.2" x14ac:dyDescent="0.3">
      <c r="A121" t="s">
        <v>764</v>
      </c>
      <c r="B121" s="2" t="s">
        <v>15</v>
      </c>
      <c r="C121" s="3">
        <v>40025</v>
      </c>
      <c r="D121" t="s">
        <v>16</v>
      </c>
      <c r="E121" t="s">
        <v>702</v>
      </c>
      <c r="F121" t="s">
        <v>703</v>
      </c>
      <c r="G121" t="s">
        <v>704</v>
      </c>
      <c r="H121" s="2" t="s">
        <v>19</v>
      </c>
      <c r="I121" s="2" t="s">
        <v>20</v>
      </c>
      <c r="J121" s="1" t="s">
        <v>765</v>
      </c>
      <c r="K121" s="1">
        <f t="shared" si="5"/>
        <v>1</v>
      </c>
      <c r="L121" s="1">
        <f t="shared" si="5"/>
        <v>0</v>
      </c>
      <c r="M121" s="1">
        <f t="shared" si="5"/>
        <v>0</v>
      </c>
      <c r="N121" s="1">
        <f t="shared" si="4"/>
        <v>0</v>
      </c>
      <c r="O121" s="1">
        <f t="shared" si="6"/>
        <v>1</v>
      </c>
      <c r="P121" s="1" t="s">
        <v>18346</v>
      </c>
      <c r="Q121" s="1" t="s">
        <v>18355</v>
      </c>
      <c r="R121" s="1">
        <v>100</v>
      </c>
      <c r="S121" s="9">
        <f t="shared" si="8"/>
        <v>74.570000000000007</v>
      </c>
      <c r="T121" s="3">
        <v>44385</v>
      </c>
      <c r="U121" s="8" t="s">
        <v>766</v>
      </c>
      <c r="V121" s="3">
        <v>44725</v>
      </c>
      <c r="W121" s="8" t="s">
        <v>767</v>
      </c>
      <c r="X121" s="8">
        <v>11.2</v>
      </c>
      <c r="Y121" s="10">
        <f t="shared" si="7"/>
        <v>835.18400000000008</v>
      </c>
      <c r="Z121" s="10">
        <f>IFERROR(INDEX(EFs!B:B,MATCH(P121,EFs!A:A,0))*Dataset!Y121/1000,0)</f>
        <v>0.75867523333246412</v>
      </c>
      <c r="AA121">
        <v>32.71942</v>
      </c>
      <c r="AB121">
        <v>-117.163405</v>
      </c>
      <c r="AC121">
        <v>1</v>
      </c>
      <c r="AD121" t="s">
        <v>18387</v>
      </c>
      <c r="AE121">
        <v>101</v>
      </c>
      <c r="AF121" t="s">
        <v>18511</v>
      </c>
      <c r="AI121" t="s">
        <v>18389</v>
      </c>
      <c r="AJ121" t="s">
        <v>18390</v>
      </c>
      <c r="AK121" t="s">
        <v>18391</v>
      </c>
      <c r="AL121">
        <v>92101</v>
      </c>
      <c r="AM121" t="s">
        <v>18392</v>
      </c>
      <c r="AN121" t="s">
        <v>18393</v>
      </c>
    </row>
    <row r="122" spans="1:40" ht="57.6" x14ac:dyDescent="0.3">
      <c r="A122" t="s">
        <v>768</v>
      </c>
      <c r="B122" s="2" t="s">
        <v>15</v>
      </c>
      <c r="C122" s="3">
        <v>40025</v>
      </c>
      <c r="D122" t="s">
        <v>16</v>
      </c>
      <c r="E122" t="s">
        <v>26</v>
      </c>
      <c r="F122" t="s">
        <v>27</v>
      </c>
      <c r="G122" t="s">
        <v>28</v>
      </c>
      <c r="H122" s="2" t="s">
        <v>29</v>
      </c>
      <c r="I122" s="2" t="s">
        <v>30</v>
      </c>
      <c r="J122" s="1" t="s">
        <v>769</v>
      </c>
      <c r="K122" s="1">
        <f t="shared" si="5"/>
        <v>1</v>
      </c>
      <c r="L122" s="1">
        <f t="shared" si="5"/>
        <v>0</v>
      </c>
      <c r="M122" s="1">
        <f t="shared" si="5"/>
        <v>0</v>
      </c>
      <c r="N122" s="1">
        <f t="shared" si="4"/>
        <v>0</v>
      </c>
      <c r="O122" s="1">
        <f t="shared" si="6"/>
        <v>1</v>
      </c>
      <c r="P122" s="1" t="s">
        <v>18346</v>
      </c>
      <c r="Q122" s="1" t="s">
        <v>18355</v>
      </c>
      <c r="R122" s="1">
        <v>163</v>
      </c>
      <c r="S122" s="9">
        <f t="shared" si="8"/>
        <v>121.54910000000001</v>
      </c>
      <c r="T122" s="3">
        <v>44532</v>
      </c>
      <c r="U122" s="8" t="s">
        <v>770</v>
      </c>
      <c r="V122" s="3">
        <v>44532</v>
      </c>
      <c r="W122" s="8" t="s">
        <v>771</v>
      </c>
      <c r="X122" s="8">
        <v>6.3</v>
      </c>
      <c r="Y122" s="10">
        <f t="shared" si="7"/>
        <v>765.75933000000009</v>
      </c>
      <c r="Z122" s="10">
        <f>IFERROR(INDEX(EFs!B:B,MATCH(P122,EFs!A:A,0))*Dataset!Y122/1000,0)</f>
        <v>0.69561035456170306</v>
      </c>
      <c r="AA122">
        <v>33.029998999999997</v>
      </c>
      <c r="AB122">
        <v>-116.90070299999999</v>
      </c>
      <c r="AC122">
        <v>1</v>
      </c>
      <c r="AD122" t="s">
        <v>18394</v>
      </c>
      <c r="AE122">
        <v>260</v>
      </c>
      <c r="AF122" t="s">
        <v>18395</v>
      </c>
      <c r="AI122" t="s">
        <v>18396</v>
      </c>
      <c r="AJ122" t="s">
        <v>18390</v>
      </c>
      <c r="AK122" t="s">
        <v>18391</v>
      </c>
      <c r="AL122">
        <v>92065</v>
      </c>
      <c r="AM122" t="s">
        <v>18392</v>
      </c>
      <c r="AN122" t="s">
        <v>18397</v>
      </c>
    </row>
    <row r="123" spans="1:40" ht="100.8" x14ac:dyDescent="0.3">
      <c r="A123" t="s">
        <v>772</v>
      </c>
      <c r="B123" s="2" t="s">
        <v>15</v>
      </c>
      <c r="C123" s="3">
        <v>40025</v>
      </c>
      <c r="D123" t="s">
        <v>16</v>
      </c>
      <c r="E123" t="s">
        <v>773</v>
      </c>
      <c r="F123" t="s">
        <v>774</v>
      </c>
      <c r="G123" t="s">
        <v>775</v>
      </c>
      <c r="H123" s="2" t="s">
        <v>776</v>
      </c>
      <c r="I123" s="2" t="s">
        <v>155</v>
      </c>
      <c r="J123" s="1" t="s">
        <v>777</v>
      </c>
      <c r="K123" s="1">
        <f t="shared" si="5"/>
        <v>1</v>
      </c>
      <c r="L123" s="1">
        <f t="shared" si="5"/>
        <v>0</v>
      </c>
      <c r="M123" s="1">
        <f t="shared" si="5"/>
        <v>0</v>
      </c>
      <c r="N123" s="1">
        <f t="shared" si="4"/>
        <v>0</v>
      </c>
      <c r="O123" s="1">
        <f t="shared" si="6"/>
        <v>1</v>
      </c>
      <c r="P123" s="1" t="s">
        <v>18346</v>
      </c>
      <c r="Q123" s="1">
        <v>350</v>
      </c>
      <c r="R123" s="1">
        <v>568</v>
      </c>
      <c r="S123" s="9">
        <f t="shared" si="8"/>
        <v>350</v>
      </c>
      <c r="T123" s="8"/>
      <c r="U123" s="8"/>
      <c r="V123" s="8"/>
      <c r="W123" s="8"/>
      <c r="X123" s="8"/>
      <c r="Y123" s="10">
        <f t="shared" si="7"/>
        <v>0</v>
      </c>
      <c r="Z123" s="10">
        <f>IFERROR(INDEX(EFs!B:B,MATCH(P123,EFs!A:A,0))*Dataset!Y123/1000,0)</f>
        <v>0</v>
      </c>
      <c r="AA123">
        <v>33.122979999999998</v>
      </c>
      <c r="AB123">
        <v>-117.082824</v>
      </c>
      <c r="AC123">
        <v>1</v>
      </c>
      <c r="AD123" t="s">
        <v>18387</v>
      </c>
      <c r="AE123">
        <v>201</v>
      </c>
      <c r="AF123" t="s">
        <v>18519</v>
      </c>
      <c r="AI123" t="s">
        <v>18421</v>
      </c>
      <c r="AJ123" t="s">
        <v>18390</v>
      </c>
      <c r="AK123" t="s">
        <v>18391</v>
      </c>
      <c r="AL123">
        <v>92025</v>
      </c>
      <c r="AM123" t="s">
        <v>18392</v>
      </c>
      <c r="AN123" t="s">
        <v>18393</v>
      </c>
    </row>
    <row r="124" spans="1:40" ht="43.2" x14ac:dyDescent="0.3">
      <c r="A124" t="s">
        <v>778</v>
      </c>
      <c r="B124" s="2" t="s">
        <v>15</v>
      </c>
      <c r="C124" s="3">
        <v>40025</v>
      </c>
      <c r="D124" t="s">
        <v>16</v>
      </c>
      <c r="E124" t="s">
        <v>779</v>
      </c>
      <c r="F124" t="s">
        <v>72</v>
      </c>
      <c r="G124" t="s">
        <v>780</v>
      </c>
      <c r="H124" s="2" t="s">
        <v>781</v>
      </c>
      <c r="I124" s="2" t="s">
        <v>782</v>
      </c>
      <c r="J124" s="1" t="s">
        <v>783</v>
      </c>
      <c r="K124" s="1">
        <f t="shared" si="5"/>
        <v>0</v>
      </c>
      <c r="L124" s="1">
        <f t="shared" si="5"/>
        <v>0</v>
      </c>
      <c r="M124" s="1">
        <f t="shared" si="5"/>
        <v>0</v>
      </c>
      <c r="N124" s="1">
        <f t="shared" si="4"/>
        <v>0</v>
      </c>
      <c r="O124" s="1">
        <f t="shared" si="6"/>
        <v>0</v>
      </c>
      <c r="P124" s="1" t="s">
        <v>18352</v>
      </c>
      <c r="Q124" s="1">
        <v>186</v>
      </c>
      <c r="R124" s="1">
        <v>250</v>
      </c>
      <c r="S124" s="9">
        <f t="shared" si="8"/>
        <v>186</v>
      </c>
      <c r="T124" s="3">
        <v>44426</v>
      </c>
      <c r="U124" s="8" t="s">
        <v>784</v>
      </c>
      <c r="V124" s="3">
        <v>44426</v>
      </c>
      <c r="W124" s="8" t="s">
        <v>785</v>
      </c>
      <c r="X124" s="8">
        <v>3.6</v>
      </c>
      <c r="Y124" s="10">
        <f t="shared" si="7"/>
        <v>669.6</v>
      </c>
      <c r="Z124" s="10">
        <f>IFERROR(INDEX(EFs!B:B,MATCH(P124,EFs!A:A,0))*Dataset!Y124/1000,0)</f>
        <v>0</v>
      </c>
      <c r="AA124">
        <v>32.883256000000003</v>
      </c>
      <c r="AB124">
        <v>-117.21334299999999</v>
      </c>
      <c r="AC124">
        <v>1</v>
      </c>
      <c r="AD124" t="s">
        <v>18387</v>
      </c>
      <c r="AE124">
        <v>4540</v>
      </c>
      <c r="AF124" t="s">
        <v>18520</v>
      </c>
      <c r="AI124" t="s">
        <v>18389</v>
      </c>
      <c r="AJ124" t="s">
        <v>18390</v>
      </c>
      <c r="AK124" t="s">
        <v>18391</v>
      </c>
      <c r="AL124">
        <v>92121</v>
      </c>
      <c r="AM124" t="s">
        <v>18392</v>
      </c>
      <c r="AN124" t="s">
        <v>18407</v>
      </c>
    </row>
    <row r="125" spans="1:40" ht="57.6" x14ac:dyDescent="0.3">
      <c r="A125" t="s">
        <v>786</v>
      </c>
      <c r="B125" s="2" t="s">
        <v>15</v>
      </c>
      <c r="C125" s="3">
        <v>40025</v>
      </c>
      <c r="D125" t="s">
        <v>16</v>
      </c>
      <c r="E125" t="s">
        <v>787</v>
      </c>
      <c r="F125" t="s">
        <v>788</v>
      </c>
      <c r="G125" t="s">
        <v>789</v>
      </c>
      <c r="H125" s="2" t="s">
        <v>217</v>
      </c>
      <c r="I125" s="2" t="s">
        <v>218</v>
      </c>
      <c r="J125" s="1" t="s">
        <v>790</v>
      </c>
      <c r="K125" s="1">
        <f t="shared" si="5"/>
        <v>1</v>
      </c>
      <c r="L125" s="1">
        <f t="shared" si="5"/>
        <v>0</v>
      </c>
      <c r="M125" s="1">
        <f t="shared" si="5"/>
        <v>0</v>
      </c>
      <c r="N125" s="1">
        <f t="shared" si="4"/>
        <v>0</v>
      </c>
      <c r="O125" s="1">
        <f t="shared" si="6"/>
        <v>1</v>
      </c>
      <c r="P125" s="1" t="s">
        <v>18346</v>
      </c>
      <c r="Q125" s="1">
        <v>250</v>
      </c>
      <c r="R125" s="1">
        <v>423</v>
      </c>
      <c r="S125" s="9">
        <f t="shared" si="8"/>
        <v>250</v>
      </c>
      <c r="T125" s="3">
        <v>44469</v>
      </c>
      <c r="U125" s="8" t="s">
        <v>791</v>
      </c>
      <c r="V125" s="3">
        <v>44469</v>
      </c>
      <c r="W125" s="8" t="s">
        <v>792</v>
      </c>
      <c r="X125" s="8">
        <v>9</v>
      </c>
      <c r="Y125" s="10">
        <f t="shared" si="7"/>
        <v>2250</v>
      </c>
      <c r="Z125" s="10">
        <f>IFERROR(INDEX(EFs!B:B,MATCH(P125,EFs!A:A,0))*Dataset!Y125/1000,0)</f>
        <v>2.04388407225</v>
      </c>
      <c r="AA125">
        <v>32.576072000000003</v>
      </c>
      <c r="AB125">
        <v>-117.07557799999999</v>
      </c>
      <c r="AC125">
        <v>1</v>
      </c>
      <c r="AD125" t="s">
        <v>18394</v>
      </c>
      <c r="AE125">
        <v>1120</v>
      </c>
      <c r="AF125" t="s">
        <v>18521</v>
      </c>
      <c r="AI125" t="s">
        <v>18389</v>
      </c>
      <c r="AJ125" t="s">
        <v>18390</v>
      </c>
      <c r="AK125" t="s">
        <v>18391</v>
      </c>
      <c r="AL125">
        <v>92154</v>
      </c>
      <c r="AM125" t="s">
        <v>18392</v>
      </c>
      <c r="AN125" t="s">
        <v>18397</v>
      </c>
    </row>
    <row r="126" spans="1:40" ht="57.6" x14ac:dyDescent="0.3">
      <c r="A126" t="s">
        <v>793</v>
      </c>
      <c r="B126" s="2" t="s">
        <v>15</v>
      </c>
      <c r="C126" s="3">
        <v>40025</v>
      </c>
      <c r="D126" t="s">
        <v>16</v>
      </c>
      <c r="E126" t="s">
        <v>794</v>
      </c>
      <c r="F126" t="s">
        <v>795</v>
      </c>
      <c r="G126" t="s">
        <v>796</v>
      </c>
      <c r="H126" s="2" t="s">
        <v>797</v>
      </c>
      <c r="I126" s="2" t="s">
        <v>30</v>
      </c>
      <c r="J126" s="1" t="s">
        <v>798</v>
      </c>
      <c r="K126" s="1">
        <f t="shared" si="5"/>
        <v>1</v>
      </c>
      <c r="L126" s="1">
        <f t="shared" si="5"/>
        <v>0</v>
      </c>
      <c r="M126" s="1">
        <f t="shared" si="5"/>
        <v>0</v>
      </c>
      <c r="N126" s="1">
        <f t="shared" si="4"/>
        <v>0</v>
      </c>
      <c r="O126" s="1">
        <f t="shared" si="6"/>
        <v>1</v>
      </c>
      <c r="P126" s="1" t="s">
        <v>18346</v>
      </c>
      <c r="Q126" s="1">
        <v>300</v>
      </c>
      <c r="R126" s="1">
        <v>474</v>
      </c>
      <c r="S126" s="9">
        <f t="shared" si="8"/>
        <v>300</v>
      </c>
      <c r="T126" s="3">
        <v>44610</v>
      </c>
      <c r="U126" s="8" t="s">
        <v>799</v>
      </c>
      <c r="V126" s="3">
        <v>44610</v>
      </c>
      <c r="W126" s="8" t="s">
        <v>799</v>
      </c>
      <c r="X126" s="8">
        <v>0</v>
      </c>
      <c r="Y126" s="10">
        <f t="shared" si="7"/>
        <v>0</v>
      </c>
      <c r="Z126" s="10">
        <f>IFERROR(INDEX(EFs!B:B,MATCH(P126,EFs!A:A,0))*Dataset!Y126/1000,0)</f>
        <v>0</v>
      </c>
      <c r="AA126">
        <v>33.024819999999998</v>
      </c>
      <c r="AB126">
        <v>-117.077443</v>
      </c>
      <c r="AC126">
        <v>1</v>
      </c>
      <c r="AD126" t="s">
        <v>18387</v>
      </c>
      <c r="AE126">
        <v>17190</v>
      </c>
      <c r="AF126" t="s">
        <v>18522</v>
      </c>
      <c r="AI126" t="s">
        <v>18389</v>
      </c>
      <c r="AJ126" t="s">
        <v>18390</v>
      </c>
      <c r="AK126" t="s">
        <v>18391</v>
      </c>
      <c r="AL126">
        <v>92128</v>
      </c>
      <c r="AM126" t="s">
        <v>18392</v>
      </c>
      <c r="AN126" t="s">
        <v>18393</v>
      </c>
    </row>
    <row r="127" spans="1:40" ht="57.6" x14ac:dyDescent="0.3">
      <c r="A127" t="s">
        <v>800</v>
      </c>
      <c r="B127" s="2" t="s">
        <v>15</v>
      </c>
      <c r="C127" s="3">
        <v>40025</v>
      </c>
      <c r="D127" t="s">
        <v>16</v>
      </c>
      <c r="E127" t="s">
        <v>801</v>
      </c>
      <c r="F127" t="s">
        <v>802</v>
      </c>
      <c r="G127" t="s">
        <v>803</v>
      </c>
      <c r="H127" s="2" t="s">
        <v>19</v>
      </c>
      <c r="I127" s="2" t="s">
        <v>20</v>
      </c>
      <c r="J127" s="1" t="s">
        <v>804</v>
      </c>
      <c r="K127" s="1">
        <f t="shared" si="5"/>
        <v>1</v>
      </c>
      <c r="L127" s="1">
        <f t="shared" si="5"/>
        <v>0</v>
      </c>
      <c r="M127" s="1">
        <f t="shared" si="5"/>
        <v>0</v>
      </c>
      <c r="N127" s="1">
        <f t="shared" si="4"/>
        <v>0</v>
      </c>
      <c r="O127" s="1">
        <f t="shared" si="6"/>
        <v>1</v>
      </c>
      <c r="P127" s="1" t="s">
        <v>18346</v>
      </c>
      <c r="Q127" s="1">
        <v>230</v>
      </c>
      <c r="R127" s="1">
        <v>370</v>
      </c>
      <c r="S127" s="9">
        <f t="shared" si="8"/>
        <v>230</v>
      </c>
      <c r="T127" s="3">
        <v>44467</v>
      </c>
      <c r="U127" s="8" t="s">
        <v>805</v>
      </c>
      <c r="V127" s="3">
        <v>44467</v>
      </c>
      <c r="W127" s="8" t="s">
        <v>806</v>
      </c>
      <c r="X127" s="8">
        <v>10.199999999999999</v>
      </c>
      <c r="Y127" s="10">
        <f t="shared" si="7"/>
        <v>2346</v>
      </c>
      <c r="Z127" s="10">
        <f>IFERROR(INDEX(EFs!B:B,MATCH(P127,EFs!A:A,0))*Dataset!Y127/1000,0)</f>
        <v>2.1310897926660002</v>
      </c>
      <c r="AA127">
        <v>32.727283</v>
      </c>
      <c r="AB127">
        <v>-117.19779200000001</v>
      </c>
      <c r="AC127">
        <v>1</v>
      </c>
      <c r="AD127" t="s">
        <v>18387</v>
      </c>
      <c r="AE127">
        <v>1380</v>
      </c>
      <c r="AF127" t="s">
        <v>18523</v>
      </c>
      <c r="AI127" t="s">
        <v>18389</v>
      </c>
      <c r="AJ127" t="s">
        <v>18390</v>
      </c>
      <c r="AK127" t="s">
        <v>18391</v>
      </c>
      <c r="AL127">
        <v>92101</v>
      </c>
      <c r="AM127" t="s">
        <v>18392</v>
      </c>
      <c r="AN127" t="s">
        <v>18393</v>
      </c>
    </row>
    <row r="128" spans="1:40" ht="43.2" x14ac:dyDescent="0.3">
      <c r="A128" t="s">
        <v>807</v>
      </c>
      <c r="B128" s="2" t="s">
        <v>15</v>
      </c>
      <c r="C128" s="3">
        <v>40025</v>
      </c>
      <c r="D128" t="s">
        <v>193</v>
      </c>
      <c r="E128" t="s">
        <v>808</v>
      </c>
      <c r="F128" t="s">
        <v>809</v>
      </c>
      <c r="G128" t="s">
        <v>810</v>
      </c>
      <c r="H128" s="2" t="s">
        <v>106</v>
      </c>
      <c r="I128" s="2" t="s">
        <v>107</v>
      </c>
      <c r="J128" s="1" t="s">
        <v>811</v>
      </c>
      <c r="K128" s="1">
        <f t="shared" si="5"/>
        <v>1</v>
      </c>
      <c r="L128" s="1">
        <f t="shared" si="5"/>
        <v>0</v>
      </c>
      <c r="M128" s="1">
        <f t="shared" si="5"/>
        <v>0</v>
      </c>
      <c r="N128" s="1">
        <f t="shared" si="4"/>
        <v>0</v>
      </c>
      <c r="O128" s="1">
        <f t="shared" si="6"/>
        <v>1</v>
      </c>
      <c r="P128" s="1" t="s">
        <v>18346</v>
      </c>
      <c r="Q128" s="1">
        <v>405</v>
      </c>
      <c r="R128" s="1">
        <v>617</v>
      </c>
      <c r="S128" s="9">
        <f t="shared" si="8"/>
        <v>405</v>
      </c>
      <c r="T128" s="3">
        <v>44377</v>
      </c>
      <c r="U128" s="8" t="s">
        <v>812</v>
      </c>
      <c r="V128" s="3">
        <v>44377</v>
      </c>
      <c r="W128" s="8" t="s">
        <v>813</v>
      </c>
      <c r="X128" s="8">
        <v>5.0999999999999996</v>
      </c>
      <c r="Y128" s="10">
        <f t="shared" si="7"/>
        <v>2065.5</v>
      </c>
      <c r="Z128" s="10">
        <f>IFERROR(INDEX(EFs!B:B,MATCH(P128,EFs!A:A,0))*Dataset!Y128/1000,0)</f>
        <v>1.8762855783254999</v>
      </c>
      <c r="AA128">
        <v>32.824261999999997</v>
      </c>
      <c r="AB128">
        <v>-117.14299699999999</v>
      </c>
      <c r="AC128">
        <v>1</v>
      </c>
      <c r="AD128" t="s">
        <v>18387</v>
      </c>
      <c r="AE128">
        <v>8326</v>
      </c>
      <c r="AF128" t="s">
        <v>18524</v>
      </c>
      <c r="AI128" t="s">
        <v>18389</v>
      </c>
      <c r="AJ128" t="s">
        <v>18390</v>
      </c>
      <c r="AK128" t="s">
        <v>18391</v>
      </c>
      <c r="AL128">
        <v>92123</v>
      </c>
      <c r="AM128" t="s">
        <v>18392</v>
      </c>
      <c r="AN128" t="s">
        <v>18407</v>
      </c>
    </row>
    <row r="129" spans="1:40" ht="57.6" x14ac:dyDescent="0.3">
      <c r="A129" t="s">
        <v>814</v>
      </c>
      <c r="B129" s="2" t="s">
        <v>15</v>
      </c>
      <c r="C129" s="3">
        <v>40025</v>
      </c>
      <c r="D129" t="s">
        <v>16</v>
      </c>
      <c r="E129" t="s">
        <v>815</v>
      </c>
      <c r="G129" t="s">
        <v>816</v>
      </c>
      <c r="H129" s="2" t="s">
        <v>106</v>
      </c>
      <c r="I129" s="2" t="s">
        <v>107</v>
      </c>
      <c r="J129" s="1" t="s">
        <v>817</v>
      </c>
      <c r="K129" s="1">
        <f t="shared" si="5"/>
        <v>1</v>
      </c>
      <c r="L129" s="1">
        <f t="shared" si="5"/>
        <v>0</v>
      </c>
      <c r="M129" s="1">
        <f t="shared" si="5"/>
        <v>0</v>
      </c>
      <c r="N129" s="1">
        <f t="shared" si="4"/>
        <v>0</v>
      </c>
      <c r="O129" s="1">
        <f t="shared" si="6"/>
        <v>1</v>
      </c>
      <c r="P129" s="1" t="s">
        <v>18346</v>
      </c>
      <c r="Q129" s="1">
        <v>150</v>
      </c>
      <c r="R129" s="1">
        <v>277</v>
      </c>
      <c r="S129" s="9">
        <f t="shared" si="8"/>
        <v>150</v>
      </c>
      <c r="T129" s="8"/>
      <c r="U129" s="8"/>
      <c r="V129" s="8"/>
      <c r="W129" s="8"/>
      <c r="X129" s="8"/>
      <c r="Y129" s="10">
        <f t="shared" si="7"/>
        <v>0</v>
      </c>
      <c r="Z129" s="10">
        <f>IFERROR(INDEX(EFs!B:B,MATCH(P129,EFs!A:A,0))*Dataset!Y129/1000,0)</f>
        <v>0</v>
      </c>
      <c r="AA129">
        <v>32.830539999999999</v>
      </c>
      <c r="AB129">
        <v>-117.12289199999999</v>
      </c>
      <c r="AC129">
        <v>1</v>
      </c>
      <c r="AD129" t="s">
        <v>18387</v>
      </c>
      <c r="AE129">
        <v>9400</v>
      </c>
      <c r="AF129" t="s">
        <v>18525</v>
      </c>
      <c r="AI129" t="s">
        <v>18389</v>
      </c>
      <c r="AJ129" t="s">
        <v>18390</v>
      </c>
      <c r="AK129" t="s">
        <v>18391</v>
      </c>
      <c r="AL129">
        <v>92123</v>
      </c>
      <c r="AM129" t="s">
        <v>18392</v>
      </c>
      <c r="AN129" t="s">
        <v>18407</v>
      </c>
    </row>
    <row r="130" spans="1:40" ht="115.2" x14ac:dyDescent="0.3">
      <c r="A130" t="s">
        <v>818</v>
      </c>
      <c r="B130" s="2" t="s">
        <v>15</v>
      </c>
      <c r="C130" s="3">
        <v>40025</v>
      </c>
      <c r="D130" t="s">
        <v>16</v>
      </c>
      <c r="E130" t="s">
        <v>773</v>
      </c>
      <c r="F130" t="s">
        <v>774</v>
      </c>
      <c r="G130" t="s">
        <v>819</v>
      </c>
      <c r="H130" s="2" t="s">
        <v>776</v>
      </c>
      <c r="I130" s="2" t="s">
        <v>155</v>
      </c>
      <c r="J130" s="1" t="s">
        <v>820</v>
      </c>
      <c r="K130" s="1">
        <f t="shared" si="5"/>
        <v>1</v>
      </c>
      <c r="L130" s="1">
        <f t="shared" si="5"/>
        <v>0</v>
      </c>
      <c r="M130" s="1">
        <f t="shared" si="5"/>
        <v>0</v>
      </c>
      <c r="N130" s="1">
        <f t="shared" si="5"/>
        <v>0</v>
      </c>
      <c r="O130" s="1">
        <f t="shared" si="6"/>
        <v>1</v>
      </c>
      <c r="P130" s="1" t="s">
        <v>18346</v>
      </c>
      <c r="Q130" s="1" t="s">
        <v>18355</v>
      </c>
      <c r="R130" s="1">
        <v>568</v>
      </c>
      <c r="S130" s="9">
        <f t="shared" si="8"/>
        <v>423.55760000000004</v>
      </c>
      <c r="T130" s="8"/>
      <c r="U130" s="8"/>
      <c r="V130" s="8"/>
      <c r="W130" s="8"/>
      <c r="X130" s="8"/>
      <c r="Y130" s="10">
        <f t="shared" si="7"/>
        <v>0</v>
      </c>
      <c r="Z130" s="10">
        <f>IFERROR(INDEX(EFs!B:B,MATCH(P130,EFs!A:A,0))*Dataset!Y130/1000,0)</f>
        <v>0</v>
      </c>
      <c r="AA130">
        <v>33.123094000000002</v>
      </c>
      <c r="AB130">
        <v>-117.08596300000001</v>
      </c>
      <c r="AC130">
        <v>1</v>
      </c>
      <c r="AD130" t="s">
        <v>18394</v>
      </c>
      <c r="AE130">
        <v>340</v>
      </c>
      <c r="AF130" t="s">
        <v>18526</v>
      </c>
      <c r="AI130" t="s">
        <v>18421</v>
      </c>
      <c r="AJ130" t="s">
        <v>18390</v>
      </c>
      <c r="AK130" t="s">
        <v>18391</v>
      </c>
      <c r="AL130">
        <v>92025</v>
      </c>
      <c r="AM130" t="s">
        <v>18392</v>
      </c>
      <c r="AN130" t="s">
        <v>18397</v>
      </c>
    </row>
    <row r="131" spans="1:40" ht="43.2" x14ac:dyDescent="0.3">
      <c r="A131" t="s">
        <v>821</v>
      </c>
      <c r="B131" s="2" t="s">
        <v>15</v>
      </c>
      <c r="C131" s="3">
        <v>40025</v>
      </c>
      <c r="D131" t="s">
        <v>16</v>
      </c>
      <c r="E131" t="s">
        <v>822</v>
      </c>
      <c r="F131" t="s">
        <v>823</v>
      </c>
      <c r="G131" t="s">
        <v>824</v>
      </c>
      <c r="H131" s="2" t="s">
        <v>19</v>
      </c>
      <c r="I131" s="2" t="s">
        <v>20</v>
      </c>
      <c r="J131" s="1" t="s">
        <v>825</v>
      </c>
      <c r="K131" s="1">
        <f t="shared" ref="K131:N194" si="9">IFERROR(IF(SEARCH(K$1,$J131)&gt;0,1),0)</f>
        <v>1</v>
      </c>
      <c r="L131" s="1">
        <f t="shared" si="9"/>
        <v>0</v>
      </c>
      <c r="M131" s="1">
        <f t="shared" si="9"/>
        <v>0</v>
      </c>
      <c r="N131" s="1">
        <f t="shared" si="9"/>
        <v>0</v>
      </c>
      <c r="O131" s="1">
        <f t="shared" ref="O131:O194" si="10">SUM(K131:N131)</f>
        <v>1</v>
      </c>
      <c r="P131" s="1" t="s">
        <v>18346</v>
      </c>
      <c r="Q131" s="1">
        <v>150</v>
      </c>
      <c r="R131" s="1">
        <v>250</v>
      </c>
      <c r="S131" s="9">
        <f t="shared" si="8"/>
        <v>150</v>
      </c>
      <c r="T131" s="3">
        <v>44561</v>
      </c>
      <c r="U131" s="8" t="s">
        <v>826</v>
      </c>
      <c r="V131" s="3">
        <v>44673</v>
      </c>
      <c r="W131" s="8" t="s">
        <v>827</v>
      </c>
      <c r="X131" s="8">
        <v>14.9</v>
      </c>
      <c r="Y131" s="10">
        <f t="shared" ref="Y131:Y194" si="11">X131*S131</f>
        <v>2235</v>
      </c>
      <c r="Z131" s="10">
        <f>IFERROR(INDEX(EFs!B:B,MATCH(P131,EFs!A:A,0))*Dataset!Y131/1000,0)</f>
        <v>2.030258178435</v>
      </c>
      <c r="AA131">
        <v>32.707754000000001</v>
      </c>
      <c r="AB131">
        <v>-117.15005499999999</v>
      </c>
      <c r="AC131">
        <v>1</v>
      </c>
      <c r="AD131" t="s">
        <v>18387</v>
      </c>
      <c r="AE131">
        <v>100</v>
      </c>
      <c r="AF131" t="s">
        <v>18527</v>
      </c>
      <c r="AI131" t="s">
        <v>18389</v>
      </c>
      <c r="AJ131" t="s">
        <v>18390</v>
      </c>
      <c r="AK131" t="s">
        <v>18391</v>
      </c>
      <c r="AL131">
        <v>92101</v>
      </c>
      <c r="AM131" t="s">
        <v>18392</v>
      </c>
      <c r="AN131" t="s">
        <v>18393</v>
      </c>
    </row>
    <row r="132" spans="1:40" ht="43.2" x14ac:dyDescent="0.3">
      <c r="A132" t="s">
        <v>828</v>
      </c>
      <c r="B132" s="2" t="s">
        <v>15</v>
      </c>
      <c r="C132" s="3">
        <v>40025</v>
      </c>
      <c r="D132" t="s">
        <v>16</v>
      </c>
      <c r="E132" t="s">
        <v>829</v>
      </c>
      <c r="F132" t="s">
        <v>830</v>
      </c>
      <c r="G132" t="s">
        <v>831</v>
      </c>
      <c r="H132" s="2" t="s">
        <v>647</v>
      </c>
      <c r="I132" s="2" t="s">
        <v>218</v>
      </c>
      <c r="J132" s="1" t="s">
        <v>832</v>
      </c>
      <c r="K132" s="1">
        <f t="shared" si="9"/>
        <v>0</v>
      </c>
      <c r="L132" s="1">
        <f t="shared" si="9"/>
        <v>0</v>
      </c>
      <c r="M132" s="1">
        <f t="shared" si="9"/>
        <v>0</v>
      </c>
      <c r="N132" s="1">
        <f t="shared" si="9"/>
        <v>0</v>
      </c>
      <c r="O132" s="1">
        <f t="shared" si="10"/>
        <v>0</v>
      </c>
      <c r="P132" s="1" t="s">
        <v>18352</v>
      </c>
      <c r="Q132" s="1">
        <v>75</v>
      </c>
      <c r="R132" s="1">
        <v>150</v>
      </c>
      <c r="S132" s="9">
        <f t="shared" ref="S132:S195" si="12">IFERROR(IF(Q132&lt;&gt;"",Q132,R132*0.7457),"Unknown")</f>
        <v>75</v>
      </c>
      <c r="T132" s="3">
        <v>44489</v>
      </c>
      <c r="U132" s="8" t="s">
        <v>833</v>
      </c>
      <c r="V132" s="3">
        <v>44568</v>
      </c>
      <c r="W132" s="8" t="s">
        <v>834</v>
      </c>
      <c r="X132" s="8">
        <v>4.4000000000000004</v>
      </c>
      <c r="Y132" s="10">
        <f t="shared" si="11"/>
        <v>330</v>
      </c>
      <c r="Z132" s="10">
        <f>IFERROR(INDEX(EFs!B:B,MATCH(P132,EFs!A:A,0))*Dataset!Y132/1000,0)</f>
        <v>0</v>
      </c>
      <c r="AA132">
        <v>32.724102999999999</v>
      </c>
      <c r="AB132">
        <v>-117.170912</v>
      </c>
      <c r="AC132">
        <v>0.5</v>
      </c>
      <c r="AD132" t="s">
        <v>18422</v>
      </c>
      <c r="AI132" t="s">
        <v>18389</v>
      </c>
      <c r="AJ132" t="s">
        <v>18390</v>
      </c>
      <c r="AK132" t="s">
        <v>18391</v>
      </c>
      <c r="AL132">
        <v>92101</v>
      </c>
      <c r="AM132" t="s">
        <v>18392</v>
      </c>
      <c r="AN132" t="s">
        <v>18397</v>
      </c>
    </row>
    <row r="133" spans="1:40" ht="43.2" x14ac:dyDescent="0.3">
      <c r="A133" t="s">
        <v>835</v>
      </c>
      <c r="B133" s="2" t="s">
        <v>15</v>
      </c>
      <c r="C133" s="3">
        <v>40025</v>
      </c>
      <c r="D133" t="s">
        <v>193</v>
      </c>
      <c r="E133" t="s">
        <v>829</v>
      </c>
      <c r="F133" t="s">
        <v>830</v>
      </c>
      <c r="G133" t="s">
        <v>831</v>
      </c>
      <c r="H133" s="2" t="s">
        <v>647</v>
      </c>
      <c r="I133" s="2" t="s">
        <v>218</v>
      </c>
      <c r="J133" s="1" t="s">
        <v>836</v>
      </c>
      <c r="K133" s="1">
        <f t="shared" si="9"/>
        <v>1</v>
      </c>
      <c r="L133" s="1">
        <f t="shared" si="9"/>
        <v>0</v>
      </c>
      <c r="M133" s="1">
        <f t="shared" si="9"/>
        <v>0</v>
      </c>
      <c r="N133" s="1">
        <f t="shared" si="9"/>
        <v>0</v>
      </c>
      <c r="O133" s="1">
        <f t="shared" si="10"/>
        <v>1</v>
      </c>
      <c r="P133" s="1" t="s">
        <v>18346</v>
      </c>
      <c r="Q133" s="1">
        <v>100</v>
      </c>
      <c r="R133" s="1">
        <v>158</v>
      </c>
      <c r="S133" s="9">
        <f t="shared" si="12"/>
        <v>100</v>
      </c>
      <c r="T133" s="3">
        <v>44489</v>
      </c>
      <c r="U133" s="8" t="s">
        <v>837</v>
      </c>
      <c r="V133" s="3">
        <v>44568</v>
      </c>
      <c r="W133" s="8" t="s">
        <v>838</v>
      </c>
      <c r="X133" s="8">
        <v>22.6</v>
      </c>
      <c r="Y133" s="10">
        <f t="shared" si="11"/>
        <v>2260</v>
      </c>
      <c r="Z133" s="10">
        <f>IFERROR(INDEX(EFs!B:B,MATCH(P133,EFs!A:A,0))*Dataset!Y133/1000,0)</f>
        <v>2.05296800146</v>
      </c>
      <c r="AA133">
        <v>32.724102999999999</v>
      </c>
      <c r="AB133">
        <v>-117.170912</v>
      </c>
      <c r="AC133">
        <v>0.5</v>
      </c>
      <c r="AD133" t="s">
        <v>18422</v>
      </c>
      <c r="AI133" t="s">
        <v>18389</v>
      </c>
      <c r="AJ133" t="s">
        <v>18390</v>
      </c>
      <c r="AK133" t="s">
        <v>18391</v>
      </c>
      <c r="AL133">
        <v>92101</v>
      </c>
      <c r="AM133" t="s">
        <v>18392</v>
      </c>
      <c r="AN133" t="s">
        <v>18397</v>
      </c>
    </row>
    <row r="134" spans="1:40" ht="57.6" x14ac:dyDescent="0.3">
      <c r="A134" t="s">
        <v>839</v>
      </c>
      <c r="B134" s="2" t="s">
        <v>15</v>
      </c>
      <c r="C134" s="3">
        <v>40025</v>
      </c>
      <c r="D134" t="s">
        <v>16</v>
      </c>
      <c r="E134" t="s">
        <v>840</v>
      </c>
      <c r="F134" t="s">
        <v>802</v>
      </c>
      <c r="G134" t="s">
        <v>841</v>
      </c>
      <c r="H134" s="2" t="s">
        <v>19</v>
      </c>
      <c r="I134" s="2" t="s">
        <v>20</v>
      </c>
      <c r="J134" s="1" t="s">
        <v>842</v>
      </c>
      <c r="K134" s="1">
        <f t="shared" si="9"/>
        <v>1</v>
      </c>
      <c r="L134" s="1">
        <f t="shared" si="9"/>
        <v>0</v>
      </c>
      <c r="M134" s="1">
        <f t="shared" si="9"/>
        <v>0</v>
      </c>
      <c r="N134" s="1">
        <f t="shared" si="9"/>
        <v>0</v>
      </c>
      <c r="O134" s="1">
        <f t="shared" si="10"/>
        <v>1</v>
      </c>
      <c r="P134" s="1" t="s">
        <v>18346</v>
      </c>
      <c r="Q134" s="1">
        <v>175</v>
      </c>
      <c r="R134" s="1">
        <v>277</v>
      </c>
      <c r="S134" s="9">
        <f t="shared" si="12"/>
        <v>175</v>
      </c>
      <c r="T134" s="8"/>
      <c r="U134" s="8"/>
      <c r="V134" s="8"/>
      <c r="W134" s="8"/>
      <c r="X134" s="8"/>
      <c r="Y134" s="10">
        <f t="shared" si="11"/>
        <v>0</v>
      </c>
      <c r="Z134" s="10">
        <f>IFERROR(INDEX(EFs!B:B,MATCH(P134,EFs!A:A,0))*Dataset!Y134/1000,0)</f>
        <v>0</v>
      </c>
      <c r="AA134">
        <v>32.725658000000003</v>
      </c>
      <c r="AB134">
        <v>-117.196423</v>
      </c>
      <c r="AC134">
        <v>0.7</v>
      </c>
      <c r="AD134" t="s">
        <v>18408</v>
      </c>
      <c r="AF134" t="s">
        <v>18523</v>
      </c>
      <c r="AI134" t="s">
        <v>18389</v>
      </c>
      <c r="AJ134" t="s">
        <v>18390</v>
      </c>
      <c r="AK134" t="s">
        <v>18391</v>
      </c>
      <c r="AL134">
        <v>92101</v>
      </c>
      <c r="AM134" t="s">
        <v>18392</v>
      </c>
      <c r="AN134" t="s">
        <v>18397</v>
      </c>
    </row>
    <row r="135" spans="1:40" ht="57.6" x14ac:dyDescent="0.3">
      <c r="A135" t="s">
        <v>843</v>
      </c>
      <c r="B135" s="2" t="s">
        <v>15</v>
      </c>
      <c r="C135" s="3">
        <v>40025</v>
      </c>
      <c r="D135" t="s">
        <v>16</v>
      </c>
      <c r="E135" t="s">
        <v>844</v>
      </c>
      <c r="F135" t="s">
        <v>845</v>
      </c>
      <c r="G135" t="s">
        <v>846</v>
      </c>
      <c r="H135" s="2" t="s">
        <v>847</v>
      </c>
      <c r="I135" s="2" t="s">
        <v>218</v>
      </c>
      <c r="J135" s="1" t="s">
        <v>848</v>
      </c>
      <c r="K135" s="1">
        <f t="shared" si="9"/>
        <v>0</v>
      </c>
      <c r="L135" s="1">
        <f t="shared" si="9"/>
        <v>0</v>
      </c>
      <c r="M135" s="1">
        <f t="shared" si="9"/>
        <v>0</v>
      </c>
      <c r="N135" s="1">
        <f t="shared" si="9"/>
        <v>0</v>
      </c>
      <c r="O135" s="1">
        <f t="shared" si="10"/>
        <v>0</v>
      </c>
      <c r="P135" s="1" t="s">
        <v>18352</v>
      </c>
      <c r="Q135" s="1">
        <v>500</v>
      </c>
      <c r="R135" s="1">
        <v>750</v>
      </c>
      <c r="S135" s="9">
        <f t="shared" si="12"/>
        <v>500</v>
      </c>
      <c r="T135" s="3">
        <v>44636</v>
      </c>
      <c r="U135" s="8" t="s">
        <v>849</v>
      </c>
      <c r="V135" s="3">
        <v>44636</v>
      </c>
      <c r="W135" s="8" t="s">
        <v>850</v>
      </c>
      <c r="X135" s="8">
        <v>15.1</v>
      </c>
      <c r="Y135" s="10">
        <f t="shared" si="11"/>
        <v>7550</v>
      </c>
      <c r="Z135" s="10">
        <f>IFERROR(INDEX(EFs!B:B,MATCH(P135,EFs!A:A,0))*Dataset!Y135/1000,0)</f>
        <v>0</v>
      </c>
      <c r="AA135">
        <v>32.720072999999999</v>
      </c>
      <c r="AB135">
        <v>-117.09523900000001</v>
      </c>
      <c r="AC135">
        <v>1</v>
      </c>
      <c r="AD135" t="s">
        <v>18387</v>
      </c>
      <c r="AE135">
        <v>4600</v>
      </c>
      <c r="AF135" t="s">
        <v>18528</v>
      </c>
      <c r="AI135" t="s">
        <v>18389</v>
      </c>
      <c r="AJ135" t="s">
        <v>18390</v>
      </c>
      <c r="AK135" t="s">
        <v>18391</v>
      </c>
      <c r="AL135">
        <v>92102</v>
      </c>
      <c r="AM135" t="s">
        <v>18392</v>
      </c>
      <c r="AN135" t="s">
        <v>18393</v>
      </c>
    </row>
    <row r="136" spans="1:40" ht="57.6" x14ac:dyDescent="0.3">
      <c r="A136" t="s">
        <v>851</v>
      </c>
      <c r="B136" s="2" t="s">
        <v>15</v>
      </c>
      <c r="C136" s="3">
        <v>40025</v>
      </c>
      <c r="D136" t="s">
        <v>16</v>
      </c>
      <c r="E136" t="s">
        <v>852</v>
      </c>
      <c r="F136" t="s">
        <v>853</v>
      </c>
      <c r="G136" t="s">
        <v>854</v>
      </c>
      <c r="H136" s="2" t="s">
        <v>298</v>
      </c>
      <c r="I136" s="2" t="s">
        <v>84</v>
      </c>
      <c r="J136" s="1" t="s">
        <v>855</v>
      </c>
      <c r="K136" s="1">
        <f t="shared" si="9"/>
        <v>0</v>
      </c>
      <c r="L136" s="1">
        <f t="shared" si="9"/>
        <v>0</v>
      </c>
      <c r="M136" s="1">
        <f t="shared" si="9"/>
        <v>0</v>
      </c>
      <c r="N136" s="1">
        <f t="shared" si="9"/>
        <v>0</v>
      </c>
      <c r="O136" s="1">
        <f t="shared" si="10"/>
        <v>0</v>
      </c>
      <c r="P136" s="1" t="s">
        <v>18352</v>
      </c>
      <c r="Q136" s="1" t="s">
        <v>18355</v>
      </c>
      <c r="R136" s="1">
        <v>1593</v>
      </c>
      <c r="S136" s="9">
        <f t="shared" si="12"/>
        <v>1187.9001000000001</v>
      </c>
      <c r="T136" s="3">
        <v>44656</v>
      </c>
      <c r="U136" s="8" t="s">
        <v>856</v>
      </c>
      <c r="V136" s="3">
        <v>44656</v>
      </c>
      <c r="W136" s="8" t="s">
        <v>856</v>
      </c>
      <c r="X136" s="8">
        <v>0</v>
      </c>
      <c r="Y136" s="10">
        <f t="shared" si="11"/>
        <v>0</v>
      </c>
      <c r="Z136" s="10">
        <f>IFERROR(INDEX(EFs!B:B,MATCH(P136,EFs!A:A,0))*Dataset!Y136/1000,0)</f>
        <v>0</v>
      </c>
      <c r="AA136">
        <v>32.743797000000001</v>
      </c>
      <c r="AB136">
        <v>-116.94605199999999</v>
      </c>
      <c r="AC136">
        <v>1</v>
      </c>
      <c r="AD136" t="s">
        <v>18387</v>
      </c>
      <c r="AE136">
        <v>11880</v>
      </c>
      <c r="AF136" t="s">
        <v>18464</v>
      </c>
      <c r="AI136" t="s">
        <v>18446</v>
      </c>
      <c r="AJ136" t="s">
        <v>18390</v>
      </c>
      <c r="AK136" t="s">
        <v>18391</v>
      </c>
      <c r="AL136">
        <v>91978</v>
      </c>
      <c r="AM136" t="s">
        <v>18392</v>
      </c>
      <c r="AN136" t="s">
        <v>18393</v>
      </c>
    </row>
    <row r="137" spans="1:40" ht="57.6" x14ac:dyDescent="0.3">
      <c r="A137" t="s">
        <v>857</v>
      </c>
      <c r="B137" s="2" t="s">
        <v>15</v>
      </c>
      <c r="C137" s="3">
        <v>40025</v>
      </c>
      <c r="D137" t="s">
        <v>16</v>
      </c>
      <c r="E137" t="s">
        <v>852</v>
      </c>
      <c r="F137" t="s">
        <v>853</v>
      </c>
      <c r="G137" t="s">
        <v>854</v>
      </c>
      <c r="H137" s="2" t="s">
        <v>298</v>
      </c>
      <c r="I137" s="2" t="s">
        <v>84</v>
      </c>
      <c r="J137" s="1" t="s">
        <v>858</v>
      </c>
      <c r="K137" s="1">
        <f t="shared" si="9"/>
        <v>0</v>
      </c>
      <c r="L137" s="1">
        <f t="shared" si="9"/>
        <v>0</v>
      </c>
      <c r="M137" s="1">
        <f t="shared" si="9"/>
        <v>0</v>
      </c>
      <c r="N137" s="1">
        <f t="shared" si="9"/>
        <v>0</v>
      </c>
      <c r="O137" s="1">
        <f t="shared" si="10"/>
        <v>0</v>
      </c>
      <c r="P137" s="1" t="s">
        <v>18352</v>
      </c>
      <c r="Q137" s="1" t="s">
        <v>18355</v>
      </c>
      <c r="R137" s="1">
        <v>1482</v>
      </c>
      <c r="S137" s="9">
        <f t="shared" si="12"/>
        <v>1105.1274000000001</v>
      </c>
      <c r="T137" s="3">
        <v>44656</v>
      </c>
      <c r="U137" s="8" t="s">
        <v>859</v>
      </c>
      <c r="V137" s="3">
        <v>44656</v>
      </c>
      <c r="W137" s="8" t="s">
        <v>860</v>
      </c>
      <c r="X137" s="8">
        <v>1</v>
      </c>
      <c r="Y137" s="10">
        <f t="shared" si="11"/>
        <v>1105.1274000000001</v>
      </c>
      <c r="Z137" s="10">
        <f>IFERROR(INDEX(EFs!B:B,MATCH(P137,EFs!A:A,0))*Dataset!Y137/1000,0)</f>
        <v>0</v>
      </c>
      <c r="AA137">
        <v>32.743797000000001</v>
      </c>
      <c r="AB137">
        <v>-116.94605199999999</v>
      </c>
      <c r="AC137">
        <v>1</v>
      </c>
      <c r="AD137" t="s">
        <v>18387</v>
      </c>
      <c r="AE137">
        <v>11880</v>
      </c>
      <c r="AF137" t="s">
        <v>18464</v>
      </c>
      <c r="AI137" t="s">
        <v>18446</v>
      </c>
      <c r="AJ137" t="s">
        <v>18390</v>
      </c>
      <c r="AK137" t="s">
        <v>18391</v>
      </c>
      <c r="AL137">
        <v>91978</v>
      </c>
      <c r="AM137" t="s">
        <v>18392</v>
      </c>
      <c r="AN137" t="s">
        <v>18393</v>
      </c>
    </row>
    <row r="138" spans="1:40" ht="43.2" x14ac:dyDescent="0.3">
      <c r="A138" t="s">
        <v>861</v>
      </c>
      <c r="B138" s="2" t="s">
        <v>15</v>
      </c>
      <c r="C138" s="3">
        <v>40025</v>
      </c>
      <c r="D138" t="s">
        <v>16</v>
      </c>
      <c r="E138" t="s">
        <v>862</v>
      </c>
      <c r="G138" t="s">
        <v>863</v>
      </c>
      <c r="H138" s="2" t="s">
        <v>424</v>
      </c>
      <c r="I138" s="2" t="s">
        <v>53</v>
      </c>
      <c r="J138" s="1" t="s">
        <v>864</v>
      </c>
      <c r="K138" s="1">
        <f t="shared" si="9"/>
        <v>1</v>
      </c>
      <c r="L138" s="1">
        <f t="shared" si="9"/>
        <v>0</v>
      </c>
      <c r="M138" s="1">
        <f t="shared" si="9"/>
        <v>0</v>
      </c>
      <c r="N138" s="1">
        <f t="shared" si="9"/>
        <v>0</v>
      </c>
      <c r="O138" s="1">
        <f t="shared" si="10"/>
        <v>1</v>
      </c>
      <c r="P138" s="1" t="s">
        <v>18346</v>
      </c>
      <c r="Q138" s="1">
        <v>200</v>
      </c>
      <c r="R138" s="1">
        <v>315</v>
      </c>
      <c r="S138" s="9">
        <f t="shared" si="12"/>
        <v>200</v>
      </c>
      <c r="T138" s="3">
        <v>44561</v>
      </c>
      <c r="U138" s="8" t="s">
        <v>865</v>
      </c>
      <c r="V138" s="3">
        <v>44754</v>
      </c>
      <c r="W138" s="8" t="s">
        <v>866</v>
      </c>
      <c r="X138" s="8">
        <v>105.7</v>
      </c>
      <c r="Y138" s="10">
        <f t="shared" si="11"/>
        <v>21140</v>
      </c>
      <c r="Z138" s="10">
        <f>IFERROR(INDEX(EFs!B:B,MATCH(P138,EFs!A:A,0))*Dataset!Y138/1000,0)</f>
        <v>19.203426349939999</v>
      </c>
      <c r="AA138">
        <v>33.352913999999998</v>
      </c>
      <c r="AB138">
        <v>-116.865517</v>
      </c>
      <c r="AC138">
        <v>1</v>
      </c>
      <c r="AD138" t="s">
        <v>18387</v>
      </c>
      <c r="AE138">
        <v>35899</v>
      </c>
      <c r="AF138" t="s">
        <v>18529</v>
      </c>
      <c r="AI138" t="s">
        <v>18471</v>
      </c>
      <c r="AJ138" t="s">
        <v>18390</v>
      </c>
      <c r="AK138" t="s">
        <v>18391</v>
      </c>
      <c r="AL138">
        <v>92060</v>
      </c>
      <c r="AM138" t="s">
        <v>18392</v>
      </c>
      <c r="AN138" t="s">
        <v>18393</v>
      </c>
    </row>
    <row r="139" spans="1:40" ht="43.2" x14ac:dyDescent="0.3">
      <c r="A139" t="s">
        <v>867</v>
      </c>
      <c r="B139" s="2" t="s">
        <v>15</v>
      </c>
      <c r="C139" s="3">
        <v>40025</v>
      </c>
      <c r="D139" t="s">
        <v>16</v>
      </c>
      <c r="E139" t="s">
        <v>868</v>
      </c>
      <c r="F139" t="s">
        <v>869</v>
      </c>
      <c r="G139" t="s">
        <v>870</v>
      </c>
      <c r="H139" s="2" t="s">
        <v>19</v>
      </c>
      <c r="I139" s="2" t="s">
        <v>20</v>
      </c>
      <c r="J139" s="1" t="s">
        <v>871</v>
      </c>
      <c r="K139" s="1">
        <f t="shared" si="9"/>
        <v>1</v>
      </c>
      <c r="L139" s="1">
        <f t="shared" si="9"/>
        <v>0</v>
      </c>
      <c r="M139" s="1">
        <f t="shared" si="9"/>
        <v>0</v>
      </c>
      <c r="N139" s="1">
        <f t="shared" si="9"/>
        <v>0</v>
      </c>
      <c r="O139" s="1">
        <f t="shared" si="10"/>
        <v>1</v>
      </c>
      <c r="P139" s="1" t="s">
        <v>18346</v>
      </c>
      <c r="Q139" s="1">
        <v>250</v>
      </c>
      <c r="R139" s="1">
        <v>423</v>
      </c>
      <c r="S139" s="9">
        <f t="shared" si="12"/>
        <v>250</v>
      </c>
      <c r="T139" s="3">
        <v>44561</v>
      </c>
      <c r="U139" s="8" t="s">
        <v>872</v>
      </c>
      <c r="V139" s="3">
        <v>44727</v>
      </c>
      <c r="W139" s="8" t="s">
        <v>762</v>
      </c>
      <c r="X139" s="8">
        <v>1.8</v>
      </c>
      <c r="Y139" s="10">
        <f t="shared" si="11"/>
        <v>450</v>
      </c>
      <c r="Z139" s="10">
        <f>IFERROR(INDEX(EFs!B:B,MATCH(P139,EFs!A:A,0))*Dataset!Y139/1000,0)</f>
        <v>0.40877681445000003</v>
      </c>
      <c r="AA139">
        <v>32.691307000000002</v>
      </c>
      <c r="AB139">
        <v>-117.136206</v>
      </c>
      <c r="AC139">
        <v>0.9</v>
      </c>
      <c r="AD139" t="s">
        <v>18394</v>
      </c>
      <c r="AE139">
        <v>2710</v>
      </c>
      <c r="AF139" t="s">
        <v>18424</v>
      </c>
      <c r="AI139" t="s">
        <v>18389</v>
      </c>
      <c r="AJ139" t="s">
        <v>18390</v>
      </c>
      <c r="AK139" t="s">
        <v>18391</v>
      </c>
      <c r="AL139">
        <v>92113</v>
      </c>
      <c r="AM139" t="s">
        <v>18392</v>
      </c>
      <c r="AN139" t="s">
        <v>18397</v>
      </c>
    </row>
    <row r="140" spans="1:40" ht="43.2" x14ac:dyDescent="0.3">
      <c r="A140" t="s">
        <v>873</v>
      </c>
      <c r="B140" s="2" t="s">
        <v>15</v>
      </c>
      <c r="C140" s="3">
        <v>40025</v>
      </c>
      <c r="D140" t="s">
        <v>16</v>
      </c>
      <c r="E140" t="s">
        <v>874</v>
      </c>
      <c r="F140" t="s">
        <v>875</v>
      </c>
      <c r="G140" t="s">
        <v>876</v>
      </c>
      <c r="H140" s="2" t="s">
        <v>781</v>
      </c>
      <c r="I140" s="2" t="s">
        <v>782</v>
      </c>
      <c r="J140" s="1" t="s">
        <v>877</v>
      </c>
      <c r="K140" s="1">
        <f t="shared" si="9"/>
        <v>1</v>
      </c>
      <c r="L140" s="1">
        <f t="shared" si="9"/>
        <v>0</v>
      </c>
      <c r="M140" s="1">
        <f t="shared" si="9"/>
        <v>0</v>
      </c>
      <c r="N140" s="1">
        <f t="shared" si="9"/>
        <v>0</v>
      </c>
      <c r="O140" s="1">
        <f t="shared" si="10"/>
        <v>1</v>
      </c>
      <c r="P140" s="1" t="s">
        <v>18346</v>
      </c>
      <c r="Q140" s="1">
        <v>350</v>
      </c>
      <c r="R140" s="1">
        <v>568</v>
      </c>
      <c r="S140" s="9">
        <f t="shared" si="12"/>
        <v>350</v>
      </c>
      <c r="T140" s="3">
        <v>44551</v>
      </c>
      <c r="U140" s="8" t="s">
        <v>878</v>
      </c>
      <c r="V140" s="3">
        <v>44581</v>
      </c>
      <c r="W140" s="8" t="s">
        <v>879</v>
      </c>
      <c r="X140" s="8">
        <v>24.4</v>
      </c>
      <c r="Y140" s="10">
        <f t="shared" si="11"/>
        <v>8540</v>
      </c>
      <c r="Z140" s="10">
        <f>IFERROR(INDEX(EFs!B:B,MATCH(P140,EFs!A:A,0))*Dataset!Y140/1000,0)</f>
        <v>7.7576755453399997</v>
      </c>
      <c r="AA140">
        <v>32.904573999999997</v>
      </c>
      <c r="AB140">
        <v>-117.23823299999999</v>
      </c>
      <c r="AC140">
        <v>1</v>
      </c>
      <c r="AD140" t="s">
        <v>18387</v>
      </c>
      <c r="AE140">
        <v>10995</v>
      </c>
      <c r="AF140" t="s">
        <v>18530</v>
      </c>
      <c r="AI140" t="s">
        <v>18389</v>
      </c>
      <c r="AJ140" t="s">
        <v>18390</v>
      </c>
      <c r="AK140" t="s">
        <v>18391</v>
      </c>
      <c r="AL140">
        <v>92121</v>
      </c>
      <c r="AM140" t="s">
        <v>18392</v>
      </c>
      <c r="AN140" t="s">
        <v>18393</v>
      </c>
    </row>
    <row r="141" spans="1:40" ht="43.2" x14ac:dyDescent="0.3">
      <c r="A141" t="s">
        <v>880</v>
      </c>
      <c r="B141" s="2" t="s">
        <v>15</v>
      </c>
      <c r="C141" s="3">
        <v>40025</v>
      </c>
      <c r="D141" t="s">
        <v>16</v>
      </c>
      <c r="E141" t="s">
        <v>881</v>
      </c>
      <c r="F141" t="s">
        <v>882</v>
      </c>
      <c r="G141" t="s">
        <v>883</v>
      </c>
      <c r="H141" s="2" t="s">
        <v>45</v>
      </c>
      <c r="I141" s="2" t="s">
        <v>46</v>
      </c>
      <c r="J141" s="1" t="s">
        <v>884</v>
      </c>
      <c r="K141" s="1">
        <f t="shared" si="9"/>
        <v>1</v>
      </c>
      <c r="L141" s="1">
        <f t="shared" si="9"/>
        <v>0</v>
      </c>
      <c r="M141" s="1">
        <f t="shared" si="9"/>
        <v>0</v>
      </c>
      <c r="N141" s="1">
        <f t="shared" si="9"/>
        <v>0</v>
      </c>
      <c r="O141" s="1">
        <f t="shared" si="10"/>
        <v>1</v>
      </c>
      <c r="P141" s="1" t="s">
        <v>18346</v>
      </c>
      <c r="Q141" s="1">
        <v>125</v>
      </c>
      <c r="R141" s="1">
        <v>250</v>
      </c>
      <c r="S141" s="9">
        <f t="shared" si="12"/>
        <v>125</v>
      </c>
      <c r="T141" s="3">
        <v>44776</v>
      </c>
      <c r="U141" s="8" t="s">
        <v>885</v>
      </c>
      <c r="V141" s="3">
        <v>44776</v>
      </c>
      <c r="W141" s="8" t="s">
        <v>886</v>
      </c>
      <c r="X141" s="8">
        <v>6.9</v>
      </c>
      <c r="Y141" s="10">
        <f t="shared" si="11"/>
        <v>862.5</v>
      </c>
      <c r="Z141" s="10">
        <f>IFERROR(INDEX(EFs!B:B,MATCH(P141,EFs!A:A,0))*Dataset!Y141/1000,0)</f>
        <v>0.78348889436250002</v>
      </c>
      <c r="AA141">
        <v>32.777647999999999</v>
      </c>
      <c r="AB141">
        <v>-117.209479</v>
      </c>
      <c r="AC141">
        <v>1</v>
      </c>
      <c r="AD141" t="s">
        <v>18394</v>
      </c>
      <c r="AE141">
        <v>1775</v>
      </c>
      <c r="AF141" t="s">
        <v>18531</v>
      </c>
      <c r="AI141" t="s">
        <v>18389</v>
      </c>
      <c r="AJ141" t="s">
        <v>18390</v>
      </c>
      <c r="AK141" t="s">
        <v>18391</v>
      </c>
      <c r="AL141">
        <v>92109</v>
      </c>
      <c r="AM141" t="s">
        <v>18392</v>
      </c>
      <c r="AN141" t="s">
        <v>18397</v>
      </c>
    </row>
    <row r="142" spans="1:40" ht="43.2" x14ac:dyDescent="0.3">
      <c r="A142" t="s">
        <v>887</v>
      </c>
      <c r="B142" s="2" t="s">
        <v>15</v>
      </c>
      <c r="C142" s="3">
        <v>40025</v>
      </c>
      <c r="D142" t="s">
        <v>16</v>
      </c>
      <c r="E142" t="s">
        <v>888</v>
      </c>
      <c r="F142" t="s">
        <v>889</v>
      </c>
      <c r="G142" t="s">
        <v>890</v>
      </c>
      <c r="H142" s="2" t="s">
        <v>781</v>
      </c>
      <c r="I142" s="2" t="s">
        <v>782</v>
      </c>
      <c r="J142" s="1" t="s">
        <v>891</v>
      </c>
      <c r="K142" s="1">
        <f t="shared" si="9"/>
        <v>1</v>
      </c>
      <c r="L142" s="1">
        <f t="shared" si="9"/>
        <v>0</v>
      </c>
      <c r="M142" s="1">
        <f t="shared" si="9"/>
        <v>0</v>
      </c>
      <c r="N142" s="1">
        <f t="shared" si="9"/>
        <v>0</v>
      </c>
      <c r="O142" s="1">
        <f t="shared" si="10"/>
        <v>1</v>
      </c>
      <c r="P142" s="1" t="s">
        <v>18346</v>
      </c>
      <c r="Q142" s="1">
        <v>350</v>
      </c>
      <c r="R142" s="1">
        <v>568</v>
      </c>
      <c r="S142" s="9">
        <f t="shared" si="12"/>
        <v>350</v>
      </c>
      <c r="T142" s="3">
        <v>44561</v>
      </c>
      <c r="U142" s="8" t="s">
        <v>892</v>
      </c>
      <c r="V142" s="3">
        <v>44707</v>
      </c>
      <c r="W142" s="8" t="s">
        <v>893</v>
      </c>
      <c r="X142" s="8">
        <v>22.7</v>
      </c>
      <c r="Y142" s="10">
        <f t="shared" si="11"/>
        <v>7945</v>
      </c>
      <c r="Z142" s="10">
        <f>IFERROR(INDEX(EFs!B:B,MATCH(P142,EFs!A:A,0))*Dataset!Y142/1000,0)</f>
        <v>7.2171817573450001</v>
      </c>
      <c r="AA142">
        <v>32.894843000000002</v>
      </c>
      <c r="AB142">
        <v>-117.232134</v>
      </c>
      <c r="AC142">
        <v>1</v>
      </c>
      <c r="AD142" t="s">
        <v>18387</v>
      </c>
      <c r="AE142">
        <v>10450</v>
      </c>
      <c r="AF142" t="s">
        <v>18532</v>
      </c>
      <c r="AI142" t="s">
        <v>18389</v>
      </c>
      <c r="AJ142" t="s">
        <v>18390</v>
      </c>
      <c r="AK142" t="s">
        <v>18391</v>
      </c>
      <c r="AL142">
        <v>92121</v>
      </c>
      <c r="AM142" t="s">
        <v>18392</v>
      </c>
      <c r="AN142" t="s">
        <v>18393</v>
      </c>
    </row>
    <row r="143" spans="1:40" ht="43.2" x14ac:dyDescent="0.3">
      <c r="A143" t="s">
        <v>894</v>
      </c>
      <c r="B143" s="2" t="s">
        <v>15</v>
      </c>
      <c r="C143" s="3">
        <v>40025</v>
      </c>
      <c r="D143" t="s">
        <v>16</v>
      </c>
      <c r="E143" t="s">
        <v>895</v>
      </c>
      <c r="F143" t="s">
        <v>27</v>
      </c>
      <c r="G143" t="s">
        <v>896</v>
      </c>
      <c r="H143" s="2" t="s">
        <v>897</v>
      </c>
      <c r="I143" s="2" t="s">
        <v>75</v>
      </c>
      <c r="J143" s="1" t="s">
        <v>898</v>
      </c>
      <c r="K143" s="1">
        <f t="shared" si="9"/>
        <v>1</v>
      </c>
      <c r="L143" s="1">
        <f t="shared" si="9"/>
        <v>0</v>
      </c>
      <c r="M143" s="1">
        <f t="shared" si="9"/>
        <v>0</v>
      </c>
      <c r="N143" s="1">
        <f t="shared" si="9"/>
        <v>0</v>
      </c>
      <c r="O143" s="1">
        <f t="shared" si="10"/>
        <v>1</v>
      </c>
      <c r="P143" s="1" t="s">
        <v>18346</v>
      </c>
      <c r="Q143" s="1">
        <v>600</v>
      </c>
      <c r="R143" s="1">
        <v>1095</v>
      </c>
      <c r="S143" s="9">
        <f t="shared" si="12"/>
        <v>600</v>
      </c>
      <c r="T143" s="3">
        <v>44561</v>
      </c>
      <c r="U143" s="8" t="s">
        <v>899</v>
      </c>
      <c r="V143" s="3">
        <v>44684</v>
      </c>
      <c r="W143" s="8" t="s">
        <v>900</v>
      </c>
      <c r="X143" s="8">
        <v>5.0999999999999996</v>
      </c>
      <c r="Y143" s="10">
        <f t="shared" si="11"/>
        <v>3060</v>
      </c>
      <c r="Z143" s="10">
        <f>IFERROR(INDEX(EFs!B:B,MATCH(P143,EFs!A:A,0))*Dataset!Y143/1000,0)</f>
        <v>2.7796823382600002</v>
      </c>
      <c r="AA143">
        <v>32.975389</v>
      </c>
      <c r="AB143">
        <v>-117.26243599999999</v>
      </c>
      <c r="AC143">
        <v>1</v>
      </c>
      <c r="AD143" t="s">
        <v>18387</v>
      </c>
      <c r="AE143">
        <v>2260</v>
      </c>
      <c r="AF143" t="s">
        <v>18533</v>
      </c>
      <c r="AI143" t="s">
        <v>18534</v>
      </c>
      <c r="AJ143" t="s">
        <v>18390</v>
      </c>
      <c r="AK143" t="s">
        <v>18391</v>
      </c>
      <c r="AL143">
        <v>92014</v>
      </c>
      <c r="AM143" t="s">
        <v>18392</v>
      </c>
      <c r="AN143" t="s">
        <v>18393</v>
      </c>
    </row>
    <row r="144" spans="1:40" ht="43.2" x14ac:dyDescent="0.3">
      <c r="A144" t="s">
        <v>901</v>
      </c>
      <c r="B144" s="2" t="s">
        <v>15</v>
      </c>
      <c r="C144" s="3">
        <v>40025</v>
      </c>
      <c r="D144" t="s">
        <v>16</v>
      </c>
      <c r="E144" t="s">
        <v>902</v>
      </c>
      <c r="F144" t="s">
        <v>27</v>
      </c>
      <c r="G144" t="s">
        <v>903</v>
      </c>
      <c r="H144" s="2" t="s">
        <v>897</v>
      </c>
      <c r="I144" s="2" t="s">
        <v>75</v>
      </c>
      <c r="J144" s="1" t="s">
        <v>904</v>
      </c>
      <c r="K144" s="1">
        <f t="shared" si="9"/>
        <v>0</v>
      </c>
      <c r="L144" s="1">
        <f t="shared" si="9"/>
        <v>0</v>
      </c>
      <c r="M144" s="1">
        <f t="shared" si="9"/>
        <v>0</v>
      </c>
      <c r="N144" s="1">
        <f t="shared" si="9"/>
        <v>0</v>
      </c>
      <c r="O144" s="1">
        <f t="shared" si="10"/>
        <v>0</v>
      </c>
      <c r="P144" s="1" t="s">
        <v>18352</v>
      </c>
      <c r="Q144" s="1">
        <v>600</v>
      </c>
      <c r="R144" s="1">
        <v>890</v>
      </c>
      <c r="S144" s="9">
        <f t="shared" si="12"/>
        <v>600</v>
      </c>
      <c r="T144" s="3">
        <v>44561</v>
      </c>
      <c r="U144" s="8"/>
      <c r="V144" s="3">
        <v>44684</v>
      </c>
      <c r="W144" s="8"/>
      <c r="X144" s="8"/>
      <c r="Y144" s="10">
        <f t="shared" si="11"/>
        <v>0</v>
      </c>
      <c r="Z144" s="10">
        <f>IFERROR(INDEX(EFs!B:B,MATCH(P144,EFs!A:A,0))*Dataset!Y144/1000,0)</f>
        <v>0</v>
      </c>
      <c r="AA144">
        <v>32.975389</v>
      </c>
      <c r="AB144">
        <v>-117.26243599999999</v>
      </c>
      <c r="AC144">
        <v>1</v>
      </c>
      <c r="AD144" t="s">
        <v>18387</v>
      </c>
      <c r="AE144">
        <v>2260</v>
      </c>
      <c r="AF144" t="s">
        <v>18533</v>
      </c>
      <c r="AI144" t="s">
        <v>18534</v>
      </c>
      <c r="AJ144" t="s">
        <v>18390</v>
      </c>
      <c r="AK144" t="s">
        <v>18391</v>
      </c>
      <c r="AL144">
        <v>92014</v>
      </c>
      <c r="AM144" t="s">
        <v>18392</v>
      </c>
      <c r="AN144" t="s">
        <v>18393</v>
      </c>
    </row>
    <row r="145" spans="1:40" ht="43.2" x14ac:dyDescent="0.3">
      <c r="A145" t="s">
        <v>905</v>
      </c>
      <c r="B145" s="2" t="s">
        <v>15</v>
      </c>
      <c r="C145" s="3">
        <v>40025</v>
      </c>
      <c r="D145" t="s">
        <v>16</v>
      </c>
      <c r="E145" t="s">
        <v>906</v>
      </c>
      <c r="F145" t="s">
        <v>559</v>
      </c>
      <c r="G145" t="s">
        <v>907</v>
      </c>
      <c r="H145" s="2" t="s">
        <v>754</v>
      </c>
      <c r="I145" s="2" t="s">
        <v>139</v>
      </c>
      <c r="J145" s="1" t="s">
        <v>908</v>
      </c>
      <c r="K145" s="1">
        <f t="shared" si="9"/>
        <v>1</v>
      </c>
      <c r="L145" s="1">
        <f t="shared" si="9"/>
        <v>0</v>
      </c>
      <c r="M145" s="1">
        <f t="shared" si="9"/>
        <v>0</v>
      </c>
      <c r="N145" s="1">
        <f t="shared" si="9"/>
        <v>0</v>
      </c>
      <c r="O145" s="1">
        <f t="shared" si="10"/>
        <v>1</v>
      </c>
      <c r="P145" s="1" t="s">
        <v>18346</v>
      </c>
      <c r="Q145" s="1">
        <v>450</v>
      </c>
      <c r="R145" s="1">
        <v>750</v>
      </c>
      <c r="S145" s="9">
        <f t="shared" si="12"/>
        <v>450</v>
      </c>
      <c r="T145" s="3">
        <v>44748</v>
      </c>
      <c r="U145" s="8" t="s">
        <v>909</v>
      </c>
      <c r="V145" s="3">
        <v>44748</v>
      </c>
      <c r="W145" s="8" t="s">
        <v>910</v>
      </c>
      <c r="X145" s="8">
        <v>5.7</v>
      </c>
      <c r="Y145" s="10">
        <f t="shared" si="11"/>
        <v>2565</v>
      </c>
      <c r="Z145" s="10">
        <f>IFERROR(INDEX(EFs!B:B,MATCH(P145,EFs!A:A,0))*Dataset!Y145/1000,0)</f>
        <v>2.3300278423650003</v>
      </c>
      <c r="AA145">
        <v>32.868321999999999</v>
      </c>
      <c r="AB145">
        <v>-117.216379</v>
      </c>
      <c r="AC145">
        <v>1</v>
      </c>
      <c r="AD145" t="s">
        <v>18387</v>
      </c>
      <c r="AE145">
        <v>8515</v>
      </c>
      <c r="AF145" t="s">
        <v>18535</v>
      </c>
      <c r="AI145" t="s">
        <v>18389</v>
      </c>
      <c r="AJ145" t="s">
        <v>18390</v>
      </c>
      <c r="AK145" t="s">
        <v>18391</v>
      </c>
      <c r="AL145">
        <v>92122</v>
      </c>
      <c r="AM145" t="s">
        <v>18392</v>
      </c>
      <c r="AN145" t="s">
        <v>18393</v>
      </c>
    </row>
    <row r="146" spans="1:40" ht="28.8" x14ac:dyDescent="0.3">
      <c r="A146" t="s">
        <v>911</v>
      </c>
      <c r="B146" s="2" t="s">
        <v>15</v>
      </c>
      <c r="C146" s="3">
        <v>40025</v>
      </c>
      <c r="D146" t="s">
        <v>16</v>
      </c>
      <c r="E146" t="s">
        <v>912</v>
      </c>
      <c r="F146" t="s">
        <v>27</v>
      </c>
      <c r="G146" t="s">
        <v>913</v>
      </c>
      <c r="H146" s="2" t="s">
        <v>201</v>
      </c>
      <c r="I146" s="2" t="s">
        <v>46</v>
      </c>
      <c r="J146" s="1" t="s">
        <v>914</v>
      </c>
      <c r="K146" s="1">
        <f t="shared" si="9"/>
        <v>0</v>
      </c>
      <c r="L146" s="1">
        <f t="shared" si="9"/>
        <v>0</v>
      </c>
      <c r="M146" s="1">
        <f t="shared" si="9"/>
        <v>1</v>
      </c>
      <c r="N146" s="1">
        <f t="shared" si="9"/>
        <v>0</v>
      </c>
      <c r="O146" s="1">
        <f t="shared" si="10"/>
        <v>1</v>
      </c>
      <c r="P146" s="1" t="s">
        <v>18348</v>
      </c>
      <c r="Q146" s="1" t="s">
        <v>18355</v>
      </c>
      <c r="R146" s="1">
        <v>495</v>
      </c>
      <c r="S146" s="9">
        <f t="shared" si="12"/>
        <v>369.12150000000003</v>
      </c>
      <c r="T146" s="3">
        <v>44350</v>
      </c>
      <c r="U146" s="8" t="s">
        <v>915</v>
      </c>
      <c r="V146" s="3">
        <v>44350</v>
      </c>
      <c r="W146" s="8" t="s">
        <v>916</v>
      </c>
      <c r="X146" s="8">
        <v>3</v>
      </c>
      <c r="Y146" s="10">
        <f t="shared" si="11"/>
        <v>1107.3645000000001</v>
      </c>
      <c r="Z146" s="10">
        <f>IFERROR(INDEX(EFs!B:B,MATCH(P146,EFs!A:A,0))*Dataset!Y146/1000,0)</f>
        <v>0.80422980114257547</v>
      </c>
      <c r="AA146">
        <v>32.840764</v>
      </c>
      <c r="AB146">
        <v>-117.281622</v>
      </c>
      <c r="AC146">
        <v>0.9</v>
      </c>
      <c r="AD146" t="s">
        <v>18394</v>
      </c>
      <c r="AE146">
        <v>298</v>
      </c>
      <c r="AF146" t="s">
        <v>18536</v>
      </c>
      <c r="AI146" t="s">
        <v>18428</v>
      </c>
      <c r="AJ146" t="s">
        <v>18390</v>
      </c>
      <c r="AK146" t="s">
        <v>18391</v>
      </c>
      <c r="AL146">
        <v>92037</v>
      </c>
      <c r="AM146" t="s">
        <v>18392</v>
      </c>
      <c r="AN146" t="s">
        <v>18397</v>
      </c>
    </row>
    <row r="147" spans="1:40" ht="43.2" x14ac:dyDescent="0.3">
      <c r="A147" t="s">
        <v>917</v>
      </c>
      <c r="B147" s="2" t="s">
        <v>15</v>
      </c>
      <c r="C147" s="3">
        <v>40025</v>
      </c>
      <c r="D147" t="s">
        <v>16</v>
      </c>
      <c r="E147" t="s">
        <v>120</v>
      </c>
      <c r="F147" t="s">
        <v>918</v>
      </c>
      <c r="G147" t="s">
        <v>919</v>
      </c>
      <c r="H147" s="2" t="s">
        <v>106</v>
      </c>
      <c r="I147" s="2" t="s">
        <v>107</v>
      </c>
      <c r="J147" s="1" t="s">
        <v>920</v>
      </c>
      <c r="K147" s="1">
        <f t="shared" si="9"/>
        <v>1</v>
      </c>
      <c r="L147" s="1">
        <f t="shared" si="9"/>
        <v>0</v>
      </c>
      <c r="M147" s="1">
        <f t="shared" si="9"/>
        <v>0</v>
      </c>
      <c r="N147" s="1">
        <f t="shared" si="9"/>
        <v>0</v>
      </c>
      <c r="O147" s="1">
        <f t="shared" si="10"/>
        <v>1</v>
      </c>
      <c r="P147" s="1" t="s">
        <v>18346</v>
      </c>
      <c r="Q147" s="1">
        <v>500</v>
      </c>
      <c r="R147" s="1">
        <v>755</v>
      </c>
      <c r="S147" s="9">
        <f t="shared" si="12"/>
        <v>500</v>
      </c>
      <c r="T147" s="3">
        <v>44771</v>
      </c>
      <c r="U147" s="8" t="s">
        <v>921</v>
      </c>
      <c r="V147" s="3">
        <v>44771</v>
      </c>
      <c r="W147" s="8" t="s">
        <v>922</v>
      </c>
      <c r="X147" s="8">
        <v>3</v>
      </c>
      <c r="Y147" s="10">
        <f t="shared" si="11"/>
        <v>1500</v>
      </c>
      <c r="Z147" s="10">
        <f>IFERROR(INDEX(EFs!B:B,MATCH(P147,EFs!A:A,0))*Dataset!Y147/1000,0)</f>
        <v>1.3625893814999999</v>
      </c>
      <c r="AA147">
        <v>32.834926000000003</v>
      </c>
      <c r="AB147">
        <v>-117.13490400000001</v>
      </c>
      <c r="AC147">
        <v>1</v>
      </c>
      <c r="AD147" t="s">
        <v>18387</v>
      </c>
      <c r="AE147">
        <v>9192</v>
      </c>
      <c r="AF147" t="s">
        <v>18537</v>
      </c>
      <c r="AI147" t="s">
        <v>18389</v>
      </c>
      <c r="AJ147" t="s">
        <v>18390</v>
      </c>
      <c r="AK147" t="s">
        <v>18391</v>
      </c>
      <c r="AL147">
        <v>92123</v>
      </c>
      <c r="AM147" t="s">
        <v>18392</v>
      </c>
      <c r="AN147" t="s">
        <v>18393</v>
      </c>
    </row>
    <row r="148" spans="1:40" ht="57.6" x14ac:dyDescent="0.3">
      <c r="A148" t="s">
        <v>923</v>
      </c>
      <c r="B148" s="2" t="s">
        <v>15</v>
      </c>
      <c r="C148" s="3">
        <v>40025</v>
      </c>
      <c r="D148" t="s">
        <v>16</v>
      </c>
      <c r="E148" t="s">
        <v>924</v>
      </c>
      <c r="G148" t="s">
        <v>925</v>
      </c>
      <c r="H148" s="2" t="s">
        <v>19</v>
      </c>
      <c r="I148" s="2" t="s">
        <v>20</v>
      </c>
      <c r="J148" s="1" t="s">
        <v>926</v>
      </c>
      <c r="K148" s="1">
        <f t="shared" si="9"/>
        <v>1</v>
      </c>
      <c r="L148" s="1">
        <f t="shared" si="9"/>
        <v>0</v>
      </c>
      <c r="M148" s="1">
        <f t="shared" si="9"/>
        <v>0</v>
      </c>
      <c r="N148" s="1">
        <f t="shared" si="9"/>
        <v>0</v>
      </c>
      <c r="O148" s="1">
        <f t="shared" si="10"/>
        <v>1</v>
      </c>
      <c r="P148" s="1" t="s">
        <v>18346</v>
      </c>
      <c r="Q148" s="1">
        <v>750</v>
      </c>
      <c r="R148" s="1" t="s">
        <v>18352</v>
      </c>
      <c r="S148" s="9">
        <f t="shared" si="12"/>
        <v>750</v>
      </c>
      <c r="T148" s="3">
        <v>44561</v>
      </c>
      <c r="U148" s="8" t="s">
        <v>927</v>
      </c>
      <c r="V148" s="3">
        <v>44603</v>
      </c>
      <c r="W148" s="8" t="s">
        <v>928</v>
      </c>
      <c r="X148" s="8">
        <v>11.6</v>
      </c>
      <c r="Y148" s="10">
        <f t="shared" si="11"/>
        <v>8700</v>
      </c>
      <c r="Z148" s="10">
        <f>IFERROR(INDEX(EFs!B:B,MATCH(P148,EFs!A:A,0))*Dataset!Y148/1000,0)</f>
        <v>7.9030184126999998</v>
      </c>
      <c r="AA148">
        <v>32.716037</v>
      </c>
      <c r="AB148">
        <v>-117.161467</v>
      </c>
      <c r="AC148">
        <v>1</v>
      </c>
      <c r="AD148" t="s">
        <v>18387</v>
      </c>
      <c r="AE148">
        <v>330</v>
      </c>
      <c r="AF148" t="s">
        <v>18388</v>
      </c>
      <c r="AI148" t="s">
        <v>18389</v>
      </c>
      <c r="AJ148" t="s">
        <v>18390</v>
      </c>
      <c r="AK148" t="s">
        <v>18391</v>
      </c>
      <c r="AL148">
        <v>92101</v>
      </c>
      <c r="AM148" t="s">
        <v>18392</v>
      </c>
      <c r="AN148" t="s">
        <v>18393</v>
      </c>
    </row>
    <row r="149" spans="1:40" ht="28.8" x14ac:dyDescent="0.3">
      <c r="A149" t="s">
        <v>929</v>
      </c>
      <c r="B149" s="2" t="s">
        <v>15</v>
      </c>
      <c r="C149" s="3">
        <v>40025</v>
      </c>
      <c r="D149" t="s">
        <v>16</v>
      </c>
      <c r="E149" t="s">
        <v>930</v>
      </c>
      <c r="G149" t="s">
        <v>931</v>
      </c>
      <c r="H149" s="2" t="s">
        <v>19</v>
      </c>
      <c r="I149" s="2" t="s">
        <v>20</v>
      </c>
      <c r="J149" s="1" t="s">
        <v>932</v>
      </c>
      <c r="K149" s="1">
        <f t="shared" si="9"/>
        <v>1</v>
      </c>
      <c r="L149" s="1">
        <f t="shared" si="9"/>
        <v>0</v>
      </c>
      <c r="M149" s="1">
        <f t="shared" si="9"/>
        <v>0</v>
      </c>
      <c r="N149" s="1">
        <f t="shared" si="9"/>
        <v>0</v>
      </c>
      <c r="O149" s="1">
        <f t="shared" si="10"/>
        <v>1</v>
      </c>
      <c r="P149" s="1" t="s">
        <v>18346</v>
      </c>
      <c r="Q149" s="1">
        <v>500</v>
      </c>
      <c r="R149" s="1">
        <v>742</v>
      </c>
      <c r="S149" s="9">
        <f t="shared" si="12"/>
        <v>500</v>
      </c>
      <c r="T149" s="3">
        <v>44505</v>
      </c>
      <c r="U149" s="8" t="s">
        <v>933</v>
      </c>
      <c r="V149" s="3">
        <v>44760</v>
      </c>
      <c r="W149" s="8" t="s">
        <v>934</v>
      </c>
      <c r="X149" s="8">
        <v>15</v>
      </c>
      <c r="Y149" s="10">
        <f t="shared" si="11"/>
        <v>7500</v>
      </c>
      <c r="Z149" s="10">
        <f>IFERROR(INDEX(EFs!B:B,MATCH(P149,EFs!A:A,0))*Dataset!Y149/1000,0)</f>
        <v>6.8129469074999998</v>
      </c>
      <c r="AA149">
        <v>32.718183000000003</v>
      </c>
      <c r="AB149">
        <v>-117.159679</v>
      </c>
      <c r="AC149">
        <v>1</v>
      </c>
      <c r="AD149" t="s">
        <v>18387</v>
      </c>
      <c r="AE149">
        <v>530</v>
      </c>
      <c r="AF149" t="s">
        <v>18494</v>
      </c>
      <c r="AI149" t="s">
        <v>18389</v>
      </c>
      <c r="AJ149" t="s">
        <v>18390</v>
      </c>
      <c r="AK149" t="s">
        <v>18391</v>
      </c>
      <c r="AL149">
        <v>92101</v>
      </c>
      <c r="AM149" t="s">
        <v>18392</v>
      </c>
      <c r="AN149" t="s">
        <v>18393</v>
      </c>
    </row>
    <row r="150" spans="1:40" ht="28.8" x14ac:dyDescent="0.3">
      <c r="A150" t="s">
        <v>935</v>
      </c>
      <c r="B150" s="2" t="s">
        <v>15</v>
      </c>
      <c r="C150" s="3">
        <v>40025</v>
      </c>
      <c r="D150" t="s">
        <v>25</v>
      </c>
      <c r="E150" t="s">
        <v>852</v>
      </c>
      <c r="F150" t="s">
        <v>936</v>
      </c>
      <c r="G150" t="s">
        <v>937</v>
      </c>
      <c r="H150" s="2" t="s">
        <v>457</v>
      </c>
      <c r="I150" s="2" t="s">
        <v>328</v>
      </c>
      <c r="J150" s="1" t="s">
        <v>938</v>
      </c>
      <c r="K150" s="1">
        <f t="shared" si="9"/>
        <v>1</v>
      </c>
      <c r="L150" s="1">
        <f t="shared" si="9"/>
        <v>0</v>
      </c>
      <c r="M150" s="1">
        <f t="shared" si="9"/>
        <v>0</v>
      </c>
      <c r="N150" s="1">
        <f t="shared" si="9"/>
        <v>0</v>
      </c>
      <c r="O150" s="1">
        <f t="shared" si="10"/>
        <v>1</v>
      </c>
      <c r="P150" s="1" t="s">
        <v>18346</v>
      </c>
      <c r="Q150" s="1" t="s">
        <v>18355</v>
      </c>
      <c r="R150" s="1">
        <v>377</v>
      </c>
      <c r="S150" s="9">
        <f t="shared" si="12"/>
        <v>281.12889999999999</v>
      </c>
      <c r="T150" s="3">
        <v>44650</v>
      </c>
      <c r="U150" s="8" t="s">
        <v>939</v>
      </c>
      <c r="V150" s="3">
        <v>44650</v>
      </c>
      <c r="W150" s="8" t="s">
        <v>940</v>
      </c>
      <c r="X150" s="8">
        <v>1</v>
      </c>
      <c r="Y150" s="10">
        <f t="shared" si="11"/>
        <v>281.12889999999999</v>
      </c>
      <c r="Z150" s="10">
        <f>IFERROR(INDEX(EFs!B:B,MATCH(P150,EFs!A:A,0))*Dataset!Y150/1000,0)</f>
        <v>0.25537550264851688</v>
      </c>
      <c r="AA150">
        <v>32.637728000000003</v>
      </c>
      <c r="AB150">
        <v>-116.968699</v>
      </c>
      <c r="AC150">
        <v>0.9</v>
      </c>
      <c r="AD150" t="s">
        <v>18429</v>
      </c>
      <c r="AE150">
        <v>1228</v>
      </c>
      <c r="AF150" t="s">
        <v>18477</v>
      </c>
      <c r="AI150" t="s">
        <v>18406</v>
      </c>
      <c r="AJ150" t="s">
        <v>18390</v>
      </c>
      <c r="AK150" t="s">
        <v>18391</v>
      </c>
      <c r="AL150">
        <v>91915</v>
      </c>
      <c r="AM150" t="s">
        <v>18392</v>
      </c>
      <c r="AN150" t="s">
        <v>18407</v>
      </c>
    </row>
    <row r="151" spans="1:40" ht="43.2" x14ac:dyDescent="0.3">
      <c r="A151" t="s">
        <v>941</v>
      </c>
      <c r="B151" s="2" t="s">
        <v>15</v>
      </c>
      <c r="C151" s="3">
        <v>40025</v>
      </c>
      <c r="D151" t="s">
        <v>25</v>
      </c>
      <c r="E151" t="s">
        <v>58</v>
      </c>
      <c r="F151" t="s">
        <v>59</v>
      </c>
      <c r="G151" t="s">
        <v>60</v>
      </c>
      <c r="H151" s="2" t="s">
        <v>61</v>
      </c>
      <c r="I151" s="2" t="s">
        <v>62</v>
      </c>
      <c r="J151" s="1" t="s">
        <v>942</v>
      </c>
      <c r="K151" s="1">
        <f t="shared" si="9"/>
        <v>1</v>
      </c>
      <c r="L151" s="1">
        <f t="shared" si="9"/>
        <v>0</v>
      </c>
      <c r="M151" s="1">
        <f t="shared" si="9"/>
        <v>0</v>
      </c>
      <c r="N151" s="1">
        <f t="shared" si="9"/>
        <v>0</v>
      </c>
      <c r="O151" s="1">
        <f t="shared" si="10"/>
        <v>1</v>
      </c>
      <c r="P151" s="1" t="s">
        <v>18346</v>
      </c>
      <c r="Q151" s="1" t="s">
        <v>18355</v>
      </c>
      <c r="R151" s="1">
        <v>574</v>
      </c>
      <c r="S151" s="9">
        <f t="shared" si="12"/>
        <v>428.03180000000003</v>
      </c>
      <c r="T151" s="3">
        <v>44490</v>
      </c>
      <c r="U151" s="8" t="s">
        <v>943</v>
      </c>
      <c r="V151" s="3">
        <v>44490</v>
      </c>
      <c r="W151" s="8" t="s">
        <v>944</v>
      </c>
      <c r="X151" s="8">
        <v>8.9</v>
      </c>
      <c r="Y151" s="10">
        <f t="shared" si="11"/>
        <v>3809.4830200000006</v>
      </c>
      <c r="Z151" s="10">
        <f>IFERROR(INDEX(EFs!B:B,MATCH(P151,EFs!A:A,0))*Dataset!Y151/1000,0)</f>
        <v>3.4605074080377021</v>
      </c>
      <c r="AA151">
        <v>32.772146999999997</v>
      </c>
      <c r="AB151">
        <v>-117.072548</v>
      </c>
      <c r="AC151">
        <v>1</v>
      </c>
      <c r="AD151" t="s">
        <v>18387</v>
      </c>
      <c r="AE151">
        <v>5500</v>
      </c>
      <c r="AF151" t="s">
        <v>18402</v>
      </c>
      <c r="AI151" t="s">
        <v>18389</v>
      </c>
      <c r="AJ151" t="s">
        <v>18390</v>
      </c>
      <c r="AK151" t="s">
        <v>18391</v>
      </c>
      <c r="AL151">
        <v>92182</v>
      </c>
      <c r="AM151" t="s">
        <v>18392</v>
      </c>
      <c r="AN151" t="s">
        <v>18393</v>
      </c>
    </row>
    <row r="152" spans="1:40" ht="43.2" x14ac:dyDescent="0.3">
      <c r="A152" t="s">
        <v>945</v>
      </c>
      <c r="B152" s="2" t="s">
        <v>15</v>
      </c>
      <c r="C152" s="3">
        <v>40025</v>
      </c>
      <c r="D152" t="s">
        <v>25</v>
      </c>
      <c r="E152" t="s">
        <v>946</v>
      </c>
      <c r="F152" t="s">
        <v>947</v>
      </c>
      <c r="G152" t="s">
        <v>948</v>
      </c>
      <c r="H152" s="2" t="s">
        <v>949</v>
      </c>
      <c r="I152" s="2" t="s">
        <v>75</v>
      </c>
      <c r="J152" s="1" t="s">
        <v>950</v>
      </c>
      <c r="K152" s="1">
        <f t="shared" si="9"/>
        <v>1</v>
      </c>
      <c r="L152" s="1">
        <f t="shared" si="9"/>
        <v>0</v>
      </c>
      <c r="M152" s="1">
        <f t="shared" si="9"/>
        <v>0</v>
      </c>
      <c r="N152" s="1">
        <f t="shared" si="9"/>
        <v>0</v>
      </c>
      <c r="O152" s="1">
        <f t="shared" si="10"/>
        <v>1</v>
      </c>
      <c r="P152" s="1" t="s">
        <v>18346</v>
      </c>
      <c r="Q152" s="1" t="s">
        <v>18355</v>
      </c>
      <c r="R152" s="1">
        <v>850</v>
      </c>
      <c r="S152" s="9">
        <f t="shared" si="12"/>
        <v>633.84500000000003</v>
      </c>
      <c r="T152" s="3">
        <v>44562</v>
      </c>
      <c r="U152" s="8" t="s">
        <v>951</v>
      </c>
      <c r="V152" s="3">
        <v>44562</v>
      </c>
      <c r="W152" s="8" t="s">
        <v>952</v>
      </c>
      <c r="X152" s="8">
        <v>9.6</v>
      </c>
      <c r="Y152" s="10">
        <f t="shared" si="11"/>
        <v>6084.9120000000003</v>
      </c>
      <c r="Z152" s="10">
        <f>IFERROR(INDEX(EFs!B:B,MATCH(P152,EFs!A:A,0))*Dataset!Y152/1000,0)</f>
        <v>5.5274909857079519</v>
      </c>
      <c r="AA152">
        <v>33.144219</v>
      </c>
      <c r="AB152">
        <v>-117.319439</v>
      </c>
      <c r="AC152">
        <v>0.5</v>
      </c>
      <c r="AD152" t="s">
        <v>18422</v>
      </c>
      <c r="AI152" t="s">
        <v>18509</v>
      </c>
      <c r="AJ152" t="s">
        <v>18390</v>
      </c>
      <c r="AK152" t="s">
        <v>18391</v>
      </c>
      <c r="AL152">
        <v>92008</v>
      </c>
      <c r="AM152" t="s">
        <v>18392</v>
      </c>
      <c r="AN152" t="s">
        <v>18397</v>
      </c>
    </row>
    <row r="153" spans="1:40" ht="28.8" x14ac:dyDescent="0.3">
      <c r="A153" t="s">
        <v>953</v>
      </c>
      <c r="B153" s="2" t="s">
        <v>15</v>
      </c>
      <c r="C153" s="3">
        <v>40025</v>
      </c>
      <c r="D153" t="s">
        <v>25</v>
      </c>
      <c r="E153" t="s">
        <v>954</v>
      </c>
      <c r="F153" t="s">
        <v>955</v>
      </c>
      <c r="G153" t="s">
        <v>956</v>
      </c>
      <c r="H153" s="2" t="s">
        <v>957</v>
      </c>
      <c r="I153" s="2" t="s">
        <v>139</v>
      </c>
      <c r="J153" s="1" t="s">
        <v>958</v>
      </c>
      <c r="K153" s="1">
        <f t="shared" si="9"/>
        <v>1</v>
      </c>
      <c r="L153" s="1">
        <f t="shared" si="9"/>
        <v>0</v>
      </c>
      <c r="M153" s="1">
        <f t="shared" si="9"/>
        <v>0</v>
      </c>
      <c r="N153" s="1">
        <f t="shared" si="9"/>
        <v>0</v>
      </c>
      <c r="O153" s="1">
        <f t="shared" si="10"/>
        <v>1</v>
      </c>
      <c r="P153" s="1" t="s">
        <v>18346</v>
      </c>
      <c r="Q153" s="1" t="s">
        <v>18355</v>
      </c>
      <c r="R153" s="1">
        <v>80</v>
      </c>
      <c r="S153" s="9">
        <f t="shared" si="12"/>
        <v>59.656000000000006</v>
      </c>
      <c r="T153" s="3">
        <v>44562</v>
      </c>
      <c r="U153" s="8" t="s">
        <v>959</v>
      </c>
      <c r="V153" s="3">
        <v>44562</v>
      </c>
      <c r="W153" s="8" t="s">
        <v>960</v>
      </c>
      <c r="X153" s="8">
        <v>3.4</v>
      </c>
      <c r="Y153" s="10">
        <f t="shared" si="11"/>
        <v>202.83040000000003</v>
      </c>
      <c r="Z153" s="10">
        <f>IFERROR(INDEX(EFs!B:B,MATCH(P153,EFs!A:A,0))*Dataset!Y153/1000,0)</f>
        <v>0.18424969952359843</v>
      </c>
      <c r="AA153">
        <v>32.879537999999997</v>
      </c>
      <c r="AB153">
        <v>-117.161181</v>
      </c>
      <c r="AC153">
        <v>1</v>
      </c>
      <c r="AD153" t="s">
        <v>18408</v>
      </c>
      <c r="AF153" t="s">
        <v>18538</v>
      </c>
      <c r="AI153" t="s">
        <v>18389</v>
      </c>
      <c r="AJ153" t="s">
        <v>18390</v>
      </c>
      <c r="AK153" t="s">
        <v>18391</v>
      </c>
      <c r="AL153">
        <v>92121</v>
      </c>
      <c r="AM153" t="s">
        <v>18392</v>
      </c>
      <c r="AN153" t="s">
        <v>18397</v>
      </c>
    </row>
    <row r="154" spans="1:40" ht="28.8" x14ac:dyDescent="0.3">
      <c r="A154" t="s">
        <v>961</v>
      </c>
      <c r="B154" s="2" t="s">
        <v>15</v>
      </c>
      <c r="C154" s="3">
        <v>40025</v>
      </c>
      <c r="D154" t="s">
        <v>25</v>
      </c>
      <c r="E154" t="s">
        <v>954</v>
      </c>
      <c r="F154" t="s">
        <v>955</v>
      </c>
      <c r="G154" t="s">
        <v>956</v>
      </c>
      <c r="H154" s="2" t="s">
        <v>957</v>
      </c>
      <c r="I154" s="2" t="s">
        <v>139</v>
      </c>
      <c r="J154" s="1" t="s">
        <v>962</v>
      </c>
      <c r="K154" s="1">
        <f t="shared" si="9"/>
        <v>1</v>
      </c>
      <c r="L154" s="1">
        <f t="shared" si="9"/>
        <v>0</v>
      </c>
      <c r="M154" s="1">
        <f t="shared" si="9"/>
        <v>0</v>
      </c>
      <c r="N154" s="1">
        <f t="shared" si="9"/>
        <v>0</v>
      </c>
      <c r="O154" s="1">
        <f t="shared" si="10"/>
        <v>1</v>
      </c>
      <c r="P154" s="1" t="s">
        <v>18346</v>
      </c>
      <c r="Q154" s="1" t="s">
        <v>18355</v>
      </c>
      <c r="R154" s="1">
        <v>320</v>
      </c>
      <c r="S154" s="9">
        <f t="shared" si="12"/>
        <v>238.62400000000002</v>
      </c>
      <c r="T154" s="3">
        <v>44562</v>
      </c>
      <c r="U154" s="8" t="s">
        <v>963</v>
      </c>
      <c r="V154" s="3">
        <v>44562</v>
      </c>
      <c r="W154" s="8" t="s">
        <v>944</v>
      </c>
      <c r="X154" s="8">
        <v>4</v>
      </c>
      <c r="Y154" s="10">
        <f t="shared" si="11"/>
        <v>954.49600000000009</v>
      </c>
      <c r="Z154" s="10">
        <f>IFERROR(INDEX(EFs!B:B,MATCH(P154,EFs!A:A,0))*Dataset!Y154/1000,0)</f>
        <v>0.86705740952281607</v>
      </c>
      <c r="AA154">
        <v>32.879537999999997</v>
      </c>
      <c r="AB154">
        <v>-117.161181</v>
      </c>
      <c r="AC154">
        <v>1</v>
      </c>
      <c r="AD154" t="s">
        <v>18408</v>
      </c>
      <c r="AF154" t="s">
        <v>18538</v>
      </c>
      <c r="AI154" t="s">
        <v>18389</v>
      </c>
      <c r="AJ154" t="s">
        <v>18390</v>
      </c>
      <c r="AK154" t="s">
        <v>18391</v>
      </c>
      <c r="AL154">
        <v>92121</v>
      </c>
      <c r="AM154" t="s">
        <v>18392</v>
      </c>
      <c r="AN154" t="s">
        <v>18397</v>
      </c>
    </row>
    <row r="155" spans="1:40" ht="28.8" x14ac:dyDescent="0.3">
      <c r="A155" t="s">
        <v>964</v>
      </c>
      <c r="B155" s="2" t="s">
        <v>15</v>
      </c>
      <c r="C155" s="3">
        <v>40025</v>
      </c>
      <c r="D155" t="s">
        <v>25</v>
      </c>
      <c r="E155" t="s">
        <v>852</v>
      </c>
      <c r="F155" t="s">
        <v>27</v>
      </c>
      <c r="G155" t="s">
        <v>965</v>
      </c>
      <c r="H155" s="2" t="s">
        <v>966</v>
      </c>
      <c r="I155" s="2" t="s">
        <v>328</v>
      </c>
      <c r="J155" s="1" t="s">
        <v>967</v>
      </c>
      <c r="K155" s="1">
        <f t="shared" si="9"/>
        <v>1</v>
      </c>
      <c r="L155" s="1">
        <f t="shared" si="9"/>
        <v>0</v>
      </c>
      <c r="M155" s="1">
        <f t="shared" si="9"/>
        <v>0</v>
      </c>
      <c r="N155" s="1">
        <f t="shared" si="9"/>
        <v>0</v>
      </c>
      <c r="O155" s="1">
        <f t="shared" si="10"/>
        <v>1</v>
      </c>
      <c r="P155" s="1" t="s">
        <v>18346</v>
      </c>
      <c r="Q155" s="1" t="s">
        <v>18355</v>
      </c>
      <c r="R155" s="1">
        <v>230</v>
      </c>
      <c r="S155" s="9">
        <f t="shared" si="12"/>
        <v>171.511</v>
      </c>
      <c r="T155" s="3">
        <v>44650</v>
      </c>
      <c r="U155" s="8" t="s">
        <v>968</v>
      </c>
      <c r="V155" s="3">
        <v>44650</v>
      </c>
      <c r="W155" s="8" t="s">
        <v>969</v>
      </c>
      <c r="X155" s="8">
        <v>2</v>
      </c>
      <c r="Y155" s="10">
        <f t="shared" si="11"/>
        <v>343.02199999999999</v>
      </c>
      <c r="Z155" s="10">
        <f>IFERROR(INDEX(EFs!B:B,MATCH(P155,EFs!A:A,0))*Dataset!Y155/1000,0)</f>
        <v>0.31159875654726199</v>
      </c>
      <c r="AA155">
        <v>32.723216000000001</v>
      </c>
      <c r="AB155">
        <v>-116.878761</v>
      </c>
      <c r="AC155">
        <v>1</v>
      </c>
      <c r="AD155" t="s">
        <v>18387</v>
      </c>
      <c r="AE155">
        <v>3151</v>
      </c>
      <c r="AF155" t="s">
        <v>18539</v>
      </c>
      <c r="AI155" t="s">
        <v>18540</v>
      </c>
      <c r="AJ155" t="s">
        <v>18390</v>
      </c>
      <c r="AK155" t="s">
        <v>18391</v>
      </c>
      <c r="AL155">
        <v>91935</v>
      </c>
      <c r="AM155" t="s">
        <v>18392</v>
      </c>
      <c r="AN155" t="s">
        <v>18393</v>
      </c>
    </row>
    <row r="156" spans="1:40" ht="28.8" x14ac:dyDescent="0.3">
      <c r="A156" t="s">
        <v>970</v>
      </c>
      <c r="B156" s="2" t="s">
        <v>15</v>
      </c>
      <c r="C156" s="3">
        <v>40025</v>
      </c>
      <c r="D156" t="s">
        <v>25</v>
      </c>
      <c r="E156" t="s">
        <v>852</v>
      </c>
      <c r="F156" t="s">
        <v>27</v>
      </c>
      <c r="G156" t="s">
        <v>971</v>
      </c>
      <c r="H156" s="2" t="s">
        <v>383</v>
      </c>
      <c r="I156" s="2" t="s">
        <v>306</v>
      </c>
      <c r="J156" s="1" t="s">
        <v>972</v>
      </c>
      <c r="K156" s="1">
        <f t="shared" si="9"/>
        <v>1</v>
      </c>
      <c r="L156" s="1">
        <f t="shared" si="9"/>
        <v>0</v>
      </c>
      <c r="M156" s="1">
        <f t="shared" si="9"/>
        <v>0</v>
      </c>
      <c r="N156" s="1">
        <f t="shared" si="9"/>
        <v>0</v>
      </c>
      <c r="O156" s="1">
        <f t="shared" si="10"/>
        <v>1</v>
      </c>
      <c r="P156" s="1" t="s">
        <v>18346</v>
      </c>
      <c r="Q156" s="1" t="s">
        <v>18355</v>
      </c>
      <c r="R156" s="1">
        <v>224</v>
      </c>
      <c r="S156" s="9">
        <f t="shared" si="12"/>
        <v>167.0368</v>
      </c>
      <c r="T156" s="3">
        <v>44329</v>
      </c>
      <c r="U156" s="8" t="s">
        <v>973</v>
      </c>
      <c r="V156" s="3">
        <v>44329</v>
      </c>
      <c r="W156" s="8" t="s">
        <v>974</v>
      </c>
      <c r="X156" s="8">
        <v>8</v>
      </c>
      <c r="Y156" s="10">
        <f t="shared" si="11"/>
        <v>1336.2944</v>
      </c>
      <c r="Z156" s="10">
        <f>IFERROR(INDEX(EFs!B:B,MATCH(P156,EFs!A:A,0))*Dataset!Y156/1000,0)</f>
        <v>1.2138803733319423</v>
      </c>
      <c r="AA156">
        <v>32.776570999999997</v>
      </c>
      <c r="AB156">
        <v>-116.898146</v>
      </c>
      <c r="AC156">
        <v>1</v>
      </c>
      <c r="AD156" t="s">
        <v>18387</v>
      </c>
      <c r="AE156">
        <v>2542</v>
      </c>
      <c r="AF156" t="s">
        <v>18541</v>
      </c>
      <c r="AI156" t="s">
        <v>18449</v>
      </c>
      <c r="AJ156" t="s">
        <v>18390</v>
      </c>
      <c r="AK156" t="s">
        <v>18391</v>
      </c>
      <c r="AL156">
        <v>92019</v>
      </c>
      <c r="AM156" t="s">
        <v>18392</v>
      </c>
      <c r="AN156" t="s">
        <v>18393</v>
      </c>
    </row>
    <row r="157" spans="1:40" ht="28.8" x14ac:dyDescent="0.3">
      <c r="A157" t="s">
        <v>975</v>
      </c>
      <c r="B157" s="2" t="s">
        <v>15</v>
      </c>
      <c r="C157" s="3">
        <v>40025</v>
      </c>
      <c r="D157" t="s">
        <v>25</v>
      </c>
      <c r="E157" t="s">
        <v>852</v>
      </c>
      <c r="F157" t="s">
        <v>27</v>
      </c>
      <c r="G157" t="s">
        <v>976</v>
      </c>
      <c r="H157" s="2" t="s">
        <v>966</v>
      </c>
      <c r="I157" s="2" t="s">
        <v>328</v>
      </c>
      <c r="J157" s="1" t="s">
        <v>977</v>
      </c>
      <c r="K157" s="1">
        <f t="shared" si="9"/>
        <v>1</v>
      </c>
      <c r="L157" s="1">
        <f t="shared" si="9"/>
        <v>0</v>
      </c>
      <c r="M157" s="1">
        <f t="shared" si="9"/>
        <v>0</v>
      </c>
      <c r="N157" s="1">
        <f t="shared" si="9"/>
        <v>0</v>
      </c>
      <c r="O157" s="1">
        <f t="shared" si="10"/>
        <v>1</v>
      </c>
      <c r="P157" s="1" t="s">
        <v>18346</v>
      </c>
      <c r="Q157" s="1" t="s">
        <v>18355</v>
      </c>
      <c r="R157" s="1">
        <v>263</v>
      </c>
      <c r="S157" s="9">
        <f t="shared" si="12"/>
        <v>196.1191</v>
      </c>
      <c r="T157" s="3">
        <v>44650</v>
      </c>
      <c r="U157" s="8" t="s">
        <v>978</v>
      </c>
      <c r="V157" s="3">
        <v>44650</v>
      </c>
      <c r="W157" s="8" t="s">
        <v>979</v>
      </c>
      <c r="X157" s="8">
        <v>1</v>
      </c>
      <c r="Y157" s="10">
        <f t="shared" si="11"/>
        <v>196.1191</v>
      </c>
      <c r="Z157" s="10">
        <f>IFERROR(INDEX(EFs!B:B,MATCH(P157,EFs!A:A,0))*Dataset!Y157/1000,0)</f>
        <v>0.1781532021128911</v>
      </c>
      <c r="AA157">
        <v>32.698130999999997</v>
      </c>
      <c r="AB157">
        <v>-116.844803</v>
      </c>
      <c r="AC157">
        <v>1</v>
      </c>
      <c r="AD157" t="s">
        <v>18394</v>
      </c>
      <c r="AE157">
        <v>14715</v>
      </c>
      <c r="AF157" t="s">
        <v>18542</v>
      </c>
      <c r="AI157" t="s">
        <v>18540</v>
      </c>
      <c r="AJ157" t="s">
        <v>18390</v>
      </c>
      <c r="AK157" t="s">
        <v>18391</v>
      </c>
      <c r="AL157">
        <v>91935</v>
      </c>
      <c r="AM157" t="s">
        <v>18392</v>
      </c>
      <c r="AN157" t="s">
        <v>18397</v>
      </c>
    </row>
    <row r="158" spans="1:40" ht="28.8" x14ac:dyDescent="0.3">
      <c r="A158" t="s">
        <v>980</v>
      </c>
      <c r="B158" s="2" t="s">
        <v>15</v>
      </c>
      <c r="C158" s="3">
        <v>40025</v>
      </c>
      <c r="D158" t="s">
        <v>25</v>
      </c>
      <c r="E158" t="s">
        <v>852</v>
      </c>
      <c r="F158" t="s">
        <v>27</v>
      </c>
      <c r="G158" t="s">
        <v>981</v>
      </c>
      <c r="H158" s="2" t="s">
        <v>383</v>
      </c>
      <c r="I158" s="2" t="s">
        <v>306</v>
      </c>
      <c r="J158" s="1" t="s">
        <v>982</v>
      </c>
      <c r="K158" s="1">
        <f t="shared" si="9"/>
        <v>1</v>
      </c>
      <c r="L158" s="1">
        <f t="shared" si="9"/>
        <v>0</v>
      </c>
      <c r="M158" s="1">
        <f t="shared" si="9"/>
        <v>0</v>
      </c>
      <c r="N158" s="1">
        <f t="shared" si="9"/>
        <v>0</v>
      </c>
      <c r="O158" s="1">
        <f t="shared" si="10"/>
        <v>1</v>
      </c>
      <c r="P158" s="1" t="s">
        <v>18346</v>
      </c>
      <c r="Q158" s="1" t="s">
        <v>18355</v>
      </c>
      <c r="R158" s="1">
        <v>263</v>
      </c>
      <c r="S158" s="9">
        <f t="shared" si="12"/>
        <v>196.1191</v>
      </c>
      <c r="T158" s="3">
        <v>44329</v>
      </c>
      <c r="U158" s="8" t="s">
        <v>983</v>
      </c>
      <c r="V158" s="3">
        <v>44329</v>
      </c>
      <c r="W158" s="8" t="s">
        <v>984</v>
      </c>
      <c r="X158" s="8">
        <v>2</v>
      </c>
      <c r="Y158" s="10">
        <f t="shared" si="11"/>
        <v>392.23820000000001</v>
      </c>
      <c r="Z158" s="10">
        <f>IFERROR(INDEX(EFs!B:B,MATCH(P158,EFs!A:A,0))*Dataset!Y158/1000,0)</f>
        <v>0.35630640422578219</v>
      </c>
      <c r="AA158">
        <v>32.770018</v>
      </c>
      <c r="AB158">
        <v>-116.90972499999999</v>
      </c>
      <c r="AC158">
        <v>1</v>
      </c>
      <c r="AD158" t="s">
        <v>18394</v>
      </c>
      <c r="AE158">
        <v>1612</v>
      </c>
      <c r="AF158" t="s">
        <v>18543</v>
      </c>
      <c r="AI158" t="s">
        <v>18449</v>
      </c>
      <c r="AJ158" t="s">
        <v>18390</v>
      </c>
      <c r="AK158" t="s">
        <v>18391</v>
      </c>
      <c r="AL158">
        <v>92019</v>
      </c>
      <c r="AM158" t="s">
        <v>18392</v>
      </c>
      <c r="AN158" t="s">
        <v>18397</v>
      </c>
    </row>
    <row r="159" spans="1:40" ht="28.8" x14ac:dyDescent="0.3">
      <c r="A159" t="s">
        <v>985</v>
      </c>
      <c r="B159" s="2" t="s">
        <v>15</v>
      </c>
      <c r="C159" s="3">
        <v>40025</v>
      </c>
      <c r="D159" t="s">
        <v>25</v>
      </c>
      <c r="E159" t="s">
        <v>852</v>
      </c>
      <c r="F159" t="s">
        <v>27</v>
      </c>
      <c r="G159" t="s">
        <v>986</v>
      </c>
      <c r="H159" s="2" t="s">
        <v>987</v>
      </c>
      <c r="I159" s="2" t="s">
        <v>84</v>
      </c>
      <c r="J159" s="1" t="s">
        <v>988</v>
      </c>
      <c r="K159" s="1">
        <f t="shared" si="9"/>
        <v>1</v>
      </c>
      <c r="L159" s="1">
        <f t="shared" si="9"/>
        <v>0</v>
      </c>
      <c r="M159" s="1">
        <f t="shared" si="9"/>
        <v>0</v>
      </c>
      <c r="N159" s="1">
        <f t="shared" si="9"/>
        <v>0</v>
      </c>
      <c r="O159" s="1">
        <f t="shared" si="10"/>
        <v>1</v>
      </c>
      <c r="P159" s="1" t="s">
        <v>18346</v>
      </c>
      <c r="Q159" s="1" t="s">
        <v>18355</v>
      </c>
      <c r="R159" s="1">
        <v>449</v>
      </c>
      <c r="S159" s="9">
        <f t="shared" si="12"/>
        <v>334.8193</v>
      </c>
      <c r="T159" s="3">
        <v>44656</v>
      </c>
      <c r="U159" s="8" t="s">
        <v>989</v>
      </c>
      <c r="V159" s="3">
        <v>44656</v>
      </c>
      <c r="W159" s="8" t="s">
        <v>990</v>
      </c>
      <c r="X159" s="8">
        <v>4</v>
      </c>
      <c r="Y159" s="10">
        <f t="shared" si="11"/>
        <v>1339.2772</v>
      </c>
      <c r="Z159" s="10">
        <f>IFERROR(INDEX(EFs!B:B,MATCH(P159,EFs!A:A,0))*Dataset!Y159/1000,0)</f>
        <v>1.2165899277367012</v>
      </c>
      <c r="AA159">
        <v>32.637543999999998</v>
      </c>
      <c r="AB159">
        <v>-116.973404</v>
      </c>
      <c r="AC159">
        <v>1</v>
      </c>
      <c r="AD159" t="s">
        <v>18387</v>
      </c>
      <c r="AE159">
        <v>10391</v>
      </c>
      <c r="AF159" t="s">
        <v>18469</v>
      </c>
      <c r="AI159" t="s">
        <v>18406</v>
      </c>
      <c r="AJ159" t="s">
        <v>18390</v>
      </c>
      <c r="AK159" t="s">
        <v>18391</v>
      </c>
      <c r="AL159">
        <v>91913</v>
      </c>
      <c r="AM159" t="s">
        <v>18392</v>
      </c>
      <c r="AN159" t="s">
        <v>18393</v>
      </c>
    </row>
    <row r="160" spans="1:40" ht="43.2" x14ac:dyDescent="0.3">
      <c r="A160" t="s">
        <v>991</v>
      </c>
      <c r="B160" s="2" t="s">
        <v>15</v>
      </c>
      <c r="C160" s="3">
        <v>40025</v>
      </c>
      <c r="D160" t="s">
        <v>25</v>
      </c>
      <c r="E160" t="s">
        <v>992</v>
      </c>
      <c r="F160" t="s">
        <v>993</v>
      </c>
      <c r="G160" t="s">
        <v>994</v>
      </c>
      <c r="H160" s="2" t="s">
        <v>669</v>
      </c>
      <c r="I160" s="2" t="s">
        <v>236</v>
      </c>
      <c r="J160" s="1" t="s">
        <v>995</v>
      </c>
      <c r="K160" s="1">
        <f t="shared" si="9"/>
        <v>1</v>
      </c>
      <c r="L160" s="1">
        <f t="shared" si="9"/>
        <v>0</v>
      </c>
      <c r="M160" s="1">
        <f t="shared" si="9"/>
        <v>0</v>
      </c>
      <c r="N160" s="1">
        <f t="shared" si="9"/>
        <v>0</v>
      </c>
      <c r="O160" s="1">
        <f t="shared" si="10"/>
        <v>1</v>
      </c>
      <c r="P160" s="1" t="s">
        <v>18346</v>
      </c>
      <c r="Q160" s="1">
        <v>400</v>
      </c>
      <c r="R160" s="1">
        <v>587</v>
      </c>
      <c r="S160" s="9">
        <f t="shared" si="12"/>
        <v>400</v>
      </c>
      <c r="T160" s="3">
        <v>44546</v>
      </c>
      <c r="U160" s="8" t="s">
        <v>996</v>
      </c>
      <c r="V160" s="3">
        <v>44546</v>
      </c>
      <c r="W160" s="8" t="s">
        <v>997</v>
      </c>
      <c r="X160" s="8">
        <v>33</v>
      </c>
      <c r="Y160" s="10">
        <f t="shared" si="11"/>
        <v>13200</v>
      </c>
      <c r="Z160" s="10">
        <f>IFERROR(INDEX(EFs!B:B,MATCH(P160,EFs!A:A,0))*Dataset!Y160/1000,0)</f>
        <v>11.990786557200002</v>
      </c>
      <c r="AA160">
        <v>32.745710000000003</v>
      </c>
      <c r="AB160">
        <v>-117.160771</v>
      </c>
      <c r="AC160">
        <v>1</v>
      </c>
      <c r="AD160" t="s">
        <v>18387</v>
      </c>
      <c r="AE160">
        <v>3730</v>
      </c>
      <c r="AF160" t="s">
        <v>18544</v>
      </c>
      <c r="AI160" t="s">
        <v>18389</v>
      </c>
      <c r="AJ160" t="s">
        <v>18390</v>
      </c>
      <c r="AK160" t="s">
        <v>18391</v>
      </c>
      <c r="AL160">
        <v>92103</v>
      </c>
      <c r="AM160" t="s">
        <v>18392</v>
      </c>
      <c r="AN160" t="s">
        <v>18393</v>
      </c>
    </row>
    <row r="161" spans="1:40" ht="43.2" x14ac:dyDescent="0.3">
      <c r="A161" t="s">
        <v>998</v>
      </c>
      <c r="B161" s="2" t="s">
        <v>15</v>
      </c>
      <c r="C161" s="3">
        <v>40025</v>
      </c>
      <c r="D161" t="s">
        <v>25</v>
      </c>
      <c r="E161" t="s">
        <v>999</v>
      </c>
      <c r="F161" t="s">
        <v>1000</v>
      </c>
      <c r="G161" t="s">
        <v>1001</v>
      </c>
      <c r="H161" s="2" t="s">
        <v>694</v>
      </c>
      <c r="I161" s="2" t="s">
        <v>98</v>
      </c>
      <c r="J161" s="1" t="s">
        <v>1002</v>
      </c>
      <c r="K161" s="1">
        <f t="shared" si="9"/>
        <v>1</v>
      </c>
      <c r="L161" s="1">
        <f t="shared" si="9"/>
        <v>0</v>
      </c>
      <c r="M161" s="1">
        <f t="shared" si="9"/>
        <v>0</v>
      </c>
      <c r="N161" s="1">
        <f t="shared" si="9"/>
        <v>0</v>
      </c>
      <c r="O161" s="1">
        <f t="shared" si="10"/>
        <v>1</v>
      </c>
      <c r="P161" s="1" t="s">
        <v>18346</v>
      </c>
      <c r="Q161" s="1">
        <v>100</v>
      </c>
      <c r="R161" s="1">
        <v>550</v>
      </c>
      <c r="S161" s="9">
        <f t="shared" si="12"/>
        <v>100</v>
      </c>
      <c r="T161" s="8"/>
      <c r="U161" s="8"/>
      <c r="V161" s="8"/>
      <c r="W161" s="8"/>
      <c r="X161" s="8"/>
      <c r="Y161" s="10">
        <f t="shared" si="11"/>
        <v>0</v>
      </c>
      <c r="Z161" s="10">
        <f>IFERROR(INDEX(EFs!B:B,MATCH(P161,EFs!A:A,0))*Dataset!Y161/1000,0)</f>
        <v>0</v>
      </c>
      <c r="AA161">
        <v>33.136539999999997</v>
      </c>
      <c r="AB161">
        <v>-117.269908</v>
      </c>
      <c r="AC161">
        <v>1</v>
      </c>
      <c r="AD161" t="s">
        <v>18394</v>
      </c>
      <c r="AE161">
        <v>2470</v>
      </c>
      <c r="AF161" t="s">
        <v>18545</v>
      </c>
      <c r="AI161" t="s">
        <v>18509</v>
      </c>
      <c r="AJ161" t="s">
        <v>18390</v>
      </c>
      <c r="AK161" t="s">
        <v>18391</v>
      </c>
      <c r="AL161">
        <v>92010</v>
      </c>
      <c r="AM161" t="s">
        <v>18392</v>
      </c>
      <c r="AN161" t="s">
        <v>18397</v>
      </c>
    </row>
    <row r="162" spans="1:40" ht="28.8" x14ac:dyDescent="0.3">
      <c r="A162" t="s">
        <v>1003</v>
      </c>
      <c r="B162" s="2" t="s">
        <v>15</v>
      </c>
      <c r="C162" s="3">
        <v>40025</v>
      </c>
      <c r="D162" t="s">
        <v>25</v>
      </c>
      <c r="E162" t="s">
        <v>1004</v>
      </c>
      <c r="F162" t="s">
        <v>1005</v>
      </c>
      <c r="G162" t="s">
        <v>1006</v>
      </c>
      <c r="H162" s="2" t="s">
        <v>781</v>
      </c>
      <c r="I162" s="2" t="s">
        <v>782</v>
      </c>
      <c r="J162" s="1" t="s">
        <v>1007</v>
      </c>
      <c r="K162" s="1">
        <f t="shared" si="9"/>
        <v>1</v>
      </c>
      <c r="L162" s="1">
        <f t="shared" si="9"/>
        <v>0</v>
      </c>
      <c r="M162" s="1">
        <f t="shared" si="9"/>
        <v>0</v>
      </c>
      <c r="N162" s="1">
        <f t="shared" si="9"/>
        <v>0</v>
      </c>
      <c r="O162" s="1">
        <f t="shared" si="10"/>
        <v>1</v>
      </c>
      <c r="P162" s="1" t="s">
        <v>18346</v>
      </c>
      <c r="Q162" s="1">
        <v>100</v>
      </c>
      <c r="R162" s="1">
        <v>124</v>
      </c>
      <c r="S162" s="9">
        <f t="shared" si="12"/>
        <v>100</v>
      </c>
      <c r="T162" s="3">
        <v>44567</v>
      </c>
      <c r="U162" s="8" t="s">
        <v>1008</v>
      </c>
      <c r="V162" s="3">
        <v>44567</v>
      </c>
      <c r="W162" s="8" t="s">
        <v>1008</v>
      </c>
      <c r="X162" s="8">
        <v>0</v>
      </c>
      <c r="Y162" s="10">
        <f t="shared" si="11"/>
        <v>0</v>
      </c>
      <c r="Z162" s="10">
        <f>IFERROR(INDEX(EFs!B:B,MATCH(P162,EFs!A:A,0))*Dataset!Y162/1000,0)</f>
        <v>0</v>
      </c>
      <c r="AA162">
        <v>32.894264999999997</v>
      </c>
      <c r="AB162">
        <v>-117.20325</v>
      </c>
      <c r="AC162">
        <v>1</v>
      </c>
      <c r="AD162" t="s">
        <v>18387</v>
      </c>
      <c r="AE162">
        <v>5355</v>
      </c>
      <c r="AF162" t="s">
        <v>18546</v>
      </c>
      <c r="AG162" t="s">
        <v>18510</v>
      </c>
      <c r="AH162">
        <v>500</v>
      </c>
      <c r="AI162" t="s">
        <v>18389</v>
      </c>
      <c r="AJ162" t="s">
        <v>18390</v>
      </c>
      <c r="AK162" t="s">
        <v>18391</v>
      </c>
      <c r="AL162">
        <v>92121</v>
      </c>
      <c r="AM162" t="s">
        <v>18392</v>
      </c>
      <c r="AN162" t="s">
        <v>18393</v>
      </c>
    </row>
    <row r="163" spans="1:40" ht="28.8" x14ac:dyDescent="0.3">
      <c r="A163" t="s">
        <v>1009</v>
      </c>
      <c r="B163" s="2" t="s">
        <v>15</v>
      </c>
      <c r="C163" s="3">
        <v>40025</v>
      </c>
      <c r="D163" t="s">
        <v>25</v>
      </c>
      <c r="E163" t="s">
        <v>1010</v>
      </c>
      <c r="F163" t="s">
        <v>1011</v>
      </c>
      <c r="G163" t="s">
        <v>1012</v>
      </c>
      <c r="H163" s="2" t="s">
        <v>1013</v>
      </c>
      <c r="I163" s="2" t="s">
        <v>236</v>
      </c>
      <c r="J163" s="1" t="s">
        <v>1014</v>
      </c>
      <c r="K163" s="1">
        <f t="shared" si="9"/>
        <v>1</v>
      </c>
      <c r="L163" s="1">
        <f t="shared" si="9"/>
        <v>0</v>
      </c>
      <c r="M163" s="1">
        <f t="shared" si="9"/>
        <v>0</v>
      </c>
      <c r="N163" s="1">
        <f t="shared" si="9"/>
        <v>0</v>
      </c>
      <c r="O163" s="1">
        <f t="shared" si="10"/>
        <v>1</v>
      </c>
      <c r="P163" s="1" t="s">
        <v>18346</v>
      </c>
      <c r="Q163" s="1" t="s">
        <v>18355</v>
      </c>
      <c r="R163" s="1">
        <v>535</v>
      </c>
      <c r="S163" s="9">
        <f t="shared" si="12"/>
        <v>398.9495</v>
      </c>
      <c r="T163" s="3">
        <v>44561</v>
      </c>
      <c r="U163" s="8" t="s">
        <v>1015</v>
      </c>
      <c r="V163" s="3">
        <v>44778</v>
      </c>
      <c r="W163" s="8" t="s">
        <v>1016</v>
      </c>
      <c r="X163" s="8">
        <v>7.5</v>
      </c>
      <c r="Y163" s="10">
        <f t="shared" si="11"/>
        <v>2992.1212500000001</v>
      </c>
      <c r="Z163" s="10">
        <f>IFERROR(INDEX(EFs!B:B,MATCH(P163,EFs!A:A,0))*Dataset!Y163/1000,0)</f>
        <v>2.7180217622736715</v>
      </c>
      <c r="AA163">
        <v>32.927005000000001</v>
      </c>
      <c r="AB163">
        <v>-117.236932</v>
      </c>
      <c r="AC163">
        <v>1</v>
      </c>
      <c r="AD163" t="s">
        <v>18387</v>
      </c>
      <c r="AE163">
        <v>11455</v>
      </c>
      <c r="AF163" t="s">
        <v>18484</v>
      </c>
      <c r="AI163" t="s">
        <v>18389</v>
      </c>
      <c r="AJ163" t="s">
        <v>18390</v>
      </c>
      <c r="AK163" t="s">
        <v>18391</v>
      </c>
      <c r="AL163">
        <v>92130</v>
      </c>
      <c r="AM163" t="s">
        <v>18392</v>
      </c>
      <c r="AN163" t="s">
        <v>18393</v>
      </c>
    </row>
    <row r="164" spans="1:40" ht="28.8" x14ac:dyDescent="0.3">
      <c r="A164" t="s">
        <v>1017</v>
      </c>
      <c r="B164" s="2" t="s">
        <v>15</v>
      </c>
      <c r="C164" s="3">
        <v>40025</v>
      </c>
      <c r="D164" t="s">
        <v>25</v>
      </c>
      <c r="E164" t="s">
        <v>1018</v>
      </c>
      <c r="F164" t="s">
        <v>50</v>
      </c>
      <c r="G164" t="s">
        <v>1019</v>
      </c>
      <c r="H164" s="2" t="s">
        <v>1020</v>
      </c>
      <c r="I164" s="2" t="s">
        <v>92</v>
      </c>
      <c r="J164" s="1" t="s">
        <v>1021</v>
      </c>
      <c r="K164" s="1">
        <f t="shared" si="9"/>
        <v>1</v>
      </c>
      <c r="L164" s="1">
        <f t="shared" si="9"/>
        <v>0</v>
      </c>
      <c r="M164" s="1">
        <f t="shared" si="9"/>
        <v>0</v>
      </c>
      <c r="N164" s="1">
        <f t="shared" si="9"/>
        <v>0</v>
      </c>
      <c r="O164" s="1">
        <f t="shared" si="10"/>
        <v>1</v>
      </c>
      <c r="P164" s="1" t="s">
        <v>18346</v>
      </c>
      <c r="Q164" s="1" t="s">
        <v>18355</v>
      </c>
      <c r="R164" s="1">
        <v>66</v>
      </c>
      <c r="S164" s="9">
        <f t="shared" si="12"/>
        <v>49.216200000000001</v>
      </c>
      <c r="T164" s="3">
        <v>44678</v>
      </c>
      <c r="U164" s="8" t="s">
        <v>1022</v>
      </c>
      <c r="V164" s="3">
        <v>44678</v>
      </c>
      <c r="W164" s="8" t="s">
        <v>1023</v>
      </c>
      <c r="X164" s="8">
        <v>2</v>
      </c>
      <c r="Y164" s="10">
        <f t="shared" si="11"/>
        <v>98.432400000000001</v>
      </c>
      <c r="Z164" s="10">
        <f>IFERROR(INDEX(EFs!B:B,MATCH(P164,EFs!A:A,0))*Dataset!Y164/1000,0)</f>
        <v>8.9415295357040403E-2</v>
      </c>
      <c r="AA164">
        <v>32.659621000000001</v>
      </c>
      <c r="AB164">
        <v>-117.15543</v>
      </c>
      <c r="AC164">
        <v>1</v>
      </c>
      <c r="AD164" t="s">
        <v>18408</v>
      </c>
      <c r="AF164" t="s">
        <v>18547</v>
      </c>
      <c r="AI164" t="s">
        <v>18458</v>
      </c>
      <c r="AJ164" t="s">
        <v>18390</v>
      </c>
      <c r="AK164" t="s">
        <v>18391</v>
      </c>
      <c r="AL164">
        <v>92118</v>
      </c>
      <c r="AM164" t="s">
        <v>18392</v>
      </c>
      <c r="AN164" t="s">
        <v>18397</v>
      </c>
    </row>
    <row r="165" spans="1:40" ht="43.2" x14ac:dyDescent="0.3">
      <c r="A165" t="s">
        <v>1024</v>
      </c>
      <c r="B165" s="2" t="s">
        <v>15</v>
      </c>
      <c r="C165" s="3">
        <v>40025</v>
      </c>
      <c r="D165" t="s">
        <v>193</v>
      </c>
      <c r="E165" t="s">
        <v>1018</v>
      </c>
      <c r="F165" t="s">
        <v>50</v>
      </c>
      <c r="G165" t="s">
        <v>1019</v>
      </c>
      <c r="H165" s="2" t="s">
        <v>1020</v>
      </c>
      <c r="I165" s="2" t="s">
        <v>92</v>
      </c>
      <c r="J165" s="1" t="s">
        <v>1025</v>
      </c>
      <c r="K165" s="1">
        <f t="shared" si="9"/>
        <v>1</v>
      </c>
      <c r="L165" s="1">
        <f t="shared" si="9"/>
        <v>0</v>
      </c>
      <c r="M165" s="1">
        <f t="shared" si="9"/>
        <v>0</v>
      </c>
      <c r="N165" s="1">
        <f t="shared" si="9"/>
        <v>0</v>
      </c>
      <c r="O165" s="1">
        <f t="shared" si="10"/>
        <v>1</v>
      </c>
      <c r="P165" s="1" t="s">
        <v>18346</v>
      </c>
      <c r="Q165" s="1">
        <v>250</v>
      </c>
      <c r="R165" s="1">
        <v>385</v>
      </c>
      <c r="S165" s="9">
        <f t="shared" si="12"/>
        <v>250</v>
      </c>
      <c r="T165" s="3">
        <v>44678</v>
      </c>
      <c r="U165" s="8" t="s">
        <v>1026</v>
      </c>
      <c r="V165" s="3">
        <v>44678</v>
      </c>
      <c r="W165" s="8" t="s">
        <v>1027</v>
      </c>
      <c r="X165" s="8">
        <v>1.6</v>
      </c>
      <c r="Y165" s="10">
        <f t="shared" si="11"/>
        <v>400</v>
      </c>
      <c r="Z165" s="10">
        <f>IFERROR(INDEX(EFs!B:B,MATCH(P165,EFs!A:A,0))*Dataset!Y165/1000,0)</f>
        <v>0.36335716840000004</v>
      </c>
      <c r="AA165">
        <v>32.659621000000001</v>
      </c>
      <c r="AB165">
        <v>-117.15543</v>
      </c>
      <c r="AC165">
        <v>1</v>
      </c>
      <c r="AD165" t="s">
        <v>18408</v>
      </c>
      <c r="AF165" t="s">
        <v>18547</v>
      </c>
      <c r="AI165" t="s">
        <v>18458</v>
      </c>
      <c r="AJ165" t="s">
        <v>18390</v>
      </c>
      <c r="AK165" t="s">
        <v>18391</v>
      </c>
      <c r="AL165">
        <v>92118</v>
      </c>
      <c r="AM165" t="s">
        <v>18392</v>
      </c>
      <c r="AN165" t="s">
        <v>18397</v>
      </c>
    </row>
    <row r="166" spans="1:40" ht="28.8" x14ac:dyDescent="0.3">
      <c r="A166" t="s">
        <v>1028</v>
      </c>
      <c r="B166" s="2" t="s">
        <v>15</v>
      </c>
      <c r="C166" s="3">
        <v>40025</v>
      </c>
      <c r="D166" t="s">
        <v>193</v>
      </c>
      <c r="E166" t="s">
        <v>1029</v>
      </c>
      <c r="F166" t="s">
        <v>1030</v>
      </c>
      <c r="G166" t="s">
        <v>1031</v>
      </c>
      <c r="H166" s="2" t="s">
        <v>1020</v>
      </c>
      <c r="I166" s="2" t="s">
        <v>92</v>
      </c>
      <c r="J166" s="1" t="s">
        <v>1032</v>
      </c>
      <c r="K166" s="1">
        <f t="shared" si="9"/>
        <v>1</v>
      </c>
      <c r="L166" s="1">
        <f t="shared" si="9"/>
        <v>0</v>
      </c>
      <c r="M166" s="1">
        <f t="shared" si="9"/>
        <v>0</v>
      </c>
      <c r="N166" s="1">
        <f t="shared" si="9"/>
        <v>0</v>
      </c>
      <c r="O166" s="1">
        <f t="shared" si="10"/>
        <v>1</v>
      </c>
      <c r="P166" s="1" t="s">
        <v>18346</v>
      </c>
      <c r="Q166" s="1">
        <v>250</v>
      </c>
      <c r="R166" s="1">
        <v>464</v>
      </c>
      <c r="S166" s="9">
        <f t="shared" si="12"/>
        <v>250</v>
      </c>
      <c r="T166" s="3">
        <v>44672</v>
      </c>
      <c r="U166" s="8" t="s">
        <v>1033</v>
      </c>
      <c r="V166" s="3">
        <v>44672</v>
      </c>
      <c r="W166" s="8" t="s">
        <v>1034</v>
      </c>
      <c r="X166" s="8">
        <v>4.0999999999999996</v>
      </c>
      <c r="Y166" s="10">
        <f t="shared" si="11"/>
        <v>1025</v>
      </c>
      <c r="Z166" s="10">
        <f>IFERROR(INDEX(EFs!B:B,MATCH(P166,EFs!A:A,0))*Dataset!Y166/1000,0)</f>
        <v>0.93110274402500004</v>
      </c>
      <c r="AA166">
        <v>32.659621000000001</v>
      </c>
      <c r="AB166">
        <v>-117.15543</v>
      </c>
      <c r="AC166">
        <v>1</v>
      </c>
      <c r="AD166" t="s">
        <v>18408</v>
      </c>
      <c r="AF166" t="s">
        <v>18547</v>
      </c>
      <c r="AI166" t="s">
        <v>18458</v>
      </c>
      <c r="AJ166" t="s">
        <v>18390</v>
      </c>
      <c r="AK166" t="s">
        <v>18391</v>
      </c>
      <c r="AL166">
        <v>92118</v>
      </c>
      <c r="AM166" t="s">
        <v>18392</v>
      </c>
      <c r="AN166" t="s">
        <v>18397</v>
      </c>
    </row>
    <row r="167" spans="1:40" ht="28.8" x14ac:dyDescent="0.3">
      <c r="A167" t="s">
        <v>1035</v>
      </c>
      <c r="B167" s="2" t="s">
        <v>15</v>
      </c>
      <c r="C167" s="3">
        <v>40025</v>
      </c>
      <c r="D167" t="s">
        <v>25</v>
      </c>
      <c r="E167" t="s">
        <v>1036</v>
      </c>
      <c r="F167" t="s">
        <v>1037</v>
      </c>
      <c r="G167" t="s">
        <v>1038</v>
      </c>
      <c r="H167" s="2" t="s">
        <v>776</v>
      </c>
      <c r="I167" s="2" t="s">
        <v>155</v>
      </c>
      <c r="J167" s="1" t="s">
        <v>1039</v>
      </c>
      <c r="K167" s="1">
        <f t="shared" si="9"/>
        <v>1</v>
      </c>
      <c r="L167" s="1">
        <f t="shared" si="9"/>
        <v>0</v>
      </c>
      <c r="M167" s="1">
        <f t="shared" si="9"/>
        <v>0</v>
      </c>
      <c r="N167" s="1">
        <f t="shared" si="9"/>
        <v>0</v>
      </c>
      <c r="O167" s="1">
        <f t="shared" si="10"/>
        <v>1</v>
      </c>
      <c r="P167" s="1" t="s">
        <v>18346</v>
      </c>
      <c r="Q167" s="1" t="s">
        <v>18355</v>
      </c>
      <c r="R167" s="1">
        <v>1482</v>
      </c>
      <c r="S167" s="9">
        <f t="shared" si="12"/>
        <v>1105.1274000000001</v>
      </c>
      <c r="T167" s="3">
        <v>44561</v>
      </c>
      <c r="U167" s="8" t="s">
        <v>1040</v>
      </c>
      <c r="V167" s="3">
        <v>44593</v>
      </c>
      <c r="W167" s="8" t="s">
        <v>1041</v>
      </c>
      <c r="X167" s="8">
        <v>14.9</v>
      </c>
      <c r="Y167" s="10">
        <f t="shared" si="11"/>
        <v>16466.398260000002</v>
      </c>
      <c r="Z167" s="10">
        <f>IFERROR(INDEX(EFs!B:B,MATCH(P167,EFs!A:A,0))*Dataset!Y167/1000,0)</f>
        <v>14.95795961375072</v>
      </c>
      <c r="AA167">
        <v>33.121298000000003</v>
      </c>
      <c r="AB167">
        <v>-117.08108</v>
      </c>
      <c r="AC167">
        <v>1</v>
      </c>
      <c r="AD167" t="s">
        <v>18394</v>
      </c>
      <c r="AE167">
        <v>146</v>
      </c>
      <c r="AF167" t="s">
        <v>18548</v>
      </c>
      <c r="AI167" t="s">
        <v>18421</v>
      </c>
      <c r="AJ167" t="s">
        <v>18390</v>
      </c>
      <c r="AK167" t="s">
        <v>18391</v>
      </c>
      <c r="AL167">
        <v>92025</v>
      </c>
      <c r="AM167" t="s">
        <v>18392</v>
      </c>
      <c r="AN167" t="s">
        <v>18397</v>
      </c>
    </row>
    <row r="168" spans="1:40" ht="28.8" x14ac:dyDescent="0.3">
      <c r="A168" t="s">
        <v>1042</v>
      </c>
      <c r="B168" s="2" t="s">
        <v>15</v>
      </c>
      <c r="C168" s="3">
        <v>40025</v>
      </c>
      <c r="D168" t="s">
        <v>25</v>
      </c>
      <c r="E168" t="s">
        <v>1043</v>
      </c>
      <c r="F168" t="s">
        <v>1044</v>
      </c>
      <c r="G168" t="s">
        <v>1045</v>
      </c>
      <c r="H168" s="2" t="s">
        <v>781</v>
      </c>
      <c r="I168" s="2" t="s">
        <v>782</v>
      </c>
      <c r="J168" s="1" t="s">
        <v>1046</v>
      </c>
      <c r="K168" s="1">
        <f t="shared" si="9"/>
        <v>1</v>
      </c>
      <c r="L168" s="1">
        <f t="shared" si="9"/>
        <v>0</v>
      </c>
      <c r="M168" s="1">
        <f t="shared" si="9"/>
        <v>0</v>
      </c>
      <c r="N168" s="1">
        <f t="shared" si="9"/>
        <v>0</v>
      </c>
      <c r="O168" s="1">
        <f t="shared" si="10"/>
        <v>1</v>
      </c>
      <c r="P168" s="1" t="s">
        <v>18346</v>
      </c>
      <c r="Q168" s="1" t="s">
        <v>18355</v>
      </c>
      <c r="R168" s="1" t="s">
        <v>18352</v>
      </c>
      <c r="S168" s="9" t="str">
        <f t="shared" si="12"/>
        <v>Unknown</v>
      </c>
      <c r="T168" s="3">
        <v>44532</v>
      </c>
      <c r="U168" s="8" t="s">
        <v>1047</v>
      </c>
      <c r="V168" s="3">
        <v>44532</v>
      </c>
      <c r="W168" s="8" t="s">
        <v>1048</v>
      </c>
      <c r="X168" s="8">
        <v>26.1</v>
      </c>
      <c r="Y168" s="10" t="e">
        <f t="shared" si="11"/>
        <v>#VALUE!</v>
      </c>
      <c r="Z168" s="10">
        <f>IFERROR(INDEX(EFs!B:B,MATCH(P168,EFs!A:A,0))*Dataset!Y168/1000,0)</f>
        <v>0</v>
      </c>
      <c r="AA168">
        <v>32.905453000000001</v>
      </c>
      <c r="AB168">
        <v>-117.183212</v>
      </c>
      <c r="AC168">
        <v>1</v>
      </c>
      <c r="AD168" t="s">
        <v>18387</v>
      </c>
      <c r="AE168">
        <v>10210</v>
      </c>
      <c r="AF168" t="s">
        <v>18549</v>
      </c>
      <c r="AI168" t="s">
        <v>18389</v>
      </c>
      <c r="AJ168" t="s">
        <v>18390</v>
      </c>
      <c r="AK168" t="s">
        <v>18391</v>
      </c>
      <c r="AL168">
        <v>92121</v>
      </c>
      <c r="AM168" t="s">
        <v>18392</v>
      </c>
      <c r="AN168" t="s">
        <v>18393</v>
      </c>
    </row>
    <row r="169" spans="1:40" ht="28.8" x14ac:dyDescent="0.3">
      <c r="A169" t="s">
        <v>1049</v>
      </c>
      <c r="B169" s="2" t="s">
        <v>15</v>
      </c>
      <c r="C169" s="3">
        <v>40025</v>
      </c>
      <c r="D169" t="s">
        <v>25</v>
      </c>
      <c r="E169" t="s">
        <v>1036</v>
      </c>
      <c r="F169" t="s">
        <v>27</v>
      </c>
      <c r="G169" t="s">
        <v>1050</v>
      </c>
      <c r="H169" s="2" t="s">
        <v>949</v>
      </c>
      <c r="I169" s="2" t="s">
        <v>75</v>
      </c>
      <c r="J169" s="1" t="s">
        <v>1051</v>
      </c>
      <c r="K169" s="1">
        <f t="shared" si="9"/>
        <v>1</v>
      </c>
      <c r="L169" s="1">
        <f t="shared" si="9"/>
        <v>0</v>
      </c>
      <c r="M169" s="1">
        <f t="shared" si="9"/>
        <v>0</v>
      </c>
      <c r="N169" s="1">
        <f t="shared" si="9"/>
        <v>0</v>
      </c>
      <c r="O169" s="1">
        <f t="shared" si="10"/>
        <v>1</v>
      </c>
      <c r="P169" s="1" t="s">
        <v>18346</v>
      </c>
      <c r="Q169" s="1" t="s">
        <v>18355</v>
      </c>
      <c r="R169" s="1">
        <v>1098</v>
      </c>
      <c r="S169" s="9">
        <f t="shared" si="12"/>
        <v>818.77859999999998</v>
      </c>
      <c r="T169" s="8"/>
      <c r="U169" s="8"/>
      <c r="V169" s="8"/>
      <c r="W169" s="8"/>
      <c r="X169" s="8"/>
      <c r="Y169" s="10">
        <f t="shared" si="11"/>
        <v>0</v>
      </c>
      <c r="Z169" s="10">
        <f>IFERROR(INDEX(EFs!B:B,MATCH(P169,EFs!A:A,0))*Dataset!Y169/1000,0)</f>
        <v>0</v>
      </c>
      <c r="AA169">
        <v>33.118527999999998</v>
      </c>
      <c r="AB169">
        <v>-117.27276999999999</v>
      </c>
      <c r="AC169">
        <v>0.85</v>
      </c>
      <c r="AD169" t="s">
        <v>18429</v>
      </c>
      <c r="AE169">
        <v>2225</v>
      </c>
      <c r="AF169" t="s">
        <v>18550</v>
      </c>
      <c r="AI169" t="s">
        <v>18509</v>
      </c>
      <c r="AJ169" t="s">
        <v>18390</v>
      </c>
      <c r="AK169" t="s">
        <v>18391</v>
      </c>
      <c r="AL169">
        <v>92011</v>
      </c>
      <c r="AM169" t="s">
        <v>18392</v>
      </c>
      <c r="AN169" t="s">
        <v>18393</v>
      </c>
    </row>
    <row r="170" spans="1:40" ht="28.8" x14ac:dyDescent="0.3">
      <c r="A170" t="s">
        <v>1052</v>
      </c>
      <c r="B170" s="2" t="s">
        <v>15</v>
      </c>
      <c r="C170" s="3">
        <v>40025</v>
      </c>
      <c r="D170" t="s">
        <v>25</v>
      </c>
      <c r="E170" t="s">
        <v>42</v>
      </c>
      <c r="F170" t="s">
        <v>43</v>
      </c>
      <c r="G170" t="s">
        <v>44</v>
      </c>
      <c r="H170" s="2" t="s">
        <v>45</v>
      </c>
      <c r="I170" s="2" t="s">
        <v>46</v>
      </c>
      <c r="J170" s="1" t="s">
        <v>1053</v>
      </c>
      <c r="K170" s="1">
        <f t="shared" si="9"/>
        <v>1</v>
      </c>
      <c r="L170" s="1">
        <f t="shared" si="9"/>
        <v>0</v>
      </c>
      <c r="M170" s="1">
        <f t="shared" si="9"/>
        <v>0</v>
      </c>
      <c r="N170" s="1">
        <f t="shared" si="9"/>
        <v>0</v>
      </c>
      <c r="O170" s="1">
        <f t="shared" si="10"/>
        <v>1</v>
      </c>
      <c r="P170" s="1" t="s">
        <v>18346</v>
      </c>
      <c r="Q170" s="1" t="s">
        <v>18355</v>
      </c>
      <c r="R170" s="1">
        <v>97</v>
      </c>
      <c r="S170" s="9">
        <f t="shared" si="12"/>
        <v>72.332900000000009</v>
      </c>
      <c r="T170" s="8"/>
      <c r="U170" s="8"/>
      <c r="V170" s="8"/>
      <c r="W170" s="8"/>
      <c r="X170" s="8"/>
      <c r="Y170" s="10">
        <f t="shared" si="11"/>
        <v>0</v>
      </c>
      <c r="Z170" s="10">
        <f>IFERROR(INDEX(EFs!B:B,MATCH(P170,EFs!A:A,0))*Dataset!Y170/1000,0)</f>
        <v>0</v>
      </c>
      <c r="AA170">
        <v>32.761102000000001</v>
      </c>
      <c r="AB170">
        <v>-117.22194399999999</v>
      </c>
      <c r="AC170">
        <v>1</v>
      </c>
      <c r="AD170" t="s">
        <v>18394</v>
      </c>
      <c r="AE170">
        <v>500</v>
      </c>
      <c r="AF170" t="s">
        <v>18399</v>
      </c>
      <c r="AI170" t="s">
        <v>18389</v>
      </c>
      <c r="AJ170" t="s">
        <v>18390</v>
      </c>
      <c r="AK170" t="s">
        <v>18391</v>
      </c>
      <c r="AL170">
        <v>92109</v>
      </c>
      <c r="AM170" t="s">
        <v>18392</v>
      </c>
      <c r="AN170" t="s">
        <v>18397</v>
      </c>
    </row>
    <row r="171" spans="1:40" ht="43.2" x14ac:dyDescent="0.3">
      <c r="A171" t="s">
        <v>1054</v>
      </c>
      <c r="B171" s="2" t="s">
        <v>15</v>
      </c>
      <c r="C171" s="3">
        <v>40025</v>
      </c>
      <c r="D171" t="s">
        <v>25</v>
      </c>
      <c r="E171" t="s">
        <v>587</v>
      </c>
      <c r="F171" t="s">
        <v>559</v>
      </c>
      <c r="G171" t="s">
        <v>1055</v>
      </c>
      <c r="H171" s="2" t="s">
        <v>106</v>
      </c>
      <c r="I171" s="2" t="s">
        <v>107</v>
      </c>
      <c r="J171" s="1" t="s">
        <v>1056</v>
      </c>
      <c r="K171" s="1">
        <f t="shared" si="9"/>
        <v>1</v>
      </c>
      <c r="L171" s="1">
        <f t="shared" si="9"/>
        <v>0</v>
      </c>
      <c r="M171" s="1">
        <f t="shared" si="9"/>
        <v>0</v>
      </c>
      <c r="N171" s="1">
        <f t="shared" si="9"/>
        <v>0</v>
      </c>
      <c r="O171" s="1">
        <f t="shared" si="10"/>
        <v>1</v>
      </c>
      <c r="P171" s="1" t="s">
        <v>18346</v>
      </c>
      <c r="Q171" s="1" t="s">
        <v>18355</v>
      </c>
      <c r="R171" s="1">
        <v>2168</v>
      </c>
      <c r="S171" s="9">
        <f t="shared" si="12"/>
        <v>1616.6776</v>
      </c>
      <c r="T171" s="3">
        <v>44562</v>
      </c>
      <c r="U171" s="8" t="s">
        <v>1057</v>
      </c>
      <c r="V171" s="3">
        <v>44562</v>
      </c>
      <c r="W171" s="8" t="s">
        <v>944</v>
      </c>
      <c r="X171" s="8">
        <v>7</v>
      </c>
      <c r="Y171" s="10">
        <f t="shared" si="11"/>
        <v>11316.743200000001</v>
      </c>
      <c r="Z171" s="10">
        <f>IFERROR(INDEX(EFs!B:B,MATCH(P171,EFs!A:A,0))*Dataset!Y171/1000,0)</f>
        <v>10.28004941165489</v>
      </c>
      <c r="AA171">
        <v>32.830747000000002</v>
      </c>
      <c r="AB171">
        <v>-117.13733499999999</v>
      </c>
      <c r="AC171">
        <v>1</v>
      </c>
      <c r="AD171" t="s">
        <v>18387</v>
      </c>
      <c r="AE171">
        <v>8806</v>
      </c>
      <c r="AF171" t="s">
        <v>18495</v>
      </c>
      <c r="AI171" t="s">
        <v>18389</v>
      </c>
      <c r="AJ171" t="s">
        <v>18390</v>
      </c>
      <c r="AK171" t="s">
        <v>18391</v>
      </c>
      <c r="AL171">
        <v>92123</v>
      </c>
      <c r="AM171" t="s">
        <v>18392</v>
      </c>
      <c r="AN171" t="s">
        <v>18393</v>
      </c>
    </row>
    <row r="172" spans="1:40" ht="43.2" x14ac:dyDescent="0.3">
      <c r="A172" t="s">
        <v>1058</v>
      </c>
      <c r="B172" s="2" t="s">
        <v>15</v>
      </c>
      <c r="C172" s="3">
        <v>40025</v>
      </c>
      <c r="D172" t="s">
        <v>25</v>
      </c>
      <c r="E172" t="s">
        <v>1059</v>
      </c>
      <c r="F172" t="s">
        <v>72</v>
      </c>
      <c r="G172" t="s">
        <v>1060</v>
      </c>
      <c r="H172" s="2" t="s">
        <v>1061</v>
      </c>
      <c r="I172" s="2" t="s">
        <v>53</v>
      </c>
      <c r="J172" s="1" t="s">
        <v>1062</v>
      </c>
      <c r="K172" s="1">
        <f t="shared" si="9"/>
        <v>1</v>
      </c>
      <c r="L172" s="1">
        <f t="shared" si="9"/>
        <v>0</v>
      </c>
      <c r="M172" s="1">
        <f t="shared" si="9"/>
        <v>0</v>
      </c>
      <c r="N172" s="1">
        <f t="shared" si="9"/>
        <v>0</v>
      </c>
      <c r="O172" s="1">
        <f t="shared" si="10"/>
        <v>1</v>
      </c>
      <c r="P172" s="1" t="s">
        <v>18346</v>
      </c>
      <c r="Q172" s="1">
        <v>35</v>
      </c>
      <c r="R172" s="1">
        <v>68</v>
      </c>
      <c r="S172" s="9">
        <f t="shared" si="12"/>
        <v>35</v>
      </c>
      <c r="T172" s="3">
        <v>44509</v>
      </c>
      <c r="U172" s="8" t="s">
        <v>1063</v>
      </c>
      <c r="V172" s="3">
        <v>44509</v>
      </c>
      <c r="W172" s="8" t="s">
        <v>1064</v>
      </c>
      <c r="X172" s="8">
        <v>40.1</v>
      </c>
      <c r="Y172" s="10">
        <f t="shared" si="11"/>
        <v>1403.5</v>
      </c>
      <c r="Z172" s="10">
        <f>IFERROR(INDEX(EFs!B:B,MATCH(P172,EFs!A:A,0))*Dataset!Y172/1000,0)</f>
        <v>1.2749294646235001</v>
      </c>
      <c r="AA172">
        <v>33.241622</v>
      </c>
      <c r="AB172">
        <v>-117.16976</v>
      </c>
      <c r="AC172">
        <v>1</v>
      </c>
      <c r="AD172" t="s">
        <v>18387</v>
      </c>
      <c r="AE172">
        <v>3775</v>
      </c>
      <c r="AF172" t="s">
        <v>18551</v>
      </c>
      <c r="AI172" t="s">
        <v>18416</v>
      </c>
      <c r="AJ172" t="s">
        <v>18390</v>
      </c>
      <c r="AK172" t="s">
        <v>18391</v>
      </c>
      <c r="AL172">
        <v>92084</v>
      </c>
      <c r="AM172" t="s">
        <v>18392</v>
      </c>
      <c r="AN172" t="s">
        <v>18407</v>
      </c>
    </row>
    <row r="173" spans="1:40" ht="43.2" x14ac:dyDescent="0.3">
      <c r="A173" t="s">
        <v>1065</v>
      </c>
      <c r="B173" s="2" t="s">
        <v>15</v>
      </c>
      <c r="C173" s="3">
        <v>40025</v>
      </c>
      <c r="D173" t="s">
        <v>25</v>
      </c>
      <c r="E173" t="s">
        <v>1066</v>
      </c>
      <c r="F173" t="s">
        <v>1067</v>
      </c>
      <c r="G173" t="s">
        <v>1068</v>
      </c>
      <c r="H173" s="2" t="s">
        <v>19</v>
      </c>
      <c r="I173" s="2" t="s">
        <v>20</v>
      </c>
      <c r="J173" s="1" t="s">
        <v>1069</v>
      </c>
      <c r="K173" s="1">
        <f t="shared" si="9"/>
        <v>1</v>
      </c>
      <c r="L173" s="1">
        <f t="shared" si="9"/>
        <v>0</v>
      </c>
      <c r="M173" s="1">
        <f t="shared" si="9"/>
        <v>0</v>
      </c>
      <c r="N173" s="1">
        <f t="shared" si="9"/>
        <v>0</v>
      </c>
      <c r="O173" s="1">
        <f t="shared" si="10"/>
        <v>1</v>
      </c>
      <c r="P173" s="1" t="s">
        <v>18346</v>
      </c>
      <c r="Q173" s="1" t="s">
        <v>18355</v>
      </c>
      <c r="R173" s="1">
        <v>166</v>
      </c>
      <c r="S173" s="9">
        <f t="shared" si="12"/>
        <v>123.78620000000001</v>
      </c>
      <c r="T173" s="3">
        <v>44531</v>
      </c>
      <c r="U173" s="8" t="s">
        <v>1070</v>
      </c>
      <c r="V173" s="3">
        <v>44648</v>
      </c>
      <c r="W173" s="8" t="s">
        <v>1071</v>
      </c>
      <c r="X173" s="8">
        <v>24.9</v>
      </c>
      <c r="Y173" s="10">
        <f t="shared" si="11"/>
        <v>3082.2763800000002</v>
      </c>
      <c r="Z173" s="10">
        <f>IFERROR(INDEX(EFs!B:B,MATCH(P173,EFs!A:A,0))*Dataset!Y173/1000,0)</f>
        <v>2.7999180441575064</v>
      </c>
      <c r="AA173">
        <v>32.715854999999998</v>
      </c>
      <c r="AB173">
        <v>-117.15926</v>
      </c>
      <c r="AC173">
        <v>1</v>
      </c>
      <c r="AD173" t="s">
        <v>18394</v>
      </c>
      <c r="AE173">
        <v>600</v>
      </c>
      <c r="AF173" t="s">
        <v>18388</v>
      </c>
      <c r="AG173" t="s">
        <v>18510</v>
      </c>
      <c r="AH173">
        <v>2150</v>
      </c>
      <c r="AI173" t="s">
        <v>18389</v>
      </c>
      <c r="AJ173" t="s">
        <v>18390</v>
      </c>
      <c r="AK173" t="s">
        <v>18391</v>
      </c>
      <c r="AL173">
        <v>92101</v>
      </c>
      <c r="AM173" t="s">
        <v>18392</v>
      </c>
      <c r="AN173" t="s">
        <v>18397</v>
      </c>
    </row>
    <row r="174" spans="1:40" ht="28.8" x14ac:dyDescent="0.3">
      <c r="A174" t="s">
        <v>1072</v>
      </c>
      <c r="B174" s="2" t="s">
        <v>15</v>
      </c>
      <c r="C174" s="3">
        <v>40025</v>
      </c>
      <c r="D174" t="s">
        <v>25</v>
      </c>
      <c r="E174" t="s">
        <v>1073</v>
      </c>
      <c r="F174" t="s">
        <v>1074</v>
      </c>
      <c r="G174" t="s">
        <v>1075</v>
      </c>
      <c r="H174" s="2" t="s">
        <v>1076</v>
      </c>
      <c r="I174" s="2" t="s">
        <v>75</v>
      </c>
      <c r="J174" s="1" t="s">
        <v>1077</v>
      </c>
      <c r="K174" s="1">
        <f t="shared" si="9"/>
        <v>1</v>
      </c>
      <c r="L174" s="1">
        <f t="shared" si="9"/>
        <v>0</v>
      </c>
      <c r="M174" s="1">
        <f t="shared" si="9"/>
        <v>0</v>
      </c>
      <c r="N174" s="1">
        <f t="shared" si="9"/>
        <v>0</v>
      </c>
      <c r="O174" s="1">
        <f t="shared" si="10"/>
        <v>1</v>
      </c>
      <c r="P174" s="1" t="s">
        <v>18346</v>
      </c>
      <c r="Q174" s="1" t="s">
        <v>18355</v>
      </c>
      <c r="R174" s="1">
        <v>947</v>
      </c>
      <c r="S174" s="9">
        <f t="shared" si="12"/>
        <v>706.17790000000002</v>
      </c>
      <c r="T174" s="3">
        <v>44562</v>
      </c>
      <c r="U174" s="8" t="s">
        <v>1078</v>
      </c>
      <c r="V174" s="3">
        <v>44562</v>
      </c>
      <c r="W174" s="8" t="s">
        <v>1079</v>
      </c>
      <c r="X174" s="8">
        <v>0.1</v>
      </c>
      <c r="Y174" s="10">
        <f t="shared" si="11"/>
        <v>70.617789999999999</v>
      </c>
      <c r="Z174" s="10">
        <f>IFERROR(INDEX(EFs!B:B,MATCH(P174,EFs!A:A,0))*Dataset!Y174/1000,0)</f>
        <v>6.4148700532664596E-2</v>
      </c>
      <c r="AA174">
        <v>33.103116999999997</v>
      </c>
      <c r="AB174">
        <v>-117.28951600000001</v>
      </c>
      <c r="AC174">
        <v>1</v>
      </c>
      <c r="AD174" t="s">
        <v>18387</v>
      </c>
      <c r="AE174">
        <v>7100</v>
      </c>
      <c r="AF174" t="s">
        <v>18552</v>
      </c>
      <c r="AI174" t="s">
        <v>18509</v>
      </c>
      <c r="AJ174" t="s">
        <v>18390</v>
      </c>
      <c r="AK174" t="s">
        <v>18391</v>
      </c>
      <c r="AL174">
        <v>92011</v>
      </c>
      <c r="AM174" t="s">
        <v>18392</v>
      </c>
      <c r="AN174" t="s">
        <v>18393</v>
      </c>
    </row>
    <row r="175" spans="1:40" ht="43.2" x14ac:dyDescent="0.3">
      <c r="A175" t="s">
        <v>1080</v>
      </c>
      <c r="B175" s="2" t="s">
        <v>15</v>
      </c>
      <c r="C175" s="3">
        <v>40025</v>
      </c>
      <c r="D175" t="s">
        <v>25</v>
      </c>
      <c r="E175" t="s">
        <v>58</v>
      </c>
      <c r="F175" t="s">
        <v>59</v>
      </c>
      <c r="G175" t="s">
        <v>60</v>
      </c>
      <c r="H175" s="2" t="s">
        <v>61</v>
      </c>
      <c r="I175" s="2" t="s">
        <v>62</v>
      </c>
      <c r="J175" s="1" t="s">
        <v>1081</v>
      </c>
      <c r="K175" s="1">
        <f t="shared" si="9"/>
        <v>1</v>
      </c>
      <c r="L175" s="1">
        <f t="shared" si="9"/>
        <v>0</v>
      </c>
      <c r="M175" s="1">
        <f t="shared" si="9"/>
        <v>0</v>
      </c>
      <c r="N175" s="1">
        <f t="shared" si="9"/>
        <v>0</v>
      </c>
      <c r="O175" s="1">
        <f t="shared" si="10"/>
        <v>1</v>
      </c>
      <c r="P175" s="1" t="s">
        <v>18346</v>
      </c>
      <c r="Q175" s="1" t="s">
        <v>18355</v>
      </c>
      <c r="R175" s="1">
        <v>896</v>
      </c>
      <c r="S175" s="9">
        <f t="shared" si="12"/>
        <v>668.1472</v>
      </c>
      <c r="T175" s="3">
        <v>44490</v>
      </c>
      <c r="U175" s="8" t="s">
        <v>1082</v>
      </c>
      <c r="V175" s="3">
        <v>44490</v>
      </c>
      <c r="W175" s="8" t="s">
        <v>1083</v>
      </c>
      <c r="X175" s="8">
        <v>5</v>
      </c>
      <c r="Y175" s="10">
        <f t="shared" si="11"/>
        <v>3340.7359999999999</v>
      </c>
      <c r="Z175" s="10">
        <f>IFERROR(INDEX(EFs!B:B,MATCH(P175,EFs!A:A,0))*Dataset!Y175/1000,0)</f>
        <v>3.034700933329856</v>
      </c>
      <c r="AA175">
        <v>32.772146999999997</v>
      </c>
      <c r="AB175">
        <v>-117.072548</v>
      </c>
      <c r="AC175">
        <v>1</v>
      </c>
      <c r="AD175" t="s">
        <v>18387</v>
      </c>
      <c r="AE175">
        <v>5500</v>
      </c>
      <c r="AF175" t="s">
        <v>18402</v>
      </c>
      <c r="AI175" t="s">
        <v>18389</v>
      </c>
      <c r="AJ175" t="s">
        <v>18390</v>
      </c>
      <c r="AK175" t="s">
        <v>18391</v>
      </c>
      <c r="AL175">
        <v>92182</v>
      </c>
      <c r="AM175" t="s">
        <v>18392</v>
      </c>
      <c r="AN175" t="s">
        <v>18393</v>
      </c>
    </row>
    <row r="176" spans="1:40" ht="28.8" x14ac:dyDescent="0.3">
      <c r="A176" t="s">
        <v>1084</v>
      </c>
      <c r="B176" s="2" t="s">
        <v>15</v>
      </c>
      <c r="C176" s="3">
        <v>40025</v>
      </c>
      <c r="D176" t="s">
        <v>25</v>
      </c>
      <c r="E176" t="s">
        <v>1085</v>
      </c>
      <c r="F176" t="s">
        <v>639</v>
      </c>
      <c r="G176" t="s">
        <v>1086</v>
      </c>
      <c r="H176" s="2" t="s">
        <v>523</v>
      </c>
      <c r="I176" s="2" t="s">
        <v>164</v>
      </c>
      <c r="J176" s="1" t="s">
        <v>1087</v>
      </c>
      <c r="K176" s="1">
        <f t="shared" si="9"/>
        <v>1</v>
      </c>
      <c r="L176" s="1">
        <f t="shared" si="9"/>
        <v>0</v>
      </c>
      <c r="M176" s="1">
        <f t="shared" si="9"/>
        <v>0</v>
      </c>
      <c r="N176" s="1">
        <f t="shared" si="9"/>
        <v>0</v>
      </c>
      <c r="O176" s="1">
        <f t="shared" si="10"/>
        <v>1</v>
      </c>
      <c r="P176" s="1" t="s">
        <v>18346</v>
      </c>
      <c r="Q176" s="1" t="s">
        <v>18355</v>
      </c>
      <c r="R176" s="1">
        <v>375</v>
      </c>
      <c r="S176" s="9">
        <f t="shared" si="12"/>
        <v>279.63749999999999</v>
      </c>
      <c r="T176" s="3">
        <v>44328</v>
      </c>
      <c r="U176" s="8" t="s">
        <v>1088</v>
      </c>
      <c r="V176" s="3">
        <v>44328</v>
      </c>
      <c r="W176" s="8" t="s">
        <v>1089</v>
      </c>
      <c r="X176" s="8">
        <v>3</v>
      </c>
      <c r="Y176" s="10">
        <f t="shared" si="11"/>
        <v>838.91249999999991</v>
      </c>
      <c r="Z176" s="10">
        <f>IFERROR(INDEX(EFs!B:B,MATCH(P176,EFs!A:A,0))*Dataset!Y176/1000,0)</f>
        <v>0.76206217633841244</v>
      </c>
      <c r="AA176">
        <v>33.250419999999998</v>
      </c>
      <c r="AB176">
        <v>-117.322867</v>
      </c>
      <c r="AC176">
        <v>1</v>
      </c>
      <c r="AD176" t="s">
        <v>18394</v>
      </c>
      <c r="AE176">
        <v>855</v>
      </c>
      <c r="AF176" t="s">
        <v>18553</v>
      </c>
      <c r="AI176" t="s">
        <v>18410</v>
      </c>
      <c r="AJ176" t="s">
        <v>18390</v>
      </c>
      <c r="AK176" t="s">
        <v>18391</v>
      </c>
      <c r="AL176">
        <v>92058</v>
      </c>
      <c r="AM176" t="s">
        <v>18392</v>
      </c>
      <c r="AN176" t="s">
        <v>18397</v>
      </c>
    </row>
    <row r="177" spans="1:40" ht="43.2" x14ac:dyDescent="0.3">
      <c r="A177" t="s">
        <v>1090</v>
      </c>
      <c r="B177" s="2" t="s">
        <v>15</v>
      </c>
      <c r="C177" s="3">
        <v>40025</v>
      </c>
      <c r="D177" t="s">
        <v>25</v>
      </c>
      <c r="E177" t="s">
        <v>1091</v>
      </c>
      <c r="F177" t="s">
        <v>639</v>
      </c>
      <c r="G177" t="s">
        <v>1092</v>
      </c>
      <c r="H177" s="2" t="s">
        <v>523</v>
      </c>
      <c r="I177" s="2" t="s">
        <v>164</v>
      </c>
      <c r="J177" s="1" t="s">
        <v>1093</v>
      </c>
      <c r="K177" s="1">
        <f t="shared" si="9"/>
        <v>1</v>
      </c>
      <c r="L177" s="1">
        <f t="shared" si="9"/>
        <v>0</v>
      </c>
      <c r="M177" s="1">
        <f t="shared" si="9"/>
        <v>0</v>
      </c>
      <c r="N177" s="1">
        <f t="shared" si="9"/>
        <v>0</v>
      </c>
      <c r="O177" s="1">
        <f t="shared" si="10"/>
        <v>1</v>
      </c>
      <c r="P177" s="1" t="s">
        <v>18346</v>
      </c>
      <c r="Q177" s="1">
        <v>250</v>
      </c>
      <c r="R177" s="1">
        <v>420</v>
      </c>
      <c r="S177" s="9">
        <f t="shared" si="12"/>
        <v>250</v>
      </c>
      <c r="T177" s="3">
        <v>44328</v>
      </c>
      <c r="U177" s="8" t="s">
        <v>1094</v>
      </c>
      <c r="V177" s="3">
        <v>44328</v>
      </c>
      <c r="W177" s="8" t="s">
        <v>1095</v>
      </c>
      <c r="X177" s="8">
        <v>3.2</v>
      </c>
      <c r="Y177" s="10">
        <f t="shared" si="11"/>
        <v>800</v>
      </c>
      <c r="Z177" s="10">
        <f>IFERROR(INDEX(EFs!B:B,MATCH(P177,EFs!A:A,0))*Dataset!Y177/1000,0)</f>
        <v>0.72671433680000008</v>
      </c>
      <c r="AA177">
        <v>33.210858000000002</v>
      </c>
      <c r="AB177">
        <v>-117.35384500000001</v>
      </c>
      <c r="AC177">
        <v>1</v>
      </c>
      <c r="AD177" t="s">
        <v>18394</v>
      </c>
      <c r="AE177">
        <v>110</v>
      </c>
      <c r="AF177" t="s">
        <v>18554</v>
      </c>
      <c r="AI177" t="s">
        <v>18410</v>
      </c>
      <c r="AJ177" t="s">
        <v>18390</v>
      </c>
      <c r="AK177" t="s">
        <v>18391</v>
      </c>
      <c r="AL177">
        <v>92058</v>
      </c>
      <c r="AM177" t="s">
        <v>18392</v>
      </c>
      <c r="AN177" t="s">
        <v>18397</v>
      </c>
    </row>
    <row r="178" spans="1:40" ht="28.8" x14ac:dyDescent="0.3">
      <c r="A178" t="s">
        <v>1096</v>
      </c>
      <c r="B178" s="2" t="s">
        <v>15</v>
      </c>
      <c r="C178" s="3">
        <v>40025</v>
      </c>
      <c r="D178" t="s">
        <v>25</v>
      </c>
      <c r="E178" t="s">
        <v>1097</v>
      </c>
      <c r="F178" t="s">
        <v>27</v>
      </c>
      <c r="G178" t="s">
        <v>1098</v>
      </c>
      <c r="H178" s="2" t="s">
        <v>97</v>
      </c>
      <c r="I178" s="2" t="s">
        <v>98</v>
      </c>
      <c r="J178" s="1" t="s">
        <v>1099</v>
      </c>
      <c r="K178" s="1">
        <f t="shared" si="9"/>
        <v>1</v>
      </c>
      <c r="L178" s="1">
        <f t="shared" si="9"/>
        <v>0</v>
      </c>
      <c r="M178" s="1">
        <f t="shared" si="9"/>
        <v>0</v>
      </c>
      <c r="N178" s="1">
        <f t="shared" si="9"/>
        <v>0</v>
      </c>
      <c r="O178" s="1">
        <f t="shared" si="10"/>
        <v>1</v>
      </c>
      <c r="P178" s="1" t="s">
        <v>18346</v>
      </c>
      <c r="Q178" s="1" t="s">
        <v>18355</v>
      </c>
      <c r="R178" s="1">
        <v>207</v>
      </c>
      <c r="S178" s="9">
        <f t="shared" si="12"/>
        <v>154.35990000000001</v>
      </c>
      <c r="T178" s="8"/>
      <c r="U178" s="8"/>
      <c r="V178" s="8"/>
      <c r="W178" s="8"/>
      <c r="X178" s="8"/>
      <c r="Y178" s="10">
        <f t="shared" si="11"/>
        <v>0</v>
      </c>
      <c r="Z178" s="10">
        <f>IFERROR(INDEX(EFs!B:B,MATCH(P178,EFs!A:A,0))*Dataset!Y178/1000,0)</f>
        <v>0</v>
      </c>
      <c r="AA178">
        <v>33.166738000000002</v>
      </c>
      <c r="AB178">
        <v>-117.267115</v>
      </c>
      <c r="AC178">
        <v>0.7</v>
      </c>
      <c r="AD178" t="s">
        <v>18408</v>
      </c>
      <c r="AF178" t="s">
        <v>18555</v>
      </c>
      <c r="AI178" t="s">
        <v>18410</v>
      </c>
      <c r="AJ178" t="s">
        <v>18390</v>
      </c>
      <c r="AK178" t="s">
        <v>18391</v>
      </c>
      <c r="AL178">
        <v>92056</v>
      </c>
      <c r="AM178" t="s">
        <v>18392</v>
      </c>
      <c r="AN178" t="s">
        <v>18397</v>
      </c>
    </row>
    <row r="179" spans="1:40" ht="28.8" x14ac:dyDescent="0.3">
      <c r="A179" t="s">
        <v>1100</v>
      </c>
      <c r="B179" s="2" t="s">
        <v>15</v>
      </c>
      <c r="C179" s="3">
        <v>40025</v>
      </c>
      <c r="D179" t="s">
        <v>25</v>
      </c>
      <c r="E179" t="s">
        <v>1101</v>
      </c>
      <c r="F179" t="s">
        <v>72</v>
      </c>
      <c r="G179" t="s">
        <v>603</v>
      </c>
      <c r="H179" s="2" t="s">
        <v>523</v>
      </c>
      <c r="I179" s="2" t="s">
        <v>164</v>
      </c>
      <c r="J179" s="1" t="s">
        <v>1102</v>
      </c>
      <c r="K179" s="1">
        <f t="shared" si="9"/>
        <v>1</v>
      </c>
      <c r="L179" s="1">
        <f t="shared" si="9"/>
        <v>0</v>
      </c>
      <c r="M179" s="1">
        <f t="shared" si="9"/>
        <v>0</v>
      </c>
      <c r="N179" s="1">
        <f t="shared" si="9"/>
        <v>0</v>
      </c>
      <c r="O179" s="1">
        <f t="shared" si="10"/>
        <v>1</v>
      </c>
      <c r="P179" s="1" t="s">
        <v>18346</v>
      </c>
      <c r="Q179" s="1" t="s">
        <v>18355</v>
      </c>
      <c r="R179" s="1">
        <v>269</v>
      </c>
      <c r="S179" s="9">
        <f t="shared" si="12"/>
        <v>200.5933</v>
      </c>
      <c r="T179" s="3">
        <v>44327</v>
      </c>
      <c r="U179" s="8" t="s">
        <v>1103</v>
      </c>
      <c r="V179" s="3">
        <v>44327</v>
      </c>
      <c r="W179" s="8" t="s">
        <v>1104</v>
      </c>
      <c r="X179" s="8">
        <v>2.4</v>
      </c>
      <c r="Y179" s="10">
        <f t="shared" si="11"/>
        <v>481.42391999999995</v>
      </c>
      <c r="Z179" s="10">
        <f>IFERROR(INDEX(EFs!B:B,MATCH(P179,EFs!A:A,0))*Dataset!Y179/1000,0)</f>
        <v>0.43732208092807029</v>
      </c>
      <c r="AA179">
        <v>33.248545</v>
      </c>
      <c r="AB179">
        <v>-117.331489</v>
      </c>
      <c r="AC179">
        <v>0.9</v>
      </c>
      <c r="AD179" t="s">
        <v>18387</v>
      </c>
      <c r="AE179">
        <v>3950</v>
      </c>
      <c r="AF179" t="s">
        <v>18497</v>
      </c>
      <c r="AI179" t="s">
        <v>18410</v>
      </c>
      <c r="AJ179" t="s">
        <v>18390</v>
      </c>
      <c r="AK179" t="s">
        <v>18391</v>
      </c>
      <c r="AL179">
        <v>92058</v>
      </c>
      <c r="AM179" t="s">
        <v>18392</v>
      </c>
      <c r="AN179" t="s">
        <v>18393</v>
      </c>
    </row>
    <row r="180" spans="1:40" ht="28.8" x14ac:dyDescent="0.3">
      <c r="A180" t="s">
        <v>1105</v>
      </c>
      <c r="B180" s="2" t="s">
        <v>15</v>
      </c>
      <c r="C180" s="3">
        <v>40025</v>
      </c>
      <c r="D180" t="s">
        <v>25</v>
      </c>
      <c r="E180" t="s">
        <v>1106</v>
      </c>
      <c r="F180" t="s">
        <v>1107</v>
      </c>
      <c r="G180" t="s">
        <v>1108</v>
      </c>
      <c r="H180" s="2" t="s">
        <v>106</v>
      </c>
      <c r="I180" s="2" t="s">
        <v>107</v>
      </c>
      <c r="J180" s="1" t="s">
        <v>1109</v>
      </c>
      <c r="K180" s="1">
        <f t="shared" si="9"/>
        <v>1</v>
      </c>
      <c r="L180" s="1">
        <f t="shared" si="9"/>
        <v>0</v>
      </c>
      <c r="M180" s="1">
        <f t="shared" si="9"/>
        <v>0</v>
      </c>
      <c r="N180" s="1">
        <f t="shared" si="9"/>
        <v>0</v>
      </c>
      <c r="O180" s="1">
        <f t="shared" si="10"/>
        <v>1</v>
      </c>
      <c r="P180" s="1" t="s">
        <v>18346</v>
      </c>
      <c r="Q180" s="1">
        <v>250</v>
      </c>
      <c r="R180" s="1">
        <v>333</v>
      </c>
      <c r="S180" s="9">
        <f t="shared" si="12"/>
        <v>250</v>
      </c>
      <c r="T180" s="3">
        <v>44561</v>
      </c>
      <c r="U180" s="8" t="s">
        <v>1110</v>
      </c>
      <c r="V180" s="3">
        <v>44697</v>
      </c>
      <c r="W180" s="8" t="s">
        <v>1111</v>
      </c>
      <c r="X180" s="8">
        <v>13</v>
      </c>
      <c r="Y180" s="10">
        <f t="shared" si="11"/>
        <v>3250</v>
      </c>
      <c r="Z180" s="10">
        <f>IFERROR(INDEX(EFs!B:B,MATCH(P180,EFs!A:A,0))*Dataset!Y180/1000,0)</f>
        <v>2.9522769932499999</v>
      </c>
      <c r="AA180">
        <v>32.809694</v>
      </c>
      <c r="AB180">
        <v>-117.131282</v>
      </c>
      <c r="AC180">
        <v>1</v>
      </c>
      <c r="AD180" t="s">
        <v>18394</v>
      </c>
      <c r="AE180">
        <v>9225</v>
      </c>
      <c r="AF180" t="s">
        <v>18556</v>
      </c>
      <c r="AI180" t="s">
        <v>18389</v>
      </c>
      <c r="AJ180" t="s">
        <v>18390</v>
      </c>
      <c r="AK180" t="s">
        <v>18391</v>
      </c>
      <c r="AL180">
        <v>92123</v>
      </c>
      <c r="AM180" t="s">
        <v>18392</v>
      </c>
      <c r="AN180" t="s">
        <v>18397</v>
      </c>
    </row>
    <row r="181" spans="1:40" ht="43.2" x14ac:dyDescent="0.3">
      <c r="A181" t="s">
        <v>1112</v>
      </c>
      <c r="B181" s="2" t="s">
        <v>15</v>
      </c>
      <c r="C181" s="3">
        <v>40025</v>
      </c>
      <c r="D181" t="s">
        <v>25</v>
      </c>
      <c r="E181" t="s">
        <v>1113</v>
      </c>
      <c r="F181" t="s">
        <v>1114</v>
      </c>
      <c r="G181" t="s">
        <v>1115</v>
      </c>
      <c r="H181" s="2" t="s">
        <v>781</v>
      </c>
      <c r="I181" s="2" t="s">
        <v>782</v>
      </c>
      <c r="J181" s="1" t="s">
        <v>1116</v>
      </c>
      <c r="K181" s="1">
        <f t="shared" si="9"/>
        <v>1</v>
      </c>
      <c r="L181" s="1">
        <f t="shared" si="9"/>
        <v>0</v>
      </c>
      <c r="M181" s="1">
        <f t="shared" si="9"/>
        <v>0</v>
      </c>
      <c r="N181" s="1">
        <f t="shared" si="9"/>
        <v>0</v>
      </c>
      <c r="O181" s="1">
        <f t="shared" si="10"/>
        <v>1</v>
      </c>
      <c r="P181" s="1" t="s">
        <v>18346</v>
      </c>
      <c r="Q181" s="1" t="s">
        <v>18355</v>
      </c>
      <c r="R181" s="1">
        <v>568</v>
      </c>
      <c r="S181" s="9">
        <f t="shared" si="12"/>
        <v>423.55760000000004</v>
      </c>
      <c r="T181" s="3">
        <v>44552</v>
      </c>
      <c r="U181" s="8" t="s">
        <v>1117</v>
      </c>
      <c r="V181" s="3">
        <v>44552</v>
      </c>
      <c r="W181" s="8" t="s">
        <v>1118</v>
      </c>
      <c r="X181" s="8">
        <v>6</v>
      </c>
      <c r="Y181" s="10">
        <f t="shared" si="11"/>
        <v>2541.3456000000001</v>
      </c>
      <c r="Z181" s="10">
        <f>IFERROR(INDEX(EFs!B:B,MATCH(P181,EFs!A:A,0))*Dataset!Y181/1000,0)</f>
        <v>2.3085403528544974</v>
      </c>
      <c r="AA181">
        <v>32.909722000000002</v>
      </c>
      <c r="AB181">
        <v>-117.18168300000001</v>
      </c>
      <c r="AC181">
        <v>1</v>
      </c>
      <c r="AD181" t="s">
        <v>18387</v>
      </c>
      <c r="AE181">
        <v>6420</v>
      </c>
      <c r="AF181" t="s">
        <v>18557</v>
      </c>
      <c r="AI181" t="s">
        <v>18389</v>
      </c>
      <c r="AJ181" t="s">
        <v>18390</v>
      </c>
      <c r="AK181" t="s">
        <v>18391</v>
      </c>
      <c r="AL181">
        <v>92121</v>
      </c>
      <c r="AM181" t="s">
        <v>18392</v>
      </c>
      <c r="AN181" t="s">
        <v>18393</v>
      </c>
    </row>
    <row r="182" spans="1:40" ht="43.2" x14ac:dyDescent="0.3">
      <c r="A182" t="s">
        <v>1119</v>
      </c>
      <c r="B182" s="2" t="s">
        <v>15</v>
      </c>
      <c r="C182" s="3">
        <v>40025</v>
      </c>
      <c r="D182" t="s">
        <v>25</v>
      </c>
      <c r="E182" t="s">
        <v>1120</v>
      </c>
      <c r="F182" t="s">
        <v>1121</v>
      </c>
      <c r="G182" t="s">
        <v>1122</v>
      </c>
      <c r="H182" s="2" t="s">
        <v>781</v>
      </c>
      <c r="I182" s="2" t="s">
        <v>782</v>
      </c>
      <c r="J182" s="1" t="s">
        <v>1123</v>
      </c>
      <c r="K182" s="1">
        <f t="shared" si="9"/>
        <v>1</v>
      </c>
      <c r="L182" s="1">
        <f t="shared" si="9"/>
        <v>0</v>
      </c>
      <c r="M182" s="1">
        <f t="shared" si="9"/>
        <v>0</v>
      </c>
      <c r="N182" s="1">
        <f t="shared" si="9"/>
        <v>0</v>
      </c>
      <c r="O182" s="1">
        <f t="shared" si="10"/>
        <v>1</v>
      </c>
      <c r="P182" s="1" t="s">
        <v>18346</v>
      </c>
      <c r="Q182" s="1" t="s">
        <v>18355</v>
      </c>
      <c r="R182" s="1">
        <v>1170</v>
      </c>
      <c r="S182" s="9">
        <f t="shared" si="12"/>
        <v>872.46900000000005</v>
      </c>
      <c r="T182" s="3">
        <v>44552</v>
      </c>
      <c r="U182" s="8" t="s">
        <v>1124</v>
      </c>
      <c r="V182" s="3">
        <v>44552</v>
      </c>
      <c r="W182" s="8" t="s">
        <v>1125</v>
      </c>
      <c r="X182" s="8">
        <v>6.5</v>
      </c>
      <c r="Y182" s="10">
        <f t="shared" si="11"/>
        <v>5671.0485000000008</v>
      </c>
      <c r="Z182" s="10">
        <f>IFERROR(INDEX(EFs!B:B,MATCH(P182,EFs!A:A,0))*Dataset!Y182/1000,0)</f>
        <v>5.1515403120476693</v>
      </c>
      <c r="AA182">
        <v>32.909961000000003</v>
      </c>
      <c r="AB182">
        <v>-117.180575</v>
      </c>
      <c r="AC182">
        <v>1</v>
      </c>
      <c r="AD182" t="s">
        <v>18387</v>
      </c>
      <c r="AE182">
        <v>6450</v>
      </c>
      <c r="AF182" t="s">
        <v>18557</v>
      </c>
      <c r="AI182" t="s">
        <v>18389</v>
      </c>
      <c r="AJ182" t="s">
        <v>18390</v>
      </c>
      <c r="AK182" t="s">
        <v>18391</v>
      </c>
      <c r="AL182">
        <v>92121</v>
      </c>
      <c r="AM182" t="s">
        <v>18392</v>
      </c>
      <c r="AN182" t="s">
        <v>18393</v>
      </c>
    </row>
    <row r="183" spans="1:40" ht="43.2" x14ac:dyDescent="0.3">
      <c r="A183" t="s">
        <v>1126</v>
      </c>
      <c r="B183" s="2" t="s">
        <v>15</v>
      </c>
      <c r="C183" s="3">
        <v>40025</v>
      </c>
      <c r="D183" t="s">
        <v>25</v>
      </c>
      <c r="E183" t="s">
        <v>80</v>
      </c>
      <c r="F183" t="s">
        <v>27</v>
      </c>
      <c r="G183" t="s">
        <v>1127</v>
      </c>
      <c r="H183" s="2" t="s">
        <v>1128</v>
      </c>
      <c r="I183" s="2" t="s">
        <v>84</v>
      </c>
      <c r="J183" s="1" t="s">
        <v>1129</v>
      </c>
      <c r="K183" s="1">
        <f t="shared" si="9"/>
        <v>1</v>
      </c>
      <c r="L183" s="1">
        <f t="shared" si="9"/>
        <v>0</v>
      </c>
      <c r="M183" s="1">
        <f t="shared" si="9"/>
        <v>0</v>
      </c>
      <c r="N183" s="1">
        <f t="shared" si="9"/>
        <v>0</v>
      </c>
      <c r="O183" s="1">
        <f t="shared" si="10"/>
        <v>1</v>
      </c>
      <c r="P183" s="1" t="s">
        <v>18346</v>
      </c>
      <c r="Q183" s="1">
        <v>210</v>
      </c>
      <c r="R183" s="1">
        <v>305</v>
      </c>
      <c r="S183" s="9">
        <f t="shared" si="12"/>
        <v>210</v>
      </c>
      <c r="T183" s="8"/>
      <c r="U183" s="8"/>
      <c r="V183" s="8"/>
      <c r="W183" s="8"/>
      <c r="X183" s="8"/>
      <c r="Y183" s="10">
        <f t="shared" si="11"/>
        <v>0</v>
      </c>
      <c r="Z183" s="10">
        <f>IFERROR(INDEX(EFs!B:B,MATCH(P183,EFs!A:A,0))*Dataset!Y183/1000,0)</f>
        <v>0</v>
      </c>
      <c r="AA183">
        <v>32.652354000000003</v>
      </c>
      <c r="AB183">
        <v>-117.036101</v>
      </c>
      <c r="AC183">
        <v>1</v>
      </c>
      <c r="AD183" t="s">
        <v>18394</v>
      </c>
      <c r="AE183">
        <v>325</v>
      </c>
      <c r="AF183" t="s">
        <v>18558</v>
      </c>
      <c r="AI183" t="s">
        <v>18559</v>
      </c>
      <c r="AJ183" t="s">
        <v>18390</v>
      </c>
      <c r="AK183" t="s">
        <v>18391</v>
      </c>
      <c r="AL183">
        <v>91902</v>
      </c>
      <c r="AM183" t="s">
        <v>18392</v>
      </c>
      <c r="AN183" t="s">
        <v>18397</v>
      </c>
    </row>
    <row r="184" spans="1:40" ht="43.2" x14ac:dyDescent="0.3">
      <c r="A184" t="s">
        <v>1130</v>
      </c>
      <c r="B184" s="2" t="s">
        <v>15</v>
      </c>
      <c r="C184" s="3">
        <v>40025</v>
      </c>
      <c r="D184" t="s">
        <v>25</v>
      </c>
      <c r="E184" t="s">
        <v>80</v>
      </c>
      <c r="F184" t="s">
        <v>27</v>
      </c>
      <c r="G184" t="s">
        <v>1131</v>
      </c>
      <c r="H184" s="2" t="s">
        <v>83</v>
      </c>
      <c r="I184" s="2" t="s">
        <v>84</v>
      </c>
      <c r="J184" s="1" t="s">
        <v>1132</v>
      </c>
      <c r="K184" s="1">
        <f t="shared" si="9"/>
        <v>1</v>
      </c>
      <c r="L184" s="1">
        <f t="shared" si="9"/>
        <v>0</v>
      </c>
      <c r="M184" s="1">
        <f t="shared" si="9"/>
        <v>0</v>
      </c>
      <c r="N184" s="1">
        <f t="shared" si="9"/>
        <v>0</v>
      </c>
      <c r="O184" s="1">
        <f t="shared" si="10"/>
        <v>1</v>
      </c>
      <c r="P184" s="1" t="s">
        <v>18346</v>
      </c>
      <c r="Q184" s="1">
        <v>80</v>
      </c>
      <c r="R184" s="1">
        <v>120</v>
      </c>
      <c r="S184" s="9">
        <f t="shared" si="12"/>
        <v>80</v>
      </c>
      <c r="T184" s="8"/>
      <c r="U184" s="8"/>
      <c r="V184" s="8"/>
      <c r="W184" s="8"/>
      <c r="X184" s="8"/>
      <c r="Y184" s="10">
        <f t="shared" si="11"/>
        <v>0</v>
      </c>
      <c r="Z184" s="10">
        <f>IFERROR(INDEX(EFs!B:B,MATCH(P184,EFs!A:A,0))*Dataset!Y184/1000,0)</f>
        <v>0</v>
      </c>
      <c r="AA184">
        <v>32.632784999999998</v>
      </c>
      <c r="AB184">
        <v>-117.037993</v>
      </c>
      <c r="AC184">
        <v>1</v>
      </c>
      <c r="AD184" t="s">
        <v>18387</v>
      </c>
      <c r="AE184" s="21">
        <v>827.5</v>
      </c>
      <c r="AF184" t="s">
        <v>18560</v>
      </c>
      <c r="AI184" t="s">
        <v>18406</v>
      </c>
      <c r="AJ184" t="s">
        <v>18390</v>
      </c>
      <c r="AK184" t="s">
        <v>18391</v>
      </c>
      <c r="AL184">
        <v>91910</v>
      </c>
      <c r="AM184" t="s">
        <v>18392</v>
      </c>
      <c r="AN184" t="s">
        <v>18561</v>
      </c>
    </row>
    <row r="185" spans="1:40" ht="43.2" x14ac:dyDescent="0.3">
      <c r="A185" t="s">
        <v>1133</v>
      </c>
      <c r="B185" s="2" t="s">
        <v>15</v>
      </c>
      <c r="C185" s="3">
        <v>40025</v>
      </c>
      <c r="D185" t="s">
        <v>25</v>
      </c>
      <c r="E185" t="s">
        <v>1134</v>
      </c>
      <c r="F185" t="s">
        <v>1135</v>
      </c>
      <c r="G185" t="s">
        <v>1136</v>
      </c>
      <c r="H185" s="2" t="s">
        <v>83</v>
      </c>
      <c r="I185" s="2" t="s">
        <v>84</v>
      </c>
      <c r="J185" s="1" t="s">
        <v>1137</v>
      </c>
      <c r="K185" s="1">
        <f t="shared" si="9"/>
        <v>1</v>
      </c>
      <c r="L185" s="1">
        <f t="shared" si="9"/>
        <v>0</v>
      </c>
      <c r="M185" s="1">
        <f t="shared" si="9"/>
        <v>0</v>
      </c>
      <c r="N185" s="1">
        <f t="shared" si="9"/>
        <v>0</v>
      </c>
      <c r="O185" s="1">
        <f t="shared" si="10"/>
        <v>1</v>
      </c>
      <c r="P185" s="1" t="s">
        <v>18346</v>
      </c>
      <c r="Q185" s="1">
        <v>75</v>
      </c>
      <c r="R185" s="1">
        <v>121</v>
      </c>
      <c r="S185" s="9">
        <f t="shared" si="12"/>
        <v>75</v>
      </c>
      <c r="T185" s="3">
        <v>44491</v>
      </c>
      <c r="U185" s="8" t="s">
        <v>1138</v>
      </c>
      <c r="V185" s="3">
        <v>44491</v>
      </c>
      <c r="W185" s="8" t="s">
        <v>1139</v>
      </c>
      <c r="X185" s="8">
        <v>5</v>
      </c>
      <c r="Y185" s="10">
        <f t="shared" si="11"/>
        <v>375</v>
      </c>
      <c r="Z185" s="10">
        <f>IFERROR(INDEX(EFs!B:B,MATCH(P185,EFs!A:A,0))*Dataset!Y185/1000,0)</f>
        <v>0.34064734537499997</v>
      </c>
      <c r="AA185">
        <v>32.650143</v>
      </c>
      <c r="AB185">
        <v>-117.04903</v>
      </c>
      <c r="AC185">
        <v>1</v>
      </c>
      <c r="AD185" t="s">
        <v>18387</v>
      </c>
      <c r="AE185">
        <v>3410</v>
      </c>
      <c r="AF185" t="s">
        <v>18562</v>
      </c>
      <c r="AI185" t="s">
        <v>18406</v>
      </c>
      <c r="AJ185" t="s">
        <v>18390</v>
      </c>
      <c r="AK185" t="s">
        <v>18391</v>
      </c>
      <c r="AL185">
        <v>91910</v>
      </c>
      <c r="AM185" t="s">
        <v>18392</v>
      </c>
      <c r="AN185" t="s">
        <v>18393</v>
      </c>
    </row>
    <row r="186" spans="1:40" ht="43.2" x14ac:dyDescent="0.3">
      <c r="A186" t="s">
        <v>1140</v>
      </c>
      <c r="B186" s="2" t="s">
        <v>15</v>
      </c>
      <c r="C186" s="3">
        <v>40025</v>
      </c>
      <c r="D186" t="s">
        <v>25</v>
      </c>
      <c r="E186" t="s">
        <v>80</v>
      </c>
      <c r="F186" t="s">
        <v>27</v>
      </c>
      <c r="G186" t="s">
        <v>1141</v>
      </c>
      <c r="H186" s="2" t="s">
        <v>1128</v>
      </c>
      <c r="I186" s="2" t="s">
        <v>84</v>
      </c>
      <c r="J186" s="1" t="s">
        <v>1142</v>
      </c>
      <c r="K186" s="1">
        <f t="shared" si="9"/>
        <v>1</v>
      </c>
      <c r="L186" s="1">
        <f t="shared" si="9"/>
        <v>0</v>
      </c>
      <c r="M186" s="1">
        <f t="shared" si="9"/>
        <v>0</v>
      </c>
      <c r="N186" s="1">
        <f t="shared" si="9"/>
        <v>0</v>
      </c>
      <c r="O186" s="1">
        <f t="shared" si="10"/>
        <v>1</v>
      </c>
      <c r="P186" s="1" t="s">
        <v>18346</v>
      </c>
      <c r="Q186" s="1">
        <v>200</v>
      </c>
      <c r="R186" s="1">
        <v>306</v>
      </c>
      <c r="S186" s="9">
        <f t="shared" si="12"/>
        <v>200</v>
      </c>
      <c r="T186" s="3">
        <v>44447</v>
      </c>
      <c r="U186" s="8" t="s">
        <v>1143</v>
      </c>
      <c r="V186" s="3">
        <v>44491</v>
      </c>
      <c r="W186" s="8" t="s">
        <v>1143</v>
      </c>
      <c r="X186" s="8">
        <v>0</v>
      </c>
      <c r="Y186" s="10">
        <f t="shared" si="11"/>
        <v>0</v>
      </c>
      <c r="Z186" s="10">
        <f>IFERROR(INDEX(EFs!B:B,MATCH(P186,EFs!A:A,0))*Dataset!Y186/1000,0)</f>
        <v>0</v>
      </c>
      <c r="AA186">
        <v>32.673580000000001</v>
      </c>
      <c r="AB186">
        <v>-117.03594099999999</v>
      </c>
      <c r="AC186">
        <v>1</v>
      </c>
      <c r="AD186" t="s">
        <v>18387</v>
      </c>
      <c r="AE186">
        <v>4570</v>
      </c>
      <c r="AF186" t="s">
        <v>18563</v>
      </c>
      <c r="AI186" t="s">
        <v>18559</v>
      </c>
      <c r="AJ186" t="s">
        <v>18390</v>
      </c>
      <c r="AK186" t="s">
        <v>18391</v>
      </c>
      <c r="AL186">
        <v>91902</v>
      </c>
      <c r="AM186" t="s">
        <v>18392</v>
      </c>
      <c r="AN186" t="s">
        <v>18393</v>
      </c>
    </row>
    <row r="187" spans="1:40" ht="43.2" x14ac:dyDescent="0.3">
      <c r="A187" t="s">
        <v>1144</v>
      </c>
      <c r="B187" s="2" t="s">
        <v>15</v>
      </c>
      <c r="C187" s="3">
        <v>40025</v>
      </c>
      <c r="D187" t="s">
        <v>25</v>
      </c>
      <c r="E187" t="s">
        <v>1145</v>
      </c>
      <c r="F187" t="s">
        <v>72</v>
      </c>
      <c r="G187" t="s">
        <v>1146</v>
      </c>
      <c r="H187" s="2" t="s">
        <v>523</v>
      </c>
      <c r="I187" s="2" t="s">
        <v>164</v>
      </c>
      <c r="J187" s="1" t="s">
        <v>1147</v>
      </c>
      <c r="K187" s="1">
        <f t="shared" si="9"/>
        <v>1</v>
      </c>
      <c r="L187" s="1">
        <f t="shared" si="9"/>
        <v>0</v>
      </c>
      <c r="M187" s="1">
        <f t="shared" si="9"/>
        <v>0</v>
      </c>
      <c r="N187" s="1">
        <f t="shared" si="9"/>
        <v>0</v>
      </c>
      <c r="O187" s="1">
        <f t="shared" si="10"/>
        <v>1</v>
      </c>
      <c r="P187" s="1" t="s">
        <v>18346</v>
      </c>
      <c r="Q187" s="1">
        <v>350</v>
      </c>
      <c r="R187" s="1">
        <v>535</v>
      </c>
      <c r="S187" s="9">
        <f t="shared" si="12"/>
        <v>350</v>
      </c>
      <c r="T187" s="3">
        <v>44328</v>
      </c>
      <c r="U187" s="8" t="s">
        <v>1148</v>
      </c>
      <c r="V187" s="3">
        <v>44328</v>
      </c>
      <c r="W187" s="8" t="s">
        <v>1149</v>
      </c>
      <c r="X187" s="8">
        <v>2.6</v>
      </c>
      <c r="Y187" s="10">
        <f t="shared" si="11"/>
        <v>910</v>
      </c>
      <c r="Z187" s="10">
        <f>IFERROR(INDEX(EFs!B:B,MATCH(P187,EFs!A:A,0))*Dataset!Y187/1000,0)</f>
        <v>0.82663755810999995</v>
      </c>
      <c r="AA187">
        <v>33.247422</v>
      </c>
      <c r="AB187">
        <v>-117.30346900000001</v>
      </c>
      <c r="AC187">
        <v>0.9</v>
      </c>
      <c r="AD187" t="s">
        <v>18394</v>
      </c>
      <c r="AE187">
        <v>4801</v>
      </c>
      <c r="AF187" t="s">
        <v>18497</v>
      </c>
      <c r="AI187" t="s">
        <v>18410</v>
      </c>
      <c r="AJ187" t="s">
        <v>18390</v>
      </c>
      <c r="AK187" t="s">
        <v>18391</v>
      </c>
      <c r="AL187">
        <v>92057</v>
      </c>
      <c r="AM187" t="s">
        <v>18392</v>
      </c>
      <c r="AN187" t="s">
        <v>18397</v>
      </c>
    </row>
    <row r="188" spans="1:40" ht="43.2" x14ac:dyDescent="0.3">
      <c r="A188" t="s">
        <v>1150</v>
      </c>
      <c r="B188" s="2" t="s">
        <v>15</v>
      </c>
      <c r="C188" s="3">
        <v>40025</v>
      </c>
      <c r="D188" t="s">
        <v>25</v>
      </c>
      <c r="E188" t="s">
        <v>58</v>
      </c>
      <c r="F188" t="s">
        <v>59</v>
      </c>
      <c r="G188" t="s">
        <v>60</v>
      </c>
      <c r="H188" s="2" t="s">
        <v>61</v>
      </c>
      <c r="I188" s="2" t="s">
        <v>62</v>
      </c>
      <c r="J188" s="1" t="s">
        <v>1151</v>
      </c>
      <c r="K188" s="1">
        <f t="shared" si="9"/>
        <v>1</v>
      </c>
      <c r="L188" s="1">
        <f t="shared" si="9"/>
        <v>0</v>
      </c>
      <c r="M188" s="1">
        <f t="shared" si="9"/>
        <v>0</v>
      </c>
      <c r="N188" s="1">
        <f t="shared" si="9"/>
        <v>0</v>
      </c>
      <c r="O188" s="1">
        <f t="shared" si="10"/>
        <v>1</v>
      </c>
      <c r="P188" s="1" t="s">
        <v>18346</v>
      </c>
      <c r="Q188" s="1" t="s">
        <v>18355</v>
      </c>
      <c r="R188" s="1">
        <v>830</v>
      </c>
      <c r="S188" s="9">
        <f t="shared" si="12"/>
        <v>618.93100000000004</v>
      </c>
      <c r="T188" s="3">
        <v>44490</v>
      </c>
      <c r="U188" s="8" t="s">
        <v>1152</v>
      </c>
      <c r="V188" s="3">
        <v>44490</v>
      </c>
      <c r="W188" s="8" t="s">
        <v>1153</v>
      </c>
      <c r="X188" s="8">
        <v>5.0999999999999996</v>
      </c>
      <c r="Y188" s="10">
        <f t="shared" si="11"/>
        <v>3156.5481</v>
      </c>
      <c r="Z188" s="10">
        <f>IFERROR(INDEX(EFs!B:B,MATCH(P188,EFs!A:A,0))*Dataset!Y188/1000,0)</f>
        <v>2.8673859488360005</v>
      </c>
      <c r="AA188">
        <v>32.772146999999997</v>
      </c>
      <c r="AB188">
        <v>-117.072548</v>
      </c>
      <c r="AC188">
        <v>1</v>
      </c>
      <c r="AD188" t="s">
        <v>18387</v>
      </c>
      <c r="AE188">
        <v>5500</v>
      </c>
      <c r="AF188" t="s">
        <v>18402</v>
      </c>
      <c r="AI188" t="s">
        <v>18389</v>
      </c>
      <c r="AJ188" t="s">
        <v>18390</v>
      </c>
      <c r="AK188" t="s">
        <v>18391</v>
      </c>
      <c r="AL188">
        <v>92182</v>
      </c>
      <c r="AM188" t="s">
        <v>18392</v>
      </c>
      <c r="AN188" t="s">
        <v>18393</v>
      </c>
    </row>
    <row r="189" spans="1:40" ht="28.8" x14ac:dyDescent="0.3">
      <c r="A189" t="s">
        <v>1154</v>
      </c>
      <c r="B189" s="2" t="s">
        <v>15</v>
      </c>
      <c r="C189" s="3">
        <v>40025</v>
      </c>
      <c r="D189" t="s">
        <v>25</v>
      </c>
      <c r="E189" t="s">
        <v>874</v>
      </c>
      <c r="F189" t="s">
        <v>875</v>
      </c>
      <c r="G189" t="s">
        <v>1155</v>
      </c>
      <c r="H189" s="2" t="s">
        <v>781</v>
      </c>
      <c r="I189" s="2" t="s">
        <v>782</v>
      </c>
      <c r="J189" s="1" t="s">
        <v>1156</v>
      </c>
      <c r="K189" s="1">
        <f t="shared" si="9"/>
        <v>1</v>
      </c>
      <c r="L189" s="1">
        <f t="shared" si="9"/>
        <v>0</v>
      </c>
      <c r="M189" s="1">
        <f t="shared" si="9"/>
        <v>0</v>
      </c>
      <c r="N189" s="1">
        <f t="shared" si="9"/>
        <v>0</v>
      </c>
      <c r="O189" s="1">
        <f t="shared" si="10"/>
        <v>1</v>
      </c>
      <c r="P189" s="1" t="s">
        <v>18346</v>
      </c>
      <c r="Q189" s="1">
        <v>105</v>
      </c>
      <c r="R189" s="1">
        <v>160</v>
      </c>
      <c r="S189" s="9">
        <f t="shared" si="12"/>
        <v>105</v>
      </c>
      <c r="T189" s="3">
        <v>44551</v>
      </c>
      <c r="U189" s="8" t="s">
        <v>1157</v>
      </c>
      <c r="V189" s="3">
        <v>44581</v>
      </c>
      <c r="W189" s="8" t="s">
        <v>1158</v>
      </c>
      <c r="X189" s="8">
        <v>18.5</v>
      </c>
      <c r="Y189" s="10">
        <f t="shared" si="11"/>
        <v>1942.5</v>
      </c>
      <c r="Z189" s="10">
        <f>IFERROR(INDEX(EFs!B:B,MATCH(P189,EFs!A:A,0))*Dataset!Y189/1000,0)</f>
        <v>1.7645532490425</v>
      </c>
      <c r="AA189">
        <v>32.903827999999997</v>
      </c>
      <c r="AB189">
        <v>-117.237739</v>
      </c>
      <c r="AC189">
        <v>1</v>
      </c>
      <c r="AD189" t="s">
        <v>18387</v>
      </c>
      <c r="AE189">
        <v>10975</v>
      </c>
      <c r="AF189" t="s">
        <v>18530</v>
      </c>
      <c r="AI189" t="s">
        <v>18389</v>
      </c>
      <c r="AJ189" t="s">
        <v>18390</v>
      </c>
      <c r="AK189" t="s">
        <v>18391</v>
      </c>
      <c r="AL189">
        <v>92121</v>
      </c>
      <c r="AM189" t="s">
        <v>18392</v>
      </c>
      <c r="AN189" t="s">
        <v>18393</v>
      </c>
    </row>
    <row r="190" spans="1:40" ht="43.2" x14ac:dyDescent="0.3">
      <c r="A190" t="s">
        <v>1159</v>
      </c>
      <c r="B190" s="2" t="s">
        <v>15</v>
      </c>
      <c r="C190" s="3">
        <v>40025</v>
      </c>
      <c r="D190" t="s">
        <v>193</v>
      </c>
      <c r="E190" t="s">
        <v>1160</v>
      </c>
      <c r="F190" t="s">
        <v>1161</v>
      </c>
      <c r="G190" t="s">
        <v>1162</v>
      </c>
      <c r="H190" s="2" t="s">
        <v>163</v>
      </c>
      <c r="I190" s="2" t="s">
        <v>164</v>
      </c>
      <c r="J190" s="1" t="s">
        <v>1163</v>
      </c>
      <c r="K190" s="1">
        <f t="shared" si="9"/>
        <v>1</v>
      </c>
      <c r="L190" s="1">
        <f t="shared" si="9"/>
        <v>0</v>
      </c>
      <c r="M190" s="1">
        <f t="shared" si="9"/>
        <v>0</v>
      </c>
      <c r="N190" s="1">
        <f t="shared" si="9"/>
        <v>0</v>
      </c>
      <c r="O190" s="1">
        <f t="shared" si="10"/>
        <v>1</v>
      </c>
      <c r="P190" s="1" t="s">
        <v>18346</v>
      </c>
      <c r="Q190" s="1">
        <v>200</v>
      </c>
      <c r="R190" s="1">
        <v>315</v>
      </c>
      <c r="S190" s="9">
        <f t="shared" si="12"/>
        <v>200</v>
      </c>
      <c r="T190" s="8"/>
      <c r="U190" s="8"/>
      <c r="V190" s="8"/>
      <c r="W190" s="8"/>
      <c r="X190" s="8"/>
      <c r="Y190" s="10">
        <f t="shared" si="11"/>
        <v>0</v>
      </c>
      <c r="Z190" s="10">
        <f>IFERROR(INDEX(EFs!B:B,MATCH(P190,EFs!A:A,0))*Dataset!Y190/1000,0)</f>
        <v>0</v>
      </c>
      <c r="AA190">
        <v>33.387723000000001</v>
      </c>
      <c r="AB190">
        <v>-117.44475799999999</v>
      </c>
      <c r="AC190">
        <v>0.5</v>
      </c>
      <c r="AD190" t="s">
        <v>18422</v>
      </c>
      <c r="AI190" t="s">
        <v>18423</v>
      </c>
      <c r="AJ190" t="s">
        <v>18390</v>
      </c>
      <c r="AK190" t="s">
        <v>18391</v>
      </c>
      <c r="AL190">
        <v>92055</v>
      </c>
      <c r="AM190" t="s">
        <v>18392</v>
      </c>
      <c r="AN190" t="s">
        <v>18397</v>
      </c>
    </row>
    <row r="191" spans="1:40" ht="43.2" x14ac:dyDescent="0.3">
      <c r="A191" t="s">
        <v>1164</v>
      </c>
      <c r="B191" s="2" t="s">
        <v>15</v>
      </c>
      <c r="C191" s="3">
        <v>40025</v>
      </c>
      <c r="D191" t="s">
        <v>25</v>
      </c>
      <c r="E191" t="s">
        <v>1165</v>
      </c>
      <c r="F191" t="s">
        <v>1166</v>
      </c>
      <c r="G191" t="s">
        <v>1167</v>
      </c>
      <c r="H191" s="2" t="s">
        <v>1168</v>
      </c>
      <c r="I191" s="2" t="s">
        <v>53</v>
      </c>
      <c r="J191" s="1" t="s">
        <v>1169</v>
      </c>
      <c r="K191" s="1">
        <f t="shared" si="9"/>
        <v>1</v>
      </c>
      <c r="L191" s="1">
        <f t="shared" si="9"/>
        <v>0</v>
      </c>
      <c r="M191" s="1">
        <f t="shared" si="9"/>
        <v>0</v>
      </c>
      <c r="N191" s="1">
        <f t="shared" si="9"/>
        <v>0</v>
      </c>
      <c r="O191" s="1">
        <f t="shared" si="10"/>
        <v>1</v>
      </c>
      <c r="P191" s="1" t="s">
        <v>18346</v>
      </c>
      <c r="Q191" s="1">
        <v>54</v>
      </c>
      <c r="R191" s="1">
        <v>113</v>
      </c>
      <c r="S191" s="9">
        <f t="shared" si="12"/>
        <v>54</v>
      </c>
      <c r="T191" s="3">
        <v>44669</v>
      </c>
      <c r="U191" s="8" t="s">
        <v>1170</v>
      </c>
      <c r="V191" s="3">
        <v>44669</v>
      </c>
      <c r="W191" s="8" t="s">
        <v>1171</v>
      </c>
      <c r="X191" s="8">
        <v>5</v>
      </c>
      <c r="Y191" s="10">
        <f t="shared" si="11"/>
        <v>270</v>
      </c>
      <c r="Z191" s="10">
        <f>IFERROR(INDEX(EFs!B:B,MATCH(P191,EFs!A:A,0))*Dataset!Y191/1000,0)</f>
        <v>0.24526608867000002</v>
      </c>
      <c r="AA191">
        <v>33.334587999999997</v>
      </c>
      <c r="AB191">
        <v>-117.00429200000001</v>
      </c>
      <c r="AC191">
        <v>1</v>
      </c>
      <c r="AD191" t="s">
        <v>18394</v>
      </c>
      <c r="AE191">
        <v>15056</v>
      </c>
      <c r="AF191" t="s">
        <v>18564</v>
      </c>
      <c r="AI191" t="s">
        <v>18565</v>
      </c>
      <c r="AJ191" t="s">
        <v>18390</v>
      </c>
      <c r="AK191" t="s">
        <v>18391</v>
      </c>
      <c r="AL191">
        <v>92061</v>
      </c>
      <c r="AM191" t="s">
        <v>18392</v>
      </c>
      <c r="AN191" t="s">
        <v>18397</v>
      </c>
    </row>
    <row r="192" spans="1:40" ht="28.8" x14ac:dyDescent="0.3">
      <c r="A192" t="s">
        <v>1172</v>
      </c>
      <c r="B192" s="2" t="s">
        <v>15</v>
      </c>
      <c r="C192" s="3">
        <v>40025</v>
      </c>
      <c r="D192" t="s">
        <v>25</v>
      </c>
      <c r="E192" t="s">
        <v>1173</v>
      </c>
      <c r="F192" t="s">
        <v>1174</v>
      </c>
      <c r="G192" t="s">
        <v>1175</v>
      </c>
      <c r="H192" s="2" t="s">
        <v>610</v>
      </c>
      <c r="I192" s="2" t="s">
        <v>30</v>
      </c>
      <c r="J192" s="1" t="s">
        <v>1176</v>
      </c>
      <c r="K192" s="1">
        <f t="shared" si="9"/>
        <v>1</v>
      </c>
      <c r="L192" s="1">
        <f t="shared" si="9"/>
        <v>0</v>
      </c>
      <c r="M192" s="1">
        <f t="shared" si="9"/>
        <v>0</v>
      </c>
      <c r="N192" s="1">
        <f t="shared" si="9"/>
        <v>0</v>
      </c>
      <c r="O192" s="1">
        <f t="shared" si="10"/>
        <v>1</v>
      </c>
      <c r="P192" s="1" t="s">
        <v>18346</v>
      </c>
      <c r="Q192" s="1" t="s">
        <v>18355</v>
      </c>
      <c r="R192" s="1">
        <v>1550</v>
      </c>
      <c r="S192" s="9">
        <f t="shared" si="12"/>
        <v>1155.835</v>
      </c>
      <c r="T192" s="3">
        <v>44503</v>
      </c>
      <c r="U192" s="8" t="s">
        <v>1177</v>
      </c>
      <c r="V192" s="3">
        <v>44503</v>
      </c>
      <c r="W192" s="8" t="s">
        <v>1178</v>
      </c>
      <c r="X192" s="8">
        <v>3.2</v>
      </c>
      <c r="Y192" s="10">
        <f t="shared" si="11"/>
        <v>3698.6720000000005</v>
      </c>
      <c r="Z192" s="10">
        <f>IFERROR(INDEX(EFs!B:B,MATCH(P192,EFs!A:A,0))*Dataset!Y192/1000,0)</f>
        <v>3.3598474619009124</v>
      </c>
      <c r="AA192">
        <v>33.017291</v>
      </c>
      <c r="AB192">
        <v>-117.09697199999999</v>
      </c>
      <c r="AC192">
        <v>1</v>
      </c>
      <c r="AD192" t="s">
        <v>18387</v>
      </c>
      <c r="AE192">
        <v>16710</v>
      </c>
      <c r="AF192" t="s">
        <v>18566</v>
      </c>
      <c r="AI192" t="s">
        <v>18389</v>
      </c>
      <c r="AJ192" t="s">
        <v>18390</v>
      </c>
      <c r="AK192" t="s">
        <v>18391</v>
      </c>
      <c r="AL192">
        <v>92127</v>
      </c>
      <c r="AM192" t="s">
        <v>18392</v>
      </c>
      <c r="AN192" t="s">
        <v>18407</v>
      </c>
    </row>
    <row r="193" spans="1:40" ht="43.2" x14ac:dyDescent="0.3">
      <c r="A193" t="s">
        <v>1179</v>
      </c>
      <c r="B193" s="2" t="s">
        <v>15</v>
      </c>
      <c r="C193" s="3">
        <v>40025</v>
      </c>
      <c r="D193" t="s">
        <v>25</v>
      </c>
      <c r="E193" t="s">
        <v>1180</v>
      </c>
      <c r="F193" t="s">
        <v>27</v>
      </c>
      <c r="G193" t="s">
        <v>1181</v>
      </c>
      <c r="H193" s="2" t="s">
        <v>397</v>
      </c>
      <c r="I193" s="2" t="s">
        <v>75</v>
      </c>
      <c r="J193" s="1" t="s">
        <v>1182</v>
      </c>
      <c r="K193" s="1">
        <f t="shared" si="9"/>
        <v>1</v>
      </c>
      <c r="L193" s="1">
        <f t="shared" si="9"/>
        <v>0</v>
      </c>
      <c r="M193" s="1">
        <f t="shared" si="9"/>
        <v>0</v>
      </c>
      <c r="N193" s="1">
        <f t="shared" si="9"/>
        <v>0</v>
      </c>
      <c r="O193" s="1">
        <f t="shared" si="10"/>
        <v>1</v>
      </c>
      <c r="P193" s="1" t="s">
        <v>18346</v>
      </c>
      <c r="Q193" s="1">
        <v>250</v>
      </c>
      <c r="R193" s="1">
        <v>345</v>
      </c>
      <c r="S193" s="9">
        <f t="shared" si="12"/>
        <v>250</v>
      </c>
      <c r="T193" s="3">
        <v>44562</v>
      </c>
      <c r="U193" s="8" t="s">
        <v>1183</v>
      </c>
      <c r="V193" s="3">
        <v>44562</v>
      </c>
      <c r="W193" s="8" t="s">
        <v>1184</v>
      </c>
      <c r="X193" s="8">
        <v>0.5</v>
      </c>
      <c r="Y193" s="10">
        <f t="shared" si="11"/>
        <v>125</v>
      </c>
      <c r="Z193" s="10">
        <f>IFERROR(INDEX(EFs!B:B,MATCH(P193,EFs!A:A,0))*Dataset!Y193/1000,0)</f>
        <v>0.113549115125</v>
      </c>
      <c r="AA193">
        <v>33.122335999999997</v>
      </c>
      <c r="AB193">
        <v>-117.21131200000001</v>
      </c>
      <c r="AC193">
        <v>0.9</v>
      </c>
      <c r="AD193" t="s">
        <v>18429</v>
      </c>
      <c r="AE193">
        <v>1501</v>
      </c>
      <c r="AF193" t="s">
        <v>18567</v>
      </c>
      <c r="AI193" t="s">
        <v>18466</v>
      </c>
      <c r="AJ193" t="s">
        <v>18390</v>
      </c>
      <c r="AK193" t="s">
        <v>18391</v>
      </c>
      <c r="AL193">
        <v>92078</v>
      </c>
      <c r="AM193" t="s">
        <v>18392</v>
      </c>
      <c r="AN193" t="s">
        <v>18393</v>
      </c>
    </row>
    <row r="194" spans="1:40" ht="28.8" x14ac:dyDescent="0.3">
      <c r="A194" t="s">
        <v>1185</v>
      </c>
      <c r="B194" s="2" t="s">
        <v>15</v>
      </c>
      <c r="C194" s="3">
        <v>40025</v>
      </c>
      <c r="D194" t="s">
        <v>25</v>
      </c>
      <c r="E194" t="s">
        <v>1186</v>
      </c>
      <c r="F194" t="s">
        <v>1187</v>
      </c>
      <c r="G194" t="s">
        <v>190</v>
      </c>
      <c r="H194" s="2" t="s">
        <v>163</v>
      </c>
      <c r="I194" s="2" t="s">
        <v>164</v>
      </c>
      <c r="J194" s="1" t="s">
        <v>1188</v>
      </c>
      <c r="K194" s="1">
        <f t="shared" si="9"/>
        <v>0</v>
      </c>
      <c r="L194" s="1">
        <f t="shared" si="9"/>
        <v>0</v>
      </c>
      <c r="M194" s="1">
        <f t="shared" si="9"/>
        <v>0</v>
      </c>
      <c r="N194" s="1">
        <f t="shared" ref="N194:N257" si="13">IFERROR(IF(SEARCH(N$1,$J194)&gt;0,1),0)</f>
        <v>1</v>
      </c>
      <c r="O194" s="1">
        <f t="shared" si="10"/>
        <v>1</v>
      </c>
      <c r="P194" s="1" t="s">
        <v>18347</v>
      </c>
      <c r="Q194" s="1" t="s">
        <v>18355</v>
      </c>
      <c r="R194" s="1">
        <v>126</v>
      </c>
      <c r="S194" s="9">
        <f t="shared" si="12"/>
        <v>93.958200000000005</v>
      </c>
      <c r="T194" s="3">
        <v>44369</v>
      </c>
      <c r="U194" s="8" t="s">
        <v>1189</v>
      </c>
      <c r="V194" s="3">
        <v>44369</v>
      </c>
      <c r="W194" s="8" t="s">
        <v>1190</v>
      </c>
      <c r="X194" s="8">
        <v>1.7</v>
      </c>
      <c r="Y194" s="10">
        <f t="shared" si="11"/>
        <v>159.72893999999999</v>
      </c>
      <c r="Z194" s="10">
        <f>IFERROR(INDEX(EFs!B:B,MATCH(P194,EFs!A:A,0))*Dataset!Y194/1000,0)</f>
        <v>0.13160067366599998</v>
      </c>
      <c r="AA194">
        <v>33.387723000000001</v>
      </c>
      <c r="AB194">
        <v>-117.44475799999999</v>
      </c>
      <c r="AC194">
        <v>1</v>
      </c>
      <c r="AD194" t="s">
        <v>18422</v>
      </c>
      <c r="AI194" t="s">
        <v>18423</v>
      </c>
      <c r="AJ194" t="s">
        <v>18390</v>
      </c>
      <c r="AK194" t="s">
        <v>18391</v>
      </c>
      <c r="AL194">
        <v>92055</v>
      </c>
      <c r="AM194" t="s">
        <v>18392</v>
      </c>
      <c r="AN194" t="s">
        <v>18397</v>
      </c>
    </row>
    <row r="195" spans="1:40" ht="28.8" x14ac:dyDescent="0.3">
      <c r="A195" t="s">
        <v>1191</v>
      </c>
      <c r="B195" s="2" t="s">
        <v>15</v>
      </c>
      <c r="C195" s="3">
        <v>40025</v>
      </c>
      <c r="D195" t="s">
        <v>25</v>
      </c>
      <c r="E195" t="s">
        <v>1186</v>
      </c>
      <c r="F195" t="s">
        <v>1187</v>
      </c>
      <c r="G195" t="s">
        <v>190</v>
      </c>
      <c r="H195" s="2" t="s">
        <v>163</v>
      </c>
      <c r="I195" s="2" t="s">
        <v>164</v>
      </c>
      <c r="J195" s="1" t="s">
        <v>1192</v>
      </c>
      <c r="K195" s="1">
        <f t="shared" ref="K195:N258" si="14">IFERROR(IF(SEARCH(K$1,$J195)&gt;0,1),0)</f>
        <v>0</v>
      </c>
      <c r="L195" s="1">
        <f t="shared" si="14"/>
        <v>0</v>
      </c>
      <c r="M195" s="1">
        <f t="shared" si="14"/>
        <v>0</v>
      </c>
      <c r="N195" s="1">
        <f t="shared" si="13"/>
        <v>1</v>
      </c>
      <c r="O195" s="1">
        <f t="shared" ref="O195:O258" si="15">SUM(K195:N195)</f>
        <v>1</v>
      </c>
      <c r="P195" s="1" t="s">
        <v>18347</v>
      </c>
      <c r="Q195" s="1" t="s">
        <v>18355</v>
      </c>
      <c r="R195" s="1">
        <v>126</v>
      </c>
      <c r="S195" s="9">
        <f t="shared" si="12"/>
        <v>93.958200000000005</v>
      </c>
      <c r="T195" s="3">
        <v>44369</v>
      </c>
      <c r="U195" s="8" t="s">
        <v>1193</v>
      </c>
      <c r="V195" s="3">
        <v>44369</v>
      </c>
      <c r="W195" s="8" t="s">
        <v>1194</v>
      </c>
      <c r="X195" s="8">
        <v>1.6</v>
      </c>
      <c r="Y195" s="10">
        <f t="shared" ref="Y195:Y258" si="16">X195*S195</f>
        <v>150.33312000000001</v>
      </c>
      <c r="Z195" s="10">
        <f>IFERROR(INDEX(EFs!B:B,MATCH(P195,EFs!A:A,0))*Dataset!Y195/1000,0)</f>
        <v>0.123859457568</v>
      </c>
      <c r="AA195">
        <v>33.387723000000001</v>
      </c>
      <c r="AB195">
        <v>-117.44475799999999</v>
      </c>
      <c r="AC195">
        <v>1</v>
      </c>
      <c r="AD195" t="s">
        <v>18422</v>
      </c>
      <c r="AI195" t="s">
        <v>18423</v>
      </c>
      <c r="AJ195" t="s">
        <v>18390</v>
      </c>
      <c r="AK195" t="s">
        <v>18391</v>
      </c>
      <c r="AL195">
        <v>92055</v>
      </c>
      <c r="AM195" t="s">
        <v>18392</v>
      </c>
      <c r="AN195" t="s">
        <v>18397</v>
      </c>
    </row>
    <row r="196" spans="1:40" ht="28.8" x14ac:dyDescent="0.3">
      <c r="A196" t="s">
        <v>1195</v>
      </c>
      <c r="B196" s="2" t="s">
        <v>15</v>
      </c>
      <c r="C196" s="3">
        <v>40025</v>
      </c>
      <c r="D196" t="s">
        <v>25</v>
      </c>
      <c r="E196" t="s">
        <v>1196</v>
      </c>
      <c r="F196" t="s">
        <v>1197</v>
      </c>
      <c r="G196" t="s">
        <v>1198</v>
      </c>
      <c r="H196" s="2" t="s">
        <v>291</v>
      </c>
      <c r="I196" s="2" t="s">
        <v>155</v>
      </c>
      <c r="J196" s="1" t="s">
        <v>1199</v>
      </c>
      <c r="K196" s="1">
        <f t="shared" si="14"/>
        <v>1</v>
      </c>
      <c r="L196" s="1">
        <f t="shared" si="14"/>
        <v>0</v>
      </c>
      <c r="M196" s="1">
        <f t="shared" si="14"/>
        <v>0</v>
      </c>
      <c r="N196" s="1">
        <f t="shared" si="13"/>
        <v>0</v>
      </c>
      <c r="O196" s="1">
        <f t="shared" si="15"/>
        <v>1</v>
      </c>
      <c r="P196" s="1" t="s">
        <v>18346</v>
      </c>
      <c r="Q196" s="1" t="s">
        <v>18355</v>
      </c>
      <c r="R196" s="1">
        <v>140</v>
      </c>
      <c r="S196" s="9">
        <f t="shared" ref="S196:S259" si="17">IFERROR(IF(Q196&lt;&gt;"",Q196,R196*0.7457),"Unknown")</f>
        <v>104.39800000000001</v>
      </c>
      <c r="T196" s="3">
        <v>44561</v>
      </c>
      <c r="U196" s="8" t="s">
        <v>1200</v>
      </c>
      <c r="V196" s="3">
        <v>44630</v>
      </c>
      <c r="W196" s="8" t="s">
        <v>1201</v>
      </c>
      <c r="X196" s="8">
        <v>13.4</v>
      </c>
      <c r="Y196" s="10">
        <f t="shared" si="16"/>
        <v>1398.9332000000002</v>
      </c>
      <c r="Z196" s="10">
        <f>IFERROR(INDEX(EFs!B:B,MATCH(P196,EFs!A:A,0))*Dataset!Y196/1000,0)</f>
        <v>1.2707810158318773</v>
      </c>
      <c r="AA196">
        <v>33.100475000000003</v>
      </c>
      <c r="AB196">
        <v>-117.002679</v>
      </c>
      <c r="AC196">
        <v>1</v>
      </c>
      <c r="AD196" t="s">
        <v>18387</v>
      </c>
      <c r="AE196">
        <v>15500</v>
      </c>
      <c r="AF196" t="s">
        <v>18568</v>
      </c>
      <c r="AI196" t="s">
        <v>18421</v>
      </c>
      <c r="AJ196" t="s">
        <v>18390</v>
      </c>
      <c r="AK196" t="s">
        <v>18391</v>
      </c>
      <c r="AL196">
        <v>92027</v>
      </c>
      <c r="AM196" t="s">
        <v>18392</v>
      </c>
      <c r="AN196" t="s">
        <v>18393</v>
      </c>
    </row>
    <row r="197" spans="1:40" ht="43.2" x14ac:dyDescent="0.3">
      <c r="A197" t="s">
        <v>1202</v>
      </c>
      <c r="B197" s="2" t="s">
        <v>15</v>
      </c>
      <c r="C197" s="3">
        <v>40025</v>
      </c>
      <c r="D197" t="s">
        <v>25</v>
      </c>
      <c r="E197" t="s">
        <v>160</v>
      </c>
      <c r="F197" t="s">
        <v>161</v>
      </c>
      <c r="G197" t="s">
        <v>1203</v>
      </c>
      <c r="H197" s="2" t="s">
        <v>163</v>
      </c>
      <c r="I197" s="2" t="s">
        <v>164</v>
      </c>
      <c r="J197" s="1" t="s">
        <v>1204</v>
      </c>
      <c r="K197" s="1">
        <f t="shared" si="14"/>
        <v>1</v>
      </c>
      <c r="L197" s="1">
        <f t="shared" si="14"/>
        <v>0</v>
      </c>
      <c r="M197" s="1">
        <f t="shared" si="14"/>
        <v>0</v>
      </c>
      <c r="N197" s="1">
        <f t="shared" si="13"/>
        <v>0</v>
      </c>
      <c r="O197" s="1">
        <f t="shared" si="15"/>
        <v>1</v>
      </c>
      <c r="P197" s="1" t="s">
        <v>18346</v>
      </c>
      <c r="Q197" s="1" t="s">
        <v>18355</v>
      </c>
      <c r="R197" s="1">
        <v>305</v>
      </c>
      <c r="S197" s="9">
        <f t="shared" si="17"/>
        <v>227.4385</v>
      </c>
      <c r="T197" s="8"/>
      <c r="U197" s="8"/>
      <c r="V197" s="8"/>
      <c r="W197" s="8"/>
      <c r="X197" s="8"/>
      <c r="Y197" s="10">
        <f t="shared" si="16"/>
        <v>0</v>
      </c>
      <c r="Z197" s="10">
        <f>IFERROR(INDEX(EFs!B:B,MATCH(P197,EFs!A:A,0))*Dataset!Y197/1000,0)</f>
        <v>0</v>
      </c>
      <c r="AA197">
        <v>33.387723000000001</v>
      </c>
      <c r="AB197">
        <v>-117.44475799999999</v>
      </c>
      <c r="AC197">
        <v>0.5</v>
      </c>
      <c r="AD197" t="s">
        <v>18422</v>
      </c>
      <c r="AI197" t="s">
        <v>18423</v>
      </c>
      <c r="AJ197" t="s">
        <v>18390</v>
      </c>
      <c r="AK197" t="s">
        <v>18391</v>
      </c>
      <c r="AL197">
        <v>92055</v>
      </c>
      <c r="AM197" t="s">
        <v>18392</v>
      </c>
      <c r="AN197" t="s">
        <v>18397</v>
      </c>
    </row>
    <row r="198" spans="1:40" ht="28.8" x14ac:dyDescent="0.3">
      <c r="A198" t="s">
        <v>1205</v>
      </c>
      <c r="B198" s="2" t="s">
        <v>15</v>
      </c>
      <c r="C198" s="3">
        <v>40025</v>
      </c>
      <c r="D198" t="s">
        <v>25</v>
      </c>
      <c r="E198" t="s">
        <v>1186</v>
      </c>
      <c r="F198" t="s">
        <v>1187</v>
      </c>
      <c r="G198" t="s">
        <v>190</v>
      </c>
      <c r="H198" s="2" t="s">
        <v>163</v>
      </c>
      <c r="I198" s="2" t="s">
        <v>164</v>
      </c>
      <c r="J198" s="1" t="s">
        <v>1206</v>
      </c>
      <c r="K198" s="1">
        <f t="shared" si="14"/>
        <v>0</v>
      </c>
      <c r="L198" s="1">
        <f t="shared" si="14"/>
        <v>0</v>
      </c>
      <c r="M198" s="1">
        <f t="shared" si="14"/>
        <v>0</v>
      </c>
      <c r="N198" s="1">
        <f t="shared" si="13"/>
        <v>1</v>
      </c>
      <c r="O198" s="1">
        <f t="shared" si="15"/>
        <v>1</v>
      </c>
      <c r="P198" s="1" t="s">
        <v>18347</v>
      </c>
      <c r="Q198" s="1" t="s">
        <v>18355</v>
      </c>
      <c r="R198" s="1">
        <v>116</v>
      </c>
      <c r="S198" s="9">
        <f t="shared" si="17"/>
        <v>86.501199999999997</v>
      </c>
      <c r="T198" s="3">
        <v>44369</v>
      </c>
      <c r="U198" s="8" t="s">
        <v>375</v>
      </c>
      <c r="V198" s="3">
        <v>44369</v>
      </c>
      <c r="W198" s="8" t="s">
        <v>1207</v>
      </c>
      <c r="X198" s="8">
        <v>0.7</v>
      </c>
      <c r="Y198" s="10">
        <f t="shared" si="16"/>
        <v>60.550839999999994</v>
      </c>
      <c r="Z198" s="10">
        <f>IFERROR(INDEX(EFs!B:B,MATCH(P198,EFs!A:A,0))*Dataset!Y198/1000,0)</f>
        <v>4.9887837075999988E-2</v>
      </c>
      <c r="AA198">
        <v>33.387723000000001</v>
      </c>
      <c r="AB198">
        <v>-117.44475799999999</v>
      </c>
      <c r="AC198">
        <v>1</v>
      </c>
      <c r="AD198" t="s">
        <v>18422</v>
      </c>
      <c r="AI198" t="s">
        <v>18423</v>
      </c>
      <c r="AJ198" t="s">
        <v>18390</v>
      </c>
      <c r="AK198" t="s">
        <v>18391</v>
      </c>
      <c r="AL198">
        <v>92055</v>
      </c>
      <c r="AM198" t="s">
        <v>18392</v>
      </c>
      <c r="AN198" t="s">
        <v>18397</v>
      </c>
    </row>
    <row r="199" spans="1:40" ht="43.2" x14ac:dyDescent="0.3">
      <c r="A199" t="s">
        <v>1208</v>
      </c>
      <c r="B199" s="2" t="s">
        <v>15</v>
      </c>
      <c r="C199" s="3">
        <v>40025</v>
      </c>
      <c r="D199" t="s">
        <v>193</v>
      </c>
      <c r="E199" t="s">
        <v>1209</v>
      </c>
      <c r="F199" t="s">
        <v>1210</v>
      </c>
      <c r="G199" t="s">
        <v>1211</v>
      </c>
      <c r="H199" s="2" t="s">
        <v>163</v>
      </c>
      <c r="I199" s="2" t="s">
        <v>164</v>
      </c>
      <c r="J199" s="1" t="s">
        <v>1212</v>
      </c>
      <c r="K199" s="1">
        <f t="shared" si="14"/>
        <v>1</v>
      </c>
      <c r="L199" s="1">
        <f t="shared" si="14"/>
        <v>0</v>
      </c>
      <c r="M199" s="1">
        <f t="shared" si="14"/>
        <v>0</v>
      </c>
      <c r="N199" s="1">
        <f t="shared" si="13"/>
        <v>0</v>
      </c>
      <c r="O199" s="1">
        <f t="shared" si="15"/>
        <v>1</v>
      </c>
      <c r="P199" s="1" t="s">
        <v>18346</v>
      </c>
      <c r="Q199" s="1">
        <v>35</v>
      </c>
      <c r="R199" s="1">
        <v>85</v>
      </c>
      <c r="S199" s="9">
        <f t="shared" si="17"/>
        <v>35</v>
      </c>
      <c r="T199" s="8"/>
      <c r="U199" s="8"/>
      <c r="V199" s="8"/>
      <c r="W199" s="8"/>
      <c r="X199" s="8"/>
      <c r="Y199" s="10">
        <f t="shared" si="16"/>
        <v>0</v>
      </c>
      <c r="Z199" s="10">
        <f>IFERROR(INDEX(EFs!B:B,MATCH(P199,EFs!A:A,0))*Dataset!Y199/1000,0)</f>
        <v>0</v>
      </c>
      <c r="AA199">
        <v>33.387723000000001</v>
      </c>
      <c r="AB199">
        <v>-117.44475799999999</v>
      </c>
      <c r="AC199">
        <v>0.5</v>
      </c>
      <c r="AD199" t="s">
        <v>18422</v>
      </c>
      <c r="AI199" t="s">
        <v>18423</v>
      </c>
      <c r="AJ199" t="s">
        <v>18390</v>
      </c>
      <c r="AK199" t="s">
        <v>18391</v>
      </c>
      <c r="AL199">
        <v>92055</v>
      </c>
      <c r="AM199" t="s">
        <v>18392</v>
      </c>
      <c r="AN199" t="s">
        <v>18397</v>
      </c>
    </row>
    <row r="200" spans="1:40" ht="28.8" x14ac:dyDescent="0.3">
      <c r="A200" t="s">
        <v>1213</v>
      </c>
      <c r="B200" s="2" t="s">
        <v>15</v>
      </c>
      <c r="C200" s="3">
        <v>40025</v>
      </c>
      <c r="D200" t="s">
        <v>25</v>
      </c>
      <c r="E200" t="s">
        <v>1214</v>
      </c>
      <c r="F200" t="s">
        <v>161</v>
      </c>
      <c r="G200" t="s">
        <v>1215</v>
      </c>
      <c r="H200" s="2" t="s">
        <v>163</v>
      </c>
      <c r="I200" s="2" t="s">
        <v>164</v>
      </c>
      <c r="J200" s="1" t="s">
        <v>1216</v>
      </c>
      <c r="K200" s="1">
        <f t="shared" si="14"/>
        <v>1</v>
      </c>
      <c r="L200" s="1">
        <f t="shared" si="14"/>
        <v>0</v>
      </c>
      <c r="M200" s="1">
        <f t="shared" si="14"/>
        <v>0</v>
      </c>
      <c r="N200" s="1">
        <f t="shared" si="13"/>
        <v>0</v>
      </c>
      <c r="O200" s="1">
        <f t="shared" si="15"/>
        <v>1</v>
      </c>
      <c r="P200" s="1" t="s">
        <v>18346</v>
      </c>
      <c r="Q200" s="1" t="s">
        <v>18355</v>
      </c>
      <c r="R200" s="1">
        <v>156</v>
      </c>
      <c r="S200" s="9">
        <f t="shared" si="17"/>
        <v>116.3292</v>
      </c>
      <c r="T200" s="8"/>
      <c r="U200" s="8"/>
      <c r="V200" s="8"/>
      <c r="W200" s="8"/>
      <c r="X200" s="8"/>
      <c r="Y200" s="10">
        <f t="shared" si="16"/>
        <v>0</v>
      </c>
      <c r="Z200" s="10">
        <f>IFERROR(INDEX(EFs!B:B,MATCH(P200,EFs!A:A,0))*Dataset!Y200/1000,0)</f>
        <v>0</v>
      </c>
      <c r="AA200">
        <v>33.387723000000001</v>
      </c>
      <c r="AB200">
        <v>-117.44475799999999</v>
      </c>
      <c r="AC200">
        <v>0.5</v>
      </c>
      <c r="AD200" t="s">
        <v>18422</v>
      </c>
      <c r="AI200" t="s">
        <v>18423</v>
      </c>
      <c r="AJ200" t="s">
        <v>18390</v>
      </c>
      <c r="AK200" t="s">
        <v>18391</v>
      </c>
      <c r="AL200">
        <v>92055</v>
      </c>
      <c r="AM200" t="s">
        <v>18392</v>
      </c>
      <c r="AN200" t="s">
        <v>18397</v>
      </c>
    </row>
    <row r="201" spans="1:40" ht="43.2" x14ac:dyDescent="0.3">
      <c r="A201" t="s">
        <v>1217</v>
      </c>
      <c r="B201" s="2" t="s">
        <v>15</v>
      </c>
      <c r="C201" s="3">
        <v>40025</v>
      </c>
      <c r="D201" t="s">
        <v>25</v>
      </c>
      <c r="E201" t="s">
        <v>1218</v>
      </c>
      <c r="F201" t="s">
        <v>1219</v>
      </c>
      <c r="G201" t="s">
        <v>1220</v>
      </c>
      <c r="H201" s="2" t="s">
        <v>163</v>
      </c>
      <c r="I201" s="2" t="s">
        <v>164</v>
      </c>
      <c r="J201" s="1" t="s">
        <v>1221</v>
      </c>
      <c r="K201" s="1">
        <f t="shared" si="14"/>
        <v>1</v>
      </c>
      <c r="L201" s="1">
        <f t="shared" si="14"/>
        <v>0</v>
      </c>
      <c r="M201" s="1">
        <f t="shared" si="14"/>
        <v>0</v>
      </c>
      <c r="N201" s="1">
        <f t="shared" si="13"/>
        <v>0</v>
      </c>
      <c r="O201" s="1">
        <f t="shared" si="15"/>
        <v>1</v>
      </c>
      <c r="P201" s="1" t="s">
        <v>18346</v>
      </c>
      <c r="Q201" s="1" t="s">
        <v>18355</v>
      </c>
      <c r="R201" s="1">
        <v>90</v>
      </c>
      <c r="S201" s="9">
        <f t="shared" si="17"/>
        <v>67.113</v>
      </c>
      <c r="T201" s="8"/>
      <c r="U201" s="8"/>
      <c r="V201" s="8"/>
      <c r="W201" s="8"/>
      <c r="X201" s="8"/>
      <c r="Y201" s="10">
        <f t="shared" si="16"/>
        <v>0</v>
      </c>
      <c r="Z201" s="10">
        <f>IFERROR(INDEX(EFs!B:B,MATCH(P201,EFs!A:A,0))*Dataset!Y201/1000,0)</f>
        <v>0</v>
      </c>
      <c r="AA201">
        <v>33.387723000000001</v>
      </c>
      <c r="AB201">
        <v>-117.44475799999999</v>
      </c>
      <c r="AC201">
        <v>0.5</v>
      </c>
      <c r="AD201" t="s">
        <v>18422</v>
      </c>
      <c r="AI201" t="s">
        <v>18423</v>
      </c>
      <c r="AJ201" t="s">
        <v>18390</v>
      </c>
      <c r="AK201" t="s">
        <v>18391</v>
      </c>
      <c r="AL201">
        <v>92055</v>
      </c>
      <c r="AM201" t="s">
        <v>18392</v>
      </c>
      <c r="AN201" t="s">
        <v>18397</v>
      </c>
    </row>
    <row r="202" spans="1:40" ht="43.2" x14ac:dyDescent="0.3">
      <c r="A202" t="s">
        <v>1222</v>
      </c>
      <c r="B202" s="2" t="s">
        <v>15</v>
      </c>
      <c r="C202" s="3">
        <v>40025</v>
      </c>
      <c r="D202" t="s">
        <v>193</v>
      </c>
      <c r="E202" t="s">
        <v>1223</v>
      </c>
      <c r="F202" t="s">
        <v>1210</v>
      </c>
      <c r="G202" t="s">
        <v>1224</v>
      </c>
      <c r="H202" s="2" t="s">
        <v>163</v>
      </c>
      <c r="I202" s="2" t="s">
        <v>164</v>
      </c>
      <c r="J202" s="1" t="s">
        <v>1225</v>
      </c>
      <c r="K202" s="1">
        <f t="shared" si="14"/>
        <v>1</v>
      </c>
      <c r="L202" s="1">
        <f t="shared" si="14"/>
        <v>0</v>
      </c>
      <c r="M202" s="1">
        <f t="shared" si="14"/>
        <v>0</v>
      </c>
      <c r="N202" s="1">
        <f t="shared" si="13"/>
        <v>0</v>
      </c>
      <c r="O202" s="1">
        <f t="shared" si="15"/>
        <v>1</v>
      </c>
      <c r="P202" s="1" t="s">
        <v>18346</v>
      </c>
      <c r="Q202" s="1">
        <v>150</v>
      </c>
      <c r="R202" s="1">
        <v>279</v>
      </c>
      <c r="S202" s="9">
        <f t="shared" si="17"/>
        <v>150</v>
      </c>
      <c r="T202" s="8"/>
      <c r="U202" s="8"/>
      <c r="V202" s="8"/>
      <c r="W202" s="8"/>
      <c r="X202" s="8"/>
      <c r="Y202" s="10">
        <f t="shared" si="16"/>
        <v>0</v>
      </c>
      <c r="Z202" s="10">
        <f>IFERROR(INDEX(EFs!B:B,MATCH(P202,EFs!A:A,0))*Dataset!Y202/1000,0)</f>
        <v>0</v>
      </c>
      <c r="AA202">
        <v>33.302649000000002</v>
      </c>
      <c r="AB202">
        <v>-117.34029700000001</v>
      </c>
      <c r="AC202">
        <v>0.7</v>
      </c>
      <c r="AD202" t="s">
        <v>18408</v>
      </c>
      <c r="AF202" t="s">
        <v>18569</v>
      </c>
      <c r="AI202" t="s">
        <v>18423</v>
      </c>
      <c r="AJ202" t="s">
        <v>18390</v>
      </c>
      <c r="AK202" t="s">
        <v>18391</v>
      </c>
      <c r="AL202">
        <v>92055</v>
      </c>
      <c r="AM202" t="s">
        <v>18392</v>
      </c>
      <c r="AN202" t="s">
        <v>18397</v>
      </c>
    </row>
    <row r="203" spans="1:40" ht="43.2" x14ac:dyDescent="0.3">
      <c r="A203" t="s">
        <v>1226</v>
      </c>
      <c r="B203" s="2" t="s">
        <v>15</v>
      </c>
      <c r="C203" s="3">
        <v>40025</v>
      </c>
      <c r="D203" t="s">
        <v>193</v>
      </c>
      <c r="E203" t="s">
        <v>1227</v>
      </c>
      <c r="F203" t="s">
        <v>161</v>
      </c>
      <c r="G203" t="s">
        <v>1228</v>
      </c>
      <c r="H203" s="2" t="s">
        <v>163</v>
      </c>
      <c r="I203" s="2" t="s">
        <v>164</v>
      </c>
      <c r="J203" s="1" t="s">
        <v>1229</v>
      </c>
      <c r="K203" s="1">
        <f t="shared" si="14"/>
        <v>1</v>
      </c>
      <c r="L203" s="1">
        <f t="shared" si="14"/>
        <v>0</v>
      </c>
      <c r="M203" s="1">
        <f t="shared" si="14"/>
        <v>0</v>
      </c>
      <c r="N203" s="1">
        <f t="shared" si="13"/>
        <v>0</v>
      </c>
      <c r="O203" s="1">
        <f t="shared" si="15"/>
        <v>1</v>
      </c>
      <c r="P203" s="1" t="s">
        <v>18346</v>
      </c>
      <c r="Q203" s="1">
        <v>130</v>
      </c>
      <c r="R203" s="1">
        <v>198</v>
      </c>
      <c r="S203" s="9">
        <f t="shared" si="17"/>
        <v>130</v>
      </c>
      <c r="T203" s="8"/>
      <c r="U203" s="8"/>
      <c r="V203" s="8"/>
      <c r="W203" s="8"/>
      <c r="X203" s="8"/>
      <c r="Y203" s="10">
        <f t="shared" si="16"/>
        <v>0</v>
      </c>
      <c r="Z203" s="10">
        <f>IFERROR(INDEX(EFs!B:B,MATCH(P203,EFs!A:A,0))*Dataset!Y203/1000,0)</f>
        <v>0</v>
      </c>
      <c r="AA203">
        <v>33.387723000000001</v>
      </c>
      <c r="AB203">
        <v>-117.44475799999999</v>
      </c>
      <c r="AC203">
        <v>0.5</v>
      </c>
      <c r="AD203" t="s">
        <v>18422</v>
      </c>
      <c r="AI203" t="s">
        <v>18423</v>
      </c>
      <c r="AJ203" t="s">
        <v>18390</v>
      </c>
      <c r="AK203" t="s">
        <v>18391</v>
      </c>
      <c r="AL203">
        <v>92055</v>
      </c>
      <c r="AM203" t="s">
        <v>18392</v>
      </c>
      <c r="AN203" t="s">
        <v>18397</v>
      </c>
    </row>
    <row r="204" spans="1:40" ht="43.2" x14ac:dyDescent="0.3">
      <c r="A204" t="s">
        <v>1230</v>
      </c>
      <c r="B204" s="2" t="s">
        <v>15</v>
      </c>
      <c r="C204" s="3">
        <v>40025</v>
      </c>
      <c r="D204" t="s">
        <v>25</v>
      </c>
      <c r="E204" t="s">
        <v>1231</v>
      </c>
      <c r="F204" t="s">
        <v>161</v>
      </c>
      <c r="G204" t="s">
        <v>1232</v>
      </c>
      <c r="H204" s="2" t="s">
        <v>163</v>
      </c>
      <c r="I204" s="2" t="s">
        <v>164</v>
      </c>
      <c r="J204" s="1" t="s">
        <v>1233</v>
      </c>
      <c r="K204" s="1">
        <f t="shared" si="14"/>
        <v>0</v>
      </c>
      <c r="L204" s="1">
        <f t="shared" si="14"/>
        <v>0</v>
      </c>
      <c r="M204" s="1">
        <f t="shared" si="14"/>
        <v>0</v>
      </c>
      <c r="N204" s="1">
        <f t="shared" si="13"/>
        <v>0</v>
      </c>
      <c r="O204" s="1">
        <f t="shared" si="15"/>
        <v>0</v>
      </c>
      <c r="P204" s="1" t="s">
        <v>18352</v>
      </c>
      <c r="Q204" s="1" t="s">
        <v>18355</v>
      </c>
      <c r="R204" s="1">
        <v>290</v>
      </c>
      <c r="S204" s="9">
        <f t="shared" si="17"/>
        <v>216.25300000000001</v>
      </c>
      <c r="T204" s="8"/>
      <c r="U204" s="8"/>
      <c r="V204" s="8"/>
      <c r="W204" s="8"/>
      <c r="X204" s="8"/>
      <c r="Y204" s="10">
        <f t="shared" si="16"/>
        <v>0</v>
      </c>
      <c r="Z204" s="10">
        <f>IFERROR(INDEX(EFs!B:B,MATCH(P204,EFs!A:A,0))*Dataset!Y204/1000,0)</f>
        <v>0</v>
      </c>
      <c r="AA204">
        <v>33.387723000000001</v>
      </c>
      <c r="AB204">
        <v>-117.44475799999999</v>
      </c>
      <c r="AC204">
        <v>0.5</v>
      </c>
      <c r="AD204" t="s">
        <v>18422</v>
      </c>
      <c r="AI204" t="s">
        <v>18423</v>
      </c>
      <c r="AJ204" t="s">
        <v>18390</v>
      </c>
      <c r="AK204" t="s">
        <v>18391</v>
      </c>
      <c r="AL204">
        <v>92055</v>
      </c>
      <c r="AM204" t="s">
        <v>18392</v>
      </c>
      <c r="AN204" t="s">
        <v>18397</v>
      </c>
    </row>
    <row r="205" spans="1:40" ht="43.2" x14ac:dyDescent="0.3">
      <c r="A205" t="s">
        <v>1234</v>
      </c>
      <c r="B205" s="2" t="s">
        <v>15</v>
      </c>
      <c r="C205" s="3">
        <v>40025</v>
      </c>
      <c r="D205" t="s">
        <v>193</v>
      </c>
      <c r="E205" t="s">
        <v>1235</v>
      </c>
      <c r="F205" t="s">
        <v>1210</v>
      </c>
      <c r="G205" t="s">
        <v>1236</v>
      </c>
      <c r="H205" s="2" t="s">
        <v>163</v>
      </c>
      <c r="I205" s="2" t="s">
        <v>164</v>
      </c>
      <c r="J205" s="1" t="s">
        <v>1237</v>
      </c>
      <c r="K205" s="1">
        <f t="shared" si="14"/>
        <v>1</v>
      </c>
      <c r="L205" s="1">
        <f t="shared" si="14"/>
        <v>0</v>
      </c>
      <c r="M205" s="1">
        <f t="shared" si="14"/>
        <v>0</v>
      </c>
      <c r="N205" s="1">
        <f t="shared" si="13"/>
        <v>0</v>
      </c>
      <c r="O205" s="1">
        <f t="shared" si="15"/>
        <v>1</v>
      </c>
      <c r="P205" s="1" t="s">
        <v>18346</v>
      </c>
      <c r="Q205" s="1">
        <v>250</v>
      </c>
      <c r="R205" s="1">
        <v>385</v>
      </c>
      <c r="S205" s="9">
        <f t="shared" si="17"/>
        <v>250</v>
      </c>
      <c r="T205" s="8"/>
      <c r="U205" s="8"/>
      <c r="V205" s="8"/>
      <c r="W205" s="8"/>
      <c r="X205" s="8"/>
      <c r="Y205" s="10">
        <f t="shared" si="16"/>
        <v>0</v>
      </c>
      <c r="Z205" s="10">
        <f>IFERROR(INDEX(EFs!B:B,MATCH(P205,EFs!A:A,0))*Dataset!Y205/1000,0)</f>
        <v>0</v>
      </c>
      <c r="AA205">
        <v>33.387723000000001</v>
      </c>
      <c r="AB205">
        <v>-117.44475799999999</v>
      </c>
      <c r="AC205">
        <v>0.5</v>
      </c>
      <c r="AD205" t="s">
        <v>18422</v>
      </c>
      <c r="AI205" t="s">
        <v>18423</v>
      </c>
      <c r="AJ205" t="s">
        <v>18390</v>
      </c>
      <c r="AK205" t="s">
        <v>18391</v>
      </c>
      <c r="AL205">
        <v>92055</v>
      </c>
      <c r="AM205" t="s">
        <v>18392</v>
      </c>
      <c r="AN205" t="s">
        <v>18397</v>
      </c>
    </row>
    <row r="206" spans="1:40" ht="43.2" x14ac:dyDescent="0.3">
      <c r="A206" t="s">
        <v>1238</v>
      </c>
      <c r="B206" s="2" t="s">
        <v>15</v>
      </c>
      <c r="C206" s="3">
        <v>40025</v>
      </c>
      <c r="D206" t="s">
        <v>193</v>
      </c>
      <c r="E206" t="s">
        <v>1239</v>
      </c>
      <c r="F206" t="s">
        <v>1240</v>
      </c>
      <c r="G206" t="s">
        <v>1241</v>
      </c>
      <c r="H206" s="2" t="s">
        <v>163</v>
      </c>
      <c r="I206" s="2" t="s">
        <v>164</v>
      </c>
      <c r="J206" s="1" t="s">
        <v>1242</v>
      </c>
      <c r="K206" s="1">
        <f t="shared" si="14"/>
        <v>1</v>
      </c>
      <c r="L206" s="1">
        <f t="shared" si="14"/>
        <v>0</v>
      </c>
      <c r="M206" s="1">
        <f t="shared" si="14"/>
        <v>0</v>
      </c>
      <c r="N206" s="1">
        <f t="shared" si="13"/>
        <v>0</v>
      </c>
      <c r="O206" s="1">
        <f t="shared" si="15"/>
        <v>1</v>
      </c>
      <c r="P206" s="1" t="s">
        <v>18346</v>
      </c>
      <c r="Q206" s="1">
        <v>50</v>
      </c>
      <c r="R206" s="1">
        <v>85</v>
      </c>
      <c r="S206" s="9">
        <f t="shared" si="17"/>
        <v>50</v>
      </c>
      <c r="T206" s="8"/>
      <c r="U206" s="8"/>
      <c r="V206" s="8"/>
      <c r="W206" s="8"/>
      <c r="X206" s="8"/>
      <c r="Y206" s="10">
        <f t="shared" si="16"/>
        <v>0</v>
      </c>
      <c r="Z206" s="10">
        <f>IFERROR(INDEX(EFs!B:B,MATCH(P206,EFs!A:A,0))*Dataset!Y206/1000,0)</f>
        <v>0</v>
      </c>
      <c r="AA206">
        <v>33.387723000000001</v>
      </c>
      <c r="AB206">
        <v>-117.44475799999999</v>
      </c>
      <c r="AC206">
        <v>0.5</v>
      </c>
      <c r="AD206" t="s">
        <v>18422</v>
      </c>
      <c r="AI206" t="s">
        <v>18423</v>
      </c>
      <c r="AJ206" t="s">
        <v>18390</v>
      </c>
      <c r="AK206" t="s">
        <v>18391</v>
      </c>
      <c r="AL206">
        <v>92055</v>
      </c>
      <c r="AM206" t="s">
        <v>18392</v>
      </c>
      <c r="AN206" t="s">
        <v>18397</v>
      </c>
    </row>
    <row r="207" spans="1:40" ht="28.8" x14ac:dyDescent="0.3">
      <c r="A207" t="s">
        <v>1243</v>
      </c>
      <c r="B207" s="2" t="s">
        <v>15</v>
      </c>
      <c r="C207" s="3">
        <v>40025</v>
      </c>
      <c r="D207" t="s">
        <v>25</v>
      </c>
      <c r="E207" t="s">
        <v>1244</v>
      </c>
      <c r="F207" t="s">
        <v>161</v>
      </c>
      <c r="G207" t="s">
        <v>1245</v>
      </c>
      <c r="H207" s="2" t="s">
        <v>163</v>
      </c>
      <c r="I207" s="2" t="s">
        <v>164</v>
      </c>
      <c r="J207" s="1" t="s">
        <v>1246</v>
      </c>
      <c r="K207" s="1">
        <f t="shared" si="14"/>
        <v>1</v>
      </c>
      <c r="L207" s="1">
        <f t="shared" si="14"/>
        <v>0</v>
      </c>
      <c r="M207" s="1">
        <f t="shared" si="14"/>
        <v>0</v>
      </c>
      <c r="N207" s="1">
        <f t="shared" si="13"/>
        <v>0</v>
      </c>
      <c r="O207" s="1">
        <f t="shared" si="15"/>
        <v>1</v>
      </c>
      <c r="P207" s="1" t="s">
        <v>18346</v>
      </c>
      <c r="Q207" s="1" t="s">
        <v>18355</v>
      </c>
      <c r="R207" s="1">
        <v>244</v>
      </c>
      <c r="S207" s="9">
        <f t="shared" si="17"/>
        <v>181.95080000000002</v>
      </c>
      <c r="T207" s="8"/>
      <c r="U207" s="8"/>
      <c r="V207" s="8"/>
      <c r="W207" s="8"/>
      <c r="X207" s="8"/>
      <c r="Y207" s="10">
        <f t="shared" si="16"/>
        <v>0</v>
      </c>
      <c r="Z207" s="10">
        <f>IFERROR(INDEX(EFs!B:B,MATCH(P207,EFs!A:A,0))*Dataset!Y207/1000,0)</f>
        <v>0</v>
      </c>
      <c r="AA207">
        <v>33.387723000000001</v>
      </c>
      <c r="AB207">
        <v>-117.44475799999999</v>
      </c>
      <c r="AC207">
        <v>0.5</v>
      </c>
      <c r="AD207" t="s">
        <v>18422</v>
      </c>
      <c r="AI207" t="s">
        <v>18423</v>
      </c>
      <c r="AJ207" t="s">
        <v>18390</v>
      </c>
      <c r="AK207" t="s">
        <v>18391</v>
      </c>
      <c r="AL207">
        <v>92055</v>
      </c>
      <c r="AM207" t="s">
        <v>18392</v>
      </c>
      <c r="AN207" t="s">
        <v>18397</v>
      </c>
    </row>
    <row r="208" spans="1:40" ht="28.8" x14ac:dyDescent="0.3">
      <c r="A208" t="s">
        <v>1247</v>
      </c>
      <c r="B208" s="2" t="s">
        <v>15</v>
      </c>
      <c r="C208" s="3">
        <v>40025</v>
      </c>
      <c r="D208" t="s">
        <v>193</v>
      </c>
      <c r="E208" t="s">
        <v>1248</v>
      </c>
      <c r="F208" t="s">
        <v>1249</v>
      </c>
      <c r="G208" t="s">
        <v>1250</v>
      </c>
      <c r="H208" s="2" t="s">
        <v>163</v>
      </c>
      <c r="I208" s="2" t="s">
        <v>164</v>
      </c>
      <c r="J208" s="1" t="s">
        <v>1251</v>
      </c>
      <c r="K208" s="1">
        <f t="shared" si="14"/>
        <v>1</v>
      </c>
      <c r="L208" s="1">
        <f t="shared" si="14"/>
        <v>0</v>
      </c>
      <c r="M208" s="1">
        <f t="shared" si="14"/>
        <v>0</v>
      </c>
      <c r="N208" s="1">
        <f t="shared" si="13"/>
        <v>0</v>
      </c>
      <c r="O208" s="1">
        <f t="shared" si="15"/>
        <v>1</v>
      </c>
      <c r="P208" s="1" t="s">
        <v>18346</v>
      </c>
      <c r="Q208" s="1" t="s">
        <v>18355</v>
      </c>
      <c r="R208" s="1">
        <v>175</v>
      </c>
      <c r="S208" s="9">
        <f t="shared" si="17"/>
        <v>130.4975</v>
      </c>
      <c r="T208" s="8"/>
      <c r="U208" s="8"/>
      <c r="V208" s="8"/>
      <c r="W208" s="8"/>
      <c r="X208" s="8"/>
      <c r="Y208" s="10">
        <f t="shared" si="16"/>
        <v>0</v>
      </c>
      <c r="Z208" s="10">
        <f>IFERROR(INDEX(EFs!B:B,MATCH(P208,EFs!A:A,0))*Dataset!Y208/1000,0)</f>
        <v>0</v>
      </c>
      <c r="AA208">
        <v>33.387723000000001</v>
      </c>
      <c r="AB208">
        <v>-117.44475799999999</v>
      </c>
      <c r="AC208">
        <v>0.5</v>
      </c>
      <c r="AD208" t="s">
        <v>18422</v>
      </c>
      <c r="AI208" t="s">
        <v>18423</v>
      </c>
      <c r="AJ208" t="s">
        <v>18390</v>
      </c>
      <c r="AK208" t="s">
        <v>18391</v>
      </c>
      <c r="AL208">
        <v>92055</v>
      </c>
      <c r="AM208" t="s">
        <v>18392</v>
      </c>
      <c r="AN208" t="s">
        <v>18397</v>
      </c>
    </row>
    <row r="209" spans="1:40" ht="28.8" x14ac:dyDescent="0.3">
      <c r="A209" t="s">
        <v>1252</v>
      </c>
      <c r="B209" s="2" t="s">
        <v>15</v>
      </c>
      <c r="C209" s="3">
        <v>40025</v>
      </c>
      <c r="D209" t="s">
        <v>25</v>
      </c>
      <c r="E209" t="s">
        <v>1253</v>
      </c>
      <c r="F209" t="s">
        <v>161</v>
      </c>
      <c r="G209" t="s">
        <v>1254</v>
      </c>
      <c r="H209" s="2" t="s">
        <v>163</v>
      </c>
      <c r="I209" s="2" t="s">
        <v>164</v>
      </c>
      <c r="J209" s="1" t="s">
        <v>1255</v>
      </c>
      <c r="K209" s="1">
        <f t="shared" si="14"/>
        <v>1</v>
      </c>
      <c r="L209" s="1">
        <f t="shared" si="14"/>
        <v>0</v>
      </c>
      <c r="M209" s="1">
        <f t="shared" si="14"/>
        <v>0</v>
      </c>
      <c r="N209" s="1">
        <f t="shared" si="13"/>
        <v>0</v>
      </c>
      <c r="O209" s="1">
        <f t="shared" si="15"/>
        <v>1</v>
      </c>
      <c r="P209" s="1" t="s">
        <v>18346</v>
      </c>
      <c r="Q209" s="1" t="s">
        <v>18355</v>
      </c>
      <c r="R209" s="1">
        <v>146</v>
      </c>
      <c r="S209" s="9">
        <f t="shared" si="17"/>
        <v>108.87220000000001</v>
      </c>
      <c r="T209" s="8"/>
      <c r="U209" s="8"/>
      <c r="V209" s="8"/>
      <c r="W209" s="8"/>
      <c r="X209" s="8"/>
      <c r="Y209" s="10">
        <f t="shared" si="16"/>
        <v>0</v>
      </c>
      <c r="Z209" s="10">
        <f>IFERROR(INDEX(EFs!B:B,MATCH(P209,EFs!A:A,0))*Dataset!Y209/1000,0)</f>
        <v>0</v>
      </c>
      <c r="AA209">
        <v>33.387723000000001</v>
      </c>
      <c r="AB209">
        <v>-117.44475799999999</v>
      </c>
      <c r="AC209">
        <v>0.5</v>
      </c>
      <c r="AD209" t="s">
        <v>18422</v>
      </c>
      <c r="AI209" t="s">
        <v>18423</v>
      </c>
      <c r="AJ209" t="s">
        <v>18390</v>
      </c>
      <c r="AK209" t="s">
        <v>18391</v>
      </c>
      <c r="AL209">
        <v>92055</v>
      </c>
      <c r="AM209" t="s">
        <v>18392</v>
      </c>
      <c r="AN209" t="s">
        <v>18397</v>
      </c>
    </row>
    <row r="210" spans="1:40" ht="43.2" x14ac:dyDescent="0.3">
      <c r="A210" t="s">
        <v>1256</v>
      </c>
      <c r="B210" s="2" t="s">
        <v>15</v>
      </c>
      <c r="C210" s="3">
        <v>40025</v>
      </c>
      <c r="D210" t="s">
        <v>193</v>
      </c>
      <c r="E210" t="s">
        <v>1160</v>
      </c>
      <c r="F210" t="s">
        <v>1161</v>
      </c>
      <c r="G210" t="s">
        <v>1257</v>
      </c>
      <c r="H210" s="2" t="s">
        <v>163</v>
      </c>
      <c r="I210" s="2" t="s">
        <v>164</v>
      </c>
      <c r="J210" s="1" t="s">
        <v>1258</v>
      </c>
      <c r="K210" s="1">
        <f t="shared" si="14"/>
        <v>1</v>
      </c>
      <c r="L210" s="1">
        <f t="shared" si="14"/>
        <v>0</v>
      </c>
      <c r="M210" s="1">
        <f t="shared" si="14"/>
        <v>0</v>
      </c>
      <c r="N210" s="1">
        <f t="shared" si="13"/>
        <v>0</v>
      </c>
      <c r="O210" s="1">
        <f t="shared" si="15"/>
        <v>1</v>
      </c>
      <c r="P210" s="1" t="s">
        <v>18346</v>
      </c>
      <c r="Q210" s="1">
        <v>200</v>
      </c>
      <c r="R210" s="1">
        <v>324</v>
      </c>
      <c r="S210" s="9">
        <f t="shared" si="17"/>
        <v>200</v>
      </c>
      <c r="T210" s="8"/>
      <c r="U210" s="8"/>
      <c r="V210" s="8"/>
      <c r="W210" s="8"/>
      <c r="X210" s="8"/>
      <c r="Y210" s="10">
        <f t="shared" si="16"/>
        <v>0</v>
      </c>
      <c r="Z210" s="10">
        <f>IFERROR(INDEX(EFs!B:B,MATCH(P210,EFs!A:A,0))*Dataset!Y210/1000,0)</f>
        <v>0</v>
      </c>
      <c r="AA210">
        <v>33.387723000000001</v>
      </c>
      <c r="AB210">
        <v>-117.44475799999999</v>
      </c>
      <c r="AC210">
        <v>0.5</v>
      </c>
      <c r="AD210" t="s">
        <v>18422</v>
      </c>
      <c r="AI210" t="s">
        <v>18423</v>
      </c>
      <c r="AJ210" t="s">
        <v>18390</v>
      </c>
      <c r="AK210" t="s">
        <v>18391</v>
      </c>
      <c r="AL210">
        <v>92055</v>
      </c>
      <c r="AM210" t="s">
        <v>18392</v>
      </c>
      <c r="AN210" t="s">
        <v>18397</v>
      </c>
    </row>
    <row r="211" spans="1:40" ht="43.2" x14ac:dyDescent="0.3">
      <c r="A211" t="s">
        <v>1259</v>
      </c>
      <c r="B211" s="2" t="s">
        <v>15</v>
      </c>
      <c r="C211" s="3">
        <v>40025</v>
      </c>
      <c r="D211" t="s">
        <v>193</v>
      </c>
      <c r="E211" t="s">
        <v>1260</v>
      </c>
      <c r="F211" t="s">
        <v>161</v>
      </c>
      <c r="G211" t="s">
        <v>1261</v>
      </c>
      <c r="H211" s="2" t="s">
        <v>163</v>
      </c>
      <c r="I211" s="2" t="s">
        <v>164</v>
      </c>
      <c r="J211" s="1" t="s">
        <v>1262</v>
      </c>
      <c r="K211" s="1">
        <f t="shared" si="14"/>
        <v>1</v>
      </c>
      <c r="L211" s="1">
        <f t="shared" si="14"/>
        <v>0</v>
      </c>
      <c r="M211" s="1">
        <f t="shared" si="14"/>
        <v>0</v>
      </c>
      <c r="N211" s="1">
        <f t="shared" si="13"/>
        <v>0</v>
      </c>
      <c r="O211" s="1">
        <f t="shared" si="15"/>
        <v>1</v>
      </c>
      <c r="P211" s="1" t="s">
        <v>18346</v>
      </c>
      <c r="Q211" s="1">
        <v>350</v>
      </c>
      <c r="R211" s="1">
        <v>530</v>
      </c>
      <c r="S211" s="9">
        <f t="shared" si="17"/>
        <v>350</v>
      </c>
      <c r="T211" s="8"/>
      <c r="U211" s="8"/>
      <c r="V211" s="8"/>
      <c r="W211" s="8"/>
      <c r="X211" s="8"/>
      <c r="Y211" s="10">
        <f t="shared" si="16"/>
        <v>0</v>
      </c>
      <c r="Z211" s="10">
        <f>IFERROR(INDEX(EFs!B:B,MATCH(P211,EFs!A:A,0))*Dataset!Y211/1000,0)</f>
        <v>0</v>
      </c>
      <c r="AA211">
        <v>33.387723000000001</v>
      </c>
      <c r="AB211">
        <v>-117.44475799999999</v>
      </c>
      <c r="AC211">
        <v>0.5</v>
      </c>
      <c r="AD211" t="s">
        <v>18422</v>
      </c>
      <c r="AI211" t="s">
        <v>18423</v>
      </c>
      <c r="AJ211" t="s">
        <v>18390</v>
      </c>
      <c r="AK211" t="s">
        <v>18391</v>
      </c>
      <c r="AL211">
        <v>92055</v>
      </c>
      <c r="AM211" t="s">
        <v>18392</v>
      </c>
      <c r="AN211" t="s">
        <v>18397</v>
      </c>
    </row>
    <row r="212" spans="1:40" ht="43.2" x14ac:dyDescent="0.3">
      <c r="A212" t="s">
        <v>1263</v>
      </c>
      <c r="B212" s="2" t="s">
        <v>15</v>
      </c>
      <c r="C212" s="3">
        <v>40025</v>
      </c>
      <c r="D212" t="s">
        <v>193</v>
      </c>
      <c r="E212" t="s">
        <v>1223</v>
      </c>
      <c r="F212" t="s">
        <v>1210</v>
      </c>
      <c r="G212" t="s">
        <v>1264</v>
      </c>
      <c r="H212" s="2" t="s">
        <v>163</v>
      </c>
      <c r="I212" s="2" t="s">
        <v>164</v>
      </c>
      <c r="J212" s="1" t="s">
        <v>1265</v>
      </c>
      <c r="K212" s="1">
        <f t="shared" si="14"/>
        <v>1</v>
      </c>
      <c r="L212" s="1">
        <f t="shared" si="14"/>
        <v>0</v>
      </c>
      <c r="M212" s="1">
        <f t="shared" si="14"/>
        <v>0</v>
      </c>
      <c r="N212" s="1">
        <f t="shared" si="13"/>
        <v>0</v>
      </c>
      <c r="O212" s="1">
        <f t="shared" si="15"/>
        <v>1</v>
      </c>
      <c r="P212" s="1" t="s">
        <v>18346</v>
      </c>
      <c r="Q212" s="1">
        <v>100</v>
      </c>
      <c r="R212" s="1">
        <v>198</v>
      </c>
      <c r="S212" s="9">
        <f t="shared" si="17"/>
        <v>100</v>
      </c>
      <c r="T212" s="8"/>
      <c r="U212" s="8"/>
      <c r="V212" s="8"/>
      <c r="W212" s="8"/>
      <c r="X212" s="8"/>
      <c r="Y212" s="10">
        <f t="shared" si="16"/>
        <v>0</v>
      </c>
      <c r="Z212" s="10">
        <f>IFERROR(INDEX(EFs!B:B,MATCH(P212,EFs!A:A,0))*Dataset!Y212/1000,0)</f>
        <v>0</v>
      </c>
      <c r="AA212">
        <v>33.387723000000001</v>
      </c>
      <c r="AB212">
        <v>-117.44475799999999</v>
      </c>
      <c r="AC212">
        <v>0.5</v>
      </c>
      <c r="AD212" t="s">
        <v>18422</v>
      </c>
      <c r="AI212" t="s">
        <v>18423</v>
      </c>
      <c r="AJ212" t="s">
        <v>18390</v>
      </c>
      <c r="AK212" t="s">
        <v>18391</v>
      </c>
      <c r="AL212">
        <v>92055</v>
      </c>
      <c r="AM212" t="s">
        <v>18392</v>
      </c>
      <c r="AN212" t="s">
        <v>18397</v>
      </c>
    </row>
    <row r="213" spans="1:40" ht="43.2" x14ac:dyDescent="0.3">
      <c r="A213" t="s">
        <v>1266</v>
      </c>
      <c r="B213" s="2" t="s">
        <v>15</v>
      </c>
      <c r="C213" s="3">
        <v>40025</v>
      </c>
      <c r="D213" t="s">
        <v>193</v>
      </c>
      <c r="E213" t="s">
        <v>1223</v>
      </c>
      <c r="F213" t="s">
        <v>1210</v>
      </c>
      <c r="G213" t="s">
        <v>1267</v>
      </c>
      <c r="H213" s="2" t="s">
        <v>163</v>
      </c>
      <c r="I213" s="2" t="s">
        <v>164</v>
      </c>
      <c r="J213" s="1" t="s">
        <v>1268</v>
      </c>
      <c r="K213" s="1">
        <f t="shared" si="14"/>
        <v>1</v>
      </c>
      <c r="L213" s="1">
        <f t="shared" si="14"/>
        <v>0</v>
      </c>
      <c r="M213" s="1">
        <f t="shared" si="14"/>
        <v>0</v>
      </c>
      <c r="N213" s="1">
        <f t="shared" si="13"/>
        <v>0</v>
      </c>
      <c r="O213" s="1">
        <f t="shared" si="15"/>
        <v>1</v>
      </c>
      <c r="P213" s="1" t="s">
        <v>18346</v>
      </c>
      <c r="Q213" s="1">
        <v>50</v>
      </c>
      <c r="R213" s="1">
        <v>85</v>
      </c>
      <c r="S213" s="9">
        <f t="shared" si="17"/>
        <v>50</v>
      </c>
      <c r="T213" s="8"/>
      <c r="U213" s="8"/>
      <c r="V213" s="8"/>
      <c r="W213" s="8"/>
      <c r="X213" s="8"/>
      <c r="Y213" s="10">
        <f t="shared" si="16"/>
        <v>0</v>
      </c>
      <c r="Z213" s="10">
        <f>IFERROR(INDEX(EFs!B:B,MATCH(P213,EFs!A:A,0))*Dataset!Y213/1000,0)</f>
        <v>0</v>
      </c>
      <c r="AA213">
        <v>33.387723000000001</v>
      </c>
      <c r="AB213">
        <v>-117.44475799999999</v>
      </c>
      <c r="AC213">
        <v>0.5</v>
      </c>
      <c r="AD213" t="s">
        <v>18422</v>
      </c>
      <c r="AI213" t="s">
        <v>18423</v>
      </c>
      <c r="AJ213" t="s">
        <v>18390</v>
      </c>
      <c r="AK213" t="s">
        <v>18391</v>
      </c>
      <c r="AL213">
        <v>92055</v>
      </c>
      <c r="AM213" t="s">
        <v>18392</v>
      </c>
      <c r="AN213" t="s">
        <v>18397</v>
      </c>
    </row>
    <row r="214" spans="1:40" ht="57.6" x14ac:dyDescent="0.3">
      <c r="A214" t="s">
        <v>1269</v>
      </c>
      <c r="B214" s="2" t="s">
        <v>15</v>
      </c>
      <c r="C214" s="3">
        <v>40025</v>
      </c>
      <c r="D214" t="s">
        <v>25</v>
      </c>
      <c r="E214" t="s">
        <v>1270</v>
      </c>
      <c r="F214" t="s">
        <v>161</v>
      </c>
      <c r="G214" t="s">
        <v>1271</v>
      </c>
      <c r="H214" s="2" t="s">
        <v>163</v>
      </c>
      <c r="I214" s="2" t="s">
        <v>164</v>
      </c>
      <c r="J214" s="1" t="s">
        <v>1272</v>
      </c>
      <c r="K214" s="1">
        <f t="shared" si="14"/>
        <v>1</v>
      </c>
      <c r="L214" s="1">
        <f t="shared" si="14"/>
        <v>0</v>
      </c>
      <c r="M214" s="1">
        <f t="shared" si="14"/>
        <v>0</v>
      </c>
      <c r="N214" s="1">
        <f t="shared" si="13"/>
        <v>0</v>
      </c>
      <c r="O214" s="1">
        <f t="shared" si="15"/>
        <v>1</v>
      </c>
      <c r="P214" s="1" t="s">
        <v>18346</v>
      </c>
      <c r="Q214" s="1">
        <v>35</v>
      </c>
      <c r="R214" s="1">
        <v>68</v>
      </c>
      <c r="S214" s="9">
        <f t="shared" si="17"/>
        <v>35</v>
      </c>
      <c r="T214" s="8"/>
      <c r="U214" s="8"/>
      <c r="V214" s="8"/>
      <c r="W214" s="8"/>
      <c r="X214" s="8"/>
      <c r="Y214" s="10">
        <f t="shared" si="16"/>
        <v>0</v>
      </c>
      <c r="Z214" s="10">
        <f>IFERROR(INDEX(EFs!B:B,MATCH(P214,EFs!A:A,0))*Dataset!Y214/1000,0)</f>
        <v>0</v>
      </c>
      <c r="AA214">
        <v>33.387723000000001</v>
      </c>
      <c r="AB214">
        <v>-117.44475799999999</v>
      </c>
      <c r="AC214">
        <v>0.5</v>
      </c>
      <c r="AD214" t="s">
        <v>18422</v>
      </c>
      <c r="AI214" t="s">
        <v>18423</v>
      </c>
      <c r="AJ214" t="s">
        <v>18390</v>
      </c>
      <c r="AK214" t="s">
        <v>18391</v>
      </c>
      <c r="AL214">
        <v>92055</v>
      </c>
      <c r="AM214" t="s">
        <v>18392</v>
      </c>
      <c r="AN214" t="s">
        <v>18397</v>
      </c>
    </row>
    <row r="215" spans="1:40" ht="43.2" x14ac:dyDescent="0.3">
      <c r="A215" t="s">
        <v>1273</v>
      </c>
      <c r="B215" s="2" t="s">
        <v>15</v>
      </c>
      <c r="C215" s="3">
        <v>40025</v>
      </c>
      <c r="D215" t="s">
        <v>193</v>
      </c>
      <c r="E215" t="s">
        <v>1231</v>
      </c>
      <c r="F215" t="s">
        <v>161</v>
      </c>
      <c r="G215" t="s">
        <v>1274</v>
      </c>
      <c r="H215" s="2" t="s">
        <v>163</v>
      </c>
      <c r="I215" s="2" t="s">
        <v>164</v>
      </c>
      <c r="J215" s="1" t="s">
        <v>1275</v>
      </c>
      <c r="K215" s="1">
        <f t="shared" si="14"/>
        <v>1</v>
      </c>
      <c r="L215" s="1">
        <f t="shared" si="14"/>
        <v>0</v>
      </c>
      <c r="M215" s="1">
        <f t="shared" si="14"/>
        <v>0</v>
      </c>
      <c r="N215" s="1">
        <f t="shared" si="13"/>
        <v>0</v>
      </c>
      <c r="O215" s="1">
        <f t="shared" si="15"/>
        <v>1</v>
      </c>
      <c r="P215" s="1" t="s">
        <v>18346</v>
      </c>
      <c r="Q215" s="1">
        <v>35</v>
      </c>
      <c r="R215" s="1">
        <v>85</v>
      </c>
      <c r="S215" s="9">
        <f t="shared" si="17"/>
        <v>35</v>
      </c>
      <c r="T215" s="8"/>
      <c r="U215" s="8"/>
      <c r="V215" s="8"/>
      <c r="W215" s="8"/>
      <c r="X215" s="8"/>
      <c r="Y215" s="10">
        <f t="shared" si="16"/>
        <v>0</v>
      </c>
      <c r="Z215" s="10">
        <f>IFERROR(INDEX(EFs!B:B,MATCH(P215,EFs!A:A,0))*Dataset!Y215/1000,0)</f>
        <v>0</v>
      </c>
      <c r="AA215">
        <v>33.387723000000001</v>
      </c>
      <c r="AB215">
        <v>-117.44475799999999</v>
      </c>
      <c r="AC215">
        <v>0.5</v>
      </c>
      <c r="AD215" t="s">
        <v>18422</v>
      </c>
      <c r="AI215" t="s">
        <v>18423</v>
      </c>
      <c r="AJ215" t="s">
        <v>18390</v>
      </c>
      <c r="AK215" t="s">
        <v>18391</v>
      </c>
      <c r="AL215">
        <v>92055</v>
      </c>
      <c r="AM215" t="s">
        <v>18392</v>
      </c>
      <c r="AN215" t="s">
        <v>18397</v>
      </c>
    </row>
    <row r="216" spans="1:40" ht="43.2" x14ac:dyDescent="0.3">
      <c r="A216" t="s">
        <v>1276</v>
      </c>
      <c r="B216" s="2" t="s">
        <v>15</v>
      </c>
      <c r="C216" s="3">
        <v>40025</v>
      </c>
      <c r="D216" t="s">
        <v>193</v>
      </c>
      <c r="E216" t="s">
        <v>1277</v>
      </c>
      <c r="F216" t="s">
        <v>1187</v>
      </c>
      <c r="G216" t="s">
        <v>1278</v>
      </c>
      <c r="H216" s="2" t="s">
        <v>163</v>
      </c>
      <c r="I216" s="2" t="s">
        <v>164</v>
      </c>
      <c r="J216" s="1" t="s">
        <v>1279</v>
      </c>
      <c r="K216" s="1">
        <f t="shared" si="14"/>
        <v>1</v>
      </c>
      <c r="L216" s="1">
        <f t="shared" si="14"/>
        <v>0</v>
      </c>
      <c r="M216" s="1">
        <f t="shared" si="14"/>
        <v>0</v>
      </c>
      <c r="N216" s="1">
        <f t="shared" si="13"/>
        <v>0</v>
      </c>
      <c r="O216" s="1">
        <f t="shared" si="15"/>
        <v>1</v>
      </c>
      <c r="P216" s="1" t="s">
        <v>18346</v>
      </c>
      <c r="Q216" s="1">
        <v>350</v>
      </c>
      <c r="R216" s="1">
        <v>621</v>
      </c>
      <c r="S216" s="9">
        <f t="shared" si="17"/>
        <v>350</v>
      </c>
      <c r="T216" s="3">
        <v>44369</v>
      </c>
      <c r="U216" s="8" t="s">
        <v>439</v>
      </c>
      <c r="V216" s="3">
        <v>44369</v>
      </c>
      <c r="W216" s="8" t="s">
        <v>1280</v>
      </c>
      <c r="X216" s="8">
        <v>3</v>
      </c>
      <c r="Y216" s="10">
        <f t="shared" si="16"/>
        <v>1050</v>
      </c>
      <c r="Z216" s="10">
        <f>IFERROR(INDEX(EFs!B:B,MATCH(P216,EFs!A:A,0))*Dataset!Y216/1000,0)</f>
        <v>0.95381256704999995</v>
      </c>
      <c r="AA216">
        <v>33.387723000000001</v>
      </c>
      <c r="AB216">
        <v>-117.44475799999999</v>
      </c>
      <c r="AC216">
        <v>1</v>
      </c>
      <c r="AD216" t="s">
        <v>18422</v>
      </c>
      <c r="AI216" t="s">
        <v>18423</v>
      </c>
      <c r="AJ216" t="s">
        <v>18390</v>
      </c>
      <c r="AK216" t="s">
        <v>18391</v>
      </c>
      <c r="AL216">
        <v>92055</v>
      </c>
      <c r="AM216" t="s">
        <v>18392</v>
      </c>
      <c r="AN216" t="s">
        <v>18397</v>
      </c>
    </row>
    <row r="217" spans="1:40" ht="43.2" x14ac:dyDescent="0.3">
      <c r="A217" t="s">
        <v>1281</v>
      </c>
      <c r="B217" s="2" t="s">
        <v>15</v>
      </c>
      <c r="C217" s="3">
        <v>40025</v>
      </c>
      <c r="D217" t="s">
        <v>25</v>
      </c>
      <c r="E217" t="s">
        <v>58</v>
      </c>
      <c r="F217" t="s">
        <v>59</v>
      </c>
      <c r="G217" t="s">
        <v>60</v>
      </c>
      <c r="H217" s="2" t="s">
        <v>61</v>
      </c>
      <c r="I217" s="2" t="s">
        <v>62</v>
      </c>
      <c r="J217" s="1" t="s">
        <v>1282</v>
      </c>
      <c r="K217" s="1">
        <f t="shared" si="14"/>
        <v>1</v>
      </c>
      <c r="L217" s="1">
        <f t="shared" si="14"/>
        <v>0</v>
      </c>
      <c r="M217" s="1">
        <f t="shared" si="14"/>
        <v>0</v>
      </c>
      <c r="N217" s="1">
        <f t="shared" si="13"/>
        <v>0</v>
      </c>
      <c r="O217" s="1">
        <f t="shared" si="15"/>
        <v>1</v>
      </c>
      <c r="P217" s="1" t="s">
        <v>18346</v>
      </c>
      <c r="Q217" s="1" t="s">
        <v>18355</v>
      </c>
      <c r="R217" s="1">
        <v>233</v>
      </c>
      <c r="S217" s="9">
        <f t="shared" si="17"/>
        <v>173.74809999999999</v>
      </c>
      <c r="T217" s="3">
        <v>44495</v>
      </c>
      <c r="U217" s="8" t="s">
        <v>1283</v>
      </c>
      <c r="V217" s="3">
        <v>44495</v>
      </c>
      <c r="W217" s="8" t="s">
        <v>1284</v>
      </c>
      <c r="X217" s="8">
        <v>9.9</v>
      </c>
      <c r="Y217" s="10">
        <f t="shared" si="16"/>
        <v>1720.10619</v>
      </c>
      <c r="Z217" s="10">
        <f>IFERROR(INDEX(EFs!B:B,MATCH(P217,EFs!A:A,0))*Dataset!Y217/1000,0)</f>
        <v>1.562532286364281</v>
      </c>
      <c r="AA217">
        <v>32.772146999999997</v>
      </c>
      <c r="AB217">
        <v>-117.072548</v>
      </c>
      <c r="AC217">
        <v>1</v>
      </c>
      <c r="AD217" t="s">
        <v>18387</v>
      </c>
      <c r="AE217">
        <v>5500</v>
      </c>
      <c r="AF217" t="s">
        <v>18402</v>
      </c>
      <c r="AI217" t="s">
        <v>18389</v>
      </c>
      <c r="AJ217" t="s">
        <v>18390</v>
      </c>
      <c r="AK217" t="s">
        <v>18391</v>
      </c>
      <c r="AL217">
        <v>92182</v>
      </c>
      <c r="AM217" t="s">
        <v>18392</v>
      </c>
      <c r="AN217" t="s">
        <v>18393</v>
      </c>
    </row>
    <row r="218" spans="1:40" ht="43.2" x14ac:dyDescent="0.3">
      <c r="A218" t="s">
        <v>1285</v>
      </c>
      <c r="B218" s="2" t="s">
        <v>15</v>
      </c>
      <c r="C218" s="3">
        <v>40025</v>
      </c>
      <c r="D218" t="s">
        <v>25</v>
      </c>
      <c r="E218" t="s">
        <v>58</v>
      </c>
      <c r="F218" t="s">
        <v>59</v>
      </c>
      <c r="G218" t="s">
        <v>60</v>
      </c>
      <c r="H218" s="2" t="s">
        <v>61</v>
      </c>
      <c r="I218" s="2" t="s">
        <v>62</v>
      </c>
      <c r="J218" s="1" t="s">
        <v>1286</v>
      </c>
      <c r="K218" s="1">
        <f t="shared" si="14"/>
        <v>1</v>
      </c>
      <c r="L218" s="1">
        <f t="shared" si="14"/>
        <v>0</v>
      </c>
      <c r="M218" s="1">
        <f t="shared" si="14"/>
        <v>0</v>
      </c>
      <c r="N218" s="1">
        <f t="shared" si="13"/>
        <v>0</v>
      </c>
      <c r="O218" s="1">
        <f t="shared" si="15"/>
        <v>1</v>
      </c>
      <c r="P218" s="1" t="s">
        <v>18346</v>
      </c>
      <c r="Q218" s="1" t="s">
        <v>18355</v>
      </c>
      <c r="R218" s="1">
        <v>449</v>
      </c>
      <c r="S218" s="9">
        <f t="shared" si="17"/>
        <v>334.8193</v>
      </c>
      <c r="T218" s="3">
        <v>44490</v>
      </c>
      <c r="U218" s="8" t="s">
        <v>1287</v>
      </c>
      <c r="V218" s="3">
        <v>44490</v>
      </c>
      <c r="W218" s="8" t="s">
        <v>1288</v>
      </c>
      <c r="X218" s="8">
        <v>5</v>
      </c>
      <c r="Y218" s="10">
        <f t="shared" si="16"/>
        <v>1674.0965000000001</v>
      </c>
      <c r="Z218" s="10">
        <f>IFERROR(INDEX(EFs!B:B,MATCH(P218,EFs!A:A,0))*Dataset!Y218/1000,0)</f>
        <v>1.5207374096708766</v>
      </c>
      <c r="AA218">
        <v>32.772146999999997</v>
      </c>
      <c r="AB218">
        <v>-117.072548</v>
      </c>
      <c r="AC218">
        <v>1</v>
      </c>
      <c r="AD218" t="s">
        <v>18387</v>
      </c>
      <c r="AE218">
        <v>5500</v>
      </c>
      <c r="AF218" t="s">
        <v>18402</v>
      </c>
      <c r="AI218" t="s">
        <v>18389</v>
      </c>
      <c r="AJ218" t="s">
        <v>18390</v>
      </c>
      <c r="AK218" t="s">
        <v>18391</v>
      </c>
      <c r="AL218">
        <v>92182</v>
      </c>
      <c r="AM218" t="s">
        <v>18392</v>
      </c>
      <c r="AN218" t="s">
        <v>18393</v>
      </c>
    </row>
    <row r="219" spans="1:40" ht="43.2" x14ac:dyDescent="0.3">
      <c r="A219" t="s">
        <v>1289</v>
      </c>
      <c r="B219" s="2" t="s">
        <v>15</v>
      </c>
      <c r="C219" s="3">
        <v>40025</v>
      </c>
      <c r="D219" t="s">
        <v>25</v>
      </c>
      <c r="E219" t="s">
        <v>58</v>
      </c>
      <c r="F219" t="s">
        <v>59</v>
      </c>
      <c r="G219" t="s">
        <v>60</v>
      </c>
      <c r="H219" s="2" t="s">
        <v>61</v>
      </c>
      <c r="I219" s="2" t="s">
        <v>62</v>
      </c>
      <c r="J219" s="1" t="s">
        <v>1290</v>
      </c>
      <c r="K219" s="1">
        <f t="shared" si="14"/>
        <v>1</v>
      </c>
      <c r="L219" s="1">
        <f t="shared" si="14"/>
        <v>0</v>
      </c>
      <c r="M219" s="1">
        <f t="shared" si="14"/>
        <v>0</v>
      </c>
      <c r="N219" s="1">
        <f t="shared" si="13"/>
        <v>0</v>
      </c>
      <c r="O219" s="1">
        <f t="shared" si="15"/>
        <v>1</v>
      </c>
      <c r="P219" s="1" t="s">
        <v>18346</v>
      </c>
      <c r="Q219" s="1" t="s">
        <v>18355</v>
      </c>
      <c r="R219" s="1">
        <v>423</v>
      </c>
      <c r="S219" s="9">
        <f t="shared" si="17"/>
        <v>315.43110000000001</v>
      </c>
      <c r="T219" s="3">
        <v>44490</v>
      </c>
      <c r="U219" s="8" t="s">
        <v>1291</v>
      </c>
      <c r="V219" s="3">
        <v>44490</v>
      </c>
      <c r="W219" s="8" t="s">
        <v>1292</v>
      </c>
      <c r="X219" s="8">
        <v>9.9</v>
      </c>
      <c r="Y219" s="10">
        <f t="shared" si="16"/>
        <v>3122.7678900000001</v>
      </c>
      <c r="Z219" s="10">
        <f>IFERROR(INDEX(EFs!B:B,MATCH(P219,EFs!A:A,0))*Dataset!Y219/1000,0)</f>
        <v>2.8367002452021071</v>
      </c>
      <c r="AA219">
        <v>32.772146999999997</v>
      </c>
      <c r="AB219">
        <v>-117.072548</v>
      </c>
      <c r="AC219">
        <v>1</v>
      </c>
      <c r="AD219" t="s">
        <v>18387</v>
      </c>
      <c r="AE219">
        <v>5500</v>
      </c>
      <c r="AF219" t="s">
        <v>18402</v>
      </c>
      <c r="AI219" t="s">
        <v>18389</v>
      </c>
      <c r="AJ219" t="s">
        <v>18390</v>
      </c>
      <c r="AK219" t="s">
        <v>18391</v>
      </c>
      <c r="AL219">
        <v>92182</v>
      </c>
      <c r="AM219" t="s">
        <v>18392</v>
      </c>
      <c r="AN219" t="s">
        <v>18393</v>
      </c>
    </row>
    <row r="220" spans="1:40" ht="43.2" x14ac:dyDescent="0.3">
      <c r="A220" t="s">
        <v>1293</v>
      </c>
      <c r="B220" s="2" t="s">
        <v>15</v>
      </c>
      <c r="C220" s="3">
        <v>40025</v>
      </c>
      <c r="D220" t="s">
        <v>25</v>
      </c>
      <c r="E220" t="s">
        <v>58</v>
      </c>
      <c r="F220" t="s">
        <v>59</v>
      </c>
      <c r="G220" t="s">
        <v>60</v>
      </c>
      <c r="H220" s="2" t="s">
        <v>61</v>
      </c>
      <c r="I220" s="2" t="s">
        <v>62</v>
      </c>
      <c r="J220" s="1" t="s">
        <v>1294</v>
      </c>
      <c r="K220" s="1">
        <f t="shared" si="14"/>
        <v>1</v>
      </c>
      <c r="L220" s="1">
        <f t="shared" si="14"/>
        <v>0</v>
      </c>
      <c r="M220" s="1">
        <f t="shared" si="14"/>
        <v>0</v>
      </c>
      <c r="N220" s="1">
        <f t="shared" si="13"/>
        <v>0</v>
      </c>
      <c r="O220" s="1">
        <f t="shared" si="15"/>
        <v>1</v>
      </c>
      <c r="P220" s="1" t="s">
        <v>18346</v>
      </c>
      <c r="Q220" s="1" t="s">
        <v>18355</v>
      </c>
      <c r="R220" s="1">
        <v>587</v>
      </c>
      <c r="S220" s="9">
        <f t="shared" si="17"/>
        <v>437.72590000000002</v>
      </c>
      <c r="T220" s="3">
        <v>44490</v>
      </c>
      <c r="U220" s="8" t="s">
        <v>734</v>
      </c>
      <c r="V220" s="3">
        <v>44490</v>
      </c>
      <c r="W220" s="8" t="s">
        <v>1295</v>
      </c>
      <c r="X220" s="8">
        <v>5</v>
      </c>
      <c r="Y220" s="10">
        <f t="shared" si="16"/>
        <v>2188.6295</v>
      </c>
      <c r="Z220" s="10">
        <f>IFERROR(INDEX(EFs!B:B,MATCH(P220,EFs!A:A,0))*Dataset!Y220/1000,0)</f>
        <v>1.9881355444917694</v>
      </c>
      <c r="AA220">
        <v>32.772146999999997</v>
      </c>
      <c r="AB220">
        <v>-117.072548</v>
      </c>
      <c r="AC220">
        <v>1</v>
      </c>
      <c r="AD220" t="s">
        <v>18387</v>
      </c>
      <c r="AE220">
        <v>5500</v>
      </c>
      <c r="AF220" t="s">
        <v>18402</v>
      </c>
      <c r="AI220" t="s">
        <v>18389</v>
      </c>
      <c r="AJ220" t="s">
        <v>18390</v>
      </c>
      <c r="AK220" t="s">
        <v>18391</v>
      </c>
      <c r="AL220">
        <v>92182</v>
      </c>
      <c r="AM220" t="s">
        <v>18392</v>
      </c>
      <c r="AN220" t="s">
        <v>18393</v>
      </c>
    </row>
    <row r="221" spans="1:40" ht="43.2" x14ac:dyDescent="0.3">
      <c r="A221" t="s">
        <v>1296</v>
      </c>
      <c r="B221" s="2" t="s">
        <v>15</v>
      </c>
      <c r="C221" s="3">
        <v>40025</v>
      </c>
      <c r="D221" t="s">
        <v>25</v>
      </c>
      <c r="E221" t="s">
        <v>58</v>
      </c>
      <c r="F221" t="s">
        <v>59</v>
      </c>
      <c r="G221" t="s">
        <v>60</v>
      </c>
      <c r="H221" s="2" t="s">
        <v>61</v>
      </c>
      <c r="I221" s="2" t="s">
        <v>62</v>
      </c>
      <c r="J221" s="1" t="s">
        <v>1297</v>
      </c>
      <c r="K221" s="1">
        <f t="shared" si="14"/>
        <v>0</v>
      </c>
      <c r="L221" s="1">
        <f t="shared" si="14"/>
        <v>0</v>
      </c>
      <c r="M221" s="1">
        <f t="shared" si="14"/>
        <v>0</v>
      </c>
      <c r="N221" s="1">
        <f t="shared" si="13"/>
        <v>0</v>
      </c>
      <c r="O221" s="1">
        <f t="shared" si="15"/>
        <v>0</v>
      </c>
      <c r="P221" s="1" t="s">
        <v>18352</v>
      </c>
      <c r="Q221" s="1">
        <v>100</v>
      </c>
      <c r="R221" s="1">
        <v>166</v>
      </c>
      <c r="S221" s="9">
        <f t="shared" si="17"/>
        <v>100</v>
      </c>
      <c r="T221" s="3">
        <v>44490</v>
      </c>
      <c r="U221" s="8" t="s">
        <v>1298</v>
      </c>
      <c r="V221" s="3">
        <v>44490</v>
      </c>
      <c r="W221" s="8" t="s">
        <v>1299</v>
      </c>
      <c r="X221" s="8">
        <v>5.2</v>
      </c>
      <c r="Y221" s="10">
        <f t="shared" si="16"/>
        <v>520</v>
      </c>
      <c r="Z221" s="10">
        <f>IFERROR(INDEX(EFs!B:B,MATCH(P221,EFs!A:A,0))*Dataset!Y221/1000,0)</f>
        <v>0</v>
      </c>
      <c r="AA221">
        <v>32.772146999999997</v>
      </c>
      <c r="AB221">
        <v>-117.072548</v>
      </c>
      <c r="AC221">
        <v>1</v>
      </c>
      <c r="AD221" t="s">
        <v>18387</v>
      </c>
      <c r="AE221">
        <v>5500</v>
      </c>
      <c r="AF221" t="s">
        <v>18402</v>
      </c>
      <c r="AI221" t="s">
        <v>18389</v>
      </c>
      <c r="AJ221" t="s">
        <v>18390</v>
      </c>
      <c r="AK221" t="s">
        <v>18391</v>
      </c>
      <c r="AL221">
        <v>92182</v>
      </c>
      <c r="AM221" t="s">
        <v>18392</v>
      </c>
      <c r="AN221" t="s">
        <v>18393</v>
      </c>
    </row>
    <row r="222" spans="1:40" ht="43.2" x14ac:dyDescent="0.3">
      <c r="A222" t="s">
        <v>1300</v>
      </c>
      <c r="B222" s="2" t="s">
        <v>15</v>
      </c>
      <c r="C222" s="3">
        <v>40025</v>
      </c>
      <c r="D222" t="s">
        <v>25</v>
      </c>
      <c r="E222" t="s">
        <v>58</v>
      </c>
      <c r="F222" t="s">
        <v>59</v>
      </c>
      <c r="G222" t="s">
        <v>60</v>
      </c>
      <c r="H222" s="2" t="s">
        <v>61</v>
      </c>
      <c r="I222" s="2" t="s">
        <v>62</v>
      </c>
      <c r="J222" s="1" t="s">
        <v>1301</v>
      </c>
      <c r="K222" s="1">
        <f t="shared" si="14"/>
        <v>1</v>
      </c>
      <c r="L222" s="1">
        <f t="shared" si="14"/>
        <v>0</v>
      </c>
      <c r="M222" s="1">
        <f t="shared" si="14"/>
        <v>0</v>
      </c>
      <c r="N222" s="1">
        <f t="shared" si="13"/>
        <v>0</v>
      </c>
      <c r="O222" s="1">
        <f t="shared" si="15"/>
        <v>1</v>
      </c>
      <c r="P222" s="1" t="s">
        <v>18346</v>
      </c>
      <c r="Q222" s="1" t="s">
        <v>18355</v>
      </c>
      <c r="R222" s="1">
        <v>474</v>
      </c>
      <c r="S222" s="9">
        <f t="shared" si="17"/>
        <v>353.46180000000004</v>
      </c>
      <c r="T222" s="3">
        <v>44490</v>
      </c>
      <c r="U222" s="8" t="s">
        <v>1302</v>
      </c>
      <c r="V222" s="3">
        <v>44490</v>
      </c>
      <c r="W222" s="8" t="s">
        <v>1303</v>
      </c>
      <c r="X222" s="8">
        <v>5.2</v>
      </c>
      <c r="Y222" s="10">
        <f t="shared" si="16"/>
        <v>1838.0013600000002</v>
      </c>
      <c r="Z222" s="10">
        <f>IFERROR(INDEX(EFs!B:B,MATCH(P222,EFs!A:A,0))*Dataset!Y222/1000,0)</f>
        <v>1.6696274242123728</v>
      </c>
      <c r="AA222">
        <v>32.772146999999997</v>
      </c>
      <c r="AB222">
        <v>-117.072548</v>
      </c>
      <c r="AC222">
        <v>1</v>
      </c>
      <c r="AD222" t="s">
        <v>18387</v>
      </c>
      <c r="AE222">
        <v>5500</v>
      </c>
      <c r="AF222" t="s">
        <v>18402</v>
      </c>
      <c r="AI222" t="s">
        <v>18389</v>
      </c>
      <c r="AJ222" t="s">
        <v>18390</v>
      </c>
      <c r="AK222" t="s">
        <v>18391</v>
      </c>
      <c r="AL222">
        <v>92182</v>
      </c>
      <c r="AM222" t="s">
        <v>18392</v>
      </c>
      <c r="AN222" t="s">
        <v>18393</v>
      </c>
    </row>
    <row r="223" spans="1:40" ht="43.2" x14ac:dyDescent="0.3">
      <c r="A223" t="s">
        <v>1304</v>
      </c>
      <c r="B223" s="2" t="s">
        <v>15</v>
      </c>
      <c r="C223" s="3">
        <v>40025</v>
      </c>
      <c r="D223" t="s">
        <v>25</v>
      </c>
      <c r="E223" t="s">
        <v>1305</v>
      </c>
      <c r="F223" t="s">
        <v>1306</v>
      </c>
      <c r="G223" t="s">
        <v>1307</v>
      </c>
      <c r="H223" s="2" t="s">
        <v>781</v>
      </c>
      <c r="I223" s="2" t="s">
        <v>782</v>
      </c>
      <c r="J223" s="1" t="s">
        <v>1308</v>
      </c>
      <c r="K223" s="1">
        <f t="shared" si="14"/>
        <v>1</v>
      </c>
      <c r="L223" s="1">
        <f t="shared" si="14"/>
        <v>0</v>
      </c>
      <c r="M223" s="1">
        <f t="shared" si="14"/>
        <v>0</v>
      </c>
      <c r="N223" s="1">
        <f t="shared" si="13"/>
        <v>0</v>
      </c>
      <c r="O223" s="1">
        <f t="shared" si="15"/>
        <v>1</v>
      </c>
      <c r="P223" s="1" t="s">
        <v>18346</v>
      </c>
      <c r="Q223" s="1" t="s">
        <v>18355</v>
      </c>
      <c r="R223" s="1">
        <v>415</v>
      </c>
      <c r="S223" s="9">
        <f t="shared" si="17"/>
        <v>309.46550000000002</v>
      </c>
      <c r="T223" s="3">
        <v>44714</v>
      </c>
      <c r="U223" s="8" t="s">
        <v>1309</v>
      </c>
      <c r="V223" s="3">
        <v>44714</v>
      </c>
      <c r="W223" s="8" t="s">
        <v>459</v>
      </c>
      <c r="X223" s="8">
        <v>1.1000000000000001</v>
      </c>
      <c r="Y223" s="10">
        <f t="shared" si="16"/>
        <v>340.41205000000002</v>
      </c>
      <c r="Z223" s="10">
        <f>IFERROR(INDEX(EFs!B:B,MATCH(P223,EFs!A:A,0))*Dataset!Y223/1000,0)</f>
        <v>0.30922789644309806</v>
      </c>
      <c r="AA223">
        <v>32.878399999999999</v>
      </c>
      <c r="AB223">
        <v>-117.206878</v>
      </c>
      <c r="AC223">
        <v>1</v>
      </c>
      <c r="AD223" t="s">
        <v>18387</v>
      </c>
      <c r="AE223">
        <v>9393</v>
      </c>
      <c r="AF223" t="s">
        <v>18570</v>
      </c>
      <c r="AI223" t="s">
        <v>18389</v>
      </c>
      <c r="AJ223" t="s">
        <v>18390</v>
      </c>
      <c r="AK223" t="s">
        <v>18391</v>
      </c>
      <c r="AL223">
        <v>92121</v>
      </c>
      <c r="AM223" t="s">
        <v>18392</v>
      </c>
      <c r="AN223" t="s">
        <v>18393</v>
      </c>
    </row>
    <row r="224" spans="1:40" ht="28.8" x14ac:dyDescent="0.3">
      <c r="A224" t="s">
        <v>1310</v>
      </c>
      <c r="B224" s="2" t="s">
        <v>15</v>
      </c>
      <c r="C224" s="3">
        <v>40025</v>
      </c>
      <c r="D224" t="s">
        <v>25</v>
      </c>
      <c r="E224" t="s">
        <v>1311</v>
      </c>
      <c r="F224" t="s">
        <v>27</v>
      </c>
      <c r="G224" t="s">
        <v>1312</v>
      </c>
      <c r="H224" s="2" t="s">
        <v>372</v>
      </c>
      <c r="I224" s="2" t="s">
        <v>62</v>
      </c>
      <c r="J224" s="1" t="s">
        <v>1313</v>
      </c>
      <c r="K224" s="1">
        <f t="shared" si="14"/>
        <v>1</v>
      </c>
      <c r="L224" s="1">
        <f t="shared" si="14"/>
        <v>0</v>
      </c>
      <c r="M224" s="1">
        <f t="shared" si="14"/>
        <v>0</v>
      </c>
      <c r="N224" s="1">
        <f t="shared" si="13"/>
        <v>0</v>
      </c>
      <c r="O224" s="1">
        <f t="shared" si="15"/>
        <v>1</v>
      </c>
      <c r="P224" s="1" t="s">
        <v>18346</v>
      </c>
      <c r="Q224" s="1">
        <v>500</v>
      </c>
      <c r="R224" s="1" t="s">
        <v>18352</v>
      </c>
      <c r="S224" s="9">
        <f t="shared" si="17"/>
        <v>500</v>
      </c>
      <c r="T224" s="3">
        <v>44321</v>
      </c>
      <c r="U224" s="8" t="s">
        <v>1314</v>
      </c>
      <c r="V224" s="3">
        <v>44707</v>
      </c>
      <c r="W224" s="8" t="s">
        <v>1315</v>
      </c>
      <c r="X224" s="8">
        <v>8.1</v>
      </c>
      <c r="Y224" s="10">
        <f t="shared" si="16"/>
        <v>4050</v>
      </c>
      <c r="Z224" s="10">
        <f>IFERROR(INDEX(EFs!B:B,MATCH(P224,EFs!A:A,0))*Dataset!Y224/1000,0)</f>
        <v>3.6789913300500001</v>
      </c>
      <c r="AA224">
        <v>32.746532999999999</v>
      </c>
      <c r="AB224">
        <v>-117.10147000000001</v>
      </c>
      <c r="AC224">
        <v>1</v>
      </c>
      <c r="AD224" t="s">
        <v>18387</v>
      </c>
      <c r="AE224">
        <v>4310</v>
      </c>
      <c r="AF224" t="s">
        <v>18571</v>
      </c>
      <c r="AI224" t="s">
        <v>18389</v>
      </c>
      <c r="AJ224" t="s">
        <v>18390</v>
      </c>
      <c r="AK224" t="s">
        <v>18391</v>
      </c>
      <c r="AL224">
        <v>92105</v>
      </c>
      <c r="AM224" t="s">
        <v>18392</v>
      </c>
      <c r="AN224" t="s">
        <v>18393</v>
      </c>
    </row>
    <row r="225" spans="1:40" ht="28.8" x14ac:dyDescent="0.3">
      <c r="A225" t="s">
        <v>1316</v>
      </c>
      <c r="B225" s="2" t="s">
        <v>15</v>
      </c>
      <c r="C225" s="3">
        <v>40025</v>
      </c>
      <c r="D225" t="s">
        <v>25</v>
      </c>
      <c r="E225" t="s">
        <v>1317</v>
      </c>
      <c r="F225" t="s">
        <v>27</v>
      </c>
      <c r="G225" t="s">
        <v>1318</v>
      </c>
      <c r="H225" s="2" t="s">
        <v>1319</v>
      </c>
      <c r="I225" s="2" t="s">
        <v>62</v>
      </c>
      <c r="J225" s="1" t="s">
        <v>1320</v>
      </c>
      <c r="K225" s="1">
        <f t="shared" si="14"/>
        <v>1</v>
      </c>
      <c r="L225" s="1">
        <f t="shared" si="14"/>
        <v>0</v>
      </c>
      <c r="M225" s="1">
        <f t="shared" si="14"/>
        <v>0</v>
      </c>
      <c r="N225" s="1">
        <f t="shared" si="13"/>
        <v>0</v>
      </c>
      <c r="O225" s="1">
        <f t="shared" si="15"/>
        <v>1</v>
      </c>
      <c r="P225" s="1" t="s">
        <v>18346</v>
      </c>
      <c r="Q225" s="1">
        <v>900</v>
      </c>
      <c r="R225" s="1">
        <v>1482</v>
      </c>
      <c r="S225" s="9">
        <f t="shared" si="17"/>
        <v>900</v>
      </c>
      <c r="T225" s="3">
        <v>44537</v>
      </c>
      <c r="U225" s="8" t="s">
        <v>1321</v>
      </c>
      <c r="V225" s="3">
        <v>44714</v>
      </c>
      <c r="W225" s="8" t="s">
        <v>1322</v>
      </c>
      <c r="X225" s="8">
        <v>21.5</v>
      </c>
      <c r="Y225" s="10">
        <f t="shared" si="16"/>
        <v>19350</v>
      </c>
      <c r="Z225" s="10">
        <f>IFERROR(INDEX(EFs!B:B,MATCH(P225,EFs!A:A,0))*Dataset!Y225/1000,0)</f>
        <v>17.577403021350001</v>
      </c>
      <c r="AA225">
        <v>32.765101000000001</v>
      </c>
      <c r="AB225">
        <v>-117.020172</v>
      </c>
      <c r="AC225">
        <v>1</v>
      </c>
      <c r="AD225" t="s">
        <v>18394</v>
      </c>
      <c r="AE225">
        <v>4711</v>
      </c>
      <c r="AF225" t="s">
        <v>18572</v>
      </c>
      <c r="AI225" t="s">
        <v>18460</v>
      </c>
      <c r="AJ225" t="s">
        <v>18390</v>
      </c>
      <c r="AK225" t="s">
        <v>18391</v>
      </c>
      <c r="AL225">
        <v>91941</v>
      </c>
      <c r="AM225" t="s">
        <v>18392</v>
      </c>
      <c r="AN225" t="s">
        <v>18397</v>
      </c>
    </row>
    <row r="226" spans="1:40" ht="43.2" x14ac:dyDescent="0.3">
      <c r="A226" t="s">
        <v>1323</v>
      </c>
      <c r="B226" s="2" t="s">
        <v>15</v>
      </c>
      <c r="C226" s="3">
        <v>40025</v>
      </c>
      <c r="D226" t="s">
        <v>193</v>
      </c>
      <c r="E226" t="s">
        <v>1186</v>
      </c>
      <c r="F226" t="s">
        <v>1187</v>
      </c>
      <c r="G226" t="s">
        <v>190</v>
      </c>
      <c r="H226" s="2" t="s">
        <v>163</v>
      </c>
      <c r="I226" s="2" t="s">
        <v>164</v>
      </c>
      <c r="J226" s="1" t="s">
        <v>1324</v>
      </c>
      <c r="K226" s="1">
        <f t="shared" si="14"/>
        <v>1</v>
      </c>
      <c r="L226" s="1">
        <f t="shared" si="14"/>
        <v>0</v>
      </c>
      <c r="M226" s="1">
        <f t="shared" si="14"/>
        <v>0</v>
      </c>
      <c r="N226" s="1">
        <f t="shared" si="13"/>
        <v>0</v>
      </c>
      <c r="O226" s="1">
        <f t="shared" si="15"/>
        <v>1</v>
      </c>
      <c r="P226" s="1" t="s">
        <v>18346</v>
      </c>
      <c r="Q226" s="1">
        <v>80</v>
      </c>
      <c r="R226" s="1">
        <v>113</v>
      </c>
      <c r="S226" s="9">
        <f t="shared" si="17"/>
        <v>80</v>
      </c>
      <c r="T226" s="3">
        <v>44370</v>
      </c>
      <c r="U226" s="8" t="s">
        <v>1325</v>
      </c>
      <c r="V226" s="3">
        <v>44370</v>
      </c>
      <c r="W226" s="8" t="s">
        <v>1326</v>
      </c>
      <c r="X226" s="8">
        <v>2</v>
      </c>
      <c r="Y226" s="10">
        <f t="shared" si="16"/>
        <v>160</v>
      </c>
      <c r="Z226" s="10">
        <f>IFERROR(INDEX(EFs!B:B,MATCH(P226,EFs!A:A,0))*Dataset!Y226/1000,0)</f>
        <v>0.14534286736000002</v>
      </c>
      <c r="AA226">
        <v>33.387723000000001</v>
      </c>
      <c r="AB226">
        <v>-117.44475799999999</v>
      </c>
      <c r="AC226">
        <v>1</v>
      </c>
      <c r="AD226" t="s">
        <v>18422</v>
      </c>
      <c r="AI226" t="s">
        <v>18423</v>
      </c>
      <c r="AJ226" t="s">
        <v>18390</v>
      </c>
      <c r="AK226" t="s">
        <v>18391</v>
      </c>
      <c r="AL226">
        <v>92055</v>
      </c>
      <c r="AM226" t="s">
        <v>18392</v>
      </c>
      <c r="AN226" t="s">
        <v>18397</v>
      </c>
    </row>
    <row r="227" spans="1:40" ht="28.8" x14ac:dyDescent="0.3">
      <c r="A227" t="s">
        <v>1327</v>
      </c>
      <c r="B227" s="2" t="s">
        <v>15</v>
      </c>
      <c r="C227" s="3">
        <v>40025</v>
      </c>
      <c r="D227" t="s">
        <v>25</v>
      </c>
      <c r="E227" t="s">
        <v>1186</v>
      </c>
      <c r="F227" t="s">
        <v>1187</v>
      </c>
      <c r="G227" t="s">
        <v>190</v>
      </c>
      <c r="H227" s="2" t="s">
        <v>163</v>
      </c>
      <c r="I227" s="2" t="s">
        <v>164</v>
      </c>
      <c r="J227" s="1" t="s">
        <v>1328</v>
      </c>
      <c r="K227" s="1">
        <f t="shared" si="14"/>
        <v>0</v>
      </c>
      <c r="L227" s="1">
        <f t="shared" si="14"/>
        <v>0</v>
      </c>
      <c r="M227" s="1">
        <f t="shared" si="14"/>
        <v>0</v>
      </c>
      <c r="N227" s="1">
        <f t="shared" si="13"/>
        <v>1</v>
      </c>
      <c r="O227" s="1">
        <f t="shared" si="15"/>
        <v>1</v>
      </c>
      <c r="P227" s="1" t="s">
        <v>18347</v>
      </c>
      <c r="Q227" s="1" t="s">
        <v>18355</v>
      </c>
      <c r="R227" s="1">
        <v>102</v>
      </c>
      <c r="S227" s="9">
        <f t="shared" si="17"/>
        <v>76.061400000000006</v>
      </c>
      <c r="T227" s="3">
        <v>44369</v>
      </c>
      <c r="U227" s="8" t="s">
        <v>1329</v>
      </c>
      <c r="V227" s="3">
        <v>44369</v>
      </c>
      <c r="W227" s="8" t="s">
        <v>1330</v>
      </c>
      <c r="X227" s="8">
        <v>0.7</v>
      </c>
      <c r="Y227" s="10">
        <f t="shared" si="16"/>
        <v>53.242980000000003</v>
      </c>
      <c r="Z227" s="10">
        <f>IFERROR(INDEX(EFs!B:B,MATCH(P227,EFs!A:A,0))*Dataset!Y227/1000,0)</f>
        <v>4.3866891222E-2</v>
      </c>
      <c r="AA227">
        <v>33.387723000000001</v>
      </c>
      <c r="AB227">
        <v>-117.44475799999999</v>
      </c>
      <c r="AC227">
        <v>1</v>
      </c>
      <c r="AD227" t="s">
        <v>18422</v>
      </c>
      <c r="AI227" t="s">
        <v>18423</v>
      </c>
      <c r="AJ227" t="s">
        <v>18390</v>
      </c>
      <c r="AK227" t="s">
        <v>18391</v>
      </c>
      <c r="AL227">
        <v>92055</v>
      </c>
      <c r="AM227" t="s">
        <v>18392</v>
      </c>
      <c r="AN227" t="s">
        <v>18397</v>
      </c>
    </row>
    <row r="228" spans="1:40" ht="28.8" x14ac:dyDescent="0.3">
      <c r="A228" t="s">
        <v>1331</v>
      </c>
      <c r="B228" s="2" t="s">
        <v>15</v>
      </c>
      <c r="C228" s="3">
        <v>40025</v>
      </c>
      <c r="D228" t="s">
        <v>25</v>
      </c>
      <c r="E228" t="s">
        <v>1186</v>
      </c>
      <c r="F228" t="s">
        <v>1187</v>
      </c>
      <c r="G228" t="s">
        <v>190</v>
      </c>
      <c r="H228" s="2" t="s">
        <v>163</v>
      </c>
      <c r="I228" s="2" t="s">
        <v>164</v>
      </c>
      <c r="J228" s="1" t="s">
        <v>1332</v>
      </c>
      <c r="K228" s="1">
        <f t="shared" si="14"/>
        <v>0</v>
      </c>
      <c r="L228" s="1">
        <f t="shared" si="14"/>
        <v>0</v>
      </c>
      <c r="M228" s="1">
        <f t="shared" si="14"/>
        <v>0</v>
      </c>
      <c r="N228" s="1">
        <f t="shared" si="13"/>
        <v>0</v>
      </c>
      <c r="O228" s="1">
        <f t="shared" si="15"/>
        <v>0</v>
      </c>
      <c r="P228" s="1" t="s">
        <v>18349</v>
      </c>
      <c r="Q228" s="1" t="s">
        <v>18355</v>
      </c>
      <c r="R228" s="1">
        <v>102</v>
      </c>
      <c r="S228" s="9">
        <f t="shared" si="17"/>
        <v>76.061400000000006</v>
      </c>
      <c r="T228" s="3">
        <v>44369</v>
      </c>
      <c r="U228" s="8" t="s">
        <v>1333</v>
      </c>
      <c r="V228" s="3">
        <v>44369</v>
      </c>
      <c r="W228" s="8" t="s">
        <v>1334</v>
      </c>
      <c r="X228" s="8">
        <v>0.7</v>
      </c>
      <c r="Y228" s="10">
        <f t="shared" si="16"/>
        <v>53.242980000000003</v>
      </c>
      <c r="Z228" s="10">
        <f>IFERROR(INDEX(EFs!B:B,MATCH(P228,EFs!A:A,0))*Dataset!Y228/1000,0)</f>
        <v>5.2855141681599188E-2</v>
      </c>
      <c r="AA228">
        <v>33.387723000000001</v>
      </c>
      <c r="AB228">
        <v>-117.44475799999999</v>
      </c>
      <c r="AC228">
        <v>1</v>
      </c>
      <c r="AD228" t="s">
        <v>18422</v>
      </c>
      <c r="AI228" t="s">
        <v>18423</v>
      </c>
      <c r="AJ228" t="s">
        <v>18390</v>
      </c>
      <c r="AK228" t="s">
        <v>18391</v>
      </c>
      <c r="AL228">
        <v>92055</v>
      </c>
      <c r="AM228" t="s">
        <v>18392</v>
      </c>
      <c r="AN228" t="s">
        <v>18397</v>
      </c>
    </row>
    <row r="229" spans="1:40" ht="57.6" x14ac:dyDescent="0.3">
      <c r="A229" t="s">
        <v>1335</v>
      </c>
      <c r="B229" s="2" t="s">
        <v>15</v>
      </c>
      <c r="C229" s="3">
        <v>40025</v>
      </c>
      <c r="D229" t="s">
        <v>25</v>
      </c>
      <c r="E229" t="s">
        <v>1160</v>
      </c>
      <c r="F229" t="s">
        <v>1161</v>
      </c>
      <c r="G229" t="s">
        <v>1336</v>
      </c>
      <c r="H229" s="2" t="s">
        <v>163</v>
      </c>
      <c r="I229" s="2" t="s">
        <v>164</v>
      </c>
      <c r="J229" s="1" t="s">
        <v>1337</v>
      </c>
      <c r="K229" s="1">
        <f t="shared" si="14"/>
        <v>0</v>
      </c>
      <c r="L229" s="1">
        <f t="shared" si="14"/>
        <v>0</v>
      </c>
      <c r="M229" s="1">
        <f t="shared" si="14"/>
        <v>1</v>
      </c>
      <c r="N229" s="1">
        <f t="shared" si="13"/>
        <v>0</v>
      </c>
      <c r="O229" s="1">
        <f t="shared" si="15"/>
        <v>1</v>
      </c>
      <c r="P229" s="1" t="s">
        <v>18348</v>
      </c>
      <c r="Q229" s="1">
        <v>45</v>
      </c>
      <c r="R229" s="1">
        <v>82</v>
      </c>
      <c r="S229" s="9">
        <f t="shared" si="17"/>
        <v>45</v>
      </c>
      <c r="T229" s="8"/>
      <c r="U229" s="8"/>
      <c r="V229" s="8"/>
      <c r="W229" s="8"/>
      <c r="X229" s="8"/>
      <c r="Y229" s="10">
        <f t="shared" si="16"/>
        <v>0</v>
      </c>
      <c r="Z229" s="10">
        <f>IFERROR(INDEX(EFs!B:B,MATCH(P229,EFs!A:A,0))*Dataset!Y229/1000,0)</f>
        <v>0</v>
      </c>
      <c r="AA229">
        <v>33.387723000000001</v>
      </c>
      <c r="AB229">
        <v>-117.44475799999999</v>
      </c>
      <c r="AC229">
        <v>0.5</v>
      </c>
      <c r="AD229" t="s">
        <v>18422</v>
      </c>
      <c r="AI229" t="s">
        <v>18423</v>
      </c>
      <c r="AJ229" t="s">
        <v>18390</v>
      </c>
      <c r="AK229" t="s">
        <v>18391</v>
      </c>
      <c r="AL229">
        <v>92055</v>
      </c>
      <c r="AM229" t="s">
        <v>18392</v>
      </c>
      <c r="AN229" t="s">
        <v>18397</v>
      </c>
    </row>
    <row r="230" spans="1:40" ht="43.2" x14ac:dyDescent="0.3">
      <c r="A230" t="s">
        <v>1338</v>
      </c>
      <c r="B230" s="2" t="s">
        <v>15</v>
      </c>
      <c r="C230" s="3">
        <v>40025</v>
      </c>
      <c r="D230" t="s">
        <v>25</v>
      </c>
      <c r="E230" t="s">
        <v>1160</v>
      </c>
      <c r="F230" t="s">
        <v>1161</v>
      </c>
      <c r="G230" t="s">
        <v>190</v>
      </c>
      <c r="H230" s="2" t="s">
        <v>163</v>
      </c>
      <c r="I230" s="2" t="s">
        <v>164</v>
      </c>
      <c r="J230" s="1" t="s">
        <v>1339</v>
      </c>
      <c r="K230" s="1">
        <f t="shared" si="14"/>
        <v>0</v>
      </c>
      <c r="L230" s="1">
        <f t="shared" si="14"/>
        <v>0</v>
      </c>
      <c r="M230" s="1">
        <f t="shared" si="14"/>
        <v>0</v>
      </c>
      <c r="N230" s="1">
        <f t="shared" si="13"/>
        <v>1</v>
      </c>
      <c r="O230" s="1">
        <f t="shared" si="15"/>
        <v>1</v>
      </c>
      <c r="P230" s="1" t="s">
        <v>18347</v>
      </c>
      <c r="Q230" s="1">
        <v>35</v>
      </c>
      <c r="R230" s="1">
        <v>82</v>
      </c>
      <c r="S230" s="9">
        <f t="shared" si="17"/>
        <v>35</v>
      </c>
      <c r="T230" s="8"/>
      <c r="U230" s="8"/>
      <c r="V230" s="8"/>
      <c r="W230" s="8"/>
      <c r="X230" s="8"/>
      <c r="Y230" s="10">
        <f t="shared" si="16"/>
        <v>0</v>
      </c>
      <c r="Z230" s="10">
        <f>IFERROR(INDEX(EFs!B:B,MATCH(P230,EFs!A:A,0))*Dataset!Y230/1000,0)</f>
        <v>0</v>
      </c>
      <c r="AA230">
        <v>33.387723000000001</v>
      </c>
      <c r="AB230">
        <v>-117.44475799999999</v>
      </c>
      <c r="AC230">
        <v>1</v>
      </c>
      <c r="AD230" t="s">
        <v>18422</v>
      </c>
      <c r="AI230" t="s">
        <v>18423</v>
      </c>
      <c r="AJ230" t="s">
        <v>18390</v>
      </c>
      <c r="AK230" t="s">
        <v>18391</v>
      </c>
      <c r="AL230">
        <v>92055</v>
      </c>
      <c r="AM230" t="s">
        <v>18392</v>
      </c>
      <c r="AN230" t="s">
        <v>18397</v>
      </c>
    </row>
    <row r="231" spans="1:40" ht="57.6" x14ac:dyDescent="0.3">
      <c r="A231" t="s">
        <v>1340</v>
      </c>
      <c r="B231" s="2" t="s">
        <v>15</v>
      </c>
      <c r="C231" s="3">
        <v>40025</v>
      </c>
      <c r="D231" t="s">
        <v>25</v>
      </c>
      <c r="E231" t="s">
        <v>1160</v>
      </c>
      <c r="F231" t="s">
        <v>1161</v>
      </c>
      <c r="G231" t="s">
        <v>190</v>
      </c>
      <c r="H231" s="2" t="s">
        <v>163</v>
      </c>
      <c r="I231" s="2" t="s">
        <v>164</v>
      </c>
      <c r="J231" s="1" t="s">
        <v>1341</v>
      </c>
      <c r="K231" s="1">
        <f t="shared" si="14"/>
        <v>0</v>
      </c>
      <c r="L231" s="1">
        <f t="shared" si="14"/>
        <v>0</v>
      </c>
      <c r="M231" s="1">
        <f t="shared" si="14"/>
        <v>1</v>
      </c>
      <c r="N231" s="1">
        <f t="shared" si="13"/>
        <v>0</v>
      </c>
      <c r="O231" s="1">
        <f t="shared" si="15"/>
        <v>1</v>
      </c>
      <c r="P231" s="1" t="s">
        <v>18348</v>
      </c>
      <c r="Q231" s="1">
        <v>35</v>
      </c>
      <c r="R231" s="1">
        <v>82</v>
      </c>
      <c r="S231" s="9">
        <f t="shared" si="17"/>
        <v>35</v>
      </c>
      <c r="T231" s="8"/>
      <c r="U231" s="8"/>
      <c r="V231" s="8"/>
      <c r="W231" s="8"/>
      <c r="X231" s="8"/>
      <c r="Y231" s="10">
        <f t="shared" si="16"/>
        <v>0</v>
      </c>
      <c r="Z231" s="10">
        <f>IFERROR(INDEX(EFs!B:B,MATCH(P231,EFs!A:A,0))*Dataset!Y231/1000,0)</f>
        <v>0</v>
      </c>
      <c r="AA231">
        <v>33.387723000000001</v>
      </c>
      <c r="AB231">
        <v>-117.44475799999999</v>
      </c>
      <c r="AC231">
        <v>1</v>
      </c>
      <c r="AD231" t="s">
        <v>18422</v>
      </c>
      <c r="AI231" t="s">
        <v>18423</v>
      </c>
      <c r="AJ231" t="s">
        <v>18390</v>
      </c>
      <c r="AK231" t="s">
        <v>18391</v>
      </c>
      <c r="AL231">
        <v>92055</v>
      </c>
      <c r="AM231" t="s">
        <v>18392</v>
      </c>
      <c r="AN231" t="s">
        <v>18397</v>
      </c>
    </row>
    <row r="232" spans="1:40" ht="57.6" x14ac:dyDescent="0.3">
      <c r="A232" t="s">
        <v>1342</v>
      </c>
      <c r="B232" s="2" t="s">
        <v>15</v>
      </c>
      <c r="C232" s="3">
        <v>40025</v>
      </c>
      <c r="D232" t="s">
        <v>25</v>
      </c>
      <c r="E232" t="s">
        <v>1160</v>
      </c>
      <c r="F232" t="s">
        <v>1161</v>
      </c>
      <c r="G232" t="s">
        <v>1343</v>
      </c>
      <c r="H232" s="2" t="s">
        <v>163</v>
      </c>
      <c r="I232" s="2" t="s">
        <v>164</v>
      </c>
      <c r="J232" s="1" t="s">
        <v>1344</v>
      </c>
      <c r="K232" s="1">
        <f t="shared" si="14"/>
        <v>0</v>
      </c>
      <c r="L232" s="1">
        <f t="shared" si="14"/>
        <v>0</v>
      </c>
      <c r="M232" s="1">
        <f t="shared" si="14"/>
        <v>0</v>
      </c>
      <c r="N232" s="1">
        <f t="shared" si="13"/>
        <v>1</v>
      </c>
      <c r="O232" s="1">
        <f t="shared" si="15"/>
        <v>1</v>
      </c>
      <c r="P232" s="1" t="s">
        <v>18347</v>
      </c>
      <c r="Q232" s="1">
        <v>35</v>
      </c>
      <c r="R232" s="1">
        <v>82</v>
      </c>
      <c r="S232" s="9">
        <f t="shared" si="17"/>
        <v>35</v>
      </c>
      <c r="T232" s="8"/>
      <c r="U232" s="8"/>
      <c r="V232" s="8"/>
      <c r="W232" s="8"/>
      <c r="X232" s="8"/>
      <c r="Y232" s="10">
        <f t="shared" si="16"/>
        <v>0</v>
      </c>
      <c r="Z232" s="10">
        <f>IFERROR(INDEX(EFs!B:B,MATCH(P232,EFs!A:A,0))*Dataset!Y232/1000,0)</f>
        <v>0</v>
      </c>
      <c r="AA232">
        <v>33.387723000000001</v>
      </c>
      <c r="AB232">
        <v>-117.44475799999999</v>
      </c>
      <c r="AC232">
        <v>0.5</v>
      </c>
      <c r="AD232" t="s">
        <v>18422</v>
      </c>
      <c r="AI232" t="s">
        <v>18423</v>
      </c>
      <c r="AJ232" t="s">
        <v>18390</v>
      </c>
      <c r="AK232" t="s">
        <v>18391</v>
      </c>
      <c r="AL232">
        <v>92055</v>
      </c>
      <c r="AM232" t="s">
        <v>18392</v>
      </c>
      <c r="AN232" t="s">
        <v>18397</v>
      </c>
    </row>
    <row r="233" spans="1:40" ht="43.2" x14ac:dyDescent="0.3">
      <c r="A233" t="s">
        <v>1345</v>
      </c>
      <c r="B233" s="2" t="s">
        <v>15</v>
      </c>
      <c r="C233" s="3">
        <v>40025</v>
      </c>
      <c r="D233" t="s">
        <v>25</v>
      </c>
      <c r="E233" t="s">
        <v>1160</v>
      </c>
      <c r="F233" t="s">
        <v>1161</v>
      </c>
      <c r="G233" t="s">
        <v>190</v>
      </c>
      <c r="H233" s="2" t="s">
        <v>163</v>
      </c>
      <c r="I233" s="2" t="s">
        <v>164</v>
      </c>
      <c r="J233" s="1" t="s">
        <v>1346</v>
      </c>
      <c r="K233" s="1">
        <f t="shared" si="14"/>
        <v>0</v>
      </c>
      <c r="L233" s="1">
        <f t="shared" si="14"/>
        <v>0</v>
      </c>
      <c r="M233" s="1">
        <f t="shared" si="14"/>
        <v>0</v>
      </c>
      <c r="N233" s="1">
        <f t="shared" si="13"/>
        <v>1</v>
      </c>
      <c r="O233" s="1">
        <f t="shared" si="15"/>
        <v>1</v>
      </c>
      <c r="P233" s="1" t="s">
        <v>18347</v>
      </c>
      <c r="Q233" s="1">
        <v>35</v>
      </c>
      <c r="R233" s="1">
        <v>82</v>
      </c>
      <c r="S233" s="9">
        <f t="shared" si="17"/>
        <v>35</v>
      </c>
      <c r="T233" s="8"/>
      <c r="U233" s="8"/>
      <c r="V233" s="8"/>
      <c r="W233" s="8"/>
      <c r="X233" s="8"/>
      <c r="Y233" s="10">
        <f t="shared" si="16"/>
        <v>0</v>
      </c>
      <c r="Z233" s="10">
        <f>IFERROR(INDEX(EFs!B:B,MATCH(P233,EFs!A:A,0))*Dataset!Y233/1000,0)</f>
        <v>0</v>
      </c>
      <c r="AA233">
        <v>33.387723000000001</v>
      </c>
      <c r="AB233">
        <v>-117.44475799999999</v>
      </c>
      <c r="AC233">
        <v>1</v>
      </c>
      <c r="AD233" t="s">
        <v>18422</v>
      </c>
      <c r="AI233" t="s">
        <v>18423</v>
      </c>
      <c r="AJ233" t="s">
        <v>18390</v>
      </c>
      <c r="AK233" t="s">
        <v>18391</v>
      </c>
      <c r="AL233">
        <v>92055</v>
      </c>
      <c r="AM233" t="s">
        <v>18392</v>
      </c>
      <c r="AN233" t="s">
        <v>18397</v>
      </c>
    </row>
    <row r="234" spans="1:40" ht="57.6" x14ac:dyDescent="0.3">
      <c r="A234" t="s">
        <v>1347</v>
      </c>
      <c r="B234" s="2" t="s">
        <v>15</v>
      </c>
      <c r="C234" s="3">
        <v>40025</v>
      </c>
      <c r="D234" t="s">
        <v>25</v>
      </c>
      <c r="E234" t="s">
        <v>1160</v>
      </c>
      <c r="F234" t="s">
        <v>1161</v>
      </c>
      <c r="G234" t="s">
        <v>1348</v>
      </c>
      <c r="H234" s="2" t="s">
        <v>163</v>
      </c>
      <c r="I234" s="2" t="s">
        <v>164</v>
      </c>
      <c r="J234" s="1" t="s">
        <v>1349</v>
      </c>
      <c r="K234" s="1">
        <f t="shared" si="14"/>
        <v>0</v>
      </c>
      <c r="L234" s="1">
        <f t="shared" si="14"/>
        <v>0</v>
      </c>
      <c r="M234" s="1">
        <f t="shared" si="14"/>
        <v>1</v>
      </c>
      <c r="N234" s="1">
        <f t="shared" si="13"/>
        <v>0</v>
      </c>
      <c r="O234" s="1">
        <f t="shared" si="15"/>
        <v>1</v>
      </c>
      <c r="P234" s="1" t="s">
        <v>18348</v>
      </c>
      <c r="Q234" s="1">
        <v>35</v>
      </c>
      <c r="R234" s="1">
        <v>82</v>
      </c>
      <c r="S234" s="9">
        <f t="shared" si="17"/>
        <v>35</v>
      </c>
      <c r="T234" s="8"/>
      <c r="U234" s="8"/>
      <c r="V234" s="8"/>
      <c r="W234" s="8"/>
      <c r="X234" s="8"/>
      <c r="Y234" s="10">
        <f t="shared" si="16"/>
        <v>0</v>
      </c>
      <c r="Z234" s="10">
        <f>IFERROR(INDEX(EFs!B:B,MATCH(P234,EFs!A:A,0))*Dataset!Y234/1000,0)</f>
        <v>0</v>
      </c>
      <c r="AA234">
        <v>33.387723000000001</v>
      </c>
      <c r="AB234">
        <v>-117.44475799999999</v>
      </c>
      <c r="AC234">
        <v>0.5</v>
      </c>
      <c r="AD234" t="s">
        <v>18422</v>
      </c>
      <c r="AI234" t="s">
        <v>18423</v>
      </c>
      <c r="AJ234" t="s">
        <v>18390</v>
      </c>
      <c r="AK234" t="s">
        <v>18391</v>
      </c>
      <c r="AL234">
        <v>92055</v>
      </c>
      <c r="AM234" t="s">
        <v>18392</v>
      </c>
      <c r="AN234" t="s">
        <v>18397</v>
      </c>
    </row>
    <row r="235" spans="1:40" ht="57.6" x14ac:dyDescent="0.3">
      <c r="A235" t="s">
        <v>1350</v>
      </c>
      <c r="B235" s="2" t="s">
        <v>15</v>
      </c>
      <c r="C235" s="3">
        <v>40025</v>
      </c>
      <c r="D235" t="s">
        <v>25</v>
      </c>
      <c r="E235" t="s">
        <v>1160</v>
      </c>
      <c r="F235" t="s">
        <v>1161</v>
      </c>
      <c r="G235" t="s">
        <v>1351</v>
      </c>
      <c r="H235" s="2" t="s">
        <v>163</v>
      </c>
      <c r="I235" s="2" t="s">
        <v>164</v>
      </c>
      <c r="J235" s="1" t="s">
        <v>1352</v>
      </c>
      <c r="K235" s="1">
        <f t="shared" si="14"/>
        <v>0</v>
      </c>
      <c r="L235" s="1">
        <f t="shared" si="14"/>
        <v>0</v>
      </c>
      <c r="M235" s="1">
        <f t="shared" si="14"/>
        <v>1</v>
      </c>
      <c r="N235" s="1">
        <f t="shared" si="13"/>
        <v>0</v>
      </c>
      <c r="O235" s="1">
        <f t="shared" si="15"/>
        <v>1</v>
      </c>
      <c r="P235" s="1" t="s">
        <v>18348</v>
      </c>
      <c r="Q235" s="1">
        <v>35</v>
      </c>
      <c r="R235" s="1">
        <v>82</v>
      </c>
      <c r="S235" s="9">
        <f t="shared" si="17"/>
        <v>35</v>
      </c>
      <c r="T235" s="8"/>
      <c r="U235" s="8"/>
      <c r="V235" s="8"/>
      <c r="W235" s="8"/>
      <c r="X235" s="8"/>
      <c r="Y235" s="10">
        <f t="shared" si="16"/>
        <v>0</v>
      </c>
      <c r="Z235" s="10">
        <f>IFERROR(INDEX(EFs!B:B,MATCH(P235,EFs!A:A,0))*Dataset!Y235/1000,0)</f>
        <v>0</v>
      </c>
      <c r="AA235">
        <v>33.387723000000001</v>
      </c>
      <c r="AB235">
        <v>-117.44475799999999</v>
      </c>
      <c r="AC235">
        <v>0.5</v>
      </c>
      <c r="AD235" t="s">
        <v>18422</v>
      </c>
      <c r="AI235" t="s">
        <v>18423</v>
      </c>
      <c r="AJ235" t="s">
        <v>18390</v>
      </c>
      <c r="AK235" t="s">
        <v>18391</v>
      </c>
      <c r="AL235">
        <v>92055</v>
      </c>
      <c r="AM235" t="s">
        <v>18392</v>
      </c>
      <c r="AN235" t="s">
        <v>18397</v>
      </c>
    </row>
    <row r="236" spans="1:40" ht="28.8" x14ac:dyDescent="0.3">
      <c r="A236" t="s">
        <v>1353</v>
      </c>
      <c r="B236" s="2" t="s">
        <v>15</v>
      </c>
      <c r="C236" s="3">
        <v>40025</v>
      </c>
      <c r="D236" t="s">
        <v>25</v>
      </c>
      <c r="E236" t="s">
        <v>1354</v>
      </c>
      <c r="F236" t="s">
        <v>1355</v>
      </c>
      <c r="G236" t="s">
        <v>1356</v>
      </c>
      <c r="H236" s="2" t="s">
        <v>781</v>
      </c>
      <c r="I236" s="2" t="s">
        <v>782</v>
      </c>
      <c r="J236" s="1" t="s">
        <v>1357</v>
      </c>
      <c r="K236" s="1">
        <f t="shared" si="14"/>
        <v>1</v>
      </c>
      <c r="L236" s="1">
        <f t="shared" si="14"/>
        <v>0</v>
      </c>
      <c r="M236" s="1">
        <f t="shared" si="14"/>
        <v>0</v>
      </c>
      <c r="N236" s="1">
        <f t="shared" si="13"/>
        <v>0</v>
      </c>
      <c r="O236" s="1">
        <f t="shared" si="15"/>
        <v>1</v>
      </c>
      <c r="P236" s="1" t="s">
        <v>18346</v>
      </c>
      <c r="Q236" s="1" t="s">
        <v>18355</v>
      </c>
      <c r="R236" s="1">
        <v>587</v>
      </c>
      <c r="S236" s="9">
        <f t="shared" si="17"/>
        <v>437.72590000000002</v>
      </c>
      <c r="T236" s="3">
        <v>44393</v>
      </c>
      <c r="U236" s="8" t="s">
        <v>1358</v>
      </c>
      <c r="V236" s="3">
        <v>44393</v>
      </c>
      <c r="W236" s="8" t="s">
        <v>1359</v>
      </c>
      <c r="X236" s="8">
        <v>11</v>
      </c>
      <c r="Y236" s="10">
        <f t="shared" si="16"/>
        <v>4814.9849000000004</v>
      </c>
      <c r="Z236" s="10">
        <f>IFERROR(INDEX(EFs!B:B,MATCH(P236,EFs!A:A,0))*Dataset!Y236/1000,0)</f>
        <v>4.3738981978818936</v>
      </c>
      <c r="AA236">
        <v>32.889712000000003</v>
      </c>
      <c r="AB236">
        <v>-117.22618</v>
      </c>
      <c r="AC236">
        <v>1</v>
      </c>
      <c r="AD236" t="s">
        <v>18387</v>
      </c>
      <c r="AE236">
        <v>4161</v>
      </c>
      <c r="AF236" t="s">
        <v>18573</v>
      </c>
      <c r="AI236" t="s">
        <v>18389</v>
      </c>
      <c r="AJ236" t="s">
        <v>18390</v>
      </c>
      <c r="AK236" t="s">
        <v>18391</v>
      </c>
      <c r="AL236">
        <v>92121</v>
      </c>
      <c r="AM236" t="s">
        <v>18392</v>
      </c>
      <c r="AN236" t="s">
        <v>18407</v>
      </c>
    </row>
    <row r="237" spans="1:40" ht="28.8" x14ac:dyDescent="0.3">
      <c r="A237" t="s">
        <v>1360</v>
      </c>
      <c r="B237" s="2" t="s">
        <v>15</v>
      </c>
      <c r="C237" s="3">
        <v>40025</v>
      </c>
      <c r="D237" t="s">
        <v>25</v>
      </c>
      <c r="E237" t="s">
        <v>1361</v>
      </c>
      <c r="F237" t="s">
        <v>1362</v>
      </c>
      <c r="G237" t="s">
        <v>1363</v>
      </c>
      <c r="H237" s="2" t="s">
        <v>554</v>
      </c>
      <c r="I237" s="2" t="s">
        <v>84</v>
      </c>
      <c r="J237" s="1" t="s">
        <v>1364</v>
      </c>
      <c r="K237" s="1">
        <f t="shared" si="14"/>
        <v>1</v>
      </c>
      <c r="L237" s="1">
        <f t="shared" si="14"/>
        <v>0</v>
      </c>
      <c r="M237" s="1">
        <f t="shared" si="14"/>
        <v>0</v>
      </c>
      <c r="N237" s="1">
        <f t="shared" si="13"/>
        <v>0</v>
      </c>
      <c r="O237" s="1">
        <f t="shared" si="15"/>
        <v>1</v>
      </c>
      <c r="P237" s="1" t="s">
        <v>18346</v>
      </c>
      <c r="Q237" s="1" t="s">
        <v>18355</v>
      </c>
      <c r="R237" s="1">
        <v>377</v>
      </c>
      <c r="S237" s="9">
        <f t="shared" si="17"/>
        <v>281.12889999999999</v>
      </c>
      <c r="T237" s="8"/>
      <c r="U237" s="8"/>
      <c r="V237" s="8"/>
      <c r="W237" s="8"/>
      <c r="X237" s="8"/>
      <c r="Y237" s="10">
        <f t="shared" si="16"/>
        <v>0</v>
      </c>
      <c r="Z237" s="10">
        <f>IFERROR(INDEX(EFs!B:B,MATCH(P237,EFs!A:A,0))*Dataset!Y237/1000,0)</f>
        <v>0</v>
      </c>
      <c r="AA237">
        <v>32.69</v>
      </c>
      <c r="AB237">
        <v>-117.090795</v>
      </c>
      <c r="AC237">
        <v>0.9</v>
      </c>
      <c r="AD237" t="s">
        <v>18394</v>
      </c>
      <c r="AE237">
        <v>203</v>
      </c>
      <c r="AF237" t="s">
        <v>18574</v>
      </c>
      <c r="AI237" t="s">
        <v>18491</v>
      </c>
      <c r="AJ237" t="s">
        <v>18390</v>
      </c>
      <c r="AK237" t="s">
        <v>18391</v>
      </c>
      <c r="AL237">
        <v>91950</v>
      </c>
      <c r="AM237" t="s">
        <v>18392</v>
      </c>
      <c r="AN237" t="s">
        <v>18397</v>
      </c>
    </row>
    <row r="238" spans="1:40" ht="43.2" x14ac:dyDescent="0.3">
      <c r="A238" t="s">
        <v>1365</v>
      </c>
      <c r="B238" s="2" t="s">
        <v>15</v>
      </c>
      <c r="C238" s="3">
        <v>40025</v>
      </c>
      <c r="D238" t="s">
        <v>25</v>
      </c>
      <c r="E238" t="s">
        <v>954</v>
      </c>
      <c r="F238" t="s">
        <v>955</v>
      </c>
      <c r="G238" t="s">
        <v>956</v>
      </c>
      <c r="H238" s="2" t="s">
        <v>957</v>
      </c>
      <c r="I238" s="2" t="s">
        <v>139</v>
      </c>
      <c r="J238" s="1" t="s">
        <v>1366</v>
      </c>
      <c r="K238" s="1">
        <f t="shared" si="14"/>
        <v>1</v>
      </c>
      <c r="L238" s="1">
        <f t="shared" si="14"/>
        <v>0</v>
      </c>
      <c r="M238" s="1">
        <f t="shared" si="14"/>
        <v>0</v>
      </c>
      <c r="N238" s="1">
        <f t="shared" si="13"/>
        <v>0</v>
      </c>
      <c r="O238" s="1">
        <f t="shared" si="15"/>
        <v>1</v>
      </c>
      <c r="P238" s="1" t="s">
        <v>18346</v>
      </c>
      <c r="Q238" s="1" t="s">
        <v>18355</v>
      </c>
      <c r="R238" s="1">
        <v>73</v>
      </c>
      <c r="S238" s="9">
        <f t="shared" si="17"/>
        <v>54.436100000000003</v>
      </c>
      <c r="T238" s="3">
        <v>44562</v>
      </c>
      <c r="U238" s="8" t="s">
        <v>1367</v>
      </c>
      <c r="V238" s="3">
        <v>44562</v>
      </c>
      <c r="W238" s="8" t="s">
        <v>1368</v>
      </c>
      <c r="X238" s="8">
        <v>0.8</v>
      </c>
      <c r="Y238" s="10">
        <f t="shared" si="16"/>
        <v>43.548880000000004</v>
      </c>
      <c r="Z238" s="10">
        <f>IFERROR(INDEX(EFs!B:B,MATCH(P238,EFs!A:A,0))*Dataset!Y238/1000,0)</f>
        <v>3.9559494309478478E-2</v>
      </c>
      <c r="AA238">
        <v>32.879537999999997</v>
      </c>
      <c r="AB238">
        <v>-117.161181</v>
      </c>
      <c r="AC238">
        <v>1</v>
      </c>
      <c r="AD238" t="s">
        <v>18408</v>
      </c>
      <c r="AF238" t="s">
        <v>18538</v>
      </c>
      <c r="AI238" t="s">
        <v>18389</v>
      </c>
      <c r="AJ238" t="s">
        <v>18390</v>
      </c>
      <c r="AK238" t="s">
        <v>18391</v>
      </c>
      <c r="AL238">
        <v>92121</v>
      </c>
      <c r="AM238" t="s">
        <v>18392</v>
      </c>
      <c r="AN238" t="s">
        <v>18397</v>
      </c>
    </row>
    <row r="239" spans="1:40" ht="43.2" x14ac:dyDescent="0.3">
      <c r="A239" t="s">
        <v>1369</v>
      </c>
      <c r="B239" s="2" t="s">
        <v>15</v>
      </c>
      <c r="C239" s="3">
        <v>40025</v>
      </c>
      <c r="D239" t="s">
        <v>25</v>
      </c>
      <c r="E239" t="s">
        <v>954</v>
      </c>
      <c r="F239" t="s">
        <v>955</v>
      </c>
      <c r="G239" t="s">
        <v>956</v>
      </c>
      <c r="H239" s="2" t="s">
        <v>957</v>
      </c>
      <c r="I239" s="2" t="s">
        <v>139</v>
      </c>
      <c r="J239" s="1" t="s">
        <v>1370</v>
      </c>
      <c r="K239" s="1">
        <f t="shared" si="14"/>
        <v>1</v>
      </c>
      <c r="L239" s="1">
        <f t="shared" si="14"/>
        <v>0</v>
      </c>
      <c r="M239" s="1">
        <f t="shared" si="14"/>
        <v>0</v>
      </c>
      <c r="N239" s="1">
        <f t="shared" si="13"/>
        <v>0</v>
      </c>
      <c r="O239" s="1">
        <f t="shared" si="15"/>
        <v>1</v>
      </c>
      <c r="P239" s="1" t="s">
        <v>18346</v>
      </c>
      <c r="Q239" s="1" t="s">
        <v>18355</v>
      </c>
      <c r="R239" s="1">
        <v>73</v>
      </c>
      <c r="S239" s="9">
        <f t="shared" si="17"/>
        <v>54.436100000000003</v>
      </c>
      <c r="T239" s="3">
        <v>44562</v>
      </c>
      <c r="U239" s="8" t="s">
        <v>1371</v>
      </c>
      <c r="V239" s="3">
        <v>44562</v>
      </c>
      <c r="W239" s="8" t="s">
        <v>1372</v>
      </c>
      <c r="X239" s="8">
        <v>0.2</v>
      </c>
      <c r="Y239" s="10">
        <f t="shared" si="16"/>
        <v>10.887220000000001</v>
      </c>
      <c r="Z239" s="10">
        <f>IFERROR(INDEX(EFs!B:B,MATCH(P239,EFs!A:A,0))*Dataset!Y239/1000,0)</f>
        <v>9.8898735773696195E-3</v>
      </c>
      <c r="AA239">
        <v>32.879537999999997</v>
      </c>
      <c r="AB239">
        <v>-117.161181</v>
      </c>
      <c r="AC239">
        <v>1</v>
      </c>
      <c r="AD239" t="s">
        <v>18408</v>
      </c>
      <c r="AF239" t="s">
        <v>18538</v>
      </c>
      <c r="AI239" t="s">
        <v>18389</v>
      </c>
      <c r="AJ239" t="s">
        <v>18390</v>
      </c>
      <c r="AK239" t="s">
        <v>18391</v>
      </c>
      <c r="AL239">
        <v>92121</v>
      </c>
      <c r="AM239" t="s">
        <v>18392</v>
      </c>
      <c r="AN239" t="s">
        <v>18397</v>
      </c>
    </row>
    <row r="240" spans="1:40" ht="28.8" x14ac:dyDescent="0.3">
      <c r="A240" t="s">
        <v>1373</v>
      </c>
      <c r="B240" s="2" t="s">
        <v>15</v>
      </c>
      <c r="C240" s="3">
        <v>40025</v>
      </c>
      <c r="D240" t="s">
        <v>25</v>
      </c>
      <c r="E240" t="s">
        <v>1374</v>
      </c>
      <c r="F240" t="s">
        <v>1375</v>
      </c>
      <c r="G240" t="s">
        <v>1376</v>
      </c>
      <c r="H240" s="2" t="s">
        <v>19</v>
      </c>
      <c r="I240" s="2" t="s">
        <v>20</v>
      </c>
      <c r="J240" s="1" t="s">
        <v>1377</v>
      </c>
      <c r="K240" s="1">
        <f t="shared" si="14"/>
        <v>1</v>
      </c>
      <c r="L240" s="1">
        <f t="shared" si="14"/>
        <v>0</v>
      </c>
      <c r="M240" s="1">
        <f t="shared" si="14"/>
        <v>0</v>
      </c>
      <c r="N240" s="1">
        <f t="shared" si="13"/>
        <v>0</v>
      </c>
      <c r="O240" s="1">
        <f t="shared" si="15"/>
        <v>1</v>
      </c>
      <c r="P240" s="1" t="s">
        <v>18346</v>
      </c>
      <c r="Q240" s="1" t="s">
        <v>18355</v>
      </c>
      <c r="R240" s="1">
        <v>316</v>
      </c>
      <c r="S240" s="9">
        <f t="shared" si="17"/>
        <v>235.6412</v>
      </c>
      <c r="T240" s="3">
        <v>44490</v>
      </c>
      <c r="U240" s="8" t="s">
        <v>1378</v>
      </c>
      <c r="V240" s="3">
        <v>44490</v>
      </c>
      <c r="W240" s="8" t="s">
        <v>1379</v>
      </c>
      <c r="X240" s="8">
        <v>4</v>
      </c>
      <c r="Y240" s="10">
        <f t="shared" si="16"/>
        <v>942.56479999999999</v>
      </c>
      <c r="Z240" s="10">
        <f>IFERROR(INDEX(EFs!B:B,MATCH(P240,EFs!A:A,0))*Dataset!Y240/1000,0)</f>
        <v>0.85621919190378082</v>
      </c>
      <c r="AA240">
        <v>32.726717999999998</v>
      </c>
      <c r="AB240">
        <v>-117.172428</v>
      </c>
      <c r="AC240">
        <v>1</v>
      </c>
      <c r="AD240" t="s">
        <v>18394</v>
      </c>
      <c r="AE240">
        <v>2200</v>
      </c>
      <c r="AF240" t="s">
        <v>18575</v>
      </c>
      <c r="AI240" t="s">
        <v>18389</v>
      </c>
      <c r="AJ240" t="s">
        <v>18390</v>
      </c>
      <c r="AK240" t="s">
        <v>18391</v>
      </c>
      <c r="AL240">
        <v>92101</v>
      </c>
      <c r="AM240" t="s">
        <v>18392</v>
      </c>
      <c r="AN240" t="s">
        <v>18397</v>
      </c>
    </row>
    <row r="241" spans="1:40" ht="43.2" x14ac:dyDescent="0.3">
      <c r="A241" t="s">
        <v>1380</v>
      </c>
      <c r="B241" s="2" t="s">
        <v>15</v>
      </c>
      <c r="C241" s="3">
        <v>40025</v>
      </c>
      <c r="D241" t="s">
        <v>25</v>
      </c>
      <c r="E241" t="s">
        <v>1381</v>
      </c>
      <c r="F241" t="s">
        <v>1382</v>
      </c>
      <c r="G241" t="s">
        <v>1383</v>
      </c>
      <c r="H241" s="2" t="s">
        <v>781</v>
      </c>
      <c r="I241" s="2" t="s">
        <v>782</v>
      </c>
      <c r="J241" s="1" t="s">
        <v>1384</v>
      </c>
      <c r="K241" s="1">
        <f t="shared" si="14"/>
        <v>1</v>
      </c>
      <c r="L241" s="1">
        <f t="shared" si="14"/>
        <v>0</v>
      </c>
      <c r="M241" s="1">
        <f t="shared" si="14"/>
        <v>0</v>
      </c>
      <c r="N241" s="1">
        <f t="shared" si="13"/>
        <v>0</v>
      </c>
      <c r="O241" s="1">
        <f t="shared" si="15"/>
        <v>1</v>
      </c>
      <c r="P241" s="1" t="s">
        <v>18346</v>
      </c>
      <c r="Q241" s="1" t="s">
        <v>18355</v>
      </c>
      <c r="R241" s="1">
        <v>1135</v>
      </c>
      <c r="S241" s="9">
        <f t="shared" si="17"/>
        <v>846.36950000000002</v>
      </c>
      <c r="T241" s="3">
        <v>44349</v>
      </c>
      <c r="U241" s="8" t="s">
        <v>1385</v>
      </c>
      <c r="V241" s="3">
        <v>44736</v>
      </c>
      <c r="W241" s="8" t="s">
        <v>1386</v>
      </c>
      <c r="X241" s="8">
        <v>34.200000000000003</v>
      </c>
      <c r="Y241" s="10">
        <f t="shared" si="16"/>
        <v>28945.836900000002</v>
      </c>
      <c r="Z241" s="10">
        <f>IFERROR(INDEX(EFs!B:B,MATCH(P241,EFs!A:A,0))*Dataset!Y241/1000,0)</f>
        <v>26.294193332380587</v>
      </c>
      <c r="AA241">
        <v>32.886336999999997</v>
      </c>
      <c r="AB241">
        <v>-117.16867000000001</v>
      </c>
      <c r="AC241">
        <v>1</v>
      </c>
      <c r="AD241" t="s">
        <v>18387</v>
      </c>
      <c r="AE241">
        <v>8925</v>
      </c>
      <c r="AF241" t="s">
        <v>18576</v>
      </c>
      <c r="AI241" t="s">
        <v>18389</v>
      </c>
      <c r="AJ241" t="s">
        <v>18390</v>
      </c>
      <c r="AK241" t="s">
        <v>18391</v>
      </c>
      <c r="AL241">
        <v>92121</v>
      </c>
      <c r="AM241" t="s">
        <v>18392</v>
      </c>
      <c r="AN241" t="s">
        <v>18407</v>
      </c>
    </row>
    <row r="242" spans="1:40" ht="28.8" x14ac:dyDescent="0.3">
      <c r="A242" t="s">
        <v>1387</v>
      </c>
      <c r="B242" s="2" t="s">
        <v>15</v>
      </c>
      <c r="C242" s="3">
        <v>40025</v>
      </c>
      <c r="D242" t="s">
        <v>25</v>
      </c>
      <c r="E242" t="s">
        <v>1381</v>
      </c>
      <c r="F242" t="s">
        <v>1382</v>
      </c>
      <c r="G242" t="s">
        <v>1383</v>
      </c>
      <c r="H242" s="2" t="s">
        <v>781</v>
      </c>
      <c r="I242" s="2" t="s">
        <v>782</v>
      </c>
      <c r="J242" s="1" t="s">
        <v>1388</v>
      </c>
      <c r="K242" s="1">
        <f t="shared" si="14"/>
        <v>1</v>
      </c>
      <c r="L242" s="1">
        <f t="shared" si="14"/>
        <v>0</v>
      </c>
      <c r="M242" s="1">
        <f t="shared" si="14"/>
        <v>0</v>
      </c>
      <c r="N242" s="1">
        <f t="shared" si="13"/>
        <v>0</v>
      </c>
      <c r="O242" s="1">
        <f t="shared" si="15"/>
        <v>1</v>
      </c>
      <c r="P242" s="1" t="s">
        <v>18346</v>
      </c>
      <c r="Q242" s="1" t="s">
        <v>18355</v>
      </c>
      <c r="R242" s="1">
        <v>1135</v>
      </c>
      <c r="S242" s="9">
        <f t="shared" si="17"/>
        <v>846.36950000000002</v>
      </c>
      <c r="T242" s="3">
        <v>44349</v>
      </c>
      <c r="U242" s="8" t="s">
        <v>1389</v>
      </c>
      <c r="V242" s="3">
        <v>44740</v>
      </c>
      <c r="W242" s="8" t="s">
        <v>1390</v>
      </c>
      <c r="X242" s="8">
        <v>29.1</v>
      </c>
      <c r="Y242" s="10">
        <f t="shared" si="16"/>
        <v>24629.352450000002</v>
      </c>
      <c r="Z242" s="10">
        <f>IFERROR(INDEX(EFs!B:B,MATCH(P242,EFs!A:A,0))*Dataset!Y242/1000,0)</f>
        <v>22.373129414394011</v>
      </c>
      <c r="AA242">
        <v>32.886336999999997</v>
      </c>
      <c r="AB242">
        <v>-117.16867000000001</v>
      </c>
      <c r="AC242">
        <v>1</v>
      </c>
      <c r="AD242" t="s">
        <v>18387</v>
      </c>
      <c r="AE242">
        <v>8925</v>
      </c>
      <c r="AF242" t="s">
        <v>18576</v>
      </c>
      <c r="AI242" t="s">
        <v>18389</v>
      </c>
      <c r="AJ242" t="s">
        <v>18390</v>
      </c>
      <c r="AK242" t="s">
        <v>18391</v>
      </c>
      <c r="AL242">
        <v>92121</v>
      </c>
      <c r="AM242" t="s">
        <v>18392</v>
      </c>
      <c r="AN242" t="s">
        <v>18407</v>
      </c>
    </row>
    <row r="243" spans="1:40" ht="28.8" x14ac:dyDescent="0.3">
      <c r="A243" t="s">
        <v>1391</v>
      </c>
      <c r="B243" s="2" t="s">
        <v>15</v>
      </c>
      <c r="C243" s="3">
        <v>40025</v>
      </c>
      <c r="D243" t="s">
        <v>25</v>
      </c>
      <c r="E243" t="s">
        <v>1392</v>
      </c>
      <c r="F243" t="s">
        <v>27</v>
      </c>
      <c r="G243" t="s">
        <v>1393</v>
      </c>
      <c r="H243" s="2" t="s">
        <v>610</v>
      </c>
      <c r="I243" s="2" t="s">
        <v>30</v>
      </c>
      <c r="J243" s="1" t="s">
        <v>1394</v>
      </c>
      <c r="K243" s="1">
        <f t="shared" si="14"/>
        <v>1</v>
      </c>
      <c r="L243" s="1">
        <f t="shared" si="14"/>
        <v>0</v>
      </c>
      <c r="M243" s="1">
        <f t="shared" si="14"/>
        <v>0</v>
      </c>
      <c r="N243" s="1">
        <f t="shared" si="13"/>
        <v>0</v>
      </c>
      <c r="O243" s="1">
        <f t="shared" si="15"/>
        <v>1</v>
      </c>
      <c r="P243" s="1" t="s">
        <v>18346</v>
      </c>
      <c r="Q243" s="1" t="s">
        <v>18355</v>
      </c>
      <c r="R243" s="1">
        <v>587</v>
      </c>
      <c r="S243" s="9">
        <f t="shared" si="17"/>
        <v>437.72590000000002</v>
      </c>
      <c r="T243" s="3">
        <v>44343</v>
      </c>
      <c r="U243" s="8" t="s">
        <v>1395</v>
      </c>
      <c r="V243" s="3">
        <v>44343</v>
      </c>
      <c r="W243" s="8" t="s">
        <v>1396</v>
      </c>
      <c r="X243" s="8">
        <v>2</v>
      </c>
      <c r="Y243" s="10">
        <f t="shared" si="16"/>
        <v>875.45180000000005</v>
      </c>
      <c r="Z243" s="10">
        <f>IFERROR(INDEX(EFs!B:B,MATCH(P243,EFs!A:A,0))*Dataset!Y243/1000,0)</f>
        <v>0.7952542177967078</v>
      </c>
      <c r="AA243">
        <v>33.013869999999997</v>
      </c>
      <c r="AB243">
        <v>-117.101984</v>
      </c>
      <c r="AC243">
        <v>1</v>
      </c>
      <c r="AD243" t="s">
        <v>18387</v>
      </c>
      <c r="AE243">
        <v>16945</v>
      </c>
      <c r="AF243" t="s">
        <v>18577</v>
      </c>
      <c r="AI243" t="s">
        <v>18389</v>
      </c>
      <c r="AJ243" t="s">
        <v>18390</v>
      </c>
      <c r="AK243" t="s">
        <v>18391</v>
      </c>
      <c r="AL243">
        <v>92127</v>
      </c>
      <c r="AM243" t="s">
        <v>18392</v>
      </c>
      <c r="AN243" t="s">
        <v>18393</v>
      </c>
    </row>
    <row r="244" spans="1:40" ht="43.2" x14ac:dyDescent="0.3">
      <c r="A244" t="s">
        <v>1397</v>
      </c>
      <c r="B244" s="2" t="s">
        <v>15</v>
      </c>
      <c r="C244" s="3">
        <v>40025</v>
      </c>
      <c r="D244" t="s">
        <v>193</v>
      </c>
      <c r="E244" t="s">
        <v>1186</v>
      </c>
      <c r="F244" t="s">
        <v>1187</v>
      </c>
      <c r="G244" t="s">
        <v>190</v>
      </c>
      <c r="H244" s="2" t="s">
        <v>163</v>
      </c>
      <c r="I244" s="2" t="s">
        <v>164</v>
      </c>
      <c r="J244" s="1" t="s">
        <v>1398</v>
      </c>
      <c r="K244" s="1">
        <f t="shared" si="14"/>
        <v>1</v>
      </c>
      <c r="L244" s="1">
        <f t="shared" si="14"/>
        <v>0</v>
      </c>
      <c r="M244" s="1">
        <f t="shared" si="14"/>
        <v>0</v>
      </c>
      <c r="N244" s="1">
        <f t="shared" si="13"/>
        <v>0</v>
      </c>
      <c r="O244" s="1">
        <f t="shared" si="15"/>
        <v>1</v>
      </c>
      <c r="P244" s="1" t="s">
        <v>18346</v>
      </c>
      <c r="Q244" s="1">
        <v>275</v>
      </c>
      <c r="R244" s="1">
        <v>422</v>
      </c>
      <c r="S244" s="9">
        <f t="shared" si="17"/>
        <v>275</v>
      </c>
      <c r="T244" s="3">
        <v>44369</v>
      </c>
      <c r="U244" s="8" t="s">
        <v>1399</v>
      </c>
      <c r="V244" s="3">
        <v>44369</v>
      </c>
      <c r="W244" s="8" t="s">
        <v>1399</v>
      </c>
      <c r="X244" s="8">
        <v>0</v>
      </c>
      <c r="Y244" s="10">
        <f t="shared" si="16"/>
        <v>0</v>
      </c>
      <c r="Z244" s="10">
        <f>IFERROR(INDEX(EFs!B:B,MATCH(P244,EFs!A:A,0))*Dataset!Y244/1000,0)</f>
        <v>0</v>
      </c>
      <c r="AA244">
        <v>33.387723000000001</v>
      </c>
      <c r="AB244">
        <v>-117.44475799999999</v>
      </c>
      <c r="AC244">
        <v>1</v>
      </c>
      <c r="AD244" t="s">
        <v>18422</v>
      </c>
      <c r="AI244" t="s">
        <v>18423</v>
      </c>
      <c r="AJ244" t="s">
        <v>18390</v>
      </c>
      <c r="AK244" t="s">
        <v>18391</v>
      </c>
      <c r="AL244">
        <v>92055</v>
      </c>
      <c r="AM244" t="s">
        <v>18392</v>
      </c>
      <c r="AN244" t="s">
        <v>18397</v>
      </c>
    </row>
    <row r="245" spans="1:40" ht="43.2" x14ac:dyDescent="0.3">
      <c r="A245" t="s">
        <v>1400</v>
      </c>
      <c r="B245" s="2" t="s">
        <v>15</v>
      </c>
      <c r="C245" s="3">
        <v>40025</v>
      </c>
      <c r="D245" t="s">
        <v>193</v>
      </c>
      <c r="E245" t="s">
        <v>1186</v>
      </c>
      <c r="F245" t="s">
        <v>1401</v>
      </c>
      <c r="G245" t="s">
        <v>1402</v>
      </c>
      <c r="H245" s="2" t="s">
        <v>163</v>
      </c>
      <c r="I245" s="2" t="s">
        <v>164</v>
      </c>
      <c r="J245" s="1" t="s">
        <v>1403</v>
      </c>
      <c r="K245" s="1">
        <f t="shared" si="14"/>
        <v>1</v>
      </c>
      <c r="L245" s="1">
        <f t="shared" si="14"/>
        <v>0</v>
      </c>
      <c r="M245" s="1">
        <f t="shared" si="14"/>
        <v>0</v>
      </c>
      <c r="N245" s="1">
        <f t="shared" si="13"/>
        <v>0</v>
      </c>
      <c r="O245" s="1">
        <f t="shared" si="15"/>
        <v>1</v>
      </c>
      <c r="P245" s="1" t="s">
        <v>18346</v>
      </c>
      <c r="Q245" s="1">
        <v>80</v>
      </c>
      <c r="R245" s="1">
        <v>131</v>
      </c>
      <c r="S245" s="9">
        <f t="shared" si="17"/>
        <v>80</v>
      </c>
      <c r="T245" s="3">
        <v>44369</v>
      </c>
      <c r="U245" s="8" t="s">
        <v>1404</v>
      </c>
      <c r="V245" s="3">
        <v>44369</v>
      </c>
      <c r="W245" s="8" t="s">
        <v>1405</v>
      </c>
      <c r="X245" s="8">
        <v>1.7</v>
      </c>
      <c r="Y245" s="10">
        <f t="shared" si="16"/>
        <v>136</v>
      </c>
      <c r="Z245" s="10">
        <f>IFERROR(INDEX(EFs!B:B,MATCH(P245,EFs!A:A,0))*Dataset!Y245/1000,0)</f>
        <v>0.123541437256</v>
      </c>
      <c r="AA245">
        <v>33.387723000000001</v>
      </c>
      <c r="AB245">
        <v>-117.44475799999999</v>
      </c>
      <c r="AC245">
        <v>0.5</v>
      </c>
      <c r="AD245" t="s">
        <v>18422</v>
      </c>
      <c r="AI245" t="s">
        <v>18423</v>
      </c>
      <c r="AJ245" t="s">
        <v>18390</v>
      </c>
      <c r="AK245" t="s">
        <v>18391</v>
      </c>
      <c r="AL245">
        <v>92055</v>
      </c>
      <c r="AM245" t="s">
        <v>18392</v>
      </c>
      <c r="AN245" t="s">
        <v>18397</v>
      </c>
    </row>
    <row r="246" spans="1:40" ht="28.8" x14ac:dyDescent="0.3">
      <c r="A246" t="s">
        <v>1406</v>
      </c>
      <c r="B246" s="2" t="s">
        <v>15</v>
      </c>
      <c r="C246" s="3">
        <v>40025</v>
      </c>
      <c r="D246" t="s">
        <v>25</v>
      </c>
      <c r="E246" t="s">
        <v>1407</v>
      </c>
      <c r="F246" t="s">
        <v>1408</v>
      </c>
      <c r="G246" t="s">
        <v>1409</v>
      </c>
      <c r="H246" s="2" t="s">
        <v>19</v>
      </c>
      <c r="I246" s="2" t="s">
        <v>20</v>
      </c>
      <c r="J246" s="1" t="s">
        <v>1410</v>
      </c>
      <c r="K246" s="1">
        <f t="shared" si="14"/>
        <v>1</v>
      </c>
      <c r="L246" s="1">
        <f t="shared" si="14"/>
        <v>0</v>
      </c>
      <c r="M246" s="1">
        <f t="shared" si="14"/>
        <v>0</v>
      </c>
      <c r="N246" s="1">
        <f t="shared" si="13"/>
        <v>0</v>
      </c>
      <c r="O246" s="1">
        <f t="shared" si="15"/>
        <v>1</v>
      </c>
      <c r="P246" s="1" t="s">
        <v>18346</v>
      </c>
      <c r="Q246" s="1" t="s">
        <v>18355</v>
      </c>
      <c r="R246" s="1">
        <v>139</v>
      </c>
      <c r="S246" s="9">
        <f t="shared" si="17"/>
        <v>103.65230000000001</v>
      </c>
      <c r="T246" s="3">
        <v>44345</v>
      </c>
      <c r="U246" s="8" t="s">
        <v>1411</v>
      </c>
      <c r="V246" s="3">
        <v>44789</v>
      </c>
      <c r="W246" s="8" t="s">
        <v>1412</v>
      </c>
      <c r="X246" s="8">
        <v>7.2</v>
      </c>
      <c r="Y246" s="10">
        <f t="shared" si="16"/>
        <v>746.29656000000011</v>
      </c>
      <c r="Z246" s="10">
        <f>IFERROR(INDEX(EFs!B:B,MATCH(P246,EFs!A:A,0))*Dataset!Y246/1000,0)</f>
        <v>0.6779305120706518</v>
      </c>
      <c r="AA246">
        <v>32.719391999999999</v>
      </c>
      <c r="AB246">
        <v>-117.16437500000001</v>
      </c>
      <c r="AC246">
        <v>1</v>
      </c>
      <c r="AD246" t="s">
        <v>18387</v>
      </c>
      <c r="AE246">
        <v>110</v>
      </c>
      <c r="AF246" t="s">
        <v>18578</v>
      </c>
      <c r="AG246" t="s">
        <v>18510</v>
      </c>
      <c r="AH246">
        <v>1000</v>
      </c>
      <c r="AI246" t="s">
        <v>18389</v>
      </c>
      <c r="AJ246" t="s">
        <v>18390</v>
      </c>
      <c r="AK246" t="s">
        <v>18391</v>
      </c>
      <c r="AL246">
        <v>92101</v>
      </c>
      <c r="AM246" t="s">
        <v>18392</v>
      </c>
      <c r="AN246" t="s">
        <v>18393</v>
      </c>
    </row>
    <row r="247" spans="1:40" ht="28.8" x14ac:dyDescent="0.3">
      <c r="A247" t="s">
        <v>1413</v>
      </c>
      <c r="B247" s="2" t="s">
        <v>15</v>
      </c>
      <c r="C247" s="3">
        <v>40025</v>
      </c>
      <c r="D247" t="s">
        <v>25</v>
      </c>
      <c r="E247" t="s">
        <v>1036</v>
      </c>
      <c r="F247" t="s">
        <v>27</v>
      </c>
      <c r="G247" t="s">
        <v>1414</v>
      </c>
      <c r="H247" s="2" t="s">
        <v>275</v>
      </c>
      <c r="I247" s="2" t="s">
        <v>139</v>
      </c>
      <c r="J247" s="1" t="s">
        <v>1415</v>
      </c>
      <c r="K247" s="1">
        <f t="shared" si="14"/>
        <v>1</v>
      </c>
      <c r="L247" s="1">
        <f t="shared" si="14"/>
        <v>0</v>
      </c>
      <c r="M247" s="1">
        <f t="shared" si="14"/>
        <v>0</v>
      </c>
      <c r="N247" s="1">
        <f t="shared" si="13"/>
        <v>0</v>
      </c>
      <c r="O247" s="1">
        <f t="shared" si="15"/>
        <v>1</v>
      </c>
      <c r="P247" s="1" t="s">
        <v>18346</v>
      </c>
      <c r="Q247" s="1">
        <v>300</v>
      </c>
      <c r="R247" s="1">
        <v>449</v>
      </c>
      <c r="S247" s="9">
        <f t="shared" si="17"/>
        <v>300</v>
      </c>
      <c r="T247" s="8"/>
      <c r="U247" s="8"/>
      <c r="V247" s="8"/>
      <c r="W247" s="8"/>
      <c r="X247" s="8"/>
      <c r="Y247" s="10">
        <f t="shared" si="16"/>
        <v>0</v>
      </c>
      <c r="Z247" s="10">
        <f>IFERROR(INDEX(EFs!B:B,MATCH(P247,EFs!A:A,0))*Dataset!Y247/1000,0)</f>
        <v>0</v>
      </c>
      <c r="AA247">
        <v>32.837400000000002</v>
      </c>
      <c r="AB247">
        <v>-116.98313</v>
      </c>
      <c r="AC247">
        <v>1</v>
      </c>
      <c r="AD247" t="s">
        <v>18387</v>
      </c>
      <c r="AE247">
        <v>8865</v>
      </c>
      <c r="AF247" t="s">
        <v>18579</v>
      </c>
      <c r="AI247" t="s">
        <v>18442</v>
      </c>
      <c r="AJ247" t="s">
        <v>18390</v>
      </c>
      <c r="AK247" t="s">
        <v>18391</v>
      </c>
      <c r="AL247">
        <v>92071</v>
      </c>
      <c r="AM247" t="s">
        <v>18392</v>
      </c>
      <c r="AN247" t="s">
        <v>18393</v>
      </c>
    </row>
    <row r="248" spans="1:40" ht="28.8" x14ac:dyDescent="0.3">
      <c r="A248" t="s">
        <v>1416</v>
      </c>
      <c r="B248" s="2" t="s">
        <v>15</v>
      </c>
      <c r="C248" s="3">
        <v>40025</v>
      </c>
      <c r="D248" t="s">
        <v>25</v>
      </c>
      <c r="E248" t="s">
        <v>1036</v>
      </c>
      <c r="F248" t="s">
        <v>1417</v>
      </c>
      <c r="G248" t="s">
        <v>1418</v>
      </c>
      <c r="H248" s="2" t="s">
        <v>383</v>
      </c>
      <c r="I248" s="2" t="s">
        <v>306</v>
      </c>
      <c r="J248" s="1" t="s">
        <v>1419</v>
      </c>
      <c r="K248" s="1">
        <f t="shared" si="14"/>
        <v>1</v>
      </c>
      <c r="L248" s="1">
        <f t="shared" si="14"/>
        <v>0</v>
      </c>
      <c r="M248" s="1">
        <f t="shared" si="14"/>
        <v>0</v>
      </c>
      <c r="N248" s="1">
        <f t="shared" si="13"/>
        <v>0</v>
      </c>
      <c r="O248" s="1">
        <f t="shared" si="15"/>
        <v>1</v>
      </c>
      <c r="P248" s="1" t="s">
        <v>18346</v>
      </c>
      <c r="Q248" s="1">
        <v>225</v>
      </c>
      <c r="R248" s="1">
        <v>390</v>
      </c>
      <c r="S248" s="9">
        <f t="shared" si="17"/>
        <v>225</v>
      </c>
      <c r="T248" s="3">
        <v>44356</v>
      </c>
      <c r="U248" s="8" t="s">
        <v>1420</v>
      </c>
      <c r="V248" s="3">
        <v>44356</v>
      </c>
      <c r="W248" s="8" t="s">
        <v>1421</v>
      </c>
      <c r="X248" s="8">
        <v>5.9</v>
      </c>
      <c r="Y248" s="10">
        <f t="shared" si="16"/>
        <v>1327.5</v>
      </c>
      <c r="Z248" s="10">
        <f>IFERROR(INDEX(EFs!B:B,MATCH(P248,EFs!A:A,0))*Dataset!Y248/1000,0)</f>
        <v>1.2058916026275002</v>
      </c>
      <c r="AA248">
        <v>32.741090999999997</v>
      </c>
      <c r="AB248">
        <v>-116.94073299999999</v>
      </c>
      <c r="AC248">
        <v>1</v>
      </c>
      <c r="AD248" t="s">
        <v>18387</v>
      </c>
      <c r="AE248">
        <v>2966</v>
      </c>
      <c r="AF248" t="s">
        <v>18463</v>
      </c>
      <c r="AI248" t="s">
        <v>18449</v>
      </c>
      <c r="AJ248" t="s">
        <v>18390</v>
      </c>
      <c r="AK248" t="s">
        <v>18391</v>
      </c>
      <c r="AL248">
        <v>92019</v>
      </c>
      <c r="AM248" t="s">
        <v>18392</v>
      </c>
      <c r="AN248" t="s">
        <v>18393</v>
      </c>
    </row>
    <row r="249" spans="1:40" ht="43.2" x14ac:dyDescent="0.3">
      <c r="A249" t="s">
        <v>1422</v>
      </c>
      <c r="B249" s="2" t="s">
        <v>15</v>
      </c>
      <c r="C249" s="3">
        <v>40025</v>
      </c>
      <c r="D249" t="s">
        <v>25</v>
      </c>
      <c r="E249" t="s">
        <v>1423</v>
      </c>
      <c r="F249" t="s">
        <v>559</v>
      </c>
      <c r="G249" t="s">
        <v>1424</v>
      </c>
      <c r="H249" s="2" t="s">
        <v>781</v>
      </c>
      <c r="I249" s="2" t="s">
        <v>782</v>
      </c>
      <c r="J249" s="1" t="s">
        <v>1425</v>
      </c>
      <c r="K249" s="1">
        <f t="shared" si="14"/>
        <v>1</v>
      </c>
      <c r="L249" s="1">
        <f t="shared" si="14"/>
        <v>0</v>
      </c>
      <c r="M249" s="1">
        <f t="shared" si="14"/>
        <v>0</v>
      </c>
      <c r="N249" s="1">
        <f t="shared" si="13"/>
        <v>0</v>
      </c>
      <c r="O249" s="1">
        <f t="shared" si="15"/>
        <v>1</v>
      </c>
      <c r="P249" s="1" t="s">
        <v>18346</v>
      </c>
      <c r="Q249" s="1">
        <v>515</v>
      </c>
      <c r="R249" s="1">
        <v>830</v>
      </c>
      <c r="S249" s="9">
        <f t="shared" si="17"/>
        <v>515</v>
      </c>
      <c r="T249" s="3">
        <v>44336</v>
      </c>
      <c r="U249" s="8" t="s">
        <v>1426</v>
      </c>
      <c r="V249" s="3">
        <v>44748</v>
      </c>
      <c r="W249" s="8" t="s">
        <v>1427</v>
      </c>
      <c r="X249" s="8">
        <v>26.5</v>
      </c>
      <c r="Y249" s="10">
        <f t="shared" si="16"/>
        <v>13647.5</v>
      </c>
      <c r="Z249" s="10">
        <f>IFERROR(INDEX(EFs!B:B,MATCH(P249,EFs!A:A,0))*Dataset!Y249/1000,0)</f>
        <v>12.3972923893475</v>
      </c>
      <c r="AA249">
        <v>32.898522999999997</v>
      </c>
      <c r="AB249">
        <v>-117.22814200000001</v>
      </c>
      <c r="AC249">
        <v>1</v>
      </c>
      <c r="AD249" t="s">
        <v>18387</v>
      </c>
      <c r="AE249">
        <v>10777</v>
      </c>
      <c r="AF249" t="s">
        <v>18532</v>
      </c>
      <c r="AI249" t="s">
        <v>18389</v>
      </c>
      <c r="AJ249" t="s">
        <v>18390</v>
      </c>
      <c r="AK249" t="s">
        <v>18391</v>
      </c>
      <c r="AL249">
        <v>92121</v>
      </c>
      <c r="AM249" t="s">
        <v>18392</v>
      </c>
      <c r="AN249" t="s">
        <v>18393</v>
      </c>
    </row>
    <row r="250" spans="1:40" ht="43.2" x14ac:dyDescent="0.3">
      <c r="A250" t="s">
        <v>1428</v>
      </c>
      <c r="B250" s="2" t="s">
        <v>15</v>
      </c>
      <c r="C250" s="3">
        <v>40025</v>
      </c>
      <c r="D250" t="s">
        <v>193</v>
      </c>
      <c r="E250" t="s">
        <v>1429</v>
      </c>
      <c r="F250" t="s">
        <v>1240</v>
      </c>
      <c r="G250" t="s">
        <v>1430</v>
      </c>
      <c r="H250" s="2" t="s">
        <v>163</v>
      </c>
      <c r="I250" s="2" t="s">
        <v>164</v>
      </c>
      <c r="J250" s="1" t="s">
        <v>1431</v>
      </c>
      <c r="K250" s="1">
        <f t="shared" si="14"/>
        <v>1</v>
      </c>
      <c r="L250" s="1">
        <f t="shared" si="14"/>
        <v>0</v>
      </c>
      <c r="M250" s="1">
        <f t="shared" si="14"/>
        <v>0</v>
      </c>
      <c r="N250" s="1">
        <f t="shared" si="13"/>
        <v>0</v>
      </c>
      <c r="O250" s="1">
        <f t="shared" si="15"/>
        <v>1</v>
      </c>
      <c r="P250" s="1" t="s">
        <v>18346</v>
      </c>
      <c r="Q250" s="1">
        <v>100</v>
      </c>
      <c r="R250" s="1">
        <v>198</v>
      </c>
      <c r="S250" s="9">
        <f t="shared" si="17"/>
        <v>100</v>
      </c>
      <c r="T250" s="8"/>
      <c r="U250" s="8"/>
      <c r="V250" s="8"/>
      <c r="W250" s="8"/>
      <c r="X250" s="8"/>
      <c r="Y250" s="10">
        <f t="shared" si="16"/>
        <v>0</v>
      </c>
      <c r="Z250" s="10">
        <f>IFERROR(INDEX(EFs!B:B,MATCH(P250,EFs!A:A,0))*Dataset!Y250/1000,0)</f>
        <v>0</v>
      </c>
      <c r="AA250">
        <v>33.387723000000001</v>
      </c>
      <c r="AB250">
        <v>-117.44475799999999</v>
      </c>
      <c r="AC250">
        <v>0.5</v>
      </c>
      <c r="AD250" t="s">
        <v>18422</v>
      </c>
      <c r="AI250" t="s">
        <v>18423</v>
      </c>
      <c r="AJ250" t="s">
        <v>18390</v>
      </c>
      <c r="AK250" t="s">
        <v>18391</v>
      </c>
      <c r="AL250">
        <v>92055</v>
      </c>
      <c r="AM250" t="s">
        <v>18392</v>
      </c>
      <c r="AN250" t="s">
        <v>18397</v>
      </c>
    </row>
    <row r="251" spans="1:40" ht="43.2" x14ac:dyDescent="0.3">
      <c r="A251" t="s">
        <v>1432</v>
      </c>
      <c r="B251" s="2" t="s">
        <v>15</v>
      </c>
      <c r="C251" s="3">
        <v>40025</v>
      </c>
      <c r="D251" t="s">
        <v>25</v>
      </c>
      <c r="E251" t="s">
        <v>1433</v>
      </c>
      <c r="F251" t="s">
        <v>1434</v>
      </c>
      <c r="G251" t="s">
        <v>1435</v>
      </c>
      <c r="H251" s="2" t="s">
        <v>1436</v>
      </c>
      <c r="I251" s="2" t="s">
        <v>98</v>
      </c>
      <c r="J251" s="1" t="s">
        <v>1437</v>
      </c>
      <c r="K251" s="1">
        <f t="shared" si="14"/>
        <v>1</v>
      </c>
      <c r="L251" s="1">
        <f t="shared" si="14"/>
        <v>0</v>
      </c>
      <c r="M251" s="1">
        <f t="shared" si="14"/>
        <v>0</v>
      </c>
      <c r="N251" s="1">
        <f t="shared" si="13"/>
        <v>0</v>
      </c>
      <c r="O251" s="1">
        <f t="shared" si="15"/>
        <v>1</v>
      </c>
      <c r="P251" s="1" t="s">
        <v>18346</v>
      </c>
      <c r="Q251" s="1" t="s">
        <v>18355</v>
      </c>
      <c r="R251" s="1">
        <v>755</v>
      </c>
      <c r="S251" s="9">
        <f t="shared" si="17"/>
        <v>563.00350000000003</v>
      </c>
      <c r="T251" s="3">
        <v>44784</v>
      </c>
      <c r="U251" s="8" t="s">
        <v>1438</v>
      </c>
      <c r="V251" s="3">
        <v>44833</v>
      </c>
      <c r="W251" s="8" t="s">
        <v>1438</v>
      </c>
      <c r="X251" s="8">
        <v>0</v>
      </c>
      <c r="Y251" s="10">
        <f t="shared" si="16"/>
        <v>0</v>
      </c>
      <c r="Z251" s="10">
        <f>IFERROR(INDEX(EFs!B:B,MATCH(P251,EFs!A:A,0))*Dataset!Y251/1000,0)</f>
        <v>0</v>
      </c>
      <c r="AA251">
        <v>33.132126999999997</v>
      </c>
      <c r="AB251">
        <v>-117.281454</v>
      </c>
      <c r="AC251">
        <v>1</v>
      </c>
      <c r="AD251" t="s">
        <v>18387</v>
      </c>
      <c r="AE251">
        <v>2180</v>
      </c>
      <c r="AF251" t="s">
        <v>18580</v>
      </c>
      <c r="AI251" t="s">
        <v>18509</v>
      </c>
      <c r="AJ251" t="s">
        <v>18390</v>
      </c>
      <c r="AK251" t="s">
        <v>18391</v>
      </c>
      <c r="AL251">
        <v>92008</v>
      </c>
      <c r="AM251" t="s">
        <v>18392</v>
      </c>
      <c r="AN251" t="s">
        <v>18393</v>
      </c>
    </row>
    <row r="252" spans="1:40" ht="28.8" x14ac:dyDescent="0.3">
      <c r="A252" t="s">
        <v>1439</v>
      </c>
      <c r="B252" s="2" t="s">
        <v>15</v>
      </c>
      <c r="C252" s="3">
        <v>40025</v>
      </c>
      <c r="D252" t="s">
        <v>25</v>
      </c>
      <c r="E252" t="s">
        <v>801</v>
      </c>
      <c r="F252" t="s">
        <v>802</v>
      </c>
      <c r="G252" t="s">
        <v>803</v>
      </c>
      <c r="H252" s="2" t="s">
        <v>19</v>
      </c>
      <c r="I252" s="2" t="s">
        <v>20</v>
      </c>
      <c r="J252" s="1" t="s">
        <v>1440</v>
      </c>
      <c r="K252" s="1">
        <f t="shared" si="14"/>
        <v>1</v>
      </c>
      <c r="L252" s="1">
        <f t="shared" si="14"/>
        <v>0</v>
      </c>
      <c r="M252" s="1">
        <f t="shared" si="14"/>
        <v>0</v>
      </c>
      <c r="N252" s="1">
        <f t="shared" si="13"/>
        <v>0</v>
      </c>
      <c r="O252" s="1">
        <f t="shared" si="15"/>
        <v>1</v>
      </c>
      <c r="P252" s="1" t="s">
        <v>18346</v>
      </c>
      <c r="Q252" s="1" t="s">
        <v>18355</v>
      </c>
      <c r="R252" s="1">
        <v>270</v>
      </c>
      <c r="S252" s="9">
        <f t="shared" si="17"/>
        <v>201.339</v>
      </c>
      <c r="T252" s="3">
        <v>44467</v>
      </c>
      <c r="U252" s="8" t="s">
        <v>1441</v>
      </c>
      <c r="V252" s="3">
        <v>44467</v>
      </c>
      <c r="W252" s="8" t="s">
        <v>1442</v>
      </c>
      <c r="X252" s="8">
        <v>9.9</v>
      </c>
      <c r="Y252" s="10">
        <f t="shared" si="16"/>
        <v>1993.2561000000001</v>
      </c>
      <c r="Z252" s="10">
        <f>IFERROR(INDEX(EFs!B:B,MATCH(P252,EFs!A:A,0))*Dataset!Y252/1000,0)</f>
        <v>1.8106597309800683</v>
      </c>
      <c r="AA252">
        <v>32.727283</v>
      </c>
      <c r="AB252">
        <v>-117.19779200000001</v>
      </c>
      <c r="AC252">
        <v>1</v>
      </c>
      <c r="AD252" t="s">
        <v>18387</v>
      </c>
      <c r="AE252">
        <v>1380</v>
      </c>
      <c r="AF252" t="s">
        <v>18523</v>
      </c>
      <c r="AI252" t="s">
        <v>18389</v>
      </c>
      <c r="AJ252" t="s">
        <v>18390</v>
      </c>
      <c r="AK252" t="s">
        <v>18391</v>
      </c>
      <c r="AL252">
        <v>92101</v>
      </c>
      <c r="AM252" t="s">
        <v>18392</v>
      </c>
      <c r="AN252" t="s">
        <v>18393</v>
      </c>
    </row>
    <row r="253" spans="1:40" ht="28.8" x14ac:dyDescent="0.3">
      <c r="A253" t="s">
        <v>1443</v>
      </c>
      <c r="B253" s="2" t="s">
        <v>15</v>
      </c>
      <c r="C253" s="3">
        <v>40025</v>
      </c>
      <c r="D253" t="s">
        <v>25</v>
      </c>
      <c r="E253" t="s">
        <v>1444</v>
      </c>
      <c r="F253" t="s">
        <v>1445</v>
      </c>
      <c r="G253" t="s">
        <v>1446</v>
      </c>
      <c r="H253" s="2" t="s">
        <v>106</v>
      </c>
      <c r="I253" s="2" t="s">
        <v>107</v>
      </c>
      <c r="J253" s="1" t="s">
        <v>1447</v>
      </c>
      <c r="K253" s="1">
        <f t="shared" si="14"/>
        <v>1</v>
      </c>
      <c r="L253" s="1">
        <f t="shared" si="14"/>
        <v>0</v>
      </c>
      <c r="M253" s="1">
        <f t="shared" si="14"/>
        <v>0</v>
      </c>
      <c r="N253" s="1">
        <f t="shared" si="13"/>
        <v>0</v>
      </c>
      <c r="O253" s="1">
        <f t="shared" si="15"/>
        <v>1</v>
      </c>
      <c r="P253" s="1" t="s">
        <v>18346</v>
      </c>
      <c r="Q253" s="1" t="s">
        <v>18355</v>
      </c>
      <c r="R253" s="1">
        <v>643</v>
      </c>
      <c r="S253" s="9">
        <f t="shared" si="17"/>
        <v>479.48510000000005</v>
      </c>
      <c r="T253" s="8"/>
      <c r="U253" s="8"/>
      <c r="V253" s="8"/>
      <c r="W253" s="8"/>
      <c r="X253" s="8"/>
      <c r="Y253" s="10">
        <f t="shared" si="16"/>
        <v>0</v>
      </c>
      <c r="Z253" s="10">
        <f>IFERROR(INDEX(EFs!B:B,MATCH(P253,EFs!A:A,0))*Dataset!Y253/1000,0)</f>
        <v>0</v>
      </c>
      <c r="AA253">
        <v>32.833888000000002</v>
      </c>
      <c r="AB253">
        <v>-117.130578</v>
      </c>
      <c r="AC253">
        <v>1</v>
      </c>
      <c r="AD253" t="s">
        <v>18394</v>
      </c>
      <c r="AE253">
        <v>5555</v>
      </c>
      <c r="AF253" t="s">
        <v>18581</v>
      </c>
      <c r="AG253" t="s">
        <v>18582</v>
      </c>
      <c r="AH253">
        <v>10</v>
      </c>
      <c r="AI253" t="s">
        <v>18389</v>
      </c>
      <c r="AJ253" t="s">
        <v>18390</v>
      </c>
      <c r="AK253" t="s">
        <v>18391</v>
      </c>
      <c r="AL253">
        <v>92123</v>
      </c>
      <c r="AM253" t="s">
        <v>18392</v>
      </c>
      <c r="AN253" t="s">
        <v>18397</v>
      </c>
    </row>
    <row r="254" spans="1:40" ht="43.2" x14ac:dyDescent="0.3">
      <c r="A254" t="s">
        <v>1448</v>
      </c>
      <c r="B254" s="2" t="s">
        <v>15</v>
      </c>
      <c r="C254" s="3">
        <v>40025</v>
      </c>
      <c r="D254" t="s">
        <v>25</v>
      </c>
      <c r="E254" t="s">
        <v>1444</v>
      </c>
      <c r="F254" t="s">
        <v>1445</v>
      </c>
      <c r="G254" t="s">
        <v>1446</v>
      </c>
      <c r="H254" s="2" t="s">
        <v>106</v>
      </c>
      <c r="I254" s="2" t="s">
        <v>107</v>
      </c>
      <c r="J254" s="1" t="s">
        <v>1449</v>
      </c>
      <c r="K254" s="1">
        <f t="shared" si="14"/>
        <v>1</v>
      </c>
      <c r="L254" s="1">
        <f t="shared" si="14"/>
        <v>0</v>
      </c>
      <c r="M254" s="1">
        <f t="shared" si="14"/>
        <v>0</v>
      </c>
      <c r="N254" s="1">
        <f t="shared" si="13"/>
        <v>0</v>
      </c>
      <c r="O254" s="1">
        <f t="shared" si="15"/>
        <v>1</v>
      </c>
      <c r="P254" s="1" t="s">
        <v>18346</v>
      </c>
      <c r="Q254" s="1" t="s">
        <v>18355</v>
      </c>
      <c r="R254" s="1">
        <v>643</v>
      </c>
      <c r="S254" s="9">
        <f t="shared" si="17"/>
        <v>479.48510000000005</v>
      </c>
      <c r="T254" s="8"/>
      <c r="U254" s="8"/>
      <c r="V254" s="8"/>
      <c r="W254" s="8"/>
      <c r="X254" s="8"/>
      <c r="Y254" s="10">
        <f t="shared" si="16"/>
        <v>0</v>
      </c>
      <c r="Z254" s="10">
        <f>IFERROR(INDEX(EFs!B:B,MATCH(P254,EFs!A:A,0))*Dataset!Y254/1000,0)</f>
        <v>0</v>
      </c>
      <c r="AA254">
        <v>32.833888000000002</v>
      </c>
      <c r="AB254">
        <v>-117.130578</v>
      </c>
      <c r="AC254">
        <v>1</v>
      </c>
      <c r="AD254" t="s">
        <v>18394</v>
      </c>
      <c r="AE254">
        <v>5555</v>
      </c>
      <c r="AF254" t="s">
        <v>18581</v>
      </c>
      <c r="AG254" t="s">
        <v>18582</v>
      </c>
      <c r="AH254">
        <v>10</v>
      </c>
      <c r="AI254" t="s">
        <v>18389</v>
      </c>
      <c r="AJ254" t="s">
        <v>18390</v>
      </c>
      <c r="AK254" t="s">
        <v>18391</v>
      </c>
      <c r="AL254">
        <v>92123</v>
      </c>
      <c r="AM254" t="s">
        <v>18392</v>
      </c>
      <c r="AN254" t="s">
        <v>18397</v>
      </c>
    </row>
    <row r="255" spans="1:40" ht="28.8" x14ac:dyDescent="0.3">
      <c r="A255" t="s">
        <v>1450</v>
      </c>
      <c r="B255" s="2" t="s">
        <v>15</v>
      </c>
      <c r="C255" s="3">
        <v>40025</v>
      </c>
      <c r="D255" t="s">
        <v>25</v>
      </c>
      <c r="E255" t="s">
        <v>1451</v>
      </c>
      <c r="G255" t="s">
        <v>1452</v>
      </c>
      <c r="H255" s="2" t="s">
        <v>610</v>
      </c>
      <c r="I255" s="2" t="s">
        <v>30</v>
      </c>
      <c r="J255" s="1" t="s">
        <v>1453</v>
      </c>
      <c r="K255" s="1">
        <f t="shared" si="14"/>
        <v>1</v>
      </c>
      <c r="L255" s="1">
        <f t="shared" si="14"/>
        <v>0</v>
      </c>
      <c r="M255" s="1">
        <f t="shared" si="14"/>
        <v>0</v>
      </c>
      <c r="N255" s="1">
        <f t="shared" si="13"/>
        <v>0</v>
      </c>
      <c r="O255" s="1">
        <f t="shared" si="15"/>
        <v>1</v>
      </c>
      <c r="P255" s="1" t="s">
        <v>18346</v>
      </c>
      <c r="Q255" s="1" t="s">
        <v>18355</v>
      </c>
      <c r="R255" s="1">
        <v>900</v>
      </c>
      <c r="S255" s="9">
        <f t="shared" si="17"/>
        <v>671.13</v>
      </c>
      <c r="T255" s="3">
        <v>44489</v>
      </c>
      <c r="U255" s="8" t="s">
        <v>1454</v>
      </c>
      <c r="V255" s="3">
        <v>44489</v>
      </c>
      <c r="W255" s="8" t="s">
        <v>1455</v>
      </c>
      <c r="X255" s="8">
        <v>1.8</v>
      </c>
      <c r="Y255" s="10">
        <f t="shared" si="16"/>
        <v>1208.0340000000001</v>
      </c>
      <c r="Z255" s="10">
        <f>IFERROR(INDEX(EFs!B:B,MATCH(P255,EFs!A:A,0))*Dataset!Y255/1000,0)</f>
        <v>1.097369533927314</v>
      </c>
      <c r="AA255">
        <v>33.015239000000001</v>
      </c>
      <c r="AB255">
        <v>-117.10106399999999</v>
      </c>
      <c r="AC255">
        <v>1</v>
      </c>
      <c r="AD255" t="s">
        <v>18387</v>
      </c>
      <c r="AE255">
        <v>10804</v>
      </c>
      <c r="AF255" t="s">
        <v>18583</v>
      </c>
      <c r="AI255" t="s">
        <v>18389</v>
      </c>
      <c r="AJ255" t="s">
        <v>18390</v>
      </c>
      <c r="AK255" t="s">
        <v>18391</v>
      </c>
      <c r="AL255">
        <v>92127</v>
      </c>
      <c r="AM255" t="s">
        <v>18392</v>
      </c>
      <c r="AN255" t="s">
        <v>18407</v>
      </c>
    </row>
    <row r="256" spans="1:40" ht="57.6" x14ac:dyDescent="0.3">
      <c r="A256" t="s">
        <v>1456</v>
      </c>
      <c r="B256" s="2" t="s">
        <v>15</v>
      </c>
      <c r="C256" s="3">
        <v>40025</v>
      </c>
      <c r="D256" t="s">
        <v>25</v>
      </c>
      <c r="E256" t="s">
        <v>1457</v>
      </c>
      <c r="F256" t="s">
        <v>161</v>
      </c>
      <c r="G256" t="s">
        <v>1458</v>
      </c>
      <c r="H256" s="2" t="s">
        <v>163</v>
      </c>
      <c r="I256" s="2" t="s">
        <v>164</v>
      </c>
      <c r="J256" s="1" t="s">
        <v>1459</v>
      </c>
      <c r="K256" s="1">
        <f t="shared" si="14"/>
        <v>1</v>
      </c>
      <c r="L256" s="1">
        <f t="shared" si="14"/>
        <v>0</v>
      </c>
      <c r="M256" s="1">
        <f t="shared" si="14"/>
        <v>0</v>
      </c>
      <c r="N256" s="1">
        <f t="shared" si="13"/>
        <v>0</v>
      </c>
      <c r="O256" s="1">
        <f t="shared" si="15"/>
        <v>1</v>
      </c>
      <c r="P256" s="1" t="s">
        <v>18346</v>
      </c>
      <c r="Q256" s="1">
        <v>250</v>
      </c>
      <c r="R256" s="1">
        <v>380</v>
      </c>
      <c r="S256" s="9">
        <f t="shared" si="17"/>
        <v>250</v>
      </c>
      <c r="T256" s="8"/>
      <c r="U256" s="8"/>
      <c r="V256" s="8"/>
      <c r="W256" s="8"/>
      <c r="X256" s="8"/>
      <c r="Y256" s="10">
        <f t="shared" si="16"/>
        <v>0</v>
      </c>
      <c r="Z256" s="10">
        <f>IFERROR(INDEX(EFs!B:B,MATCH(P256,EFs!A:A,0))*Dataset!Y256/1000,0)</f>
        <v>0</v>
      </c>
      <c r="AA256">
        <v>33.387723000000001</v>
      </c>
      <c r="AB256">
        <v>-117.44475799999999</v>
      </c>
      <c r="AC256">
        <v>0.5</v>
      </c>
      <c r="AD256" t="s">
        <v>18422</v>
      </c>
      <c r="AI256" t="s">
        <v>18423</v>
      </c>
      <c r="AJ256" t="s">
        <v>18390</v>
      </c>
      <c r="AK256" t="s">
        <v>18391</v>
      </c>
      <c r="AL256">
        <v>92055</v>
      </c>
      <c r="AM256" t="s">
        <v>18392</v>
      </c>
      <c r="AN256" t="s">
        <v>18397</v>
      </c>
    </row>
    <row r="257" spans="1:40" ht="28.8" x14ac:dyDescent="0.3">
      <c r="A257" t="s">
        <v>1460</v>
      </c>
      <c r="B257" s="2" t="s">
        <v>15</v>
      </c>
      <c r="C257" s="3">
        <v>40025</v>
      </c>
      <c r="D257" t="s">
        <v>25</v>
      </c>
      <c r="E257" t="s">
        <v>1461</v>
      </c>
      <c r="F257" t="s">
        <v>72</v>
      </c>
      <c r="G257" t="s">
        <v>1462</v>
      </c>
      <c r="H257" s="2" t="s">
        <v>19</v>
      </c>
      <c r="I257" s="2" t="s">
        <v>20</v>
      </c>
      <c r="J257" s="1" t="s">
        <v>1463</v>
      </c>
      <c r="K257" s="1">
        <f t="shared" si="14"/>
        <v>1</v>
      </c>
      <c r="L257" s="1">
        <f t="shared" si="14"/>
        <v>0</v>
      </c>
      <c r="M257" s="1">
        <f t="shared" si="14"/>
        <v>0</v>
      </c>
      <c r="N257" s="1">
        <f t="shared" si="13"/>
        <v>0</v>
      </c>
      <c r="O257" s="1">
        <f t="shared" si="15"/>
        <v>1</v>
      </c>
      <c r="P257" s="1" t="s">
        <v>18346</v>
      </c>
      <c r="Q257" s="1" t="s">
        <v>18355</v>
      </c>
      <c r="R257" s="1">
        <v>275</v>
      </c>
      <c r="S257" s="9">
        <f t="shared" si="17"/>
        <v>205.0675</v>
      </c>
      <c r="T257" s="8"/>
      <c r="U257" s="8"/>
      <c r="V257" s="8"/>
      <c r="W257" s="8"/>
      <c r="X257" s="8"/>
      <c r="Y257" s="10">
        <f t="shared" si="16"/>
        <v>0</v>
      </c>
      <c r="Z257" s="10">
        <f>IFERROR(INDEX(EFs!B:B,MATCH(P257,EFs!A:A,0))*Dataset!Y257/1000,0)</f>
        <v>0</v>
      </c>
      <c r="AA257">
        <v>32.719630000000002</v>
      </c>
      <c r="AB257">
        <v>-117.167646</v>
      </c>
      <c r="AC257">
        <v>1</v>
      </c>
      <c r="AD257" t="s">
        <v>18387</v>
      </c>
      <c r="AE257">
        <v>555</v>
      </c>
      <c r="AF257" t="s">
        <v>18584</v>
      </c>
      <c r="AI257" t="s">
        <v>18389</v>
      </c>
      <c r="AJ257" t="s">
        <v>18390</v>
      </c>
      <c r="AK257" t="s">
        <v>18391</v>
      </c>
      <c r="AL257">
        <v>92101</v>
      </c>
      <c r="AM257" t="s">
        <v>18392</v>
      </c>
      <c r="AN257" t="s">
        <v>18393</v>
      </c>
    </row>
    <row r="258" spans="1:40" ht="43.2" x14ac:dyDescent="0.3">
      <c r="A258" t="s">
        <v>1464</v>
      </c>
      <c r="B258" s="2" t="s">
        <v>15</v>
      </c>
      <c r="C258" s="3">
        <v>40025</v>
      </c>
      <c r="D258" t="s">
        <v>193</v>
      </c>
      <c r="E258" t="s">
        <v>1465</v>
      </c>
      <c r="F258" t="s">
        <v>1466</v>
      </c>
      <c r="G258" t="s">
        <v>1467</v>
      </c>
      <c r="H258" s="2" t="s">
        <v>19</v>
      </c>
      <c r="I258" s="2" t="s">
        <v>20</v>
      </c>
      <c r="J258" s="1" t="s">
        <v>1468</v>
      </c>
      <c r="K258" s="1">
        <f t="shared" si="14"/>
        <v>1</v>
      </c>
      <c r="L258" s="1">
        <f t="shared" si="14"/>
        <v>0</v>
      </c>
      <c r="M258" s="1">
        <f t="shared" si="14"/>
        <v>0</v>
      </c>
      <c r="N258" s="1">
        <f t="shared" si="14"/>
        <v>0</v>
      </c>
      <c r="O258" s="1">
        <f t="shared" si="15"/>
        <v>1</v>
      </c>
      <c r="P258" s="1" t="s">
        <v>18346</v>
      </c>
      <c r="Q258" s="1">
        <v>350</v>
      </c>
      <c r="R258" s="1">
        <v>530</v>
      </c>
      <c r="S258" s="9">
        <f t="shared" si="17"/>
        <v>350</v>
      </c>
      <c r="T258" s="3">
        <v>44530</v>
      </c>
      <c r="U258" s="8" t="s">
        <v>1469</v>
      </c>
      <c r="V258" s="3">
        <v>44791</v>
      </c>
      <c r="W258" s="8" t="s">
        <v>1470</v>
      </c>
      <c r="X258" s="8">
        <v>15.2</v>
      </c>
      <c r="Y258" s="10">
        <f t="shared" si="16"/>
        <v>5320</v>
      </c>
      <c r="Z258" s="10">
        <f>IFERROR(INDEX(EFs!B:B,MATCH(P258,EFs!A:A,0))*Dataset!Y258/1000,0)</f>
        <v>4.8326503397200007</v>
      </c>
      <c r="AA258">
        <v>32.715223000000002</v>
      </c>
      <c r="AB258">
        <v>-117.16419</v>
      </c>
      <c r="AC258">
        <v>1</v>
      </c>
      <c r="AD258" t="s">
        <v>18387</v>
      </c>
      <c r="AE258">
        <v>101</v>
      </c>
      <c r="AF258" t="s">
        <v>18504</v>
      </c>
      <c r="AI258" t="s">
        <v>18389</v>
      </c>
      <c r="AJ258" t="s">
        <v>18390</v>
      </c>
      <c r="AK258" t="s">
        <v>18391</v>
      </c>
      <c r="AL258">
        <v>92101</v>
      </c>
      <c r="AM258" t="s">
        <v>18392</v>
      </c>
      <c r="AN258" t="s">
        <v>18393</v>
      </c>
    </row>
    <row r="259" spans="1:40" ht="43.2" x14ac:dyDescent="0.3">
      <c r="A259" t="s">
        <v>1471</v>
      </c>
      <c r="B259" s="2" t="s">
        <v>15</v>
      </c>
      <c r="C259" s="3">
        <v>40025</v>
      </c>
      <c r="D259" t="s">
        <v>25</v>
      </c>
      <c r="E259" t="s">
        <v>607</v>
      </c>
      <c r="F259" t="s">
        <v>608</v>
      </c>
      <c r="G259" t="s">
        <v>1472</v>
      </c>
      <c r="H259" s="2" t="s">
        <v>781</v>
      </c>
      <c r="I259" s="2" t="s">
        <v>782</v>
      </c>
      <c r="J259" s="1" t="s">
        <v>1473</v>
      </c>
      <c r="K259" s="1">
        <f t="shared" ref="K259:N322" si="18">IFERROR(IF(SEARCH(K$1,$J259)&gt;0,1),0)</f>
        <v>1</v>
      </c>
      <c r="L259" s="1">
        <f t="shared" si="18"/>
        <v>0</v>
      </c>
      <c r="M259" s="1">
        <f t="shared" si="18"/>
        <v>0</v>
      </c>
      <c r="N259" s="1">
        <f t="shared" si="18"/>
        <v>0</v>
      </c>
      <c r="O259" s="1">
        <f t="shared" ref="O259:O322" si="19">SUM(K259:N259)</f>
        <v>1</v>
      </c>
      <c r="P259" s="1" t="s">
        <v>18346</v>
      </c>
      <c r="Q259" s="1">
        <v>60</v>
      </c>
      <c r="R259" s="1">
        <v>102</v>
      </c>
      <c r="S259" s="9">
        <f t="shared" si="17"/>
        <v>60</v>
      </c>
      <c r="T259" s="3">
        <v>44561</v>
      </c>
      <c r="U259" s="8" t="s">
        <v>1474</v>
      </c>
      <c r="V259" s="3">
        <v>44729</v>
      </c>
      <c r="W259" s="8" t="s">
        <v>1475</v>
      </c>
      <c r="X259" s="8">
        <v>12.6</v>
      </c>
      <c r="Y259" s="10">
        <f t="shared" ref="Y259:Y322" si="20">X259*S259</f>
        <v>756</v>
      </c>
      <c r="Z259" s="10">
        <f>IFERROR(INDEX(EFs!B:B,MATCH(P259,EFs!A:A,0))*Dataset!Y259/1000,0)</f>
        <v>0.68674504827600003</v>
      </c>
      <c r="AA259">
        <v>32.893853999999997</v>
      </c>
      <c r="AB259">
        <v>-117.236064</v>
      </c>
      <c r="AC259">
        <v>1</v>
      </c>
      <c r="AD259" t="s">
        <v>18387</v>
      </c>
      <c r="AE259">
        <v>3550</v>
      </c>
      <c r="AF259" t="s">
        <v>18585</v>
      </c>
      <c r="AI259" t="s">
        <v>18389</v>
      </c>
      <c r="AJ259" t="s">
        <v>18390</v>
      </c>
      <c r="AK259" t="s">
        <v>18391</v>
      </c>
      <c r="AL259">
        <v>92121</v>
      </c>
      <c r="AM259" t="s">
        <v>18392</v>
      </c>
      <c r="AN259" t="s">
        <v>18407</v>
      </c>
    </row>
    <row r="260" spans="1:40" ht="28.8" x14ac:dyDescent="0.3">
      <c r="A260" t="s">
        <v>1476</v>
      </c>
      <c r="B260" s="2" t="s">
        <v>15</v>
      </c>
      <c r="C260" s="3">
        <v>40025</v>
      </c>
      <c r="D260" t="s">
        <v>25</v>
      </c>
      <c r="E260" t="s">
        <v>1477</v>
      </c>
      <c r="F260" t="s">
        <v>955</v>
      </c>
      <c r="G260" t="s">
        <v>1478</v>
      </c>
      <c r="H260" s="2" t="s">
        <v>957</v>
      </c>
      <c r="I260" s="2" t="s">
        <v>139</v>
      </c>
      <c r="J260" s="1" t="s">
        <v>1479</v>
      </c>
      <c r="K260" s="1">
        <f t="shared" si="18"/>
        <v>1</v>
      </c>
      <c r="L260" s="1">
        <f t="shared" si="18"/>
        <v>0</v>
      </c>
      <c r="M260" s="1">
        <f t="shared" si="18"/>
        <v>0</v>
      </c>
      <c r="N260" s="1">
        <f t="shared" si="18"/>
        <v>0</v>
      </c>
      <c r="O260" s="1">
        <f t="shared" si="19"/>
        <v>1</v>
      </c>
      <c r="P260" s="1" t="s">
        <v>18346</v>
      </c>
      <c r="Q260" s="1" t="s">
        <v>18355</v>
      </c>
      <c r="R260" s="1">
        <v>73</v>
      </c>
      <c r="S260" s="9">
        <f t="shared" ref="S260:S323" si="21">IFERROR(IF(Q260&lt;&gt;"",Q260,R260*0.7457),"Unknown")</f>
        <v>54.436100000000003</v>
      </c>
      <c r="T260" s="3">
        <v>44562</v>
      </c>
      <c r="U260" s="8" t="s">
        <v>1480</v>
      </c>
      <c r="V260" s="3">
        <v>44562</v>
      </c>
      <c r="W260" s="8" t="s">
        <v>1481</v>
      </c>
      <c r="X260" s="8">
        <v>1.3</v>
      </c>
      <c r="Y260" s="10">
        <f t="shared" si="20"/>
        <v>70.766930000000002</v>
      </c>
      <c r="Z260" s="10">
        <f>IFERROR(INDEX(EFs!B:B,MATCH(P260,EFs!A:A,0))*Dataset!Y260/1000,0)</f>
        <v>6.428417825290253E-2</v>
      </c>
      <c r="AA260">
        <v>32.882570000000001</v>
      </c>
      <c r="AB260">
        <v>-117.121227</v>
      </c>
      <c r="AC260">
        <v>1</v>
      </c>
      <c r="AD260" t="s">
        <v>18394</v>
      </c>
      <c r="AE260">
        <v>45249</v>
      </c>
      <c r="AF260" t="s">
        <v>18586</v>
      </c>
      <c r="AG260" t="s">
        <v>18582</v>
      </c>
      <c r="AH260">
        <v>6317</v>
      </c>
      <c r="AI260" t="s">
        <v>18389</v>
      </c>
      <c r="AJ260" t="s">
        <v>18390</v>
      </c>
      <c r="AK260" t="s">
        <v>18391</v>
      </c>
      <c r="AL260">
        <v>92145</v>
      </c>
      <c r="AM260" t="s">
        <v>18392</v>
      </c>
      <c r="AN260" t="s">
        <v>18397</v>
      </c>
    </row>
    <row r="261" spans="1:40" ht="28.8" x14ac:dyDescent="0.3">
      <c r="A261" t="s">
        <v>1482</v>
      </c>
      <c r="B261" s="2" t="s">
        <v>15</v>
      </c>
      <c r="C261" s="3">
        <v>40025</v>
      </c>
      <c r="D261" t="s">
        <v>25</v>
      </c>
      <c r="E261" t="s">
        <v>1477</v>
      </c>
      <c r="F261" t="s">
        <v>955</v>
      </c>
      <c r="G261" t="s">
        <v>1478</v>
      </c>
      <c r="H261" s="2" t="s">
        <v>957</v>
      </c>
      <c r="I261" s="2" t="s">
        <v>139</v>
      </c>
      <c r="J261" s="1" t="s">
        <v>1483</v>
      </c>
      <c r="K261" s="1">
        <f t="shared" si="18"/>
        <v>1</v>
      </c>
      <c r="L261" s="1">
        <f t="shared" si="18"/>
        <v>0</v>
      </c>
      <c r="M261" s="1">
        <f t="shared" si="18"/>
        <v>0</v>
      </c>
      <c r="N261" s="1">
        <f t="shared" si="18"/>
        <v>0</v>
      </c>
      <c r="O261" s="1">
        <f t="shared" si="19"/>
        <v>1</v>
      </c>
      <c r="P261" s="1" t="s">
        <v>18346</v>
      </c>
      <c r="Q261" s="1" t="s">
        <v>18355</v>
      </c>
      <c r="R261" s="1">
        <v>73</v>
      </c>
      <c r="S261" s="9">
        <f t="shared" si="21"/>
        <v>54.436100000000003</v>
      </c>
      <c r="T261" s="3">
        <v>44562</v>
      </c>
      <c r="U261" s="8" t="s">
        <v>1484</v>
      </c>
      <c r="V261" s="3">
        <v>44562</v>
      </c>
      <c r="W261" s="8" t="s">
        <v>1485</v>
      </c>
      <c r="X261" s="8">
        <v>1.3</v>
      </c>
      <c r="Y261" s="10">
        <f t="shared" si="20"/>
        <v>70.766930000000002</v>
      </c>
      <c r="Z261" s="10">
        <f>IFERROR(INDEX(EFs!B:B,MATCH(P261,EFs!A:A,0))*Dataset!Y261/1000,0)</f>
        <v>6.428417825290253E-2</v>
      </c>
      <c r="AA261">
        <v>32.882570000000001</v>
      </c>
      <c r="AB261">
        <v>-117.121227</v>
      </c>
      <c r="AC261">
        <v>1</v>
      </c>
      <c r="AD261" t="s">
        <v>18394</v>
      </c>
      <c r="AE261">
        <v>45249</v>
      </c>
      <c r="AF261" t="s">
        <v>18586</v>
      </c>
      <c r="AG261" t="s">
        <v>18582</v>
      </c>
      <c r="AH261">
        <v>6317</v>
      </c>
      <c r="AI261" t="s">
        <v>18389</v>
      </c>
      <c r="AJ261" t="s">
        <v>18390</v>
      </c>
      <c r="AK261" t="s">
        <v>18391</v>
      </c>
      <c r="AL261">
        <v>92145</v>
      </c>
      <c r="AM261" t="s">
        <v>18392</v>
      </c>
      <c r="AN261" t="s">
        <v>18397</v>
      </c>
    </row>
    <row r="262" spans="1:40" ht="43.2" x14ac:dyDescent="0.3">
      <c r="A262" t="s">
        <v>1486</v>
      </c>
      <c r="B262" s="2" t="s">
        <v>15</v>
      </c>
      <c r="C262" s="3">
        <v>40025</v>
      </c>
      <c r="D262" t="s">
        <v>193</v>
      </c>
      <c r="E262" t="s">
        <v>1487</v>
      </c>
      <c r="G262" t="s">
        <v>1488</v>
      </c>
      <c r="H262" s="2" t="s">
        <v>1489</v>
      </c>
      <c r="I262" s="2" t="s">
        <v>164</v>
      </c>
      <c r="J262" s="1" t="s">
        <v>1490</v>
      </c>
      <c r="K262" s="1">
        <f t="shared" si="18"/>
        <v>1</v>
      </c>
      <c r="L262" s="1">
        <f t="shared" si="18"/>
        <v>0</v>
      </c>
      <c r="M262" s="1">
        <f t="shared" si="18"/>
        <v>0</v>
      </c>
      <c r="N262" s="1">
        <f t="shared" si="18"/>
        <v>0</v>
      </c>
      <c r="O262" s="1">
        <f t="shared" si="19"/>
        <v>1</v>
      </c>
      <c r="P262" s="1" t="s">
        <v>18346</v>
      </c>
      <c r="Q262" s="1">
        <v>30</v>
      </c>
      <c r="R262" s="1">
        <v>71</v>
      </c>
      <c r="S262" s="9">
        <f t="shared" si="21"/>
        <v>30</v>
      </c>
      <c r="T262" s="3">
        <v>44363</v>
      </c>
      <c r="U262" s="8" t="s">
        <v>1491</v>
      </c>
      <c r="V262" s="3">
        <v>44363</v>
      </c>
      <c r="W262" s="8" t="s">
        <v>1492</v>
      </c>
      <c r="X262" s="8">
        <v>1.1000000000000001</v>
      </c>
      <c r="Y262" s="10">
        <f t="shared" si="20"/>
        <v>33</v>
      </c>
      <c r="Z262" s="10">
        <f>IFERROR(INDEX(EFs!B:B,MATCH(P262,EFs!A:A,0))*Dataset!Y262/1000,0)</f>
        <v>2.9976966393000001E-2</v>
      </c>
      <c r="AA262">
        <v>33.298755</v>
      </c>
      <c r="AB262">
        <v>-117.220596</v>
      </c>
      <c r="AC262">
        <v>1</v>
      </c>
      <c r="AD262" t="s">
        <v>18387</v>
      </c>
      <c r="AE262">
        <v>2370</v>
      </c>
      <c r="AF262" t="s">
        <v>18587</v>
      </c>
      <c r="AI262" t="s">
        <v>18588</v>
      </c>
      <c r="AJ262" t="s">
        <v>18390</v>
      </c>
      <c r="AK262" t="s">
        <v>18391</v>
      </c>
      <c r="AL262">
        <v>92003</v>
      </c>
      <c r="AM262" t="s">
        <v>18392</v>
      </c>
      <c r="AN262" t="s">
        <v>18393</v>
      </c>
    </row>
    <row r="263" spans="1:40" ht="43.2" x14ac:dyDescent="0.3">
      <c r="A263" t="s">
        <v>1493</v>
      </c>
      <c r="B263" s="2" t="s">
        <v>15</v>
      </c>
      <c r="C263" s="3">
        <v>40025</v>
      </c>
      <c r="D263" t="s">
        <v>16</v>
      </c>
      <c r="E263" t="s">
        <v>1494</v>
      </c>
      <c r="F263" t="s">
        <v>1495</v>
      </c>
      <c r="G263" t="s">
        <v>1496</v>
      </c>
      <c r="H263" s="2" t="s">
        <v>451</v>
      </c>
      <c r="I263" s="2" t="s">
        <v>139</v>
      </c>
      <c r="J263" s="1" t="s">
        <v>1497</v>
      </c>
      <c r="K263" s="1">
        <f t="shared" si="18"/>
        <v>1</v>
      </c>
      <c r="L263" s="1">
        <f t="shared" si="18"/>
        <v>0</v>
      </c>
      <c r="M263" s="1">
        <f t="shared" si="18"/>
        <v>0</v>
      </c>
      <c r="N263" s="1">
        <f t="shared" si="18"/>
        <v>0</v>
      </c>
      <c r="O263" s="1">
        <f t="shared" si="19"/>
        <v>1</v>
      </c>
      <c r="P263" s="1" t="s">
        <v>18346</v>
      </c>
      <c r="Q263" s="1">
        <v>30</v>
      </c>
      <c r="R263" s="1">
        <v>71</v>
      </c>
      <c r="S263" s="9">
        <f t="shared" si="21"/>
        <v>30</v>
      </c>
      <c r="T263" s="3">
        <v>44562</v>
      </c>
      <c r="U263" s="8" t="s">
        <v>1498</v>
      </c>
      <c r="V263" s="3">
        <v>44562</v>
      </c>
      <c r="W263" s="8" t="s">
        <v>1499</v>
      </c>
      <c r="X263" s="8">
        <v>0.9</v>
      </c>
      <c r="Y263" s="10">
        <f t="shared" si="20"/>
        <v>27</v>
      </c>
      <c r="Z263" s="10">
        <f>IFERROR(INDEX(EFs!B:B,MATCH(P263,EFs!A:A,0))*Dataset!Y263/1000,0)</f>
        <v>2.4526608867000001E-2</v>
      </c>
      <c r="AA263">
        <v>32.874091999999997</v>
      </c>
      <c r="AB263">
        <v>-116.90948299999999</v>
      </c>
      <c r="AC263">
        <v>1</v>
      </c>
      <c r="AD263" t="s">
        <v>18387</v>
      </c>
      <c r="AE263">
        <v>13115</v>
      </c>
      <c r="AF263" t="s">
        <v>18589</v>
      </c>
      <c r="AI263" t="s">
        <v>18476</v>
      </c>
      <c r="AJ263" t="s">
        <v>18390</v>
      </c>
      <c r="AK263" t="s">
        <v>18391</v>
      </c>
      <c r="AL263">
        <v>92040</v>
      </c>
      <c r="AM263" t="s">
        <v>18392</v>
      </c>
      <c r="AN263" t="s">
        <v>18393</v>
      </c>
    </row>
    <row r="264" spans="1:40" ht="57.6" x14ac:dyDescent="0.3">
      <c r="A264" t="s">
        <v>1500</v>
      </c>
      <c r="B264" s="2" t="s">
        <v>15</v>
      </c>
      <c r="C264" s="3">
        <v>40025</v>
      </c>
      <c r="D264" t="s">
        <v>16</v>
      </c>
      <c r="E264" t="s">
        <v>1501</v>
      </c>
      <c r="G264" t="s">
        <v>1502</v>
      </c>
      <c r="H264" s="2" t="s">
        <v>610</v>
      </c>
      <c r="I264" s="2" t="s">
        <v>30</v>
      </c>
      <c r="J264" s="1" t="s">
        <v>1503</v>
      </c>
      <c r="K264" s="1">
        <f t="shared" si="18"/>
        <v>1</v>
      </c>
      <c r="L264" s="1">
        <f t="shared" si="18"/>
        <v>0</v>
      </c>
      <c r="M264" s="1">
        <f t="shared" si="18"/>
        <v>0</v>
      </c>
      <c r="N264" s="1">
        <f t="shared" si="18"/>
        <v>0</v>
      </c>
      <c r="O264" s="1">
        <f t="shared" si="19"/>
        <v>1</v>
      </c>
      <c r="P264" s="1" t="s">
        <v>18346</v>
      </c>
      <c r="Q264" s="1">
        <v>40</v>
      </c>
      <c r="R264" s="1">
        <v>77</v>
      </c>
      <c r="S264" s="9">
        <f t="shared" si="21"/>
        <v>40</v>
      </c>
      <c r="T264" s="3">
        <v>44656</v>
      </c>
      <c r="U264" s="8" t="s">
        <v>1504</v>
      </c>
      <c r="V264" s="3">
        <v>44656</v>
      </c>
      <c r="W264" s="8" t="s">
        <v>1504</v>
      </c>
      <c r="X264" s="8">
        <v>0</v>
      </c>
      <c r="Y264" s="10">
        <f t="shared" si="20"/>
        <v>0</v>
      </c>
      <c r="Z264" s="10">
        <f>IFERROR(INDEX(EFs!B:B,MATCH(P264,EFs!A:A,0))*Dataset!Y264/1000,0)</f>
        <v>0</v>
      </c>
      <c r="AA264">
        <v>33.010409000000003</v>
      </c>
      <c r="AB264">
        <v>-117.10435699999999</v>
      </c>
      <c r="AC264">
        <v>1</v>
      </c>
      <c r="AD264" t="s">
        <v>18387</v>
      </c>
      <c r="AE264">
        <v>16900</v>
      </c>
      <c r="AF264" t="s">
        <v>18577</v>
      </c>
      <c r="AI264" t="s">
        <v>18389</v>
      </c>
      <c r="AJ264" t="s">
        <v>18390</v>
      </c>
      <c r="AK264" t="s">
        <v>18391</v>
      </c>
      <c r="AL264">
        <v>92127</v>
      </c>
      <c r="AM264" t="s">
        <v>18392</v>
      </c>
      <c r="AN264" t="s">
        <v>18393</v>
      </c>
    </row>
    <row r="265" spans="1:40" ht="86.4" x14ac:dyDescent="0.3">
      <c r="A265" t="s">
        <v>1505</v>
      </c>
      <c r="B265" s="2" t="s">
        <v>15</v>
      </c>
      <c r="C265" s="3">
        <v>40025</v>
      </c>
      <c r="D265" t="s">
        <v>16</v>
      </c>
      <c r="E265" t="s">
        <v>1506</v>
      </c>
      <c r="F265" t="s">
        <v>332</v>
      </c>
      <c r="G265" t="s">
        <v>1507</v>
      </c>
      <c r="H265" s="2" t="s">
        <v>776</v>
      </c>
      <c r="I265" s="2" t="s">
        <v>155</v>
      </c>
      <c r="J265" s="1" t="s">
        <v>1508</v>
      </c>
      <c r="K265" s="1">
        <f t="shared" si="18"/>
        <v>0</v>
      </c>
      <c r="L265" s="1">
        <f t="shared" si="18"/>
        <v>0</v>
      </c>
      <c r="M265" s="1">
        <f t="shared" si="18"/>
        <v>0</v>
      </c>
      <c r="N265" s="1">
        <f t="shared" si="18"/>
        <v>1</v>
      </c>
      <c r="O265" s="1">
        <f t="shared" si="19"/>
        <v>1</v>
      </c>
      <c r="P265" s="1" t="s">
        <v>18347</v>
      </c>
      <c r="Q265" s="1">
        <v>45</v>
      </c>
      <c r="R265" s="1">
        <v>75</v>
      </c>
      <c r="S265" s="9">
        <f t="shared" si="21"/>
        <v>45</v>
      </c>
      <c r="T265" s="3">
        <v>44449</v>
      </c>
      <c r="U265" s="8" t="s">
        <v>1509</v>
      </c>
      <c r="V265" s="3">
        <v>44449</v>
      </c>
      <c r="W265" s="8" t="s">
        <v>1509</v>
      </c>
      <c r="X265" s="8">
        <v>0</v>
      </c>
      <c r="Y265" s="10">
        <f t="shared" si="20"/>
        <v>0</v>
      </c>
      <c r="Z265" s="10">
        <f>IFERROR(INDEX(EFs!B:B,MATCH(P265,EFs!A:A,0))*Dataset!Y265/1000,0)</f>
        <v>0</v>
      </c>
      <c r="AA265">
        <v>33.073476999999997</v>
      </c>
      <c r="AB265">
        <v>-117.053101</v>
      </c>
      <c r="AC265">
        <v>1</v>
      </c>
      <c r="AD265" t="s">
        <v>18394</v>
      </c>
      <c r="AE265">
        <v>900</v>
      </c>
      <c r="AF265" t="s">
        <v>18590</v>
      </c>
      <c r="AI265" t="s">
        <v>18421</v>
      </c>
      <c r="AJ265" t="s">
        <v>18390</v>
      </c>
      <c r="AK265" t="s">
        <v>18391</v>
      </c>
      <c r="AL265">
        <v>92025</v>
      </c>
      <c r="AM265" t="s">
        <v>18392</v>
      </c>
      <c r="AN265" t="s">
        <v>18397</v>
      </c>
    </row>
    <row r="266" spans="1:40" ht="43.2" x14ac:dyDescent="0.3">
      <c r="A266" t="s">
        <v>1510</v>
      </c>
      <c r="B266" s="2" t="s">
        <v>15</v>
      </c>
      <c r="C266" s="3">
        <v>40025</v>
      </c>
      <c r="D266" t="s">
        <v>193</v>
      </c>
      <c r="E266" t="s">
        <v>645</v>
      </c>
      <c r="F266" t="s">
        <v>50</v>
      </c>
      <c r="G266" t="s">
        <v>646</v>
      </c>
      <c r="H266" s="2" t="s">
        <v>647</v>
      </c>
      <c r="I266" s="2" t="s">
        <v>218</v>
      </c>
      <c r="J266" s="1" t="s">
        <v>1511</v>
      </c>
      <c r="K266" s="1">
        <f t="shared" si="18"/>
        <v>1</v>
      </c>
      <c r="L266" s="1">
        <f t="shared" si="18"/>
        <v>0</v>
      </c>
      <c r="M266" s="1">
        <f t="shared" si="18"/>
        <v>0</v>
      </c>
      <c r="N266" s="1">
        <f t="shared" si="18"/>
        <v>0</v>
      </c>
      <c r="O266" s="1">
        <f t="shared" si="19"/>
        <v>1</v>
      </c>
      <c r="P266" s="1" t="s">
        <v>18346</v>
      </c>
      <c r="Q266" s="1">
        <v>30</v>
      </c>
      <c r="R266" s="1">
        <v>64</v>
      </c>
      <c r="S266" s="9">
        <f t="shared" si="21"/>
        <v>30</v>
      </c>
      <c r="T266" s="3">
        <v>44568</v>
      </c>
      <c r="U266" s="8" t="s">
        <v>1512</v>
      </c>
      <c r="V266" s="3">
        <v>44568</v>
      </c>
      <c r="W266" s="8" t="s">
        <v>1513</v>
      </c>
      <c r="X266" s="8">
        <v>0.3</v>
      </c>
      <c r="Y266" s="10">
        <f t="shared" si="20"/>
        <v>9</v>
      </c>
      <c r="Z266" s="10">
        <f>IFERROR(INDEX(EFs!B:B,MATCH(P266,EFs!A:A,0))*Dataset!Y266/1000,0)</f>
        <v>8.1755362889999999E-3</v>
      </c>
      <c r="AA266">
        <v>32.812175000000003</v>
      </c>
      <c r="AB266">
        <v>-116.932772</v>
      </c>
      <c r="AC266">
        <v>0.86</v>
      </c>
      <c r="AD266" t="s">
        <v>18408</v>
      </c>
      <c r="AF266" t="s">
        <v>18503</v>
      </c>
      <c r="AI266" t="s">
        <v>18449</v>
      </c>
      <c r="AJ266" t="s">
        <v>18390</v>
      </c>
      <c r="AK266" t="s">
        <v>18391</v>
      </c>
      <c r="AL266">
        <v>92021</v>
      </c>
      <c r="AM266" t="s">
        <v>18392</v>
      </c>
      <c r="AN266" t="s">
        <v>18397</v>
      </c>
    </row>
    <row r="267" spans="1:40" ht="57.6" x14ac:dyDescent="0.3">
      <c r="A267" t="s">
        <v>1514</v>
      </c>
      <c r="B267" s="2" t="s">
        <v>15</v>
      </c>
      <c r="C267" s="3">
        <v>40025</v>
      </c>
      <c r="D267" t="s">
        <v>16</v>
      </c>
      <c r="E267" t="s">
        <v>1515</v>
      </c>
      <c r="F267" t="s">
        <v>1516</v>
      </c>
      <c r="G267" t="s">
        <v>1517</v>
      </c>
      <c r="H267" s="2" t="s">
        <v>457</v>
      </c>
      <c r="I267" s="2" t="s">
        <v>328</v>
      </c>
      <c r="J267" s="1" t="s">
        <v>1518</v>
      </c>
      <c r="K267" s="1">
        <f t="shared" si="18"/>
        <v>1</v>
      </c>
      <c r="L267" s="1">
        <f t="shared" si="18"/>
        <v>0</v>
      </c>
      <c r="M267" s="1">
        <f t="shared" si="18"/>
        <v>0</v>
      </c>
      <c r="N267" s="1">
        <f t="shared" si="18"/>
        <v>0</v>
      </c>
      <c r="O267" s="1">
        <f t="shared" si="19"/>
        <v>1</v>
      </c>
      <c r="P267" s="1" t="s">
        <v>18346</v>
      </c>
      <c r="Q267" s="1" t="s">
        <v>18355</v>
      </c>
      <c r="R267" s="1">
        <v>550</v>
      </c>
      <c r="S267" s="9">
        <f t="shared" si="21"/>
        <v>410.13499999999999</v>
      </c>
      <c r="T267" s="3">
        <v>44489</v>
      </c>
      <c r="U267" s="8" t="s">
        <v>1519</v>
      </c>
      <c r="V267" s="3">
        <v>44768</v>
      </c>
      <c r="W267" s="8" t="s">
        <v>636</v>
      </c>
      <c r="X267" s="8">
        <v>20.7</v>
      </c>
      <c r="Y267" s="10">
        <f t="shared" si="20"/>
        <v>8489.7945</v>
      </c>
      <c r="Z267" s="10">
        <f>IFERROR(INDEX(EFs!B:B,MATCH(P267,EFs!A:A,0))*Dataset!Y267/1000,0)</f>
        <v>7.7120692245447344</v>
      </c>
      <c r="AA267">
        <v>32.648839000000002</v>
      </c>
      <c r="AB267">
        <v>-116.969041</v>
      </c>
      <c r="AC267">
        <v>1</v>
      </c>
      <c r="AD267" t="s">
        <v>18387</v>
      </c>
      <c r="AE267">
        <v>2225</v>
      </c>
      <c r="AF267" t="s">
        <v>18469</v>
      </c>
      <c r="AI267" t="s">
        <v>18406</v>
      </c>
      <c r="AJ267" t="s">
        <v>18390</v>
      </c>
      <c r="AK267" t="s">
        <v>18391</v>
      </c>
      <c r="AL267">
        <v>91915</v>
      </c>
      <c r="AM267" t="s">
        <v>18392</v>
      </c>
      <c r="AN267" t="s">
        <v>18393</v>
      </c>
    </row>
    <row r="268" spans="1:40" ht="57.6" x14ac:dyDescent="0.3">
      <c r="A268" t="s">
        <v>1520</v>
      </c>
      <c r="B268" s="2" t="s">
        <v>15</v>
      </c>
      <c r="C268" s="3">
        <v>40025</v>
      </c>
      <c r="D268" t="s">
        <v>193</v>
      </c>
      <c r="E268" t="s">
        <v>1521</v>
      </c>
      <c r="F268" t="s">
        <v>1522</v>
      </c>
      <c r="G268" t="s">
        <v>1523</v>
      </c>
      <c r="H268" s="2" t="s">
        <v>334</v>
      </c>
      <c r="I268" s="2" t="s">
        <v>107</v>
      </c>
      <c r="J268" s="1" t="s">
        <v>1524</v>
      </c>
      <c r="K268" s="1">
        <f t="shared" si="18"/>
        <v>1</v>
      </c>
      <c r="L268" s="1">
        <f t="shared" si="18"/>
        <v>0</v>
      </c>
      <c r="M268" s="1">
        <f t="shared" si="18"/>
        <v>0</v>
      </c>
      <c r="N268" s="1">
        <f t="shared" si="18"/>
        <v>0</v>
      </c>
      <c r="O268" s="1">
        <f t="shared" si="19"/>
        <v>1</v>
      </c>
      <c r="P268" s="1" t="s">
        <v>18346</v>
      </c>
      <c r="Q268" s="1">
        <v>80</v>
      </c>
      <c r="R268" s="1">
        <v>134</v>
      </c>
      <c r="S268" s="9">
        <f t="shared" si="21"/>
        <v>80</v>
      </c>
      <c r="T268" s="3">
        <v>44440</v>
      </c>
      <c r="U268" s="8" t="s">
        <v>1525</v>
      </c>
      <c r="V268" s="3">
        <v>44440</v>
      </c>
      <c r="W268" s="8" t="s">
        <v>1526</v>
      </c>
      <c r="X268" s="8">
        <v>1.5</v>
      </c>
      <c r="Y268" s="10">
        <f t="shared" si="20"/>
        <v>120</v>
      </c>
      <c r="Z268" s="10">
        <f>IFERROR(INDEX(EFs!B:B,MATCH(P268,EFs!A:A,0))*Dataset!Y268/1000,0)</f>
        <v>0.10900715052</v>
      </c>
      <c r="AA268">
        <v>32.757240000000003</v>
      </c>
      <c r="AB268">
        <v>-117.09799599999999</v>
      </c>
      <c r="AC268">
        <v>1</v>
      </c>
      <c r="AD268" t="s">
        <v>18387</v>
      </c>
      <c r="AE268">
        <v>4474</v>
      </c>
      <c r="AF268" t="s">
        <v>18591</v>
      </c>
      <c r="AI268" t="s">
        <v>18389</v>
      </c>
      <c r="AJ268" t="s">
        <v>18390</v>
      </c>
      <c r="AK268" t="s">
        <v>18391</v>
      </c>
      <c r="AL268">
        <v>92115</v>
      </c>
      <c r="AM268" t="s">
        <v>18392</v>
      </c>
      <c r="AN268" t="s">
        <v>18393</v>
      </c>
    </row>
    <row r="269" spans="1:40" ht="43.2" x14ac:dyDescent="0.3">
      <c r="A269" t="s">
        <v>1527</v>
      </c>
      <c r="B269" s="2" t="s">
        <v>15</v>
      </c>
      <c r="C269" s="3">
        <v>40025</v>
      </c>
      <c r="D269" t="s">
        <v>25</v>
      </c>
      <c r="E269" t="s">
        <v>264</v>
      </c>
      <c r="F269" t="s">
        <v>265</v>
      </c>
      <c r="G269" t="s">
        <v>1528</v>
      </c>
      <c r="H269" s="2" t="s">
        <v>1489</v>
      </c>
      <c r="I269" s="2" t="s">
        <v>164</v>
      </c>
      <c r="J269" s="1" t="s">
        <v>1529</v>
      </c>
      <c r="K269" s="1">
        <f t="shared" si="18"/>
        <v>0</v>
      </c>
      <c r="L269" s="1">
        <f t="shared" si="18"/>
        <v>0</v>
      </c>
      <c r="M269" s="1">
        <f t="shared" si="18"/>
        <v>0</v>
      </c>
      <c r="N269" s="1">
        <f t="shared" si="18"/>
        <v>1</v>
      </c>
      <c r="O269" s="1">
        <f t="shared" si="19"/>
        <v>1</v>
      </c>
      <c r="P269" s="1" t="s">
        <v>18347</v>
      </c>
      <c r="Q269" s="1">
        <v>60</v>
      </c>
      <c r="R269" s="1">
        <v>72</v>
      </c>
      <c r="S269" s="9">
        <f t="shared" si="21"/>
        <v>60</v>
      </c>
      <c r="T269" s="8"/>
      <c r="U269" s="8"/>
      <c r="V269" s="8"/>
      <c r="W269" s="8"/>
      <c r="X269" s="8"/>
      <c r="Y269" s="10">
        <f t="shared" si="20"/>
        <v>0</v>
      </c>
      <c r="Z269" s="10">
        <f>IFERROR(INDEX(EFs!B:B,MATCH(P269,EFs!A:A,0))*Dataset!Y269/1000,0)</f>
        <v>0</v>
      </c>
      <c r="AA269">
        <v>33.282502999999998</v>
      </c>
      <c r="AB269">
        <v>-117.218585</v>
      </c>
      <c r="AC269">
        <v>1</v>
      </c>
      <c r="AD269" t="s">
        <v>18387</v>
      </c>
      <c r="AE269">
        <v>31250</v>
      </c>
      <c r="AF269" t="s">
        <v>18592</v>
      </c>
      <c r="AI269" t="s">
        <v>18588</v>
      </c>
      <c r="AJ269" t="s">
        <v>18390</v>
      </c>
      <c r="AK269" t="s">
        <v>18391</v>
      </c>
      <c r="AL269">
        <v>92003</v>
      </c>
      <c r="AM269" t="s">
        <v>18392</v>
      </c>
      <c r="AN269" t="s">
        <v>18393</v>
      </c>
    </row>
    <row r="270" spans="1:40" ht="43.2" x14ac:dyDescent="0.3">
      <c r="A270" t="s">
        <v>1530</v>
      </c>
      <c r="B270" s="2" t="s">
        <v>15</v>
      </c>
      <c r="C270" s="3">
        <v>40025</v>
      </c>
      <c r="D270" t="s">
        <v>193</v>
      </c>
      <c r="E270" t="s">
        <v>1531</v>
      </c>
      <c r="F270" t="s">
        <v>1532</v>
      </c>
      <c r="G270" t="s">
        <v>1533</v>
      </c>
      <c r="H270" s="2" t="s">
        <v>610</v>
      </c>
      <c r="I270" s="2" t="s">
        <v>30</v>
      </c>
      <c r="J270" s="1" t="s">
        <v>1534</v>
      </c>
      <c r="K270" s="1">
        <f t="shared" si="18"/>
        <v>1</v>
      </c>
      <c r="L270" s="1">
        <f t="shared" si="18"/>
        <v>0</v>
      </c>
      <c r="M270" s="1">
        <f t="shared" si="18"/>
        <v>0</v>
      </c>
      <c r="N270" s="1">
        <f t="shared" si="18"/>
        <v>0</v>
      </c>
      <c r="O270" s="1">
        <f t="shared" si="19"/>
        <v>1</v>
      </c>
      <c r="P270" s="1" t="s">
        <v>18346</v>
      </c>
      <c r="Q270" s="1">
        <v>300</v>
      </c>
      <c r="R270" s="1">
        <v>490</v>
      </c>
      <c r="S270" s="9">
        <f t="shared" si="21"/>
        <v>300</v>
      </c>
      <c r="T270" s="3">
        <v>44645</v>
      </c>
      <c r="U270" s="8" t="s">
        <v>849</v>
      </c>
      <c r="V270" s="3">
        <v>44645</v>
      </c>
      <c r="W270" s="8" t="s">
        <v>1535</v>
      </c>
      <c r="X270" s="8">
        <v>1</v>
      </c>
      <c r="Y270" s="10">
        <f t="shared" si="20"/>
        <v>300</v>
      </c>
      <c r="Z270" s="10">
        <f>IFERROR(INDEX(EFs!B:B,MATCH(P270,EFs!A:A,0))*Dataset!Y270/1000,0)</f>
        <v>0.27251787630000002</v>
      </c>
      <c r="AA270">
        <v>33.042344</v>
      </c>
      <c r="AB270">
        <v>-117.158333</v>
      </c>
      <c r="AC270">
        <v>0.9</v>
      </c>
      <c r="AD270" t="s">
        <v>18387</v>
      </c>
      <c r="AE270">
        <v>8204</v>
      </c>
      <c r="AF270" t="s">
        <v>18593</v>
      </c>
      <c r="AI270" t="s">
        <v>18404</v>
      </c>
      <c r="AJ270" t="s">
        <v>18390</v>
      </c>
      <c r="AK270" t="s">
        <v>18391</v>
      </c>
      <c r="AL270">
        <v>92067</v>
      </c>
      <c r="AM270" t="s">
        <v>18392</v>
      </c>
      <c r="AN270" t="s">
        <v>18407</v>
      </c>
    </row>
    <row r="271" spans="1:40" ht="43.2" x14ac:dyDescent="0.3">
      <c r="A271" t="s">
        <v>1536</v>
      </c>
      <c r="B271" s="2" t="s">
        <v>15</v>
      </c>
      <c r="C271" s="3">
        <v>40025</v>
      </c>
      <c r="D271" t="s">
        <v>193</v>
      </c>
      <c r="E271" t="s">
        <v>1537</v>
      </c>
      <c r="F271" t="s">
        <v>27</v>
      </c>
      <c r="G271" t="s">
        <v>1538</v>
      </c>
      <c r="H271" s="2" t="s">
        <v>201</v>
      </c>
      <c r="I271" s="2" t="s">
        <v>46</v>
      </c>
      <c r="J271" s="1" t="s">
        <v>1539</v>
      </c>
      <c r="K271" s="1">
        <f t="shared" si="18"/>
        <v>1</v>
      </c>
      <c r="L271" s="1">
        <f t="shared" si="18"/>
        <v>0</v>
      </c>
      <c r="M271" s="1">
        <f t="shared" si="18"/>
        <v>0</v>
      </c>
      <c r="N271" s="1">
        <f t="shared" si="18"/>
        <v>0</v>
      </c>
      <c r="O271" s="1">
        <f t="shared" si="19"/>
        <v>1</v>
      </c>
      <c r="P271" s="1" t="s">
        <v>18346</v>
      </c>
      <c r="Q271" s="1" t="s">
        <v>18355</v>
      </c>
      <c r="R271" s="1">
        <v>599</v>
      </c>
      <c r="S271" s="9">
        <f t="shared" si="21"/>
        <v>446.67430000000002</v>
      </c>
      <c r="T271" s="8"/>
      <c r="U271" s="8"/>
      <c r="V271" s="8"/>
      <c r="W271" s="8"/>
      <c r="X271" s="8"/>
      <c r="Y271" s="10">
        <f t="shared" si="20"/>
        <v>0</v>
      </c>
      <c r="Z271" s="10">
        <f>IFERROR(INDEX(EFs!B:B,MATCH(P271,EFs!A:A,0))*Dataset!Y271/1000,0)</f>
        <v>0</v>
      </c>
      <c r="AA271">
        <v>32.83784</v>
      </c>
      <c r="AB271">
        <v>-117.250039</v>
      </c>
      <c r="AC271">
        <v>0.9</v>
      </c>
      <c r="AD271" t="s">
        <v>18387</v>
      </c>
      <c r="AE271">
        <v>7000</v>
      </c>
      <c r="AF271" t="s">
        <v>18594</v>
      </c>
      <c r="AI271" t="s">
        <v>18428</v>
      </c>
      <c r="AJ271" t="s">
        <v>18390</v>
      </c>
      <c r="AK271" t="s">
        <v>18391</v>
      </c>
      <c r="AL271">
        <v>92037</v>
      </c>
      <c r="AM271" t="s">
        <v>18392</v>
      </c>
      <c r="AN271" t="s">
        <v>18393</v>
      </c>
    </row>
    <row r="272" spans="1:40" ht="43.2" x14ac:dyDescent="0.3">
      <c r="A272" t="s">
        <v>1540</v>
      </c>
      <c r="B272" s="2" t="s">
        <v>15</v>
      </c>
      <c r="C272" s="3">
        <v>40025</v>
      </c>
      <c r="D272" t="s">
        <v>193</v>
      </c>
      <c r="E272" t="s">
        <v>1537</v>
      </c>
      <c r="G272" t="s">
        <v>1541</v>
      </c>
      <c r="H272" s="2" t="s">
        <v>1542</v>
      </c>
      <c r="I272" s="2" t="s">
        <v>236</v>
      </c>
      <c r="J272" s="1" t="s">
        <v>1543</v>
      </c>
      <c r="K272" s="1">
        <f t="shared" si="18"/>
        <v>1</v>
      </c>
      <c r="L272" s="1">
        <f t="shared" si="18"/>
        <v>0</v>
      </c>
      <c r="M272" s="1">
        <f t="shared" si="18"/>
        <v>0</v>
      </c>
      <c r="N272" s="1">
        <f t="shared" si="18"/>
        <v>0</v>
      </c>
      <c r="O272" s="1">
        <f t="shared" si="19"/>
        <v>1</v>
      </c>
      <c r="P272" s="1" t="s">
        <v>18346</v>
      </c>
      <c r="Q272" s="1">
        <v>400</v>
      </c>
      <c r="R272" s="1">
        <v>53</v>
      </c>
      <c r="S272" s="9">
        <f t="shared" si="21"/>
        <v>400</v>
      </c>
      <c r="T272" s="3">
        <v>44424</v>
      </c>
      <c r="U272" s="8" t="s">
        <v>1544</v>
      </c>
      <c r="V272" s="3">
        <v>44424</v>
      </c>
      <c r="W272" s="8" t="s">
        <v>1544</v>
      </c>
      <c r="X272" s="8">
        <v>0</v>
      </c>
      <c r="Y272" s="10">
        <f t="shared" si="20"/>
        <v>0</v>
      </c>
      <c r="Z272" s="10">
        <f>IFERROR(INDEX(EFs!B:B,MATCH(P272,EFs!A:A,0))*Dataset!Y272/1000,0)</f>
        <v>0</v>
      </c>
      <c r="AA272">
        <v>32.826670999999997</v>
      </c>
      <c r="AB272">
        <v>-117.156902</v>
      </c>
      <c r="AC272">
        <v>1</v>
      </c>
      <c r="AD272" t="s">
        <v>18387</v>
      </c>
      <c r="AE272">
        <v>7677</v>
      </c>
      <c r="AF272" t="s">
        <v>18595</v>
      </c>
      <c r="AI272" t="s">
        <v>18389</v>
      </c>
      <c r="AJ272" t="s">
        <v>18390</v>
      </c>
      <c r="AK272" t="s">
        <v>18391</v>
      </c>
      <c r="AL272">
        <v>92111</v>
      </c>
      <c r="AM272" t="s">
        <v>18392</v>
      </c>
      <c r="AN272" t="s">
        <v>18393</v>
      </c>
    </row>
    <row r="273" spans="1:40" ht="43.2" x14ac:dyDescent="0.3">
      <c r="A273" t="s">
        <v>1545</v>
      </c>
      <c r="B273" s="2" t="s">
        <v>15</v>
      </c>
      <c r="C273" s="3">
        <v>40025</v>
      </c>
      <c r="D273" t="s">
        <v>16</v>
      </c>
      <c r="E273" t="s">
        <v>954</v>
      </c>
      <c r="F273" t="s">
        <v>955</v>
      </c>
      <c r="G273" t="s">
        <v>956</v>
      </c>
      <c r="H273" s="2" t="s">
        <v>957</v>
      </c>
      <c r="I273" s="2" t="s">
        <v>139</v>
      </c>
      <c r="J273" s="1" t="s">
        <v>1546</v>
      </c>
      <c r="K273" s="1">
        <f t="shared" si="18"/>
        <v>1</v>
      </c>
      <c r="L273" s="1">
        <f t="shared" si="18"/>
        <v>0</v>
      </c>
      <c r="M273" s="1">
        <f t="shared" si="18"/>
        <v>0</v>
      </c>
      <c r="N273" s="1">
        <f t="shared" si="18"/>
        <v>0</v>
      </c>
      <c r="O273" s="1">
        <f t="shared" si="19"/>
        <v>1</v>
      </c>
      <c r="P273" s="1" t="s">
        <v>18346</v>
      </c>
      <c r="Q273" s="1">
        <v>500</v>
      </c>
      <c r="R273" s="1">
        <v>752</v>
      </c>
      <c r="S273" s="9">
        <f t="shared" si="21"/>
        <v>500</v>
      </c>
      <c r="T273" s="3">
        <v>44562</v>
      </c>
      <c r="U273" s="8" t="s">
        <v>1547</v>
      </c>
      <c r="V273" s="3">
        <v>44562</v>
      </c>
      <c r="W273" s="8" t="s">
        <v>1548</v>
      </c>
      <c r="X273" s="8">
        <v>5.4</v>
      </c>
      <c r="Y273" s="10">
        <f t="shared" si="20"/>
        <v>2700</v>
      </c>
      <c r="Z273" s="10">
        <f>IFERROR(INDEX(EFs!B:B,MATCH(P273,EFs!A:A,0))*Dataset!Y273/1000,0)</f>
        <v>2.4526608866999999</v>
      </c>
      <c r="AA273">
        <v>32.879537999999997</v>
      </c>
      <c r="AB273">
        <v>-117.161181</v>
      </c>
      <c r="AC273">
        <v>1</v>
      </c>
      <c r="AD273" t="s">
        <v>18408</v>
      </c>
      <c r="AF273" t="s">
        <v>18538</v>
      </c>
      <c r="AI273" t="s">
        <v>18389</v>
      </c>
      <c r="AJ273" t="s">
        <v>18390</v>
      </c>
      <c r="AK273" t="s">
        <v>18391</v>
      </c>
      <c r="AL273">
        <v>92121</v>
      </c>
      <c r="AM273" t="s">
        <v>18392</v>
      </c>
      <c r="AN273" t="s">
        <v>18397</v>
      </c>
    </row>
    <row r="274" spans="1:40" ht="43.2" x14ac:dyDescent="0.3">
      <c r="A274" t="s">
        <v>1549</v>
      </c>
      <c r="B274" s="2" t="s">
        <v>15</v>
      </c>
      <c r="C274" s="3">
        <v>40025</v>
      </c>
      <c r="D274" t="s">
        <v>193</v>
      </c>
      <c r="E274" t="s">
        <v>1374</v>
      </c>
      <c r="F274" t="s">
        <v>1375</v>
      </c>
      <c r="G274" t="s">
        <v>1376</v>
      </c>
      <c r="H274" s="2" t="s">
        <v>19</v>
      </c>
      <c r="I274" s="2" t="s">
        <v>20</v>
      </c>
      <c r="J274" s="1" t="s">
        <v>1550</v>
      </c>
      <c r="K274" s="1">
        <f t="shared" si="18"/>
        <v>1</v>
      </c>
      <c r="L274" s="1">
        <f t="shared" si="18"/>
        <v>0</v>
      </c>
      <c r="M274" s="1">
        <f t="shared" si="18"/>
        <v>0</v>
      </c>
      <c r="N274" s="1">
        <f t="shared" si="18"/>
        <v>0</v>
      </c>
      <c r="O274" s="1">
        <f t="shared" si="19"/>
        <v>1</v>
      </c>
      <c r="P274" s="1" t="s">
        <v>18346</v>
      </c>
      <c r="Q274" s="1">
        <v>450</v>
      </c>
      <c r="R274" s="1">
        <v>685</v>
      </c>
      <c r="S274" s="9">
        <f t="shared" si="21"/>
        <v>450</v>
      </c>
      <c r="T274" s="3">
        <v>44490</v>
      </c>
      <c r="U274" s="8" t="s">
        <v>1551</v>
      </c>
      <c r="V274" s="3">
        <v>44490</v>
      </c>
      <c r="W274" s="8" t="s">
        <v>1552</v>
      </c>
      <c r="X274" s="8">
        <v>6</v>
      </c>
      <c r="Y274" s="10">
        <f t="shared" si="20"/>
        <v>2700</v>
      </c>
      <c r="Z274" s="10">
        <f>IFERROR(INDEX(EFs!B:B,MATCH(P274,EFs!A:A,0))*Dataset!Y274/1000,0)</f>
        <v>2.4526608866999999</v>
      </c>
      <c r="AA274">
        <v>32.726717999999998</v>
      </c>
      <c r="AB274">
        <v>-117.172428</v>
      </c>
      <c r="AC274">
        <v>1</v>
      </c>
      <c r="AD274" t="s">
        <v>18394</v>
      </c>
      <c r="AE274">
        <v>2200</v>
      </c>
      <c r="AF274" t="s">
        <v>18575</v>
      </c>
      <c r="AI274" t="s">
        <v>18389</v>
      </c>
      <c r="AJ274" t="s">
        <v>18390</v>
      </c>
      <c r="AK274" t="s">
        <v>18391</v>
      </c>
      <c r="AL274">
        <v>92101</v>
      </c>
      <c r="AM274" t="s">
        <v>18392</v>
      </c>
      <c r="AN274" t="s">
        <v>18397</v>
      </c>
    </row>
    <row r="275" spans="1:40" ht="43.2" x14ac:dyDescent="0.3">
      <c r="A275" t="s">
        <v>1553</v>
      </c>
      <c r="B275" s="2" t="s">
        <v>15</v>
      </c>
      <c r="C275" s="3">
        <v>40025</v>
      </c>
      <c r="D275" t="s">
        <v>25</v>
      </c>
      <c r="E275" t="s">
        <v>1554</v>
      </c>
      <c r="F275" t="s">
        <v>72</v>
      </c>
      <c r="G275" t="s">
        <v>1555</v>
      </c>
      <c r="H275" s="2" t="s">
        <v>1128</v>
      </c>
      <c r="I275" s="2" t="s">
        <v>84</v>
      </c>
      <c r="J275" s="1" t="s">
        <v>1556</v>
      </c>
      <c r="K275" s="1">
        <f t="shared" si="18"/>
        <v>1</v>
      </c>
      <c r="L275" s="1">
        <f t="shared" si="18"/>
        <v>0</v>
      </c>
      <c r="M275" s="1">
        <f t="shared" si="18"/>
        <v>0</v>
      </c>
      <c r="N275" s="1">
        <f t="shared" si="18"/>
        <v>0</v>
      </c>
      <c r="O275" s="1">
        <f t="shared" si="19"/>
        <v>1</v>
      </c>
      <c r="P275" s="1" t="s">
        <v>18346</v>
      </c>
      <c r="Q275" s="1" t="s">
        <v>18355</v>
      </c>
      <c r="R275" s="1">
        <v>107</v>
      </c>
      <c r="S275" s="9">
        <f t="shared" si="21"/>
        <v>79.789900000000003</v>
      </c>
      <c r="T275" s="8"/>
      <c r="U275" s="8"/>
      <c r="V275" s="8"/>
      <c r="W275" s="8"/>
      <c r="X275" s="8"/>
      <c r="Y275" s="10">
        <f t="shared" si="20"/>
        <v>0</v>
      </c>
      <c r="Z275" s="10">
        <f>IFERROR(INDEX(EFs!B:B,MATCH(P275,EFs!A:A,0))*Dataset!Y275/1000,0)</f>
        <v>0</v>
      </c>
      <c r="AA275">
        <v>32.666820999999999</v>
      </c>
      <c r="AB275">
        <v>-117.022997</v>
      </c>
      <c r="AC275">
        <v>1</v>
      </c>
      <c r="AD275" t="s">
        <v>18394</v>
      </c>
      <c r="AE275">
        <v>4900</v>
      </c>
      <c r="AF275" t="s">
        <v>18596</v>
      </c>
      <c r="AI275" t="s">
        <v>18559</v>
      </c>
      <c r="AJ275" t="s">
        <v>18390</v>
      </c>
      <c r="AK275" t="s">
        <v>18391</v>
      </c>
      <c r="AL275">
        <v>91902</v>
      </c>
      <c r="AM275" t="s">
        <v>18392</v>
      </c>
      <c r="AN275" t="s">
        <v>18397</v>
      </c>
    </row>
    <row r="276" spans="1:40" ht="57.6" x14ac:dyDescent="0.3">
      <c r="A276" t="s">
        <v>1557</v>
      </c>
      <c r="B276" s="2" t="s">
        <v>15</v>
      </c>
      <c r="C276" s="3">
        <v>40025</v>
      </c>
      <c r="D276" t="s">
        <v>193</v>
      </c>
      <c r="E276" t="s">
        <v>1558</v>
      </c>
      <c r="F276" t="s">
        <v>1559</v>
      </c>
      <c r="G276" t="s">
        <v>1560</v>
      </c>
      <c r="H276" s="2" t="s">
        <v>781</v>
      </c>
      <c r="I276" s="2" t="s">
        <v>782</v>
      </c>
      <c r="J276" s="1" t="s">
        <v>1561</v>
      </c>
      <c r="K276" s="1">
        <f t="shared" si="18"/>
        <v>1</v>
      </c>
      <c r="L276" s="1">
        <f t="shared" si="18"/>
        <v>0</v>
      </c>
      <c r="M276" s="1">
        <f t="shared" si="18"/>
        <v>0</v>
      </c>
      <c r="N276" s="1">
        <f t="shared" si="18"/>
        <v>0</v>
      </c>
      <c r="O276" s="1">
        <f t="shared" si="19"/>
        <v>1</v>
      </c>
      <c r="P276" s="1" t="s">
        <v>18346</v>
      </c>
      <c r="Q276" s="1">
        <v>400</v>
      </c>
      <c r="R276" s="1">
        <v>635</v>
      </c>
      <c r="S276" s="9">
        <f t="shared" si="21"/>
        <v>400</v>
      </c>
      <c r="T276" s="3">
        <v>44461</v>
      </c>
      <c r="U276" s="8" t="s">
        <v>1562</v>
      </c>
      <c r="V276" s="3">
        <v>44461</v>
      </c>
      <c r="W276" s="8" t="s">
        <v>1563</v>
      </c>
      <c r="X276" s="8">
        <v>5.4</v>
      </c>
      <c r="Y276" s="10">
        <f t="shared" si="20"/>
        <v>2160</v>
      </c>
      <c r="Z276" s="10">
        <f>IFERROR(INDEX(EFs!B:B,MATCH(P276,EFs!A:A,0))*Dataset!Y276/1000,0)</f>
        <v>1.9621287093600002</v>
      </c>
      <c r="AA276">
        <v>32.898212000000001</v>
      </c>
      <c r="AB276">
        <v>-117.20751</v>
      </c>
      <c r="AC276">
        <v>1</v>
      </c>
      <c r="AD276" t="s">
        <v>18387</v>
      </c>
      <c r="AE276">
        <v>10420</v>
      </c>
      <c r="AF276" t="s">
        <v>18597</v>
      </c>
      <c r="AI276" t="s">
        <v>18389</v>
      </c>
      <c r="AJ276" t="s">
        <v>18390</v>
      </c>
      <c r="AK276" t="s">
        <v>18391</v>
      </c>
      <c r="AL276">
        <v>92121</v>
      </c>
      <c r="AM276" t="s">
        <v>18392</v>
      </c>
      <c r="AN276" t="s">
        <v>18393</v>
      </c>
    </row>
    <row r="277" spans="1:40" ht="43.2" x14ac:dyDescent="0.3">
      <c r="A277" t="s">
        <v>1564</v>
      </c>
      <c r="B277" s="2" t="s">
        <v>15</v>
      </c>
      <c r="C277" s="3">
        <v>40025</v>
      </c>
      <c r="D277" t="s">
        <v>193</v>
      </c>
      <c r="E277" t="s">
        <v>808</v>
      </c>
      <c r="F277" t="s">
        <v>809</v>
      </c>
      <c r="G277" t="s">
        <v>810</v>
      </c>
      <c r="H277" s="2" t="s">
        <v>106</v>
      </c>
      <c r="I277" s="2" t="s">
        <v>107</v>
      </c>
      <c r="J277" s="1" t="s">
        <v>1565</v>
      </c>
      <c r="K277" s="1">
        <f t="shared" si="18"/>
        <v>1</v>
      </c>
      <c r="L277" s="1">
        <f t="shared" si="18"/>
        <v>0</v>
      </c>
      <c r="M277" s="1">
        <f t="shared" si="18"/>
        <v>0</v>
      </c>
      <c r="N277" s="1">
        <f t="shared" si="18"/>
        <v>0</v>
      </c>
      <c r="O277" s="1">
        <f t="shared" si="19"/>
        <v>1</v>
      </c>
      <c r="P277" s="1" t="s">
        <v>18346</v>
      </c>
      <c r="Q277" s="1">
        <v>125</v>
      </c>
      <c r="R277" s="1">
        <v>197</v>
      </c>
      <c r="S277" s="9">
        <f t="shared" si="21"/>
        <v>125</v>
      </c>
      <c r="T277" s="3">
        <v>44377</v>
      </c>
      <c r="U277" s="8" t="s">
        <v>1566</v>
      </c>
      <c r="V277" s="3">
        <v>44377</v>
      </c>
      <c r="W277" s="8" t="s">
        <v>1567</v>
      </c>
      <c r="X277" s="8">
        <v>4</v>
      </c>
      <c r="Y277" s="10">
        <f t="shared" si="20"/>
        <v>500</v>
      </c>
      <c r="Z277" s="10">
        <f>IFERROR(INDEX(EFs!B:B,MATCH(P277,EFs!A:A,0))*Dataset!Y277/1000,0)</f>
        <v>0.45419646050000001</v>
      </c>
      <c r="AA277">
        <v>32.824261999999997</v>
      </c>
      <c r="AB277">
        <v>-117.14299699999999</v>
      </c>
      <c r="AC277">
        <v>1</v>
      </c>
      <c r="AD277" t="s">
        <v>18387</v>
      </c>
      <c r="AE277">
        <v>8326</v>
      </c>
      <c r="AF277" t="s">
        <v>18524</v>
      </c>
      <c r="AI277" t="s">
        <v>18389</v>
      </c>
      <c r="AJ277" t="s">
        <v>18390</v>
      </c>
      <c r="AK277" t="s">
        <v>18391</v>
      </c>
      <c r="AL277">
        <v>92123</v>
      </c>
      <c r="AM277" t="s">
        <v>18392</v>
      </c>
      <c r="AN277" t="s">
        <v>18407</v>
      </c>
    </row>
    <row r="278" spans="1:40" ht="43.2" x14ac:dyDescent="0.3">
      <c r="A278" t="s">
        <v>1568</v>
      </c>
      <c r="B278" s="2" t="s">
        <v>15</v>
      </c>
      <c r="C278" s="3">
        <v>40025</v>
      </c>
      <c r="D278" t="s">
        <v>16</v>
      </c>
      <c r="E278" t="s">
        <v>1569</v>
      </c>
      <c r="F278" t="s">
        <v>1570</v>
      </c>
      <c r="G278" t="s">
        <v>1571</v>
      </c>
      <c r="H278" s="2" t="s">
        <v>19</v>
      </c>
      <c r="I278" s="2" t="s">
        <v>20</v>
      </c>
      <c r="J278" s="1" t="s">
        <v>1572</v>
      </c>
      <c r="K278" s="1">
        <f t="shared" si="18"/>
        <v>1</v>
      </c>
      <c r="L278" s="1">
        <f t="shared" si="18"/>
        <v>0</v>
      </c>
      <c r="M278" s="1">
        <f t="shared" si="18"/>
        <v>0</v>
      </c>
      <c r="N278" s="1">
        <f t="shared" si="18"/>
        <v>0</v>
      </c>
      <c r="O278" s="1">
        <f t="shared" si="19"/>
        <v>1</v>
      </c>
      <c r="P278" s="1" t="s">
        <v>18346</v>
      </c>
      <c r="Q278" s="1">
        <v>150</v>
      </c>
      <c r="R278" s="1">
        <v>250</v>
      </c>
      <c r="S278" s="9">
        <f t="shared" si="21"/>
        <v>150</v>
      </c>
      <c r="T278" s="3">
        <v>44392</v>
      </c>
      <c r="U278" s="8" t="s">
        <v>1573</v>
      </c>
      <c r="V278" s="3">
        <v>44714</v>
      </c>
      <c r="W278" s="8" t="s">
        <v>1574</v>
      </c>
      <c r="X278" s="8">
        <v>3.8</v>
      </c>
      <c r="Y278" s="10">
        <f t="shared" si="20"/>
        <v>570</v>
      </c>
      <c r="Z278" s="10">
        <f>IFERROR(INDEX(EFs!B:B,MATCH(P278,EFs!A:A,0))*Dataset!Y278/1000,0)</f>
        <v>0.51778396497000001</v>
      </c>
      <c r="AA278">
        <v>32.719403999999997</v>
      </c>
      <c r="AB278">
        <v>-117.172952</v>
      </c>
      <c r="AC278">
        <v>1</v>
      </c>
      <c r="AD278" t="s">
        <v>18394</v>
      </c>
      <c r="AE278">
        <v>1355</v>
      </c>
      <c r="AF278" t="s">
        <v>18598</v>
      </c>
      <c r="AI278" t="s">
        <v>18389</v>
      </c>
      <c r="AJ278" t="s">
        <v>18390</v>
      </c>
      <c r="AK278" t="s">
        <v>18391</v>
      </c>
      <c r="AL278">
        <v>92101</v>
      </c>
      <c r="AM278" t="s">
        <v>18392</v>
      </c>
      <c r="AN278" t="s">
        <v>18397</v>
      </c>
    </row>
    <row r="279" spans="1:40" ht="43.2" x14ac:dyDescent="0.3">
      <c r="A279" t="s">
        <v>1575</v>
      </c>
      <c r="B279" s="2" t="s">
        <v>15</v>
      </c>
      <c r="C279" s="3">
        <v>40025</v>
      </c>
      <c r="D279" t="s">
        <v>16</v>
      </c>
      <c r="E279" t="s">
        <v>1576</v>
      </c>
      <c r="F279" t="s">
        <v>1577</v>
      </c>
      <c r="G279" t="s">
        <v>1578</v>
      </c>
      <c r="H279" s="2" t="s">
        <v>1579</v>
      </c>
      <c r="I279" s="2" t="s">
        <v>30</v>
      </c>
      <c r="J279" s="1" t="s">
        <v>1580</v>
      </c>
      <c r="K279" s="1">
        <f t="shared" si="18"/>
        <v>1</v>
      </c>
      <c r="L279" s="1">
        <f t="shared" si="18"/>
        <v>0</v>
      </c>
      <c r="M279" s="1">
        <f t="shared" si="18"/>
        <v>0</v>
      </c>
      <c r="N279" s="1">
        <f t="shared" si="18"/>
        <v>0</v>
      </c>
      <c r="O279" s="1">
        <f t="shared" si="19"/>
        <v>1</v>
      </c>
      <c r="P279" s="1" t="s">
        <v>18346</v>
      </c>
      <c r="Q279" s="1" t="s">
        <v>18355</v>
      </c>
      <c r="R279" s="1">
        <v>449</v>
      </c>
      <c r="S279" s="9">
        <f t="shared" si="21"/>
        <v>334.8193</v>
      </c>
      <c r="T279" s="3">
        <v>44348</v>
      </c>
      <c r="U279" s="8" t="s">
        <v>1581</v>
      </c>
      <c r="V279" s="3">
        <v>44712</v>
      </c>
      <c r="W279" s="8" t="s">
        <v>1582</v>
      </c>
      <c r="X279" s="8">
        <v>9</v>
      </c>
      <c r="Y279" s="10">
        <f t="shared" si="20"/>
        <v>3013.3737000000001</v>
      </c>
      <c r="Z279" s="10">
        <f>IFERROR(INDEX(EFs!B:B,MATCH(P279,EFs!A:A,0))*Dataset!Y279/1000,0)</f>
        <v>2.7373273374075779</v>
      </c>
      <c r="AA279">
        <v>33.006858000000001</v>
      </c>
      <c r="AB279">
        <v>-117.016848</v>
      </c>
      <c r="AC279">
        <v>1</v>
      </c>
      <c r="AD279" t="s">
        <v>18387</v>
      </c>
      <c r="AE279">
        <v>14521</v>
      </c>
      <c r="AF279" t="s">
        <v>18599</v>
      </c>
      <c r="AI279" t="s">
        <v>18600</v>
      </c>
      <c r="AJ279" t="s">
        <v>18390</v>
      </c>
      <c r="AK279" t="s">
        <v>18391</v>
      </c>
      <c r="AL279">
        <v>92064</v>
      </c>
      <c r="AM279" t="s">
        <v>18392</v>
      </c>
      <c r="AN279" t="s">
        <v>18393</v>
      </c>
    </row>
    <row r="280" spans="1:40" ht="43.2" x14ac:dyDescent="0.3">
      <c r="A280" t="s">
        <v>1583</v>
      </c>
      <c r="B280" s="2" t="s">
        <v>15</v>
      </c>
      <c r="C280" s="3">
        <v>40025</v>
      </c>
      <c r="D280" t="s">
        <v>16</v>
      </c>
      <c r="E280" t="s">
        <v>1584</v>
      </c>
      <c r="F280" t="s">
        <v>1585</v>
      </c>
      <c r="G280" t="s">
        <v>1586</v>
      </c>
      <c r="H280" s="2" t="s">
        <v>511</v>
      </c>
      <c r="I280" s="2" t="s">
        <v>75</v>
      </c>
      <c r="J280" s="1" t="s">
        <v>1587</v>
      </c>
      <c r="K280" s="1">
        <f t="shared" si="18"/>
        <v>0</v>
      </c>
      <c r="L280" s="1">
        <f t="shared" si="18"/>
        <v>0</v>
      </c>
      <c r="M280" s="1">
        <f t="shared" si="18"/>
        <v>0</v>
      </c>
      <c r="N280" s="1">
        <f t="shared" si="18"/>
        <v>0</v>
      </c>
      <c r="O280" s="1">
        <f t="shared" si="19"/>
        <v>0</v>
      </c>
      <c r="P280" s="1" t="s">
        <v>18352</v>
      </c>
      <c r="Q280" s="1" t="s">
        <v>18355</v>
      </c>
      <c r="R280" s="1">
        <v>250</v>
      </c>
      <c r="S280" s="9">
        <f t="shared" si="21"/>
        <v>186.42500000000001</v>
      </c>
      <c r="T280" s="8"/>
      <c r="U280" s="8"/>
      <c r="V280" s="8"/>
      <c r="W280" s="8"/>
      <c r="X280" s="8"/>
      <c r="Y280" s="10">
        <f t="shared" si="20"/>
        <v>0</v>
      </c>
      <c r="Z280" s="10">
        <f>IFERROR(INDEX(EFs!B:B,MATCH(P280,EFs!A:A,0))*Dataset!Y280/1000,0)</f>
        <v>0</v>
      </c>
      <c r="AA280">
        <v>33.056601000000001</v>
      </c>
      <c r="AB280">
        <v>-117.26121500000001</v>
      </c>
      <c r="AC280">
        <v>1</v>
      </c>
      <c r="AD280" t="s">
        <v>18387</v>
      </c>
      <c r="AE280">
        <v>477</v>
      </c>
      <c r="AF280" t="s">
        <v>18484</v>
      </c>
      <c r="AG280" t="s">
        <v>18448</v>
      </c>
      <c r="AH280" t="s">
        <v>18601</v>
      </c>
      <c r="AI280" t="s">
        <v>18485</v>
      </c>
      <c r="AJ280" t="s">
        <v>18390</v>
      </c>
      <c r="AK280" t="s">
        <v>18391</v>
      </c>
      <c r="AL280">
        <v>92024</v>
      </c>
      <c r="AM280" t="s">
        <v>18392</v>
      </c>
      <c r="AN280" t="s">
        <v>18393</v>
      </c>
    </row>
    <row r="281" spans="1:40" ht="28.8" x14ac:dyDescent="0.3">
      <c r="A281" t="s">
        <v>1588</v>
      </c>
      <c r="B281" s="2" t="s">
        <v>15</v>
      </c>
      <c r="C281" s="3">
        <v>40025</v>
      </c>
      <c r="D281" t="s">
        <v>16</v>
      </c>
      <c r="E281" t="s">
        <v>681</v>
      </c>
      <c r="F281" t="s">
        <v>27</v>
      </c>
      <c r="G281" t="s">
        <v>683</v>
      </c>
      <c r="H281" s="2" t="s">
        <v>74</v>
      </c>
      <c r="I281" s="2" t="s">
        <v>75</v>
      </c>
      <c r="J281" s="1" t="s">
        <v>1589</v>
      </c>
      <c r="K281" s="1">
        <f t="shared" si="18"/>
        <v>1</v>
      </c>
      <c r="L281" s="1">
        <f t="shared" si="18"/>
        <v>0</v>
      </c>
      <c r="M281" s="1">
        <f t="shared" si="18"/>
        <v>0</v>
      </c>
      <c r="N281" s="1">
        <f t="shared" si="18"/>
        <v>0</v>
      </c>
      <c r="O281" s="1">
        <f t="shared" si="19"/>
        <v>1</v>
      </c>
      <c r="P281" s="1" t="s">
        <v>18346</v>
      </c>
      <c r="Q281" s="1">
        <v>350</v>
      </c>
      <c r="R281" s="1">
        <v>535</v>
      </c>
      <c r="S281" s="9">
        <f t="shared" si="21"/>
        <v>350</v>
      </c>
      <c r="T281" s="8"/>
      <c r="U281" s="8"/>
      <c r="V281" s="8"/>
      <c r="W281" s="8"/>
      <c r="X281" s="8"/>
      <c r="Y281" s="10">
        <f t="shared" si="20"/>
        <v>0</v>
      </c>
      <c r="Z281" s="10">
        <f>IFERROR(INDEX(EFs!B:B,MATCH(P281,EFs!A:A,0))*Dataset!Y281/1000,0)</f>
        <v>0</v>
      </c>
      <c r="AA281">
        <v>32.994011999999998</v>
      </c>
      <c r="AB281">
        <v>-117.20179400000001</v>
      </c>
      <c r="AC281">
        <v>1</v>
      </c>
      <c r="AD281" t="s">
        <v>18387</v>
      </c>
      <c r="AE281">
        <v>15525</v>
      </c>
      <c r="AF281" t="s">
        <v>18506</v>
      </c>
      <c r="AI281" t="s">
        <v>18404</v>
      </c>
      <c r="AJ281" t="s">
        <v>18390</v>
      </c>
      <c r="AK281" t="s">
        <v>18391</v>
      </c>
      <c r="AL281">
        <v>92067</v>
      </c>
      <c r="AM281" t="s">
        <v>18392</v>
      </c>
      <c r="AN281" t="s">
        <v>18393</v>
      </c>
    </row>
    <row r="282" spans="1:40" ht="72" x14ac:dyDescent="0.3">
      <c r="A282" t="s">
        <v>1590</v>
      </c>
      <c r="B282" s="2" t="s">
        <v>15</v>
      </c>
      <c r="C282" s="3">
        <v>40025</v>
      </c>
      <c r="D282" t="s">
        <v>16</v>
      </c>
      <c r="E282" t="s">
        <v>1036</v>
      </c>
      <c r="F282" t="s">
        <v>27</v>
      </c>
      <c r="G282" t="s">
        <v>1591</v>
      </c>
      <c r="H282" s="2" t="s">
        <v>201</v>
      </c>
      <c r="I282" s="2" t="s">
        <v>46</v>
      </c>
      <c r="J282" s="1" t="s">
        <v>1592</v>
      </c>
      <c r="K282" s="1">
        <f t="shared" si="18"/>
        <v>1</v>
      </c>
      <c r="L282" s="1">
        <f t="shared" si="18"/>
        <v>0</v>
      </c>
      <c r="M282" s="1">
        <f t="shared" si="18"/>
        <v>0</v>
      </c>
      <c r="N282" s="1">
        <f t="shared" si="18"/>
        <v>0</v>
      </c>
      <c r="O282" s="1">
        <f t="shared" si="19"/>
        <v>1</v>
      </c>
      <c r="P282" s="1" t="s">
        <v>18346</v>
      </c>
      <c r="Q282" s="1">
        <v>450</v>
      </c>
      <c r="R282" s="1">
        <v>670</v>
      </c>
      <c r="S282" s="9">
        <f t="shared" si="21"/>
        <v>450</v>
      </c>
      <c r="T282" s="8"/>
      <c r="U282" s="8"/>
      <c r="V282" s="8"/>
      <c r="W282" s="8"/>
      <c r="X282" s="8"/>
      <c r="Y282" s="10">
        <f t="shared" si="20"/>
        <v>0</v>
      </c>
      <c r="Z282" s="10">
        <f>IFERROR(INDEX(EFs!B:B,MATCH(P282,EFs!A:A,0))*Dataset!Y282/1000,0)</f>
        <v>0</v>
      </c>
      <c r="AA282">
        <v>32.841821000000003</v>
      </c>
      <c r="AB282">
        <v>-117.272685</v>
      </c>
      <c r="AC282">
        <v>0.9</v>
      </c>
      <c r="AD282" t="s">
        <v>18387</v>
      </c>
      <c r="AE282">
        <v>7569</v>
      </c>
      <c r="AF282" t="s">
        <v>18602</v>
      </c>
      <c r="AI282" t="s">
        <v>18428</v>
      </c>
      <c r="AJ282" t="s">
        <v>18390</v>
      </c>
      <c r="AK282" t="s">
        <v>18391</v>
      </c>
      <c r="AL282">
        <v>92037</v>
      </c>
      <c r="AM282" t="s">
        <v>18392</v>
      </c>
      <c r="AN282" t="s">
        <v>18393</v>
      </c>
    </row>
    <row r="283" spans="1:40" ht="43.2" x14ac:dyDescent="0.3">
      <c r="A283" t="s">
        <v>1593</v>
      </c>
      <c r="B283" s="2" t="s">
        <v>15</v>
      </c>
      <c r="C283" s="3">
        <v>40025</v>
      </c>
      <c r="D283" t="s">
        <v>16</v>
      </c>
      <c r="E283" t="s">
        <v>1036</v>
      </c>
      <c r="F283" t="s">
        <v>27</v>
      </c>
      <c r="G283" t="s">
        <v>1594</v>
      </c>
      <c r="H283" s="2" t="s">
        <v>74</v>
      </c>
      <c r="I283" s="2" t="s">
        <v>75</v>
      </c>
      <c r="J283" s="1" t="s">
        <v>1595</v>
      </c>
      <c r="K283" s="1">
        <f t="shared" si="18"/>
        <v>1</v>
      </c>
      <c r="L283" s="1">
        <f t="shared" si="18"/>
        <v>0</v>
      </c>
      <c r="M283" s="1">
        <f t="shared" si="18"/>
        <v>0</v>
      </c>
      <c r="N283" s="1">
        <f t="shared" si="18"/>
        <v>0</v>
      </c>
      <c r="O283" s="1">
        <f t="shared" si="19"/>
        <v>1</v>
      </c>
      <c r="P283" s="1" t="s">
        <v>18346</v>
      </c>
      <c r="Q283" s="1">
        <v>200</v>
      </c>
      <c r="R283" s="1">
        <v>375</v>
      </c>
      <c r="S283" s="9">
        <f t="shared" si="21"/>
        <v>200</v>
      </c>
      <c r="T283" s="8"/>
      <c r="U283" s="8"/>
      <c r="V283" s="8"/>
      <c r="W283" s="8"/>
      <c r="X283" s="8"/>
      <c r="Y283" s="10">
        <f t="shared" si="20"/>
        <v>0</v>
      </c>
      <c r="Z283" s="10">
        <f>IFERROR(INDEX(EFs!B:B,MATCH(P283,EFs!A:A,0))*Dataset!Y283/1000,0)</f>
        <v>0</v>
      </c>
      <c r="AA283">
        <v>33.019109</v>
      </c>
      <c r="AB283">
        <v>-117.207207</v>
      </c>
      <c r="AC283">
        <v>1</v>
      </c>
      <c r="AD283" t="s">
        <v>18387</v>
      </c>
      <c r="AE283">
        <v>5928</v>
      </c>
      <c r="AF283" t="s">
        <v>18603</v>
      </c>
      <c r="AI283" t="s">
        <v>18404</v>
      </c>
      <c r="AJ283" t="s">
        <v>18390</v>
      </c>
      <c r="AK283" t="s">
        <v>18391</v>
      </c>
      <c r="AL283">
        <v>92067</v>
      </c>
      <c r="AM283" t="s">
        <v>18392</v>
      </c>
      <c r="AN283" t="s">
        <v>18393</v>
      </c>
    </row>
    <row r="284" spans="1:40" ht="28.8" x14ac:dyDescent="0.3">
      <c r="A284" t="s">
        <v>1596</v>
      </c>
      <c r="B284" s="2" t="s">
        <v>15</v>
      </c>
      <c r="C284" s="3">
        <v>40025</v>
      </c>
      <c r="D284" t="s">
        <v>16</v>
      </c>
      <c r="E284" t="s">
        <v>1036</v>
      </c>
      <c r="F284" t="s">
        <v>332</v>
      </c>
      <c r="G284" t="s">
        <v>1597</v>
      </c>
      <c r="H284" s="2" t="s">
        <v>554</v>
      </c>
      <c r="I284" s="2" t="s">
        <v>84</v>
      </c>
      <c r="J284" s="1" t="s">
        <v>1598</v>
      </c>
      <c r="K284" s="1">
        <f t="shared" si="18"/>
        <v>1</v>
      </c>
      <c r="L284" s="1">
        <f t="shared" si="18"/>
        <v>0</v>
      </c>
      <c r="M284" s="1">
        <f t="shared" si="18"/>
        <v>0</v>
      </c>
      <c r="N284" s="1">
        <f t="shared" si="18"/>
        <v>0</v>
      </c>
      <c r="O284" s="1">
        <f t="shared" si="19"/>
        <v>1</v>
      </c>
      <c r="P284" s="1" t="s">
        <v>18346</v>
      </c>
      <c r="Q284" s="1">
        <v>230</v>
      </c>
      <c r="R284" s="1">
        <v>368</v>
      </c>
      <c r="S284" s="9">
        <f t="shared" si="21"/>
        <v>230</v>
      </c>
      <c r="T284" s="3">
        <v>44680</v>
      </c>
      <c r="U284" s="8" t="s">
        <v>1599</v>
      </c>
      <c r="V284" s="3">
        <v>44680</v>
      </c>
      <c r="W284" s="8" t="s">
        <v>1600</v>
      </c>
      <c r="X284" s="8">
        <v>4</v>
      </c>
      <c r="Y284" s="10">
        <f t="shared" si="20"/>
        <v>920</v>
      </c>
      <c r="Z284" s="10">
        <f>IFERROR(INDEX(EFs!B:B,MATCH(P284,EFs!A:A,0))*Dataset!Y284/1000,0)</f>
        <v>0.83572148732000007</v>
      </c>
      <c r="AA284">
        <v>32.678569000000003</v>
      </c>
      <c r="AB284">
        <v>-117.09914999999999</v>
      </c>
      <c r="AC284">
        <v>1</v>
      </c>
      <c r="AD284" t="s">
        <v>18387</v>
      </c>
      <c r="AE284">
        <v>716</v>
      </c>
      <c r="AF284" t="s">
        <v>18604</v>
      </c>
      <c r="AI284" t="s">
        <v>18491</v>
      </c>
      <c r="AJ284" t="s">
        <v>18390</v>
      </c>
      <c r="AK284" t="s">
        <v>18391</v>
      </c>
      <c r="AL284">
        <v>91950</v>
      </c>
      <c r="AM284" t="s">
        <v>18392</v>
      </c>
      <c r="AN284" t="s">
        <v>18393</v>
      </c>
    </row>
    <row r="285" spans="1:40" ht="72" x14ac:dyDescent="0.3">
      <c r="A285" t="s">
        <v>1601</v>
      </c>
      <c r="B285" s="2" t="s">
        <v>15</v>
      </c>
      <c r="C285" s="3">
        <v>40025</v>
      </c>
      <c r="D285" t="s">
        <v>16</v>
      </c>
      <c r="E285" t="s">
        <v>1602</v>
      </c>
      <c r="F285" t="s">
        <v>1603</v>
      </c>
      <c r="G285" t="s">
        <v>1604</v>
      </c>
      <c r="H285" s="2" t="s">
        <v>201</v>
      </c>
      <c r="I285" s="2" t="s">
        <v>46</v>
      </c>
      <c r="J285" s="1" t="s">
        <v>1605</v>
      </c>
      <c r="K285" s="1">
        <f t="shared" si="18"/>
        <v>1</v>
      </c>
      <c r="L285" s="1">
        <f t="shared" si="18"/>
        <v>0</v>
      </c>
      <c r="M285" s="1">
        <f t="shared" si="18"/>
        <v>0</v>
      </c>
      <c r="N285" s="1">
        <f t="shared" si="18"/>
        <v>0</v>
      </c>
      <c r="O285" s="1">
        <f t="shared" si="19"/>
        <v>1</v>
      </c>
      <c r="P285" s="1" t="s">
        <v>18346</v>
      </c>
      <c r="Q285" s="1" t="s">
        <v>18355</v>
      </c>
      <c r="R285" s="1">
        <v>1500</v>
      </c>
      <c r="S285" s="9">
        <f t="shared" si="21"/>
        <v>1118.55</v>
      </c>
      <c r="T285" s="3">
        <v>44512</v>
      </c>
      <c r="U285" s="8" t="s">
        <v>1606</v>
      </c>
      <c r="V285" s="3">
        <v>44512</v>
      </c>
      <c r="W285" s="8" t="s">
        <v>1607</v>
      </c>
      <c r="X285" s="8">
        <v>20.100000000000001</v>
      </c>
      <c r="Y285" s="10">
        <f t="shared" si="20"/>
        <v>22482.855</v>
      </c>
      <c r="Z285" s="10">
        <f>IFERROR(INDEX(EFs!B:B,MATCH(P285,EFs!A:A,0))*Dataset!Y285/1000,0)</f>
        <v>20.423266325869456</v>
      </c>
      <c r="AA285">
        <v>32.901376999999997</v>
      </c>
      <c r="AB285">
        <v>-117.24155399999999</v>
      </c>
      <c r="AC285">
        <v>0.9</v>
      </c>
      <c r="AD285" t="s">
        <v>18387</v>
      </c>
      <c r="AE285">
        <v>10901</v>
      </c>
      <c r="AF285" t="s">
        <v>18605</v>
      </c>
      <c r="AI285" t="s">
        <v>18428</v>
      </c>
      <c r="AJ285" t="s">
        <v>18390</v>
      </c>
      <c r="AK285" t="s">
        <v>18391</v>
      </c>
      <c r="AL285">
        <v>92037</v>
      </c>
      <c r="AM285" t="s">
        <v>18392</v>
      </c>
      <c r="AN285" t="s">
        <v>18393</v>
      </c>
    </row>
    <row r="286" spans="1:40" ht="43.2" x14ac:dyDescent="0.3">
      <c r="A286" t="s">
        <v>1608</v>
      </c>
      <c r="B286" s="2" t="s">
        <v>15</v>
      </c>
      <c r="C286" s="3">
        <v>40025</v>
      </c>
      <c r="D286" t="s">
        <v>16</v>
      </c>
      <c r="E286" t="s">
        <v>1609</v>
      </c>
      <c r="F286" t="s">
        <v>27</v>
      </c>
      <c r="G286" t="s">
        <v>1610</v>
      </c>
      <c r="H286" s="2" t="s">
        <v>797</v>
      </c>
      <c r="I286" s="2" t="s">
        <v>30</v>
      </c>
      <c r="J286" s="1" t="s">
        <v>1611</v>
      </c>
      <c r="K286" s="1">
        <f t="shared" si="18"/>
        <v>1</v>
      </c>
      <c r="L286" s="1">
        <f t="shared" si="18"/>
        <v>0</v>
      </c>
      <c r="M286" s="1">
        <f t="shared" si="18"/>
        <v>0</v>
      </c>
      <c r="N286" s="1">
        <f t="shared" si="18"/>
        <v>0</v>
      </c>
      <c r="O286" s="1">
        <f t="shared" si="19"/>
        <v>1</v>
      </c>
      <c r="P286" s="1" t="s">
        <v>18346</v>
      </c>
      <c r="Q286" s="1" t="s">
        <v>18355</v>
      </c>
      <c r="R286" s="1" t="s">
        <v>18352</v>
      </c>
      <c r="S286" s="9" t="str">
        <f t="shared" si="21"/>
        <v>Unknown</v>
      </c>
      <c r="T286" s="3">
        <v>44405</v>
      </c>
      <c r="U286" s="8" t="s">
        <v>1612</v>
      </c>
      <c r="V286" s="3">
        <v>44771</v>
      </c>
      <c r="W286" s="8" t="s">
        <v>1613</v>
      </c>
      <c r="X286" s="8">
        <v>14.4</v>
      </c>
      <c r="Y286" s="10" t="e">
        <f t="shared" si="20"/>
        <v>#VALUE!</v>
      </c>
      <c r="Z286" s="10">
        <f>IFERROR(INDEX(EFs!B:B,MATCH(P286,EFs!A:A,0))*Dataset!Y286/1000,0)</f>
        <v>0</v>
      </c>
      <c r="AA286">
        <v>32.946866</v>
      </c>
      <c r="AB286">
        <v>-117.07728299999999</v>
      </c>
      <c r="AC286">
        <v>1</v>
      </c>
      <c r="AD286" t="s">
        <v>18387</v>
      </c>
      <c r="AE286">
        <v>12304</v>
      </c>
      <c r="AF286" t="s">
        <v>18606</v>
      </c>
      <c r="AI286" t="s">
        <v>18389</v>
      </c>
      <c r="AJ286" t="s">
        <v>18390</v>
      </c>
      <c r="AK286" t="s">
        <v>18391</v>
      </c>
      <c r="AL286">
        <v>92128</v>
      </c>
      <c r="AM286" t="s">
        <v>18392</v>
      </c>
      <c r="AN286" t="s">
        <v>18393</v>
      </c>
    </row>
    <row r="287" spans="1:40" ht="43.2" x14ac:dyDescent="0.3">
      <c r="A287" t="s">
        <v>1614</v>
      </c>
      <c r="B287" s="2" t="s">
        <v>15</v>
      </c>
      <c r="C287" s="3">
        <v>40025</v>
      </c>
      <c r="D287" t="s">
        <v>16</v>
      </c>
      <c r="E287" t="s">
        <v>1615</v>
      </c>
      <c r="F287" t="s">
        <v>1616</v>
      </c>
      <c r="G287" t="s">
        <v>1617</v>
      </c>
      <c r="H287" s="2" t="s">
        <v>457</v>
      </c>
      <c r="I287" s="2" t="s">
        <v>328</v>
      </c>
      <c r="J287" s="1" t="s">
        <v>1618</v>
      </c>
      <c r="K287" s="1">
        <f t="shared" si="18"/>
        <v>1</v>
      </c>
      <c r="L287" s="1">
        <f t="shared" si="18"/>
        <v>0</v>
      </c>
      <c r="M287" s="1">
        <f t="shared" si="18"/>
        <v>0</v>
      </c>
      <c r="N287" s="1">
        <f t="shared" si="18"/>
        <v>0</v>
      </c>
      <c r="O287" s="1">
        <f t="shared" si="19"/>
        <v>1</v>
      </c>
      <c r="P287" s="1" t="s">
        <v>18346</v>
      </c>
      <c r="Q287" s="1">
        <v>180</v>
      </c>
      <c r="R287" s="1">
        <v>289</v>
      </c>
      <c r="S287" s="9">
        <f t="shared" si="21"/>
        <v>180</v>
      </c>
      <c r="T287" s="3">
        <v>44593</v>
      </c>
      <c r="U287" s="8" t="s">
        <v>1619</v>
      </c>
      <c r="V287" s="3">
        <v>44593</v>
      </c>
      <c r="W287" s="8" t="s">
        <v>1619</v>
      </c>
      <c r="X287" s="8">
        <v>0</v>
      </c>
      <c r="Y287" s="10">
        <f t="shared" si="20"/>
        <v>0</v>
      </c>
      <c r="Z287" s="10">
        <f>IFERROR(INDEX(EFs!B:B,MATCH(P287,EFs!A:A,0))*Dataset!Y287/1000,0)</f>
        <v>0</v>
      </c>
      <c r="AA287">
        <v>32.641601000000001</v>
      </c>
      <c r="AB287">
        <v>-116.96831400000001</v>
      </c>
      <c r="AC287">
        <v>1</v>
      </c>
      <c r="AD287" t="s">
        <v>18387</v>
      </c>
      <c r="AE287">
        <v>1120</v>
      </c>
      <c r="AF287" t="s">
        <v>18477</v>
      </c>
      <c r="AI287" t="s">
        <v>18406</v>
      </c>
      <c r="AJ287" t="s">
        <v>18390</v>
      </c>
      <c r="AK287" t="s">
        <v>18391</v>
      </c>
      <c r="AL287">
        <v>91915</v>
      </c>
      <c r="AM287" t="s">
        <v>18392</v>
      </c>
      <c r="AN287" t="s">
        <v>18407</v>
      </c>
    </row>
    <row r="288" spans="1:40" ht="43.2" x14ac:dyDescent="0.3">
      <c r="A288" t="s">
        <v>1620</v>
      </c>
      <c r="B288" s="2" t="s">
        <v>15</v>
      </c>
      <c r="C288" s="3">
        <v>40025</v>
      </c>
      <c r="D288" t="s">
        <v>16</v>
      </c>
      <c r="E288" t="s">
        <v>1621</v>
      </c>
      <c r="G288" t="s">
        <v>1622</v>
      </c>
      <c r="H288" s="2" t="s">
        <v>83</v>
      </c>
      <c r="I288" s="2" t="s">
        <v>84</v>
      </c>
      <c r="J288" s="1" t="s">
        <v>1623</v>
      </c>
      <c r="K288" s="1">
        <f t="shared" si="18"/>
        <v>1</v>
      </c>
      <c r="L288" s="1">
        <f t="shared" si="18"/>
        <v>0</v>
      </c>
      <c r="M288" s="1">
        <f t="shared" si="18"/>
        <v>0</v>
      </c>
      <c r="N288" s="1">
        <f t="shared" si="18"/>
        <v>0</v>
      </c>
      <c r="O288" s="1">
        <f t="shared" si="19"/>
        <v>1</v>
      </c>
      <c r="P288" s="1" t="s">
        <v>18346</v>
      </c>
      <c r="Q288" s="1">
        <v>450</v>
      </c>
      <c r="R288" s="1">
        <v>630</v>
      </c>
      <c r="S288" s="9">
        <f t="shared" si="21"/>
        <v>450</v>
      </c>
      <c r="T288" s="3">
        <v>44680</v>
      </c>
      <c r="U288" s="8" t="s">
        <v>1624</v>
      </c>
      <c r="V288" s="3">
        <v>44680</v>
      </c>
      <c r="W288" s="8" t="s">
        <v>1625</v>
      </c>
      <c r="X288" s="8">
        <v>2.7</v>
      </c>
      <c r="Y288" s="10">
        <f t="shared" si="20"/>
        <v>1215</v>
      </c>
      <c r="Z288" s="10">
        <f>IFERROR(INDEX(EFs!B:B,MATCH(P288,EFs!A:A,0))*Dataset!Y288/1000,0)</f>
        <v>1.1036973990150001</v>
      </c>
      <c r="AA288">
        <v>32.636578</v>
      </c>
      <c r="AB288">
        <v>-117.078709</v>
      </c>
      <c r="AC288">
        <v>1</v>
      </c>
      <c r="AD288" t="s">
        <v>18387</v>
      </c>
      <c r="AE288">
        <v>420</v>
      </c>
      <c r="AF288" t="s">
        <v>18462</v>
      </c>
      <c r="AI288" t="s">
        <v>18406</v>
      </c>
      <c r="AJ288" t="s">
        <v>18390</v>
      </c>
      <c r="AK288" t="s">
        <v>18391</v>
      </c>
      <c r="AL288">
        <v>91910</v>
      </c>
      <c r="AM288" t="s">
        <v>18392</v>
      </c>
      <c r="AN288" t="s">
        <v>18393</v>
      </c>
    </row>
    <row r="289" spans="1:40" ht="57.6" x14ac:dyDescent="0.3">
      <c r="A289" t="s">
        <v>1626</v>
      </c>
      <c r="B289" s="2" t="s">
        <v>15</v>
      </c>
      <c r="C289" s="3">
        <v>40025</v>
      </c>
      <c r="D289" t="s">
        <v>16</v>
      </c>
      <c r="E289" t="s">
        <v>1621</v>
      </c>
      <c r="G289" t="s">
        <v>1627</v>
      </c>
      <c r="H289" s="2" t="s">
        <v>669</v>
      </c>
      <c r="I289" s="2" t="s">
        <v>236</v>
      </c>
      <c r="J289" s="1" t="s">
        <v>1628</v>
      </c>
      <c r="K289" s="1">
        <f t="shared" si="18"/>
        <v>1</v>
      </c>
      <c r="L289" s="1">
        <f t="shared" si="18"/>
        <v>0</v>
      </c>
      <c r="M289" s="1">
        <f t="shared" si="18"/>
        <v>0</v>
      </c>
      <c r="N289" s="1">
        <f t="shared" si="18"/>
        <v>0</v>
      </c>
      <c r="O289" s="1">
        <f t="shared" si="19"/>
        <v>1</v>
      </c>
      <c r="P289" s="1" t="s">
        <v>18346</v>
      </c>
      <c r="Q289" s="1">
        <v>500</v>
      </c>
      <c r="R289" s="1">
        <v>2275</v>
      </c>
      <c r="S289" s="9">
        <f t="shared" si="21"/>
        <v>500</v>
      </c>
      <c r="T289" s="3">
        <v>44533</v>
      </c>
      <c r="U289" s="8" t="s">
        <v>1629</v>
      </c>
      <c r="V289" s="3">
        <v>44533</v>
      </c>
      <c r="W289" s="8" t="s">
        <v>1630</v>
      </c>
      <c r="X289" s="8">
        <v>10.3</v>
      </c>
      <c r="Y289" s="10">
        <f t="shared" si="20"/>
        <v>5150</v>
      </c>
      <c r="Z289" s="10">
        <f>IFERROR(INDEX(EFs!B:B,MATCH(P289,EFs!A:A,0))*Dataset!Y289/1000,0)</f>
        <v>4.6782235431500006</v>
      </c>
      <c r="AA289">
        <v>32.747736000000003</v>
      </c>
      <c r="AB289">
        <v>-117.158953</v>
      </c>
      <c r="AC289">
        <v>0.8</v>
      </c>
      <c r="AD289" t="s">
        <v>18387</v>
      </c>
      <c r="AE289">
        <v>650</v>
      </c>
      <c r="AF289" t="s">
        <v>18607</v>
      </c>
      <c r="AI289" t="s">
        <v>18389</v>
      </c>
      <c r="AJ289" t="s">
        <v>18390</v>
      </c>
      <c r="AK289" t="s">
        <v>18391</v>
      </c>
      <c r="AL289">
        <v>92103</v>
      </c>
      <c r="AM289" t="s">
        <v>18392</v>
      </c>
      <c r="AN289" t="s">
        <v>18393</v>
      </c>
    </row>
    <row r="290" spans="1:40" ht="57.6" x14ac:dyDescent="0.3">
      <c r="A290" t="s">
        <v>1631</v>
      </c>
      <c r="B290" s="2" t="s">
        <v>15</v>
      </c>
      <c r="C290" s="3">
        <v>40025</v>
      </c>
      <c r="D290" t="s">
        <v>16</v>
      </c>
      <c r="E290" t="s">
        <v>1621</v>
      </c>
      <c r="G290" t="s">
        <v>1627</v>
      </c>
      <c r="H290" s="2" t="s">
        <v>669</v>
      </c>
      <c r="I290" s="2" t="s">
        <v>236</v>
      </c>
      <c r="J290" s="1" t="s">
        <v>1632</v>
      </c>
      <c r="K290" s="1">
        <f t="shared" si="18"/>
        <v>1</v>
      </c>
      <c r="L290" s="1">
        <f t="shared" si="18"/>
        <v>0</v>
      </c>
      <c r="M290" s="1">
        <f t="shared" si="18"/>
        <v>0</v>
      </c>
      <c r="N290" s="1">
        <f t="shared" si="18"/>
        <v>0</v>
      </c>
      <c r="O290" s="1">
        <f t="shared" si="19"/>
        <v>1</v>
      </c>
      <c r="P290" s="1" t="s">
        <v>18346</v>
      </c>
      <c r="Q290" s="1">
        <v>500</v>
      </c>
      <c r="R290" s="1">
        <v>2275</v>
      </c>
      <c r="S290" s="9">
        <f t="shared" si="21"/>
        <v>500</v>
      </c>
      <c r="T290" s="3">
        <v>44533</v>
      </c>
      <c r="U290" s="8" t="s">
        <v>1633</v>
      </c>
      <c r="V290" s="3">
        <v>44533</v>
      </c>
      <c r="W290" s="8" t="s">
        <v>1634</v>
      </c>
      <c r="X290" s="8">
        <v>10.199999999999999</v>
      </c>
      <c r="Y290" s="10">
        <f t="shared" si="20"/>
        <v>5100</v>
      </c>
      <c r="Z290" s="10">
        <f>IFERROR(INDEX(EFs!B:B,MATCH(P290,EFs!A:A,0))*Dataset!Y290/1000,0)</f>
        <v>4.6328038971000005</v>
      </c>
      <c r="AA290">
        <v>32.747736000000003</v>
      </c>
      <c r="AB290">
        <v>-117.158953</v>
      </c>
      <c r="AC290">
        <v>0.8</v>
      </c>
      <c r="AD290" t="s">
        <v>18387</v>
      </c>
      <c r="AE290">
        <v>650</v>
      </c>
      <c r="AF290" t="s">
        <v>18607</v>
      </c>
      <c r="AI290" t="s">
        <v>18389</v>
      </c>
      <c r="AJ290" t="s">
        <v>18390</v>
      </c>
      <c r="AK290" t="s">
        <v>18391</v>
      </c>
      <c r="AL290">
        <v>92103</v>
      </c>
      <c r="AM290" t="s">
        <v>18392</v>
      </c>
      <c r="AN290" t="s">
        <v>18393</v>
      </c>
    </row>
    <row r="291" spans="1:40" ht="57.6" x14ac:dyDescent="0.3">
      <c r="A291" t="s">
        <v>1635</v>
      </c>
      <c r="B291" s="2" t="s">
        <v>15</v>
      </c>
      <c r="C291" s="3">
        <v>40025</v>
      </c>
      <c r="D291" t="s">
        <v>16</v>
      </c>
      <c r="E291" t="s">
        <v>1621</v>
      </c>
      <c r="G291" t="s">
        <v>1627</v>
      </c>
      <c r="H291" s="2" t="s">
        <v>669</v>
      </c>
      <c r="I291" s="2" t="s">
        <v>236</v>
      </c>
      <c r="J291" s="1" t="s">
        <v>1636</v>
      </c>
      <c r="K291" s="1">
        <f t="shared" si="18"/>
        <v>1</v>
      </c>
      <c r="L291" s="1">
        <f t="shared" si="18"/>
        <v>0</v>
      </c>
      <c r="M291" s="1">
        <f t="shared" si="18"/>
        <v>0</v>
      </c>
      <c r="N291" s="1">
        <f t="shared" si="18"/>
        <v>0</v>
      </c>
      <c r="O291" s="1">
        <f t="shared" si="19"/>
        <v>1</v>
      </c>
      <c r="P291" s="1" t="s">
        <v>18346</v>
      </c>
      <c r="Q291" s="1">
        <v>500</v>
      </c>
      <c r="R291" s="1">
        <v>2275</v>
      </c>
      <c r="S291" s="9">
        <f t="shared" si="21"/>
        <v>500</v>
      </c>
      <c r="T291" s="3">
        <v>44533</v>
      </c>
      <c r="U291" s="8" t="s">
        <v>1637</v>
      </c>
      <c r="V291" s="3">
        <v>44533</v>
      </c>
      <c r="W291" s="8" t="s">
        <v>1638</v>
      </c>
      <c r="X291" s="8">
        <v>10.4</v>
      </c>
      <c r="Y291" s="10">
        <f t="shared" si="20"/>
        <v>5200</v>
      </c>
      <c r="Z291" s="10">
        <f>IFERROR(INDEX(EFs!B:B,MATCH(P291,EFs!A:A,0))*Dataset!Y291/1000,0)</f>
        <v>4.7236431891999997</v>
      </c>
      <c r="AA291">
        <v>32.747736000000003</v>
      </c>
      <c r="AB291">
        <v>-117.158953</v>
      </c>
      <c r="AC291">
        <v>0.8</v>
      </c>
      <c r="AD291" t="s">
        <v>18387</v>
      </c>
      <c r="AE291">
        <v>650</v>
      </c>
      <c r="AF291" t="s">
        <v>18607</v>
      </c>
      <c r="AI291" t="s">
        <v>18389</v>
      </c>
      <c r="AJ291" t="s">
        <v>18390</v>
      </c>
      <c r="AK291" t="s">
        <v>18391</v>
      </c>
      <c r="AL291">
        <v>92103</v>
      </c>
      <c r="AM291" t="s">
        <v>18392</v>
      </c>
      <c r="AN291" t="s">
        <v>18393</v>
      </c>
    </row>
    <row r="292" spans="1:40" ht="57.6" x14ac:dyDescent="0.3">
      <c r="A292" t="s">
        <v>1639</v>
      </c>
      <c r="B292" s="2" t="s">
        <v>15</v>
      </c>
      <c r="C292" s="3">
        <v>40025</v>
      </c>
      <c r="D292" t="s">
        <v>16</v>
      </c>
      <c r="E292" t="s">
        <v>1036</v>
      </c>
      <c r="F292" t="s">
        <v>27</v>
      </c>
      <c r="G292" t="s">
        <v>1640</v>
      </c>
      <c r="H292" s="2" t="s">
        <v>431</v>
      </c>
      <c r="I292" s="2" t="s">
        <v>53</v>
      </c>
      <c r="J292" s="1" t="s">
        <v>1641</v>
      </c>
      <c r="K292" s="1">
        <f t="shared" si="18"/>
        <v>1</v>
      </c>
      <c r="L292" s="1">
        <f t="shared" si="18"/>
        <v>0</v>
      </c>
      <c r="M292" s="1">
        <f t="shared" si="18"/>
        <v>0</v>
      </c>
      <c r="N292" s="1">
        <f t="shared" si="18"/>
        <v>0</v>
      </c>
      <c r="O292" s="1">
        <f t="shared" si="19"/>
        <v>1</v>
      </c>
      <c r="P292" s="1" t="s">
        <v>18346</v>
      </c>
      <c r="Q292" s="1">
        <v>500</v>
      </c>
      <c r="R292" s="1">
        <v>830</v>
      </c>
      <c r="S292" s="9">
        <f t="shared" si="21"/>
        <v>500</v>
      </c>
      <c r="T292" s="3">
        <v>44669</v>
      </c>
      <c r="U292" s="8" t="s">
        <v>1642</v>
      </c>
      <c r="V292" s="3">
        <v>44669</v>
      </c>
      <c r="W292" s="8" t="s">
        <v>1643</v>
      </c>
      <c r="X292" s="8">
        <v>3.1</v>
      </c>
      <c r="Y292" s="10">
        <f t="shared" si="20"/>
        <v>1550</v>
      </c>
      <c r="Z292" s="10">
        <f>IFERROR(INDEX(EFs!B:B,MATCH(P292,EFs!A:A,0))*Dataset!Y292/1000,0)</f>
        <v>1.4080090275499999</v>
      </c>
      <c r="AA292">
        <v>33.147091000000003</v>
      </c>
      <c r="AB292">
        <v>-117.189421</v>
      </c>
      <c r="AC292">
        <v>0.9</v>
      </c>
      <c r="AD292" t="s">
        <v>18394</v>
      </c>
      <c r="AE292">
        <v>225</v>
      </c>
      <c r="AF292" t="s">
        <v>18608</v>
      </c>
      <c r="AI292" t="s">
        <v>18466</v>
      </c>
      <c r="AJ292" t="s">
        <v>18390</v>
      </c>
      <c r="AK292" t="s">
        <v>18391</v>
      </c>
      <c r="AL292">
        <v>92069</v>
      </c>
      <c r="AM292" t="s">
        <v>18392</v>
      </c>
      <c r="AN292" t="s">
        <v>18397</v>
      </c>
    </row>
    <row r="293" spans="1:40" ht="57.6" x14ac:dyDescent="0.3">
      <c r="A293" t="s">
        <v>1644</v>
      </c>
      <c r="B293" s="2" t="s">
        <v>15</v>
      </c>
      <c r="C293" s="3">
        <v>40025</v>
      </c>
      <c r="D293" t="s">
        <v>16</v>
      </c>
      <c r="E293" t="s">
        <v>1645</v>
      </c>
      <c r="F293" t="s">
        <v>27</v>
      </c>
      <c r="G293" t="s">
        <v>1646</v>
      </c>
      <c r="H293" s="2" t="s">
        <v>1647</v>
      </c>
      <c r="I293" s="2" t="s">
        <v>30</v>
      </c>
      <c r="J293" s="1" t="s">
        <v>1648</v>
      </c>
      <c r="K293" s="1">
        <f t="shared" si="18"/>
        <v>1</v>
      </c>
      <c r="L293" s="1">
        <f t="shared" si="18"/>
        <v>0</v>
      </c>
      <c r="M293" s="1">
        <f t="shared" si="18"/>
        <v>0</v>
      </c>
      <c r="N293" s="1">
        <f t="shared" si="18"/>
        <v>0</v>
      </c>
      <c r="O293" s="1">
        <f t="shared" si="19"/>
        <v>1</v>
      </c>
      <c r="P293" s="1" t="s">
        <v>18346</v>
      </c>
      <c r="Q293" s="1">
        <v>250</v>
      </c>
      <c r="R293" s="1">
        <v>375</v>
      </c>
      <c r="S293" s="9">
        <f t="shared" si="21"/>
        <v>250</v>
      </c>
      <c r="T293" s="3">
        <v>44334</v>
      </c>
      <c r="U293" s="8" t="s">
        <v>1649</v>
      </c>
      <c r="V293" s="3">
        <v>44334</v>
      </c>
      <c r="W293" s="8" t="s">
        <v>1650</v>
      </c>
      <c r="X293" s="8">
        <v>1</v>
      </c>
      <c r="Y293" s="10">
        <f t="shared" si="20"/>
        <v>250</v>
      </c>
      <c r="Z293" s="10">
        <f>IFERROR(INDEX(EFs!B:B,MATCH(P293,EFs!A:A,0))*Dataset!Y293/1000,0)</f>
        <v>0.22709823025</v>
      </c>
      <c r="AA293">
        <v>32.960110999999998</v>
      </c>
      <c r="AB293">
        <v>-117.12324700000001</v>
      </c>
      <c r="AC293">
        <v>1</v>
      </c>
      <c r="AD293" t="s">
        <v>18394</v>
      </c>
      <c r="AE293">
        <v>13396</v>
      </c>
      <c r="AF293" t="s">
        <v>18609</v>
      </c>
      <c r="AI293" t="s">
        <v>18389</v>
      </c>
      <c r="AJ293" t="s">
        <v>18390</v>
      </c>
      <c r="AK293" t="s">
        <v>18391</v>
      </c>
      <c r="AL293">
        <v>92129</v>
      </c>
      <c r="AM293" t="s">
        <v>18392</v>
      </c>
      <c r="AN293" t="s">
        <v>18397</v>
      </c>
    </row>
    <row r="294" spans="1:40" ht="28.8" x14ac:dyDescent="0.3">
      <c r="A294" t="s">
        <v>1651</v>
      </c>
      <c r="B294" s="2" t="s">
        <v>15</v>
      </c>
      <c r="C294" s="3">
        <v>40025</v>
      </c>
      <c r="D294" t="s">
        <v>25</v>
      </c>
      <c r="E294" t="s">
        <v>1652</v>
      </c>
      <c r="G294" t="s">
        <v>1653</v>
      </c>
      <c r="H294" s="2" t="s">
        <v>1579</v>
      </c>
      <c r="I294" s="2" t="s">
        <v>30</v>
      </c>
      <c r="J294" s="1" t="s">
        <v>1654</v>
      </c>
      <c r="K294" s="1">
        <f t="shared" si="18"/>
        <v>1</v>
      </c>
      <c r="L294" s="1">
        <f t="shared" si="18"/>
        <v>0</v>
      </c>
      <c r="M294" s="1">
        <f t="shared" si="18"/>
        <v>0</v>
      </c>
      <c r="N294" s="1">
        <f t="shared" si="18"/>
        <v>0</v>
      </c>
      <c r="O294" s="1">
        <f t="shared" si="19"/>
        <v>1</v>
      </c>
      <c r="P294" s="1" t="s">
        <v>18346</v>
      </c>
      <c r="Q294" s="1" t="s">
        <v>18355</v>
      </c>
      <c r="R294" s="1">
        <v>2172</v>
      </c>
      <c r="S294" s="9">
        <f t="shared" si="21"/>
        <v>1619.6604</v>
      </c>
      <c r="T294" s="3">
        <v>44673</v>
      </c>
      <c r="U294" s="8" t="s">
        <v>1655</v>
      </c>
      <c r="V294" s="3">
        <v>44673</v>
      </c>
      <c r="W294" s="8" t="s">
        <v>1655</v>
      </c>
      <c r="X294" s="8">
        <v>0</v>
      </c>
      <c r="Y294" s="10">
        <f t="shared" si="20"/>
        <v>0</v>
      </c>
      <c r="Z294" s="10">
        <f>IFERROR(INDEX(EFs!B:B,MATCH(P294,EFs!A:A,0))*Dataset!Y294/1000,0)</f>
        <v>0</v>
      </c>
      <c r="AA294">
        <v>32.939470999999998</v>
      </c>
      <c r="AB294">
        <v>-117.025447</v>
      </c>
      <c r="AC294">
        <v>1</v>
      </c>
      <c r="AD294" t="s">
        <v>18387</v>
      </c>
      <c r="AE294">
        <v>14111</v>
      </c>
      <c r="AF294" t="s">
        <v>18610</v>
      </c>
      <c r="AI294" t="s">
        <v>18600</v>
      </c>
      <c r="AJ294" t="s">
        <v>18390</v>
      </c>
      <c r="AK294" t="s">
        <v>18391</v>
      </c>
      <c r="AL294">
        <v>92064</v>
      </c>
      <c r="AM294" t="s">
        <v>18392</v>
      </c>
      <c r="AN294" t="s">
        <v>18393</v>
      </c>
    </row>
    <row r="295" spans="1:40" ht="28.8" x14ac:dyDescent="0.3">
      <c r="A295" t="s">
        <v>1656</v>
      </c>
      <c r="B295" s="2" t="s">
        <v>15</v>
      </c>
      <c r="C295" s="3">
        <v>40025</v>
      </c>
      <c r="D295" t="s">
        <v>25</v>
      </c>
      <c r="E295" t="s">
        <v>1652</v>
      </c>
      <c r="G295" t="s">
        <v>1653</v>
      </c>
      <c r="H295" s="2" t="s">
        <v>1579</v>
      </c>
      <c r="I295" s="2" t="s">
        <v>30</v>
      </c>
      <c r="J295" s="1" t="s">
        <v>1657</v>
      </c>
      <c r="K295" s="1">
        <f t="shared" si="18"/>
        <v>0</v>
      </c>
      <c r="L295" s="1">
        <f t="shared" si="18"/>
        <v>0</v>
      </c>
      <c r="M295" s="1">
        <f t="shared" si="18"/>
        <v>0</v>
      </c>
      <c r="N295" s="1">
        <f t="shared" si="18"/>
        <v>0</v>
      </c>
      <c r="O295" s="1">
        <f t="shared" si="19"/>
        <v>0</v>
      </c>
      <c r="P295" s="1" t="s">
        <v>18352</v>
      </c>
      <c r="Q295" s="1" t="s">
        <v>18355</v>
      </c>
      <c r="R295" s="1">
        <v>80</v>
      </c>
      <c r="S295" s="9">
        <f t="shared" si="21"/>
        <v>59.656000000000006</v>
      </c>
      <c r="T295" s="3">
        <v>44673</v>
      </c>
      <c r="U295" s="8" t="s">
        <v>1658</v>
      </c>
      <c r="V295" s="3">
        <v>44673</v>
      </c>
      <c r="W295" s="8" t="s">
        <v>1606</v>
      </c>
      <c r="X295" s="8">
        <v>0.4</v>
      </c>
      <c r="Y295" s="10">
        <f t="shared" si="20"/>
        <v>23.862400000000004</v>
      </c>
      <c r="Z295" s="10">
        <f>IFERROR(INDEX(EFs!B:B,MATCH(P295,EFs!A:A,0))*Dataset!Y295/1000,0)</f>
        <v>0</v>
      </c>
      <c r="AA295">
        <v>32.939470999999998</v>
      </c>
      <c r="AB295">
        <v>-117.025447</v>
      </c>
      <c r="AC295">
        <v>1</v>
      </c>
      <c r="AD295" t="s">
        <v>18387</v>
      </c>
      <c r="AE295">
        <v>14111</v>
      </c>
      <c r="AF295" t="s">
        <v>18610</v>
      </c>
      <c r="AI295" t="s">
        <v>18600</v>
      </c>
      <c r="AJ295" t="s">
        <v>18390</v>
      </c>
      <c r="AK295" t="s">
        <v>18391</v>
      </c>
      <c r="AL295">
        <v>92064</v>
      </c>
      <c r="AM295" t="s">
        <v>18392</v>
      </c>
      <c r="AN295" t="s">
        <v>18393</v>
      </c>
    </row>
    <row r="296" spans="1:40" ht="28.8" x14ac:dyDescent="0.3">
      <c r="A296" t="s">
        <v>1659</v>
      </c>
      <c r="B296" s="2" t="s">
        <v>15</v>
      </c>
      <c r="C296" s="3">
        <v>40025</v>
      </c>
      <c r="D296" t="s">
        <v>25</v>
      </c>
      <c r="E296" t="s">
        <v>1660</v>
      </c>
      <c r="F296" t="s">
        <v>1661</v>
      </c>
      <c r="G296" t="s">
        <v>1662</v>
      </c>
      <c r="H296" s="2" t="s">
        <v>781</v>
      </c>
      <c r="I296" s="2" t="s">
        <v>782</v>
      </c>
      <c r="J296" s="1" t="s">
        <v>1663</v>
      </c>
      <c r="K296" s="1">
        <f t="shared" si="18"/>
        <v>0</v>
      </c>
      <c r="L296" s="1">
        <f t="shared" si="18"/>
        <v>0</v>
      </c>
      <c r="M296" s="1">
        <f t="shared" si="18"/>
        <v>1</v>
      </c>
      <c r="N296" s="1">
        <f t="shared" si="18"/>
        <v>0</v>
      </c>
      <c r="O296" s="1">
        <f t="shared" si="19"/>
        <v>1</v>
      </c>
      <c r="P296" s="1" t="s">
        <v>18348</v>
      </c>
      <c r="Q296" s="1">
        <v>100</v>
      </c>
      <c r="R296" s="1" t="s">
        <v>18352</v>
      </c>
      <c r="S296" s="9">
        <f t="shared" si="21"/>
        <v>100</v>
      </c>
      <c r="T296" s="3">
        <v>44561</v>
      </c>
      <c r="U296" s="8" t="s">
        <v>1664</v>
      </c>
      <c r="V296" s="3">
        <v>44617</v>
      </c>
      <c r="W296" s="8" t="s">
        <v>1665</v>
      </c>
      <c r="X296" s="8">
        <v>2.1</v>
      </c>
      <c r="Y296" s="10">
        <f t="shared" si="20"/>
        <v>210</v>
      </c>
      <c r="Z296" s="10">
        <f>IFERROR(INDEX(EFs!B:B,MATCH(P296,EFs!A:A,0))*Dataset!Y296/1000,0)</f>
        <v>0.15251370099</v>
      </c>
      <c r="AA296">
        <v>32.905357000000002</v>
      </c>
      <c r="AB296">
        <v>-117.213286</v>
      </c>
      <c r="AC296">
        <v>1</v>
      </c>
      <c r="AD296" t="s">
        <v>18387</v>
      </c>
      <c r="AE296">
        <v>4245</v>
      </c>
      <c r="AF296" t="s">
        <v>18611</v>
      </c>
      <c r="AI296" t="s">
        <v>18389</v>
      </c>
      <c r="AJ296" t="s">
        <v>18390</v>
      </c>
      <c r="AK296" t="s">
        <v>18391</v>
      </c>
      <c r="AL296">
        <v>92121</v>
      </c>
      <c r="AM296" t="s">
        <v>18392</v>
      </c>
      <c r="AN296" t="s">
        <v>18393</v>
      </c>
    </row>
    <row r="297" spans="1:40" ht="43.2" x14ac:dyDescent="0.3">
      <c r="A297" t="s">
        <v>1666</v>
      </c>
      <c r="B297" s="2" t="s">
        <v>15</v>
      </c>
      <c r="C297" s="3">
        <v>40025</v>
      </c>
      <c r="D297" t="s">
        <v>25</v>
      </c>
      <c r="E297" t="s">
        <v>1667</v>
      </c>
      <c r="F297" t="s">
        <v>1668</v>
      </c>
      <c r="G297" t="s">
        <v>1669</v>
      </c>
      <c r="H297" s="2" t="s">
        <v>523</v>
      </c>
      <c r="I297" s="2" t="s">
        <v>164</v>
      </c>
      <c r="J297" s="1" t="s">
        <v>1670</v>
      </c>
      <c r="K297" s="1">
        <f t="shared" si="18"/>
        <v>1</v>
      </c>
      <c r="L297" s="1">
        <f t="shared" si="18"/>
        <v>0</v>
      </c>
      <c r="M297" s="1">
        <f t="shared" si="18"/>
        <v>0</v>
      </c>
      <c r="N297" s="1">
        <f t="shared" si="18"/>
        <v>0</v>
      </c>
      <c r="O297" s="1">
        <f t="shared" si="19"/>
        <v>1</v>
      </c>
      <c r="P297" s="1" t="s">
        <v>18346</v>
      </c>
      <c r="Q297" s="1" t="s">
        <v>18355</v>
      </c>
      <c r="R297" s="1">
        <v>174</v>
      </c>
      <c r="S297" s="9">
        <f t="shared" si="21"/>
        <v>129.7518</v>
      </c>
      <c r="T297" s="3">
        <v>44496</v>
      </c>
      <c r="U297" s="8" t="s">
        <v>1671</v>
      </c>
      <c r="V297" s="3">
        <v>44496</v>
      </c>
      <c r="W297" s="8" t="s">
        <v>1672</v>
      </c>
      <c r="X297" s="8">
        <v>4.4000000000000004</v>
      </c>
      <c r="Y297" s="10">
        <f t="shared" si="20"/>
        <v>570.9079200000001</v>
      </c>
      <c r="Z297" s="10">
        <f>IFERROR(INDEX(EFs!B:B,MATCH(P297,EFs!A:A,0))*Dataset!Y297/1000,0)</f>
        <v>0.51860871307083434</v>
      </c>
      <c r="AA297">
        <v>33.203609999999998</v>
      </c>
      <c r="AB297">
        <v>-117.366443</v>
      </c>
      <c r="AC297">
        <v>1</v>
      </c>
      <c r="AD297" t="s">
        <v>18387</v>
      </c>
      <c r="AE297">
        <v>1806</v>
      </c>
      <c r="AF297" t="s">
        <v>18487</v>
      </c>
      <c r="AI297" t="s">
        <v>18410</v>
      </c>
      <c r="AJ297" t="s">
        <v>18390</v>
      </c>
      <c r="AK297" t="s">
        <v>18391</v>
      </c>
      <c r="AL297">
        <v>92058</v>
      </c>
      <c r="AM297" t="s">
        <v>18392</v>
      </c>
      <c r="AN297" t="s">
        <v>18393</v>
      </c>
    </row>
    <row r="298" spans="1:40" ht="28.8" x14ac:dyDescent="0.3">
      <c r="A298" t="s">
        <v>1673</v>
      </c>
      <c r="B298" s="2" t="s">
        <v>15</v>
      </c>
      <c r="C298" s="3">
        <v>40025</v>
      </c>
      <c r="D298" t="s">
        <v>25</v>
      </c>
      <c r="E298" t="s">
        <v>1674</v>
      </c>
      <c r="F298" t="s">
        <v>1675</v>
      </c>
      <c r="G298" t="s">
        <v>1676</v>
      </c>
      <c r="H298" s="2" t="s">
        <v>19</v>
      </c>
      <c r="I298" s="2" t="s">
        <v>20</v>
      </c>
      <c r="J298" s="1" t="s">
        <v>1677</v>
      </c>
      <c r="K298" s="1">
        <f t="shared" si="18"/>
        <v>1</v>
      </c>
      <c r="L298" s="1">
        <f t="shared" si="18"/>
        <v>0</v>
      </c>
      <c r="M298" s="1">
        <f t="shared" si="18"/>
        <v>0</v>
      </c>
      <c r="N298" s="1">
        <f t="shared" si="18"/>
        <v>0</v>
      </c>
      <c r="O298" s="1">
        <f t="shared" si="19"/>
        <v>1</v>
      </c>
      <c r="P298" s="1" t="s">
        <v>18346</v>
      </c>
      <c r="Q298" s="1" t="s">
        <v>18355</v>
      </c>
      <c r="R298" s="1">
        <v>490</v>
      </c>
      <c r="S298" s="9">
        <f t="shared" si="21"/>
        <v>365.39300000000003</v>
      </c>
      <c r="T298" s="3">
        <v>44420</v>
      </c>
      <c r="U298" s="8" t="s">
        <v>1678</v>
      </c>
      <c r="V298" s="3">
        <v>44420</v>
      </c>
      <c r="W298" s="8" t="s">
        <v>1679</v>
      </c>
      <c r="X298" s="8">
        <v>0.5</v>
      </c>
      <c r="Y298" s="10">
        <f t="shared" si="20"/>
        <v>182.69650000000001</v>
      </c>
      <c r="Z298" s="10">
        <f>IFERROR(INDEX(EFs!B:B,MATCH(P298,EFs!A:A,0))*Dataset!Y298/1000,0)</f>
        <v>0.16596020729147651</v>
      </c>
      <c r="AA298">
        <v>32.720481999999997</v>
      </c>
      <c r="AB298">
        <v>-117.15799699999999</v>
      </c>
      <c r="AC298">
        <v>1</v>
      </c>
      <c r="AD298" t="s">
        <v>18387</v>
      </c>
      <c r="AE298">
        <v>702</v>
      </c>
      <c r="AF298" t="s">
        <v>18511</v>
      </c>
      <c r="AI298" t="s">
        <v>18389</v>
      </c>
      <c r="AJ298" t="s">
        <v>18390</v>
      </c>
      <c r="AK298" t="s">
        <v>18391</v>
      </c>
      <c r="AL298">
        <v>92101</v>
      </c>
      <c r="AM298" t="s">
        <v>18392</v>
      </c>
      <c r="AN298" t="s">
        <v>18393</v>
      </c>
    </row>
    <row r="299" spans="1:40" ht="28.8" x14ac:dyDescent="0.3">
      <c r="A299" t="s">
        <v>1680</v>
      </c>
      <c r="B299" s="2" t="s">
        <v>15</v>
      </c>
      <c r="C299" s="3">
        <v>40025</v>
      </c>
      <c r="D299" t="s">
        <v>25</v>
      </c>
      <c r="E299" t="s">
        <v>1681</v>
      </c>
      <c r="F299" t="s">
        <v>72</v>
      </c>
      <c r="G299" t="s">
        <v>1682</v>
      </c>
      <c r="H299" s="2" t="s">
        <v>19</v>
      </c>
      <c r="I299" s="2" t="s">
        <v>20</v>
      </c>
      <c r="J299" s="1" t="s">
        <v>1683</v>
      </c>
      <c r="K299" s="1">
        <f t="shared" si="18"/>
        <v>1</v>
      </c>
      <c r="L299" s="1">
        <f t="shared" si="18"/>
        <v>0</v>
      </c>
      <c r="M299" s="1">
        <f t="shared" si="18"/>
        <v>0</v>
      </c>
      <c r="N299" s="1">
        <f t="shared" si="18"/>
        <v>0</v>
      </c>
      <c r="O299" s="1">
        <f t="shared" si="19"/>
        <v>1</v>
      </c>
      <c r="P299" s="1" t="s">
        <v>18346</v>
      </c>
      <c r="Q299" s="1" t="s">
        <v>18355</v>
      </c>
      <c r="R299" s="1">
        <v>344</v>
      </c>
      <c r="S299" s="9">
        <f t="shared" si="21"/>
        <v>256.52080000000001</v>
      </c>
      <c r="T299" s="3">
        <v>44693</v>
      </c>
      <c r="U299" s="8" t="s">
        <v>1684</v>
      </c>
      <c r="V299" s="3">
        <v>44693</v>
      </c>
      <c r="W299" s="8" t="s">
        <v>1685</v>
      </c>
      <c r="X299" s="8">
        <v>19.399999999999999</v>
      </c>
      <c r="Y299" s="10">
        <f t="shared" si="20"/>
        <v>4976.5035200000002</v>
      </c>
      <c r="Z299" s="10">
        <f>IFERROR(INDEX(EFs!B:B,MATCH(P299,EFs!A:A,0))*Dataset!Y299/1000,0)</f>
        <v>4.5206205688995826</v>
      </c>
      <c r="AA299">
        <v>32.716299999999997</v>
      </c>
      <c r="AB299">
        <v>-117.156081</v>
      </c>
      <c r="AC299">
        <v>1</v>
      </c>
      <c r="AD299" t="s">
        <v>18387</v>
      </c>
      <c r="AE299">
        <v>1055</v>
      </c>
      <c r="AF299" t="s">
        <v>18612</v>
      </c>
      <c r="AI299" t="s">
        <v>18389</v>
      </c>
      <c r="AJ299" t="s">
        <v>18390</v>
      </c>
      <c r="AK299" t="s">
        <v>18391</v>
      </c>
      <c r="AL299">
        <v>92101</v>
      </c>
      <c r="AM299" t="s">
        <v>18392</v>
      </c>
      <c r="AN299" t="s">
        <v>18393</v>
      </c>
    </row>
    <row r="300" spans="1:40" ht="28.8" x14ac:dyDescent="0.3">
      <c r="A300" t="s">
        <v>1686</v>
      </c>
      <c r="B300" s="2" t="s">
        <v>15</v>
      </c>
      <c r="C300" s="3">
        <v>40025</v>
      </c>
      <c r="D300" t="s">
        <v>25</v>
      </c>
      <c r="E300" t="s">
        <v>1687</v>
      </c>
      <c r="G300" t="s">
        <v>1688</v>
      </c>
      <c r="H300" s="2" t="s">
        <v>1579</v>
      </c>
      <c r="I300" s="2" t="s">
        <v>30</v>
      </c>
      <c r="J300" s="1" t="s">
        <v>1689</v>
      </c>
      <c r="K300" s="1">
        <f t="shared" si="18"/>
        <v>1</v>
      </c>
      <c r="L300" s="1">
        <f t="shared" si="18"/>
        <v>0</v>
      </c>
      <c r="M300" s="1">
        <f t="shared" si="18"/>
        <v>0</v>
      </c>
      <c r="N300" s="1">
        <f t="shared" si="18"/>
        <v>0</v>
      </c>
      <c r="O300" s="1">
        <f t="shared" si="19"/>
        <v>1</v>
      </c>
      <c r="P300" s="1" t="s">
        <v>18346</v>
      </c>
      <c r="Q300" s="1" t="s">
        <v>18355</v>
      </c>
      <c r="R300" s="1">
        <v>1495</v>
      </c>
      <c r="S300" s="9">
        <f t="shared" si="21"/>
        <v>1114.8215</v>
      </c>
      <c r="T300" s="3">
        <v>44421</v>
      </c>
      <c r="U300" s="8" t="s">
        <v>1690</v>
      </c>
      <c r="V300" s="3">
        <v>44777</v>
      </c>
      <c r="W300" s="8" t="s">
        <v>1691</v>
      </c>
      <c r="X300" s="8">
        <v>4</v>
      </c>
      <c r="Y300" s="10">
        <f t="shared" si="20"/>
        <v>4459.2860000000001</v>
      </c>
      <c r="Z300" s="10">
        <f>IFERROR(INDEX(EFs!B:B,MATCH(P300,EFs!A:A,0))*Dataset!Y300/1000,0)</f>
        <v>4.0507838351144061</v>
      </c>
      <c r="AA300">
        <v>32.936987000000002</v>
      </c>
      <c r="AB300">
        <v>-117.052657</v>
      </c>
      <c r="AC300">
        <v>1</v>
      </c>
      <c r="AD300" t="s">
        <v>18387</v>
      </c>
      <c r="AE300">
        <v>12180</v>
      </c>
      <c r="AF300" t="s">
        <v>18613</v>
      </c>
      <c r="AI300" t="s">
        <v>18600</v>
      </c>
      <c r="AJ300" t="s">
        <v>18390</v>
      </c>
      <c r="AK300" t="s">
        <v>18391</v>
      </c>
      <c r="AL300">
        <v>92064</v>
      </c>
      <c r="AM300" t="s">
        <v>18392</v>
      </c>
      <c r="AN300" t="s">
        <v>18393</v>
      </c>
    </row>
    <row r="301" spans="1:40" ht="43.2" x14ac:dyDescent="0.3">
      <c r="A301" t="s">
        <v>1692</v>
      </c>
      <c r="B301" s="2" t="s">
        <v>15</v>
      </c>
      <c r="C301" s="3">
        <v>40025</v>
      </c>
      <c r="D301" t="s">
        <v>25</v>
      </c>
      <c r="E301" t="s">
        <v>1693</v>
      </c>
      <c r="F301" t="s">
        <v>1694</v>
      </c>
      <c r="G301" t="s">
        <v>1695</v>
      </c>
      <c r="H301" s="2" t="s">
        <v>147</v>
      </c>
      <c r="I301" s="2" t="s">
        <v>53</v>
      </c>
      <c r="J301" s="1" t="s">
        <v>1696</v>
      </c>
      <c r="K301" s="1">
        <f t="shared" si="18"/>
        <v>1</v>
      </c>
      <c r="L301" s="1">
        <f t="shared" si="18"/>
        <v>0</v>
      </c>
      <c r="M301" s="1">
        <f t="shared" si="18"/>
        <v>0</v>
      </c>
      <c r="N301" s="1">
        <f t="shared" si="18"/>
        <v>0</v>
      </c>
      <c r="O301" s="1">
        <f t="shared" si="19"/>
        <v>1</v>
      </c>
      <c r="P301" s="1" t="s">
        <v>18346</v>
      </c>
      <c r="Q301" s="1">
        <v>250</v>
      </c>
      <c r="R301" s="1">
        <v>277</v>
      </c>
      <c r="S301" s="9">
        <f t="shared" si="21"/>
        <v>250</v>
      </c>
      <c r="T301" s="3">
        <v>44630</v>
      </c>
      <c r="U301" s="8" t="s">
        <v>1697</v>
      </c>
      <c r="V301" s="3">
        <v>44630</v>
      </c>
      <c r="W301" s="8" t="s">
        <v>1698</v>
      </c>
      <c r="X301" s="8">
        <v>2.1</v>
      </c>
      <c r="Y301" s="10">
        <f t="shared" si="20"/>
        <v>525</v>
      </c>
      <c r="Z301" s="10">
        <f>IFERROR(INDEX(EFs!B:B,MATCH(P301,EFs!A:A,0))*Dataset!Y301/1000,0)</f>
        <v>0.47690628352499997</v>
      </c>
      <c r="AA301">
        <v>33.148901000000002</v>
      </c>
      <c r="AB301">
        <v>-117.23534100000001</v>
      </c>
      <c r="AC301">
        <v>0.9</v>
      </c>
      <c r="AD301" t="s">
        <v>18429</v>
      </c>
      <c r="AE301">
        <v>1392</v>
      </c>
      <c r="AF301" t="s">
        <v>18614</v>
      </c>
      <c r="AI301" t="s">
        <v>18416</v>
      </c>
      <c r="AJ301" t="s">
        <v>18390</v>
      </c>
      <c r="AK301" t="s">
        <v>18391</v>
      </c>
      <c r="AL301">
        <v>92081</v>
      </c>
      <c r="AM301" t="s">
        <v>18392</v>
      </c>
      <c r="AN301" t="s">
        <v>18393</v>
      </c>
    </row>
    <row r="302" spans="1:40" ht="43.2" x14ac:dyDescent="0.3">
      <c r="A302" t="s">
        <v>1699</v>
      </c>
      <c r="B302" s="2" t="s">
        <v>15</v>
      </c>
      <c r="C302" s="3">
        <v>40025</v>
      </c>
      <c r="D302" t="s">
        <v>25</v>
      </c>
      <c r="E302" t="s">
        <v>1700</v>
      </c>
      <c r="F302" t="s">
        <v>1701</v>
      </c>
      <c r="G302" t="s">
        <v>1702</v>
      </c>
      <c r="H302" s="2" t="s">
        <v>181</v>
      </c>
      <c r="I302" s="2" t="s">
        <v>107</v>
      </c>
      <c r="J302" s="1" t="s">
        <v>1703</v>
      </c>
      <c r="K302" s="1">
        <f t="shared" si="18"/>
        <v>1</v>
      </c>
      <c r="L302" s="1">
        <f t="shared" si="18"/>
        <v>0</v>
      </c>
      <c r="M302" s="1">
        <f t="shared" si="18"/>
        <v>0</v>
      </c>
      <c r="N302" s="1">
        <f t="shared" si="18"/>
        <v>0</v>
      </c>
      <c r="O302" s="1">
        <f t="shared" si="19"/>
        <v>1</v>
      </c>
      <c r="P302" s="1" t="s">
        <v>18346</v>
      </c>
      <c r="Q302" s="1">
        <v>180</v>
      </c>
      <c r="R302" s="1">
        <v>375</v>
      </c>
      <c r="S302" s="9">
        <f t="shared" si="21"/>
        <v>180</v>
      </c>
      <c r="T302" s="3">
        <v>44456</v>
      </c>
      <c r="U302" s="8" t="s">
        <v>1704</v>
      </c>
      <c r="V302" s="3">
        <v>44456</v>
      </c>
      <c r="W302" s="8" t="s">
        <v>1705</v>
      </c>
      <c r="X302" s="8">
        <v>8.3000000000000007</v>
      </c>
      <c r="Y302" s="10">
        <f t="shared" si="20"/>
        <v>1494.0000000000002</v>
      </c>
      <c r="Z302" s="10">
        <f>IFERROR(INDEX(EFs!B:B,MATCH(P302,EFs!A:A,0))*Dataset!Y302/1000,0)</f>
        <v>1.3571390239740004</v>
      </c>
      <c r="AA302">
        <v>32.787325000000003</v>
      </c>
      <c r="AB302">
        <v>-117.099676</v>
      </c>
      <c r="AC302">
        <v>1</v>
      </c>
      <c r="AD302" t="s">
        <v>18387</v>
      </c>
      <c r="AE302">
        <v>4405</v>
      </c>
      <c r="AF302" t="s">
        <v>18615</v>
      </c>
      <c r="AI302" t="s">
        <v>18389</v>
      </c>
      <c r="AJ302" t="s">
        <v>18390</v>
      </c>
      <c r="AK302" t="s">
        <v>18391</v>
      </c>
      <c r="AL302">
        <v>92120</v>
      </c>
      <c r="AM302" t="s">
        <v>18392</v>
      </c>
      <c r="AN302" t="s">
        <v>18393</v>
      </c>
    </row>
    <row r="303" spans="1:40" ht="43.2" x14ac:dyDescent="0.3">
      <c r="A303" t="s">
        <v>1706</v>
      </c>
      <c r="B303" s="2" t="s">
        <v>15</v>
      </c>
      <c r="C303" s="3">
        <v>40025</v>
      </c>
      <c r="D303" t="s">
        <v>25</v>
      </c>
      <c r="E303" t="s">
        <v>1700</v>
      </c>
      <c r="F303" t="s">
        <v>1701</v>
      </c>
      <c r="G303" t="s">
        <v>1707</v>
      </c>
      <c r="H303" s="2" t="s">
        <v>217</v>
      </c>
      <c r="I303" s="2" t="s">
        <v>218</v>
      </c>
      <c r="J303" s="1" t="s">
        <v>1708</v>
      </c>
      <c r="K303" s="1">
        <f t="shared" si="18"/>
        <v>1</v>
      </c>
      <c r="L303" s="1">
        <f t="shared" si="18"/>
        <v>0</v>
      </c>
      <c r="M303" s="1">
        <f t="shared" si="18"/>
        <v>0</v>
      </c>
      <c r="N303" s="1">
        <f t="shared" si="18"/>
        <v>0</v>
      </c>
      <c r="O303" s="1">
        <f t="shared" si="19"/>
        <v>1</v>
      </c>
      <c r="P303" s="1" t="s">
        <v>18346</v>
      </c>
      <c r="Q303" s="1">
        <v>60</v>
      </c>
      <c r="R303" s="1">
        <v>100</v>
      </c>
      <c r="S303" s="9">
        <f t="shared" si="21"/>
        <v>60</v>
      </c>
      <c r="T303" s="8"/>
      <c r="U303" s="8"/>
      <c r="V303" s="8"/>
      <c r="W303" s="8"/>
      <c r="X303" s="8"/>
      <c r="Y303" s="10">
        <f t="shared" si="20"/>
        <v>0</v>
      </c>
      <c r="Z303" s="10">
        <f>IFERROR(INDEX(EFs!B:B,MATCH(P303,EFs!A:A,0))*Dataset!Y303/1000,0)</f>
        <v>0</v>
      </c>
      <c r="AA303">
        <v>32.585082</v>
      </c>
      <c r="AB303">
        <v>-117.03357099999999</v>
      </c>
      <c r="AC303">
        <v>1</v>
      </c>
      <c r="AD303" t="s">
        <v>18387</v>
      </c>
      <c r="AE303">
        <v>4650</v>
      </c>
      <c r="AF303" t="s">
        <v>18616</v>
      </c>
      <c r="AI303" t="s">
        <v>18389</v>
      </c>
      <c r="AJ303" t="s">
        <v>18390</v>
      </c>
      <c r="AK303" t="s">
        <v>18391</v>
      </c>
      <c r="AL303">
        <v>92154</v>
      </c>
      <c r="AM303" t="s">
        <v>18392</v>
      </c>
      <c r="AN303" t="s">
        <v>2733</v>
      </c>
    </row>
    <row r="304" spans="1:40" ht="28.8" x14ac:dyDescent="0.3">
      <c r="A304" t="s">
        <v>1709</v>
      </c>
      <c r="B304" s="2" t="s">
        <v>15</v>
      </c>
      <c r="C304" s="3">
        <v>40025</v>
      </c>
      <c r="D304" t="s">
        <v>25</v>
      </c>
      <c r="E304" t="s">
        <v>1710</v>
      </c>
      <c r="F304" t="s">
        <v>774</v>
      </c>
      <c r="G304" t="s">
        <v>1711</v>
      </c>
      <c r="H304" s="2" t="s">
        <v>19</v>
      </c>
      <c r="I304" s="2" t="s">
        <v>20</v>
      </c>
      <c r="J304" s="1" t="s">
        <v>1712</v>
      </c>
      <c r="K304" s="1">
        <f t="shared" si="18"/>
        <v>1</v>
      </c>
      <c r="L304" s="1">
        <f t="shared" si="18"/>
        <v>0</v>
      </c>
      <c r="M304" s="1">
        <f t="shared" si="18"/>
        <v>0</v>
      </c>
      <c r="N304" s="1">
        <f t="shared" si="18"/>
        <v>0</v>
      </c>
      <c r="O304" s="1">
        <f t="shared" si="19"/>
        <v>1</v>
      </c>
      <c r="P304" s="1" t="s">
        <v>18346</v>
      </c>
      <c r="Q304" s="1" t="s">
        <v>18355</v>
      </c>
      <c r="R304" s="1">
        <v>68</v>
      </c>
      <c r="S304" s="9">
        <f t="shared" si="21"/>
        <v>50.707599999999999</v>
      </c>
      <c r="T304" s="3">
        <v>44810</v>
      </c>
      <c r="U304" s="8" t="s">
        <v>1713</v>
      </c>
      <c r="V304" s="3">
        <v>44810</v>
      </c>
      <c r="W304" s="8" t="s">
        <v>1714</v>
      </c>
      <c r="X304" s="8">
        <v>0.7</v>
      </c>
      <c r="Y304" s="10">
        <f t="shared" si="20"/>
        <v>35.49532</v>
      </c>
      <c r="Z304" s="10">
        <f>IFERROR(INDEX(EFs!B:B,MATCH(P304,EFs!A:A,0))*Dataset!Y304/1000,0)</f>
        <v>3.2243697416629719E-2</v>
      </c>
      <c r="AA304">
        <v>32.721088000000002</v>
      </c>
      <c r="AB304">
        <v>-117.15795799999999</v>
      </c>
      <c r="AC304">
        <v>1</v>
      </c>
      <c r="AD304" t="s">
        <v>18394</v>
      </c>
      <c r="AE304">
        <v>750</v>
      </c>
      <c r="AF304" t="s">
        <v>18617</v>
      </c>
      <c r="AI304" t="s">
        <v>18389</v>
      </c>
      <c r="AJ304" t="s">
        <v>18390</v>
      </c>
      <c r="AK304" t="s">
        <v>18391</v>
      </c>
      <c r="AL304">
        <v>92101</v>
      </c>
      <c r="AM304" t="s">
        <v>18392</v>
      </c>
      <c r="AN304" t="s">
        <v>18397</v>
      </c>
    </row>
    <row r="305" spans="1:40" ht="57.6" x14ac:dyDescent="0.3">
      <c r="A305" t="s">
        <v>1715</v>
      </c>
      <c r="B305" s="2" t="s">
        <v>15</v>
      </c>
      <c r="C305" s="3">
        <v>40025</v>
      </c>
      <c r="D305" t="s">
        <v>16</v>
      </c>
      <c r="E305" t="s">
        <v>1716</v>
      </c>
      <c r="F305" t="s">
        <v>1717</v>
      </c>
      <c r="G305" t="s">
        <v>1718</v>
      </c>
      <c r="H305" s="2" t="s">
        <v>781</v>
      </c>
      <c r="I305" s="2" t="s">
        <v>782</v>
      </c>
      <c r="J305" s="1" t="s">
        <v>1719</v>
      </c>
      <c r="K305" s="1">
        <f t="shared" si="18"/>
        <v>1</v>
      </c>
      <c r="L305" s="1">
        <f t="shared" si="18"/>
        <v>0</v>
      </c>
      <c r="M305" s="1">
        <f t="shared" si="18"/>
        <v>0</v>
      </c>
      <c r="N305" s="1">
        <f t="shared" si="18"/>
        <v>0</v>
      </c>
      <c r="O305" s="1">
        <f t="shared" si="19"/>
        <v>1</v>
      </c>
      <c r="P305" s="1" t="s">
        <v>18346</v>
      </c>
      <c r="Q305" s="1">
        <v>125</v>
      </c>
      <c r="R305" s="1">
        <v>2200</v>
      </c>
      <c r="S305" s="9">
        <f t="shared" si="21"/>
        <v>125</v>
      </c>
      <c r="T305" s="3">
        <v>44544</v>
      </c>
      <c r="U305" s="8" t="s">
        <v>1720</v>
      </c>
      <c r="V305" s="3">
        <v>44544</v>
      </c>
      <c r="W305" s="8" t="s">
        <v>1721</v>
      </c>
      <c r="X305" s="8">
        <v>6.1</v>
      </c>
      <c r="Y305" s="10">
        <f t="shared" si="20"/>
        <v>762.5</v>
      </c>
      <c r="Z305" s="10">
        <f>IFERROR(INDEX(EFs!B:B,MATCH(P305,EFs!A:A,0))*Dataset!Y305/1000,0)</f>
        <v>0.69264960226250005</v>
      </c>
      <c r="AA305">
        <v>32.905987000000003</v>
      </c>
      <c r="AB305">
        <v>-117.186132</v>
      </c>
      <c r="AC305">
        <v>1</v>
      </c>
      <c r="AD305" t="s">
        <v>18387</v>
      </c>
      <c r="AE305">
        <v>6310</v>
      </c>
      <c r="AF305" t="s">
        <v>18557</v>
      </c>
      <c r="AI305" t="s">
        <v>18389</v>
      </c>
      <c r="AJ305" t="s">
        <v>18390</v>
      </c>
      <c r="AK305" t="s">
        <v>18391</v>
      </c>
      <c r="AL305">
        <v>92121</v>
      </c>
      <c r="AM305" t="s">
        <v>18392</v>
      </c>
      <c r="AN305" t="s">
        <v>18393</v>
      </c>
    </row>
    <row r="306" spans="1:40" ht="72" x14ac:dyDescent="0.3">
      <c r="A306" t="s">
        <v>1722</v>
      </c>
      <c r="B306" s="2" t="s">
        <v>15</v>
      </c>
      <c r="C306" s="3">
        <v>40025</v>
      </c>
      <c r="D306" t="s">
        <v>193</v>
      </c>
      <c r="E306" t="s">
        <v>1723</v>
      </c>
      <c r="F306" t="s">
        <v>1724</v>
      </c>
      <c r="G306" t="s">
        <v>1725</v>
      </c>
      <c r="H306" s="2" t="s">
        <v>74</v>
      </c>
      <c r="I306" s="2" t="s">
        <v>75</v>
      </c>
      <c r="J306" s="1" t="s">
        <v>1726</v>
      </c>
      <c r="K306" s="1">
        <f t="shared" si="18"/>
        <v>1</v>
      </c>
      <c r="L306" s="1">
        <f t="shared" si="18"/>
        <v>0</v>
      </c>
      <c r="M306" s="1">
        <f t="shared" si="18"/>
        <v>0</v>
      </c>
      <c r="N306" s="1">
        <f t="shared" si="18"/>
        <v>0</v>
      </c>
      <c r="O306" s="1">
        <f t="shared" si="19"/>
        <v>1</v>
      </c>
      <c r="P306" s="1" t="s">
        <v>18346</v>
      </c>
      <c r="Q306" s="1">
        <v>500</v>
      </c>
      <c r="R306" s="1">
        <v>765</v>
      </c>
      <c r="S306" s="9">
        <f t="shared" si="21"/>
        <v>500</v>
      </c>
      <c r="T306" s="3">
        <v>44562</v>
      </c>
      <c r="U306" s="8" t="s">
        <v>1727</v>
      </c>
      <c r="V306" s="3">
        <v>44562</v>
      </c>
      <c r="W306" s="8" t="s">
        <v>1288</v>
      </c>
      <c r="X306" s="8">
        <v>0.9</v>
      </c>
      <c r="Y306" s="10">
        <f t="shared" si="20"/>
        <v>450</v>
      </c>
      <c r="Z306" s="10">
        <f>IFERROR(INDEX(EFs!B:B,MATCH(P306,EFs!A:A,0))*Dataset!Y306/1000,0)</f>
        <v>0.40877681445000003</v>
      </c>
      <c r="AA306">
        <v>33.058933000000003</v>
      </c>
      <c r="AB306">
        <v>-117.165921</v>
      </c>
      <c r="AC306">
        <v>1</v>
      </c>
      <c r="AD306" t="s">
        <v>18387</v>
      </c>
      <c r="AE306">
        <v>7813</v>
      </c>
      <c r="AF306" t="s">
        <v>18618</v>
      </c>
      <c r="AI306" t="s">
        <v>18404</v>
      </c>
      <c r="AJ306" t="s">
        <v>18390</v>
      </c>
      <c r="AK306" t="s">
        <v>18391</v>
      </c>
      <c r="AL306">
        <v>92067</v>
      </c>
      <c r="AM306" t="s">
        <v>18392</v>
      </c>
      <c r="AN306" t="s">
        <v>18393</v>
      </c>
    </row>
    <row r="307" spans="1:40" ht="57.6" x14ac:dyDescent="0.3">
      <c r="A307" t="s">
        <v>1728</v>
      </c>
      <c r="B307" s="2" t="s">
        <v>15</v>
      </c>
      <c r="C307" s="3">
        <v>40025</v>
      </c>
      <c r="D307" t="s">
        <v>193</v>
      </c>
      <c r="E307" t="s">
        <v>1729</v>
      </c>
      <c r="F307" t="s">
        <v>1730</v>
      </c>
      <c r="G307" t="s">
        <v>1731</v>
      </c>
      <c r="H307" s="2" t="s">
        <v>1732</v>
      </c>
      <c r="I307" s="2" t="s">
        <v>164</v>
      </c>
      <c r="J307" s="1" t="s">
        <v>1733</v>
      </c>
      <c r="K307" s="1">
        <f t="shared" si="18"/>
        <v>1</v>
      </c>
      <c r="L307" s="1">
        <f t="shared" si="18"/>
        <v>0</v>
      </c>
      <c r="M307" s="1">
        <f t="shared" si="18"/>
        <v>0</v>
      </c>
      <c r="N307" s="1">
        <f t="shared" si="18"/>
        <v>0</v>
      </c>
      <c r="O307" s="1">
        <f t="shared" si="19"/>
        <v>1</v>
      </c>
      <c r="P307" s="1" t="s">
        <v>18346</v>
      </c>
      <c r="Q307" s="1">
        <v>300</v>
      </c>
      <c r="R307" s="1">
        <v>490</v>
      </c>
      <c r="S307" s="9">
        <f t="shared" si="21"/>
        <v>300</v>
      </c>
      <c r="T307" s="3">
        <v>44561</v>
      </c>
      <c r="U307" s="8" t="s">
        <v>1734</v>
      </c>
      <c r="V307" s="3">
        <v>44579</v>
      </c>
      <c r="W307" s="8" t="s">
        <v>1735</v>
      </c>
      <c r="X307" s="8">
        <v>3.3</v>
      </c>
      <c r="Y307" s="10">
        <f t="shared" si="20"/>
        <v>990</v>
      </c>
      <c r="Z307" s="10">
        <f>IFERROR(INDEX(EFs!B:B,MATCH(P307,EFs!A:A,0))*Dataset!Y307/1000,0)</f>
        <v>0.89930899179000001</v>
      </c>
      <c r="AA307">
        <v>33.243037000000001</v>
      </c>
      <c r="AB307">
        <v>-117.30919400000001</v>
      </c>
      <c r="AC307">
        <v>1</v>
      </c>
      <c r="AD307" t="s">
        <v>18387</v>
      </c>
      <c r="AE307">
        <v>4691</v>
      </c>
      <c r="AF307" t="s">
        <v>18619</v>
      </c>
      <c r="AI307" t="s">
        <v>18410</v>
      </c>
      <c r="AJ307" t="s">
        <v>18390</v>
      </c>
      <c r="AK307" t="s">
        <v>18391</v>
      </c>
      <c r="AL307">
        <v>92057</v>
      </c>
      <c r="AM307" t="s">
        <v>18392</v>
      </c>
      <c r="AN307" t="s">
        <v>18393</v>
      </c>
    </row>
    <row r="308" spans="1:40" ht="100.8" x14ac:dyDescent="0.3">
      <c r="A308" t="s">
        <v>1736</v>
      </c>
      <c r="B308" s="2" t="s">
        <v>15</v>
      </c>
      <c r="C308" s="3">
        <v>40025</v>
      </c>
      <c r="D308" t="s">
        <v>193</v>
      </c>
      <c r="E308" t="s">
        <v>1729</v>
      </c>
      <c r="F308" t="s">
        <v>1730</v>
      </c>
      <c r="G308" t="s">
        <v>1731</v>
      </c>
      <c r="H308" s="2" t="s">
        <v>1732</v>
      </c>
      <c r="I308" s="2" t="s">
        <v>164</v>
      </c>
      <c r="J308" s="1" t="s">
        <v>1737</v>
      </c>
      <c r="K308" s="1">
        <f t="shared" si="18"/>
        <v>1</v>
      </c>
      <c r="L308" s="1">
        <f t="shared" si="18"/>
        <v>0</v>
      </c>
      <c r="M308" s="1">
        <f t="shared" si="18"/>
        <v>0</v>
      </c>
      <c r="N308" s="1">
        <f t="shared" si="18"/>
        <v>0</v>
      </c>
      <c r="O308" s="1">
        <f t="shared" si="19"/>
        <v>1</v>
      </c>
      <c r="P308" s="1" t="s">
        <v>18346</v>
      </c>
      <c r="Q308" s="1">
        <v>250</v>
      </c>
      <c r="R308" s="1">
        <v>415</v>
      </c>
      <c r="S308" s="9">
        <f t="shared" si="21"/>
        <v>250</v>
      </c>
      <c r="T308" s="3">
        <v>44561</v>
      </c>
      <c r="U308" s="8" t="s">
        <v>1738</v>
      </c>
      <c r="V308" s="3">
        <v>44579</v>
      </c>
      <c r="W308" s="8" t="s">
        <v>1739</v>
      </c>
      <c r="X308" s="8">
        <v>7.3</v>
      </c>
      <c r="Y308" s="10">
        <f t="shared" si="20"/>
        <v>1825</v>
      </c>
      <c r="Z308" s="10">
        <f>IFERROR(INDEX(EFs!B:B,MATCH(P308,EFs!A:A,0))*Dataset!Y308/1000,0)</f>
        <v>1.6578170808249999</v>
      </c>
      <c r="AA308">
        <v>33.243037000000001</v>
      </c>
      <c r="AB308">
        <v>-117.30919400000001</v>
      </c>
      <c r="AC308">
        <v>1</v>
      </c>
      <c r="AD308" t="s">
        <v>18387</v>
      </c>
      <c r="AE308">
        <v>4691</v>
      </c>
      <c r="AF308" t="s">
        <v>18619</v>
      </c>
      <c r="AI308" t="s">
        <v>18410</v>
      </c>
      <c r="AJ308" t="s">
        <v>18390</v>
      </c>
      <c r="AK308" t="s">
        <v>18391</v>
      </c>
      <c r="AL308">
        <v>92057</v>
      </c>
      <c r="AM308" t="s">
        <v>18392</v>
      </c>
      <c r="AN308" t="s">
        <v>18393</v>
      </c>
    </row>
    <row r="309" spans="1:40" ht="57.6" x14ac:dyDescent="0.3">
      <c r="A309" t="s">
        <v>1740</v>
      </c>
      <c r="B309" s="2" t="s">
        <v>15</v>
      </c>
      <c r="C309" s="3">
        <v>40025</v>
      </c>
      <c r="D309" t="s">
        <v>16</v>
      </c>
      <c r="E309" t="s">
        <v>1741</v>
      </c>
      <c r="F309" t="s">
        <v>27</v>
      </c>
      <c r="G309" t="s">
        <v>1742</v>
      </c>
      <c r="H309" s="2" t="s">
        <v>19</v>
      </c>
      <c r="I309" s="2" t="s">
        <v>20</v>
      </c>
      <c r="J309" s="1" t="s">
        <v>1743</v>
      </c>
      <c r="K309" s="1">
        <f t="shared" si="18"/>
        <v>1</v>
      </c>
      <c r="L309" s="1">
        <f t="shared" si="18"/>
        <v>0</v>
      </c>
      <c r="M309" s="1">
        <f t="shared" si="18"/>
        <v>0</v>
      </c>
      <c r="N309" s="1">
        <f t="shared" si="18"/>
        <v>0</v>
      </c>
      <c r="O309" s="1">
        <f t="shared" si="19"/>
        <v>1</v>
      </c>
      <c r="P309" s="1" t="s">
        <v>18346</v>
      </c>
      <c r="Q309" s="1">
        <v>450</v>
      </c>
      <c r="R309" s="1">
        <v>755</v>
      </c>
      <c r="S309" s="9">
        <f t="shared" si="21"/>
        <v>450</v>
      </c>
      <c r="T309" s="8"/>
      <c r="U309" s="8"/>
      <c r="V309" s="8"/>
      <c r="W309" s="8"/>
      <c r="X309" s="8"/>
      <c r="Y309" s="10">
        <f t="shared" si="20"/>
        <v>0</v>
      </c>
      <c r="Z309" s="10">
        <f>IFERROR(INDEX(EFs!B:B,MATCH(P309,EFs!A:A,0))*Dataset!Y309/1000,0)</f>
        <v>0</v>
      </c>
      <c r="AA309">
        <v>32.718248000000003</v>
      </c>
      <c r="AB309">
        <v>-117.16873699999999</v>
      </c>
      <c r="AC309">
        <v>1</v>
      </c>
      <c r="AD309" t="s">
        <v>18387</v>
      </c>
      <c r="AE309">
        <v>1240</v>
      </c>
      <c r="AF309" t="s">
        <v>18620</v>
      </c>
      <c r="AI309" t="s">
        <v>18389</v>
      </c>
      <c r="AJ309" t="s">
        <v>18390</v>
      </c>
      <c r="AK309" t="s">
        <v>18391</v>
      </c>
      <c r="AL309">
        <v>92101</v>
      </c>
      <c r="AM309" t="s">
        <v>18392</v>
      </c>
      <c r="AN309" t="s">
        <v>18393</v>
      </c>
    </row>
    <row r="310" spans="1:40" ht="43.2" x14ac:dyDescent="0.3">
      <c r="A310" t="s">
        <v>1744</v>
      </c>
      <c r="B310" s="2" t="s">
        <v>15</v>
      </c>
      <c r="C310" s="3">
        <v>40025</v>
      </c>
      <c r="D310" t="s">
        <v>16</v>
      </c>
      <c r="E310" t="s">
        <v>1741</v>
      </c>
      <c r="F310" t="s">
        <v>27</v>
      </c>
      <c r="G310" t="s">
        <v>1742</v>
      </c>
      <c r="H310" s="2" t="s">
        <v>19</v>
      </c>
      <c r="I310" s="2" t="s">
        <v>20</v>
      </c>
      <c r="J310" s="1" t="s">
        <v>1745</v>
      </c>
      <c r="K310" s="1">
        <f t="shared" si="18"/>
        <v>1</v>
      </c>
      <c r="L310" s="1">
        <f t="shared" si="18"/>
        <v>0</v>
      </c>
      <c r="M310" s="1">
        <f t="shared" si="18"/>
        <v>0</v>
      </c>
      <c r="N310" s="1">
        <f t="shared" si="18"/>
        <v>0</v>
      </c>
      <c r="O310" s="1">
        <f t="shared" si="19"/>
        <v>1</v>
      </c>
      <c r="P310" s="1" t="s">
        <v>18346</v>
      </c>
      <c r="Q310" s="1" t="s">
        <v>18355</v>
      </c>
      <c r="R310" s="1">
        <v>270</v>
      </c>
      <c r="S310" s="9">
        <f t="shared" si="21"/>
        <v>201.339</v>
      </c>
      <c r="T310" s="8"/>
      <c r="U310" s="8"/>
      <c r="V310" s="8"/>
      <c r="W310" s="8"/>
      <c r="X310" s="8"/>
      <c r="Y310" s="10">
        <f t="shared" si="20"/>
        <v>0</v>
      </c>
      <c r="Z310" s="10">
        <f>IFERROR(INDEX(EFs!B:B,MATCH(P310,EFs!A:A,0))*Dataset!Y310/1000,0)</f>
        <v>0</v>
      </c>
      <c r="AA310">
        <v>32.718248000000003</v>
      </c>
      <c r="AB310">
        <v>-117.16873699999999</v>
      </c>
      <c r="AC310">
        <v>1</v>
      </c>
      <c r="AD310" t="s">
        <v>18387</v>
      </c>
      <c r="AE310">
        <v>1240</v>
      </c>
      <c r="AF310" t="s">
        <v>18620</v>
      </c>
      <c r="AI310" t="s">
        <v>18389</v>
      </c>
      <c r="AJ310" t="s">
        <v>18390</v>
      </c>
      <c r="AK310" t="s">
        <v>18391</v>
      </c>
      <c r="AL310">
        <v>92101</v>
      </c>
      <c r="AM310" t="s">
        <v>18392</v>
      </c>
      <c r="AN310" t="s">
        <v>18393</v>
      </c>
    </row>
    <row r="311" spans="1:40" ht="43.2" x14ac:dyDescent="0.3">
      <c r="A311" t="s">
        <v>1746</v>
      </c>
      <c r="B311" s="2" t="s">
        <v>15</v>
      </c>
      <c r="C311" s="3">
        <v>40025</v>
      </c>
      <c r="D311" t="s">
        <v>25</v>
      </c>
      <c r="E311" t="s">
        <v>1305</v>
      </c>
      <c r="F311" t="s">
        <v>1306</v>
      </c>
      <c r="G311" t="s">
        <v>1307</v>
      </c>
      <c r="H311" s="2" t="s">
        <v>781</v>
      </c>
      <c r="I311" s="2" t="s">
        <v>782</v>
      </c>
      <c r="J311" s="1" t="s">
        <v>1747</v>
      </c>
      <c r="K311" s="1">
        <f t="shared" si="18"/>
        <v>1</v>
      </c>
      <c r="L311" s="1">
        <f t="shared" si="18"/>
        <v>0</v>
      </c>
      <c r="M311" s="1">
        <f t="shared" si="18"/>
        <v>0</v>
      </c>
      <c r="N311" s="1">
        <f t="shared" si="18"/>
        <v>0</v>
      </c>
      <c r="O311" s="1">
        <f t="shared" si="19"/>
        <v>1</v>
      </c>
      <c r="P311" s="1" t="s">
        <v>18346</v>
      </c>
      <c r="Q311" s="1">
        <v>80</v>
      </c>
      <c r="R311" s="1">
        <v>115</v>
      </c>
      <c r="S311" s="9">
        <f t="shared" si="21"/>
        <v>80</v>
      </c>
      <c r="T311" s="3">
        <v>44714</v>
      </c>
      <c r="U311" s="8" t="s">
        <v>1613</v>
      </c>
      <c r="V311" s="3">
        <v>44714</v>
      </c>
      <c r="W311" s="8" t="s">
        <v>1748</v>
      </c>
      <c r="X311" s="8">
        <v>1.2</v>
      </c>
      <c r="Y311" s="10">
        <f t="shared" si="20"/>
        <v>96</v>
      </c>
      <c r="Z311" s="10">
        <f>IFERROR(INDEX(EFs!B:B,MATCH(P311,EFs!A:A,0))*Dataset!Y311/1000,0)</f>
        <v>8.7205720415999999E-2</v>
      </c>
      <c r="AA311">
        <v>32.878399999999999</v>
      </c>
      <c r="AB311">
        <v>-117.206878</v>
      </c>
      <c r="AC311">
        <v>1</v>
      </c>
      <c r="AD311" t="s">
        <v>18387</v>
      </c>
      <c r="AE311">
        <v>9393</v>
      </c>
      <c r="AF311" t="s">
        <v>18570</v>
      </c>
      <c r="AI311" t="s">
        <v>18389</v>
      </c>
      <c r="AJ311" t="s">
        <v>18390</v>
      </c>
      <c r="AK311" t="s">
        <v>18391</v>
      </c>
      <c r="AL311">
        <v>92121</v>
      </c>
      <c r="AM311" t="s">
        <v>18392</v>
      </c>
      <c r="AN311" t="s">
        <v>18393</v>
      </c>
    </row>
    <row r="312" spans="1:40" ht="57.6" x14ac:dyDescent="0.3">
      <c r="A312" t="s">
        <v>1749</v>
      </c>
      <c r="B312" s="2" t="s">
        <v>15</v>
      </c>
      <c r="C312" s="3">
        <v>40025</v>
      </c>
      <c r="D312" t="s">
        <v>193</v>
      </c>
      <c r="E312" t="s">
        <v>1750</v>
      </c>
      <c r="F312" t="s">
        <v>161</v>
      </c>
      <c r="G312" t="s">
        <v>1751</v>
      </c>
      <c r="H312" s="2" t="s">
        <v>163</v>
      </c>
      <c r="I312" s="2" t="s">
        <v>164</v>
      </c>
      <c r="J312" s="1" t="s">
        <v>1752</v>
      </c>
      <c r="K312" s="1">
        <f t="shared" si="18"/>
        <v>1</v>
      </c>
      <c r="L312" s="1">
        <f t="shared" si="18"/>
        <v>0</v>
      </c>
      <c r="M312" s="1">
        <f t="shared" si="18"/>
        <v>0</v>
      </c>
      <c r="N312" s="1">
        <f t="shared" si="18"/>
        <v>0</v>
      </c>
      <c r="O312" s="1">
        <f t="shared" si="19"/>
        <v>1</v>
      </c>
      <c r="P312" s="1" t="s">
        <v>18346</v>
      </c>
      <c r="Q312" s="1">
        <v>100</v>
      </c>
      <c r="R312" s="1">
        <v>158</v>
      </c>
      <c r="S312" s="9">
        <f t="shared" si="21"/>
        <v>100</v>
      </c>
      <c r="T312" s="8"/>
      <c r="U312" s="8"/>
      <c r="V312" s="8"/>
      <c r="W312" s="8"/>
      <c r="X312" s="8"/>
      <c r="Y312" s="10">
        <f t="shared" si="20"/>
        <v>0</v>
      </c>
      <c r="Z312" s="10">
        <f>IFERROR(INDEX(EFs!B:B,MATCH(P312,EFs!A:A,0))*Dataset!Y312/1000,0)</f>
        <v>0</v>
      </c>
      <c r="AA312">
        <v>33.387723000000001</v>
      </c>
      <c r="AB312">
        <v>-117.44475799999999</v>
      </c>
      <c r="AC312">
        <v>0.5</v>
      </c>
      <c r="AD312" t="s">
        <v>18422</v>
      </c>
      <c r="AI312" t="s">
        <v>18423</v>
      </c>
      <c r="AJ312" t="s">
        <v>18390</v>
      </c>
      <c r="AK312" t="s">
        <v>18391</v>
      </c>
      <c r="AL312">
        <v>92055</v>
      </c>
      <c r="AM312" t="s">
        <v>18392</v>
      </c>
      <c r="AN312" t="s">
        <v>18397</v>
      </c>
    </row>
    <row r="313" spans="1:40" ht="43.2" x14ac:dyDescent="0.3">
      <c r="A313" t="s">
        <v>1753</v>
      </c>
      <c r="B313" s="2" t="s">
        <v>15</v>
      </c>
      <c r="C313" s="3">
        <v>40025</v>
      </c>
      <c r="D313" t="s">
        <v>25</v>
      </c>
      <c r="E313" t="s">
        <v>1754</v>
      </c>
      <c r="F313" t="s">
        <v>1755</v>
      </c>
      <c r="G313" t="s">
        <v>1756</v>
      </c>
      <c r="H313" s="2" t="s">
        <v>451</v>
      </c>
      <c r="I313" s="2" t="s">
        <v>139</v>
      </c>
      <c r="J313" s="1" t="s">
        <v>1757</v>
      </c>
      <c r="K313" s="1">
        <f t="shared" si="18"/>
        <v>1</v>
      </c>
      <c r="L313" s="1">
        <f t="shared" si="18"/>
        <v>0</v>
      </c>
      <c r="M313" s="1">
        <f t="shared" si="18"/>
        <v>0</v>
      </c>
      <c r="N313" s="1">
        <f t="shared" si="18"/>
        <v>0</v>
      </c>
      <c r="O313" s="1">
        <f t="shared" si="19"/>
        <v>1</v>
      </c>
      <c r="P313" s="1" t="s">
        <v>18346</v>
      </c>
      <c r="Q313" s="1" t="s">
        <v>18355</v>
      </c>
      <c r="R313" s="1">
        <v>66</v>
      </c>
      <c r="S313" s="9">
        <f t="shared" si="21"/>
        <v>49.216200000000001</v>
      </c>
      <c r="T313" s="3">
        <v>44562</v>
      </c>
      <c r="U313" s="8" t="s">
        <v>1758</v>
      </c>
      <c r="V313" s="3">
        <v>44562</v>
      </c>
      <c r="W313" s="8" t="s">
        <v>1759</v>
      </c>
      <c r="X313" s="8">
        <v>6.6</v>
      </c>
      <c r="Y313" s="10">
        <f t="shared" si="20"/>
        <v>324.82691999999997</v>
      </c>
      <c r="Z313" s="10">
        <f>IFERROR(INDEX(EFs!B:B,MATCH(P313,EFs!A:A,0))*Dataset!Y313/1000,0)</f>
        <v>0.29507047467823333</v>
      </c>
      <c r="AA313">
        <v>32.860073</v>
      </c>
      <c r="AB313">
        <v>-116.946628</v>
      </c>
      <c r="AC313">
        <v>1</v>
      </c>
      <c r="AD313" t="s">
        <v>18387</v>
      </c>
      <c r="AE313">
        <v>10111</v>
      </c>
      <c r="AF313" t="s">
        <v>18621</v>
      </c>
      <c r="AI313" t="s">
        <v>18476</v>
      </c>
      <c r="AJ313" t="s">
        <v>18390</v>
      </c>
      <c r="AK313" t="s">
        <v>18391</v>
      </c>
      <c r="AL313">
        <v>92040</v>
      </c>
      <c r="AM313" t="s">
        <v>18392</v>
      </c>
      <c r="AN313" t="s">
        <v>18393</v>
      </c>
    </row>
    <row r="314" spans="1:40" ht="28.8" x14ac:dyDescent="0.3">
      <c r="A314" t="s">
        <v>1760</v>
      </c>
      <c r="B314" s="2" t="s">
        <v>15</v>
      </c>
      <c r="C314" s="3">
        <v>40025</v>
      </c>
      <c r="D314" t="s">
        <v>25</v>
      </c>
      <c r="E314" t="s">
        <v>1761</v>
      </c>
      <c r="F314" t="s">
        <v>1762</v>
      </c>
      <c r="G314" t="s">
        <v>1763</v>
      </c>
      <c r="H314" s="2" t="s">
        <v>781</v>
      </c>
      <c r="I314" s="2" t="s">
        <v>782</v>
      </c>
      <c r="J314" s="1" t="s">
        <v>1764</v>
      </c>
      <c r="K314" s="1">
        <f t="shared" si="18"/>
        <v>1</v>
      </c>
      <c r="L314" s="1">
        <f t="shared" si="18"/>
        <v>0</v>
      </c>
      <c r="M314" s="1">
        <f t="shared" si="18"/>
        <v>0</v>
      </c>
      <c r="N314" s="1">
        <f t="shared" si="18"/>
        <v>0</v>
      </c>
      <c r="O314" s="1">
        <f t="shared" si="19"/>
        <v>1</v>
      </c>
      <c r="P314" s="1" t="s">
        <v>18346</v>
      </c>
      <c r="Q314" s="1" t="s">
        <v>18355</v>
      </c>
      <c r="R314" s="1">
        <v>167</v>
      </c>
      <c r="S314" s="9">
        <f t="shared" si="21"/>
        <v>124.53190000000001</v>
      </c>
      <c r="T314" s="3">
        <v>44561</v>
      </c>
      <c r="U314" s="8" t="s">
        <v>1765</v>
      </c>
      <c r="V314" s="3">
        <v>44659</v>
      </c>
      <c r="W314" s="8" t="s">
        <v>1766</v>
      </c>
      <c r="X314" s="8">
        <v>5.0999999999999996</v>
      </c>
      <c r="Y314" s="10">
        <f t="shared" si="20"/>
        <v>635.11269000000004</v>
      </c>
      <c r="Z314" s="10">
        <f>IFERROR(INDEX(EFs!B:B,MATCH(P314,EFs!A:A,0))*Dataset!Y314/1000,0)</f>
        <v>0.57693187163326753</v>
      </c>
      <c r="AA314">
        <v>32.899338999999998</v>
      </c>
      <c r="AB314">
        <v>-117.194827</v>
      </c>
      <c r="AC314">
        <v>1</v>
      </c>
      <c r="AD314" t="s">
        <v>18387</v>
      </c>
      <c r="AE314">
        <v>6175</v>
      </c>
      <c r="AF314" t="s">
        <v>18622</v>
      </c>
      <c r="AI314" t="s">
        <v>18389</v>
      </c>
      <c r="AJ314" t="s">
        <v>18390</v>
      </c>
      <c r="AK314" t="s">
        <v>18391</v>
      </c>
      <c r="AL314">
        <v>92121</v>
      </c>
      <c r="AM314" t="s">
        <v>18392</v>
      </c>
      <c r="AN314" t="s">
        <v>18393</v>
      </c>
    </row>
    <row r="315" spans="1:40" ht="43.2" x14ac:dyDescent="0.3">
      <c r="A315" t="s">
        <v>1767</v>
      </c>
      <c r="B315" s="2" t="s">
        <v>15</v>
      </c>
      <c r="C315" s="3">
        <v>40025</v>
      </c>
      <c r="D315" t="s">
        <v>25</v>
      </c>
      <c r="E315" t="s">
        <v>1768</v>
      </c>
      <c r="F315" t="s">
        <v>1769</v>
      </c>
      <c r="G315" t="s">
        <v>1770</v>
      </c>
      <c r="H315" s="2" t="s">
        <v>364</v>
      </c>
      <c r="I315" s="2" t="s">
        <v>62</v>
      </c>
      <c r="J315" s="1" t="s">
        <v>1771</v>
      </c>
      <c r="K315" s="1">
        <f t="shared" si="18"/>
        <v>0</v>
      </c>
      <c r="L315" s="1">
        <f t="shared" si="18"/>
        <v>0</v>
      </c>
      <c r="M315" s="1">
        <f t="shared" si="18"/>
        <v>1</v>
      </c>
      <c r="N315" s="1">
        <f t="shared" si="18"/>
        <v>0</v>
      </c>
      <c r="O315" s="1">
        <f t="shared" si="19"/>
        <v>1</v>
      </c>
      <c r="P315" s="1" t="s">
        <v>18348</v>
      </c>
      <c r="Q315" s="1" t="s">
        <v>18355</v>
      </c>
      <c r="R315" s="1">
        <v>78</v>
      </c>
      <c r="S315" s="9">
        <f t="shared" si="21"/>
        <v>58.1646</v>
      </c>
      <c r="T315" s="3">
        <v>44547</v>
      </c>
      <c r="U315" s="8" t="s">
        <v>1772</v>
      </c>
      <c r="V315" s="3">
        <v>44700</v>
      </c>
      <c r="W315" s="8" t="s">
        <v>1773</v>
      </c>
      <c r="X315" s="8">
        <v>19.3</v>
      </c>
      <c r="Y315" s="10">
        <f t="shared" si="20"/>
        <v>1122.5767800000001</v>
      </c>
      <c r="Z315" s="10">
        <f>IFERROR(INDEX(EFs!B:B,MATCH(P315,EFs!A:A,0))*Dataset!Y315/1000,0)</f>
        <v>0.81527780649160486</v>
      </c>
      <c r="AA315">
        <v>32.77816</v>
      </c>
      <c r="AB315">
        <v>-117.023133</v>
      </c>
      <c r="AC315">
        <v>1</v>
      </c>
      <c r="AD315" t="s">
        <v>18394</v>
      </c>
      <c r="AE315">
        <v>5470</v>
      </c>
      <c r="AF315" t="s">
        <v>18623</v>
      </c>
      <c r="AI315" t="s">
        <v>18460</v>
      </c>
      <c r="AJ315" t="s">
        <v>18390</v>
      </c>
      <c r="AK315" t="s">
        <v>18391</v>
      </c>
      <c r="AL315">
        <v>91942</v>
      </c>
      <c r="AM315" t="s">
        <v>18392</v>
      </c>
      <c r="AN315" t="s">
        <v>18397</v>
      </c>
    </row>
    <row r="316" spans="1:40" ht="28.8" x14ac:dyDescent="0.3">
      <c r="A316" t="s">
        <v>1774</v>
      </c>
      <c r="B316" s="2" t="s">
        <v>15</v>
      </c>
      <c r="C316" s="3">
        <v>40025</v>
      </c>
      <c r="D316" t="s">
        <v>25</v>
      </c>
      <c r="E316" t="s">
        <v>1768</v>
      </c>
      <c r="F316" t="s">
        <v>1769</v>
      </c>
      <c r="G316" t="s">
        <v>1770</v>
      </c>
      <c r="H316" s="2" t="s">
        <v>364</v>
      </c>
      <c r="I316" s="2" t="s">
        <v>62</v>
      </c>
      <c r="J316" s="1" t="s">
        <v>1775</v>
      </c>
      <c r="K316" s="1">
        <f t="shared" si="18"/>
        <v>1</v>
      </c>
      <c r="L316" s="1">
        <f t="shared" si="18"/>
        <v>0</v>
      </c>
      <c r="M316" s="1">
        <f t="shared" si="18"/>
        <v>0</v>
      </c>
      <c r="N316" s="1">
        <f t="shared" si="18"/>
        <v>0</v>
      </c>
      <c r="O316" s="1">
        <f t="shared" si="19"/>
        <v>1</v>
      </c>
      <c r="P316" s="1" t="s">
        <v>18346</v>
      </c>
      <c r="Q316" s="1" t="s">
        <v>18355</v>
      </c>
      <c r="R316" s="1">
        <v>102</v>
      </c>
      <c r="S316" s="9">
        <f t="shared" si="21"/>
        <v>76.061400000000006</v>
      </c>
      <c r="T316" s="3">
        <v>44546</v>
      </c>
      <c r="U316" s="8" t="s">
        <v>1776</v>
      </c>
      <c r="V316" s="3">
        <v>44700</v>
      </c>
      <c r="W316" s="8" t="s">
        <v>1777</v>
      </c>
      <c r="X316" s="8">
        <v>17.5</v>
      </c>
      <c r="Y316" s="10">
        <f t="shared" si="20"/>
        <v>1331.0745000000002</v>
      </c>
      <c r="Z316" s="10">
        <f>IFERROR(INDEX(EFs!B:B,MATCH(P316,EFs!A:A,0))*Dataset!Y316/1000,0)</f>
        <v>1.2091386531236146</v>
      </c>
      <c r="AA316">
        <v>32.77816</v>
      </c>
      <c r="AB316">
        <v>-117.023133</v>
      </c>
      <c r="AC316">
        <v>1</v>
      </c>
      <c r="AD316" t="s">
        <v>18394</v>
      </c>
      <c r="AE316">
        <v>5470</v>
      </c>
      <c r="AF316" t="s">
        <v>18623</v>
      </c>
      <c r="AI316" t="s">
        <v>18460</v>
      </c>
      <c r="AJ316" t="s">
        <v>18390</v>
      </c>
      <c r="AK316" t="s">
        <v>18391</v>
      </c>
      <c r="AL316">
        <v>91942</v>
      </c>
      <c r="AM316" t="s">
        <v>18392</v>
      </c>
      <c r="AN316" t="s">
        <v>18397</v>
      </c>
    </row>
    <row r="317" spans="1:40" ht="57.6" x14ac:dyDescent="0.3">
      <c r="A317" t="s">
        <v>1778</v>
      </c>
      <c r="B317" s="2" t="s">
        <v>15</v>
      </c>
      <c r="C317" s="3">
        <v>40025</v>
      </c>
      <c r="D317" t="s">
        <v>193</v>
      </c>
      <c r="E317" t="s">
        <v>1779</v>
      </c>
      <c r="F317" t="s">
        <v>72</v>
      </c>
      <c r="G317" t="s">
        <v>1780</v>
      </c>
      <c r="H317" s="2" t="s">
        <v>19</v>
      </c>
      <c r="I317" s="2" t="s">
        <v>20</v>
      </c>
      <c r="J317" s="1" t="s">
        <v>1781</v>
      </c>
      <c r="K317" s="1">
        <f t="shared" si="18"/>
        <v>1</v>
      </c>
      <c r="L317" s="1">
        <f t="shared" si="18"/>
        <v>0</v>
      </c>
      <c r="M317" s="1">
        <f t="shared" si="18"/>
        <v>0</v>
      </c>
      <c r="N317" s="1">
        <f t="shared" si="18"/>
        <v>0</v>
      </c>
      <c r="O317" s="1">
        <f t="shared" si="19"/>
        <v>1</v>
      </c>
      <c r="P317" s="1" t="s">
        <v>18346</v>
      </c>
      <c r="Q317" s="1">
        <v>750</v>
      </c>
      <c r="R317" s="1">
        <v>1220</v>
      </c>
      <c r="S317" s="9">
        <f t="shared" si="21"/>
        <v>750</v>
      </c>
      <c r="T317" s="3">
        <v>44407</v>
      </c>
      <c r="U317" s="8" t="s">
        <v>1782</v>
      </c>
      <c r="V317" s="3">
        <v>44407</v>
      </c>
      <c r="W317" s="8" t="s">
        <v>1783</v>
      </c>
      <c r="X317" s="8">
        <v>5.2</v>
      </c>
      <c r="Y317" s="10">
        <f t="shared" si="20"/>
        <v>3900</v>
      </c>
      <c r="Z317" s="10">
        <f>IFERROR(INDEX(EFs!B:B,MATCH(P317,EFs!A:A,0))*Dataset!Y317/1000,0)</f>
        <v>3.5427323919</v>
      </c>
      <c r="AA317">
        <v>32.720407000000002</v>
      </c>
      <c r="AB317">
        <v>-117.170765</v>
      </c>
      <c r="AC317">
        <v>1</v>
      </c>
      <c r="AD317" t="s">
        <v>18387</v>
      </c>
      <c r="AE317">
        <v>1431</v>
      </c>
      <c r="AF317" t="s">
        <v>18575</v>
      </c>
      <c r="AI317" t="s">
        <v>18389</v>
      </c>
      <c r="AJ317" t="s">
        <v>18390</v>
      </c>
      <c r="AK317" t="s">
        <v>18391</v>
      </c>
      <c r="AL317">
        <v>92101</v>
      </c>
      <c r="AM317" t="s">
        <v>18392</v>
      </c>
      <c r="AN317" t="s">
        <v>18407</v>
      </c>
    </row>
    <row r="318" spans="1:40" ht="43.2" x14ac:dyDescent="0.3">
      <c r="A318" t="s">
        <v>1784</v>
      </c>
      <c r="B318" s="2" t="s">
        <v>15</v>
      </c>
      <c r="C318" s="3">
        <v>40025</v>
      </c>
      <c r="D318" t="s">
        <v>16</v>
      </c>
      <c r="E318" t="s">
        <v>1785</v>
      </c>
      <c r="F318" t="s">
        <v>27</v>
      </c>
      <c r="G318" t="s">
        <v>1786</v>
      </c>
      <c r="H318" s="2" t="s">
        <v>1787</v>
      </c>
      <c r="I318" s="2" t="s">
        <v>53</v>
      </c>
      <c r="J318" s="1" t="s">
        <v>1788</v>
      </c>
      <c r="K318" s="1">
        <f t="shared" si="18"/>
        <v>0</v>
      </c>
      <c r="L318" s="1">
        <f t="shared" si="18"/>
        <v>0</v>
      </c>
      <c r="M318" s="1">
        <f t="shared" si="18"/>
        <v>0</v>
      </c>
      <c r="N318" s="1">
        <f t="shared" si="18"/>
        <v>1</v>
      </c>
      <c r="O318" s="1">
        <f t="shared" si="19"/>
        <v>1</v>
      </c>
      <c r="P318" s="1" t="s">
        <v>18347</v>
      </c>
      <c r="Q318" s="1">
        <v>47</v>
      </c>
      <c r="R318" s="1">
        <v>74</v>
      </c>
      <c r="S318" s="9">
        <f t="shared" si="21"/>
        <v>47</v>
      </c>
      <c r="T318" s="3">
        <v>44649</v>
      </c>
      <c r="U318" s="8" t="s">
        <v>1789</v>
      </c>
      <c r="V318" s="3">
        <v>44649</v>
      </c>
      <c r="W318" s="8" t="s">
        <v>1790</v>
      </c>
      <c r="X318" s="8">
        <v>7.7</v>
      </c>
      <c r="Y318" s="10">
        <f t="shared" si="20"/>
        <v>361.90000000000003</v>
      </c>
      <c r="Z318" s="10">
        <f>IFERROR(INDEX(EFs!B:B,MATCH(P318,EFs!A:A,0))*Dataset!Y318/1000,0)</f>
        <v>0.29816941000000002</v>
      </c>
      <c r="AA318">
        <v>33.221741000000002</v>
      </c>
      <c r="AB318">
        <v>-117.03828300000001</v>
      </c>
      <c r="AC318">
        <v>1</v>
      </c>
      <c r="AD318" t="s">
        <v>18387</v>
      </c>
      <c r="AE318">
        <v>28234</v>
      </c>
      <c r="AF318" t="s">
        <v>18624</v>
      </c>
      <c r="AI318" t="s">
        <v>18625</v>
      </c>
      <c r="AJ318" t="s">
        <v>18390</v>
      </c>
      <c r="AK318" t="s">
        <v>18391</v>
      </c>
      <c r="AL318">
        <v>92082</v>
      </c>
      <c r="AM318" t="s">
        <v>18392</v>
      </c>
      <c r="AN318" t="s">
        <v>18393</v>
      </c>
    </row>
    <row r="319" spans="1:40" ht="28.8" x14ac:dyDescent="0.3">
      <c r="A319" t="s">
        <v>1791</v>
      </c>
      <c r="B319" s="2" t="s">
        <v>15</v>
      </c>
      <c r="C319" s="3">
        <v>40025</v>
      </c>
      <c r="D319" t="s">
        <v>25</v>
      </c>
      <c r="E319" t="s">
        <v>1792</v>
      </c>
      <c r="F319" t="s">
        <v>1793</v>
      </c>
      <c r="G319" t="s">
        <v>1794</v>
      </c>
      <c r="H319" s="2" t="s">
        <v>201</v>
      </c>
      <c r="I319" s="2" t="s">
        <v>46</v>
      </c>
      <c r="J319" s="1" t="s">
        <v>1795</v>
      </c>
      <c r="K319" s="1">
        <f t="shared" si="18"/>
        <v>1</v>
      </c>
      <c r="L319" s="1">
        <f t="shared" si="18"/>
        <v>0</v>
      </c>
      <c r="M319" s="1">
        <f t="shared" si="18"/>
        <v>0</v>
      </c>
      <c r="N319" s="1">
        <f t="shared" si="18"/>
        <v>0</v>
      </c>
      <c r="O319" s="1">
        <f t="shared" si="19"/>
        <v>1</v>
      </c>
      <c r="P319" s="1" t="s">
        <v>18346</v>
      </c>
      <c r="Q319" s="1" t="s">
        <v>18355</v>
      </c>
      <c r="R319" s="1">
        <v>423</v>
      </c>
      <c r="S319" s="9">
        <f t="shared" si="21"/>
        <v>315.43110000000001</v>
      </c>
      <c r="T319" s="3">
        <v>44691</v>
      </c>
      <c r="U319" s="8" t="s">
        <v>1796</v>
      </c>
      <c r="V319" s="3">
        <v>44691</v>
      </c>
      <c r="W319" s="8" t="s">
        <v>1797</v>
      </c>
      <c r="X319" s="8">
        <v>1.5</v>
      </c>
      <c r="Y319" s="10">
        <f t="shared" si="20"/>
        <v>473.14665000000002</v>
      </c>
      <c r="Z319" s="10">
        <f>IFERROR(INDEX(EFs!B:B,MATCH(P319,EFs!A:A,0))*Dataset!Y319/1000,0)</f>
        <v>0.42980306745486468</v>
      </c>
      <c r="AA319">
        <v>32.904397000000003</v>
      </c>
      <c r="AB319">
        <v>-117.243087</v>
      </c>
      <c r="AC319">
        <v>1</v>
      </c>
      <c r="AD319" t="s">
        <v>18394</v>
      </c>
      <c r="AE319">
        <v>11099</v>
      </c>
      <c r="AF319" t="s">
        <v>18493</v>
      </c>
      <c r="AI319" t="s">
        <v>18428</v>
      </c>
      <c r="AJ319" t="s">
        <v>18390</v>
      </c>
      <c r="AK319" t="s">
        <v>18391</v>
      </c>
      <c r="AL319">
        <v>92037</v>
      </c>
      <c r="AM319" t="s">
        <v>18392</v>
      </c>
      <c r="AN319" t="s">
        <v>18397</v>
      </c>
    </row>
    <row r="320" spans="1:40" ht="43.2" x14ac:dyDescent="0.3">
      <c r="A320" t="s">
        <v>1798</v>
      </c>
      <c r="B320" s="2" t="s">
        <v>15</v>
      </c>
      <c r="C320" s="3">
        <v>40025</v>
      </c>
      <c r="D320" t="s">
        <v>193</v>
      </c>
      <c r="E320" t="s">
        <v>1799</v>
      </c>
      <c r="F320" t="s">
        <v>1800</v>
      </c>
      <c r="G320" t="s">
        <v>1801</v>
      </c>
      <c r="H320" s="2" t="s">
        <v>781</v>
      </c>
      <c r="I320" s="2" t="s">
        <v>782</v>
      </c>
      <c r="J320" s="1" t="s">
        <v>1802</v>
      </c>
      <c r="K320" s="1">
        <f t="shared" si="18"/>
        <v>1</v>
      </c>
      <c r="L320" s="1">
        <f t="shared" si="18"/>
        <v>0</v>
      </c>
      <c r="M320" s="1">
        <f t="shared" si="18"/>
        <v>0</v>
      </c>
      <c r="N320" s="1">
        <f t="shared" si="18"/>
        <v>0</v>
      </c>
      <c r="O320" s="1">
        <f t="shared" si="19"/>
        <v>1</v>
      </c>
      <c r="P320" s="1" t="s">
        <v>18346</v>
      </c>
      <c r="Q320" s="1">
        <v>500</v>
      </c>
      <c r="R320" s="1">
        <v>755</v>
      </c>
      <c r="S320" s="9">
        <f t="shared" si="21"/>
        <v>500</v>
      </c>
      <c r="T320" s="3">
        <v>44519</v>
      </c>
      <c r="U320" s="8" t="s">
        <v>1803</v>
      </c>
      <c r="V320" s="3">
        <v>44519</v>
      </c>
      <c r="W320" s="8" t="s">
        <v>1804</v>
      </c>
      <c r="X320" s="8">
        <v>4.5999999999999996</v>
      </c>
      <c r="Y320" s="10">
        <f t="shared" si="20"/>
        <v>2300</v>
      </c>
      <c r="Z320" s="10">
        <f>IFERROR(INDEX(EFs!B:B,MATCH(P320,EFs!A:A,0))*Dataset!Y320/1000,0)</f>
        <v>2.0893037183000001</v>
      </c>
      <c r="AA320">
        <v>32.891542000000001</v>
      </c>
      <c r="AB320">
        <v>-117.237898</v>
      </c>
      <c r="AC320">
        <v>1</v>
      </c>
      <c r="AD320" t="s">
        <v>18387</v>
      </c>
      <c r="AE320">
        <v>3545</v>
      </c>
      <c r="AF320" t="s">
        <v>18626</v>
      </c>
      <c r="AI320" t="s">
        <v>18389</v>
      </c>
      <c r="AJ320" t="s">
        <v>18390</v>
      </c>
      <c r="AK320" t="s">
        <v>18391</v>
      </c>
      <c r="AL320">
        <v>92121</v>
      </c>
      <c r="AM320" t="s">
        <v>18392</v>
      </c>
      <c r="AN320" t="s">
        <v>18407</v>
      </c>
    </row>
    <row r="321" spans="1:40" ht="43.2" x14ac:dyDescent="0.3">
      <c r="A321" t="s">
        <v>1805</v>
      </c>
      <c r="B321" s="2" t="s">
        <v>15</v>
      </c>
      <c r="C321" s="3">
        <v>40025</v>
      </c>
      <c r="D321" t="s">
        <v>25</v>
      </c>
      <c r="E321" t="s">
        <v>1806</v>
      </c>
      <c r="F321" t="s">
        <v>1807</v>
      </c>
      <c r="G321" t="s">
        <v>1808</v>
      </c>
      <c r="H321" s="2" t="s">
        <v>201</v>
      </c>
      <c r="I321" s="2" t="s">
        <v>46</v>
      </c>
      <c r="J321" s="1" t="s">
        <v>1809</v>
      </c>
      <c r="K321" s="1">
        <f t="shared" si="18"/>
        <v>1</v>
      </c>
      <c r="L321" s="1">
        <f t="shared" si="18"/>
        <v>0</v>
      </c>
      <c r="M321" s="1">
        <f t="shared" si="18"/>
        <v>0</v>
      </c>
      <c r="N321" s="1">
        <f t="shared" si="18"/>
        <v>0</v>
      </c>
      <c r="O321" s="1">
        <f t="shared" si="19"/>
        <v>1</v>
      </c>
      <c r="P321" s="1" t="s">
        <v>18346</v>
      </c>
      <c r="Q321" s="1" t="s">
        <v>18355</v>
      </c>
      <c r="R321" s="1" t="s">
        <v>18352</v>
      </c>
      <c r="S321" s="9" t="str">
        <f t="shared" si="21"/>
        <v>Unknown</v>
      </c>
      <c r="T321" s="3">
        <v>44433</v>
      </c>
      <c r="U321" s="8" t="s">
        <v>1810</v>
      </c>
      <c r="V321" s="3">
        <v>44691</v>
      </c>
      <c r="W321" s="8" t="s">
        <v>1280</v>
      </c>
      <c r="X321" s="8">
        <v>-208.9</v>
      </c>
      <c r="Y321" s="10" t="e">
        <f t="shared" si="20"/>
        <v>#VALUE!</v>
      </c>
      <c r="Z321" s="10">
        <f>IFERROR(INDEX(EFs!B:B,MATCH(P321,EFs!A:A,0))*Dataset!Y321/1000,0)</f>
        <v>0</v>
      </c>
      <c r="AA321">
        <v>32.904283999999997</v>
      </c>
      <c r="AB321">
        <v>-117.243066</v>
      </c>
      <c r="AC321">
        <v>1</v>
      </c>
      <c r="AD321" t="s">
        <v>18394</v>
      </c>
      <c r="AE321">
        <v>11085</v>
      </c>
      <c r="AF321" t="s">
        <v>18493</v>
      </c>
      <c r="AI321" t="s">
        <v>18428</v>
      </c>
      <c r="AJ321" t="s">
        <v>18390</v>
      </c>
      <c r="AK321" t="s">
        <v>18391</v>
      </c>
      <c r="AL321">
        <v>92037</v>
      </c>
      <c r="AM321" t="s">
        <v>18392</v>
      </c>
      <c r="AN321" t="s">
        <v>18397</v>
      </c>
    </row>
    <row r="322" spans="1:40" ht="43.2" x14ac:dyDescent="0.3">
      <c r="A322" t="s">
        <v>1811</v>
      </c>
      <c r="B322" s="2" t="s">
        <v>15</v>
      </c>
      <c r="C322" s="3">
        <v>40025</v>
      </c>
      <c r="D322" t="s">
        <v>193</v>
      </c>
      <c r="E322" t="s">
        <v>1209</v>
      </c>
      <c r="F322" t="s">
        <v>161</v>
      </c>
      <c r="G322" t="s">
        <v>1812</v>
      </c>
      <c r="H322" s="2" t="s">
        <v>163</v>
      </c>
      <c r="I322" s="2" t="s">
        <v>164</v>
      </c>
      <c r="J322" s="1" t="s">
        <v>1813</v>
      </c>
      <c r="K322" s="1">
        <f t="shared" si="18"/>
        <v>1</v>
      </c>
      <c r="L322" s="1">
        <f t="shared" si="18"/>
        <v>0</v>
      </c>
      <c r="M322" s="1">
        <f t="shared" si="18"/>
        <v>0</v>
      </c>
      <c r="N322" s="1">
        <f t="shared" ref="N322:N385" si="22">IFERROR(IF(SEARCH(N$1,$J322)&gt;0,1),0)</f>
        <v>0</v>
      </c>
      <c r="O322" s="1">
        <f t="shared" si="19"/>
        <v>1</v>
      </c>
      <c r="P322" s="1" t="s">
        <v>18346</v>
      </c>
      <c r="Q322" s="1">
        <v>50</v>
      </c>
      <c r="R322" s="1">
        <v>145</v>
      </c>
      <c r="S322" s="9">
        <f t="shared" si="21"/>
        <v>50</v>
      </c>
      <c r="T322" s="8"/>
      <c r="U322" s="8"/>
      <c r="V322" s="8"/>
      <c r="W322" s="8"/>
      <c r="X322" s="8"/>
      <c r="Y322" s="10">
        <f t="shared" si="20"/>
        <v>0</v>
      </c>
      <c r="Z322" s="10">
        <f>IFERROR(INDEX(EFs!B:B,MATCH(P322,EFs!A:A,0))*Dataset!Y322/1000,0)</f>
        <v>0</v>
      </c>
      <c r="AA322">
        <v>33.387723000000001</v>
      </c>
      <c r="AB322">
        <v>-117.44475799999999</v>
      </c>
      <c r="AC322">
        <v>0.5</v>
      </c>
      <c r="AD322" t="s">
        <v>18422</v>
      </c>
      <c r="AI322" t="s">
        <v>18423</v>
      </c>
      <c r="AJ322" t="s">
        <v>18390</v>
      </c>
      <c r="AK322" t="s">
        <v>18391</v>
      </c>
      <c r="AL322">
        <v>92055</v>
      </c>
      <c r="AM322" t="s">
        <v>18392</v>
      </c>
      <c r="AN322" t="s">
        <v>18397</v>
      </c>
    </row>
    <row r="323" spans="1:40" ht="43.2" x14ac:dyDescent="0.3">
      <c r="A323" t="s">
        <v>1814</v>
      </c>
      <c r="B323" s="2" t="s">
        <v>15</v>
      </c>
      <c r="C323" s="3">
        <v>40025</v>
      </c>
      <c r="D323" t="s">
        <v>193</v>
      </c>
      <c r="E323" t="s">
        <v>1815</v>
      </c>
      <c r="F323" t="s">
        <v>1816</v>
      </c>
      <c r="G323" t="s">
        <v>1817</v>
      </c>
      <c r="H323" s="2" t="s">
        <v>1542</v>
      </c>
      <c r="I323" s="2" t="s">
        <v>236</v>
      </c>
      <c r="J323" s="1" t="s">
        <v>1818</v>
      </c>
      <c r="K323" s="1">
        <f t="shared" ref="K323:N386" si="23">IFERROR(IF(SEARCH(K$1,$J323)&gt;0,1),0)</f>
        <v>1</v>
      </c>
      <c r="L323" s="1">
        <f t="shared" si="23"/>
        <v>0</v>
      </c>
      <c r="M323" s="1">
        <f t="shared" si="23"/>
        <v>0</v>
      </c>
      <c r="N323" s="1">
        <f t="shared" si="22"/>
        <v>0</v>
      </c>
      <c r="O323" s="1">
        <f t="shared" ref="O323:O386" si="24">SUM(K323:N323)</f>
        <v>1</v>
      </c>
      <c r="P323" s="1" t="s">
        <v>18346</v>
      </c>
      <c r="Q323" s="1">
        <v>750</v>
      </c>
      <c r="R323" s="1">
        <v>1490</v>
      </c>
      <c r="S323" s="9">
        <f t="shared" si="21"/>
        <v>750</v>
      </c>
      <c r="T323" s="3">
        <v>44351</v>
      </c>
      <c r="U323" s="8" t="s">
        <v>1819</v>
      </c>
      <c r="V323" s="3">
        <v>44712</v>
      </c>
      <c r="W323" s="8" t="s">
        <v>1820</v>
      </c>
      <c r="X323" s="8">
        <v>24</v>
      </c>
      <c r="Y323" s="10">
        <f t="shared" ref="Y323:Y386" si="25">X323*S323</f>
        <v>18000</v>
      </c>
      <c r="Z323" s="10">
        <f>IFERROR(INDEX(EFs!B:B,MATCH(P323,EFs!A:A,0))*Dataset!Y323/1000,0)</f>
        <v>16.351072578</v>
      </c>
      <c r="AA323">
        <v>32.843634000000002</v>
      </c>
      <c r="AB323">
        <v>-117.17226100000001</v>
      </c>
      <c r="AC323">
        <v>1</v>
      </c>
      <c r="AD323" t="s">
        <v>18387</v>
      </c>
      <c r="AE323">
        <v>5887</v>
      </c>
      <c r="AF323" t="s">
        <v>18627</v>
      </c>
      <c r="AI323" t="s">
        <v>18389</v>
      </c>
      <c r="AJ323" t="s">
        <v>18390</v>
      </c>
      <c r="AK323" t="s">
        <v>18391</v>
      </c>
      <c r="AL323">
        <v>92111</v>
      </c>
      <c r="AM323" t="s">
        <v>18392</v>
      </c>
      <c r="AN323" t="s">
        <v>18393</v>
      </c>
    </row>
    <row r="324" spans="1:40" ht="57.6" x14ac:dyDescent="0.3">
      <c r="A324" t="s">
        <v>1821</v>
      </c>
      <c r="B324" s="2" t="s">
        <v>15</v>
      </c>
      <c r="C324" s="3">
        <v>40025</v>
      </c>
      <c r="D324" t="s">
        <v>193</v>
      </c>
      <c r="E324" t="s">
        <v>1822</v>
      </c>
      <c r="F324" t="s">
        <v>1823</v>
      </c>
      <c r="G324" t="s">
        <v>1824</v>
      </c>
      <c r="H324" s="2" t="s">
        <v>781</v>
      </c>
      <c r="I324" s="2" t="s">
        <v>782</v>
      </c>
      <c r="J324" s="1" t="s">
        <v>1825</v>
      </c>
      <c r="K324" s="1">
        <f t="shared" si="23"/>
        <v>1</v>
      </c>
      <c r="L324" s="1">
        <f t="shared" si="23"/>
        <v>0</v>
      </c>
      <c r="M324" s="1">
        <f t="shared" si="23"/>
        <v>0</v>
      </c>
      <c r="N324" s="1">
        <f t="shared" si="22"/>
        <v>0</v>
      </c>
      <c r="O324" s="1">
        <f t="shared" si="24"/>
        <v>1</v>
      </c>
      <c r="P324" s="1" t="s">
        <v>18346</v>
      </c>
      <c r="Q324" s="1">
        <v>300</v>
      </c>
      <c r="R324" s="1">
        <v>470</v>
      </c>
      <c r="S324" s="9">
        <f t="shared" ref="S324:S387" si="26">IFERROR(IF(Q324&lt;&gt;"",Q324,R324*0.7457),"Unknown")</f>
        <v>300</v>
      </c>
      <c r="T324" s="3">
        <v>44561</v>
      </c>
      <c r="U324" s="8" t="s">
        <v>1826</v>
      </c>
      <c r="V324" s="3">
        <v>44617</v>
      </c>
      <c r="W324" s="8" t="s">
        <v>1827</v>
      </c>
      <c r="X324" s="8">
        <v>22.3</v>
      </c>
      <c r="Y324" s="10">
        <f t="shared" si="25"/>
        <v>6690</v>
      </c>
      <c r="Z324" s="10">
        <f>IFERROR(INDEX(EFs!B:B,MATCH(P324,EFs!A:A,0))*Dataset!Y324/1000,0)</f>
        <v>6.07714864149</v>
      </c>
      <c r="AA324">
        <v>32.887282999999996</v>
      </c>
      <c r="AB324">
        <v>-117.22397100000001</v>
      </c>
      <c r="AC324">
        <v>1</v>
      </c>
      <c r="AD324" t="s">
        <v>18387</v>
      </c>
      <c r="AE324">
        <v>4275</v>
      </c>
      <c r="AF324" t="s">
        <v>18573</v>
      </c>
      <c r="AI324" t="s">
        <v>18389</v>
      </c>
      <c r="AJ324" t="s">
        <v>18390</v>
      </c>
      <c r="AK324" t="s">
        <v>18391</v>
      </c>
      <c r="AL324">
        <v>92121</v>
      </c>
      <c r="AM324" t="s">
        <v>18392</v>
      </c>
      <c r="AN324" t="s">
        <v>18407</v>
      </c>
    </row>
    <row r="325" spans="1:40" ht="43.2" x14ac:dyDescent="0.3">
      <c r="A325" t="s">
        <v>1828</v>
      </c>
      <c r="B325" s="2" t="s">
        <v>15</v>
      </c>
      <c r="C325" s="3">
        <v>40025</v>
      </c>
      <c r="D325" t="s">
        <v>193</v>
      </c>
      <c r="E325" t="s">
        <v>1457</v>
      </c>
      <c r="F325" t="s">
        <v>161</v>
      </c>
      <c r="G325" t="s">
        <v>1458</v>
      </c>
      <c r="H325" s="2" t="s">
        <v>163</v>
      </c>
      <c r="I325" s="2" t="s">
        <v>164</v>
      </c>
      <c r="J325" s="1" t="s">
        <v>1829</v>
      </c>
      <c r="K325" s="1">
        <f t="shared" si="23"/>
        <v>1</v>
      </c>
      <c r="L325" s="1">
        <f t="shared" si="23"/>
        <v>0</v>
      </c>
      <c r="M325" s="1">
        <f t="shared" si="23"/>
        <v>0</v>
      </c>
      <c r="N325" s="1">
        <f t="shared" si="22"/>
        <v>0</v>
      </c>
      <c r="O325" s="1">
        <f t="shared" si="24"/>
        <v>1</v>
      </c>
      <c r="P325" s="1" t="s">
        <v>18346</v>
      </c>
      <c r="Q325" s="1">
        <v>50</v>
      </c>
      <c r="R325" s="1">
        <v>79</v>
      </c>
      <c r="S325" s="9">
        <f t="shared" si="26"/>
        <v>50</v>
      </c>
      <c r="T325" s="8"/>
      <c r="U325" s="8"/>
      <c r="V325" s="8"/>
      <c r="W325" s="8"/>
      <c r="X325" s="8"/>
      <c r="Y325" s="10">
        <f t="shared" si="25"/>
        <v>0</v>
      </c>
      <c r="Z325" s="10">
        <f>IFERROR(INDEX(EFs!B:B,MATCH(P325,EFs!A:A,0))*Dataset!Y325/1000,0)</f>
        <v>0</v>
      </c>
      <c r="AA325">
        <v>33.387723000000001</v>
      </c>
      <c r="AB325">
        <v>-117.44475799999999</v>
      </c>
      <c r="AC325">
        <v>0.5</v>
      </c>
      <c r="AD325" t="s">
        <v>18422</v>
      </c>
      <c r="AI325" t="s">
        <v>18423</v>
      </c>
      <c r="AJ325" t="s">
        <v>18390</v>
      </c>
      <c r="AK325" t="s">
        <v>18391</v>
      </c>
      <c r="AL325">
        <v>92055</v>
      </c>
      <c r="AM325" t="s">
        <v>18392</v>
      </c>
      <c r="AN325" t="s">
        <v>18397</v>
      </c>
    </row>
    <row r="326" spans="1:40" ht="57.6" x14ac:dyDescent="0.3">
      <c r="A326" t="s">
        <v>1830</v>
      </c>
      <c r="B326" s="2" t="s">
        <v>15</v>
      </c>
      <c r="C326" s="3">
        <v>40025</v>
      </c>
      <c r="D326" t="s">
        <v>16</v>
      </c>
      <c r="E326" t="s">
        <v>1831</v>
      </c>
      <c r="F326" t="s">
        <v>1832</v>
      </c>
      <c r="G326" t="s">
        <v>1833</v>
      </c>
      <c r="H326" s="2" t="s">
        <v>19</v>
      </c>
      <c r="I326" s="2" t="s">
        <v>20</v>
      </c>
      <c r="J326" s="1" t="s">
        <v>1834</v>
      </c>
      <c r="K326" s="1">
        <f t="shared" si="23"/>
        <v>0</v>
      </c>
      <c r="L326" s="1">
        <f t="shared" si="23"/>
        <v>0</v>
      </c>
      <c r="M326" s="1">
        <f t="shared" si="23"/>
        <v>0</v>
      </c>
      <c r="N326" s="1">
        <f t="shared" si="22"/>
        <v>1</v>
      </c>
      <c r="O326" s="1">
        <f t="shared" si="24"/>
        <v>1</v>
      </c>
      <c r="P326" s="1" t="s">
        <v>18347</v>
      </c>
      <c r="Q326" s="1">
        <v>105</v>
      </c>
      <c r="R326" s="1">
        <v>195</v>
      </c>
      <c r="S326" s="9">
        <f t="shared" si="26"/>
        <v>105</v>
      </c>
      <c r="T326" s="3">
        <v>44414</v>
      </c>
      <c r="U326" s="8" t="s">
        <v>1835</v>
      </c>
      <c r="V326" s="3">
        <v>44414</v>
      </c>
      <c r="W326" s="8" t="s">
        <v>1836</v>
      </c>
      <c r="X326" s="8">
        <v>2.1</v>
      </c>
      <c r="Y326" s="10">
        <f t="shared" si="25"/>
        <v>220.5</v>
      </c>
      <c r="Z326" s="10">
        <f>IFERROR(INDEX(EFs!B:B,MATCH(P326,EFs!A:A,0))*Dataset!Y326/1000,0)</f>
        <v>0.18166995</v>
      </c>
      <c r="AA326">
        <v>32.732992000000003</v>
      </c>
      <c r="AB326">
        <v>-117.139325</v>
      </c>
      <c r="AC326">
        <v>1</v>
      </c>
      <c r="AD326" t="s">
        <v>18387</v>
      </c>
      <c r="AE326">
        <v>2920</v>
      </c>
      <c r="AF326" t="s">
        <v>18628</v>
      </c>
      <c r="AI326" t="s">
        <v>18389</v>
      </c>
      <c r="AJ326" t="s">
        <v>18390</v>
      </c>
      <c r="AK326" t="s">
        <v>18391</v>
      </c>
      <c r="AL326">
        <v>92101</v>
      </c>
      <c r="AM326" t="s">
        <v>18392</v>
      </c>
      <c r="AN326" t="s">
        <v>18393</v>
      </c>
    </row>
    <row r="327" spans="1:40" ht="43.2" x14ac:dyDescent="0.3">
      <c r="A327" t="s">
        <v>1837</v>
      </c>
      <c r="B327" s="2" t="s">
        <v>15</v>
      </c>
      <c r="C327" s="3">
        <v>42320</v>
      </c>
      <c r="D327" t="s">
        <v>193</v>
      </c>
      <c r="E327" t="s">
        <v>1838</v>
      </c>
      <c r="F327" t="s">
        <v>559</v>
      </c>
      <c r="G327" t="s">
        <v>1839</v>
      </c>
      <c r="H327" s="2" t="s">
        <v>1787</v>
      </c>
      <c r="I327" s="2" t="s">
        <v>53</v>
      </c>
      <c r="J327" s="1" t="s">
        <v>1840</v>
      </c>
      <c r="K327" s="1">
        <f t="shared" si="23"/>
        <v>1</v>
      </c>
      <c r="L327" s="1">
        <f t="shared" si="23"/>
        <v>0</v>
      </c>
      <c r="M327" s="1">
        <f t="shared" si="23"/>
        <v>0</v>
      </c>
      <c r="N327" s="1">
        <f t="shared" si="22"/>
        <v>0</v>
      </c>
      <c r="O327" s="1">
        <f t="shared" si="24"/>
        <v>1</v>
      </c>
      <c r="P327" s="1" t="s">
        <v>18346</v>
      </c>
      <c r="Q327" s="1">
        <v>34</v>
      </c>
      <c r="R327" s="1">
        <v>85</v>
      </c>
      <c r="S327" s="9">
        <f t="shared" si="26"/>
        <v>34</v>
      </c>
      <c r="T327" s="3">
        <v>44669</v>
      </c>
      <c r="U327" s="8" t="s">
        <v>1841</v>
      </c>
      <c r="V327" s="3">
        <v>44669</v>
      </c>
      <c r="W327" s="8" t="s">
        <v>1842</v>
      </c>
      <c r="X327" s="8">
        <v>1.8</v>
      </c>
      <c r="Y327" s="10">
        <f t="shared" si="25"/>
        <v>61.2</v>
      </c>
      <c r="Z327" s="10">
        <f>IFERROR(INDEX(EFs!B:B,MATCH(P327,EFs!A:A,0))*Dataset!Y327/1000,0)</f>
        <v>5.5593646765200004E-2</v>
      </c>
      <c r="AA327">
        <v>33.270474999999998</v>
      </c>
      <c r="AB327">
        <v>-116.954829</v>
      </c>
      <c r="AC327">
        <v>0.67</v>
      </c>
      <c r="AD327" t="s">
        <v>18408</v>
      </c>
      <c r="AF327" t="s">
        <v>18629</v>
      </c>
      <c r="AI327" t="s">
        <v>18625</v>
      </c>
      <c r="AJ327" t="s">
        <v>18390</v>
      </c>
      <c r="AK327" t="s">
        <v>18391</v>
      </c>
      <c r="AL327">
        <v>92082</v>
      </c>
      <c r="AM327" t="s">
        <v>18392</v>
      </c>
      <c r="AN327" t="s">
        <v>18397</v>
      </c>
    </row>
    <row r="328" spans="1:40" ht="43.2" x14ac:dyDescent="0.3">
      <c r="A328" t="s">
        <v>1843</v>
      </c>
      <c r="B328" s="2" t="s">
        <v>15</v>
      </c>
      <c r="C328" s="3">
        <v>42321</v>
      </c>
      <c r="D328" t="s">
        <v>193</v>
      </c>
      <c r="E328" t="s">
        <v>1844</v>
      </c>
      <c r="F328" t="s">
        <v>1845</v>
      </c>
      <c r="G328" t="s">
        <v>1846</v>
      </c>
      <c r="H328" s="2" t="s">
        <v>154</v>
      </c>
      <c r="I328" s="2" t="s">
        <v>155</v>
      </c>
      <c r="J328" s="1" t="s">
        <v>1847</v>
      </c>
      <c r="K328" s="1">
        <f t="shared" si="23"/>
        <v>1</v>
      </c>
      <c r="L328" s="1">
        <f t="shared" si="23"/>
        <v>0</v>
      </c>
      <c r="M328" s="1">
        <f t="shared" si="23"/>
        <v>0</v>
      </c>
      <c r="N328" s="1">
        <f t="shared" si="22"/>
        <v>0</v>
      </c>
      <c r="O328" s="1">
        <f t="shared" si="24"/>
        <v>1</v>
      </c>
      <c r="P328" s="1" t="s">
        <v>18346</v>
      </c>
      <c r="Q328" s="1">
        <v>200</v>
      </c>
      <c r="R328" s="1">
        <v>315</v>
      </c>
      <c r="S328" s="9">
        <f t="shared" si="26"/>
        <v>200</v>
      </c>
      <c r="T328" s="3">
        <v>44357</v>
      </c>
      <c r="U328" s="8" t="s">
        <v>1848</v>
      </c>
      <c r="V328" s="3">
        <v>44357</v>
      </c>
      <c r="W328" s="8" t="s">
        <v>1849</v>
      </c>
      <c r="X328" s="8">
        <v>4.9000000000000004</v>
      </c>
      <c r="Y328" s="10">
        <f t="shared" si="25"/>
        <v>980.00000000000011</v>
      </c>
      <c r="Z328" s="10">
        <f>IFERROR(INDEX(EFs!B:B,MATCH(P328,EFs!A:A,0))*Dataset!Y328/1000,0)</f>
        <v>0.89022506258000011</v>
      </c>
      <c r="AA328">
        <v>33.124474999999997</v>
      </c>
      <c r="AB328">
        <v>-117.114368</v>
      </c>
      <c r="AC328">
        <v>1</v>
      </c>
      <c r="AD328" t="s">
        <v>18387</v>
      </c>
      <c r="AE328">
        <v>571</v>
      </c>
      <c r="AF328" t="s">
        <v>18630</v>
      </c>
      <c r="AI328" t="s">
        <v>18421</v>
      </c>
      <c r="AJ328" t="s">
        <v>18390</v>
      </c>
      <c r="AK328" t="s">
        <v>18391</v>
      </c>
      <c r="AL328">
        <v>92029</v>
      </c>
      <c r="AM328" t="s">
        <v>18392</v>
      </c>
      <c r="AN328" t="s">
        <v>18393</v>
      </c>
    </row>
    <row r="329" spans="1:40" ht="43.2" x14ac:dyDescent="0.3">
      <c r="A329" t="s">
        <v>1850</v>
      </c>
      <c r="B329" s="2" t="s">
        <v>15</v>
      </c>
      <c r="C329" s="3">
        <v>42325</v>
      </c>
      <c r="D329" t="s">
        <v>193</v>
      </c>
      <c r="E329" t="s">
        <v>1851</v>
      </c>
      <c r="F329" t="s">
        <v>1852</v>
      </c>
      <c r="G329" t="s">
        <v>1853</v>
      </c>
      <c r="H329" s="2" t="s">
        <v>781</v>
      </c>
      <c r="I329" s="2" t="s">
        <v>782</v>
      </c>
      <c r="J329" s="1" t="s">
        <v>1854</v>
      </c>
      <c r="K329" s="1">
        <f t="shared" si="23"/>
        <v>1</v>
      </c>
      <c r="L329" s="1">
        <f t="shared" si="23"/>
        <v>0</v>
      </c>
      <c r="M329" s="1">
        <f t="shared" si="23"/>
        <v>0</v>
      </c>
      <c r="N329" s="1">
        <f t="shared" si="22"/>
        <v>0</v>
      </c>
      <c r="O329" s="1">
        <f t="shared" si="24"/>
        <v>1</v>
      </c>
      <c r="P329" s="1" t="s">
        <v>18346</v>
      </c>
      <c r="Q329" s="1">
        <v>230</v>
      </c>
      <c r="R329" s="1">
        <v>346</v>
      </c>
      <c r="S329" s="9">
        <f t="shared" si="26"/>
        <v>230</v>
      </c>
      <c r="T329" s="3">
        <v>44495</v>
      </c>
      <c r="U329" s="8" t="s">
        <v>1855</v>
      </c>
      <c r="V329" s="3">
        <v>44495</v>
      </c>
      <c r="W329" s="8" t="s">
        <v>1856</v>
      </c>
      <c r="X329" s="8">
        <v>10.8</v>
      </c>
      <c r="Y329" s="10">
        <f t="shared" si="25"/>
        <v>2484</v>
      </c>
      <c r="Z329" s="10">
        <f>IFERROR(INDEX(EFs!B:B,MATCH(P329,EFs!A:A,0))*Dataset!Y329/1000,0)</f>
        <v>2.2564480157640001</v>
      </c>
      <c r="AA329">
        <v>32.891517999999998</v>
      </c>
      <c r="AB329">
        <v>-117.185575</v>
      </c>
      <c r="AC329">
        <v>1</v>
      </c>
      <c r="AD329" t="s">
        <v>18387</v>
      </c>
      <c r="AE329">
        <v>6166</v>
      </c>
      <c r="AF329" t="s">
        <v>18631</v>
      </c>
      <c r="AI329" t="s">
        <v>18389</v>
      </c>
      <c r="AJ329" t="s">
        <v>18390</v>
      </c>
      <c r="AK329" t="s">
        <v>18391</v>
      </c>
      <c r="AL329">
        <v>92121</v>
      </c>
      <c r="AM329" t="s">
        <v>18392</v>
      </c>
      <c r="AN329" t="s">
        <v>18393</v>
      </c>
    </row>
    <row r="330" spans="1:40" ht="43.2" x14ac:dyDescent="0.3">
      <c r="A330" t="s">
        <v>1857</v>
      </c>
      <c r="B330" s="2" t="s">
        <v>15</v>
      </c>
      <c r="C330" s="3">
        <v>42326</v>
      </c>
      <c r="D330" t="s">
        <v>193</v>
      </c>
      <c r="E330" t="s">
        <v>1858</v>
      </c>
      <c r="F330" t="s">
        <v>1859</v>
      </c>
      <c r="G330" t="s">
        <v>1860</v>
      </c>
      <c r="H330" s="2" t="s">
        <v>106</v>
      </c>
      <c r="I330" s="2" t="s">
        <v>107</v>
      </c>
      <c r="J330" s="1" t="s">
        <v>1861</v>
      </c>
      <c r="K330" s="1">
        <f t="shared" si="23"/>
        <v>1</v>
      </c>
      <c r="L330" s="1">
        <f t="shared" si="23"/>
        <v>0</v>
      </c>
      <c r="M330" s="1">
        <f t="shared" si="23"/>
        <v>0</v>
      </c>
      <c r="N330" s="1">
        <f t="shared" si="22"/>
        <v>0</v>
      </c>
      <c r="O330" s="1">
        <f t="shared" si="24"/>
        <v>1</v>
      </c>
      <c r="P330" s="1" t="s">
        <v>18346</v>
      </c>
      <c r="Q330" s="1">
        <v>1000</v>
      </c>
      <c r="R330" s="1">
        <v>474</v>
      </c>
      <c r="S330" s="9">
        <f t="shared" si="26"/>
        <v>1000</v>
      </c>
      <c r="T330" s="3">
        <v>44562</v>
      </c>
      <c r="U330" s="8" t="s">
        <v>1862</v>
      </c>
      <c r="V330" s="3">
        <v>44562</v>
      </c>
      <c r="W330" s="8" t="s">
        <v>1863</v>
      </c>
      <c r="X330" s="8">
        <v>2.9</v>
      </c>
      <c r="Y330" s="10">
        <f t="shared" si="25"/>
        <v>2900</v>
      </c>
      <c r="Z330" s="10">
        <f>IFERROR(INDEX(EFs!B:B,MATCH(P330,EFs!A:A,0))*Dataset!Y330/1000,0)</f>
        <v>2.6343394709000001</v>
      </c>
      <c r="AA330">
        <v>32.807264000000004</v>
      </c>
      <c r="AB330">
        <v>-117.119477</v>
      </c>
      <c r="AC330">
        <v>1</v>
      </c>
      <c r="AD330" t="s">
        <v>18387</v>
      </c>
      <c r="AE330">
        <v>9680</v>
      </c>
      <c r="AF330" t="s">
        <v>18412</v>
      </c>
      <c r="AI330" t="s">
        <v>18389</v>
      </c>
      <c r="AJ330" t="s">
        <v>18390</v>
      </c>
      <c r="AK330" t="s">
        <v>18391</v>
      </c>
      <c r="AL330">
        <v>92123</v>
      </c>
      <c r="AM330" t="s">
        <v>18392</v>
      </c>
      <c r="AN330" t="s">
        <v>18393</v>
      </c>
    </row>
    <row r="331" spans="1:40" ht="43.2" x14ac:dyDescent="0.3">
      <c r="A331" t="s">
        <v>1864</v>
      </c>
      <c r="B331" s="2" t="s">
        <v>15</v>
      </c>
      <c r="C331" s="3">
        <v>42093</v>
      </c>
      <c r="D331" t="s">
        <v>193</v>
      </c>
      <c r="E331" t="s">
        <v>607</v>
      </c>
      <c r="F331" t="s">
        <v>608</v>
      </c>
      <c r="G331" t="s">
        <v>1865</v>
      </c>
      <c r="H331" s="2" t="s">
        <v>781</v>
      </c>
      <c r="I331" s="2" t="s">
        <v>782</v>
      </c>
      <c r="J331" s="1" t="s">
        <v>1866</v>
      </c>
      <c r="K331" s="1">
        <f t="shared" si="23"/>
        <v>1</v>
      </c>
      <c r="L331" s="1">
        <f t="shared" si="23"/>
        <v>0</v>
      </c>
      <c r="M331" s="1">
        <f t="shared" si="23"/>
        <v>0</v>
      </c>
      <c r="N331" s="1">
        <f t="shared" si="22"/>
        <v>0</v>
      </c>
      <c r="O331" s="1">
        <f t="shared" si="24"/>
        <v>1</v>
      </c>
      <c r="P331" s="1" t="s">
        <v>18346</v>
      </c>
      <c r="Q331" s="1">
        <v>500</v>
      </c>
      <c r="R331" s="1">
        <v>755</v>
      </c>
      <c r="S331" s="9">
        <f t="shared" si="26"/>
        <v>500</v>
      </c>
      <c r="T331" s="3">
        <v>44561</v>
      </c>
      <c r="U331" s="8" t="s">
        <v>1867</v>
      </c>
      <c r="V331" s="3">
        <v>44729</v>
      </c>
      <c r="W331" s="8" t="s">
        <v>1868</v>
      </c>
      <c r="X331" s="8">
        <v>2</v>
      </c>
      <c r="Y331" s="10">
        <f t="shared" si="25"/>
        <v>1000</v>
      </c>
      <c r="Z331" s="10">
        <f>IFERROR(INDEX(EFs!B:B,MATCH(P331,EFs!A:A,0))*Dataset!Y331/1000,0)</f>
        <v>0.90839292100000002</v>
      </c>
      <c r="AA331">
        <v>32.904463</v>
      </c>
      <c r="AB331">
        <v>-117.23361300000001</v>
      </c>
      <c r="AC331">
        <v>1</v>
      </c>
      <c r="AD331" t="s">
        <v>18387</v>
      </c>
      <c r="AE331">
        <v>3483</v>
      </c>
      <c r="AF331" t="s">
        <v>18632</v>
      </c>
      <c r="AG331" t="s">
        <v>18582</v>
      </c>
      <c r="AH331">
        <v>34</v>
      </c>
      <c r="AI331" t="s">
        <v>18389</v>
      </c>
      <c r="AJ331" t="s">
        <v>18390</v>
      </c>
      <c r="AK331" t="s">
        <v>18391</v>
      </c>
      <c r="AL331">
        <v>92121</v>
      </c>
      <c r="AM331" t="s">
        <v>18392</v>
      </c>
      <c r="AN331" t="s">
        <v>18393</v>
      </c>
    </row>
    <row r="332" spans="1:40" ht="43.2" x14ac:dyDescent="0.3">
      <c r="A332" t="s">
        <v>1869</v>
      </c>
      <c r="B332" s="2" t="s">
        <v>15</v>
      </c>
      <c r="C332" s="3">
        <v>41989</v>
      </c>
      <c r="D332" t="s">
        <v>193</v>
      </c>
      <c r="E332" t="s">
        <v>1870</v>
      </c>
      <c r="F332" t="s">
        <v>1871</v>
      </c>
      <c r="G332" t="s">
        <v>1872</v>
      </c>
      <c r="H332" s="2" t="s">
        <v>781</v>
      </c>
      <c r="I332" s="2" t="s">
        <v>782</v>
      </c>
      <c r="J332" s="1" t="s">
        <v>1873</v>
      </c>
      <c r="K332" s="1">
        <f t="shared" si="23"/>
        <v>1</v>
      </c>
      <c r="L332" s="1">
        <f t="shared" si="23"/>
        <v>0</v>
      </c>
      <c r="M332" s="1">
        <f t="shared" si="23"/>
        <v>0</v>
      </c>
      <c r="N332" s="1">
        <f t="shared" si="22"/>
        <v>0</v>
      </c>
      <c r="O332" s="1">
        <f t="shared" si="24"/>
        <v>1</v>
      </c>
      <c r="P332" s="1" t="s">
        <v>18346</v>
      </c>
      <c r="Q332" s="1">
        <v>150</v>
      </c>
      <c r="R332" s="1">
        <v>237</v>
      </c>
      <c r="S332" s="9">
        <f t="shared" si="26"/>
        <v>150</v>
      </c>
      <c r="T332" s="3">
        <v>44561</v>
      </c>
      <c r="U332" s="8" t="s">
        <v>1874</v>
      </c>
      <c r="V332" s="3">
        <v>44652</v>
      </c>
      <c r="W332" s="8" t="s">
        <v>1875</v>
      </c>
      <c r="X332" s="8">
        <v>13.7</v>
      </c>
      <c r="Y332" s="10">
        <f t="shared" si="25"/>
        <v>2055</v>
      </c>
      <c r="Z332" s="10">
        <f>IFERROR(INDEX(EFs!B:B,MATCH(P332,EFs!A:A,0))*Dataset!Y332/1000,0)</f>
        <v>1.8667474526549999</v>
      </c>
      <c r="AA332">
        <v>32.902639000000001</v>
      </c>
      <c r="AB332">
        <v>-117.182526</v>
      </c>
      <c r="AC332">
        <v>1</v>
      </c>
      <c r="AD332" t="s">
        <v>18387</v>
      </c>
      <c r="AE332">
        <v>9535</v>
      </c>
      <c r="AF332" t="s">
        <v>18633</v>
      </c>
      <c r="AI332" t="s">
        <v>18389</v>
      </c>
      <c r="AJ332" t="s">
        <v>18390</v>
      </c>
      <c r="AK332" t="s">
        <v>18391</v>
      </c>
      <c r="AL332">
        <v>92121</v>
      </c>
      <c r="AM332" t="s">
        <v>18392</v>
      </c>
      <c r="AN332" t="s">
        <v>18393</v>
      </c>
    </row>
    <row r="333" spans="1:40" ht="43.2" x14ac:dyDescent="0.3">
      <c r="A333" t="s">
        <v>1876</v>
      </c>
      <c r="B333" s="2" t="s">
        <v>15</v>
      </c>
      <c r="C333" s="3">
        <v>41747</v>
      </c>
      <c r="D333" t="s">
        <v>193</v>
      </c>
      <c r="E333" t="s">
        <v>1877</v>
      </c>
      <c r="F333" t="s">
        <v>1878</v>
      </c>
      <c r="G333" t="s">
        <v>1879</v>
      </c>
      <c r="H333" s="2" t="s">
        <v>610</v>
      </c>
      <c r="I333" s="2" t="s">
        <v>30</v>
      </c>
      <c r="J333" s="1" t="s">
        <v>1880</v>
      </c>
      <c r="K333" s="1">
        <f t="shared" si="23"/>
        <v>1</v>
      </c>
      <c r="L333" s="1">
        <f t="shared" si="23"/>
        <v>0</v>
      </c>
      <c r="M333" s="1">
        <f t="shared" si="23"/>
        <v>0</v>
      </c>
      <c r="N333" s="1">
        <f t="shared" si="22"/>
        <v>0</v>
      </c>
      <c r="O333" s="1">
        <f t="shared" si="24"/>
        <v>1</v>
      </c>
      <c r="P333" s="1" t="s">
        <v>18346</v>
      </c>
      <c r="Q333" s="1">
        <v>1000</v>
      </c>
      <c r="R333" s="1">
        <v>1490</v>
      </c>
      <c r="S333" s="9">
        <f t="shared" si="26"/>
        <v>1000</v>
      </c>
      <c r="T333" s="3">
        <v>44336</v>
      </c>
      <c r="U333" s="8" t="s">
        <v>1881</v>
      </c>
      <c r="V333" s="3">
        <v>44699</v>
      </c>
      <c r="W333" s="8" t="s">
        <v>1882</v>
      </c>
      <c r="X333" s="8">
        <v>12</v>
      </c>
      <c r="Y333" s="10">
        <f t="shared" si="25"/>
        <v>12000</v>
      </c>
      <c r="Z333" s="10">
        <f>IFERROR(INDEX(EFs!B:B,MATCH(P333,EFs!A:A,0))*Dataset!Y333/1000,0)</f>
        <v>10.900715051999999</v>
      </c>
      <c r="AA333">
        <v>33.041566000000003</v>
      </c>
      <c r="AB333">
        <v>-117.077764</v>
      </c>
      <c r="AC333">
        <v>0.9</v>
      </c>
      <c r="AD333" t="s">
        <v>18394</v>
      </c>
      <c r="AE333">
        <v>18130</v>
      </c>
      <c r="AF333" t="s">
        <v>18634</v>
      </c>
      <c r="AI333" t="s">
        <v>18389</v>
      </c>
      <c r="AJ333" t="s">
        <v>18390</v>
      </c>
      <c r="AK333" t="s">
        <v>18391</v>
      </c>
      <c r="AL333">
        <v>92127</v>
      </c>
      <c r="AM333" t="s">
        <v>18392</v>
      </c>
      <c r="AN333" t="s">
        <v>18397</v>
      </c>
    </row>
    <row r="334" spans="1:40" ht="43.2" x14ac:dyDescent="0.3">
      <c r="A334" t="s">
        <v>1883</v>
      </c>
      <c r="B334" s="2" t="s">
        <v>15</v>
      </c>
      <c r="C334" s="3">
        <v>42360</v>
      </c>
      <c r="D334" t="s">
        <v>193</v>
      </c>
      <c r="E334" t="s">
        <v>1884</v>
      </c>
      <c r="F334" t="s">
        <v>1885</v>
      </c>
      <c r="G334" t="s">
        <v>1886</v>
      </c>
      <c r="H334" s="2" t="s">
        <v>1076</v>
      </c>
      <c r="I334" s="2" t="s">
        <v>75</v>
      </c>
      <c r="J334" s="1" t="s">
        <v>1887</v>
      </c>
      <c r="K334" s="1">
        <f t="shared" si="23"/>
        <v>1</v>
      </c>
      <c r="L334" s="1">
        <f t="shared" si="23"/>
        <v>0</v>
      </c>
      <c r="M334" s="1">
        <f t="shared" si="23"/>
        <v>0</v>
      </c>
      <c r="N334" s="1">
        <f t="shared" si="22"/>
        <v>0</v>
      </c>
      <c r="O334" s="1">
        <f t="shared" si="24"/>
        <v>1</v>
      </c>
      <c r="P334" s="1" t="s">
        <v>18346</v>
      </c>
      <c r="Q334" s="1">
        <v>750</v>
      </c>
      <c r="R334" s="1">
        <v>1207</v>
      </c>
      <c r="S334" s="9">
        <f t="shared" si="26"/>
        <v>750</v>
      </c>
      <c r="T334" s="3">
        <v>44562</v>
      </c>
      <c r="U334" s="8" t="s">
        <v>1888</v>
      </c>
      <c r="V334" s="3">
        <v>44562</v>
      </c>
      <c r="W334" s="8" t="s">
        <v>109</v>
      </c>
      <c r="X334" s="8">
        <v>1.8</v>
      </c>
      <c r="Y334" s="10">
        <f t="shared" si="25"/>
        <v>1350</v>
      </c>
      <c r="Z334" s="10">
        <f>IFERROR(INDEX(EFs!B:B,MATCH(P334,EFs!A:A,0))*Dataset!Y334/1000,0)</f>
        <v>1.22633044335</v>
      </c>
      <c r="AA334">
        <v>33.123322999999999</v>
      </c>
      <c r="AB334">
        <v>-117.27021499999999</v>
      </c>
      <c r="AC334">
        <v>1</v>
      </c>
      <c r="AD334" t="s">
        <v>18387</v>
      </c>
      <c r="AE334">
        <v>6219</v>
      </c>
      <c r="AF334" t="s">
        <v>18484</v>
      </c>
      <c r="AI334" t="s">
        <v>18509</v>
      </c>
      <c r="AJ334" t="s">
        <v>18390</v>
      </c>
      <c r="AK334" t="s">
        <v>18391</v>
      </c>
      <c r="AL334">
        <v>92009</v>
      </c>
      <c r="AM334" t="s">
        <v>18392</v>
      </c>
      <c r="AN334" t="s">
        <v>18393</v>
      </c>
    </row>
    <row r="335" spans="1:40" ht="43.2" x14ac:dyDescent="0.3">
      <c r="A335" t="s">
        <v>1889</v>
      </c>
      <c r="B335" s="2" t="s">
        <v>15</v>
      </c>
      <c r="C335" s="3">
        <v>42114</v>
      </c>
      <c r="D335" t="s">
        <v>193</v>
      </c>
      <c r="E335" t="s">
        <v>1890</v>
      </c>
      <c r="F335" t="s">
        <v>1891</v>
      </c>
      <c r="G335" t="s">
        <v>1892</v>
      </c>
      <c r="H335" s="2" t="s">
        <v>847</v>
      </c>
      <c r="I335" s="2" t="s">
        <v>218</v>
      </c>
      <c r="J335" s="1" t="s">
        <v>1893</v>
      </c>
      <c r="K335" s="1">
        <f t="shared" si="23"/>
        <v>1</v>
      </c>
      <c r="L335" s="1">
        <f t="shared" si="23"/>
        <v>0</v>
      </c>
      <c r="M335" s="1">
        <f t="shared" si="23"/>
        <v>0</v>
      </c>
      <c r="N335" s="1">
        <f t="shared" si="22"/>
        <v>0</v>
      </c>
      <c r="O335" s="1">
        <f t="shared" si="24"/>
        <v>1</v>
      </c>
      <c r="P335" s="1" t="s">
        <v>18346</v>
      </c>
      <c r="Q335" s="1">
        <v>350</v>
      </c>
      <c r="R335" s="1">
        <v>538</v>
      </c>
      <c r="S335" s="9">
        <f t="shared" si="26"/>
        <v>350</v>
      </c>
      <c r="T335" s="3">
        <v>44427</v>
      </c>
      <c r="U335" s="8" t="s">
        <v>1894</v>
      </c>
      <c r="V335" s="3">
        <v>44427</v>
      </c>
      <c r="W335" s="8" t="s">
        <v>1895</v>
      </c>
      <c r="X335" s="8">
        <v>3.1</v>
      </c>
      <c r="Y335" s="10">
        <f t="shared" si="25"/>
        <v>1085</v>
      </c>
      <c r="Z335" s="10">
        <f>IFERROR(INDEX(EFs!B:B,MATCH(P335,EFs!A:A,0))*Dataset!Y335/1000,0)</f>
        <v>0.98560631928500009</v>
      </c>
      <c r="AA335">
        <v>32.713206</v>
      </c>
      <c r="AB335">
        <v>-117.12048799999999</v>
      </c>
      <c r="AC335">
        <v>1</v>
      </c>
      <c r="AD335" t="s">
        <v>18387</v>
      </c>
      <c r="AE335">
        <v>735</v>
      </c>
      <c r="AF335" t="s">
        <v>18635</v>
      </c>
      <c r="AI335" t="s">
        <v>18389</v>
      </c>
      <c r="AJ335" t="s">
        <v>18390</v>
      </c>
      <c r="AK335" t="s">
        <v>18391</v>
      </c>
      <c r="AL335">
        <v>92102</v>
      </c>
      <c r="AM335" t="s">
        <v>18392</v>
      </c>
      <c r="AN335" t="s">
        <v>18393</v>
      </c>
    </row>
    <row r="336" spans="1:40" ht="43.2" x14ac:dyDescent="0.3">
      <c r="A336" t="s">
        <v>1896</v>
      </c>
      <c r="B336" s="2" t="s">
        <v>15</v>
      </c>
      <c r="C336" s="3">
        <v>42114</v>
      </c>
      <c r="D336" t="s">
        <v>193</v>
      </c>
      <c r="E336" t="s">
        <v>1890</v>
      </c>
      <c r="F336" t="s">
        <v>1891</v>
      </c>
      <c r="G336" t="s">
        <v>1892</v>
      </c>
      <c r="H336" s="2" t="s">
        <v>847</v>
      </c>
      <c r="I336" s="2" t="s">
        <v>218</v>
      </c>
      <c r="J336" s="1" t="s">
        <v>1897</v>
      </c>
      <c r="K336" s="1">
        <f t="shared" si="23"/>
        <v>1</v>
      </c>
      <c r="L336" s="1">
        <f t="shared" si="23"/>
        <v>0</v>
      </c>
      <c r="M336" s="1">
        <f t="shared" si="23"/>
        <v>0</v>
      </c>
      <c r="N336" s="1">
        <f t="shared" si="22"/>
        <v>0</v>
      </c>
      <c r="O336" s="1">
        <f t="shared" si="24"/>
        <v>1</v>
      </c>
      <c r="P336" s="1" t="s">
        <v>18346</v>
      </c>
      <c r="Q336" s="1">
        <v>350</v>
      </c>
      <c r="R336" s="1">
        <v>538</v>
      </c>
      <c r="S336" s="9">
        <f t="shared" si="26"/>
        <v>350</v>
      </c>
      <c r="T336" s="3">
        <v>44427</v>
      </c>
      <c r="U336" s="8" t="s">
        <v>1898</v>
      </c>
      <c r="V336" s="3">
        <v>44427</v>
      </c>
      <c r="W336" s="8" t="s">
        <v>1899</v>
      </c>
      <c r="X336" s="8">
        <v>1.1000000000000001</v>
      </c>
      <c r="Y336" s="10">
        <f t="shared" si="25"/>
        <v>385.00000000000006</v>
      </c>
      <c r="Z336" s="10">
        <f>IFERROR(INDEX(EFs!B:B,MATCH(P336,EFs!A:A,0))*Dataset!Y336/1000,0)</f>
        <v>0.34973127458500003</v>
      </c>
      <c r="AA336">
        <v>32.713206</v>
      </c>
      <c r="AB336">
        <v>-117.12048799999999</v>
      </c>
      <c r="AC336">
        <v>1</v>
      </c>
      <c r="AD336" t="s">
        <v>18387</v>
      </c>
      <c r="AE336">
        <v>735</v>
      </c>
      <c r="AF336" t="s">
        <v>18635</v>
      </c>
      <c r="AI336" t="s">
        <v>18389</v>
      </c>
      <c r="AJ336" t="s">
        <v>18390</v>
      </c>
      <c r="AK336" t="s">
        <v>18391</v>
      </c>
      <c r="AL336">
        <v>92102</v>
      </c>
      <c r="AM336" t="s">
        <v>18392</v>
      </c>
      <c r="AN336" t="s">
        <v>18393</v>
      </c>
    </row>
    <row r="337" spans="1:40" ht="43.2" x14ac:dyDescent="0.3">
      <c r="A337" t="s">
        <v>1900</v>
      </c>
      <c r="B337" s="2" t="s">
        <v>15</v>
      </c>
      <c r="C337" s="3">
        <v>41639</v>
      </c>
      <c r="D337" t="s">
        <v>193</v>
      </c>
      <c r="E337" t="s">
        <v>42</v>
      </c>
      <c r="F337" t="s">
        <v>43</v>
      </c>
      <c r="G337" t="s">
        <v>44</v>
      </c>
      <c r="H337" s="2" t="s">
        <v>45</v>
      </c>
      <c r="I337" s="2" t="s">
        <v>46</v>
      </c>
      <c r="J337" s="1" t="s">
        <v>1901</v>
      </c>
      <c r="K337" s="1">
        <f t="shared" si="23"/>
        <v>1</v>
      </c>
      <c r="L337" s="1">
        <f t="shared" si="23"/>
        <v>0</v>
      </c>
      <c r="M337" s="1">
        <f t="shared" si="23"/>
        <v>0</v>
      </c>
      <c r="N337" s="1">
        <f t="shared" si="22"/>
        <v>0</v>
      </c>
      <c r="O337" s="1">
        <f t="shared" si="24"/>
        <v>1</v>
      </c>
      <c r="P337" s="1" t="s">
        <v>18346</v>
      </c>
      <c r="Q337" s="1">
        <v>250</v>
      </c>
      <c r="R337" s="1">
        <v>385</v>
      </c>
      <c r="S337" s="9">
        <f t="shared" si="26"/>
        <v>250</v>
      </c>
      <c r="T337" s="3">
        <v>44560</v>
      </c>
      <c r="U337" s="8" t="s">
        <v>1902</v>
      </c>
      <c r="V337" s="3">
        <v>44560</v>
      </c>
      <c r="W337" s="8" t="s">
        <v>1903</v>
      </c>
      <c r="X337" s="8">
        <v>28.1</v>
      </c>
      <c r="Y337" s="10">
        <f t="shared" si="25"/>
        <v>7025</v>
      </c>
      <c r="Z337" s="10">
        <f>IFERROR(INDEX(EFs!B:B,MATCH(P337,EFs!A:A,0))*Dataset!Y337/1000,0)</f>
        <v>6.3814602700249994</v>
      </c>
      <c r="AA337">
        <v>32.761102000000001</v>
      </c>
      <c r="AB337">
        <v>-117.22194399999999</v>
      </c>
      <c r="AC337">
        <v>1</v>
      </c>
      <c r="AD337" t="s">
        <v>18394</v>
      </c>
      <c r="AE337">
        <v>500</v>
      </c>
      <c r="AF337" t="s">
        <v>18399</v>
      </c>
      <c r="AI337" t="s">
        <v>18389</v>
      </c>
      <c r="AJ337" t="s">
        <v>18390</v>
      </c>
      <c r="AK337" t="s">
        <v>18391</v>
      </c>
      <c r="AL337">
        <v>92109</v>
      </c>
      <c r="AM337" t="s">
        <v>18392</v>
      </c>
      <c r="AN337" t="s">
        <v>18397</v>
      </c>
    </row>
    <row r="338" spans="1:40" ht="43.2" x14ac:dyDescent="0.3">
      <c r="A338" t="s">
        <v>1904</v>
      </c>
      <c r="B338" s="2" t="s">
        <v>15</v>
      </c>
      <c r="C338" s="3">
        <v>42367</v>
      </c>
      <c r="D338" t="s">
        <v>193</v>
      </c>
      <c r="E338" t="s">
        <v>1905</v>
      </c>
      <c r="F338" t="s">
        <v>1906</v>
      </c>
      <c r="G338" t="s">
        <v>1907</v>
      </c>
      <c r="H338" s="2" t="s">
        <v>610</v>
      </c>
      <c r="I338" s="2" t="s">
        <v>30</v>
      </c>
      <c r="J338" s="1" t="s">
        <v>1908</v>
      </c>
      <c r="K338" s="1">
        <f t="shared" si="23"/>
        <v>1</v>
      </c>
      <c r="L338" s="1">
        <f t="shared" si="23"/>
        <v>0</v>
      </c>
      <c r="M338" s="1">
        <f t="shared" si="23"/>
        <v>0</v>
      </c>
      <c r="N338" s="1">
        <f t="shared" si="22"/>
        <v>0</v>
      </c>
      <c r="O338" s="1">
        <f t="shared" si="24"/>
        <v>1</v>
      </c>
      <c r="P338" s="1" t="s">
        <v>18346</v>
      </c>
      <c r="Q338" s="1">
        <v>125</v>
      </c>
      <c r="R338" s="1">
        <v>197</v>
      </c>
      <c r="S338" s="9">
        <f t="shared" si="26"/>
        <v>125</v>
      </c>
      <c r="T338" s="3">
        <v>44629</v>
      </c>
      <c r="U338" s="8" t="s">
        <v>1909</v>
      </c>
      <c r="V338" s="3">
        <v>44629</v>
      </c>
      <c r="W338" s="8" t="s">
        <v>1909</v>
      </c>
      <c r="X338" s="8">
        <v>0</v>
      </c>
      <c r="Y338" s="10">
        <f t="shared" si="25"/>
        <v>0</v>
      </c>
      <c r="Z338" s="10">
        <f>IFERROR(INDEX(EFs!B:B,MATCH(P338,EFs!A:A,0))*Dataset!Y338/1000,0)</f>
        <v>0</v>
      </c>
      <c r="AA338">
        <v>33.014544000000001</v>
      </c>
      <c r="AB338">
        <v>-117.09729</v>
      </c>
      <c r="AC338">
        <v>1</v>
      </c>
      <c r="AD338" t="s">
        <v>18387</v>
      </c>
      <c r="AE338">
        <v>10850</v>
      </c>
      <c r="AF338" t="s">
        <v>18636</v>
      </c>
      <c r="AI338" t="s">
        <v>18389</v>
      </c>
      <c r="AJ338" t="s">
        <v>18390</v>
      </c>
      <c r="AK338" t="s">
        <v>18391</v>
      </c>
      <c r="AL338">
        <v>92127</v>
      </c>
      <c r="AM338" t="s">
        <v>18392</v>
      </c>
      <c r="AN338" t="s">
        <v>18393</v>
      </c>
    </row>
    <row r="339" spans="1:40" ht="43.2" x14ac:dyDescent="0.3">
      <c r="A339" t="s">
        <v>1910</v>
      </c>
      <c r="B339" s="2" t="s">
        <v>15</v>
      </c>
      <c r="C339" s="3">
        <v>42374</v>
      </c>
      <c r="D339" t="s">
        <v>193</v>
      </c>
      <c r="E339" t="s">
        <v>1911</v>
      </c>
      <c r="F339" t="s">
        <v>1912</v>
      </c>
      <c r="G339" t="s">
        <v>1913</v>
      </c>
      <c r="H339" s="2" t="s">
        <v>1436</v>
      </c>
      <c r="I339" s="2" t="s">
        <v>98</v>
      </c>
      <c r="J339" s="1" t="s">
        <v>1914</v>
      </c>
      <c r="K339" s="1">
        <f t="shared" si="23"/>
        <v>1</v>
      </c>
      <c r="L339" s="1">
        <f t="shared" si="23"/>
        <v>0</v>
      </c>
      <c r="M339" s="1">
        <f t="shared" si="23"/>
        <v>0</v>
      </c>
      <c r="N339" s="1">
        <f t="shared" si="22"/>
        <v>0</v>
      </c>
      <c r="O339" s="1">
        <f t="shared" si="24"/>
        <v>1</v>
      </c>
      <c r="P339" s="1" t="s">
        <v>18346</v>
      </c>
      <c r="Q339" s="1">
        <v>200</v>
      </c>
      <c r="R339" s="1">
        <v>315</v>
      </c>
      <c r="S339" s="9">
        <f t="shared" si="26"/>
        <v>200</v>
      </c>
      <c r="T339" s="3">
        <v>44545</v>
      </c>
      <c r="U339" s="8" t="s">
        <v>1915</v>
      </c>
      <c r="V339" s="3">
        <v>44756</v>
      </c>
      <c r="W339" s="8" t="s">
        <v>1916</v>
      </c>
      <c r="X339" s="8">
        <v>11</v>
      </c>
      <c r="Y339" s="10">
        <f t="shared" si="25"/>
        <v>2200</v>
      </c>
      <c r="Z339" s="10">
        <f>IFERROR(INDEX(EFs!B:B,MATCH(P339,EFs!A:A,0))*Dataset!Y339/1000,0)</f>
        <v>1.9984644262</v>
      </c>
      <c r="AA339">
        <v>33.138170000000002</v>
      </c>
      <c r="AB339">
        <v>-117.338666</v>
      </c>
      <c r="AC339">
        <v>1</v>
      </c>
      <c r="AD339" t="s">
        <v>18394</v>
      </c>
      <c r="AE339">
        <v>4590</v>
      </c>
      <c r="AF339" t="s">
        <v>18637</v>
      </c>
      <c r="AI339" t="s">
        <v>18509</v>
      </c>
      <c r="AJ339" t="s">
        <v>18390</v>
      </c>
      <c r="AK339" t="s">
        <v>18391</v>
      </c>
      <c r="AL339">
        <v>92008</v>
      </c>
      <c r="AM339" t="s">
        <v>18392</v>
      </c>
      <c r="AN339" t="s">
        <v>18397</v>
      </c>
    </row>
    <row r="340" spans="1:40" ht="43.2" x14ac:dyDescent="0.3">
      <c r="A340" t="s">
        <v>1917</v>
      </c>
      <c r="B340" s="2" t="s">
        <v>15</v>
      </c>
      <c r="C340" s="3">
        <v>42375</v>
      </c>
      <c r="D340" t="s">
        <v>193</v>
      </c>
      <c r="E340" t="s">
        <v>1660</v>
      </c>
      <c r="F340" t="s">
        <v>1661</v>
      </c>
      <c r="G340" t="s">
        <v>1918</v>
      </c>
      <c r="H340" s="2" t="s">
        <v>781</v>
      </c>
      <c r="I340" s="2" t="s">
        <v>782</v>
      </c>
      <c r="J340" s="1" t="s">
        <v>1919</v>
      </c>
      <c r="K340" s="1">
        <f t="shared" si="23"/>
        <v>0</v>
      </c>
      <c r="L340" s="1">
        <f t="shared" si="23"/>
        <v>0</v>
      </c>
      <c r="M340" s="1">
        <f t="shared" si="23"/>
        <v>0</v>
      </c>
      <c r="N340" s="1">
        <f t="shared" si="22"/>
        <v>0</v>
      </c>
      <c r="O340" s="1">
        <f t="shared" si="24"/>
        <v>0</v>
      </c>
      <c r="P340" s="1" t="s">
        <v>18352</v>
      </c>
      <c r="Q340" s="1">
        <v>150</v>
      </c>
      <c r="R340" s="1">
        <v>237</v>
      </c>
      <c r="S340" s="9">
        <f t="shared" si="26"/>
        <v>150</v>
      </c>
      <c r="T340" s="3">
        <v>44561</v>
      </c>
      <c r="U340" s="8" t="s">
        <v>1920</v>
      </c>
      <c r="V340" s="3">
        <v>44617</v>
      </c>
      <c r="W340" s="8" t="s">
        <v>1921</v>
      </c>
      <c r="X340" s="8">
        <v>10.8</v>
      </c>
      <c r="Y340" s="10">
        <f t="shared" si="25"/>
        <v>1620</v>
      </c>
      <c r="Z340" s="10">
        <f>IFERROR(INDEX(EFs!B:B,MATCH(P340,EFs!A:A,0))*Dataset!Y340/1000,0)</f>
        <v>0</v>
      </c>
      <c r="AA340">
        <v>32.905357000000002</v>
      </c>
      <c r="AB340">
        <v>-117.213286</v>
      </c>
      <c r="AC340">
        <v>1</v>
      </c>
      <c r="AD340" t="s">
        <v>18387</v>
      </c>
      <c r="AE340">
        <v>4245</v>
      </c>
      <c r="AF340" t="s">
        <v>18611</v>
      </c>
      <c r="AI340" t="s">
        <v>18389</v>
      </c>
      <c r="AJ340" t="s">
        <v>18390</v>
      </c>
      <c r="AK340" t="s">
        <v>18391</v>
      </c>
      <c r="AL340">
        <v>92121</v>
      </c>
      <c r="AM340" t="s">
        <v>18392</v>
      </c>
      <c r="AN340" t="s">
        <v>18393</v>
      </c>
    </row>
    <row r="341" spans="1:40" ht="43.2" x14ac:dyDescent="0.3">
      <c r="A341" t="s">
        <v>1922</v>
      </c>
      <c r="B341" s="2" t="s">
        <v>15</v>
      </c>
      <c r="C341" s="3">
        <v>42380</v>
      </c>
      <c r="D341" t="s">
        <v>193</v>
      </c>
      <c r="E341" t="s">
        <v>1186</v>
      </c>
      <c r="F341" t="s">
        <v>1401</v>
      </c>
      <c r="G341" t="s">
        <v>1923</v>
      </c>
      <c r="H341" s="2" t="s">
        <v>163</v>
      </c>
      <c r="I341" s="2" t="s">
        <v>164</v>
      </c>
      <c r="J341" s="1" t="s">
        <v>1924</v>
      </c>
      <c r="K341" s="1">
        <f t="shared" si="23"/>
        <v>1</v>
      </c>
      <c r="L341" s="1">
        <f t="shared" si="23"/>
        <v>0</v>
      </c>
      <c r="M341" s="1">
        <f t="shared" si="23"/>
        <v>0</v>
      </c>
      <c r="N341" s="1">
        <f t="shared" si="22"/>
        <v>0</v>
      </c>
      <c r="O341" s="1">
        <f t="shared" si="24"/>
        <v>1</v>
      </c>
      <c r="P341" s="1" t="s">
        <v>18346</v>
      </c>
      <c r="Q341" s="1">
        <v>890</v>
      </c>
      <c r="R341" s="1">
        <v>1193</v>
      </c>
      <c r="S341" s="9">
        <f t="shared" si="26"/>
        <v>890</v>
      </c>
      <c r="T341" s="3">
        <v>44369</v>
      </c>
      <c r="U341" s="8" t="s">
        <v>1925</v>
      </c>
      <c r="V341" s="3">
        <v>44369</v>
      </c>
      <c r="W341" s="8" t="s">
        <v>86</v>
      </c>
      <c r="X341" s="8">
        <v>1.6</v>
      </c>
      <c r="Y341" s="10">
        <f t="shared" si="25"/>
        <v>1424</v>
      </c>
      <c r="Z341" s="10">
        <f>IFERROR(INDEX(EFs!B:B,MATCH(P341,EFs!A:A,0))*Dataset!Y341/1000,0)</f>
        <v>1.2935515195039999</v>
      </c>
      <c r="AA341">
        <v>33.387723000000001</v>
      </c>
      <c r="AB341">
        <v>-117.44475799999999</v>
      </c>
      <c r="AC341">
        <v>0.5</v>
      </c>
      <c r="AD341" t="s">
        <v>18422</v>
      </c>
      <c r="AI341" t="s">
        <v>18423</v>
      </c>
      <c r="AJ341" t="s">
        <v>18390</v>
      </c>
      <c r="AK341" t="s">
        <v>18391</v>
      </c>
      <c r="AL341">
        <v>92055</v>
      </c>
      <c r="AM341" t="s">
        <v>18392</v>
      </c>
      <c r="AN341" t="s">
        <v>18397</v>
      </c>
    </row>
    <row r="342" spans="1:40" ht="43.2" x14ac:dyDescent="0.3">
      <c r="A342" t="s">
        <v>1926</v>
      </c>
      <c r="B342" s="2" t="s">
        <v>15</v>
      </c>
      <c r="C342" s="3">
        <v>42380</v>
      </c>
      <c r="D342" t="s">
        <v>193</v>
      </c>
      <c r="E342" t="s">
        <v>1186</v>
      </c>
      <c r="F342" t="s">
        <v>1401</v>
      </c>
      <c r="G342" t="s">
        <v>1927</v>
      </c>
      <c r="H342" s="2" t="s">
        <v>163</v>
      </c>
      <c r="I342" s="2" t="s">
        <v>164</v>
      </c>
      <c r="J342" s="1" t="s">
        <v>1928</v>
      </c>
      <c r="K342" s="1">
        <f t="shared" si="23"/>
        <v>1</v>
      </c>
      <c r="L342" s="1">
        <f t="shared" si="23"/>
        <v>0</v>
      </c>
      <c r="M342" s="1">
        <f t="shared" si="23"/>
        <v>0</v>
      </c>
      <c r="N342" s="1">
        <f t="shared" si="22"/>
        <v>0</v>
      </c>
      <c r="O342" s="1">
        <f t="shared" si="24"/>
        <v>1</v>
      </c>
      <c r="P342" s="1" t="s">
        <v>18346</v>
      </c>
      <c r="Q342" s="1">
        <v>890</v>
      </c>
      <c r="R342" s="1">
        <v>1194</v>
      </c>
      <c r="S342" s="9">
        <f t="shared" si="26"/>
        <v>890</v>
      </c>
      <c r="T342" s="3">
        <v>44369</v>
      </c>
      <c r="U342" s="8" t="s">
        <v>1929</v>
      </c>
      <c r="V342" s="3">
        <v>44369</v>
      </c>
      <c r="W342" s="8" t="s">
        <v>1930</v>
      </c>
      <c r="X342" s="8">
        <v>1.8</v>
      </c>
      <c r="Y342" s="10">
        <f t="shared" si="25"/>
        <v>1602</v>
      </c>
      <c r="Z342" s="10">
        <f>IFERROR(INDEX(EFs!B:B,MATCH(P342,EFs!A:A,0))*Dataset!Y342/1000,0)</f>
        <v>1.4552454594420001</v>
      </c>
      <c r="AA342">
        <v>33.387723000000001</v>
      </c>
      <c r="AB342">
        <v>-117.44475799999999</v>
      </c>
      <c r="AC342">
        <v>0.5</v>
      </c>
      <c r="AD342" t="s">
        <v>18422</v>
      </c>
      <c r="AI342" t="s">
        <v>18423</v>
      </c>
      <c r="AJ342" t="s">
        <v>18390</v>
      </c>
      <c r="AK342" t="s">
        <v>18391</v>
      </c>
      <c r="AL342">
        <v>92055</v>
      </c>
      <c r="AM342" t="s">
        <v>18392</v>
      </c>
      <c r="AN342" t="s">
        <v>18397</v>
      </c>
    </row>
    <row r="343" spans="1:40" ht="57.6" x14ac:dyDescent="0.3">
      <c r="A343" t="s">
        <v>1931</v>
      </c>
      <c r="B343" s="2" t="s">
        <v>15</v>
      </c>
      <c r="C343" s="3">
        <v>42381</v>
      </c>
      <c r="D343" t="s">
        <v>193</v>
      </c>
      <c r="E343" t="s">
        <v>1932</v>
      </c>
      <c r="F343" t="s">
        <v>1933</v>
      </c>
      <c r="G343" t="s">
        <v>1934</v>
      </c>
      <c r="H343" s="2" t="s">
        <v>797</v>
      </c>
      <c r="I343" s="2" t="s">
        <v>30</v>
      </c>
      <c r="J343" s="1" t="s">
        <v>1935</v>
      </c>
      <c r="K343" s="1">
        <f t="shared" si="23"/>
        <v>1</v>
      </c>
      <c r="L343" s="1">
        <f t="shared" si="23"/>
        <v>0</v>
      </c>
      <c r="M343" s="1">
        <f t="shared" si="23"/>
        <v>0</v>
      </c>
      <c r="N343" s="1">
        <f t="shared" si="22"/>
        <v>0</v>
      </c>
      <c r="O343" s="1">
        <f t="shared" si="24"/>
        <v>1</v>
      </c>
      <c r="P343" s="1" t="s">
        <v>18346</v>
      </c>
      <c r="Q343" s="1">
        <v>350</v>
      </c>
      <c r="R343" s="1">
        <v>538</v>
      </c>
      <c r="S343" s="9">
        <f t="shared" si="26"/>
        <v>350</v>
      </c>
      <c r="T343" s="3">
        <v>44652</v>
      </c>
      <c r="U343" s="8" t="s">
        <v>1936</v>
      </c>
      <c r="V343" s="3">
        <v>44652</v>
      </c>
      <c r="W343" s="8" t="s">
        <v>1937</v>
      </c>
      <c r="X343" s="8">
        <v>1.5</v>
      </c>
      <c r="Y343" s="10">
        <f t="shared" si="25"/>
        <v>525</v>
      </c>
      <c r="Z343" s="10">
        <f>IFERROR(INDEX(EFs!B:B,MATCH(P343,EFs!A:A,0))*Dataset!Y343/1000,0)</f>
        <v>0.47690628352499997</v>
      </c>
      <c r="AA343">
        <v>32.990454</v>
      </c>
      <c r="AB343">
        <v>-117.079903</v>
      </c>
      <c r="AC343">
        <v>1</v>
      </c>
      <c r="AD343" t="s">
        <v>18387</v>
      </c>
      <c r="AE343">
        <v>15051</v>
      </c>
      <c r="AF343" t="s">
        <v>18638</v>
      </c>
      <c r="AI343" t="s">
        <v>18389</v>
      </c>
      <c r="AJ343" t="s">
        <v>18390</v>
      </c>
      <c r="AK343" t="s">
        <v>18391</v>
      </c>
      <c r="AL343">
        <v>92128</v>
      </c>
      <c r="AM343" t="s">
        <v>18392</v>
      </c>
      <c r="AN343" t="s">
        <v>18393</v>
      </c>
    </row>
    <row r="344" spans="1:40" ht="43.2" x14ac:dyDescent="0.3">
      <c r="A344" t="s">
        <v>1938</v>
      </c>
      <c r="B344" s="2" t="s">
        <v>15</v>
      </c>
      <c r="C344" s="3">
        <v>42249</v>
      </c>
      <c r="D344" t="s">
        <v>193</v>
      </c>
      <c r="E344" t="s">
        <v>1939</v>
      </c>
      <c r="F344" t="s">
        <v>1940</v>
      </c>
      <c r="G344" t="s">
        <v>1941</v>
      </c>
      <c r="H344" s="2" t="s">
        <v>444</v>
      </c>
      <c r="I344" s="2" t="s">
        <v>155</v>
      </c>
      <c r="J344" s="1" t="s">
        <v>1942</v>
      </c>
      <c r="K344" s="1">
        <f t="shared" si="23"/>
        <v>1</v>
      </c>
      <c r="L344" s="1">
        <f t="shared" si="23"/>
        <v>0</v>
      </c>
      <c r="M344" s="1">
        <f t="shared" si="23"/>
        <v>0</v>
      </c>
      <c r="N344" s="1">
        <f t="shared" si="22"/>
        <v>0</v>
      </c>
      <c r="O344" s="1">
        <f t="shared" si="24"/>
        <v>1</v>
      </c>
      <c r="P344" s="1" t="s">
        <v>18346</v>
      </c>
      <c r="Q344" s="1">
        <v>50</v>
      </c>
      <c r="R344" s="1">
        <v>85</v>
      </c>
      <c r="S344" s="9">
        <f t="shared" si="26"/>
        <v>50</v>
      </c>
      <c r="T344" s="3">
        <v>44561</v>
      </c>
      <c r="U344" s="8" t="s">
        <v>1943</v>
      </c>
      <c r="V344" s="3">
        <v>44728</v>
      </c>
      <c r="W344" s="8" t="s">
        <v>1944</v>
      </c>
      <c r="X344" s="8">
        <v>35.4</v>
      </c>
      <c r="Y344" s="10">
        <f t="shared" si="25"/>
        <v>1770</v>
      </c>
      <c r="Z344" s="10">
        <f>IFERROR(INDEX(EFs!B:B,MATCH(P344,EFs!A:A,0))*Dataset!Y344/1000,0)</f>
        <v>1.6078554701700001</v>
      </c>
      <c r="AA344">
        <v>33.082718999999997</v>
      </c>
      <c r="AB344">
        <v>-116.585847</v>
      </c>
      <c r="AC344">
        <v>0.67</v>
      </c>
      <c r="AD344" t="s">
        <v>18408</v>
      </c>
      <c r="AF344" t="s">
        <v>18639</v>
      </c>
      <c r="AI344" t="s">
        <v>18474</v>
      </c>
      <c r="AJ344" t="s">
        <v>18390</v>
      </c>
      <c r="AK344" t="s">
        <v>18391</v>
      </c>
      <c r="AL344">
        <v>92036</v>
      </c>
      <c r="AM344" t="s">
        <v>18392</v>
      </c>
      <c r="AN344" t="s">
        <v>18397</v>
      </c>
    </row>
    <row r="345" spans="1:40" ht="43.2" x14ac:dyDescent="0.3">
      <c r="A345" t="s">
        <v>1945</v>
      </c>
      <c r="B345" s="2" t="s">
        <v>15</v>
      </c>
      <c r="C345" s="3">
        <v>42950</v>
      </c>
      <c r="D345" t="s">
        <v>193</v>
      </c>
      <c r="E345" t="s">
        <v>1946</v>
      </c>
      <c r="F345" t="s">
        <v>1947</v>
      </c>
      <c r="G345" t="s">
        <v>1948</v>
      </c>
      <c r="H345" s="2" t="s">
        <v>19</v>
      </c>
      <c r="I345" s="2" t="s">
        <v>20</v>
      </c>
      <c r="J345" s="1" t="s">
        <v>1949</v>
      </c>
      <c r="K345" s="1">
        <f t="shared" si="23"/>
        <v>1</v>
      </c>
      <c r="L345" s="1">
        <f t="shared" si="23"/>
        <v>0</v>
      </c>
      <c r="M345" s="1">
        <f t="shared" si="23"/>
        <v>0</v>
      </c>
      <c r="N345" s="1">
        <f t="shared" si="22"/>
        <v>0</v>
      </c>
      <c r="O345" s="1">
        <f t="shared" si="24"/>
        <v>1</v>
      </c>
      <c r="P345" s="1" t="s">
        <v>18346</v>
      </c>
      <c r="Q345" s="1">
        <v>604</v>
      </c>
      <c r="R345" s="1">
        <v>809</v>
      </c>
      <c r="S345" s="9">
        <f t="shared" si="26"/>
        <v>604</v>
      </c>
      <c r="T345" s="3">
        <v>44467</v>
      </c>
      <c r="U345" s="8" t="s">
        <v>439</v>
      </c>
      <c r="V345" s="3">
        <v>44728</v>
      </c>
      <c r="W345" s="8" t="s">
        <v>1950</v>
      </c>
      <c r="X345" s="8">
        <v>8.1</v>
      </c>
      <c r="Y345" s="10">
        <f t="shared" si="25"/>
        <v>4892.3999999999996</v>
      </c>
      <c r="Z345" s="10">
        <f>IFERROR(INDEX(EFs!B:B,MATCH(P345,EFs!A:A,0))*Dataset!Y345/1000,0)</f>
        <v>4.4442215267003995</v>
      </c>
      <c r="AA345">
        <v>32.717078999999998</v>
      </c>
      <c r="AB345">
        <v>-117.16413300000001</v>
      </c>
      <c r="AC345">
        <v>1</v>
      </c>
      <c r="AD345" t="s">
        <v>18387</v>
      </c>
      <c r="AE345">
        <v>110</v>
      </c>
      <c r="AF345" t="s">
        <v>18640</v>
      </c>
      <c r="AI345" t="s">
        <v>18389</v>
      </c>
      <c r="AJ345" t="s">
        <v>18390</v>
      </c>
      <c r="AK345" t="s">
        <v>18391</v>
      </c>
      <c r="AL345">
        <v>92101</v>
      </c>
      <c r="AM345" t="s">
        <v>18392</v>
      </c>
      <c r="AN345" t="s">
        <v>18393</v>
      </c>
    </row>
    <row r="346" spans="1:40" ht="43.2" x14ac:dyDescent="0.3">
      <c r="A346" t="s">
        <v>1951</v>
      </c>
      <c r="B346" s="2" t="s">
        <v>15</v>
      </c>
      <c r="C346" s="3">
        <v>42950</v>
      </c>
      <c r="D346" t="s">
        <v>193</v>
      </c>
      <c r="E346" t="s">
        <v>1952</v>
      </c>
      <c r="G346" t="s">
        <v>1953</v>
      </c>
      <c r="H346" s="2" t="s">
        <v>19</v>
      </c>
      <c r="I346" s="2" t="s">
        <v>20</v>
      </c>
      <c r="J346" s="1" t="s">
        <v>1954</v>
      </c>
      <c r="K346" s="1">
        <f t="shared" si="23"/>
        <v>1</v>
      </c>
      <c r="L346" s="1">
        <f t="shared" si="23"/>
        <v>0</v>
      </c>
      <c r="M346" s="1">
        <f t="shared" si="23"/>
        <v>0</v>
      </c>
      <c r="N346" s="1">
        <f t="shared" si="22"/>
        <v>0</v>
      </c>
      <c r="O346" s="1">
        <f t="shared" si="24"/>
        <v>1</v>
      </c>
      <c r="P346" s="1" t="s">
        <v>18346</v>
      </c>
      <c r="Q346" s="1">
        <v>350</v>
      </c>
      <c r="R346" s="1">
        <v>530</v>
      </c>
      <c r="S346" s="9">
        <f t="shared" si="26"/>
        <v>350</v>
      </c>
      <c r="T346" s="3">
        <v>44460</v>
      </c>
      <c r="U346" s="8" t="s">
        <v>1955</v>
      </c>
      <c r="V346" s="3">
        <v>44460</v>
      </c>
      <c r="W346" s="8" t="s">
        <v>1956</v>
      </c>
      <c r="X346" s="8">
        <v>11.4</v>
      </c>
      <c r="Y346" s="10">
        <f t="shared" si="25"/>
        <v>3990</v>
      </c>
      <c r="Z346" s="10">
        <f>IFERROR(INDEX(EFs!B:B,MATCH(P346,EFs!A:A,0))*Dataset!Y346/1000,0)</f>
        <v>3.6244877547900001</v>
      </c>
      <c r="AA346">
        <v>32.720621999999999</v>
      </c>
      <c r="AB346">
        <v>-117.160839</v>
      </c>
      <c r="AC346">
        <v>1</v>
      </c>
      <c r="AD346" t="s">
        <v>18387</v>
      </c>
      <c r="AE346">
        <v>1453</v>
      </c>
      <c r="AF346" t="s">
        <v>18641</v>
      </c>
      <c r="AI346" t="s">
        <v>18389</v>
      </c>
      <c r="AJ346" t="s">
        <v>18390</v>
      </c>
      <c r="AK346" t="s">
        <v>18391</v>
      </c>
      <c r="AL346">
        <v>92101</v>
      </c>
      <c r="AM346" t="s">
        <v>18392</v>
      </c>
      <c r="AN346" t="s">
        <v>18393</v>
      </c>
    </row>
    <row r="347" spans="1:40" ht="28.8" x14ac:dyDescent="0.3">
      <c r="A347" t="s">
        <v>1957</v>
      </c>
      <c r="B347" s="2" t="s">
        <v>15</v>
      </c>
      <c r="C347" s="3">
        <v>42964</v>
      </c>
      <c r="D347" t="s">
        <v>193</v>
      </c>
      <c r="E347" t="s">
        <v>1958</v>
      </c>
      <c r="F347" t="s">
        <v>1959</v>
      </c>
      <c r="G347" t="s">
        <v>1960</v>
      </c>
      <c r="H347" s="2" t="s">
        <v>1961</v>
      </c>
      <c r="I347" s="2" t="s">
        <v>328</v>
      </c>
      <c r="J347" s="1" t="s">
        <v>1962</v>
      </c>
      <c r="K347" s="1">
        <f t="shared" si="23"/>
        <v>1</v>
      </c>
      <c r="L347" s="1">
        <f t="shared" si="23"/>
        <v>0</v>
      </c>
      <c r="M347" s="1">
        <f t="shared" si="23"/>
        <v>0</v>
      </c>
      <c r="N347" s="1">
        <f t="shared" si="22"/>
        <v>0</v>
      </c>
      <c r="O347" s="1">
        <f t="shared" si="24"/>
        <v>1</v>
      </c>
      <c r="P347" s="1" t="s">
        <v>18346</v>
      </c>
      <c r="Q347" s="1">
        <v>150</v>
      </c>
      <c r="R347" s="1">
        <v>237</v>
      </c>
      <c r="S347" s="9">
        <f t="shared" si="26"/>
        <v>150</v>
      </c>
      <c r="T347" s="3">
        <v>44322</v>
      </c>
      <c r="U347" s="8" t="s">
        <v>1963</v>
      </c>
      <c r="V347" s="3">
        <v>44691</v>
      </c>
      <c r="W347" s="8" t="s">
        <v>1964</v>
      </c>
      <c r="X347" s="8">
        <v>25.1</v>
      </c>
      <c r="Y347" s="10">
        <f t="shared" si="25"/>
        <v>3765</v>
      </c>
      <c r="Z347" s="10">
        <f>IFERROR(INDEX(EFs!B:B,MATCH(P347,EFs!A:A,0))*Dataset!Y347/1000,0)</f>
        <v>3.4200993475650003</v>
      </c>
      <c r="AA347">
        <v>32.632744000000002</v>
      </c>
      <c r="AB347">
        <v>-116.475078</v>
      </c>
      <c r="AC347">
        <v>1</v>
      </c>
      <c r="AD347" t="s">
        <v>18394</v>
      </c>
      <c r="AE347">
        <v>1388</v>
      </c>
      <c r="AF347" t="s">
        <v>18642</v>
      </c>
      <c r="AI347" t="s">
        <v>18643</v>
      </c>
      <c r="AJ347" t="s">
        <v>18390</v>
      </c>
      <c r="AK347" t="s">
        <v>18391</v>
      </c>
      <c r="AL347">
        <v>91906</v>
      </c>
      <c r="AM347" t="s">
        <v>18392</v>
      </c>
      <c r="AN347" t="s">
        <v>18397</v>
      </c>
    </row>
    <row r="348" spans="1:40" ht="28.8" x14ac:dyDescent="0.3">
      <c r="A348" t="s">
        <v>1965</v>
      </c>
      <c r="B348" s="2" t="s">
        <v>15</v>
      </c>
      <c r="C348" s="3">
        <v>42970</v>
      </c>
      <c r="D348" t="s">
        <v>193</v>
      </c>
      <c r="E348" t="s">
        <v>1831</v>
      </c>
      <c r="F348" t="s">
        <v>1966</v>
      </c>
      <c r="G348" t="s">
        <v>1833</v>
      </c>
      <c r="H348" s="2" t="s">
        <v>19</v>
      </c>
      <c r="I348" s="2" t="s">
        <v>20</v>
      </c>
      <c r="J348" s="1" t="s">
        <v>1967</v>
      </c>
      <c r="K348" s="1">
        <f t="shared" si="23"/>
        <v>1</v>
      </c>
      <c r="L348" s="1">
        <f t="shared" si="23"/>
        <v>0</v>
      </c>
      <c r="M348" s="1">
        <f t="shared" si="23"/>
        <v>0</v>
      </c>
      <c r="N348" s="1">
        <f t="shared" si="22"/>
        <v>0</v>
      </c>
      <c r="O348" s="1">
        <f t="shared" si="24"/>
        <v>1</v>
      </c>
      <c r="P348" s="1" t="s">
        <v>18346</v>
      </c>
      <c r="Q348" s="1">
        <v>230</v>
      </c>
      <c r="R348" s="1">
        <v>389</v>
      </c>
      <c r="S348" s="9">
        <f t="shared" si="26"/>
        <v>230</v>
      </c>
      <c r="T348" s="8"/>
      <c r="U348" s="8"/>
      <c r="V348" s="8"/>
      <c r="W348" s="8"/>
      <c r="X348" s="8"/>
      <c r="Y348" s="10">
        <f t="shared" si="25"/>
        <v>0</v>
      </c>
      <c r="Z348" s="10">
        <f>IFERROR(INDEX(EFs!B:B,MATCH(P348,EFs!A:A,0))*Dataset!Y348/1000,0)</f>
        <v>0</v>
      </c>
      <c r="AA348">
        <v>32.732992000000003</v>
      </c>
      <c r="AB348">
        <v>-117.139325</v>
      </c>
      <c r="AC348">
        <v>1</v>
      </c>
      <c r="AD348" t="s">
        <v>18387</v>
      </c>
      <c r="AE348">
        <v>2920</v>
      </c>
      <c r="AF348" t="s">
        <v>18628</v>
      </c>
      <c r="AI348" t="s">
        <v>18389</v>
      </c>
      <c r="AJ348" t="s">
        <v>18390</v>
      </c>
      <c r="AK348" t="s">
        <v>18391</v>
      </c>
      <c r="AL348">
        <v>92101</v>
      </c>
      <c r="AM348" t="s">
        <v>18392</v>
      </c>
      <c r="AN348" t="s">
        <v>18393</v>
      </c>
    </row>
    <row r="349" spans="1:40" ht="43.2" x14ac:dyDescent="0.3">
      <c r="A349" t="s">
        <v>1968</v>
      </c>
      <c r="B349" s="2" t="s">
        <v>15</v>
      </c>
      <c r="C349" s="3">
        <v>42984</v>
      </c>
      <c r="D349" t="s">
        <v>193</v>
      </c>
      <c r="E349" t="s">
        <v>1851</v>
      </c>
      <c r="F349" t="s">
        <v>1852</v>
      </c>
      <c r="G349" t="s">
        <v>1853</v>
      </c>
      <c r="H349" s="2" t="s">
        <v>781</v>
      </c>
      <c r="I349" s="2" t="s">
        <v>782</v>
      </c>
      <c r="J349" s="1" t="s">
        <v>1969</v>
      </c>
      <c r="K349" s="1">
        <f t="shared" si="23"/>
        <v>1</v>
      </c>
      <c r="L349" s="1">
        <f t="shared" si="23"/>
        <v>0</v>
      </c>
      <c r="M349" s="1">
        <f t="shared" si="23"/>
        <v>0</v>
      </c>
      <c r="N349" s="1">
        <f t="shared" si="22"/>
        <v>0</v>
      </c>
      <c r="O349" s="1">
        <f t="shared" si="24"/>
        <v>1</v>
      </c>
      <c r="P349" s="1" t="s">
        <v>18346</v>
      </c>
      <c r="Q349" s="1">
        <v>250</v>
      </c>
      <c r="R349" s="1">
        <v>385</v>
      </c>
      <c r="S349" s="9">
        <f t="shared" si="26"/>
        <v>250</v>
      </c>
      <c r="T349" s="3">
        <v>44495</v>
      </c>
      <c r="U349" s="8" t="s">
        <v>1970</v>
      </c>
      <c r="V349" s="3">
        <v>44495</v>
      </c>
      <c r="W349" s="8" t="s">
        <v>1971</v>
      </c>
      <c r="X349" s="8">
        <v>10.3</v>
      </c>
      <c r="Y349" s="10">
        <f t="shared" si="25"/>
        <v>2575</v>
      </c>
      <c r="Z349" s="10">
        <f>IFERROR(INDEX(EFs!B:B,MATCH(P349,EFs!A:A,0))*Dataset!Y349/1000,0)</f>
        <v>2.3391117715750003</v>
      </c>
      <c r="AA349">
        <v>32.891517999999998</v>
      </c>
      <c r="AB349">
        <v>-117.185575</v>
      </c>
      <c r="AC349">
        <v>1</v>
      </c>
      <c r="AD349" t="s">
        <v>18387</v>
      </c>
      <c r="AE349">
        <v>6166</v>
      </c>
      <c r="AF349" t="s">
        <v>18631</v>
      </c>
      <c r="AI349" t="s">
        <v>18389</v>
      </c>
      <c r="AJ349" t="s">
        <v>18390</v>
      </c>
      <c r="AK349" t="s">
        <v>18391</v>
      </c>
      <c r="AL349">
        <v>92121</v>
      </c>
      <c r="AM349" t="s">
        <v>18392</v>
      </c>
      <c r="AN349" t="s">
        <v>18393</v>
      </c>
    </row>
    <row r="350" spans="1:40" ht="57.6" x14ac:dyDescent="0.3">
      <c r="A350" t="s">
        <v>1972</v>
      </c>
      <c r="B350" s="2" t="s">
        <v>15</v>
      </c>
      <c r="C350" s="3">
        <v>42985</v>
      </c>
      <c r="D350" t="s">
        <v>193</v>
      </c>
      <c r="E350" t="s">
        <v>1973</v>
      </c>
      <c r="F350" t="s">
        <v>1974</v>
      </c>
      <c r="G350" t="s">
        <v>1975</v>
      </c>
      <c r="H350" s="2" t="s">
        <v>181</v>
      </c>
      <c r="I350" s="2" t="s">
        <v>107</v>
      </c>
      <c r="J350" s="1" t="s">
        <v>1976</v>
      </c>
      <c r="K350" s="1">
        <f t="shared" si="23"/>
        <v>1</v>
      </c>
      <c r="L350" s="1">
        <f t="shared" si="23"/>
        <v>0</v>
      </c>
      <c r="M350" s="1">
        <f t="shared" si="23"/>
        <v>0</v>
      </c>
      <c r="N350" s="1">
        <f t="shared" si="22"/>
        <v>0</v>
      </c>
      <c r="O350" s="1">
        <f t="shared" si="24"/>
        <v>1</v>
      </c>
      <c r="P350" s="1" t="s">
        <v>18346</v>
      </c>
      <c r="Q350" s="1">
        <v>200</v>
      </c>
      <c r="R350" s="1">
        <v>318</v>
      </c>
      <c r="S350" s="9">
        <f t="shared" si="26"/>
        <v>200</v>
      </c>
      <c r="T350" s="3">
        <v>44350</v>
      </c>
      <c r="U350" s="8" t="s">
        <v>1977</v>
      </c>
      <c r="V350" s="3">
        <v>44350</v>
      </c>
      <c r="W350" s="8" t="s">
        <v>1978</v>
      </c>
      <c r="X350" s="8">
        <v>2.5</v>
      </c>
      <c r="Y350" s="10">
        <f t="shared" si="25"/>
        <v>500</v>
      </c>
      <c r="Z350" s="10">
        <f>IFERROR(INDEX(EFs!B:B,MATCH(P350,EFs!A:A,0))*Dataset!Y350/1000,0)</f>
        <v>0.45419646050000001</v>
      </c>
      <c r="AA350">
        <v>32.778137000000001</v>
      </c>
      <c r="AB350">
        <v>-117.06236800000001</v>
      </c>
      <c r="AC350">
        <v>1</v>
      </c>
      <c r="AD350" t="s">
        <v>18394</v>
      </c>
      <c r="AE350">
        <v>6361</v>
      </c>
      <c r="AF350" t="s">
        <v>18644</v>
      </c>
      <c r="AI350" t="s">
        <v>18389</v>
      </c>
      <c r="AJ350" t="s">
        <v>18390</v>
      </c>
      <c r="AK350" t="s">
        <v>18391</v>
      </c>
      <c r="AL350">
        <v>92182</v>
      </c>
      <c r="AM350" t="s">
        <v>18392</v>
      </c>
      <c r="AN350" t="s">
        <v>18397</v>
      </c>
    </row>
    <row r="351" spans="1:40" ht="43.2" x14ac:dyDescent="0.3">
      <c r="A351" t="s">
        <v>1979</v>
      </c>
      <c r="B351" s="2" t="s">
        <v>15</v>
      </c>
      <c r="C351" s="3">
        <v>42989</v>
      </c>
      <c r="D351" t="s">
        <v>193</v>
      </c>
      <c r="E351" t="s">
        <v>1980</v>
      </c>
      <c r="F351" t="s">
        <v>1981</v>
      </c>
      <c r="G351" t="s">
        <v>1982</v>
      </c>
      <c r="H351" s="2" t="s">
        <v>106</v>
      </c>
      <c r="I351" s="2" t="s">
        <v>107</v>
      </c>
      <c r="J351" s="1" t="s">
        <v>1983</v>
      </c>
      <c r="K351" s="1">
        <f t="shared" si="23"/>
        <v>0</v>
      </c>
      <c r="L351" s="1">
        <f t="shared" si="23"/>
        <v>0</v>
      </c>
      <c r="M351" s="1">
        <f t="shared" si="23"/>
        <v>1</v>
      </c>
      <c r="N351" s="1">
        <f t="shared" si="22"/>
        <v>0</v>
      </c>
      <c r="O351" s="1">
        <f t="shared" si="24"/>
        <v>1</v>
      </c>
      <c r="P351" s="1" t="s">
        <v>18348</v>
      </c>
      <c r="Q351" s="1">
        <v>54</v>
      </c>
      <c r="R351" s="1">
        <v>73</v>
      </c>
      <c r="S351" s="9">
        <f t="shared" si="26"/>
        <v>54</v>
      </c>
      <c r="T351" s="8"/>
      <c r="U351" s="8"/>
      <c r="V351" s="8"/>
      <c r="W351" s="8"/>
      <c r="X351" s="8"/>
      <c r="Y351" s="10">
        <f t="shared" si="25"/>
        <v>0</v>
      </c>
      <c r="Z351" s="10">
        <f>IFERROR(INDEX(EFs!B:B,MATCH(P351,EFs!A:A,0))*Dataset!Y351/1000,0)</f>
        <v>0</v>
      </c>
      <c r="AA351">
        <v>32.838386</v>
      </c>
      <c r="AB351">
        <v>-117.12531799999999</v>
      </c>
      <c r="AC351">
        <v>1</v>
      </c>
      <c r="AD351" t="s">
        <v>18387</v>
      </c>
      <c r="AE351">
        <v>9404</v>
      </c>
      <c r="AF351" t="s">
        <v>18645</v>
      </c>
      <c r="AI351" t="s">
        <v>18389</v>
      </c>
      <c r="AJ351" t="s">
        <v>18390</v>
      </c>
      <c r="AK351" t="s">
        <v>18391</v>
      </c>
      <c r="AL351">
        <v>92123</v>
      </c>
      <c r="AM351" t="s">
        <v>18392</v>
      </c>
      <c r="AN351" t="s">
        <v>18393</v>
      </c>
    </row>
    <row r="352" spans="1:40" ht="43.2" x14ac:dyDescent="0.3">
      <c r="A352" t="s">
        <v>1984</v>
      </c>
      <c r="B352" s="2" t="s">
        <v>15</v>
      </c>
      <c r="C352" s="3">
        <v>42989</v>
      </c>
      <c r="D352" t="s">
        <v>193</v>
      </c>
      <c r="E352" t="s">
        <v>1985</v>
      </c>
      <c r="F352" t="s">
        <v>1986</v>
      </c>
      <c r="G352" t="s">
        <v>1987</v>
      </c>
      <c r="H352" s="2" t="s">
        <v>797</v>
      </c>
      <c r="I352" s="2" t="s">
        <v>30</v>
      </c>
      <c r="J352" s="1" t="s">
        <v>1988</v>
      </c>
      <c r="K352" s="1">
        <f t="shared" si="23"/>
        <v>1</v>
      </c>
      <c r="L352" s="1">
        <f t="shared" si="23"/>
        <v>0</v>
      </c>
      <c r="M352" s="1">
        <f t="shared" si="23"/>
        <v>0</v>
      </c>
      <c r="N352" s="1">
        <f t="shared" si="22"/>
        <v>0</v>
      </c>
      <c r="O352" s="1">
        <f t="shared" si="24"/>
        <v>1</v>
      </c>
      <c r="P352" s="1" t="s">
        <v>18346</v>
      </c>
      <c r="Q352" s="1">
        <v>180</v>
      </c>
      <c r="R352" s="1">
        <v>284</v>
      </c>
      <c r="S352" s="9">
        <f t="shared" si="26"/>
        <v>180</v>
      </c>
      <c r="T352" s="3">
        <v>44663</v>
      </c>
      <c r="U352" s="8" t="s">
        <v>1989</v>
      </c>
      <c r="V352" s="3">
        <v>44663</v>
      </c>
      <c r="W352" s="8" t="s">
        <v>1990</v>
      </c>
      <c r="X352" s="8">
        <v>9.5</v>
      </c>
      <c r="Y352" s="10">
        <f t="shared" si="25"/>
        <v>1710</v>
      </c>
      <c r="Z352" s="10">
        <f>IFERROR(INDEX(EFs!B:B,MATCH(P352,EFs!A:A,0))*Dataset!Y352/1000,0)</f>
        <v>1.55335189491</v>
      </c>
      <c r="AA352">
        <v>32.946866</v>
      </c>
      <c r="AB352">
        <v>-117.07728299999999</v>
      </c>
      <c r="AC352">
        <v>1</v>
      </c>
      <c r="AD352" t="s">
        <v>18387</v>
      </c>
      <c r="AE352">
        <v>12515</v>
      </c>
      <c r="AF352" t="s">
        <v>18606</v>
      </c>
      <c r="AI352" t="s">
        <v>18389</v>
      </c>
      <c r="AJ352" t="s">
        <v>18390</v>
      </c>
      <c r="AK352" t="s">
        <v>18391</v>
      </c>
      <c r="AL352">
        <v>92128</v>
      </c>
      <c r="AM352" t="s">
        <v>18392</v>
      </c>
      <c r="AN352" t="s">
        <v>18393</v>
      </c>
    </row>
    <row r="353" spans="1:40" x14ac:dyDescent="0.3">
      <c r="A353" t="s">
        <v>1991</v>
      </c>
      <c r="B353" s="2" t="s">
        <v>15</v>
      </c>
      <c r="C353" s="3">
        <v>42940</v>
      </c>
      <c r="D353" t="s">
        <v>25</v>
      </c>
      <c r="E353" t="s">
        <v>26</v>
      </c>
      <c r="F353" t="s">
        <v>1992</v>
      </c>
      <c r="G353" t="s">
        <v>1993</v>
      </c>
      <c r="H353" s="2" t="s">
        <v>29</v>
      </c>
      <c r="I353" s="2" t="s">
        <v>30</v>
      </c>
      <c r="J353" s="1" t="s">
        <v>1994</v>
      </c>
      <c r="K353" s="1">
        <f t="shared" si="23"/>
        <v>1</v>
      </c>
      <c r="L353" s="1">
        <f t="shared" si="23"/>
        <v>0</v>
      </c>
      <c r="M353" s="1">
        <f t="shared" si="23"/>
        <v>0</v>
      </c>
      <c r="N353" s="1">
        <f t="shared" si="22"/>
        <v>0</v>
      </c>
      <c r="O353" s="1">
        <f t="shared" si="24"/>
        <v>1</v>
      </c>
      <c r="P353" s="1" t="s">
        <v>18346</v>
      </c>
      <c r="Q353" s="1" t="s">
        <v>18355</v>
      </c>
      <c r="R353" s="1">
        <v>208</v>
      </c>
      <c r="S353" s="9">
        <f t="shared" si="26"/>
        <v>155.10560000000001</v>
      </c>
      <c r="T353" s="3">
        <v>44532</v>
      </c>
      <c r="U353" s="8" t="s">
        <v>1995</v>
      </c>
      <c r="V353" s="3">
        <v>44532</v>
      </c>
      <c r="W353" s="8" t="s">
        <v>1996</v>
      </c>
      <c r="X353" s="8">
        <v>0.5</v>
      </c>
      <c r="Y353" s="10">
        <f t="shared" si="25"/>
        <v>77.552800000000005</v>
      </c>
      <c r="Z353" s="10">
        <f>IFERROR(INDEX(EFs!B:B,MATCH(P353,EFs!A:A,0))*Dataset!Y353/1000,0)</f>
        <v>7.0448414523728797E-2</v>
      </c>
      <c r="AA353">
        <v>33.015458000000002</v>
      </c>
      <c r="AB353">
        <v>-116.966886</v>
      </c>
      <c r="AC353">
        <v>0.95</v>
      </c>
      <c r="AD353" t="s">
        <v>18387</v>
      </c>
      <c r="AE353">
        <v>17144</v>
      </c>
      <c r="AF353" t="s">
        <v>18646</v>
      </c>
      <c r="AI353" t="s">
        <v>18396</v>
      </c>
      <c r="AJ353" t="s">
        <v>18390</v>
      </c>
      <c r="AK353" t="s">
        <v>18391</v>
      </c>
      <c r="AL353">
        <v>92065</v>
      </c>
      <c r="AM353" t="s">
        <v>18392</v>
      </c>
      <c r="AN353" t="s">
        <v>18393</v>
      </c>
    </row>
    <row r="354" spans="1:40" ht="43.2" x14ac:dyDescent="0.3">
      <c r="A354" t="s">
        <v>1997</v>
      </c>
      <c r="B354" s="2" t="s">
        <v>15</v>
      </c>
      <c r="C354" s="3">
        <v>42996</v>
      </c>
      <c r="D354" t="s">
        <v>193</v>
      </c>
      <c r="E354" t="s">
        <v>1998</v>
      </c>
      <c r="F354" t="s">
        <v>1999</v>
      </c>
      <c r="G354" t="s">
        <v>2000</v>
      </c>
      <c r="H354" s="2" t="s">
        <v>235</v>
      </c>
      <c r="I354" s="2" t="s">
        <v>236</v>
      </c>
      <c r="J354" s="1" t="s">
        <v>2001</v>
      </c>
      <c r="K354" s="1">
        <f t="shared" si="23"/>
        <v>1</v>
      </c>
      <c r="L354" s="1">
        <f t="shared" si="23"/>
        <v>0</v>
      </c>
      <c r="M354" s="1">
        <f t="shared" si="23"/>
        <v>0</v>
      </c>
      <c r="N354" s="1">
        <f t="shared" si="22"/>
        <v>0</v>
      </c>
      <c r="O354" s="1">
        <f t="shared" si="24"/>
        <v>1</v>
      </c>
      <c r="P354" s="1" t="s">
        <v>18346</v>
      </c>
      <c r="Q354" s="1">
        <v>150</v>
      </c>
      <c r="R354" s="1">
        <v>237</v>
      </c>
      <c r="S354" s="9">
        <f t="shared" si="26"/>
        <v>150</v>
      </c>
      <c r="T354" s="3">
        <v>44561</v>
      </c>
      <c r="U354" s="8" t="s">
        <v>2002</v>
      </c>
      <c r="V354" s="3">
        <v>44798</v>
      </c>
      <c r="W354" s="8" t="s">
        <v>480</v>
      </c>
      <c r="X354" s="8">
        <v>7.6</v>
      </c>
      <c r="Y354" s="10">
        <f t="shared" si="25"/>
        <v>1140</v>
      </c>
      <c r="Z354" s="10">
        <f>IFERROR(INDEX(EFs!B:B,MATCH(P354,EFs!A:A,0))*Dataset!Y354/1000,0)</f>
        <v>1.03556792994</v>
      </c>
      <c r="AA354">
        <v>32.758853000000002</v>
      </c>
      <c r="AB354">
        <v>-117.183053</v>
      </c>
      <c r="AC354">
        <v>1</v>
      </c>
      <c r="AD354" t="s">
        <v>18387</v>
      </c>
      <c r="AE354">
        <v>2201</v>
      </c>
      <c r="AF354" t="s">
        <v>18647</v>
      </c>
      <c r="AI354" t="s">
        <v>18389</v>
      </c>
      <c r="AJ354" t="s">
        <v>18390</v>
      </c>
      <c r="AK354" t="s">
        <v>18391</v>
      </c>
      <c r="AL354">
        <v>92108</v>
      </c>
      <c r="AM354" t="s">
        <v>18392</v>
      </c>
      <c r="AN354" t="s">
        <v>18393</v>
      </c>
    </row>
    <row r="355" spans="1:40" ht="28.8" x14ac:dyDescent="0.3">
      <c r="A355" t="s">
        <v>2003</v>
      </c>
      <c r="B355" s="2" t="s">
        <v>15</v>
      </c>
      <c r="C355" s="3">
        <v>43007</v>
      </c>
      <c r="D355" t="s">
        <v>193</v>
      </c>
      <c r="E355" t="s">
        <v>2004</v>
      </c>
      <c r="F355" t="s">
        <v>2005</v>
      </c>
      <c r="G355" t="s">
        <v>2006</v>
      </c>
      <c r="H355" s="2" t="s">
        <v>19</v>
      </c>
      <c r="I355" s="2" t="s">
        <v>20</v>
      </c>
      <c r="J355" s="1" t="s">
        <v>2007</v>
      </c>
      <c r="K355" s="1">
        <f t="shared" si="23"/>
        <v>1</v>
      </c>
      <c r="L355" s="1">
        <f t="shared" si="23"/>
        <v>0</v>
      </c>
      <c r="M355" s="1">
        <f t="shared" si="23"/>
        <v>0</v>
      </c>
      <c r="N355" s="1">
        <f t="shared" si="22"/>
        <v>0</v>
      </c>
      <c r="O355" s="1">
        <f t="shared" si="24"/>
        <v>1</v>
      </c>
      <c r="P355" s="1" t="s">
        <v>18346</v>
      </c>
      <c r="Q355" s="1">
        <v>750</v>
      </c>
      <c r="R355" s="1">
        <v>1207</v>
      </c>
      <c r="S355" s="9">
        <f t="shared" si="26"/>
        <v>750</v>
      </c>
      <c r="T355" s="3">
        <v>44561</v>
      </c>
      <c r="U355" s="8" t="s">
        <v>2008</v>
      </c>
      <c r="V355" s="3">
        <v>44599</v>
      </c>
      <c r="W355" s="8" t="s">
        <v>2009</v>
      </c>
      <c r="X355" s="8">
        <v>10.4</v>
      </c>
      <c r="Y355" s="10">
        <f t="shared" si="25"/>
        <v>7800</v>
      </c>
      <c r="Z355" s="10">
        <f>IFERROR(INDEX(EFs!B:B,MATCH(P355,EFs!A:A,0))*Dataset!Y355/1000,0)</f>
        <v>7.0854647838</v>
      </c>
      <c r="AA355">
        <v>32.715147000000002</v>
      </c>
      <c r="AB355">
        <v>-117.17052700000001</v>
      </c>
      <c r="AC355">
        <v>1</v>
      </c>
      <c r="AD355" t="s">
        <v>18387</v>
      </c>
      <c r="AE355">
        <v>888</v>
      </c>
      <c r="AF355" t="s">
        <v>18648</v>
      </c>
      <c r="AI355" t="s">
        <v>18389</v>
      </c>
      <c r="AJ355" t="s">
        <v>18390</v>
      </c>
      <c r="AK355" t="s">
        <v>18391</v>
      </c>
      <c r="AL355">
        <v>92101</v>
      </c>
      <c r="AM355" t="s">
        <v>18392</v>
      </c>
      <c r="AN355" t="s">
        <v>18393</v>
      </c>
    </row>
    <row r="356" spans="1:40" ht="43.2" x14ac:dyDescent="0.3">
      <c r="A356" t="s">
        <v>2010</v>
      </c>
      <c r="B356" s="2" t="s">
        <v>15</v>
      </c>
      <c r="C356" s="3">
        <v>43017</v>
      </c>
      <c r="D356" t="s">
        <v>193</v>
      </c>
      <c r="E356" t="s">
        <v>2011</v>
      </c>
      <c r="F356" t="s">
        <v>2012</v>
      </c>
      <c r="G356" t="s">
        <v>2013</v>
      </c>
      <c r="H356" s="2" t="s">
        <v>781</v>
      </c>
      <c r="I356" s="2" t="s">
        <v>782</v>
      </c>
      <c r="J356" s="1" t="s">
        <v>2014</v>
      </c>
      <c r="K356" s="1">
        <f t="shared" si="23"/>
        <v>1</v>
      </c>
      <c r="L356" s="1">
        <f t="shared" si="23"/>
        <v>0</v>
      </c>
      <c r="M356" s="1">
        <f t="shared" si="23"/>
        <v>0</v>
      </c>
      <c r="N356" s="1">
        <f t="shared" si="22"/>
        <v>0</v>
      </c>
      <c r="O356" s="1">
        <f t="shared" si="24"/>
        <v>1</v>
      </c>
      <c r="P356" s="1" t="s">
        <v>18346</v>
      </c>
      <c r="Q356" s="1">
        <v>500</v>
      </c>
      <c r="R356" s="1">
        <v>755</v>
      </c>
      <c r="S356" s="9">
        <f t="shared" si="26"/>
        <v>500</v>
      </c>
      <c r="T356" s="3">
        <v>44491</v>
      </c>
      <c r="U356" s="8" t="s">
        <v>2015</v>
      </c>
      <c r="V356" s="3">
        <v>44491</v>
      </c>
      <c r="W356" s="8" t="s">
        <v>1848</v>
      </c>
      <c r="X356" s="8">
        <v>10.5</v>
      </c>
      <c r="Y356" s="10">
        <f t="shared" si="25"/>
        <v>5250</v>
      </c>
      <c r="Z356" s="10">
        <f>IFERROR(INDEX(EFs!B:B,MATCH(P356,EFs!A:A,0))*Dataset!Y356/1000,0)</f>
        <v>4.7690628352499997</v>
      </c>
      <c r="AA356">
        <v>32.900345999999999</v>
      </c>
      <c r="AB356">
        <v>-117.19702100000001</v>
      </c>
      <c r="AC356">
        <v>1</v>
      </c>
      <c r="AD356" t="s">
        <v>18387</v>
      </c>
      <c r="AE356">
        <v>10222</v>
      </c>
      <c r="AF356" t="s">
        <v>18649</v>
      </c>
      <c r="AG356" t="s">
        <v>18582</v>
      </c>
      <c r="AH356">
        <v>1</v>
      </c>
      <c r="AI356" t="s">
        <v>18389</v>
      </c>
      <c r="AJ356" t="s">
        <v>18390</v>
      </c>
      <c r="AK356" t="s">
        <v>18391</v>
      </c>
      <c r="AL356">
        <v>92121</v>
      </c>
      <c r="AM356" t="s">
        <v>18392</v>
      </c>
      <c r="AN356" t="s">
        <v>18393</v>
      </c>
    </row>
    <row r="357" spans="1:40" ht="28.8" x14ac:dyDescent="0.3">
      <c r="A357" t="s">
        <v>2016</v>
      </c>
      <c r="B357" s="2" t="s">
        <v>15</v>
      </c>
      <c r="C357" s="3">
        <v>43020</v>
      </c>
      <c r="D357" t="s">
        <v>193</v>
      </c>
      <c r="E357" t="s">
        <v>2017</v>
      </c>
      <c r="F357" t="s">
        <v>2018</v>
      </c>
      <c r="G357" t="s">
        <v>2019</v>
      </c>
      <c r="H357" s="2" t="s">
        <v>1020</v>
      </c>
      <c r="I357" s="2" t="s">
        <v>92</v>
      </c>
      <c r="J357" s="1" t="s">
        <v>2020</v>
      </c>
      <c r="K357" s="1">
        <f t="shared" si="23"/>
        <v>1</v>
      </c>
      <c r="L357" s="1">
        <f t="shared" si="23"/>
        <v>0</v>
      </c>
      <c r="M357" s="1">
        <f t="shared" si="23"/>
        <v>0</v>
      </c>
      <c r="N357" s="1">
        <f t="shared" si="22"/>
        <v>0</v>
      </c>
      <c r="O357" s="1">
        <f t="shared" si="24"/>
        <v>1</v>
      </c>
      <c r="P357" s="1" t="s">
        <v>18346</v>
      </c>
      <c r="Q357" s="1">
        <v>100</v>
      </c>
      <c r="R357" s="1">
        <v>158</v>
      </c>
      <c r="S357" s="9">
        <f t="shared" si="26"/>
        <v>100</v>
      </c>
      <c r="T357" s="3">
        <v>44672</v>
      </c>
      <c r="U357" s="8" t="s">
        <v>2021</v>
      </c>
      <c r="V357" s="3">
        <v>44672</v>
      </c>
      <c r="W357" s="8" t="s">
        <v>2022</v>
      </c>
      <c r="X357" s="8">
        <v>4.2</v>
      </c>
      <c r="Y357" s="10">
        <f t="shared" si="25"/>
        <v>420</v>
      </c>
      <c r="Z357" s="10">
        <f>IFERROR(INDEX(EFs!B:B,MATCH(P357,EFs!A:A,0))*Dataset!Y357/1000,0)</f>
        <v>0.38152502682</v>
      </c>
      <c r="AA357">
        <v>32.699235000000002</v>
      </c>
      <c r="AB357">
        <v>-117.209642</v>
      </c>
      <c r="AC357">
        <v>0.5</v>
      </c>
      <c r="AD357" t="s">
        <v>18422</v>
      </c>
      <c r="AI357" t="s">
        <v>18458</v>
      </c>
      <c r="AJ357" t="s">
        <v>18390</v>
      </c>
      <c r="AK357" t="s">
        <v>18391</v>
      </c>
      <c r="AL357">
        <v>92118</v>
      </c>
      <c r="AM357" t="s">
        <v>18392</v>
      </c>
      <c r="AN357" t="s">
        <v>18397</v>
      </c>
    </row>
    <row r="358" spans="1:40" ht="43.2" x14ac:dyDescent="0.3">
      <c r="A358" t="s">
        <v>2023</v>
      </c>
      <c r="B358" s="2" t="s">
        <v>15</v>
      </c>
      <c r="C358" s="3">
        <v>43025</v>
      </c>
      <c r="D358" t="s">
        <v>193</v>
      </c>
      <c r="E358" t="s">
        <v>429</v>
      </c>
      <c r="F358" t="s">
        <v>2024</v>
      </c>
      <c r="G358" t="s">
        <v>430</v>
      </c>
      <c r="H358" s="2" t="s">
        <v>431</v>
      </c>
      <c r="I358" s="2" t="s">
        <v>53</v>
      </c>
      <c r="J358" s="1" t="s">
        <v>2025</v>
      </c>
      <c r="K358" s="1">
        <f t="shared" si="23"/>
        <v>1</v>
      </c>
      <c r="L358" s="1">
        <f t="shared" si="23"/>
        <v>0</v>
      </c>
      <c r="M358" s="1">
        <f t="shared" si="23"/>
        <v>0</v>
      </c>
      <c r="N358" s="1">
        <f t="shared" si="22"/>
        <v>0</v>
      </c>
      <c r="O358" s="1">
        <f t="shared" si="24"/>
        <v>1</v>
      </c>
      <c r="P358" s="1" t="s">
        <v>18346</v>
      </c>
      <c r="Q358" s="1">
        <v>300</v>
      </c>
      <c r="R358" s="1">
        <v>463</v>
      </c>
      <c r="S358" s="9">
        <f t="shared" si="26"/>
        <v>300</v>
      </c>
      <c r="T358" s="3">
        <v>44621</v>
      </c>
      <c r="U358" s="8" t="s">
        <v>2026</v>
      </c>
      <c r="V358" s="3">
        <v>44621</v>
      </c>
      <c r="W358" s="8" t="s">
        <v>2027</v>
      </c>
      <c r="X358" s="8">
        <v>1.3</v>
      </c>
      <c r="Y358" s="10">
        <f t="shared" si="25"/>
        <v>390</v>
      </c>
      <c r="Z358" s="10">
        <f>IFERROR(INDEX(EFs!B:B,MATCH(P358,EFs!A:A,0))*Dataset!Y358/1000,0)</f>
        <v>0.35427323919000003</v>
      </c>
      <c r="AA358">
        <v>33.152442000000001</v>
      </c>
      <c r="AB358">
        <v>-117.178775</v>
      </c>
      <c r="AC358">
        <v>1</v>
      </c>
      <c r="AD358" t="s">
        <v>18387</v>
      </c>
      <c r="AE358">
        <v>1140</v>
      </c>
      <c r="AF358" t="s">
        <v>18472</v>
      </c>
      <c r="AI358" t="s">
        <v>18466</v>
      </c>
      <c r="AJ358" t="s">
        <v>18390</v>
      </c>
      <c r="AK358" t="s">
        <v>18391</v>
      </c>
      <c r="AL358">
        <v>92069</v>
      </c>
      <c r="AM358" t="s">
        <v>18392</v>
      </c>
      <c r="AN358" t="s">
        <v>18393</v>
      </c>
    </row>
    <row r="359" spans="1:40" ht="28.8" x14ac:dyDescent="0.3">
      <c r="A359" t="s">
        <v>2028</v>
      </c>
      <c r="B359" s="2" t="s">
        <v>15</v>
      </c>
      <c r="C359" s="3">
        <v>43026</v>
      </c>
      <c r="D359" t="s">
        <v>193</v>
      </c>
      <c r="E359" t="s">
        <v>2029</v>
      </c>
      <c r="F359" t="s">
        <v>2030</v>
      </c>
      <c r="G359" t="s">
        <v>2031</v>
      </c>
      <c r="H359" s="2" t="s">
        <v>781</v>
      </c>
      <c r="I359" s="2" t="s">
        <v>782</v>
      </c>
      <c r="J359" s="1" t="s">
        <v>2032</v>
      </c>
      <c r="K359" s="1">
        <f t="shared" si="23"/>
        <v>1</v>
      </c>
      <c r="L359" s="1">
        <f t="shared" si="23"/>
        <v>0</v>
      </c>
      <c r="M359" s="1">
        <f t="shared" si="23"/>
        <v>0</v>
      </c>
      <c r="N359" s="1">
        <f t="shared" si="22"/>
        <v>0</v>
      </c>
      <c r="O359" s="1">
        <f t="shared" si="24"/>
        <v>1</v>
      </c>
      <c r="P359" s="1" t="s">
        <v>18346</v>
      </c>
      <c r="Q359" s="1">
        <v>150</v>
      </c>
      <c r="R359" s="1">
        <v>237</v>
      </c>
      <c r="S359" s="9">
        <f t="shared" si="26"/>
        <v>150</v>
      </c>
      <c r="T359" s="3">
        <v>44449</v>
      </c>
      <c r="U359" s="8" t="s">
        <v>2033</v>
      </c>
      <c r="V359" s="3">
        <v>44449</v>
      </c>
      <c r="W359" s="8" t="s">
        <v>1848</v>
      </c>
      <c r="X359" s="8">
        <v>4.0999999999999996</v>
      </c>
      <c r="Y359" s="10">
        <f t="shared" si="25"/>
        <v>615</v>
      </c>
      <c r="Z359" s="10">
        <f>IFERROR(INDEX(EFs!B:B,MATCH(P359,EFs!A:A,0))*Dataset!Y359/1000,0)</f>
        <v>0.55866164641500005</v>
      </c>
      <c r="AA359">
        <v>32.906101999999997</v>
      </c>
      <c r="AB359">
        <v>-117.229479</v>
      </c>
      <c r="AC359">
        <v>1</v>
      </c>
      <c r="AD359" t="s">
        <v>18387</v>
      </c>
      <c r="AE359">
        <v>11075</v>
      </c>
      <c r="AF359" t="s">
        <v>18650</v>
      </c>
      <c r="AI359" t="s">
        <v>18389</v>
      </c>
      <c r="AJ359" t="s">
        <v>18390</v>
      </c>
      <c r="AK359" t="s">
        <v>18391</v>
      </c>
      <c r="AL359">
        <v>92121</v>
      </c>
      <c r="AM359" t="s">
        <v>18392</v>
      </c>
      <c r="AN359" t="s">
        <v>18393</v>
      </c>
    </row>
    <row r="360" spans="1:40" ht="43.2" x14ac:dyDescent="0.3">
      <c r="A360" t="s">
        <v>2034</v>
      </c>
      <c r="B360" s="2" t="s">
        <v>15</v>
      </c>
      <c r="C360" s="3">
        <v>43054</v>
      </c>
      <c r="D360" t="s">
        <v>193</v>
      </c>
      <c r="E360" t="s">
        <v>42</v>
      </c>
      <c r="F360" t="s">
        <v>43</v>
      </c>
      <c r="G360" t="s">
        <v>44</v>
      </c>
      <c r="H360" s="2" t="s">
        <v>45</v>
      </c>
      <c r="I360" s="2" t="s">
        <v>46</v>
      </c>
      <c r="J360" s="1" t="s">
        <v>2035</v>
      </c>
      <c r="K360" s="1">
        <f t="shared" si="23"/>
        <v>1</v>
      </c>
      <c r="L360" s="1">
        <f t="shared" si="23"/>
        <v>0</v>
      </c>
      <c r="M360" s="1">
        <f t="shared" si="23"/>
        <v>0</v>
      </c>
      <c r="N360" s="1">
        <f t="shared" si="22"/>
        <v>0</v>
      </c>
      <c r="O360" s="1">
        <f t="shared" si="24"/>
        <v>1</v>
      </c>
      <c r="P360" s="1" t="s">
        <v>18346</v>
      </c>
      <c r="Q360" s="1">
        <v>150</v>
      </c>
      <c r="R360" s="1">
        <v>237</v>
      </c>
      <c r="S360" s="9">
        <f t="shared" si="26"/>
        <v>150</v>
      </c>
      <c r="T360" s="8"/>
      <c r="U360" s="8"/>
      <c r="V360" s="8"/>
      <c r="W360" s="8"/>
      <c r="X360" s="8"/>
      <c r="Y360" s="10">
        <f t="shared" si="25"/>
        <v>0</v>
      </c>
      <c r="Z360" s="10">
        <f>IFERROR(INDEX(EFs!B:B,MATCH(P360,EFs!A:A,0))*Dataset!Y360/1000,0)</f>
        <v>0</v>
      </c>
      <c r="AA360">
        <v>32.761102000000001</v>
      </c>
      <c r="AB360">
        <v>-117.22194399999999</v>
      </c>
      <c r="AC360">
        <v>1</v>
      </c>
      <c r="AD360" t="s">
        <v>18394</v>
      </c>
      <c r="AE360">
        <v>500</v>
      </c>
      <c r="AF360" t="s">
        <v>18399</v>
      </c>
      <c r="AI360" t="s">
        <v>18389</v>
      </c>
      <c r="AJ360" t="s">
        <v>18390</v>
      </c>
      <c r="AK360" t="s">
        <v>18391</v>
      </c>
      <c r="AL360">
        <v>92109</v>
      </c>
      <c r="AM360" t="s">
        <v>18392</v>
      </c>
      <c r="AN360" t="s">
        <v>18397</v>
      </c>
    </row>
    <row r="361" spans="1:40" ht="43.2" x14ac:dyDescent="0.3">
      <c r="A361" t="s">
        <v>2036</v>
      </c>
      <c r="B361" s="2" t="s">
        <v>15</v>
      </c>
      <c r="C361" s="3">
        <v>43055</v>
      </c>
      <c r="D361" t="s">
        <v>193</v>
      </c>
      <c r="E361" t="s">
        <v>2037</v>
      </c>
      <c r="F361" t="s">
        <v>2038</v>
      </c>
      <c r="G361" t="s">
        <v>2039</v>
      </c>
      <c r="H361" s="2" t="s">
        <v>163</v>
      </c>
      <c r="I361" s="2" t="s">
        <v>164</v>
      </c>
      <c r="J361" s="1" t="s">
        <v>2040</v>
      </c>
      <c r="K361" s="1">
        <f t="shared" si="23"/>
        <v>1</v>
      </c>
      <c r="L361" s="1">
        <f t="shared" si="23"/>
        <v>0</v>
      </c>
      <c r="M361" s="1">
        <f t="shared" si="23"/>
        <v>0</v>
      </c>
      <c r="N361" s="1">
        <f t="shared" si="22"/>
        <v>0</v>
      </c>
      <c r="O361" s="1">
        <f t="shared" si="24"/>
        <v>1</v>
      </c>
      <c r="P361" s="1" t="s">
        <v>18346</v>
      </c>
      <c r="Q361" s="1">
        <v>100</v>
      </c>
      <c r="R361" s="1">
        <v>161</v>
      </c>
      <c r="S361" s="9">
        <f t="shared" si="26"/>
        <v>100</v>
      </c>
      <c r="T361" s="3">
        <v>44412</v>
      </c>
      <c r="U361" s="8" t="s">
        <v>2041</v>
      </c>
      <c r="V361" s="3">
        <v>44412</v>
      </c>
      <c r="W361" s="8" t="s">
        <v>2042</v>
      </c>
      <c r="X361" s="8">
        <v>90.8</v>
      </c>
      <c r="Y361" s="10">
        <f t="shared" si="25"/>
        <v>9080</v>
      </c>
      <c r="Z361" s="10">
        <f>IFERROR(INDEX(EFs!B:B,MATCH(P361,EFs!A:A,0))*Dataset!Y361/1000,0)</f>
        <v>8.2482077226800001</v>
      </c>
      <c r="AA361">
        <v>33.387723000000001</v>
      </c>
      <c r="AB361">
        <v>-117.44475799999999</v>
      </c>
      <c r="AC361">
        <v>0.5</v>
      </c>
      <c r="AD361" t="s">
        <v>18422</v>
      </c>
      <c r="AI361" t="s">
        <v>18423</v>
      </c>
      <c r="AJ361" t="s">
        <v>18390</v>
      </c>
      <c r="AK361" t="s">
        <v>18391</v>
      </c>
      <c r="AL361">
        <v>92055</v>
      </c>
      <c r="AM361" t="s">
        <v>18392</v>
      </c>
      <c r="AN361" t="s">
        <v>18397</v>
      </c>
    </row>
    <row r="362" spans="1:40" ht="43.2" x14ac:dyDescent="0.3">
      <c r="A362" t="s">
        <v>2043</v>
      </c>
      <c r="B362" s="2" t="s">
        <v>15</v>
      </c>
      <c r="C362" s="3">
        <v>43055</v>
      </c>
      <c r="D362" t="s">
        <v>193</v>
      </c>
      <c r="E362" t="s">
        <v>2044</v>
      </c>
      <c r="F362" t="s">
        <v>27</v>
      </c>
      <c r="G362" t="s">
        <v>2045</v>
      </c>
      <c r="H362" s="2" t="s">
        <v>1732</v>
      </c>
      <c r="I362" s="2" t="s">
        <v>164</v>
      </c>
      <c r="J362" s="1" t="s">
        <v>2046</v>
      </c>
      <c r="K362" s="1">
        <f t="shared" si="23"/>
        <v>0</v>
      </c>
      <c r="L362" s="1">
        <f t="shared" si="23"/>
        <v>0</v>
      </c>
      <c r="M362" s="1">
        <f t="shared" si="23"/>
        <v>1</v>
      </c>
      <c r="N362" s="1">
        <f t="shared" si="22"/>
        <v>1</v>
      </c>
      <c r="O362" s="1">
        <f t="shared" si="24"/>
        <v>2</v>
      </c>
      <c r="P362" s="1" t="s">
        <v>18348</v>
      </c>
      <c r="Q362" s="1">
        <v>85</v>
      </c>
      <c r="R362" s="1">
        <v>1316</v>
      </c>
      <c r="S362" s="9">
        <f t="shared" si="26"/>
        <v>85</v>
      </c>
      <c r="T362" s="8"/>
      <c r="U362" s="8"/>
      <c r="V362" s="8"/>
      <c r="W362" s="8"/>
      <c r="X362" s="8"/>
      <c r="Y362" s="10">
        <f t="shared" si="25"/>
        <v>0</v>
      </c>
      <c r="Z362" s="10">
        <f>IFERROR(INDEX(EFs!B:B,MATCH(P362,EFs!A:A,0))*Dataset!Y362/1000,0)</f>
        <v>0</v>
      </c>
      <c r="AA362">
        <v>33.246910999999997</v>
      </c>
      <c r="AB362">
        <v>-117.293294</v>
      </c>
      <c r="AC362">
        <v>1</v>
      </c>
      <c r="AD362" t="s">
        <v>18387</v>
      </c>
      <c r="AE362">
        <v>443</v>
      </c>
      <c r="AF362" t="s">
        <v>18651</v>
      </c>
      <c r="AI362" t="s">
        <v>18410</v>
      </c>
      <c r="AJ362" t="s">
        <v>18390</v>
      </c>
      <c r="AK362" t="s">
        <v>18391</v>
      </c>
      <c r="AL362">
        <v>92057</v>
      </c>
      <c r="AM362" t="s">
        <v>18392</v>
      </c>
      <c r="AN362" t="s">
        <v>18393</v>
      </c>
    </row>
    <row r="363" spans="1:40" ht="28.8" hidden="1" x14ac:dyDescent="0.3">
      <c r="A363" t="s">
        <v>2047</v>
      </c>
      <c r="B363" s="2" t="s">
        <v>2048</v>
      </c>
      <c r="C363" s="3">
        <v>40025</v>
      </c>
      <c r="D363" t="s">
        <v>25</v>
      </c>
      <c r="E363" t="s">
        <v>954</v>
      </c>
      <c r="F363" t="s">
        <v>955</v>
      </c>
      <c r="G363" t="s">
        <v>956</v>
      </c>
      <c r="H363" s="2" t="s">
        <v>957</v>
      </c>
      <c r="I363" s="2" t="s">
        <v>139</v>
      </c>
      <c r="J363" s="1" t="s">
        <v>2049</v>
      </c>
      <c r="K363" s="1">
        <f t="shared" si="23"/>
        <v>1</v>
      </c>
      <c r="L363" s="1">
        <f t="shared" si="23"/>
        <v>0</v>
      </c>
      <c r="M363" s="1">
        <f t="shared" si="23"/>
        <v>0</v>
      </c>
      <c r="N363" s="1">
        <f t="shared" si="22"/>
        <v>0</v>
      </c>
      <c r="O363" s="1">
        <f t="shared" si="24"/>
        <v>1</v>
      </c>
      <c r="P363" s="1" t="s">
        <v>18346</v>
      </c>
      <c r="Q363" s="1" t="s">
        <v>18355</v>
      </c>
      <c r="R363" s="1">
        <v>200</v>
      </c>
      <c r="S363" s="9">
        <f t="shared" si="26"/>
        <v>149.14000000000001</v>
      </c>
      <c r="T363" s="8"/>
      <c r="U363" s="8"/>
      <c r="V363" s="8"/>
      <c r="W363" s="8"/>
      <c r="X363" s="8"/>
      <c r="Y363" s="10">
        <f t="shared" si="25"/>
        <v>0</v>
      </c>
      <c r="Z363" s="10">
        <f>IFERROR(INDEX(EFs!B:B,MATCH(P363,EFs!A:A,0))*Dataset!Y363/1000,0)</f>
        <v>0</v>
      </c>
      <c r="AA363">
        <v>32.879537999999997</v>
      </c>
      <c r="AB363">
        <v>-117.161181</v>
      </c>
      <c r="AC363">
        <v>1</v>
      </c>
      <c r="AD363" t="s">
        <v>18408</v>
      </c>
      <c r="AF363" t="s">
        <v>18538</v>
      </c>
      <c r="AI363" t="s">
        <v>18389</v>
      </c>
      <c r="AJ363" t="s">
        <v>18390</v>
      </c>
      <c r="AK363" t="s">
        <v>18391</v>
      </c>
      <c r="AL363">
        <v>92121</v>
      </c>
      <c r="AM363" t="s">
        <v>18392</v>
      </c>
      <c r="AN363" t="s">
        <v>18397</v>
      </c>
    </row>
    <row r="364" spans="1:40" ht="28.8" hidden="1" x14ac:dyDescent="0.3">
      <c r="A364" t="s">
        <v>2050</v>
      </c>
      <c r="B364" s="2" t="s">
        <v>2048</v>
      </c>
      <c r="C364" s="3">
        <v>40025</v>
      </c>
      <c r="D364" t="s">
        <v>25</v>
      </c>
      <c r="E364" t="s">
        <v>954</v>
      </c>
      <c r="F364" t="s">
        <v>955</v>
      </c>
      <c r="G364" t="s">
        <v>956</v>
      </c>
      <c r="H364" s="2" t="s">
        <v>957</v>
      </c>
      <c r="I364" s="2" t="s">
        <v>139</v>
      </c>
      <c r="J364" s="1" t="s">
        <v>2051</v>
      </c>
      <c r="K364" s="1">
        <f t="shared" si="23"/>
        <v>1</v>
      </c>
      <c r="L364" s="1">
        <f t="shared" si="23"/>
        <v>0</v>
      </c>
      <c r="M364" s="1">
        <f t="shared" si="23"/>
        <v>0</v>
      </c>
      <c r="N364" s="1">
        <f t="shared" si="22"/>
        <v>0</v>
      </c>
      <c r="O364" s="1">
        <f t="shared" si="24"/>
        <v>1</v>
      </c>
      <c r="P364" s="1" t="s">
        <v>18346</v>
      </c>
      <c r="Q364" s="1" t="s">
        <v>18355</v>
      </c>
      <c r="R364" s="1">
        <v>166</v>
      </c>
      <c r="S364" s="9">
        <f t="shared" si="26"/>
        <v>123.78620000000001</v>
      </c>
      <c r="T364" s="8"/>
      <c r="U364" s="8"/>
      <c r="V364" s="8"/>
      <c r="W364" s="8"/>
      <c r="X364" s="8"/>
      <c r="Y364" s="10">
        <f t="shared" si="25"/>
        <v>0</v>
      </c>
      <c r="Z364" s="10">
        <f>IFERROR(INDEX(EFs!B:B,MATCH(P364,EFs!A:A,0))*Dataset!Y364/1000,0)</f>
        <v>0</v>
      </c>
      <c r="AA364">
        <v>32.879537999999997</v>
      </c>
      <c r="AB364">
        <v>-117.161181</v>
      </c>
      <c r="AC364">
        <v>1</v>
      </c>
      <c r="AD364" t="s">
        <v>18408</v>
      </c>
      <c r="AF364" t="s">
        <v>18538</v>
      </c>
      <c r="AI364" t="s">
        <v>18389</v>
      </c>
      <c r="AJ364" t="s">
        <v>18390</v>
      </c>
      <c r="AK364" t="s">
        <v>18391</v>
      </c>
      <c r="AL364">
        <v>92121</v>
      </c>
      <c r="AM364" t="s">
        <v>18392</v>
      </c>
      <c r="AN364" t="s">
        <v>18397</v>
      </c>
    </row>
    <row r="365" spans="1:40" ht="28.8" hidden="1" x14ac:dyDescent="0.3">
      <c r="A365" t="s">
        <v>2052</v>
      </c>
      <c r="B365" s="2" t="s">
        <v>2048</v>
      </c>
      <c r="C365" s="3">
        <v>40025</v>
      </c>
      <c r="D365" t="s">
        <v>25</v>
      </c>
      <c r="E365" t="s">
        <v>954</v>
      </c>
      <c r="F365" t="s">
        <v>955</v>
      </c>
      <c r="G365" t="s">
        <v>956</v>
      </c>
      <c r="H365" s="2" t="s">
        <v>957</v>
      </c>
      <c r="I365" s="2" t="s">
        <v>139</v>
      </c>
      <c r="J365" s="1" t="s">
        <v>2053</v>
      </c>
      <c r="K365" s="1">
        <f t="shared" si="23"/>
        <v>1</v>
      </c>
      <c r="L365" s="1">
        <f t="shared" si="23"/>
        <v>0</v>
      </c>
      <c r="M365" s="1">
        <f t="shared" si="23"/>
        <v>0</v>
      </c>
      <c r="N365" s="1">
        <f t="shared" si="22"/>
        <v>0</v>
      </c>
      <c r="O365" s="1">
        <f t="shared" si="24"/>
        <v>1</v>
      </c>
      <c r="P365" s="1" t="s">
        <v>18346</v>
      </c>
      <c r="Q365" s="1" t="s">
        <v>18355</v>
      </c>
      <c r="R365" s="1">
        <v>135</v>
      </c>
      <c r="S365" s="9">
        <f t="shared" si="26"/>
        <v>100.6695</v>
      </c>
      <c r="T365" s="8"/>
      <c r="U365" s="8"/>
      <c r="V365" s="8"/>
      <c r="W365" s="8"/>
      <c r="X365" s="8"/>
      <c r="Y365" s="10">
        <f t="shared" si="25"/>
        <v>0</v>
      </c>
      <c r="Z365" s="10">
        <f>IFERROR(INDEX(EFs!B:B,MATCH(P365,EFs!A:A,0))*Dataset!Y365/1000,0)</f>
        <v>0</v>
      </c>
      <c r="AA365">
        <v>32.879537999999997</v>
      </c>
      <c r="AB365">
        <v>-117.161181</v>
      </c>
      <c r="AC365">
        <v>1</v>
      </c>
      <c r="AD365" t="s">
        <v>18408</v>
      </c>
      <c r="AF365" t="s">
        <v>18538</v>
      </c>
      <c r="AI365" t="s">
        <v>18389</v>
      </c>
      <c r="AJ365" t="s">
        <v>18390</v>
      </c>
      <c r="AK365" t="s">
        <v>18391</v>
      </c>
      <c r="AL365">
        <v>92121</v>
      </c>
      <c r="AM365" t="s">
        <v>18392</v>
      </c>
      <c r="AN365" t="s">
        <v>18397</v>
      </c>
    </row>
    <row r="366" spans="1:40" ht="28.8" hidden="1" x14ac:dyDescent="0.3">
      <c r="A366" t="s">
        <v>2054</v>
      </c>
      <c r="B366" s="2" t="s">
        <v>2048</v>
      </c>
      <c r="C366" s="3">
        <v>40025</v>
      </c>
      <c r="D366" t="s">
        <v>25</v>
      </c>
      <c r="E366" t="s">
        <v>954</v>
      </c>
      <c r="F366" t="s">
        <v>955</v>
      </c>
      <c r="G366" t="s">
        <v>956</v>
      </c>
      <c r="H366" s="2" t="s">
        <v>957</v>
      </c>
      <c r="I366" s="2" t="s">
        <v>139</v>
      </c>
      <c r="J366" s="1" t="s">
        <v>2055</v>
      </c>
      <c r="K366" s="1">
        <f t="shared" si="23"/>
        <v>1</v>
      </c>
      <c r="L366" s="1">
        <f t="shared" si="23"/>
        <v>0</v>
      </c>
      <c r="M366" s="1">
        <f t="shared" si="23"/>
        <v>0</v>
      </c>
      <c r="N366" s="1">
        <f t="shared" si="22"/>
        <v>0</v>
      </c>
      <c r="O366" s="1">
        <f t="shared" si="24"/>
        <v>1</v>
      </c>
      <c r="P366" s="1" t="s">
        <v>18346</v>
      </c>
      <c r="Q366" s="1" t="s">
        <v>18355</v>
      </c>
      <c r="R366" s="1">
        <v>135</v>
      </c>
      <c r="S366" s="9">
        <f t="shared" si="26"/>
        <v>100.6695</v>
      </c>
      <c r="T366" s="8"/>
      <c r="U366" s="8"/>
      <c r="V366" s="8"/>
      <c r="W366" s="8"/>
      <c r="X366" s="8"/>
      <c r="Y366" s="10">
        <f t="shared" si="25"/>
        <v>0</v>
      </c>
      <c r="Z366" s="10">
        <f>IFERROR(INDEX(EFs!B:B,MATCH(P366,EFs!A:A,0))*Dataset!Y366/1000,0)</f>
        <v>0</v>
      </c>
      <c r="AA366">
        <v>32.879537999999997</v>
      </c>
      <c r="AB366">
        <v>-117.161181</v>
      </c>
      <c r="AC366">
        <v>1</v>
      </c>
      <c r="AD366" t="s">
        <v>18408</v>
      </c>
      <c r="AF366" t="s">
        <v>18538</v>
      </c>
      <c r="AI366" t="s">
        <v>18389</v>
      </c>
      <c r="AJ366" t="s">
        <v>18390</v>
      </c>
      <c r="AK366" t="s">
        <v>18391</v>
      </c>
      <c r="AL366">
        <v>92121</v>
      </c>
      <c r="AM366" t="s">
        <v>18392</v>
      </c>
      <c r="AN366" t="s">
        <v>18397</v>
      </c>
    </row>
    <row r="367" spans="1:40" ht="28.8" hidden="1" x14ac:dyDescent="0.3">
      <c r="A367" t="s">
        <v>2056</v>
      </c>
      <c r="B367" s="2" t="s">
        <v>2048</v>
      </c>
      <c r="C367" s="3">
        <v>40025</v>
      </c>
      <c r="D367" t="s">
        <v>25</v>
      </c>
      <c r="E367" t="s">
        <v>954</v>
      </c>
      <c r="F367" t="s">
        <v>955</v>
      </c>
      <c r="G367" t="s">
        <v>956</v>
      </c>
      <c r="H367" s="2" t="s">
        <v>957</v>
      </c>
      <c r="I367" s="2" t="s">
        <v>139</v>
      </c>
      <c r="J367" s="1" t="s">
        <v>2057</v>
      </c>
      <c r="K367" s="1">
        <f t="shared" si="23"/>
        <v>1</v>
      </c>
      <c r="L367" s="1">
        <f t="shared" si="23"/>
        <v>0</v>
      </c>
      <c r="M367" s="1">
        <f t="shared" si="23"/>
        <v>0</v>
      </c>
      <c r="N367" s="1">
        <f t="shared" si="22"/>
        <v>0</v>
      </c>
      <c r="O367" s="1">
        <f t="shared" si="24"/>
        <v>1</v>
      </c>
      <c r="P367" s="1" t="s">
        <v>18346</v>
      </c>
      <c r="Q367" s="1" t="s">
        <v>18355</v>
      </c>
      <c r="R367" s="1">
        <v>135</v>
      </c>
      <c r="S367" s="9">
        <f t="shared" si="26"/>
        <v>100.6695</v>
      </c>
      <c r="T367" s="8"/>
      <c r="U367" s="8"/>
      <c r="V367" s="8"/>
      <c r="W367" s="8"/>
      <c r="X367" s="8"/>
      <c r="Y367" s="10">
        <f t="shared" si="25"/>
        <v>0</v>
      </c>
      <c r="Z367" s="10">
        <f>IFERROR(INDEX(EFs!B:B,MATCH(P367,EFs!A:A,0))*Dataset!Y367/1000,0)</f>
        <v>0</v>
      </c>
      <c r="AA367">
        <v>32.879537999999997</v>
      </c>
      <c r="AB367">
        <v>-117.161181</v>
      </c>
      <c r="AC367">
        <v>1</v>
      </c>
      <c r="AD367" t="s">
        <v>18408</v>
      </c>
      <c r="AF367" t="s">
        <v>18538</v>
      </c>
      <c r="AI367" t="s">
        <v>18389</v>
      </c>
      <c r="AJ367" t="s">
        <v>18390</v>
      </c>
      <c r="AK367" t="s">
        <v>18391</v>
      </c>
      <c r="AL367">
        <v>92121</v>
      </c>
      <c r="AM367" t="s">
        <v>18392</v>
      </c>
      <c r="AN367" t="s">
        <v>18397</v>
      </c>
    </row>
    <row r="368" spans="1:40" ht="28.8" hidden="1" x14ac:dyDescent="0.3">
      <c r="A368" t="s">
        <v>2058</v>
      </c>
      <c r="B368" s="2" t="s">
        <v>2048</v>
      </c>
      <c r="C368" s="3">
        <v>40025</v>
      </c>
      <c r="D368" t="s">
        <v>25</v>
      </c>
      <c r="E368" t="s">
        <v>954</v>
      </c>
      <c r="F368" t="s">
        <v>955</v>
      </c>
      <c r="G368" t="s">
        <v>956</v>
      </c>
      <c r="H368" s="2" t="s">
        <v>957</v>
      </c>
      <c r="I368" s="2" t="s">
        <v>139</v>
      </c>
      <c r="J368" s="1" t="s">
        <v>2059</v>
      </c>
      <c r="K368" s="1">
        <f t="shared" si="23"/>
        <v>1</v>
      </c>
      <c r="L368" s="1">
        <f t="shared" si="23"/>
        <v>0</v>
      </c>
      <c r="M368" s="1">
        <f t="shared" si="23"/>
        <v>0</v>
      </c>
      <c r="N368" s="1">
        <f t="shared" si="22"/>
        <v>0</v>
      </c>
      <c r="O368" s="1">
        <f t="shared" si="24"/>
        <v>1</v>
      </c>
      <c r="P368" s="1" t="s">
        <v>18346</v>
      </c>
      <c r="Q368" s="1" t="s">
        <v>18355</v>
      </c>
      <c r="R368" s="1">
        <v>135</v>
      </c>
      <c r="S368" s="9">
        <f t="shared" si="26"/>
        <v>100.6695</v>
      </c>
      <c r="T368" s="8"/>
      <c r="U368" s="8"/>
      <c r="V368" s="8"/>
      <c r="W368" s="8"/>
      <c r="X368" s="8"/>
      <c r="Y368" s="10">
        <f t="shared" si="25"/>
        <v>0</v>
      </c>
      <c r="Z368" s="10">
        <f>IFERROR(INDEX(EFs!B:B,MATCH(P368,EFs!A:A,0))*Dataset!Y368/1000,0)</f>
        <v>0</v>
      </c>
      <c r="AA368">
        <v>32.879537999999997</v>
      </c>
      <c r="AB368">
        <v>-117.161181</v>
      </c>
      <c r="AC368">
        <v>1</v>
      </c>
      <c r="AD368" t="s">
        <v>18408</v>
      </c>
      <c r="AF368" t="s">
        <v>18538</v>
      </c>
      <c r="AI368" t="s">
        <v>18389</v>
      </c>
      <c r="AJ368" t="s">
        <v>18390</v>
      </c>
      <c r="AK368" t="s">
        <v>18391</v>
      </c>
      <c r="AL368">
        <v>92121</v>
      </c>
      <c r="AM368" t="s">
        <v>18392</v>
      </c>
      <c r="AN368" t="s">
        <v>18397</v>
      </c>
    </row>
    <row r="369" spans="1:40" ht="28.8" hidden="1" x14ac:dyDescent="0.3">
      <c r="A369" t="s">
        <v>2060</v>
      </c>
      <c r="B369" s="2" t="s">
        <v>2048</v>
      </c>
      <c r="C369" s="3">
        <v>40025</v>
      </c>
      <c r="D369" t="s">
        <v>25</v>
      </c>
      <c r="E369" t="s">
        <v>954</v>
      </c>
      <c r="F369" t="s">
        <v>955</v>
      </c>
      <c r="G369" t="s">
        <v>956</v>
      </c>
      <c r="H369" s="2" t="s">
        <v>957</v>
      </c>
      <c r="I369" s="2" t="s">
        <v>139</v>
      </c>
      <c r="J369" s="1" t="s">
        <v>2061</v>
      </c>
      <c r="K369" s="1">
        <f t="shared" si="23"/>
        <v>1</v>
      </c>
      <c r="L369" s="1">
        <f t="shared" si="23"/>
        <v>0</v>
      </c>
      <c r="M369" s="1">
        <f t="shared" si="23"/>
        <v>0</v>
      </c>
      <c r="N369" s="1">
        <f t="shared" si="22"/>
        <v>0</v>
      </c>
      <c r="O369" s="1">
        <f t="shared" si="24"/>
        <v>1</v>
      </c>
      <c r="P369" s="1" t="s">
        <v>18346</v>
      </c>
      <c r="Q369" s="1" t="s">
        <v>18355</v>
      </c>
      <c r="R369" s="1" t="s">
        <v>18352</v>
      </c>
      <c r="S369" s="9" t="str">
        <f t="shared" si="26"/>
        <v>Unknown</v>
      </c>
      <c r="T369" s="8"/>
      <c r="U369" s="8"/>
      <c r="V369" s="8"/>
      <c r="W369" s="8"/>
      <c r="X369" s="8"/>
      <c r="Y369" s="10" t="e">
        <f t="shared" si="25"/>
        <v>#VALUE!</v>
      </c>
      <c r="Z369" s="10">
        <f>IFERROR(INDEX(EFs!B:B,MATCH(P369,EFs!A:A,0))*Dataset!Y369/1000,0)</f>
        <v>0</v>
      </c>
      <c r="AA369">
        <v>32.879537999999997</v>
      </c>
      <c r="AB369">
        <v>-117.161181</v>
      </c>
      <c r="AC369">
        <v>1</v>
      </c>
      <c r="AD369" t="s">
        <v>18408</v>
      </c>
      <c r="AF369" t="s">
        <v>18538</v>
      </c>
      <c r="AI369" t="s">
        <v>18389</v>
      </c>
      <c r="AJ369" t="s">
        <v>18390</v>
      </c>
      <c r="AK369" t="s">
        <v>18391</v>
      </c>
      <c r="AL369">
        <v>92121</v>
      </c>
      <c r="AM369" t="s">
        <v>18392</v>
      </c>
      <c r="AN369" t="s">
        <v>18397</v>
      </c>
    </row>
    <row r="370" spans="1:40" ht="43.2" hidden="1" x14ac:dyDescent="0.3">
      <c r="A370" t="s">
        <v>2062</v>
      </c>
      <c r="B370" s="2" t="s">
        <v>2048</v>
      </c>
      <c r="C370" s="3">
        <v>40025.582303240699</v>
      </c>
      <c r="D370" t="s">
        <v>25</v>
      </c>
      <c r="E370" t="s">
        <v>2063</v>
      </c>
      <c r="F370" t="s">
        <v>2064</v>
      </c>
      <c r="G370" t="s">
        <v>2065</v>
      </c>
      <c r="H370" s="2" t="s">
        <v>2066</v>
      </c>
      <c r="I370" s="2" t="s">
        <v>75</v>
      </c>
      <c r="J370" s="1" t="s">
        <v>2067</v>
      </c>
      <c r="K370" s="1">
        <f t="shared" si="23"/>
        <v>1</v>
      </c>
      <c r="L370" s="1">
        <f t="shared" si="23"/>
        <v>0</v>
      </c>
      <c r="M370" s="1">
        <f t="shared" si="23"/>
        <v>0</v>
      </c>
      <c r="N370" s="1">
        <f t="shared" si="22"/>
        <v>0</v>
      </c>
      <c r="O370" s="1">
        <f t="shared" si="24"/>
        <v>1</v>
      </c>
      <c r="P370" s="1" t="s">
        <v>18346</v>
      </c>
      <c r="Q370" s="1">
        <v>175</v>
      </c>
      <c r="R370" s="1">
        <v>235</v>
      </c>
      <c r="S370" s="9">
        <f t="shared" si="26"/>
        <v>175</v>
      </c>
      <c r="T370" s="8"/>
      <c r="U370" s="8"/>
      <c r="V370" s="8"/>
      <c r="W370" s="8"/>
      <c r="X370" s="8"/>
      <c r="Y370" s="10">
        <f t="shared" si="25"/>
        <v>0</v>
      </c>
      <c r="Z370" s="10">
        <f>IFERROR(INDEX(EFs!B:B,MATCH(P370,EFs!A:A,0))*Dataset!Y370/1000,0)</f>
        <v>0</v>
      </c>
      <c r="AA370">
        <v>32.979742000000002</v>
      </c>
      <c r="AB370">
        <v>-117.257119</v>
      </c>
      <c r="AC370">
        <v>1</v>
      </c>
      <c r="AD370" t="s">
        <v>18652</v>
      </c>
      <c r="AF370" t="s">
        <v>18653</v>
      </c>
      <c r="AI370" t="s">
        <v>18654</v>
      </c>
      <c r="AJ370" t="s">
        <v>18390</v>
      </c>
      <c r="AK370" t="s">
        <v>18391</v>
      </c>
      <c r="AL370">
        <v>92075</v>
      </c>
      <c r="AM370" t="s">
        <v>18392</v>
      </c>
      <c r="AN370" t="s">
        <v>18397</v>
      </c>
    </row>
    <row r="371" spans="1:40" ht="43.2" hidden="1" x14ac:dyDescent="0.3">
      <c r="A371" t="s">
        <v>2068</v>
      </c>
      <c r="B371" s="2" t="s">
        <v>2048</v>
      </c>
      <c r="C371" s="3">
        <v>40025</v>
      </c>
      <c r="D371" t="s">
        <v>25</v>
      </c>
      <c r="E371" t="s">
        <v>2069</v>
      </c>
      <c r="F371" t="s">
        <v>2070</v>
      </c>
      <c r="G371" t="s">
        <v>2071</v>
      </c>
      <c r="H371" s="2" t="s">
        <v>2066</v>
      </c>
      <c r="I371" s="2" t="s">
        <v>75</v>
      </c>
      <c r="J371" s="1" t="s">
        <v>2072</v>
      </c>
      <c r="K371" s="1">
        <f t="shared" si="23"/>
        <v>1</v>
      </c>
      <c r="L371" s="1">
        <f t="shared" si="23"/>
        <v>0</v>
      </c>
      <c r="M371" s="1">
        <f t="shared" si="23"/>
        <v>0</v>
      </c>
      <c r="N371" s="1">
        <f t="shared" si="22"/>
        <v>0</v>
      </c>
      <c r="O371" s="1">
        <f t="shared" si="24"/>
        <v>1</v>
      </c>
      <c r="P371" s="1" t="s">
        <v>18346</v>
      </c>
      <c r="Q371" s="1">
        <v>75</v>
      </c>
      <c r="R371" s="1">
        <v>101</v>
      </c>
      <c r="S371" s="9">
        <f t="shared" si="26"/>
        <v>75</v>
      </c>
      <c r="T371" s="8"/>
      <c r="U371" s="8"/>
      <c r="V371" s="8"/>
      <c r="W371" s="8"/>
      <c r="X371" s="8"/>
      <c r="Y371" s="10">
        <f t="shared" si="25"/>
        <v>0</v>
      </c>
      <c r="Z371" s="10">
        <f>IFERROR(INDEX(EFs!B:B,MATCH(P371,EFs!A:A,0))*Dataset!Y371/1000,0)</f>
        <v>0</v>
      </c>
      <c r="AA371">
        <v>33.007075</v>
      </c>
      <c r="AB371">
        <v>-117.25676900000001</v>
      </c>
      <c r="AC371">
        <v>1</v>
      </c>
      <c r="AD371" t="s">
        <v>18422</v>
      </c>
      <c r="AI371" t="s">
        <v>18654</v>
      </c>
      <c r="AJ371" t="s">
        <v>18390</v>
      </c>
      <c r="AK371" t="s">
        <v>18391</v>
      </c>
      <c r="AL371">
        <v>92075</v>
      </c>
      <c r="AM371" t="s">
        <v>18392</v>
      </c>
      <c r="AN371" t="s">
        <v>18397</v>
      </c>
    </row>
    <row r="372" spans="1:40" ht="43.2" hidden="1" x14ac:dyDescent="0.3">
      <c r="A372" t="s">
        <v>2073</v>
      </c>
      <c r="B372" s="2" t="s">
        <v>2048</v>
      </c>
      <c r="C372" s="3">
        <v>40025.562986111101</v>
      </c>
      <c r="D372" t="s">
        <v>16</v>
      </c>
      <c r="E372" t="s">
        <v>2074</v>
      </c>
      <c r="F372" t="s">
        <v>2075</v>
      </c>
      <c r="G372" t="s">
        <v>2076</v>
      </c>
      <c r="H372" s="2" t="s">
        <v>1542</v>
      </c>
      <c r="I372" s="2" t="s">
        <v>236</v>
      </c>
      <c r="J372" s="1" t="s">
        <v>2077</v>
      </c>
      <c r="K372" s="1">
        <f t="shared" si="23"/>
        <v>1</v>
      </c>
      <c r="L372" s="1">
        <f t="shared" si="23"/>
        <v>0</v>
      </c>
      <c r="M372" s="1">
        <f t="shared" si="23"/>
        <v>0</v>
      </c>
      <c r="N372" s="1">
        <f t="shared" si="22"/>
        <v>0</v>
      </c>
      <c r="O372" s="1">
        <f t="shared" si="24"/>
        <v>1</v>
      </c>
      <c r="P372" s="1" t="s">
        <v>18346</v>
      </c>
      <c r="Q372" s="1">
        <v>40</v>
      </c>
      <c r="R372" s="1">
        <v>71</v>
      </c>
      <c r="S372" s="9">
        <f t="shared" si="26"/>
        <v>40</v>
      </c>
      <c r="T372" s="8"/>
      <c r="U372" s="8"/>
      <c r="V372" s="8"/>
      <c r="W372" s="8"/>
      <c r="X372" s="8"/>
      <c r="Y372" s="10">
        <f t="shared" si="25"/>
        <v>0</v>
      </c>
      <c r="Z372" s="10">
        <f>IFERROR(INDEX(EFs!B:B,MATCH(P372,EFs!A:A,0))*Dataset!Y372/1000,0)</f>
        <v>0</v>
      </c>
      <c r="AA372">
        <v>32.790970000000002</v>
      </c>
      <c r="AB372">
        <v>-117.165284</v>
      </c>
      <c r="AC372">
        <v>1</v>
      </c>
      <c r="AD372" t="s">
        <v>18387</v>
      </c>
      <c r="AE372">
        <v>7247</v>
      </c>
      <c r="AF372" t="s">
        <v>18655</v>
      </c>
      <c r="AI372" t="s">
        <v>18389</v>
      </c>
      <c r="AJ372" t="s">
        <v>18390</v>
      </c>
      <c r="AK372" t="s">
        <v>18391</v>
      </c>
      <c r="AL372">
        <v>92111</v>
      </c>
      <c r="AM372" t="s">
        <v>18392</v>
      </c>
      <c r="AN372" t="s">
        <v>18393</v>
      </c>
    </row>
    <row r="373" spans="1:40" ht="57.6" hidden="1" x14ac:dyDescent="0.3">
      <c r="A373" t="s">
        <v>2078</v>
      </c>
      <c r="B373" s="2" t="s">
        <v>2048</v>
      </c>
      <c r="C373" s="3">
        <v>40025</v>
      </c>
      <c r="D373" t="s">
        <v>193</v>
      </c>
      <c r="E373" t="s">
        <v>2079</v>
      </c>
      <c r="F373" t="s">
        <v>161</v>
      </c>
      <c r="G373" t="s">
        <v>2080</v>
      </c>
      <c r="H373" s="2" t="s">
        <v>163</v>
      </c>
      <c r="I373" s="2" t="s">
        <v>164</v>
      </c>
      <c r="J373" s="1" t="s">
        <v>2081</v>
      </c>
      <c r="K373" s="1">
        <f t="shared" si="23"/>
        <v>1</v>
      </c>
      <c r="L373" s="1">
        <f t="shared" si="23"/>
        <v>0</v>
      </c>
      <c r="M373" s="1">
        <f t="shared" si="23"/>
        <v>0</v>
      </c>
      <c r="N373" s="1">
        <f t="shared" si="22"/>
        <v>0</v>
      </c>
      <c r="O373" s="1">
        <f t="shared" si="24"/>
        <v>1</v>
      </c>
      <c r="P373" s="1" t="s">
        <v>18346</v>
      </c>
      <c r="Q373" s="1">
        <v>100</v>
      </c>
      <c r="R373" s="1">
        <v>166</v>
      </c>
      <c r="S373" s="9">
        <f t="shared" si="26"/>
        <v>100</v>
      </c>
      <c r="T373" s="8"/>
      <c r="U373" s="8"/>
      <c r="V373" s="8"/>
      <c r="W373" s="8"/>
      <c r="X373" s="8"/>
      <c r="Y373" s="10">
        <f t="shared" si="25"/>
        <v>0</v>
      </c>
      <c r="Z373" s="10">
        <f>IFERROR(INDEX(EFs!B:B,MATCH(P373,EFs!A:A,0))*Dataset!Y373/1000,0)</f>
        <v>0</v>
      </c>
      <c r="AA373">
        <v>33.387723000000001</v>
      </c>
      <c r="AB373">
        <v>-117.44475799999999</v>
      </c>
      <c r="AC373">
        <v>0.5</v>
      </c>
      <c r="AD373" t="s">
        <v>18422</v>
      </c>
      <c r="AI373" t="s">
        <v>18423</v>
      </c>
      <c r="AJ373" t="s">
        <v>18390</v>
      </c>
      <c r="AK373" t="s">
        <v>18391</v>
      </c>
      <c r="AL373">
        <v>92055</v>
      </c>
      <c r="AM373" t="s">
        <v>18392</v>
      </c>
      <c r="AN373" t="s">
        <v>18397</v>
      </c>
    </row>
    <row r="374" spans="1:40" ht="57.6" hidden="1" x14ac:dyDescent="0.3">
      <c r="A374" t="s">
        <v>2082</v>
      </c>
      <c r="B374" s="2" t="s">
        <v>2048</v>
      </c>
      <c r="C374" s="3">
        <v>40025</v>
      </c>
      <c r="D374" t="s">
        <v>193</v>
      </c>
      <c r="E374" t="s">
        <v>2083</v>
      </c>
      <c r="F374" t="s">
        <v>161</v>
      </c>
      <c r="G374" t="s">
        <v>2084</v>
      </c>
      <c r="H374" s="2" t="s">
        <v>163</v>
      </c>
      <c r="I374" s="2" t="s">
        <v>164</v>
      </c>
      <c r="J374" s="1" t="s">
        <v>2085</v>
      </c>
      <c r="K374" s="1">
        <f t="shared" si="23"/>
        <v>1</v>
      </c>
      <c r="L374" s="1">
        <f t="shared" si="23"/>
        <v>0</v>
      </c>
      <c r="M374" s="1">
        <f t="shared" si="23"/>
        <v>0</v>
      </c>
      <c r="N374" s="1">
        <f t="shared" si="22"/>
        <v>0</v>
      </c>
      <c r="O374" s="1">
        <f t="shared" si="24"/>
        <v>1</v>
      </c>
      <c r="P374" s="1" t="s">
        <v>18346</v>
      </c>
      <c r="Q374" s="1">
        <v>100</v>
      </c>
      <c r="R374" s="1">
        <v>166</v>
      </c>
      <c r="S374" s="9">
        <f t="shared" si="26"/>
        <v>100</v>
      </c>
      <c r="T374" s="8"/>
      <c r="U374" s="8"/>
      <c r="V374" s="8"/>
      <c r="W374" s="8"/>
      <c r="X374" s="8"/>
      <c r="Y374" s="10">
        <f t="shared" si="25"/>
        <v>0</v>
      </c>
      <c r="Z374" s="10">
        <f>IFERROR(INDEX(EFs!B:B,MATCH(P374,EFs!A:A,0))*Dataset!Y374/1000,0)</f>
        <v>0</v>
      </c>
      <c r="AA374">
        <v>33.387723000000001</v>
      </c>
      <c r="AB374">
        <v>-117.44475799999999</v>
      </c>
      <c r="AC374">
        <v>0.5</v>
      </c>
      <c r="AD374" t="s">
        <v>18422</v>
      </c>
      <c r="AI374" t="s">
        <v>18423</v>
      </c>
      <c r="AJ374" t="s">
        <v>18390</v>
      </c>
      <c r="AK374" t="s">
        <v>18391</v>
      </c>
      <c r="AL374">
        <v>92055</v>
      </c>
      <c r="AM374" t="s">
        <v>18392</v>
      </c>
      <c r="AN374" t="s">
        <v>18397</v>
      </c>
    </row>
    <row r="375" spans="1:40" ht="43.2" hidden="1" x14ac:dyDescent="0.3">
      <c r="A375" t="s">
        <v>2086</v>
      </c>
      <c r="B375" s="2" t="s">
        <v>2048</v>
      </c>
      <c r="C375" s="3">
        <v>40025.644317129598</v>
      </c>
      <c r="D375" t="s">
        <v>25</v>
      </c>
      <c r="E375" t="s">
        <v>296</v>
      </c>
      <c r="F375" t="s">
        <v>2087</v>
      </c>
      <c r="G375" t="s">
        <v>2088</v>
      </c>
      <c r="H375" s="2" t="s">
        <v>298</v>
      </c>
      <c r="I375" s="2" t="s">
        <v>84</v>
      </c>
      <c r="J375" s="1" t="s">
        <v>2089</v>
      </c>
      <c r="K375" s="1">
        <f t="shared" si="23"/>
        <v>1</v>
      </c>
      <c r="L375" s="1">
        <f t="shared" si="23"/>
        <v>0</v>
      </c>
      <c r="M375" s="1">
        <f t="shared" si="23"/>
        <v>0</v>
      </c>
      <c r="N375" s="1">
        <f t="shared" si="22"/>
        <v>0</v>
      </c>
      <c r="O375" s="1">
        <f t="shared" si="24"/>
        <v>1</v>
      </c>
      <c r="P375" s="1" t="s">
        <v>18346</v>
      </c>
      <c r="Q375" s="1" t="s">
        <v>18355</v>
      </c>
      <c r="R375" s="1">
        <v>355</v>
      </c>
      <c r="S375" s="9">
        <f t="shared" si="26"/>
        <v>264.7235</v>
      </c>
      <c r="T375" s="8"/>
      <c r="U375" s="8"/>
      <c r="V375" s="8"/>
      <c r="W375" s="8"/>
      <c r="X375" s="8"/>
      <c r="Y375" s="10">
        <f t="shared" si="25"/>
        <v>0</v>
      </c>
      <c r="Z375" s="10">
        <f>IFERROR(INDEX(EFs!B:B,MATCH(P375,EFs!A:A,0))*Dataset!Y375/1000,0)</f>
        <v>0</v>
      </c>
      <c r="AA375">
        <v>32.708748999999997</v>
      </c>
      <c r="AB375">
        <v>-116.984523</v>
      </c>
      <c r="AC375">
        <v>1</v>
      </c>
      <c r="AD375" t="s">
        <v>18394</v>
      </c>
      <c r="AE375">
        <v>9903</v>
      </c>
      <c r="AF375" t="s">
        <v>18656</v>
      </c>
      <c r="AI375" t="s">
        <v>18446</v>
      </c>
      <c r="AJ375" t="s">
        <v>18390</v>
      </c>
      <c r="AK375" t="s">
        <v>18391</v>
      </c>
      <c r="AL375">
        <v>91977</v>
      </c>
      <c r="AM375" t="s">
        <v>18392</v>
      </c>
      <c r="AN375" t="s">
        <v>18397</v>
      </c>
    </row>
    <row r="376" spans="1:40" ht="43.2" hidden="1" x14ac:dyDescent="0.3">
      <c r="A376" t="s">
        <v>2090</v>
      </c>
      <c r="B376" s="2" t="s">
        <v>2048</v>
      </c>
      <c r="C376" s="3">
        <v>40025.902303240699</v>
      </c>
      <c r="D376" t="s">
        <v>25</v>
      </c>
      <c r="E376" t="s">
        <v>296</v>
      </c>
      <c r="G376" t="s">
        <v>2091</v>
      </c>
      <c r="H376" s="2" t="s">
        <v>138</v>
      </c>
      <c r="I376" s="2" t="s">
        <v>139</v>
      </c>
      <c r="J376" s="1" t="s">
        <v>2092</v>
      </c>
      <c r="K376" s="1">
        <f t="shared" si="23"/>
        <v>1</v>
      </c>
      <c r="L376" s="1">
        <f t="shared" si="23"/>
        <v>0</v>
      </c>
      <c r="M376" s="1">
        <f t="shared" si="23"/>
        <v>0</v>
      </c>
      <c r="N376" s="1">
        <f t="shared" si="22"/>
        <v>0</v>
      </c>
      <c r="O376" s="1">
        <f t="shared" si="24"/>
        <v>1</v>
      </c>
      <c r="P376" s="1" t="s">
        <v>18346</v>
      </c>
      <c r="Q376" s="1" t="s">
        <v>18355</v>
      </c>
      <c r="R376" s="1">
        <v>135</v>
      </c>
      <c r="S376" s="9">
        <f t="shared" si="26"/>
        <v>100.6695</v>
      </c>
      <c r="T376" s="8"/>
      <c r="U376" s="8"/>
      <c r="V376" s="8"/>
      <c r="W376" s="8"/>
      <c r="X376" s="8"/>
      <c r="Y376" s="10">
        <f t="shared" si="25"/>
        <v>0</v>
      </c>
      <c r="Z376" s="10">
        <f>IFERROR(INDEX(EFs!B:B,MATCH(P376,EFs!A:A,0))*Dataset!Y376/1000,0)</f>
        <v>0</v>
      </c>
      <c r="AA376">
        <v>32.841479</v>
      </c>
      <c r="AB376">
        <v>-116.806</v>
      </c>
      <c r="AC376">
        <v>1</v>
      </c>
      <c r="AD376" t="s">
        <v>18387</v>
      </c>
      <c r="AE376">
        <v>444</v>
      </c>
      <c r="AF376" t="s">
        <v>18657</v>
      </c>
      <c r="AI376" t="s">
        <v>18418</v>
      </c>
      <c r="AJ376" t="s">
        <v>18390</v>
      </c>
      <c r="AK376" t="s">
        <v>18391</v>
      </c>
      <c r="AL376">
        <v>91901</v>
      </c>
      <c r="AM376" t="s">
        <v>18392</v>
      </c>
      <c r="AN376" t="s">
        <v>18393</v>
      </c>
    </row>
    <row r="377" spans="1:40" ht="43.2" hidden="1" x14ac:dyDescent="0.3">
      <c r="A377" t="s">
        <v>2093</v>
      </c>
      <c r="B377" s="2" t="s">
        <v>2048</v>
      </c>
      <c r="C377" s="3">
        <v>40025</v>
      </c>
      <c r="D377" t="s">
        <v>25</v>
      </c>
      <c r="E377" t="s">
        <v>2094</v>
      </c>
      <c r="F377" t="s">
        <v>2095</v>
      </c>
      <c r="G377" t="s">
        <v>2096</v>
      </c>
      <c r="H377" s="2" t="s">
        <v>154</v>
      </c>
      <c r="I377" s="2" t="s">
        <v>155</v>
      </c>
      <c r="J377" s="1" t="s">
        <v>2097</v>
      </c>
      <c r="K377" s="1">
        <f t="shared" si="23"/>
        <v>1</v>
      </c>
      <c r="L377" s="1">
        <f t="shared" si="23"/>
        <v>0</v>
      </c>
      <c r="M377" s="1">
        <f t="shared" si="23"/>
        <v>0</v>
      </c>
      <c r="N377" s="1">
        <f t="shared" si="22"/>
        <v>0</v>
      </c>
      <c r="O377" s="1">
        <f t="shared" si="24"/>
        <v>1</v>
      </c>
      <c r="P377" s="1" t="s">
        <v>18346</v>
      </c>
      <c r="Q377" s="1" t="s">
        <v>18355</v>
      </c>
      <c r="R377" s="1">
        <v>235</v>
      </c>
      <c r="S377" s="9">
        <f t="shared" si="26"/>
        <v>175.23950000000002</v>
      </c>
      <c r="T377" s="8"/>
      <c r="U377" s="8"/>
      <c r="V377" s="8"/>
      <c r="W377" s="8"/>
      <c r="X377" s="8"/>
      <c r="Y377" s="10">
        <f t="shared" si="25"/>
        <v>0</v>
      </c>
      <c r="Z377" s="10">
        <f>IFERROR(INDEX(EFs!B:B,MATCH(P377,EFs!A:A,0))*Dataset!Y377/1000,0)</f>
        <v>0</v>
      </c>
      <c r="AA377">
        <v>33.090983999999999</v>
      </c>
      <c r="AB377">
        <v>-117.095754</v>
      </c>
      <c r="AC377">
        <v>1</v>
      </c>
      <c r="AD377" t="s">
        <v>18394</v>
      </c>
      <c r="AE377">
        <v>1397</v>
      </c>
      <c r="AF377" t="s">
        <v>18658</v>
      </c>
      <c r="AI377" t="s">
        <v>18421</v>
      </c>
      <c r="AJ377" t="s">
        <v>18390</v>
      </c>
      <c r="AK377" t="s">
        <v>18391</v>
      </c>
      <c r="AL377">
        <v>92029</v>
      </c>
      <c r="AM377" t="s">
        <v>18392</v>
      </c>
      <c r="AN377" t="s">
        <v>18397</v>
      </c>
    </row>
    <row r="378" spans="1:40" ht="43.2" hidden="1" x14ac:dyDescent="0.3">
      <c r="A378" t="s">
        <v>2098</v>
      </c>
      <c r="B378" s="2" t="s">
        <v>2048</v>
      </c>
      <c r="C378" s="3">
        <v>40025</v>
      </c>
      <c r="D378" t="s">
        <v>193</v>
      </c>
      <c r="E378" t="s">
        <v>2099</v>
      </c>
      <c r="F378" t="s">
        <v>2100</v>
      </c>
      <c r="G378" t="s">
        <v>2101</v>
      </c>
      <c r="H378" s="2" t="s">
        <v>19</v>
      </c>
      <c r="I378" s="2" t="s">
        <v>20</v>
      </c>
      <c r="J378" s="1" t="s">
        <v>2102</v>
      </c>
      <c r="K378" s="1">
        <f t="shared" si="23"/>
        <v>1</v>
      </c>
      <c r="L378" s="1">
        <f t="shared" si="23"/>
        <v>0</v>
      </c>
      <c r="M378" s="1">
        <f t="shared" si="23"/>
        <v>0</v>
      </c>
      <c r="N378" s="1">
        <f t="shared" si="22"/>
        <v>0</v>
      </c>
      <c r="O378" s="1">
        <f t="shared" si="24"/>
        <v>1</v>
      </c>
      <c r="P378" s="1" t="s">
        <v>18346</v>
      </c>
      <c r="Q378" s="1">
        <v>50</v>
      </c>
      <c r="R378" s="1">
        <v>80</v>
      </c>
      <c r="S378" s="9">
        <f t="shared" si="26"/>
        <v>50</v>
      </c>
      <c r="T378" s="8"/>
      <c r="U378" s="8"/>
      <c r="V378" s="8"/>
      <c r="W378" s="8"/>
      <c r="X378" s="8"/>
      <c r="Y378" s="10">
        <f t="shared" si="25"/>
        <v>0</v>
      </c>
      <c r="Z378" s="10">
        <f>IFERROR(INDEX(EFs!B:B,MATCH(P378,EFs!A:A,0))*Dataset!Y378/1000,0)</f>
        <v>0</v>
      </c>
      <c r="AA378">
        <v>32.729312999999998</v>
      </c>
      <c r="AB378">
        <v>-117.190921</v>
      </c>
      <c r="AC378">
        <v>1</v>
      </c>
      <c r="AD378" t="s">
        <v>18394</v>
      </c>
      <c r="AE378">
        <v>3225</v>
      </c>
      <c r="AF378" t="s">
        <v>18598</v>
      </c>
      <c r="AI378" t="s">
        <v>18389</v>
      </c>
      <c r="AJ378" t="s">
        <v>18390</v>
      </c>
      <c r="AK378" t="s">
        <v>18391</v>
      </c>
      <c r="AL378">
        <v>92101</v>
      </c>
      <c r="AM378" t="s">
        <v>18392</v>
      </c>
      <c r="AN378" t="s">
        <v>18397</v>
      </c>
    </row>
    <row r="379" spans="1:40" ht="43.2" x14ac:dyDescent="0.3">
      <c r="A379" t="s">
        <v>2103</v>
      </c>
      <c r="B379" s="2" t="s">
        <v>15</v>
      </c>
      <c r="C379" s="3">
        <v>40025</v>
      </c>
      <c r="D379" t="s">
        <v>193</v>
      </c>
      <c r="E379" t="s">
        <v>2104</v>
      </c>
      <c r="F379" t="s">
        <v>2105</v>
      </c>
      <c r="G379" t="s">
        <v>2106</v>
      </c>
      <c r="H379" s="2" t="s">
        <v>19</v>
      </c>
      <c r="I379" s="2" t="s">
        <v>20</v>
      </c>
      <c r="J379" s="1" t="s">
        <v>2107</v>
      </c>
      <c r="K379" s="1">
        <f t="shared" si="23"/>
        <v>1</v>
      </c>
      <c r="L379" s="1">
        <f t="shared" si="23"/>
        <v>0</v>
      </c>
      <c r="M379" s="1">
        <f t="shared" si="23"/>
        <v>0</v>
      </c>
      <c r="N379" s="1">
        <f t="shared" si="22"/>
        <v>0</v>
      </c>
      <c r="O379" s="1">
        <f t="shared" si="24"/>
        <v>1</v>
      </c>
      <c r="P379" s="1" t="s">
        <v>18346</v>
      </c>
      <c r="Q379" s="1">
        <v>180</v>
      </c>
      <c r="R379" s="1">
        <v>284</v>
      </c>
      <c r="S379" s="9">
        <f t="shared" si="26"/>
        <v>180</v>
      </c>
      <c r="T379" s="8"/>
      <c r="U379" s="8"/>
      <c r="V379" s="8"/>
      <c r="W379" s="8"/>
      <c r="X379" s="8"/>
      <c r="Y379" s="10">
        <f t="shared" si="25"/>
        <v>0</v>
      </c>
      <c r="Z379" s="10">
        <f>IFERROR(INDEX(EFs!B:B,MATCH(P379,EFs!A:A,0))*Dataset!Y379/1000,0)</f>
        <v>0</v>
      </c>
      <c r="AA379">
        <v>32.718207</v>
      </c>
      <c r="AB379">
        <v>-117.162408</v>
      </c>
      <c r="AC379">
        <v>1</v>
      </c>
      <c r="AD379" t="s">
        <v>18387</v>
      </c>
      <c r="AE379">
        <v>1200</v>
      </c>
      <c r="AF379" t="s">
        <v>18462</v>
      </c>
      <c r="AG379" t="s">
        <v>18510</v>
      </c>
      <c r="AH379">
        <v>405</v>
      </c>
      <c r="AI379" t="s">
        <v>18389</v>
      </c>
      <c r="AJ379" t="s">
        <v>18390</v>
      </c>
      <c r="AK379" t="s">
        <v>18391</v>
      </c>
      <c r="AL379">
        <v>92101</v>
      </c>
      <c r="AM379" t="s">
        <v>18392</v>
      </c>
      <c r="AN379" t="s">
        <v>18393</v>
      </c>
    </row>
    <row r="380" spans="1:40" ht="28.8" x14ac:dyDescent="0.3">
      <c r="A380" t="s">
        <v>2108</v>
      </c>
      <c r="B380" s="2" t="s">
        <v>15</v>
      </c>
      <c r="C380" s="3">
        <v>40025</v>
      </c>
      <c r="D380" t="s">
        <v>25</v>
      </c>
      <c r="E380" t="s">
        <v>2109</v>
      </c>
      <c r="F380" t="s">
        <v>72</v>
      </c>
      <c r="G380" t="s">
        <v>2110</v>
      </c>
      <c r="H380" s="2" t="s">
        <v>776</v>
      </c>
      <c r="I380" s="2" t="s">
        <v>155</v>
      </c>
      <c r="J380" s="1" t="s">
        <v>2111</v>
      </c>
      <c r="K380" s="1">
        <f t="shared" si="23"/>
        <v>1</v>
      </c>
      <c r="L380" s="1">
        <f t="shared" si="23"/>
        <v>0</v>
      </c>
      <c r="M380" s="1">
        <f t="shared" si="23"/>
        <v>0</v>
      </c>
      <c r="N380" s="1">
        <f t="shared" si="22"/>
        <v>0</v>
      </c>
      <c r="O380" s="1">
        <f t="shared" si="24"/>
        <v>1</v>
      </c>
      <c r="P380" s="1" t="s">
        <v>18346</v>
      </c>
      <c r="Q380" s="1" t="s">
        <v>18355</v>
      </c>
      <c r="R380" s="1">
        <v>568</v>
      </c>
      <c r="S380" s="9">
        <f t="shared" si="26"/>
        <v>423.55760000000004</v>
      </c>
      <c r="T380" s="3">
        <v>44392</v>
      </c>
      <c r="U380" s="8" t="s">
        <v>733</v>
      </c>
      <c r="V380" s="3">
        <v>44392</v>
      </c>
      <c r="W380" s="8" t="s">
        <v>2112</v>
      </c>
      <c r="X380" s="8">
        <v>6.9</v>
      </c>
      <c r="Y380" s="10">
        <f t="shared" si="25"/>
        <v>2922.5474400000003</v>
      </c>
      <c r="Z380" s="10">
        <f>IFERROR(INDEX(EFs!B:B,MATCH(P380,EFs!A:A,0))*Dataset!Y380/1000,0)</f>
        <v>2.6548214057826724</v>
      </c>
      <c r="AA380">
        <v>33.066299999999998</v>
      </c>
      <c r="AB380">
        <v>-117.068208</v>
      </c>
      <c r="AC380">
        <v>1</v>
      </c>
      <c r="AD380" t="s">
        <v>18394</v>
      </c>
      <c r="AE380">
        <v>3680</v>
      </c>
      <c r="AF380" t="s">
        <v>18659</v>
      </c>
      <c r="AI380" t="s">
        <v>18421</v>
      </c>
      <c r="AJ380" t="s">
        <v>18390</v>
      </c>
      <c r="AK380" t="s">
        <v>18391</v>
      </c>
      <c r="AL380">
        <v>92025</v>
      </c>
      <c r="AM380" t="s">
        <v>18392</v>
      </c>
      <c r="AN380" t="s">
        <v>18397</v>
      </c>
    </row>
    <row r="381" spans="1:40" ht="28.8" x14ac:dyDescent="0.3">
      <c r="A381" t="s">
        <v>2113</v>
      </c>
      <c r="B381" s="2" t="s">
        <v>15</v>
      </c>
      <c r="C381" s="3">
        <v>40025</v>
      </c>
      <c r="D381" t="s">
        <v>25</v>
      </c>
      <c r="E381" t="s">
        <v>1723</v>
      </c>
      <c r="F381" t="s">
        <v>1532</v>
      </c>
      <c r="G381" t="s">
        <v>2114</v>
      </c>
      <c r="H381" s="2" t="s">
        <v>610</v>
      </c>
      <c r="I381" s="2" t="s">
        <v>30</v>
      </c>
      <c r="J381" s="1" t="s">
        <v>2115</v>
      </c>
      <c r="K381" s="1">
        <f t="shared" si="23"/>
        <v>1</v>
      </c>
      <c r="L381" s="1">
        <f t="shared" si="23"/>
        <v>0</v>
      </c>
      <c r="M381" s="1">
        <f t="shared" si="23"/>
        <v>0</v>
      </c>
      <c r="N381" s="1">
        <f t="shared" si="22"/>
        <v>0</v>
      </c>
      <c r="O381" s="1">
        <f t="shared" si="24"/>
        <v>1</v>
      </c>
      <c r="P381" s="1" t="s">
        <v>18346</v>
      </c>
      <c r="Q381" s="1">
        <v>250</v>
      </c>
      <c r="R381" s="1">
        <v>227</v>
      </c>
      <c r="S381" s="9">
        <f t="shared" si="26"/>
        <v>250</v>
      </c>
      <c r="T381" s="3">
        <v>44645</v>
      </c>
      <c r="U381" s="8" t="s">
        <v>2116</v>
      </c>
      <c r="V381" s="3">
        <v>44645</v>
      </c>
      <c r="W381" s="8" t="s">
        <v>2117</v>
      </c>
      <c r="X381" s="8">
        <v>1</v>
      </c>
      <c r="Y381" s="10">
        <f t="shared" si="25"/>
        <v>250</v>
      </c>
      <c r="Z381" s="10">
        <f>IFERROR(INDEX(EFs!B:B,MATCH(P381,EFs!A:A,0))*Dataset!Y381/1000,0)</f>
        <v>0.22709823025</v>
      </c>
      <c r="AA381">
        <v>33.018979000000002</v>
      </c>
      <c r="AB381">
        <v>-117.112888</v>
      </c>
      <c r="AC381">
        <v>1</v>
      </c>
      <c r="AD381" t="s">
        <v>18387</v>
      </c>
      <c r="AE381">
        <v>10605</v>
      </c>
      <c r="AF381" t="s">
        <v>18660</v>
      </c>
      <c r="AI381" t="s">
        <v>18389</v>
      </c>
      <c r="AJ381" t="s">
        <v>18390</v>
      </c>
      <c r="AK381" t="s">
        <v>18391</v>
      </c>
      <c r="AL381">
        <v>92127</v>
      </c>
      <c r="AM381" t="s">
        <v>18392</v>
      </c>
      <c r="AN381" t="s">
        <v>18393</v>
      </c>
    </row>
    <row r="382" spans="1:40" ht="28.8" x14ac:dyDescent="0.3">
      <c r="A382" t="s">
        <v>2118</v>
      </c>
      <c r="B382" s="2" t="s">
        <v>15</v>
      </c>
      <c r="C382" s="3">
        <v>40025</v>
      </c>
      <c r="D382" t="s">
        <v>25</v>
      </c>
      <c r="E382" t="s">
        <v>2119</v>
      </c>
      <c r="F382" t="s">
        <v>72</v>
      </c>
      <c r="G382" t="s">
        <v>2120</v>
      </c>
      <c r="H382" s="2" t="s">
        <v>19</v>
      </c>
      <c r="I382" s="2" t="s">
        <v>20</v>
      </c>
      <c r="J382" s="1" t="s">
        <v>2121</v>
      </c>
      <c r="K382" s="1">
        <f t="shared" si="23"/>
        <v>1</v>
      </c>
      <c r="L382" s="1">
        <f t="shared" si="23"/>
        <v>0</v>
      </c>
      <c r="M382" s="1">
        <f t="shared" si="23"/>
        <v>0</v>
      </c>
      <c r="N382" s="1">
        <f t="shared" si="22"/>
        <v>0</v>
      </c>
      <c r="O382" s="1">
        <f t="shared" si="24"/>
        <v>1</v>
      </c>
      <c r="P382" s="1" t="s">
        <v>18346</v>
      </c>
      <c r="Q382" s="1" t="s">
        <v>18355</v>
      </c>
      <c r="R382" s="1">
        <v>465</v>
      </c>
      <c r="S382" s="9">
        <f t="shared" si="26"/>
        <v>346.75049999999999</v>
      </c>
      <c r="T382" s="3">
        <v>44467</v>
      </c>
      <c r="U382" s="8" t="s">
        <v>2122</v>
      </c>
      <c r="V382" s="3">
        <v>44467</v>
      </c>
      <c r="W382" s="8" t="s">
        <v>2122</v>
      </c>
      <c r="X382" s="8">
        <v>0</v>
      </c>
      <c r="Y382" s="10">
        <f t="shared" si="25"/>
        <v>0</v>
      </c>
      <c r="Z382" s="10">
        <f>IFERROR(INDEX(EFs!B:B,MATCH(P382,EFs!A:A,0))*Dataset!Y382/1000,0)</f>
        <v>0</v>
      </c>
      <c r="AA382">
        <v>32.713115000000002</v>
      </c>
      <c r="AB382">
        <v>-117.165165</v>
      </c>
      <c r="AC382">
        <v>1</v>
      </c>
      <c r="AD382" t="s">
        <v>18387</v>
      </c>
      <c r="AE382">
        <v>700</v>
      </c>
      <c r="AF382" t="s">
        <v>18661</v>
      </c>
      <c r="AI382" t="s">
        <v>18389</v>
      </c>
      <c r="AJ382" t="s">
        <v>18390</v>
      </c>
      <c r="AK382" t="s">
        <v>18391</v>
      </c>
      <c r="AL382">
        <v>92101</v>
      </c>
      <c r="AM382" t="s">
        <v>18392</v>
      </c>
      <c r="AN382" t="s">
        <v>18393</v>
      </c>
    </row>
    <row r="383" spans="1:40" ht="28.8" x14ac:dyDescent="0.3">
      <c r="A383" t="s">
        <v>2123</v>
      </c>
      <c r="B383" s="2" t="s">
        <v>15</v>
      </c>
      <c r="C383" s="3">
        <v>40025</v>
      </c>
      <c r="D383" t="s">
        <v>25</v>
      </c>
      <c r="E383" t="s">
        <v>2124</v>
      </c>
      <c r="F383" t="s">
        <v>2125</v>
      </c>
      <c r="G383" t="s">
        <v>2126</v>
      </c>
      <c r="H383" s="2" t="s">
        <v>1076</v>
      </c>
      <c r="I383" s="2" t="s">
        <v>75</v>
      </c>
      <c r="J383" s="1" t="s">
        <v>2127</v>
      </c>
      <c r="K383" s="1">
        <f t="shared" si="23"/>
        <v>0</v>
      </c>
      <c r="L383" s="1">
        <f t="shared" si="23"/>
        <v>0</v>
      </c>
      <c r="M383" s="1">
        <f t="shared" si="23"/>
        <v>0</v>
      </c>
      <c r="N383" s="1">
        <f t="shared" si="22"/>
        <v>0</v>
      </c>
      <c r="O383" s="1">
        <f t="shared" si="24"/>
        <v>0</v>
      </c>
      <c r="P383" s="1" t="s">
        <v>18352</v>
      </c>
      <c r="Q383" s="1">
        <v>126</v>
      </c>
      <c r="R383" s="1">
        <v>150</v>
      </c>
      <c r="S383" s="9">
        <f t="shared" si="26"/>
        <v>126</v>
      </c>
      <c r="T383" s="8"/>
      <c r="U383" s="8"/>
      <c r="V383" s="8"/>
      <c r="W383" s="8"/>
      <c r="X383" s="8"/>
      <c r="Y383" s="10">
        <f t="shared" si="25"/>
        <v>0</v>
      </c>
      <c r="Z383" s="10">
        <f>IFERROR(INDEX(EFs!B:B,MATCH(P383,EFs!A:A,0))*Dataset!Y383/1000,0)</f>
        <v>0</v>
      </c>
      <c r="AA383">
        <v>33.118689000000003</v>
      </c>
      <c r="AB383">
        <v>-117.283663</v>
      </c>
      <c r="AC383">
        <v>1</v>
      </c>
      <c r="AD383" t="s">
        <v>18387</v>
      </c>
      <c r="AE383">
        <v>1969</v>
      </c>
      <c r="AF383" t="s">
        <v>18662</v>
      </c>
      <c r="AI383" t="s">
        <v>18509</v>
      </c>
      <c r="AJ383" t="s">
        <v>18390</v>
      </c>
      <c r="AK383" t="s">
        <v>18391</v>
      </c>
      <c r="AL383">
        <v>92011</v>
      </c>
      <c r="AM383" t="s">
        <v>18392</v>
      </c>
      <c r="AN383" t="s">
        <v>18393</v>
      </c>
    </row>
    <row r="384" spans="1:40" ht="28.8" x14ac:dyDescent="0.3">
      <c r="A384" t="s">
        <v>2128</v>
      </c>
      <c r="B384" s="2" t="s">
        <v>15</v>
      </c>
      <c r="C384" s="3">
        <v>40025</v>
      </c>
      <c r="D384" t="s">
        <v>25</v>
      </c>
      <c r="E384" t="s">
        <v>1036</v>
      </c>
      <c r="F384" t="s">
        <v>72</v>
      </c>
      <c r="G384" t="s">
        <v>2129</v>
      </c>
      <c r="H384" s="2" t="s">
        <v>797</v>
      </c>
      <c r="I384" s="2" t="s">
        <v>30</v>
      </c>
      <c r="J384" s="1" t="s">
        <v>2130</v>
      </c>
      <c r="K384" s="1">
        <f t="shared" si="23"/>
        <v>1</v>
      </c>
      <c r="L384" s="1">
        <f t="shared" si="23"/>
        <v>0</v>
      </c>
      <c r="M384" s="1">
        <f t="shared" si="23"/>
        <v>0</v>
      </c>
      <c r="N384" s="1">
        <f t="shared" si="22"/>
        <v>0</v>
      </c>
      <c r="O384" s="1">
        <f t="shared" si="24"/>
        <v>1</v>
      </c>
      <c r="P384" s="1" t="s">
        <v>18346</v>
      </c>
      <c r="Q384" s="1" t="s">
        <v>18355</v>
      </c>
      <c r="R384" s="1">
        <v>1550</v>
      </c>
      <c r="S384" s="9">
        <f t="shared" si="26"/>
        <v>1155.835</v>
      </c>
      <c r="T384" s="3">
        <v>44481</v>
      </c>
      <c r="U384" s="8" t="s">
        <v>2131</v>
      </c>
      <c r="V384" s="3">
        <v>44481</v>
      </c>
      <c r="W384" s="8" t="s">
        <v>2132</v>
      </c>
      <c r="X384" s="8">
        <v>14</v>
      </c>
      <c r="Y384" s="10">
        <f t="shared" si="25"/>
        <v>16181.69</v>
      </c>
      <c r="Z384" s="10">
        <f>IFERROR(INDEX(EFs!B:B,MATCH(P384,EFs!A:A,0))*Dataset!Y384/1000,0)</f>
        <v>14.69933264581649</v>
      </c>
      <c r="AA384">
        <v>33.022354</v>
      </c>
      <c r="AB384">
        <v>-117.075766</v>
      </c>
      <c r="AC384">
        <v>1</v>
      </c>
      <c r="AD384" t="s">
        <v>18387</v>
      </c>
      <c r="AE384">
        <v>11865</v>
      </c>
      <c r="AF384" t="s">
        <v>18660</v>
      </c>
      <c r="AI384" t="s">
        <v>18389</v>
      </c>
      <c r="AJ384" t="s">
        <v>18390</v>
      </c>
      <c r="AK384" t="s">
        <v>18391</v>
      </c>
      <c r="AL384">
        <v>92128</v>
      </c>
      <c r="AM384" t="s">
        <v>18392</v>
      </c>
      <c r="AN384" t="s">
        <v>18393</v>
      </c>
    </row>
    <row r="385" spans="1:40" ht="43.2" x14ac:dyDescent="0.3">
      <c r="A385" t="s">
        <v>2133</v>
      </c>
      <c r="B385" s="2" t="s">
        <v>15</v>
      </c>
      <c r="C385" s="3">
        <v>40025</v>
      </c>
      <c r="D385" t="s">
        <v>193</v>
      </c>
      <c r="E385" t="s">
        <v>2134</v>
      </c>
      <c r="F385" t="s">
        <v>1382</v>
      </c>
      <c r="G385" t="s">
        <v>2135</v>
      </c>
      <c r="H385" s="2" t="s">
        <v>781</v>
      </c>
      <c r="I385" s="2" t="s">
        <v>782</v>
      </c>
      <c r="J385" s="1" t="s">
        <v>2136</v>
      </c>
      <c r="K385" s="1">
        <f t="shared" si="23"/>
        <v>1</v>
      </c>
      <c r="L385" s="1">
        <f t="shared" si="23"/>
        <v>0</v>
      </c>
      <c r="M385" s="1">
        <f t="shared" si="23"/>
        <v>0</v>
      </c>
      <c r="N385" s="1">
        <f t="shared" si="22"/>
        <v>0</v>
      </c>
      <c r="O385" s="1">
        <f t="shared" si="24"/>
        <v>1</v>
      </c>
      <c r="P385" s="1" t="s">
        <v>18346</v>
      </c>
      <c r="Q385" s="1">
        <v>1000</v>
      </c>
      <c r="R385" s="1">
        <v>494</v>
      </c>
      <c r="S385" s="9">
        <f t="shared" si="26"/>
        <v>1000</v>
      </c>
      <c r="T385" s="3">
        <v>44561</v>
      </c>
      <c r="U385" s="8" t="s">
        <v>2137</v>
      </c>
      <c r="V385" s="3">
        <v>44686</v>
      </c>
      <c r="W385" s="8" t="s">
        <v>1469</v>
      </c>
      <c r="X385" s="8">
        <v>20.9</v>
      </c>
      <c r="Y385" s="10">
        <f t="shared" si="25"/>
        <v>20900</v>
      </c>
      <c r="Z385" s="10">
        <f>IFERROR(INDEX(EFs!B:B,MATCH(P385,EFs!A:A,0))*Dataset!Y385/1000,0)</f>
        <v>18.985412048900002</v>
      </c>
      <c r="AA385">
        <v>32.895986000000001</v>
      </c>
      <c r="AB385">
        <v>-117.195266</v>
      </c>
      <c r="AC385">
        <v>1</v>
      </c>
      <c r="AD385" t="s">
        <v>18387</v>
      </c>
      <c r="AE385">
        <v>5555</v>
      </c>
      <c r="AF385" t="s">
        <v>18663</v>
      </c>
      <c r="AI385" t="s">
        <v>18389</v>
      </c>
      <c r="AJ385" t="s">
        <v>18390</v>
      </c>
      <c r="AK385" t="s">
        <v>18391</v>
      </c>
      <c r="AL385">
        <v>92121</v>
      </c>
      <c r="AM385" t="s">
        <v>18392</v>
      </c>
      <c r="AN385" t="s">
        <v>18393</v>
      </c>
    </row>
    <row r="386" spans="1:40" ht="43.2" x14ac:dyDescent="0.3">
      <c r="A386" t="s">
        <v>2138</v>
      </c>
      <c r="B386" s="2" t="s">
        <v>15</v>
      </c>
      <c r="C386" s="3">
        <v>40025</v>
      </c>
      <c r="D386" t="s">
        <v>25</v>
      </c>
      <c r="E386" t="s">
        <v>2139</v>
      </c>
      <c r="F386" t="s">
        <v>2140</v>
      </c>
      <c r="G386" t="s">
        <v>2141</v>
      </c>
      <c r="H386" s="2" t="s">
        <v>781</v>
      </c>
      <c r="I386" s="2" t="s">
        <v>782</v>
      </c>
      <c r="J386" s="1" t="s">
        <v>2142</v>
      </c>
      <c r="K386" s="1">
        <f t="shared" si="23"/>
        <v>1</v>
      </c>
      <c r="L386" s="1">
        <f t="shared" si="23"/>
        <v>0</v>
      </c>
      <c r="M386" s="1">
        <f t="shared" si="23"/>
        <v>0</v>
      </c>
      <c r="N386" s="1">
        <f t="shared" si="23"/>
        <v>0</v>
      </c>
      <c r="O386" s="1">
        <f t="shared" si="24"/>
        <v>1</v>
      </c>
      <c r="P386" s="1" t="s">
        <v>18346</v>
      </c>
      <c r="Q386" s="1" t="s">
        <v>18355</v>
      </c>
      <c r="R386" s="1">
        <v>2220</v>
      </c>
      <c r="S386" s="9">
        <f t="shared" si="26"/>
        <v>1655.4540000000002</v>
      </c>
      <c r="T386" s="3">
        <v>44561</v>
      </c>
      <c r="U386" s="8" t="s">
        <v>2143</v>
      </c>
      <c r="V386" s="3">
        <v>44644</v>
      </c>
      <c r="W386" s="8" t="s">
        <v>2144</v>
      </c>
      <c r="X386" s="8">
        <v>26</v>
      </c>
      <c r="Y386" s="10">
        <f t="shared" si="25"/>
        <v>43041.804000000004</v>
      </c>
      <c r="Z386" s="10">
        <f>IFERROR(INDEX(EFs!B:B,MATCH(P386,EFs!A:A,0))*Dataset!Y386/1000,0)</f>
        <v>39.098870060669491</v>
      </c>
      <c r="AA386">
        <v>32.900537999999997</v>
      </c>
      <c r="AB386">
        <v>-117.23668000000001</v>
      </c>
      <c r="AC386">
        <v>1</v>
      </c>
      <c r="AD386" t="s">
        <v>18394</v>
      </c>
      <c r="AE386">
        <v>3210</v>
      </c>
      <c r="AF386" t="s">
        <v>18664</v>
      </c>
      <c r="AI386" t="s">
        <v>18389</v>
      </c>
      <c r="AJ386" t="s">
        <v>18390</v>
      </c>
      <c r="AK386" t="s">
        <v>18391</v>
      </c>
      <c r="AL386">
        <v>92121</v>
      </c>
      <c r="AM386" t="s">
        <v>18392</v>
      </c>
      <c r="AN386" t="s">
        <v>18397</v>
      </c>
    </row>
    <row r="387" spans="1:40" ht="28.8" x14ac:dyDescent="0.3">
      <c r="A387" t="s">
        <v>2145</v>
      </c>
      <c r="B387" s="2" t="s">
        <v>15</v>
      </c>
      <c r="C387" s="3">
        <v>40025</v>
      </c>
      <c r="D387" t="s">
        <v>25</v>
      </c>
      <c r="E387" t="s">
        <v>2146</v>
      </c>
      <c r="F387" t="s">
        <v>1532</v>
      </c>
      <c r="G387" t="s">
        <v>2147</v>
      </c>
      <c r="H387" s="2" t="s">
        <v>1542</v>
      </c>
      <c r="I387" s="2" t="s">
        <v>236</v>
      </c>
      <c r="J387" s="1" t="s">
        <v>2148</v>
      </c>
      <c r="K387" s="1">
        <f t="shared" ref="K387:N450" si="27">IFERROR(IF(SEARCH(K$1,$J387)&gt;0,1),0)</f>
        <v>1</v>
      </c>
      <c r="L387" s="1">
        <f t="shared" si="27"/>
        <v>0</v>
      </c>
      <c r="M387" s="1">
        <f t="shared" si="27"/>
        <v>0</v>
      </c>
      <c r="N387" s="1">
        <f t="shared" si="27"/>
        <v>0</v>
      </c>
      <c r="O387" s="1">
        <f t="shared" ref="O387:O450" si="28">SUM(K387:N387)</f>
        <v>1</v>
      </c>
      <c r="P387" s="1" t="s">
        <v>18346</v>
      </c>
      <c r="Q387" s="1">
        <v>500</v>
      </c>
      <c r="R387" s="1">
        <v>755</v>
      </c>
      <c r="S387" s="9">
        <f t="shared" si="26"/>
        <v>500</v>
      </c>
      <c r="T387" s="3">
        <v>44561</v>
      </c>
      <c r="U387" s="8" t="s">
        <v>2149</v>
      </c>
      <c r="V387" s="3">
        <v>44648</v>
      </c>
      <c r="W387" s="8" t="s">
        <v>2150</v>
      </c>
      <c r="X387" s="8">
        <v>13.7</v>
      </c>
      <c r="Y387" s="10">
        <f t="shared" ref="Y387:Y450" si="29">X387*S387</f>
        <v>6850</v>
      </c>
      <c r="Z387" s="10">
        <f>IFERROR(INDEX(EFs!B:B,MATCH(P387,EFs!A:A,0))*Dataset!Y387/1000,0)</f>
        <v>6.2224915088500001</v>
      </c>
      <c r="AA387">
        <v>32.841909000000001</v>
      </c>
      <c r="AB387">
        <v>-117.169324</v>
      </c>
      <c r="AC387">
        <v>1</v>
      </c>
      <c r="AD387" t="s">
        <v>18387</v>
      </c>
      <c r="AE387">
        <v>5771</v>
      </c>
      <c r="AF387" t="s">
        <v>18627</v>
      </c>
      <c r="AI387" t="s">
        <v>18389</v>
      </c>
      <c r="AJ387" t="s">
        <v>18390</v>
      </c>
      <c r="AK387" t="s">
        <v>18391</v>
      </c>
      <c r="AL387">
        <v>92111</v>
      </c>
      <c r="AM387" t="s">
        <v>18392</v>
      </c>
      <c r="AN387" t="s">
        <v>18393</v>
      </c>
    </row>
    <row r="388" spans="1:40" ht="28.8" x14ac:dyDescent="0.3">
      <c r="A388" t="s">
        <v>2151</v>
      </c>
      <c r="B388" s="2" t="s">
        <v>15</v>
      </c>
      <c r="C388" s="3">
        <v>40025</v>
      </c>
      <c r="D388" t="s">
        <v>193</v>
      </c>
      <c r="E388" t="s">
        <v>280</v>
      </c>
      <c r="F388" t="s">
        <v>27</v>
      </c>
      <c r="G388" t="s">
        <v>2152</v>
      </c>
      <c r="H388" s="2" t="s">
        <v>1013</v>
      </c>
      <c r="I388" s="2" t="s">
        <v>236</v>
      </c>
      <c r="J388" s="1" t="s">
        <v>2153</v>
      </c>
      <c r="K388" s="1">
        <f t="shared" si="27"/>
        <v>1</v>
      </c>
      <c r="L388" s="1">
        <f t="shared" si="27"/>
        <v>0</v>
      </c>
      <c r="M388" s="1">
        <f t="shared" si="27"/>
        <v>0</v>
      </c>
      <c r="N388" s="1">
        <f t="shared" si="27"/>
        <v>0</v>
      </c>
      <c r="O388" s="1">
        <f t="shared" si="28"/>
        <v>1</v>
      </c>
      <c r="P388" s="1" t="s">
        <v>18346</v>
      </c>
      <c r="Q388" s="1">
        <v>600</v>
      </c>
      <c r="R388" s="1">
        <v>900</v>
      </c>
      <c r="S388" s="9">
        <f t="shared" ref="S388:S451" si="30">IFERROR(IF(Q388&lt;&gt;"",Q388,R388*0.7457),"Unknown")</f>
        <v>600</v>
      </c>
      <c r="T388" s="3">
        <v>44344</v>
      </c>
      <c r="U388" s="8" t="s">
        <v>1848</v>
      </c>
      <c r="V388" s="3">
        <v>44344</v>
      </c>
      <c r="W388" s="8" t="s">
        <v>2154</v>
      </c>
      <c r="X388" s="8">
        <v>2.9</v>
      </c>
      <c r="Y388" s="10">
        <f t="shared" si="29"/>
        <v>1740</v>
      </c>
      <c r="Z388" s="10">
        <f>IFERROR(INDEX(EFs!B:B,MATCH(P388,EFs!A:A,0))*Dataset!Y388/1000,0)</f>
        <v>1.5806036825400001</v>
      </c>
      <c r="AA388">
        <v>32.975279999999998</v>
      </c>
      <c r="AB388">
        <v>-117.225902</v>
      </c>
      <c r="AC388">
        <v>0.9</v>
      </c>
      <c r="AD388" t="s">
        <v>18394</v>
      </c>
      <c r="AE388">
        <v>10332</v>
      </c>
      <c r="AF388" t="s">
        <v>18665</v>
      </c>
      <c r="AI388" t="s">
        <v>18389</v>
      </c>
      <c r="AJ388" t="s">
        <v>18390</v>
      </c>
      <c r="AK388" t="s">
        <v>18391</v>
      </c>
      <c r="AL388">
        <v>92130</v>
      </c>
      <c r="AM388" t="s">
        <v>18392</v>
      </c>
      <c r="AN388" t="s">
        <v>18397</v>
      </c>
    </row>
    <row r="389" spans="1:40" ht="28.8" x14ac:dyDescent="0.3">
      <c r="A389" t="s">
        <v>2155</v>
      </c>
      <c r="B389" s="2" t="s">
        <v>15</v>
      </c>
      <c r="C389" s="3">
        <v>40025</v>
      </c>
      <c r="D389" t="s">
        <v>25</v>
      </c>
      <c r="E389" t="s">
        <v>2156</v>
      </c>
      <c r="F389" t="s">
        <v>2157</v>
      </c>
      <c r="G389" t="s">
        <v>2158</v>
      </c>
      <c r="H389" s="2" t="s">
        <v>106</v>
      </c>
      <c r="I389" s="2" t="s">
        <v>107</v>
      </c>
      <c r="J389" s="1" t="s">
        <v>2159</v>
      </c>
      <c r="K389" s="1">
        <f t="shared" si="27"/>
        <v>0</v>
      </c>
      <c r="L389" s="1">
        <f t="shared" si="27"/>
        <v>0</v>
      </c>
      <c r="M389" s="1">
        <f t="shared" si="27"/>
        <v>0</v>
      </c>
      <c r="N389" s="1">
        <f t="shared" si="27"/>
        <v>0</v>
      </c>
      <c r="O389" s="1">
        <f t="shared" si="28"/>
        <v>0</v>
      </c>
      <c r="P389" s="1" t="s">
        <v>18352</v>
      </c>
      <c r="Q389" s="1" t="s">
        <v>18355</v>
      </c>
      <c r="R389" s="1" t="s">
        <v>18352</v>
      </c>
      <c r="S389" s="9" t="str">
        <f t="shared" si="30"/>
        <v>Unknown</v>
      </c>
      <c r="T389" s="3">
        <v>44561</v>
      </c>
      <c r="U389" s="8" t="s">
        <v>2160</v>
      </c>
      <c r="V389" s="3">
        <v>44740</v>
      </c>
      <c r="W389" s="8" t="s">
        <v>2161</v>
      </c>
      <c r="X389" s="8">
        <v>2.2999999999999998</v>
      </c>
      <c r="Y389" s="10" t="e">
        <f t="shared" si="29"/>
        <v>#VALUE!</v>
      </c>
      <c r="Z389" s="10">
        <f>IFERROR(INDEX(EFs!B:B,MATCH(P389,EFs!A:A,0))*Dataset!Y389/1000,0)</f>
        <v>0</v>
      </c>
      <c r="AA389">
        <v>32.811354000000001</v>
      </c>
      <c r="AB389">
        <v>-117.150983</v>
      </c>
      <c r="AC389">
        <v>1</v>
      </c>
      <c r="AD389" t="s">
        <v>18387</v>
      </c>
      <c r="AE389">
        <v>3870</v>
      </c>
      <c r="AF389" t="s">
        <v>18516</v>
      </c>
      <c r="AI389" t="s">
        <v>18389</v>
      </c>
      <c r="AJ389" t="s">
        <v>18390</v>
      </c>
      <c r="AK389" t="s">
        <v>18391</v>
      </c>
      <c r="AL389">
        <v>92123</v>
      </c>
      <c r="AM389" t="s">
        <v>18392</v>
      </c>
      <c r="AN389" t="s">
        <v>18393</v>
      </c>
    </row>
    <row r="390" spans="1:40" ht="43.2" x14ac:dyDescent="0.3">
      <c r="A390" t="s">
        <v>2162</v>
      </c>
      <c r="B390" s="2" t="s">
        <v>15</v>
      </c>
      <c r="C390" s="3">
        <v>40025</v>
      </c>
      <c r="D390" t="s">
        <v>193</v>
      </c>
      <c r="E390" t="s">
        <v>2163</v>
      </c>
      <c r="F390" t="s">
        <v>2164</v>
      </c>
      <c r="G390" t="s">
        <v>2165</v>
      </c>
      <c r="H390" s="2" t="s">
        <v>83</v>
      </c>
      <c r="I390" s="2" t="s">
        <v>84</v>
      </c>
      <c r="J390" s="1" t="s">
        <v>2166</v>
      </c>
      <c r="K390" s="1">
        <f t="shared" si="27"/>
        <v>0</v>
      </c>
      <c r="L390" s="1">
        <f t="shared" si="27"/>
        <v>0</v>
      </c>
      <c r="M390" s="1">
        <f t="shared" si="27"/>
        <v>0</v>
      </c>
      <c r="N390" s="1">
        <f t="shared" si="27"/>
        <v>0</v>
      </c>
      <c r="O390" s="1">
        <f t="shared" si="28"/>
        <v>0</v>
      </c>
      <c r="P390" s="1" t="s">
        <v>18352</v>
      </c>
      <c r="Q390" s="1">
        <v>750</v>
      </c>
      <c r="R390" s="1">
        <v>114</v>
      </c>
      <c r="S390" s="9">
        <f t="shared" si="30"/>
        <v>750</v>
      </c>
      <c r="T390" s="3">
        <v>44575</v>
      </c>
      <c r="U390" s="8" t="s">
        <v>2167</v>
      </c>
      <c r="V390" s="3">
        <v>44575</v>
      </c>
      <c r="W390" s="8" t="s">
        <v>2167</v>
      </c>
      <c r="X390" s="8">
        <v>0</v>
      </c>
      <c r="Y390" s="10">
        <f t="shared" si="29"/>
        <v>0</v>
      </c>
      <c r="Z390" s="10">
        <f>IFERROR(INDEX(EFs!B:B,MATCH(P390,EFs!A:A,0))*Dataset!Y390/1000,0)</f>
        <v>0</v>
      </c>
      <c r="AA390">
        <v>32.637540000000001</v>
      </c>
      <c r="AB390">
        <v>-117.078688</v>
      </c>
      <c r="AC390">
        <v>1</v>
      </c>
      <c r="AD390" t="s">
        <v>18387</v>
      </c>
      <c r="AE390">
        <v>406</v>
      </c>
      <c r="AF390" t="s">
        <v>18462</v>
      </c>
      <c r="AI390" t="s">
        <v>18406</v>
      </c>
      <c r="AJ390" t="s">
        <v>18390</v>
      </c>
      <c r="AK390" t="s">
        <v>18391</v>
      </c>
      <c r="AL390">
        <v>91910</v>
      </c>
      <c r="AM390" t="s">
        <v>18392</v>
      </c>
      <c r="AN390" t="s">
        <v>18393</v>
      </c>
    </row>
    <row r="391" spans="1:40" ht="43.2" x14ac:dyDescent="0.3">
      <c r="A391" t="s">
        <v>2168</v>
      </c>
      <c r="B391" s="2" t="s">
        <v>15</v>
      </c>
      <c r="C391" s="3">
        <v>40025</v>
      </c>
      <c r="D391" t="s">
        <v>193</v>
      </c>
      <c r="E391" t="s">
        <v>2163</v>
      </c>
      <c r="F391" t="s">
        <v>2164</v>
      </c>
      <c r="G391" t="s">
        <v>2165</v>
      </c>
      <c r="H391" s="2" t="s">
        <v>83</v>
      </c>
      <c r="I391" s="2" t="s">
        <v>84</v>
      </c>
      <c r="J391" s="1" t="s">
        <v>2169</v>
      </c>
      <c r="K391" s="1">
        <f t="shared" si="27"/>
        <v>0</v>
      </c>
      <c r="L391" s="1">
        <f t="shared" si="27"/>
        <v>0</v>
      </c>
      <c r="M391" s="1">
        <f t="shared" si="27"/>
        <v>0</v>
      </c>
      <c r="N391" s="1">
        <f t="shared" si="27"/>
        <v>0</v>
      </c>
      <c r="O391" s="1">
        <f t="shared" si="28"/>
        <v>0</v>
      </c>
      <c r="P391" s="1" t="s">
        <v>18352</v>
      </c>
      <c r="Q391" s="1">
        <v>750</v>
      </c>
      <c r="R391" s="1">
        <v>114</v>
      </c>
      <c r="S391" s="9">
        <f t="shared" si="30"/>
        <v>750</v>
      </c>
      <c r="T391" s="3">
        <v>44561</v>
      </c>
      <c r="U391" s="8" t="s">
        <v>2170</v>
      </c>
      <c r="V391" s="3">
        <v>44561</v>
      </c>
      <c r="W391" s="8" t="s">
        <v>2171</v>
      </c>
      <c r="X391" s="8">
        <v>5.2</v>
      </c>
      <c r="Y391" s="10">
        <f t="shared" si="29"/>
        <v>3900</v>
      </c>
      <c r="Z391" s="10">
        <f>IFERROR(INDEX(EFs!B:B,MATCH(P391,EFs!A:A,0))*Dataset!Y391/1000,0)</f>
        <v>0</v>
      </c>
      <c r="AA391">
        <v>32.637540000000001</v>
      </c>
      <c r="AB391">
        <v>-117.078688</v>
      </c>
      <c r="AC391">
        <v>1</v>
      </c>
      <c r="AD391" t="s">
        <v>18387</v>
      </c>
      <c r="AE391">
        <v>406</v>
      </c>
      <c r="AF391" t="s">
        <v>18462</v>
      </c>
      <c r="AI391" t="s">
        <v>18406</v>
      </c>
      <c r="AJ391" t="s">
        <v>18390</v>
      </c>
      <c r="AK391" t="s">
        <v>18391</v>
      </c>
      <c r="AL391">
        <v>91910</v>
      </c>
      <c r="AM391" t="s">
        <v>18392</v>
      </c>
      <c r="AN391" t="s">
        <v>18393</v>
      </c>
    </row>
    <row r="392" spans="1:40" ht="28.8" x14ac:dyDescent="0.3">
      <c r="A392" t="s">
        <v>2172</v>
      </c>
      <c r="B392" s="2" t="s">
        <v>15</v>
      </c>
      <c r="C392" s="3">
        <v>40025</v>
      </c>
      <c r="D392" t="s">
        <v>193</v>
      </c>
      <c r="E392" t="s">
        <v>2173</v>
      </c>
      <c r="F392" t="s">
        <v>2164</v>
      </c>
      <c r="G392" t="s">
        <v>2174</v>
      </c>
      <c r="H392" s="2" t="s">
        <v>372</v>
      </c>
      <c r="I392" s="2" t="s">
        <v>62</v>
      </c>
      <c r="J392" s="1" t="s">
        <v>2175</v>
      </c>
      <c r="K392" s="1">
        <f t="shared" si="27"/>
        <v>1</v>
      </c>
      <c r="L392" s="1">
        <f t="shared" si="27"/>
        <v>0</v>
      </c>
      <c r="M392" s="1">
        <f t="shared" si="27"/>
        <v>0</v>
      </c>
      <c r="N392" s="1">
        <f t="shared" si="27"/>
        <v>0</v>
      </c>
      <c r="O392" s="1">
        <f t="shared" si="28"/>
        <v>1</v>
      </c>
      <c r="P392" s="1" t="s">
        <v>18346</v>
      </c>
      <c r="Q392" s="1">
        <v>500</v>
      </c>
      <c r="R392" s="1">
        <v>206</v>
      </c>
      <c r="S392" s="9">
        <f t="shared" si="30"/>
        <v>500</v>
      </c>
      <c r="T392" s="3">
        <v>44537</v>
      </c>
      <c r="U392" s="8" t="s">
        <v>2176</v>
      </c>
      <c r="V392" s="3">
        <v>44631</v>
      </c>
      <c r="W392" s="8" t="s">
        <v>1894</v>
      </c>
      <c r="X392" s="8">
        <v>4.7</v>
      </c>
      <c r="Y392" s="10">
        <f t="shared" si="29"/>
        <v>2350</v>
      </c>
      <c r="Z392" s="10">
        <f>IFERROR(INDEX(EFs!B:B,MATCH(P392,EFs!A:A,0))*Dataset!Y392/1000,0)</f>
        <v>2.1347233643500001</v>
      </c>
      <c r="AA392">
        <v>32.720492999999998</v>
      </c>
      <c r="AB392">
        <v>-117.08266999999999</v>
      </c>
      <c r="AC392">
        <v>1</v>
      </c>
      <c r="AD392" t="s">
        <v>18387</v>
      </c>
      <c r="AE392">
        <v>5159</v>
      </c>
      <c r="AF392" t="s">
        <v>18666</v>
      </c>
      <c r="AI392" t="s">
        <v>18389</v>
      </c>
      <c r="AJ392" t="s">
        <v>18390</v>
      </c>
      <c r="AK392" t="s">
        <v>18391</v>
      </c>
      <c r="AL392">
        <v>92105</v>
      </c>
      <c r="AM392" t="s">
        <v>18392</v>
      </c>
      <c r="AN392" t="s">
        <v>18393</v>
      </c>
    </row>
    <row r="393" spans="1:40" ht="28.8" x14ac:dyDescent="0.3">
      <c r="A393" t="s">
        <v>2177</v>
      </c>
      <c r="B393" s="2" t="s">
        <v>15</v>
      </c>
      <c r="C393" s="3">
        <v>40025</v>
      </c>
      <c r="D393" t="s">
        <v>193</v>
      </c>
      <c r="E393" t="s">
        <v>2173</v>
      </c>
      <c r="F393" t="s">
        <v>2164</v>
      </c>
      <c r="G393" t="s">
        <v>2178</v>
      </c>
      <c r="H393" s="2" t="s">
        <v>372</v>
      </c>
      <c r="I393" s="2" t="s">
        <v>62</v>
      </c>
      <c r="J393" s="1" t="s">
        <v>2179</v>
      </c>
      <c r="K393" s="1">
        <f t="shared" si="27"/>
        <v>1</v>
      </c>
      <c r="L393" s="1">
        <f t="shared" si="27"/>
        <v>0</v>
      </c>
      <c r="M393" s="1">
        <f t="shared" si="27"/>
        <v>0</v>
      </c>
      <c r="N393" s="1">
        <f t="shared" si="27"/>
        <v>0</v>
      </c>
      <c r="O393" s="1">
        <f t="shared" si="28"/>
        <v>1</v>
      </c>
      <c r="P393" s="1" t="s">
        <v>18346</v>
      </c>
      <c r="Q393" s="1">
        <v>500</v>
      </c>
      <c r="R393" s="1">
        <v>206</v>
      </c>
      <c r="S393" s="9">
        <f t="shared" si="30"/>
        <v>500</v>
      </c>
      <c r="T393" s="3">
        <v>44537</v>
      </c>
      <c r="U393" s="8" t="s">
        <v>2180</v>
      </c>
      <c r="V393" s="3">
        <v>44631</v>
      </c>
      <c r="W393" s="8" t="s">
        <v>1567</v>
      </c>
      <c r="X393" s="8">
        <v>5.4</v>
      </c>
      <c r="Y393" s="10">
        <f t="shared" si="29"/>
        <v>2700</v>
      </c>
      <c r="Z393" s="10">
        <f>IFERROR(INDEX(EFs!B:B,MATCH(P393,EFs!A:A,0))*Dataset!Y393/1000,0)</f>
        <v>2.4526608866999999</v>
      </c>
      <c r="AA393">
        <v>32.720492999999998</v>
      </c>
      <c r="AB393">
        <v>-117.08266999999999</v>
      </c>
      <c r="AC393">
        <v>1</v>
      </c>
      <c r="AD393" t="s">
        <v>18387</v>
      </c>
      <c r="AE393">
        <v>5159</v>
      </c>
      <c r="AF393" t="s">
        <v>18666</v>
      </c>
      <c r="AH393">
        <v>1441</v>
      </c>
      <c r="AI393" t="s">
        <v>18389</v>
      </c>
      <c r="AJ393" t="s">
        <v>18390</v>
      </c>
      <c r="AK393" t="s">
        <v>18391</v>
      </c>
      <c r="AL393">
        <v>92105</v>
      </c>
      <c r="AM393" t="s">
        <v>18392</v>
      </c>
      <c r="AN393" t="s">
        <v>18393</v>
      </c>
    </row>
    <row r="394" spans="1:40" x14ac:dyDescent="0.3">
      <c r="A394" t="s">
        <v>2181</v>
      </c>
      <c r="B394" s="2" t="s">
        <v>15</v>
      </c>
      <c r="C394" s="3">
        <v>40025</v>
      </c>
      <c r="D394" t="s">
        <v>25</v>
      </c>
      <c r="E394" t="s">
        <v>2182</v>
      </c>
      <c r="F394" t="s">
        <v>2164</v>
      </c>
      <c r="G394" t="s">
        <v>2183</v>
      </c>
      <c r="H394" s="2" t="s">
        <v>291</v>
      </c>
      <c r="I394" s="2" t="s">
        <v>155</v>
      </c>
      <c r="J394" s="1" t="s">
        <v>2184</v>
      </c>
      <c r="K394" s="1">
        <f t="shared" si="27"/>
        <v>1</v>
      </c>
      <c r="L394" s="1">
        <f t="shared" si="27"/>
        <v>0</v>
      </c>
      <c r="M394" s="1">
        <f t="shared" si="27"/>
        <v>0</v>
      </c>
      <c r="N394" s="1">
        <f t="shared" si="27"/>
        <v>0</v>
      </c>
      <c r="O394" s="1">
        <f t="shared" si="28"/>
        <v>1</v>
      </c>
      <c r="P394" s="1" t="s">
        <v>18346</v>
      </c>
      <c r="Q394" s="1" t="s">
        <v>18355</v>
      </c>
      <c r="R394" s="1">
        <v>519</v>
      </c>
      <c r="S394" s="9">
        <f t="shared" si="30"/>
        <v>387.01830000000001</v>
      </c>
      <c r="T394" s="3">
        <v>44439</v>
      </c>
      <c r="U394" s="8" t="s">
        <v>2185</v>
      </c>
      <c r="V394" s="3">
        <v>44439</v>
      </c>
      <c r="W394" s="8" t="s">
        <v>2186</v>
      </c>
      <c r="X394" s="8">
        <v>4</v>
      </c>
      <c r="Y394" s="10">
        <f t="shared" si="29"/>
        <v>1548.0732</v>
      </c>
      <c r="Z394" s="10">
        <f>IFERROR(INDEX(EFs!B:B,MATCH(P394,EFs!A:A,0))*Dataset!Y394/1000,0)</f>
        <v>1.4062587360698173</v>
      </c>
      <c r="AA394">
        <v>33.137704999999997</v>
      </c>
      <c r="AB394">
        <v>-117.053389</v>
      </c>
      <c r="AC394">
        <v>1</v>
      </c>
      <c r="AD394" t="s">
        <v>18387</v>
      </c>
      <c r="AE394">
        <v>1940</v>
      </c>
      <c r="AF394" t="s">
        <v>18667</v>
      </c>
      <c r="AI394" t="s">
        <v>18421</v>
      </c>
      <c r="AJ394" t="s">
        <v>18390</v>
      </c>
      <c r="AK394" t="s">
        <v>18391</v>
      </c>
      <c r="AL394">
        <v>92027</v>
      </c>
      <c r="AM394" t="s">
        <v>18392</v>
      </c>
      <c r="AN394" t="s">
        <v>18393</v>
      </c>
    </row>
    <row r="395" spans="1:40" x14ac:dyDescent="0.3">
      <c r="A395" t="s">
        <v>2187</v>
      </c>
      <c r="B395" s="2" t="s">
        <v>15</v>
      </c>
      <c r="C395" s="3">
        <v>40025</v>
      </c>
      <c r="D395" t="s">
        <v>25</v>
      </c>
      <c r="E395" t="s">
        <v>2182</v>
      </c>
      <c r="F395" t="s">
        <v>2164</v>
      </c>
      <c r="G395" t="s">
        <v>2183</v>
      </c>
      <c r="H395" s="2" t="s">
        <v>291</v>
      </c>
      <c r="I395" s="2" t="s">
        <v>155</v>
      </c>
      <c r="J395" s="1" t="s">
        <v>2188</v>
      </c>
      <c r="K395" s="1">
        <f t="shared" si="27"/>
        <v>1</v>
      </c>
      <c r="L395" s="1">
        <f t="shared" si="27"/>
        <v>0</v>
      </c>
      <c r="M395" s="1">
        <f t="shared" si="27"/>
        <v>0</v>
      </c>
      <c r="N395" s="1">
        <f t="shared" si="27"/>
        <v>0</v>
      </c>
      <c r="O395" s="1">
        <f t="shared" si="28"/>
        <v>1</v>
      </c>
      <c r="P395" s="1" t="s">
        <v>18346</v>
      </c>
      <c r="Q395" s="1" t="s">
        <v>18355</v>
      </c>
      <c r="R395" s="1">
        <v>519</v>
      </c>
      <c r="S395" s="9">
        <f t="shared" si="30"/>
        <v>387.01830000000001</v>
      </c>
      <c r="T395" s="3">
        <v>44439</v>
      </c>
      <c r="U395" s="8" t="s">
        <v>2189</v>
      </c>
      <c r="V395" s="3">
        <v>44439</v>
      </c>
      <c r="W395" s="8" t="s">
        <v>2190</v>
      </c>
      <c r="X395" s="8">
        <v>4</v>
      </c>
      <c r="Y395" s="10">
        <f t="shared" si="29"/>
        <v>1548.0732</v>
      </c>
      <c r="Z395" s="10">
        <f>IFERROR(INDEX(EFs!B:B,MATCH(P395,EFs!A:A,0))*Dataset!Y395/1000,0)</f>
        <v>1.4062587360698173</v>
      </c>
      <c r="AA395">
        <v>33.137704999999997</v>
      </c>
      <c r="AB395">
        <v>-117.053389</v>
      </c>
      <c r="AC395">
        <v>1</v>
      </c>
      <c r="AD395" t="s">
        <v>18387</v>
      </c>
      <c r="AE395">
        <v>1940</v>
      </c>
      <c r="AF395" t="s">
        <v>18667</v>
      </c>
      <c r="AI395" t="s">
        <v>18421</v>
      </c>
      <c r="AJ395" t="s">
        <v>18390</v>
      </c>
      <c r="AK395" t="s">
        <v>18391</v>
      </c>
      <c r="AL395">
        <v>92027</v>
      </c>
      <c r="AM395" t="s">
        <v>18392</v>
      </c>
      <c r="AN395" t="s">
        <v>18393</v>
      </c>
    </row>
    <row r="396" spans="1:40" x14ac:dyDescent="0.3">
      <c r="A396" t="s">
        <v>2191</v>
      </c>
      <c r="B396" s="2" t="s">
        <v>15</v>
      </c>
      <c r="C396" s="3">
        <v>40025</v>
      </c>
      <c r="D396" t="s">
        <v>25</v>
      </c>
      <c r="E396" t="s">
        <v>2192</v>
      </c>
      <c r="F396" t="s">
        <v>27</v>
      </c>
      <c r="G396" t="s">
        <v>2193</v>
      </c>
      <c r="H396" s="2" t="s">
        <v>115</v>
      </c>
      <c r="I396" s="2" t="s">
        <v>46</v>
      </c>
      <c r="J396" s="1" t="s">
        <v>2194</v>
      </c>
      <c r="K396" s="1">
        <f t="shared" si="27"/>
        <v>1</v>
      </c>
      <c r="L396" s="1">
        <f t="shared" si="27"/>
        <v>0</v>
      </c>
      <c r="M396" s="1">
        <f t="shared" si="27"/>
        <v>0</v>
      </c>
      <c r="N396" s="1">
        <f t="shared" si="27"/>
        <v>0</v>
      </c>
      <c r="O396" s="1">
        <f t="shared" si="28"/>
        <v>1</v>
      </c>
      <c r="P396" s="1" t="s">
        <v>18346</v>
      </c>
      <c r="Q396" s="1" t="s">
        <v>18355</v>
      </c>
      <c r="R396" s="1">
        <v>390</v>
      </c>
      <c r="S396" s="9">
        <f t="shared" si="30"/>
        <v>290.82300000000004</v>
      </c>
      <c r="T396" s="3">
        <v>44498</v>
      </c>
      <c r="U396" s="8" t="s">
        <v>2195</v>
      </c>
      <c r="V396" s="3">
        <v>44608</v>
      </c>
      <c r="W396" s="8" t="s">
        <v>2196</v>
      </c>
      <c r="X396" s="8">
        <v>7.8</v>
      </c>
      <c r="Y396" s="10">
        <f t="shared" si="29"/>
        <v>2268.4194000000002</v>
      </c>
      <c r="Z396" s="10">
        <f>IFERROR(INDEX(EFs!B:B,MATCH(P396,EFs!A:A,0))*Dataset!Y396/1000,0)</f>
        <v>2.060616124819068</v>
      </c>
      <c r="AA396">
        <v>32.764015999999998</v>
      </c>
      <c r="AB396">
        <v>-117.19529900000001</v>
      </c>
      <c r="AC396">
        <v>1</v>
      </c>
      <c r="AD396" t="s">
        <v>18394</v>
      </c>
      <c r="AE396">
        <v>5215</v>
      </c>
      <c r="AF396" t="s">
        <v>18668</v>
      </c>
      <c r="AI396" t="s">
        <v>18389</v>
      </c>
      <c r="AJ396" t="s">
        <v>18390</v>
      </c>
      <c r="AK396" t="s">
        <v>18391</v>
      </c>
      <c r="AL396">
        <v>92110</v>
      </c>
      <c r="AM396" t="s">
        <v>18392</v>
      </c>
      <c r="AN396" t="s">
        <v>18397</v>
      </c>
    </row>
    <row r="397" spans="1:40" ht="28.8" x14ac:dyDescent="0.3">
      <c r="A397" t="s">
        <v>2197</v>
      </c>
      <c r="B397" s="2" t="s">
        <v>15</v>
      </c>
      <c r="C397" s="3">
        <v>40025</v>
      </c>
      <c r="D397" t="s">
        <v>25</v>
      </c>
      <c r="E397" t="s">
        <v>2198</v>
      </c>
      <c r="F397" t="s">
        <v>50</v>
      </c>
      <c r="G397" t="s">
        <v>2199</v>
      </c>
      <c r="H397" s="2" t="s">
        <v>2200</v>
      </c>
      <c r="I397" s="2" t="s">
        <v>46</v>
      </c>
      <c r="J397" s="1" t="s">
        <v>2201</v>
      </c>
      <c r="K397" s="1">
        <f t="shared" si="27"/>
        <v>1</v>
      </c>
      <c r="L397" s="1">
        <f t="shared" si="27"/>
        <v>0</v>
      </c>
      <c r="M397" s="1">
        <f t="shared" si="27"/>
        <v>0</v>
      </c>
      <c r="N397" s="1">
        <f t="shared" si="27"/>
        <v>0</v>
      </c>
      <c r="O397" s="1">
        <f t="shared" si="28"/>
        <v>1</v>
      </c>
      <c r="P397" s="1" t="s">
        <v>18346</v>
      </c>
      <c r="Q397" s="1" t="s">
        <v>18355</v>
      </c>
      <c r="R397" s="1">
        <v>275</v>
      </c>
      <c r="S397" s="9">
        <f t="shared" si="30"/>
        <v>205.0675</v>
      </c>
      <c r="T397" s="3">
        <v>44455</v>
      </c>
      <c r="U397" s="8" t="s">
        <v>2202</v>
      </c>
      <c r="V397" s="3">
        <v>44455</v>
      </c>
      <c r="W397" s="8" t="s">
        <v>2203</v>
      </c>
      <c r="X397" s="8">
        <v>23.8</v>
      </c>
      <c r="Y397" s="10">
        <f t="shared" si="29"/>
        <v>4880.6064999999999</v>
      </c>
      <c r="Z397" s="10">
        <f>IFERROR(INDEX(EFs!B:B,MATCH(P397,EFs!A:A,0))*Dataset!Y397/1000,0)</f>
        <v>4.4335083947865872</v>
      </c>
      <c r="AA397">
        <v>32.723928999999998</v>
      </c>
      <c r="AB397">
        <v>-117.21757700000001</v>
      </c>
      <c r="AC397">
        <v>1</v>
      </c>
      <c r="AD397" t="s">
        <v>18394</v>
      </c>
      <c r="AE397">
        <v>32444</v>
      </c>
      <c r="AF397" t="s">
        <v>18669</v>
      </c>
      <c r="AG397" t="s">
        <v>18582</v>
      </c>
      <c r="AH397">
        <v>11</v>
      </c>
      <c r="AI397" t="s">
        <v>18389</v>
      </c>
      <c r="AJ397" t="s">
        <v>18390</v>
      </c>
      <c r="AK397" t="s">
        <v>18391</v>
      </c>
      <c r="AL397">
        <v>92147</v>
      </c>
      <c r="AM397" t="s">
        <v>18392</v>
      </c>
      <c r="AN397" t="s">
        <v>18397</v>
      </c>
    </row>
    <row r="398" spans="1:40" ht="43.2" x14ac:dyDescent="0.3">
      <c r="A398" t="s">
        <v>2204</v>
      </c>
      <c r="B398" s="2" t="s">
        <v>15</v>
      </c>
      <c r="C398" s="3">
        <v>37369</v>
      </c>
      <c r="D398" t="s">
        <v>25</v>
      </c>
      <c r="E398" t="s">
        <v>2205</v>
      </c>
      <c r="F398" t="s">
        <v>2206</v>
      </c>
      <c r="G398" t="s">
        <v>2207</v>
      </c>
      <c r="H398" s="2" t="s">
        <v>115</v>
      </c>
      <c r="I398" s="2" t="s">
        <v>46</v>
      </c>
      <c r="J398" s="1" t="s">
        <v>2208</v>
      </c>
      <c r="K398" s="1">
        <f t="shared" si="27"/>
        <v>1</v>
      </c>
      <c r="L398" s="1">
        <f t="shared" si="27"/>
        <v>0</v>
      </c>
      <c r="M398" s="1">
        <f t="shared" si="27"/>
        <v>0</v>
      </c>
      <c r="N398" s="1">
        <f t="shared" si="27"/>
        <v>0</v>
      </c>
      <c r="O398" s="1">
        <f t="shared" si="28"/>
        <v>1</v>
      </c>
      <c r="P398" s="1" t="s">
        <v>18346</v>
      </c>
      <c r="Q398" s="1" t="s">
        <v>18355</v>
      </c>
      <c r="R398" s="1">
        <v>165</v>
      </c>
      <c r="S398" s="9">
        <f t="shared" si="30"/>
        <v>123.04050000000001</v>
      </c>
      <c r="T398" s="3">
        <v>44454</v>
      </c>
      <c r="U398" s="8" t="s">
        <v>2209</v>
      </c>
      <c r="V398" s="3">
        <v>44454</v>
      </c>
      <c r="W398" s="8" t="s">
        <v>2209</v>
      </c>
      <c r="X398" s="8">
        <v>0</v>
      </c>
      <c r="Y398" s="10">
        <f t="shared" si="29"/>
        <v>0</v>
      </c>
      <c r="Z398" s="10">
        <f>IFERROR(INDEX(EFs!B:B,MATCH(P398,EFs!A:A,0))*Dataset!Y398/1000,0)</f>
        <v>0</v>
      </c>
      <c r="AA398">
        <v>32.74774</v>
      </c>
      <c r="AB398">
        <v>-117.198049</v>
      </c>
      <c r="AC398">
        <v>1</v>
      </c>
      <c r="AD398" t="s">
        <v>18394</v>
      </c>
      <c r="AE398">
        <v>4297</v>
      </c>
      <c r="AF398" t="s">
        <v>18575</v>
      </c>
      <c r="AG398" t="s">
        <v>18582</v>
      </c>
      <c r="AH398">
        <v>28</v>
      </c>
      <c r="AI398" t="s">
        <v>18389</v>
      </c>
      <c r="AJ398" t="s">
        <v>18390</v>
      </c>
      <c r="AK398" t="s">
        <v>18391</v>
      </c>
      <c r="AL398">
        <v>92110</v>
      </c>
      <c r="AM398" t="s">
        <v>18392</v>
      </c>
      <c r="AN398" t="s">
        <v>18397</v>
      </c>
    </row>
    <row r="399" spans="1:40" ht="28.8" x14ac:dyDescent="0.3">
      <c r="A399" t="s">
        <v>2210</v>
      </c>
      <c r="B399" s="2" t="s">
        <v>15</v>
      </c>
      <c r="C399" s="3">
        <v>40025</v>
      </c>
      <c r="D399" t="s">
        <v>25</v>
      </c>
      <c r="E399" t="s">
        <v>2211</v>
      </c>
      <c r="F399" t="s">
        <v>27</v>
      </c>
      <c r="G399" t="s">
        <v>2212</v>
      </c>
      <c r="H399" s="2" t="s">
        <v>2213</v>
      </c>
      <c r="I399" s="2" t="s">
        <v>20</v>
      </c>
      <c r="J399" s="1" t="s">
        <v>2214</v>
      </c>
      <c r="K399" s="1">
        <f t="shared" si="27"/>
        <v>1</v>
      </c>
      <c r="L399" s="1">
        <f t="shared" si="27"/>
        <v>0</v>
      </c>
      <c r="M399" s="1">
        <f t="shared" si="27"/>
        <v>0</v>
      </c>
      <c r="N399" s="1">
        <f t="shared" si="27"/>
        <v>0</v>
      </c>
      <c r="O399" s="1">
        <f t="shared" si="28"/>
        <v>1</v>
      </c>
      <c r="P399" s="1" t="s">
        <v>18346</v>
      </c>
      <c r="Q399" s="1" t="s">
        <v>18355</v>
      </c>
      <c r="R399" s="1">
        <v>830</v>
      </c>
      <c r="S399" s="9">
        <f t="shared" si="30"/>
        <v>618.93100000000004</v>
      </c>
      <c r="T399" s="8"/>
      <c r="U399" s="8"/>
      <c r="V399" s="8"/>
      <c r="W399" s="8"/>
      <c r="X399" s="8"/>
      <c r="Y399" s="10">
        <f t="shared" si="29"/>
        <v>0</v>
      </c>
      <c r="Z399" s="10">
        <f>IFERROR(INDEX(EFs!B:B,MATCH(P399,EFs!A:A,0))*Dataset!Y399/1000,0)</f>
        <v>0</v>
      </c>
      <c r="AA399">
        <v>32.703606000000001</v>
      </c>
      <c r="AB399">
        <v>-117.042593</v>
      </c>
      <c r="AC399">
        <v>1</v>
      </c>
      <c r="AD399" t="s">
        <v>18394</v>
      </c>
      <c r="AE399">
        <v>7222</v>
      </c>
      <c r="AF399" t="s">
        <v>18670</v>
      </c>
      <c r="AI399" t="s">
        <v>18389</v>
      </c>
      <c r="AJ399" t="s">
        <v>18390</v>
      </c>
      <c r="AK399" t="s">
        <v>18391</v>
      </c>
      <c r="AL399">
        <v>92114</v>
      </c>
      <c r="AM399" t="s">
        <v>18392</v>
      </c>
      <c r="AN399" t="s">
        <v>18397</v>
      </c>
    </row>
    <row r="400" spans="1:40" ht="28.8" x14ac:dyDescent="0.3">
      <c r="A400" t="s">
        <v>2215</v>
      </c>
      <c r="B400" s="2" t="s">
        <v>15</v>
      </c>
      <c r="C400" s="3">
        <v>40025</v>
      </c>
      <c r="D400" t="s">
        <v>25</v>
      </c>
      <c r="E400" t="s">
        <v>2216</v>
      </c>
      <c r="G400" t="s">
        <v>2217</v>
      </c>
      <c r="H400" s="2" t="s">
        <v>45</v>
      </c>
      <c r="I400" s="2" t="s">
        <v>46</v>
      </c>
      <c r="J400" s="1" t="s">
        <v>2218</v>
      </c>
      <c r="K400" s="1">
        <f t="shared" si="27"/>
        <v>0</v>
      </c>
      <c r="L400" s="1">
        <f t="shared" si="27"/>
        <v>0</v>
      </c>
      <c r="M400" s="1">
        <f t="shared" si="27"/>
        <v>1</v>
      </c>
      <c r="N400" s="1">
        <f t="shared" si="27"/>
        <v>0</v>
      </c>
      <c r="O400" s="1">
        <f t="shared" si="28"/>
        <v>1</v>
      </c>
      <c r="P400" s="1" t="s">
        <v>18348</v>
      </c>
      <c r="Q400" s="1" t="s">
        <v>18355</v>
      </c>
      <c r="R400" s="1">
        <v>275</v>
      </c>
      <c r="S400" s="9">
        <f t="shared" si="30"/>
        <v>205.0675</v>
      </c>
      <c r="T400" s="8"/>
      <c r="U400" s="8"/>
      <c r="V400" s="8"/>
      <c r="W400" s="8"/>
      <c r="X400" s="8"/>
      <c r="Y400" s="10">
        <f t="shared" si="29"/>
        <v>0</v>
      </c>
      <c r="Z400" s="10">
        <f>IFERROR(INDEX(EFs!B:B,MATCH(P400,EFs!A:A,0))*Dataset!Y400/1000,0)</f>
        <v>0</v>
      </c>
      <c r="AA400">
        <v>32.789405000000002</v>
      </c>
      <c r="AB400">
        <v>-117.233498</v>
      </c>
      <c r="AC400">
        <v>1</v>
      </c>
      <c r="AD400" t="s">
        <v>18394</v>
      </c>
      <c r="AE400">
        <v>3795</v>
      </c>
      <c r="AF400" t="s">
        <v>18671</v>
      </c>
      <c r="AI400" t="s">
        <v>18389</v>
      </c>
      <c r="AJ400" t="s">
        <v>18390</v>
      </c>
      <c r="AK400" t="s">
        <v>18391</v>
      </c>
      <c r="AL400">
        <v>92109</v>
      </c>
      <c r="AM400" t="s">
        <v>18392</v>
      </c>
      <c r="AN400" t="s">
        <v>18397</v>
      </c>
    </row>
    <row r="401" spans="1:40" ht="28.8" x14ac:dyDescent="0.3">
      <c r="A401" t="s">
        <v>2219</v>
      </c>
      <c r="B401" s="2" t="s">
        <v>15</v>
      </c>
      <c r="C401" s="3">
        <v>40025</v>
      </c>
      <c r="D401" t="s">
        <v>25</v>
      </c>
      <c r="E401" t="s">
        <v>2220</v>
      </c>
      <c r="G401" t="s">
        <v>2221</v>
      </c>
      <c r="H401" s="2" t="s">
        <v>1542</v>
      </c>
      <c r="I401" s="2" t="s">
        <v>236</v>
      </c>
      <c r="J401" s="1" t="s">
        <v>2222</v>
      </c>
      <c r="K401" s="1">
        <f t="shared" si="27"/>
        <v>0</v>
      </c>
      <c r="L401" s="1">
        <f t="shared" si="27"/>
        <v>0</v>
      </c>
      <c r="M401" s="1">
        <f t="shared" si="27"/>
        <v>1</v>
      </c>
      <c r="N401" s="1">
        <f t="shared" si="27"/>
        <v>0</v>
      </c>
      <c r="O401" s="1">
        <f t="shared" si="28"/>
        <v>1</v>
      </c>
      <c r="P401" s="1" t="s">
        <v>18348</v>
      </c>
      <c r="Q401" s="1" t="s">
        <v>18355</v>
      </c>
      <c r="R401" s="1">
        <v>290</v>
      </c>
      <c r="S401" s="9">
        <f t="shared" si="30"/>
        <v>216.25300000000001</v>
      </c>
      <c r="T401" s="3">
        <v>44561</v>
      </c>
      <c r="U401" s="8" t="s">
        <v>2223</v>
      </c>
      <c r="V401" s="3">
        <v>44623</v>
      </c>
      <c r="W401" s="8" t="s">
        <v>2224</v>
      </c>
      <c r="X401" s="8">
        <v>12.6</v>
      </c>
      <c r="Y401" s="10">
        <f t="shared" si="29"/>
        <v>2724.7878000000001</v>
      </c>
      <c r="Z401" s="10">
        <f>IFERROR(INDEX(EFs!B:B,MATCH(P401,EFs!A:A,0))*Dataset!Y401/1000,0)</f>
        <v>1.9788927228114284</v>
      </c>
      <c r="AA401">
        <v>32.842962</v>
      </c>
      <c r="AB401">
        <v>-117.172814</v>
      </c>
      <c r="AC401">
        <v>1</v>
      </c>
      <c r="AD401" t="s">
        <v>18394</v>
      </c>
      <c r="AE401">
        <v>5890</v>
      </c>
      <c r="AF401" t="s">
        <v>18627</v>
      </c>
      <c r="AI401" t="s">
        <v>18389</v>
      </c>
      <c r="AJ401" t="s">
        <v>18390</v>
      </c>
      <c r="AK401" t="s">
        <v>18391</v>
      </c>
      <c r="AL401">
        <v>92111</v>
      </c>
      <c r="AM401" t="s">
        <v>18392</v>
      </c>
      <c r="AN401" t="s">
        <v>18397</v>
      </c>
    </row>
    <row r="402" spans="1:40" ht="28.8" x14ac:dyDescent="0.3">
      <c r="A402" t="s">
        <v>2225</v>
      </c>
      <c r="B402" s="2" t="s">
        <v>15</v>
      </c>
      <c r="C402" s="3">
        <v>40025</v>
      </c>
      <c r="D402" t="s">
        <v>25</v>
      </c>
      <c r="E402" t="s">
        <v>2226</v>
      </c>
      <c r="F402" t="s">
        <v>2227</v>
      </c>
      <c r="G402" t="s">
        <v>2228</v>
      </c>
      <c r="H402" s="2" t="s">
        <v>1436</v>
      </c>
      <c r="I402" s="2" t="s">
        <v>98</v>
      </c>
      <c r="J402" s="1" t="s">
        <v>2229</v>
      </c>
      <c r="K402" s="1">
        <f t="shared" si="27"/>
        <v>1</v>
      </c>
      <c r="L402" s="1">
        <f t="shared" si="27"/>
        <v>0</v>
      </c>
      <c r="M402" s="1">
        <f t="shared" si="27"/>
        <v>0</v>
      </c>
      <c r="N402" s="1">
        <f t="shared" si="27"/>
        <v>0</v>
      </c>
      <c r="O402" s="1">
        <f t="shared" si="28"/>
        <v>1</v>
      </c>
      <c r="P402" s="1" t="s">
        <v>18346</v>
      </c>
      <c r="Q402" s="1" t="s">
        <v>18355</v>
      </c>
      <c r="R402" s="1">
        <v>469</v>
      </c>
      <c r="S402" s="9">
        <f t="shared" si="30"/>
        <v>349.73329999999999</v>
      </c>
      <c r="T402" s="3">
        <v>44533</v>
      </c>
      <c r="U402" s="8" t="s">
        <v>2230</v>
      </c>
      <c r="V402" s="3">
        <v>44533</v>
      </c>
      <c r="W402" s="8" t="s">
        <v>2231</v>
      </c>
      <c r="X402" s="8">
        <v>27.7</v>
      </c>
      <c r="Y402" s="10">
        <f t="shared" si="29"/>
        <v>9687.6124099999997</v>
      </c>
      <c r="Z402" s="10">
        <f>IFERROR(INDEX(EFs!B:B,MATCH(P402,EFs!A:A,0))*Dataset!Y402/1000,0)</f>
        <v>8.8001585346357505</v>
      </c>
      <c r="AA402">
        <v>33.131813000000001</v>
      </c>
      <c r="AB402">
        <v>-117.273669</v>
      </c>
      <c r="AC402">
        <v>1</v>
      </c>
      <c r="AD402" t="s">
        <v>18387</v>
      </c>
      <c r="AE402">
        <v>2285</v>
      </c>
      <c r="AF402" t="s">
        <v>18580</v>
      </c>
      <c r="AI402" t="s">
        <v>18509</v>
      </c>
      <c r="AJ402" t="s">
        <v>18390</v>
      </c>
      <c r="AK402" t="s">
        <v>18391</v>
      </c>
      <c r="AL402">
        <v>92008</v>
      </c>
      <c r="AM402" t="s">
        <v>18392</v>
      </c>
      <c r="AN402" t="s">
        <v>18393</v>
      </c>
    </row>
    <row r="403" spans="1:40" ht="43.2" x14ac:dyDescent="0.3">
      <c r="A403" t="s">
        <v>2232</v>
      </c>
      <c r="B403" s="2" t="s">
        <v>15</v>
      </c>
      <c r="C403" s="3">
        <v>40025</v>
      </c>
      <c r="D403" t="s">
        <v>25</v>
      </c>
      <c r="E403" t="s">
        <v>822</v>
      </c>
      <c r="F403" t="s">
        <v>823</v>
      </c>
      <c r="G403" t="s">
        <v>824</v>
      </c>
      <c r="H403" s="2" t="s">
        <v>19</v>
      </c>
      <c r="I403" s="2" t="s">
        <v>20</v>
      </c>
      <c r="J403" s="1" t="s">
        <v>2233</v>
      </c>
      <c r="K403" s="1">
        <f t="shared" si="27"/>
        <v>1</v>
      </c>
      <c r="L403" s="1">
        <f t="shared" si="27"/>
        <v>0</v>
      </c>
      <c r="M403" s="1">
        <f t="shared" si="27"/>
        <v>0</v>
      </c>
      <c r="N403" s="1">
        <f t="shared" si="27"/>
        <v>0</v>
      </c>
      <c r="O403" s="1">
        <f t="shared" si="28"/>
        <v>1</v>
      </c>
      <c r="P403" s="1" t="s">
        <v>18346</v>
      </c>
      <c r="Q403" s="1">
        <v>275</v>
      </c>
      <c r="R403" s="1">
        <v>455</v>
      </c>
      <c r="S403" s="9">
        <f t="shared" si="30"/>
        <v>275</v>
      </c>
      <c r="T403" s="3">
        <v>44561</v>
      </c>
      <c r="U403" s="8" t="s">
        <v>2234</v>
      </c>
      <c r="V403" s="3">
        <v>44673</v>
      </c>
      <c r="W403" s="8" t="s">
        <v>2235</v>
      </c>
      <c r="X403" s="8">
        <v>31.4</v>
      </c>
      <c r="Y403" s="10">
        <f t="shared" si="29"/>
        <v>8635</v>
      </c>
      <c r="Z403" s="10">
        <f>IFERROR(INDEX(EFs!B:B,MATCH(P403,EFs!A:A,0))*Dataset!Y403/1000,0)</f>
        <v>7.8439728728349998</v>
      </c>
      <c r="AA403">
        <v>32.707754000000001</v>
      </c>
      <c r="AB403">
        <v>-117.15005499999999</v>
      </c>
      <c r="AC403">
        <v>1</v>
      </c>
      <c r="AD403" t="s">
        <v>18387</v>
      </c>
      <c r="AE403">
        <v>100</v>
      </c>
      <c r="AF403" t="s">
        <v>18527</v>
      </c>
      <c r="AI403" t="s">
        <v>18389</v>
      </c>
      <c r="AJ403" t="s">
        <v>18390</v>
      </c>
      <c r="AK403" t="s">
        <v>18391</v>
      </c>
      <c r="AL403">
        <v>92101</v>
      </c>
      <c r="AM403" t="s">
        <v>18392</v>
      </c>
      <c r="AN403" t="s">
        <v>18393</v>
      </c>
    </row>
    <row r="404" spans="1:40" ht="28.8" x14ac:dyDescent="0.3">
      <c r="A404" t="s">
        <v>2236</v>
      </c>
      <c r="B404" s="2" t="s">
        <v>15</v>
      </c>
      <c r="C404" s="3">
        <v>40025</v>
      </c>
      <c r="D404" t="s">
        <v>25</v>
      </c>
      <c r="E404" t="s">
        <v>2237</v>
      </c>
      <c r="F404" t="s">
        <v>2164</v>
      </c>
      <c r="G404" t="s">
        <v>2238</v>
      </c>
      <c r="H404" s="2" t="s">
        <v>19</v>
      </c>
      <c r="I404" s="2" t="s">
        <v>20</v>
      </c>
      <c r="J404" s="1" t="s">
        <v>2239</v>
      </c>
      <c r="K404" s="1">
        <f t="shared" si="27"/>
        <v>1</v>
      </c>
      <c r="L404" s="1">
        <f t="shared" si="27"/>
        <v>0</v>
      </c>
      <c r="M404" s="1">
        <f t="shared" si="27"/>
        <v>0</v>
      </c>
      <c r="N404" s="1">
        <f t="shared" si="27"/>
        <v>0</v>
      </c>
      <c r="O404" s="1">
        <f t="shared" si="28"/>
        <v>1</v>
      </c>
      <c r="P404" s="1" t="s">
        <v>18346</v>
      </c>
      <c r="Q404" s="1" t="s">
        <v>18355</v>
      </c>
      <c r="R404" s="1">
        <v>438</v>
      </c>
      <c r="S404" s="9">
        <f t="shared" si="30"/>
        <v>326.61660000000001</v>
      </c>
      <c r="T404" s="3">
        <v>44641</v>
      </c>
      <c r="U404" s="8" t="s">
        <v>2240</v>
      </c>
      <c r="V404" s="3">
        <v>44641</v>
      </c>
      <c r="W404" s="8" t="s">
        <v>2241</v>
      </c>
      <c r="X404" s="8">
        <v>3</v>
      </c>
      <c r="Y404" s="10">
        <f t="shared" si="29"/>
        <v>979.84979999999996</v>
      </c>
      <c r="Z404" s="10">
        <f>IFERROR(INDEX(EFs!B:B,MATCH(P404,EFs!A:A,0))*Dataset!Y404/1000,0)</f>
        <v>0.89008862196326588</v>
      </c>
      <c r="AA404">
        <v>32.724328</v>
      </c>
      <c r="AB404">
        <v>-117.16260800000001</v>
      </c>
      <c r="AC404">
        <v>1</v>
      </c>
      <c r="AD404" t="s">
        <v>18387</v>
      </c>
      <c r="AE404">
        <v>220</v>
      </c>
      <c r="AF404" t="s">
        <v>18672</v>
      </c>
      <c r="AI404" t="s">
        <v>18389</v>
      </c>
      <c r="AJ404" t="s">
        <v>18390</v>
      </c>
      <c r="AK404" t="s">
        <v>18391</v>
      </c>
      <c r="AL404">
        <v>92101</v>
      </c>
      <c r="AM404" t="s">
        <v>18392</v>
      </c>
      <c r="AN404" t="s">
        <v>18393</v>
      </c>
    </row>
    <row r="405" spans="1:40" ht="28.8" x14ac:dyDescent="0.3">
      <c r="A405" t="s">
        <v>2242</v>
      </c>
      <c r="B405" s="2" t="s">
        <v>15</v>
      </c>
      <c r="C405" s="3">
        <v>40025</v>
      </c>
      <c r="D405" t="s">
        <v>25</v>
      </c>
      <c r="E405" t="s">
        <v>2237</v>
      </c>
      <c r="F405" t="s">
        <v>2164</v>
      </c>
      <c r="G405" t="s">
        <v>2238</v>
      </c>
      <c r="H405" s="2" t="s">
        <v>19</v>
      </c>
      <c r="I405" s="2" t="s">
        <v>20</v>
      </c>
      <c r="J405" s="1" t="s">
        <v>2243</v>
      </c>
      <c r="K405" s="1">
        <f t="shared" si="27"/>
        <v>1</v>
      </c>
      <c r="L405" s="1">
        <f t="shared" si="27"/>
        <v>0</v>
      </c>
      <c r="M405" s="1">
        <f t="shared" si="27"/>
        <v>0</v>
      </c>
      <c r="N405" s="1">
        <f t="shared" si="27"/>
        <v>0</v>
      </c>
      <c r="O405" s="1">
        <f t="shared" si="28"/>
        <v>1</v>
      </c>
      <c r="P405" s="1" t="s">
        <v>18346</v>
      </c>
      <c r="Q405" s="1" t="s">
        <v>18355</v>
      </c>
      <c r="R405" s="1">
        <v>438</v>
      </c>
      <c r="S405" s="9">
        <f t="shared" si="30"/>
        <v>326.61660000000001</v>
      </c>
      <c r="T405" s="3">
        <v>44641</v>
      </c>
      <c r="U405" s="8" t="s">
        <v>2244</v>
      </c>
      <c r="V405" s="3">
        <v>44641</v>
      </c>
      <c r="W405" s="8" t="s">
        <v>2245</v>
      </c>
      <c r="X405" s="8">
        <v>1</v>
      </c>
      <c r="Y405" s="10">
        <f t="shared" si="29"/>
        <v>326.61660000000001</v>
      </c>
      <c r="Z405" s="10">
        <f>IFERROR(INDEX(EFs!B:B,MATCH(P405,EFs!A:A,0))*Dataset!Y405/1000,0)</f>
        <v>0.29669620732108859</v>
      </c>
      <c r="AA405">
        <v>32.724328</v>
      </c>
      <c r="AB405">
        <v>-117.16260800000001</v>
      </c>
      <c r="AC405">
        <v>1</v>
      </c>
      <c r="AD405" t="s">
        <v>18387</v>
      </c>
      <c r="AE405">
        <v>220</v>
      </c>
      <c r="AF405" t="s">
        <v>18672</v>
      </c>
      <c r="AI405" t="s">
        <v>18389</v>
      </c>
      <c r="AJ405" t="s">
        <v>18390</v>
      </c>
      <c r="AK405" t="s">
        <v>18391</v>
      </c>
      <c r="AL405">
        <v>92101</v>
      </c>
      <c r="AM405" t="s">
        <v>18392</v>
      </c>
      <c r="AN405" t="s">
        <v>18393</v>
      </c>
    </row>
    <row r="406" spans="1:40" ht="28.8" x14ac:dyDescent="0.3">
      <c r="A406" t="s">
        <v>2246</v>
      </c>
      <c r="B406" s="2" t="s">
        <v>15</v>
      </c>
      <c r="C406" s="3">
        <v>40025</v>
      </c>
      <c r="D406" t="s">
        <v>25</v>
      </c>
      <c r="E406" t="s">
        <v>2247</v>
      </c>
      <c r="F406" t="s">
        <v>2164</v>
      </c>
      <c r="G406" t="s">
        <v>2248</v>
      </c>
      <c r="H406" s="2" t="s">
        <v>465</v>
      </c>
      <c r="I406" s="2" t="s">
        <v>98</v>
      </c>
      <c r="J406" s="1" t="s">
        <v>2249</v>
      </c>
      <c r="K406" s="1">
        <f t="shared" si="27"/>
        <v>1</v>
      </c>
      <c r="L406" s="1">
        <f t="shared" si="27"/>
        <v>0</v>
      </c>
      <c r="M406" s="1">
        <f t="shared" si="27"/>
        <v>0</v>
      </c>
      <c r="N406" s="1">
        <f t="shared" si="27"/>
        <v>0</v>
      </c>
      <c r="O406" s="1">
        <f t="shared" si="28"/>
        <v>1</v>
      </c>
      <c r="P406" s="1" t="s">
        <v>18346</v>
      </c>
      <c r="Q406" s="1" t="s">
        <v>18355</v>
      </c>
      <c r="R406" s="1">
        <v>587</v>
      </c>
      <c r="S406" s="9">
        <f t="shared" si="30"/>
        <v>437.72590000000002</v>
      </c>
      <c r="T406" s="3">
        <v>44446</v>
      </c>
      <c r="U406" s="8" t="s">
        <v>2250</v>
      </c>
      <c r="V406" s="3">
        <v>44446</v>
      </c>
      <c r="W406" s="8" t="s">
        <v>2251</v>
      </c>
      <c r="X406" s="8">
        <v>4</v>
      </c>
      <c r="Y406" s="10">
        <f t="shared" si="29"/>
        <v>1750.9036000000001</v>
      </c>
      <c r="Z406" s="10">
        <f>IFERROR(INDEX(EFs!B:B,MATCH(P406,EFs!A:A,0))*Dataset!Y406/1000,0)</f>
        <v>1.5905084355934156</v>
      </c>
      <c r="AA406">
        <v>33.201019000000002</v>
      </c>
      <c r="AB406">
        <v>-117.337687</v>
      </c>
      <c r="AC406">
        <v>1</v>
      </c>
      <c r="AD406" t="s">
        <v>18387</v>
      </c>
      <c r="AE406">
        <v>623</v>
      </c>
      <c r="AF406" t="s">
        <v>18673</v>
      </c>
      <c r="AI406" t="s">
        <v>18410</v>
      </c>
      <c r="AJ406" t="s">
        <v>18390</v>
      </c>
      <c r="AK406" t="s">
        <v>18391</v>
      </c>
      <c r="AL406">
        <v>92054</v>
      </c>
      <c r="AM406" t="s">
        <v>18392</v>
      </c>
      <c r="AN406" t="s">
        <v>18393</v>
      </c>
    </row>
    <row r="407" spans="1:40" ht="28.8" x14ac:dyDescent="0.3">
      <c r="A407" t="s">
        <v>2252</v>
      </c>
      <c r="B407" s="2" t="s">
        <v>15</v>
      </c>
      <c r="C407" s="3">
        <v>40025</v>
      </c>
      <c r="D407" t="s">
        <v>25</v>
      </c>
      <c r="E407" t="s">
        <v>2247</v>
      </c>
      <c r="F407" t="s">
        <v>2164</v>
      </c>
      <c r="G407" t="s">
        <v>2248</v>
      </c>
      <c r="H407" s="2" t="s">
        <v>465</v>
      </c>
      <c r="I407" s="2" t="s">
        <v>98</v>
      </c>
      <c r="J407" s="1" t="s">
        <v>2253</v>
      </c>
      <c r="K407" s="1">
        <f t="shared" si="27"/>
        <v>1</v>
      </c>
      <c r="L407" s="1">
        <f t="shared" si="27"/>
        <v>0</v>
      </c>
      <c r="M407" s="1">
        <f t="shared" si="27"/>
        <v>0</v>
      </c>
      <c r="N407" s="1">
        <f t="shared" si="27"/>
        <v>0</v>
      </c>
      <c r="O407" s="1">
        <f t="shared" si="28"/>
        <v>1</v>
      </c>
      <c r="P407" s="1" t="s">
        <v>18346</v>
      </c>
      <c r="Q407" s="1" t="s">
        <v>18355</v>
      </c>
      <c r="R407" s="1">
        <v>587</v>
      </c>
      <c r="S407" s="9">
        <f t="shared" si="30"/>
        <v>437.72590000000002</v>
      </c>
      <c r="T407" s="3">
        <v>44446</v>
      </c>
      <c r="U407" s="8" t="s">
        <v>2186</v>
      </c>
      <c r="V407" s="3">
        <v>44446</v>
      </c>
      <c r="W407" s="8" t="s">
        <v>2254</v>
      </c>
      <c r="X407" s="8">
        <v>3</v>
      </c>
      <c r="Y407" s="10">
        <f t="shared" si="29"/>
        <v>1313.1777000000002</v>
      </c>
      <c r="Z407" s="10">
        <f>IFERROR(INDEX(EFs!B:B,MATCH(P407,EFs!A:A,0))*Dataset!Y407/1000,0)</f>
        <v>1.192881326695062</v>
      </c>
      <c r="AA407">
        <v>33.201019000000002</v>
      </c>
      <c r="AB407">
        <v>-117.337687</v>
      </c>
      <c r="AC407">
        <v>1</v>
      </c>
      <c r="AD407" t="s">
        <v>18387</v>
      </c>
      <c r="AE407">
        <v>623</v>
      </c>
      <c r="AF407" t="s">
        <v>18673</v>
      </c>
      <c r="AI407" t="s">
        <v>18410</v>
      </c>
      <c r="AJ407" t="s">
        <v>18390</v>
      </c>
      <c r="AK407" t="s">
        <v>18391</v>
      </c>
      <c r="AL407">
        <v>92054</v>
      </c>
      <c r="AM407" t="s">
        <v>18392</v>
      </c>
      <c r="AN407" t="s">
        <v>18393</v>
      </c>
    </row>
    <row r="408" spans="1:40" ht="28.8" x14ac:dyDescent="0.3">
      <c r="A408" t="s">
        <v>2255</v>
      </c>
      <c r="B408" s="2" t="s">
        <v>15</v>
      </c>
      <c r="C408" s="3">
        <v>40025</v>
      </c>
      <c r="D408" t="s">
        <v>193</v>
      </c>
      <c r="E408" t="s">
        <v>2256</v>
      </c>
      <c r="F408" t="s">
        <v>2164</v>
      </c>
      <c r="G408" t="s">
        <v>2257</v>
      </c>
      <c r="H408" s="2" t="s">
        <v>1579</v>
      </c>
      <c r="I408" s="2" t="s">
        <v>30</v>
      </c>
      <c r="J408" s="1" t="s">
        <v>2258</v>
      </c>
      <c r="K408" s="1">
        <f t="shared" si="27"/>
        <v>1</v>
      </c>
      <c r="L408" s="1">
        <f t="shared" si="27"/>
        <v>0</v>
      </c>
      <c r="M408" s="1">
        <f t="shared" si="27"/>
        <v>0</v>
      </c>
      <c r="N408" s="1">
        <f t="shared" si="27"/>
        <v>0</v>
      </c>
      <c r="O408" s="1">
        <f t="shared" si="28"/>
        <v>1</v>
      </c>
      <c r="P408" s="1" t="s">
        <v>18346</v>
      </c>
      <c r="Q408" s="1">
        <v>750</v>
      </c>
      <c r="R408" s="1">
        <v>1141</v>
      </c>
      <c r="S408" s="9">
        <f t="shared" si="30"/>
        <v>750</v>
      </c>
      <c r="T408" s="3">
        <v>44677</v>
      </c>
      <c r="U408" s="8" t="s">
        <v>2259</v>
      </c>
      <c r="V408" s="3">
        <v>44677</v>
      </c>
      <c r="W408" s="8" t="s">
        <v>2260</v>
      </c>
      <c r="X408" s="8">
        <v>1.2</v>
      </c>
      <c r="Y408" s="10">
        <f t="shared" si="29"/>
        <v>900</v>
      </c>
      <c r="Z408" s="10">
        <f>IFERROR(INDEX(EFs!B:B,MATCH(P408,EFs!A:A,0))*Dataset!Y408/1000,0)</f>
        <v>0.81755362890000005</v>
      </c>
      <c r="AA408">
        <v>32.967899000000003</v>
      </c>
      <c r="AB408">
        <v>-117.036565</v>
      </c>
      <c r="AC408">
        <v>1</v>
      </c>
      <c r="AD408" t="s">
        <v>18387</v>
      </c>
      <c r="AE408">
        <v>14016</v>
      </c>
      <c r="AF408" t="s">
        <v>18674</v>
      </c>
      <c r="AI408" t="s">
        <v>18600</v>
      </c>
      <c r="AJ408" t="s">
        <v>18390</v>
      </c>
      <c r="AK408" t="s">
        <v>18391</v>
      </c>
      <c r="AL408">
        <v>92064</v>
      </c>
      <c r="AM408" t="s">
        <v>18392</v>
      </c>
      <c r="AN408" t="s">
        <v>18393</v>
      </c>
    </row>
    <row r="409" spans="1:40" ht="28.8" x14ac:dyDescent="0.3">
      <c r="A409" t="s">
        <v>2261</v>
      </c>
      <c r="B409" s="2" t="s">
        <v>15</v>
      </c>
      <c r="C409" s="3">
        <v>40025</v>
      </c>
      <c r="D409" t="s">
        <v>193</v>
      </c>
      <c r="E409" t="s">
        <v>2256</v>
      </c>
      <c r="F409" t="s">
        <v>2164</v>
      </c>
      <c r="G409" t="s">
        <v>2257</v>
      </c>
      <c r="H409" s="2" t="s">
        <v>1579</v>
      </c>
      <c r="I409" s="2" t="s">
        <v>30</v>
      </c>
      <c r="J409" s="1" t="s">
        <v>2262</v>
      </c>
      <c r="K409" s="1">
        <f t="shared" si="27"/>
        <v>1</v>
      </c>
      <c r="L409" s="1">
        <f t="shared" si="27"/>
        <v>0</v>
      </c>
      <c r="M409" s="1">
        <f t="shared" si="27"/>
        <v>0</v>
      </c>
      <c r="N409" s="1">
        <f t="shared" si="27"/>
        <v>0</v>
      </c>
      <c r="O409" s="1">
        <f t="shared" si="28"/>
        <v>1</v>
      </c>
      <c r="P409" s="1" t="s">
        <v>18346</v>
      </c>
      <c r="Q409" s="1">
        <v>750</v>
      </c>
      <c r="R409" s="1">
        <v>1141</v>
      </c>
      <c r="S409" s="9">
        <f t="shared" si="30"/>
        <v>750</v>
      </c>
      <c r="T409" s="3">
        <v>44677</v>
      </c>
      <c r="U409" s="8" t="s">
        <v>2263</v>
      </c>
      <c r="V409" s="3">
        <v>44677</v>
      </c>
      <c r="W409" s="8" t="s">
        <v>2264</v>
      </c>
      <c r="X409" s="8">
        <v>2.2000000000000002</v>
      </c>
      <c r="Y409" s="10">
        <f t="shared" si="29"/>
        <v>1650.0000000000002</v>
      </c>
      <c r="Z409" s="10">
        <f>IFERROR(INDEX(EFs!B:B,MATCH(P409,EFs!A:A,0))*Dataset!Y409/1000,0)</f>
        <v>1.4988483196500004</v>
      </c>
      <c r="AA409">
        <v>32.967899000000003</v>
      </c>
      <c r="AB409">
        <v>-117.036565</v>
      </c>
      <c r="AC409">
        <v>1</v>
      </c>
      <c r="AD409" t="s">
        <v>18387</v>
      </c>
      <c r="AE409">
        <v>14016</v>
      </c>
      <c r="AF409" t="s">
        <v>18674</v>
      </c>
      <c r="AI409" t="s">
        <v>18600</v>
      </c>
      <c r="AJ409" t="s">
        <v>18390</v>
      </c>
      <c r="AK409" t="s">
        <v>18391</v>
      </c>
      <c r="AL409">
        <v>92064</v>
      </c>
      <c r="AM409" t="s">
        <v>18392</v>
      </c>
      <c r="AN409" t="s">
        <v>18393</v>
      </c>
    </row>
    <row r="410" spans="1:40" ht="28.8" x14ac:dyDescent="0.3">
      <c r="A410" t="s">
        <v>2265</v>
      </c>
      <c r="B410" s="2" t="s">
        <v>15</v>
      </c>
      <c r="C410" s="3">
        <v>40025</v>
      </c>
      <c r="D410" t="s">
        <v>25</v>
      </c>
      <c r="E410" t="s">
        <v>954</v>
      </c>
      <c r="F410" t="s">
        <v>955</v>
      </c>
      <c r="G410" t="s">
        <v>956</v>
      </c>
      <c r="H410" s="2" t="s">
        <v>957</v>
      </c>
      <c r="I410" s="2" t="s">
        <v>139</v>
      </c>
      <c r="J410" s="1" t="s">
        <v>2266</v>
      </c>
      <c r="K410" s="1">
        <f t="shared" si="27"/>
        <v>1</v>
      </c>
      <c r="L410" s="1">
        <f t="shared" si="27"/>
        <v>0</v>
      </c>
      <c r="M410" s="1">
        <f t="shared" si="27"/>
        <v>0</v>
      </c>
      <c r="N410" s="1">
        <f t="shared" si="27"/>
        <v>0</v>
      </c>
      <c r="O410" s="1">
        <f t="shared" si="28"/>
        <v>1</v>
      </c>
      <c r="P410" s="1" t="s">
        <v>18346</v>
      </c>
      <c r="Q410" s="1" t="s">
        <v>18355</v>
      </c>
      <c r="R410" s="1">
        <v>67</v>
      </c>
      <c r="S410" s="9">
        <f t="shared" si="30"/>
        <v>49.9619</v>
      </c>
      <c r="T410" s="3">
        <v>44562</v>
      </c>
      <c r="U410" s="8" t="s">
        <v>2267</v>
      </c>
      <c r="V410" s="3">
        <v>44562</v>
      </c>
      <c r="W410" s="8" t="s">
        <v>2267</v>
      </c>
      <c r="X410" s="8">
        <v>0</v>
      </c>
      <c r="Y410" s="10">
        <f t="shared" si="29"/>
        <v>0</v>
      </c>
      <c r="Z410" s="10">
        <f>IFERROR(INDEX(EFs!B:B,MATCH(P410,EFs!A:A,0))*Dataset!Y410/1000,0)</f>
        <v>0</v>
      </c>
      <c r="AA410">
        <v>32.879537999999997</v>
      </c>
      <c r="AB410">
        <v>-117.161181</v>
      </c>
      <c r="AC410">
        <v>1</v>
      </c>
      <c r="AD410" t="s">
        <v>18408</v>
      </c>
      <c r="AF410" t="s">
        <v>18538</v>
      </c>
      <c r="AI410" t="s">
        <v>18389</v>
      </c>
      <c r="AJ410" t="s">
        <v>18390</v>
      </c>
      <c r="AK410" t="s">
        <v>18391</v>
      </c>
      <c r="AL410">
        <v>92121</v>
      </c>
      <c r="AM410" t="s">
        <v>18392</v>
      </c>
      <c r="AN410" t="s">
        <v>18397</v>
      </c>
    </row>
    <row r="411" spans="1:40" ht="28.8" x14ac:dyDescent="0.3">
      <c r="A411" t="s">
        <v>2268</v>
      </c>
      <c r="B411" s="2" t="s">
        <v>15</v>
      </c>
      <c r="C411" s="3">
        <v>40025</v>
      </c>
      <c r="D411" t="s">
        <v>25</v>
      </c>
      <c r="E411" t="s">
        <v>954</v>
      </c>
      <c r="F411" t="s">
        <v>955</v>
      </c>
      <c r="G411" t="s">
        <v>956</v>
      </c>
      <c r="H411" s="2" t="s">
        <v>957</v>
      </c>
      <c r="I411" s="2" t="s">
        <v>139</v>
      </c>
      <c r="J411" s="1" t="s">
        <v>2269</v>
      </c>
      <c r="K411" s="1">
        <f t="shared" si="27"/>
        <v>1</v>
      </c>
      <c r="L411" s="1">
        <f t="shared" si="27"/>
        <v>0</v>
      </c>
      <c r="M411" s="1">
        <f t="shared" si="27"/>
        <v>0</v>
      </c>
      <c r="N411" s="1">
        <f t="shared" si="27"/>
        <v>0</v>
      </c>
      <c r="O411" s="1">
        <f t="shared" si="28"/>
        <v>1</v>
      </c>
      <c r="P411" s="1" t="s">
        <v>18346</v>
      </c>
      <c r="Q411" s="1" t="s">
        <v>18355</v>
      </c>
      <c r="R411" s="1">
        <v>60</v>
      </c>
      <c r="S411" s="9">
        <f t="shared" si="30"/>
        <v>44.742000000000004</v>
      </c>
      <c r="T411" s="3">
        <v>44562</v>
      </c>
      <c r="U411" s="8" t="s">
        <v>2270</v>
      </c>
      <c r="V411" s="3">
        <v>44562</v>
      </c>
      <c r="W411" s="8" t="s">
        <v>2271</v>
      </c>
      <c r="X411" s="8">
        <v>0.5</v>
      </c>
      <c r="Y411" s="10">
        <f t="shared" si="29"/>
        <v>22.371000000000002</v>
      </c>
      <c r="Z411" s="10">
        <f>IFERROR(INDEX(EFs!B:B,MATCH(P411,EFs!A:A,0))*Dataset!Y411/1000,0)</f>
        <v>2.0321658035691002E-2</v>
      </c>
      <c r="AA411">
        <v>32.879537999999997</v>
      </c>
      <c r="AB411">
        <v>-117.161181</v>
      </c>
      <c r="AC411">
        <v>1</v>
      </c>
      <c r="AD411" t="s">
        <v>18408</v>
      </c>
      <c r="AF411" t="s">
        <v>18538</v>
      </c>
      <c r="AI411" t="s">
        <v>18389</v>
      </c>
      <c r="AJ411" t="s">
        <v>18390</v>
      </c>
      <c r="AK411" t="s">
        <v>18391</v>
      </c>
      <c r="AL411">
        <v>92121</v>
      </c>
      <c r="AM411" t="s">
        <v>18392</v>
      </c>
      <c r="AN411" t="s">
        <v>18397</v>
      </c>
    </row>
    <row r="412" spans="1:40" ht="43.2" x14ac:dyDescent="0.3">
      <c r="A412" t="s">
        <v>2272</v>
      </c>
      <c r="B412" s="2" t="s">
        <v>15</v>
      </c>
      <c r="C412" s="3">
        <v>40025</v>
      </c>
      <c r="D412" t="s">
        <v>193</v>
      </c>
      <c r="E412" t="s">
        <v>2273</v>
      </c>
      <c r="F412" t="s">
        <v>2274</v>
      </c>
      <c r="G412" t="s">
        <v>2275</v>
      </c>
      <c r="H412" s="2" t="s">
        <v>242</v>
      </c>
      <c r="I412" s="2" t="s">
        <v>164</v>
      </c>
      <c r="J412" s="1" t="s">
        <v>2276</v>
      </c>
      <c r="K412" s="1">
        <f t="shared" si="27"/>
        <v>1</v>
      </c>
      <c r="L412" s="1">
        <f t="shared" si="27"/>
        <v>0</v>
      </c>
      <c r="M412" s="1">
        <f t="shared" si="27"/>
        <v>0</v>
      </c>
      <c r="N412" s="1">
        <f t="shared" si="27"/>
        <v>0</v>
      </c>
      <c r="O412" s="1">
        <f t="shared" si="28"/>
        <v>1</v>
      </c>
      <c r="P412" s="1" t="s">
        <v>18346</v>
      </c>
      <c r="Q412" s="1">
        <v>250</v>
      </c>
      <c r="R412" s="1">
        <v>389</v>
      </c>
      <c r="S412" s="9">
        <f t="shared" si="30"/>
        <v>250</v>
      </c>
      <c r="T412" s="3">
        <v>44406</v>
      </c>
      <c r="U412" s="8" t="s">
        <v>439</v>
      </c>
      <c r="V412" s="3">
        <v>44406</v>
      </c>
      <c r="W412" s="8" t="s">
        <v>2277</v>
      </c>
      <c r="X412" s="8">
        <v>8.3000000000000007</v>
      </c>
      <c r="Y412" s="10">
        <f t="shared" si="29"/>
        <v>2075</v>
      </c>
      <c r="Z412" s="10">
        <f>IFERROR(INDEX(EFs!B:B,MATCH(P412,EFs!A:A,0))*Dataset!Y412/1000,0)</f>
        <v>1.8849153110750001</v>
      </c>
      <c r="AA412">
        <v>33.338622000000001</v>
      </c>
      <c r="AB412">
        <v>-117.23847499999999</v>
      </c>
      <c r="AC412">
        <v>1</v>
      </c>
      <c r="AD412" t="s">
        <v>18394</v>
      </c>
      <c r="AE412">
        <v>2857</v>
      </c>
      <c r="AF412" t="s">
        <v>18675</v>
      </c>
      <c r="AI412" t="s">
        <v>18435</v>
      </c>
      <c r="AJ412" t="s">
        <v>18390</v>
      </c>
      <c r="AK412" t="s">
        <v>18391</v>
      </c>
      <c r="AL412">
        <v>92028</v>
      </c>
      <c r="AM412" t="s">
        <v>18392</v>
      </c>
      <c r="AN412" t="s">
        <v>18397</v>
      </c>
    </row>
    <row r="413" spans="1:40" ht="28.8" x14ac:dyDescent="0.3">
      <c r="A413" t="s">
        <v>2278</v>
      </c>
      <c r="B413" s="2" t="s">
        <v>15</v>
      </c>
      <c r="C413" s="3">
        <v>40025</v>
      </c>
      <c r="D413" t="s">
        <v>25</v>
      </c>
      <c r="E413" t="s">
        <v>2279</v>
      </c>
      <c r="F413" t="s">
        <v>2164</v>
      </c>
      <c r="G413" t="s">
        <v>2280</v>
      </c>
      <c r="H413" s="2" t="s">
        <v>138</v>
      </c>
      <c r="I413" s="2" t="s">
        <v>139</v>
      </c>
      <c r="J413" s="1" t="s">
        <v>2281</v>
      </c>
      <c r="K413" s="1">
        <f t="shared" si="27"/>
        <v>1</v>
      </c>
      <c r="L413" s="1">
        <f t="shared" si="27"/>
        <v>0</v>
      </c>
      <c r="M413" s="1">
        <f t="shared" si="27"/>
        <v>0</v>
      </c>
      <c r="N413" s="1">
        <f t="shared" si="27"/>
        <v>0</v>
      </c>
      <c r="O413" s="1">
        <f t="shared" si="28"/>
        <v>1</v>
      </c>
      <c r="P413" s="1" t="s">
        <v>18346</v>
      </c>
      <c r="Q413" s="1" t="s">
        <v>18355</v>
      </c>
      <c r="R413" s="1">
        <v>343</v>
      </c>
      <c r="S413" s="9">
        <f t="shared" si="30"/>
        <v>255.77510000000001</v>
      </c>
      <c r="T413" s="3">
        <v>44562</v>
      </c>
      <c r="U413" s="8" t="s">
        <v>2282</v>
      </c>
      <c r="V413" s="3">
        <v>44562</v>
      </c>
      <c r="W413" s="8" t="s">
        <v>285</v>
      </c>
      <c r="X413" s="8">
        <v>5</v>
      </c>
      <c r="Y413" s="10">
        <f t="shared" si="29"/>
        <v>1278.8755000000001</v>
      </c>
      <c r="Z413" s="10">
        <f>IFERROR(INDEX(EFs!B:B,MATCH(P413,EFs!A:A,0))*Dataset!Y413/1000,0)</f>
        <v>1.1617214510403355</v>
      </c>
      <c r="AA413">
        <v>32.84149</v>
      </c>
      <c r="AB413">
        <v>-116.78726899999999</v>
      </c>
      <c r="AC413">
        <v>1</v>
      </c>
      <c r="AD413" t="s">
        <v>18387</v>
      </c>
      <c r="AE413">
        <v>838</v>
      </c>
      <c r="AF413" t="s">
        <v>18676</v>
      </c>
      <c r="AI413" t="s">
        <v>18418</v>
      </c>
      <c r="AJ413" t="s">
        <v>18390</v>
      </c>
      <c r="AK413" t="s">
        <v>18391</v>
      </c>
      <c r="AL413">
        <v>91901</v>
      </c>
      <c r="AM413" t="s">
        <v>18392</v>
      </c>
      <c r="AN413" t="s">
        <v>18393</v>
      </c>
    </row>
    <row r="414" spans="1:40" ht="28.8" x14ac:dyDescent="0.3">
      <c r="A414" t="s">
        <v>2283</v>
      </c>
      <c r="B414" s="2" t="s">
        <v>15</v>
      </c>
      <c r="C414" s="3">
        <v>40025</v>
      </c>
      <c r="D414" t="s">
        <v>25</v>
      </c>
      <c r="E414" t="s">
        <v>2279</v>
      </c>
      <c r="F414" t="s">
        <v>2164</v>
      </c>
      <c r="G414" t="s">
        <v>2280</v>
      </c>
      <c r="H414" s="2" t="s">
        <v>138</v>
      </c>
      <c r="I414" s="2" t="s">
        <v>139</v>
      </c>
      <c r="J414" s="1" t="s">
        <v>2284</v>
      </c>
      <c r="K414" s="1">
        <f t="shared" si="27"/>
        <v>1</v>
      </c>
      <c r="L414" s="1">
        <f t="shared" si="27"/>
        <v>0</v>
      </c>
      <c r="M414" s="1">
        <f t="shared" si="27"/>
        <v>0</v>
      </c>
      <c r="N414" s="1">
        <f t="shared" si="27"/>
        <v>0</v>
      </c>
      <c r="O414" s="1">
        <f t="shared" si="28"/>
        <v>1</v>
      </c>
      <c r="P414" s="1" t="s">
        <v>18346</v>
      </c>
      <c r="Q414" s="1" t="s">
        <v>18355</v>
      </c>
      <c r="R414" s="1">
        <v>343</v>
      </c>
      <c r="S414" s="9">
        <f t="shared" si="30"/>
        <v>255.77510000000001</v>
      </c>
      <c r="T414" s="3">
        <v>44562</v>
      </c>
      <c r="U414" s="8" t="s">
        <v>2285</v>
      </c>
      <c r="V414" s="3">
        <v>44562</v>
      </c>
      <c r="W414" s="8" t="s">
        <v>2286</v>
      </c>
      <c r="X414" s="8">
        <v>5</v>
      </c>
      <c r="Y414" s="10">
        <f t="shared" si="29"/>
        <v>1278.8755000000001</v>
      </c>
      <c r="Z414" s="10">
        <f>IFERROR(INDEX(EFs!B:B,MATCH(P414,EFs!A:A,0))*Dataset!Y414/1000,0)</f>
        <v>1.1617214510403355</v>
      </c>
      <c r="AA414">
        <v>32.84149</v>
      </c>
      <c r="AB414">
        <v>-116.78726899999999</v>
      </c>
      <c r="AC414">
        <v>1</v>
      </c>
      <c r="AD414" t="s">
        <v>18387</v>
      </c>
      <c r="AE414">
        <v>838</v>
      </c>
      <c r="AF414" t="s">
        <v>18676</v>
      </c>
      <c r="AI414" t="s">
        <v>18418</v>
      </c>
      <c r="AJ414" t="s">
        <v>18390</v>
      </c>
      <c r="AK414" t="s">
        <v>18391</v>
      </c>
      <c r="AL414">
        <v>91901</v>
      </c>
      <c r="AM414" t="s">
        <v>18392</v>
      </c>
      <c r="AN414" t="s">
        <v>18393</v>
      </c>
    </row>
    <row r="415" spans="1:40" ht="28.8" x14ac:dyDescent="0.3">
      <c r="A415" t="s">
        <v>2287</v>
      </c>
      <c r="B415" s="2" t="s">
        <v>15</v>
      </c>
      <c r="C415" s="3">
        <v>40025</v>
      </c>
      <c r="D415" t="s">
        <v>25</v>
      </c>
      <c r="E415" t="s">
        <v>1036</v>
      </c>
      <c r="G415" t="s">
        <v>2288</v>
      </c>
      <c r="H415" s="2" t="s">
        <v>2289</v>
      </c>
      <c r="I415" s="2" t="s">
        <v>84</v>
      </c>
      <c r="J415" s="1" t="s">
        <v>2290</v>
      </c>
      <c r="K415" s="1">
        <f t="shared" si="27"/>
        <v>1</v>
      </c>
      <c r="L415" s="1">
        <f t="shared" si="27"/>
        <v>0</v>
      </c>
      <c r="M415" s="1">
        <f t="shared" si="27"/>
        <v>0</v>
      </c>
      <c r="N415" s="1">
        <f t="shared" si="27"/>
        <v>0</v>
      </c>
      <c r="O415" s="1">
        <f t="shared" si="28"/>
        <v>1</v>
      </c>
      <c r="P415" s="1" t="s">
        <v>18346</v>
      </c>
      <c r="Q415" s="1" t="s">
        <v>18355</v>
      </c>
      <c r="R415" s="1">
        <v>1039</v>
      </c>
      <c r="S415" s="9">
        <f t="shared" si="30"/>
        <v>774.78230000000008</v>
      </c>
      <c r="T415" s="3">
        <v>44680</v>
      </c>
      <c r="U415" s="8" t="s">
        <v>1599</v>
      </c>
      <c r="V415" s="3">
        <v>44680</v>
      </c>
      <c r="W415" s="8" t="s">
        <v>1600</v>
      </c>
      <c r="X415" s="8">
        <v>4</v>
      </c>
      <c r="Y415" s="10">
        <f t="shared" si="29"/>
        <v>3099.1292000000003</v>
      </c>
      <c r="Z415" s="10">
        <f>IFERROR(INDEX(EFs!B:B,MATCH(P415,EFs!A:A,0))*Dataset!Y415/1000,0)</f>
        <v>2.8152270265443935</v>
      </c>
      <c r="AA415">
        <v>32.681015000000002</v>
      </c>
      <c r="AB415">
        <v>-117.056134</v>
      </c>
      <c r="AC415">
        <v>1</v>
      </c>
      <c r="AD415" t="s">
        <v>18387</v>
      </c>
      <c r="AE415">
        <v>2228</v>
      </c>
      <c r="AF415" t="s">
        <v>18677</v>
      </c>
      <c r="AI415" t="s">
        <v>18389</v>
      </c>
      <c r="AJ415" t="s">
        <v>18390</v>
      </c>
      <c r="AK415" t="s">
        <v>18391</v>
      </c>
      <c r="AL415">
        <v>92139</v>
      </c>
      <c r="AM415" t="s">
        <v>18392</v>
      </c>
      <c r="AN415" t="s">
        <v>18393</v>
      </c>
    </row>
    <row r="416" spans="1:40" ht="28.8" x14ac:dyDescent="0.3">
      <c r="A416" t="s">
        <v>2291</v>
      </c>
      <c r="B416" s="2" t="s">
        <v>15</v>
      </c>
      <c r="C416" s="3">
        <v>40025</v>
      </c>
      <c r="D416" t="s">
        <v>25</v>
      </c>
      <c r="E416" t="s">
        <v>2292</v>
      </c>
      <c r="G416" t="s">
        <v>2293</v>
      </c>
      <c r="H416" s="2" t="s">
        <v>201</v>
      </c>
      <c r="I416" s="2" t="s">
        <v>46</v>
      </c>
      <c r="J416" s="1" t="s">
        <v>2294</v>
      </c>
      <c r="K416" s="1">
        <f t="shared" si="27"/>
        <v>1</v>
      </c>
      <c r="L416" s="1">
        <f t="shared" si="27"/>
        <v>0</v>
      </c>
      <c r="M416" s="1">
        <f t="shared" si="27"/>
        <v>0</v>
      </c>
      <c r="N416" s="1">
        <f t="shared" si="27"/>
        <v>0</v>
      </c>
      <c r="O416" s="1">
        <f t="shared" si="28"/>
        <v>1</v>
      </c>
      <c r="P416" s="1" t="s">
        <v>18346</v>
      </c>
      <c r="Q416" s="1" t="s">
        <v>18355</v>
      </c>
      <c r="R416" s="1">
        <v>545</v>
      </c>
      <c r="S416" s="9">
        <f t="shared" si="30"/>
        <v>406.40649999999999</v>
      </c>
      <c r="T416" s="3">
        <v>44606</v>
      </c>
      <c r="U416" s="8" t="s">
        <v>2295</v>
      </c>
      <c r="V416" s="3">
        <v>44606</v>
      </c>
      <c r="W416" s="8" t="s">
        <v>2295</v>
      </c>
      <c r="X416" s="8">
        <v>0</v>
      </c>
      <c r="Y416" s="10">
        <f t="shared" si="29"/>
        <v>0</v>
      </c>
      <c r="Z416" s="10">
        <f>IFERROR(INDEX(EFs!B:B,MATCH(P416,EFs!A:A,0))*Dataset!Y416/1000,0)</f>
        <v>0</v>
      </c>
      <c r="AA416">
        <v>32.836723999999997</v>
      </c>
      <c r="AB416">
        <v>-117.27093000000001</v>
      </c>
      <c r="AC416">
        <v>1</v>
      </c>
      <c r="AD416" t="s">
        <v>18387</v>
      </c>
      <c r="AE416">
        <v>1001</v>
      </c>
      <c r="AF416" t="s">
        <v>18678</v>
      </c>
      <c r="AI416" t="s">
        <v>18428</v>
      </c>
      <c r="AJ416" t="s">
        <v>18390</v>
      </c>
      <c r="AK416" t="s">
        <v>18391</v>
      </c>
      <c r="AL416">
        <v>92037</v>
      </c>
      <c r="AM416" t="s">
        <v>18392</v>
      </c>
      <c r="AN416" t="s">
        <v>18393</v>
      </c>
    </row>
    <row r="417" spans="1:40" ht="28.8" x14ac:dyDescent="0.3">
      <c r="A417" t="s">
        <v>2296</v>
      </c>
      <c r="B417" s="2" t="s">
        <v>15</v>
      </c>
      <c r="C417" s="3">
        <v>40025</v>
      </c>
      <c r="D417" t="s">
        <v>25</v>
      </c>
      <c r="E417" t="s">
        <v>2297</v>
      </c>
      <c r="F417" t="s">
        <v>2298</v>
      </c>
      <c r="G417" t="s">
        <v>2299</v>
      </c>
      <c r="H417" s="2" t="s">
        <v>781</v>
      </c>
      <c r="I417" s="2" t="s">
        <v>782</v>
      </c>
      <c r="J417" s="1" t="s">
        <v>2300</v>
      </c>
      <c r="K417" s="1">
        <f t="shared" si="27"/>
        <v>1</v>
      </c>
      <c r="L417" s="1">
        <f t="shared" si="27"/>
        <v>0</v>
      </c>
      <c r="M417" s="1">
        <f t="shared" si="27"/>
        <v>0</v>
      </c>
      <c r="N417" s="1">
        <f t="shared" si="27"/>
        <v>0</v>
      </c>
      <c r="O417" s="1">
        <f t="shared" si="28"/>
        <v>1</v>
      </c>
      <c r="P417" s="1" t="s">
        <v>18346</v>
      </c>
      <c r="Q417" s="1" t="s">
        <v>18355</v>
      </c>
      <c r="R417" s="1">
        <v>896</v>
      </c>
      <c r="S417" s="9">
        <f t="shared" si="30"/>
        <v>668.1472</v>
      </c>
      <c r="T417" s="3">
        <v>44405</v>
      </c>
      <c r="U417" s="8" t="s">
        <v>2301</v>
      </c>
      <c r="V417" s="3">
        <v>44405</v>
      </c>
      <c r="W417" s="8" t="s">
        <v>1378</v>
      </c>
      <c r="X417" s="8">
        <v>3</v>
      </c>
      <c r="Y417" s="10">
        <f t="shared" si="29"/>
        <v>2004.4416000000001</v>
      </c>
      <c r="Z417" s="10">
        <f>IFERROR(INDEX(EFs!B:B,MATCH(P417,EFs!A:A,0))*Dataset!Y417/1000,0)</f>
        <v>1.8208205599979137</v>
      </c>
      <c r="AA417">
        <v>32.891770000000001</v>
      </c>
      <c r="AB417">
        <v>-117.226086</v>
      </c>
      <c r="AC417">
        <v>1</v>
      </c>
      <c r="AD417" t="s">
        <v>18387</v>
      </c>
      <c r="AE417">
        <v>4110</v>
      </c>
      <c r="AF417" t="s">
        <v>18573</v>
      </c>
      <c r="AI417" t="s">
        <v>18389</v>
      </c>
      <c r="AJ417" t="s">
        <v>18390</v>
      </c>
      <c r="AK417" t="s">
        <v>18391</v>
      </c>
      <c r="AL417">
        <v>92121</v>
      </c>
      <c r="AM417" t="s">
        <v>18392</v>
      </c>
      <c r="AN417" t="s">
        <v>18407</v>
      </c>
    </row>
    <row r="418" spans="1:40" ht="43.2" x14ac:dyDescent="0.3">
      <c r="A418" t="s">
        <v>2302</v>
      </c>
      <c r="B418" s="2" t="s">
        <v>15</v>
      </c>
      <c r="C418" s="3">
        <v>40025</v>
      </c>
      <c r="D418" t="s">
        <v>193</v>
      </c>
      <c r="E418" t="s">
        <v>2303</v>
      </c>
      <c r="F418" t="s">
        <v>2304</v>
      </c>
      <c r="G418" t="s">
        <v>2305</v>
      </c>
      <c r="H418" s="2" t="s">
        <v>201</v>
      </c>
      <c r="I418" s="2" t="s">
        <v>46</v>
      </c>
      <c r="J418" s="1" t="s">
        <v>2306</v>
      </c>
      <c r="K418" s="1">
        <f t="shared" si="27"/>
        <v>1</v>
      </c>
      <c r="L418" s="1">
        <f t="shared" si="27"/>
        <v>0</v>
      </c>
      <c r="M418" s="1">
        <f t="shared" si="27"/>
        <v>0</v>
      </c>
      <c r="N418" s="1">
        <f t="shared" si="27"/>
        <v>0</v>
      </c>
      <c r="O418" s="1">
        <f t="shared" si="28"/>
        <v>1</v>
      </c>
      <c r="P418" s="1" t="s">
        <v>18346</v>
      </c>
      <c r="Q418" s="1">
        <v>275</v>
      </c>
      <c r="R418" s="1">
        <v>422</v>
      </c>
      <c r="S418" s="9">
        <f t="shared" si="30"/>
        <v>275</v>
      </c>
      <c r="T418" s="3">
        <v>44691</v>
      </c>
      <c r="U418" s="8" t="s">
        <v>2307</v>
      </c>
      <c r="V418" s="3">
        <v>44691</v>
      </c>
      <c r="W418" s="8" t="s">
        <v>2308</v>
      </c>
      <c r="X418" s="8">
        <v>5.9</v>
      </c>
      <c r="Y418" s="10">
        <f t="shared" si="29"/>
        <v>1622.5</v>
      </c>
      <c r="Z418" s="10">
        <f>IFERROR(INDEX(EFs!B:B,MATCH(P418,EFs!A:A,0))*Dataset!Y418/1000,0)</f>
        <v>1.4738675143225</v>
      </c>
      <c r="AA418">
        <v>32.903799999999997</v>
      </c>
      <c r="AB418">
        <v>-117.24296099999999</v>
      </c>
      <c r="AC418">
        <v>1</v>
      </c>
      <c r="AD418" t="s">
        <v>18394</v>
      </c>
      <c r="AE418">
        <v>11025</v>
      </c>
      <c r="AF418" t="s">
        <v>18493</v>
      </c>
      <c r="AI418" t="s">
        <v>18428</v>
      </c>
      <c r="AJ418" t="s">
        <v>18390</v>
      </c>
      <c r="AK418" t="s">
        <v>18391</v>
      </c>
      <c r="AL418">
        <v>92037</v>
      </c>
      <c r="AM418" t="s">
        <v>18392</v>
      </c>
      <c r="AN418" t="s">
        <v>18397</v>
      </c>
    </row>
    <row r="419" spans="1:40" ht="28.8" x14ac:dyDescent="0.3">
      <c r="A419" t="s">
        <v>2309</v>
      </c>
      <c r="B419" s="2" t="s">
        <v>15</v>
      </c>
      <c r="C419" s="3">
        <v>40025</v>
      </c>
      <c r="D419" t="s">
        <v>25</v>
      </c>
      <c r="E419" t="s">
        <v>1621</v>
      </c>
      <c r="G419" t="s">
        <v>2310</v>
      </c>
      <c r="H419" s="2" t="s">
        <v>847</v>
      </c>
      <c r="I419" s="2" t="s">
        <v>218</v>
      </c>
      <c r="J419" s="1" t="s">
        <v>2311</v>
      </c>
      <c r="K419" s="1">
        <f t="shared" si="27"/>
        <v>1</v>
      </c>
      <c r="L419" s="1">
        <f t="shared" si="27"/>
        <v>0</v>
      </c>
      <c r="M419" s="1">
        <f t="shared" si="27"/>
        <v>0</v>
      </c>
      <c r="N419" s="1">
        <f t="shared" si="27"/>
        <v>0</v>
      </c>
      <c r="O419" s="1">
        <f t="shared" si="28"/>
        <v>1</v>
      </c>
      <c r="P419" s="1" t="s">
        <v>18346</v>
      </c>
      <c r="Q419" s="1" t="s">
        <v>18355</v>
      </c>
      <c r="R419" s="1">
        <v>1199</v>
      </c>
      <c r="S419" s="9">
        <f t="shared" si="30"/>
        <v>894.09430000000009</v>
      </c>
      <c r="T419" s="3">
        <v>44461</v>
      </c>
      <c r="U419" s="8" t="s">
        <v>2312</v>
      </c>
      <c r="V419" s="3">
        <v>44461</v>
      </c>
      <c r="W419" s="8" t="s">
        <v>2313</v>
      </c>
      <c r="X419" s="8">
        <v>10.5</v>
      </c>
      <c r="Y419" s="10">
        <f t="shared" si="29"/>
        <v>9387.9901500000014</v>
      </c>
      <c r="Z419" s="10">
        <f>IFERROR(INDEX(EFs!B:B,MATCH(P419,EFs!A:A,0))*Dataset!Y419/1000,0)</f>
        <v>8.5279837946777306</v>
      </c>
      <c r="AA419">
        <v>32.710385000000002</v>
      </c>
      <c r="AB419">
        <v>-117.089596</v>
      </c>
      <c r="AC419">
        <v>1</v>
      </c>
      <c r="AD419" t="s">
        <v>18387</v>
      </c>
      <c r="AE419">
        <v>4890</v>
      </c>
      <c r="AF419" t="s">
        <v>18679</v>
      </c>
      <c r="AI419" t="s">
        <v>18389</v>
      </c>
      <c r="AJ419" t="s">
        <v>18390</v>
      </c>
      <c r="AK419" t="s">
        <v>18391</v>
      </c>
      <c r="AL419">
        <v>92102</v>
      </c>
      <c r="AM419" t="s">
        <v>18392</v>
      </c>
      <c r="AN419" t="s">
        <v>18393</v>
      </c>
    </row>
    <row r="420" spans="1:40" ht="43.2" x14ac:dyDescent="0.3">
      <c r="A420" t="s">
        <v>2314</v>
      </c>
      <c r="B420" s="2" t="s">
        <v>15</v>
      </c>
      <c r="C420" s="3">
        <v>40025</v>
      </c>
      <c r="D420" t="s">
        <v>25</v>
      </c>
      <c r="E420" t="s">
        <v>829</v>
      </c>
      <c r="F420" t="s">
        <v>830</v>
      </c>
      <c r="G420" t="s">
        <v>831</v>
      </c>
      <c r="H420" s="2" t="s">
        <v>647</v>
      </c>
      <c r="I420" s="2" t="s">
        <v>218</v>
      </c>
      <c r="J420" s="1" t="s">
        <v>2315</v>
      </c>
      <c r="K420" s="1">
        <f t="shared" si="27"/>
        <v>1</v>
      </c>
      <c r="L420" s="1">
        <f t="shared" si="27"/>
        <v>0</v>
      </c>
      <c r="M420" s="1">
        <f t="shared" si="27"/>
        <v>0</v>
      </c>
      <c r="N420" s="1">
        <f t="shared" si="27"/>
        <v>0</v>
      </c>
      <c r="O420" s="1">
        <f t="shared" si="28"/>
        <v>1</v>
      </c>
      <c r="P420" s="1" t="s">
        <v>18346</v>
      </c>
      <c r="Q420" s="1" t="s">
        <v>18355</v>
      </c>
      <c r="R420" s="1">
        <v>130</v>
      </c>
      <c r="S420" s="9">
        <f t="shared" si="30"/>
        <v>96.941000000000003</v>
      </c>
      <c r="T420" s="3">
        <v>44583</v>
      </c>
      <c r="U420" s="8" t="s">
        <v>2316</v>
      </c>
      <c r="V420" s="3">
        <v>44583</v>
      </c>
      <c r="W420" s="8" t="s">
        <v>2317</v>
      </c>
      <c r="X420" s="8">
        <v>1.6</v>
      </c>
      <c r="Y420" s="10">
        <f t="shared" si="29"/>
        <v>155.10560000000001</v>
      </c>
      <c r="Z420" s="10">
        <f>IFERROR(INDEX(EFs!B:B,MATCH(P420,EFs!A:A,0))*Dataset!Y420/1000,0)</f>
        <v>0.14089682904745759</v>
      </c>
      <c r="AA420">
        <v>32.724102999999999</v>
      </c>
      <c r="AB420">
        <v>-117.170912</v>
      </c>
      <c r="AC420">
        <v>0.5</v>
      </c>
      <c r="AD420" t="s">
        <v>18422</v>
      </c>
      <c r="AI420" t="s">
        <v>18389</v>
      </c>
      <c r="AJ420" t="s">
        <v>18390</v>
      </c>
      <c r="AK420" t="s">
        <v>18391</v>
      </c>
      <c r="AL420">
        <v>92101</v>
      </c>
      <c r="AM420" t="s">
        <v>18392</v>
      </c>
      <c r="AN420" t="s">
        <v>18397</v>
      </c>
    </row>
    <row r="421" spans="1:40" ht="43.2" x14ac:dyDescent="0.3">
      <c r="A421" t="s">
        <v>2318</v>
      </c>
      <c r="B421" s="2" t="s">
        <v>15</v>
      </c>
      <c r="C421" s="3">
        <v>40025</v>
      </c>
      <c r="D421" t="s">
        <v>25</v>
      </c>
      <c r="E421" t="s">
        <v>829</v>
      </c>
      <c r="F421" t="s">
        <v>830</v>
      </c>
      <c r="G421" t="s">
        <v>831</v>
      </c>
      <c r="H421" s="2" t="s">
        <v>647</v>
      </c>
      <c r="I421" s="2" t="s">
        <v>218</v>
      </c>
      <c r="J421" s="1" t="s">
        <v>2319</v>
      </c>
      <c r="K421" s="1">
        <f t="shared" si="27"/>
        <v>1</v>
      </c>
      <c r="L421" s="1">
        <f t="shared" si="27"/>
        <v>0</v>
      </c>
      <c r="M421" s="1">
        <f t="shared" si="27"/>
        <v>0</v>
      </c>
      <c r="N421" s="1">
        <f t="shared" si="27"/>
        <v>0</v>
      </c>
      <c r="O421" s="1">
        <f t="shared" si="28"/>
        <v>1</v>
      </c>
      <c r="P421" s="1" t="s">
        <v>18346</v>
      </c>
      <c r="Q421" s="1" t="s">
        <v>18355</v>
      </c>
      <c r="R421" s="1">
        <v>130</v>
      </c>
      <c r="S421" s="9">
        <f t="shared" si="30"/>
        <v>96.941000000000003</v>
      </c>
      <c r="T421" s="3">
        <v>44489</v>
      </c>
      <c r="U421" s="8" t="s">
        <v>2320</v>
      </c>
      <c r="V421" s="3">
        <v>44592</v>
      </c>
      <c r="W421" s="8" t="s">
        <v>2321</v>
      </c>
      <c r="X421" s="8">
        <v>6.2</v>
      </c>
      <c r="Y421" s="10">
        <f t="shared" si="29"/>
        <v>601.03420000000006</v>
      </c>
      <c r="Z421" s="10">
        <f>IFERROR(INDEX(EFs!B:B,MATCH(P421,EFs!A:A,0))*Dataset!Y421/1000,0)</f>
        <v>0.54597521255889836</v>
      </c>
      <c r="AA421">
        <v>32.724102999999999</v>
      </c>
      <c r="AB421">
        <v>-117.170912</v>
      </c>
      <c r="AC421">
        <v>0.5</v>
      </c>
      <c r="AD421" t="s">
        <v>18422</v>
      </c>
      <c r="AI421" t="s">
        <v>18389</v>
      </c>
      <c r="AJ421" t="s">
        <v>18390</v>
      </c>
      <c r="AK421" t="s">
        <v>18391</v>
      </c>
      <c r="AL421">
        <v>92101</v>
      </c>
      <c r="AM421" t="s">
        <v>18392</v>
      </c>
      <c r="AN421" t="s">
        <v>18397</v>
      </c>
    </row>
    <row r="422" spans="1:40" ht="43.2" x14ac:dyDescent="0.3">
      <c r="A422" t="s">
        <v>2322</v>
      </c>
      <c r="B422" s="2" t="s">
        <v>15</v>
      </c>
      <c r="C422" s="3">
        <v>40025</v>
      </c>
      <c r="D422" t="s">
        <v>25</v>
      </c>
      <c r="E422" t="s">
        <v>829</v>
      </c>
      <c r="F422" t="s">
        <v>830</v>
      </c>
      <c r="G422" t="s">
        <v>831</v>
      </c>
      <c r="H422" s="2" t="s">
        <v>647</v>
      </c>
      <c r="I422" s="2" t="s">
        <v>218</v>
      </c>
      <c r="J422" s="1" t="s">
        <v>2323</v>
      </c>
      <c r="K422" s="1">
        <f t="shared" si="27"/>
        <v>1</v>
      </c>
      <c r="L422" s="1">
        <f t="shared" si="27"/>
        <v>0</v>
      </c>
      <c r="M422" s="1">
        <f t="shared" si="27"/>
        <v>0</v>
      </c>
      <c r="N422" s="1">
        <f t="shared" si="27"/>
        <v>0</v>
      </c>
      <c r="O422" s="1">
        <f t="shared" si="28"/>
        <v>1</v>
      </c>
      <c r="P422" s="1" t="s">
        <v>18346</v>
      </c>
      <c r="Q422" s="1" t="s">
        <v>18355</v>
      </c>
      <c r="R422" s="1">
        <v>65</v>
      </c>
      <c r="S422" s="9">
        <f t="shared" si="30"/>
        <v>48.470500000000001</v>
      </c>
      <c r="T422" s="3">
        <v>44564</v>
      </c>
      <c r="U422" s="8" t="s">
        <v>2324</v>
      </c>
      <c r="V422" s="3">
        <v>44564</v>
      </c>
      <c r="W422" s="8" t="s">
        <v>915</v>
      </c>
      <c r="X422" s="8">
        <v>2.8</v>
      </c>
      <c r="Y422" s="10">
        <f t="shared" si="29"/>
        <v>135.7174</v>
      </c>
      <c r="Z422" s="10">
        <f>IFERROR(INDEX(EFs!B:B,MATCH(P422,EFs!A:A,0))*Dataset!Y422/1000,0)</f>
        <v>0.12328472541652541</v>
      </c>
      <c r="AA422">
        <v>32.724102999999999</v>
      </c>
      <c r="AB422">
        <v>-117.170912</v>
      </c>
      <c r="AC422">
        <v>0.5</v>
      </c>
      <c r="AD422" t="s">
        <v>18422</v>
      </c>
      <c r="AI422" t="s">
        <v>18389</v>
      </c>
      <c r="AJ422" t="s">
        <v>18390</v>
      </c>
      <c r="AK422" t="s">
        <v>18391</v>
      </c>
      <c r="AL422">
        <v>92101</v>
      </c>
      <c r="AM422" t="s">
        <v>18392</v>
      </c>
      <c r="AN422" t="s">
        <v>18397</v>
      </c>
    </row>
    <row r="423" spans="1:40" ht="28.8" x14ac:dyDescent="0.3">
      <c r="A423" t="s">
        <v>2325</v>
      </c>
      <c r="B423" s="2" t="s">
        <v>15</v>
      </c>
      <c r="C423" s="3">
        <v>40025</v>
      </c>
      <c r="D423" t="s">
        <v>25</v>
      </c>
      <c r="E423" t="s">
        <v>1392</v>
      </c>
      <c r="F423" t="s">
        <v>27</v>
      </c>
      <c r="G423" t="s">
        <v>1393</v>
      </c>
      <c r="H423" s="2" t="s">
        <v>610</v>
      </c>
      <c r="I423" s="2" t="s">
        <v>30</v>
      </c>
      <c r="J423" s="1" t="s">
        <v>2326</v>
      </c>
      <c r="K423" s="1">
        <f t="shared" si="27"/>
        <v>1</v>
      </c>
      <c r="L423" s="1">
        <f t="shared" si="27"/>
        <v>0</v>
      </c>
      <c r="M423" s="1">
        <f t="shared" si="27"/>
        <v>0</v>
      </c>
      <c r="N423" s="1">
        <f t="shared" si="27"/>
        <v>0</v>
      </c>
      <c r="O423" s="1">
        <f t="shared" si="28"/>
        <v>1</v>
      </c>
      <c r="P423" s="1" t="s">
        <v>18346</v>
      </c>
      <c r="Q423" s="1" t="s">
        <v>18355</v>
      </c>
      <c r="R423" s="1">
        <v>314</v>
      </c>
      <c r="S423" s="9">
        <f t="shared" si="30"/>
        <v>234.1498</v>
      </c>
      <c r="T423" s="3">
        <v>44343</v>
      </c>
      <c r="U423" s="8" t="s">
        <v>2327</v>
      </c>
      <c r="V423" s="3">
        <v>44343</v>
      </c>
      <c r="W423" s="8" t="s">
        <v>2328</v>
      </c>
      <c r="X423" s="8">
        <v>2</v>
      </c>
      <c r="Y423" s="10">
        <f t="shared" si="29"/>
        <v>468.2996</v>
      </c>
      <c r="Z423" s="10">
        <f>IFERROR(INDEX(EFs!B:B,MATCH(P423,EFs!A:A,0))*Dataset!Y423/1000,0)</f>
        <v>0.42540004154713157</v>
      </c>
      <c r="AA423">
        <v>33.013869999999997</v>
      </c>
      <c r="AB423">
        <v>-117.101984</v>
      </c>
      <c r="AC423">
        <v>1</v>
      </c>
      <c r="AD423" t="s">
        <v>18387</v>
      </c>
      <c r="AE423">
        <v>16945</v>
      </c>
      <c r="AF423" t="s">
        <v>18577</v>
      </c>
      <c r="AI423" t="s">
        <v>18389</v>
      </c>
      <c r="AJ423" t="s">
        <v>18390</v>
      </c>
      <c r="AK423" t="s">
        <v>18391</v>
      </c>
      <c r="AL423">
        <v>92127</v>
      </c>
      <c r="AM423" t="s">
        <v>18392</v>
      </c>
      <c r="AN423" t="s">
        <v>18393</v>
      </c>
    </row>
    <row r="424" spans="1:40" ht="43.2" x14ac:dyDescent="0.3">
      <c r="A424" t="s">
        <v>2329</v>
      </c>
      <c r="B424" s="2" t="s">
        <v>15</v>
      </c>
      <c r="C424" s="3">
        <v>40025</v>
      </c>
      <c r="D424" t="s">
        <v>25</v>
      </c>
      <c r="E424" t="s">
        <v>2330</v>
      </c>
      <c r="F424" t="s">
        <v>2331</v>
      </c>
      <c r="G424" t="s">
        <v>2332</v>
      </c>
      <c r="H424" s="2" t="s">
        <v>610</v>
      </c>
      <c r="I424" s="2" t="s">
        <v>30</v>
      </c>
      <c r="J424" s="1" t="s">
        <v>2333</v>
      </c>
      <c r="K424" s="1">
        <f t="shared" si="27"/>
        <v>1</v>
      </c>
      <c r="L424" s="1">
        <f t="shared" si="27"/>
        <v>0</v>
      </c>
      <c r="M424" s="1">
        <f t="shared" si="27"/>
        <v>0</v>
      </c>
      <c r="N424" s="1">
        <f t="shared" si="27"/>
        <v>0</v>
      </c>
      <c r="O424" s="1">
        <f t="shared" si="28"/>
        <v>1</v>
      </c>
      <c r="P424" s="1" t="s">
        <v>18346</v>
      </c>
      <c r="Q424" s="1">
        <v>250</v>
      </c>
      <c r="R424" s="1">
        <v>382</v>
      </c>
      <c r="S424" s="9">
        <f t="shared" si="30"/>
        <v>250</v>
      </c>
      <c r="T424" s="8"/>
      <c r="U424" s="8"/>
      <c r="V424" s="8"/>
      <c r="W424" s="8"/>
      <c r="X424" s="8"/>
      <c r="Y424" s="10">
        <f t="shared" si="29"/>
        <v>0</v>
      </c>
      <c r="Z424" s="10">
        <f>IFERROR(INDEX(EFs!B:B,MATCH(P424,EFs!A:A,0))*Dataset!Y424/1000,0)</f>
        <v>0</v>
      </c>
      <c r="AA424">
        <v>33.014000000000003</v>
      </c>
      <c r="AB424">
        <v>-117.099118</v>
      </c>
      <c r="AC424">
        <v>1</v>
      </c>
      <c r="AD424" t="s">
        <v>18387</v>
      </c>
      <c r="AE424">
        <v>10930</v>
      </c>
      <c r="AF424" t="s">
        <v>18583</v>
      </c>
      <c r="AI424" t="s">
        <v>18389</v>
      </c>
      <c r="AJ424" t="s">
        <v>18390</v>
      </c>
      <c r="AK424" t="s">
        <v>18391</v>
      </c>
      <c r="AL424">
        <v>92127</v>
      </c>
      <c r="AM424" t="s">
        <v>18392</v>
      </c>
      <c r="AN424" t="s">
        <v>18407</v>
      </c>
    </row>
    <row r="425" spans="1:40" ht="28.8" x14ac:dyDescent="0.3">
      <c r="A425" t="s">
        <v>2334</v>
      </c>
      <c r="B425" s="2" t="s">
        <v>15</v>
      </c>
      <c r="C425" s="3">
        <v>40025</v>
      </c>
      <c r="D425" t="s">
        <v>25</v>
      </c>
      <c r="E425" t="s">
        <v>2335</v>
      </c>
      <c r="F425" t="s">
        <v>2336</v>
      </c>
      <c r="G425" t="s">
        <v>2337</v>
      </c>
      <c r="H425" s="2" t="s">
        <v>83</v>
      </c>
      <c r="I425" s="2" t="s">
        <v>84</v>
      </c>
      <c r="J425" s="1" t="s">
        <v>2338</v>
      </c>
      <c r="K425" s="1">
        <f t="shared" si="27"/>
        <v>1</v>
      </c>
      <c r="L425" s="1">
        <f t="shared" si="27"/>
        <v>0</v>
      </c>
      <c r="M425" s="1">
        <f t="shared" si="27"/>
        <v>0</v>
      </c>
      <c r="N425" s="1">
        <f t="shared" si="27"/>
        <v>0</v>
      </c>
      <c r="O425" s="1">
        <f t="shared" si="28"/>
        <v>1</v>
      </c>
      <c r="P425" s="1" t="s">
        <v>18346</v>
      </c>
      <c r="Q425" s="1" t="s">
        <v>18355</v>
      </c>
      <c r="R425" s="1">
        <v>298</v>
      </c>
      <c r="S425" s="9">
        <f t="shared" si="30"/>
        <v>222.21860000000001</v>
      </c>
      <c r="T425" s="8"/>
      <c r="U425" s="8"/>
      <c r="V425" s="8"/>
      <c r="W425" s="8"/>
      <c r="X425" s="8"/>
      <c r="Y425" s="10">
        <f t="shared" si="29"/>
        <v>0</v>
      </c>
      <c r="Z425" s="10">
        <f>IFERROR(INDEX(EFs!B:B,MATCH(P425,EFs!A:A,0))*Dataset!Y425/1000,0)</f>
        <v>0</v>
      </c>
      <c r="AA425">
        <v>32.635232000000002</v>
      </c>
      <c r="AB425">
        <v>-117.097139</v>
      </c>
      <c r="AC425">
        <v>1</v>
      </c>
      <c r="AD425" t="s">
        <v>18387</v>
      </c>
      <c r="AE425">
        <v>744</v>
      </c>
      <c r="AF425" t="s">
        <v>18680</v>
      </c>
      <c r="AI425" t="s">
        <v>18406</v>
      </c>
      <c r="AJ425" t="s">
        <v>18390</v>
      </c>
      <c r="AK425" t="s">
        <v>18391</v>
      </c>
      <c r="AL425">
        <v>91910</v>
      </c>
      <c r="AM425" t="s">
        <v>18392</v>
      </c>
      <c r="AN425" t="s">
        <v>18393</v>
      </c>
    </row>
    <row r="426" spans="1:40" ht="28.8" x14ac:dyDescent="0.3">
      <c r="A426" t="s">
        <v>2339</v>
      </c>
      <c r="B426" s="2" t="s">
        <v>15</v>
      </c>
      <c r="C426" s="3">
        <v>40025</v>
      </c>
      <c r="D426" t="s">
        <v>25</v>
      </c>
      <c r="E426" t="s">
        <v>2205</v>
      </c>
      <c r="G426" t="s">
        <v>2340</v>
      </c>
      <c r="H426" s="2" t="s">
        <v>115</v>
      </c>
      <c r="I426" s="2" t="s">
        <v>46</v>
      </c>
      <c r="J426" s="1" t="s">
        <v>2341</v>
      </c>
      <c r="K426" s="1">
        <f t="shared" si="27"/>
        <v>1</v>
      </c>
      <c r="L426" s="1">
        <f t="shared" si="27"/>
        <v>0</v>
      </c>
      <c r="M426" s="1">
        <f t="shared" si="27"/>
        <v>0</v>
      </c>
      <c r="N426" s="1">
        <f t="shared" si="27"/>
        <v>0</v>
      </c>
      <c r="O426" s="1">
        <f t="shared" si="28"/>
        <v>1</v>
      </c>
      <c r="P426" s="1" t="s">
        <v>18346</v>
      </c>
      <c r="Q426" s="1" t="s">
        <v>18355</v>
      </c>
      <c r="R426" s="1">
        <v>187</v>
      </c>
      <c r="S426" s="9">
        <f t="shared" si="30"/>
        <v>139.44589999999999</v>
      </c>
      <c r="T426" s="3">
        <v>44454</v>
      </c>
      <c r="U426" s="8" t="s">
        <v>2342</v>
      </c>
      <c r="V426" s="3">
        <v>44454</v>
      </c>
      <c r="W426" s="8" t="s">
        <v>2342</v>
      </c>
      <c r="X426" s="8">
        <v>0</v>
      </c>
      <c r="Y426" s="10">
        <f t="shared" si="29"/>
        <v>0</v>
      </c>
      <c r="Z426" s="10">
        <f>IFERROR(INDEX(EFs!B:B,MATCH(P426,EFs!A:A,0))*Dataset!Y426/1000,0)</f>
        <v>0</v>
      </c>
      <c r="AA426">
        <v>32.74774</v>
      </c>
      <c r="AB426">
        <v>-117.198049</v>
      </c>
      <c r="AC426">
        <v>1</v>
      </c>
      <c r="AD426" t="s">
        <v>18394</v>
      </c>
      <c r="AE426">
        <v>4297</v>
      </c>
      <c r="AF426" t="s">
        <v>18575</v>
      </c>
      <c r="AG426" t="s">
        <v>18582</v>
      </c>
      <c r="AH426">
        <v>37</v>
      </c>
      <c r="AI426" t="s">
        <v>18389</v>
      </c>
      <c r="AJ426" t="s">
        <v>18390</v>
      </c>
      <c r="AK426" t="s">
        <v>18391</v>
      </c>
      <c r="AL426">
        <v>92110</v>
      </c>
      <c r="AM426" t="s">
        <v>18392</v>
      </c>
      <c r="AN426" t="s">
        <v>18397</v>
      </c>
    </row>
    <row r="427" spans="1:40" ht="28.8" x14ac:dyDescent="0.3">
      <c r="A427" t="s">
        <v>2343</v>
      </c>
      <c r="B427" s="2" t="s">
        <v>15</v>
      </c>
      <c r="C427" s="3">
        <v>40025</v>
      </c>
      <c r="D427" t="s">
        <v>25</v>
      </c>
      <c r="E427" t="s">
        <v>2344</v>
      </c>
      <c r="F427" t="s">
        <v>2345</v>
      </c>
      <c r="G427" t="s">
        <v>2346</v>
      </c>
      <c r="H427" s="2" t="s">
        <v>781</v>
      </c>
      <c r="I427" s="2" t="s">
        <v>782</v>
      </c>
      <c r="J427" s="1" t="s">
        <v>2347</v>
      </c>
      <c r="K427" s="1">
        <f t="shared" si="27"/>
        <v>1</v>
      </c>
      <c r="L427" s="1">
        <f t="shared" si="27"/>
        <v>0</v>
      </c>
      <c r="M427" s="1">
        <f t="shared" si="27"/>
        <v>0</v>
      </c>
      <c r="N427" s="1">
        <f t="shared" si="27"/>
        <v>0</v>
      </c>
      <c r="O427" s="1">
        <f t="shared" si="28"/>
        <v>1</v>
      </c>
      <c r="P427" s="1" t="s">
        <v>18346</v>
      </c>
      <c r="Q427" s="1" t="s">
        <v>18355</v>
      </c>
      <c r="R427" s="1">
        <v>550</v>
      </c>
      <c r="S427" s="9">
        <f t="shared" si="30"/>
        <v>410.13499999999999</v>
      </c>
      <c r="T427" s="3">
        <v>44561</v>
      </c>
      <c r="U427" s="8" t="s">
        <v>2348</v>
      </c>
      <c r="V427" s="3">
        <v>44804</v>
      </c>
      <c r="W427" s="8" t="s">
        <v>2349</v>
      </c>
      <c r="X427" s="8">
        <v>7</v>
      </c>
      <c r="Y427" s="10">
        <f t="shared" si="29"/>
        <v>2870.9449999999997</v>
      </c>
      <c r="Z427" s="10">
        <f>IFERROR(INDEX(EFs!B:B,MATCH(P427,EFs!A:A,0))*Dataset!Y427/1000,0)</f>
        <v>2.6079461145803449</v>
      </c>
      <c r="AA427">
        <v>32.877541999999998</v>
      </c>
      <c r="AB427">
        <v>-117.16448699999999</v>
      </c>
      <c r="AC427">
        <v>1</v>
      </c>
      <c r="AD427" t="s">
        <v>18387</v>
      </c>
      <c r="AE427">
        <v>7007</v>
      </c>
      <c r="AF427" t="s">
        <v>18681</v>
      </c>
      <c r="AI427" t="s">
        <v>18389</v>
      </c>
      <c r="AJ427" t="s">
        <v>18390</v>
      </c>
      <c r="AK427" t="s">
        <v>18391</v>
      </c>
      <c r="AL427">
        <v>92121</v>
      </c>
      <c r="AM427" t="s">
        <v>18392</v>
      </c>
      <c r="AN427" t="s">
        <v>18393</v>
      </c>
    </row>
    <row r="428" spans="1:40" ht="28.8" x14ac:dyDescent="0.3">
      <c r="A428" t="s">
        <v>2350</v>
      </c>
      <c r="B428" s="2" t="s">
        <v>15</v>
      </c>
      <c r="C428" s="3">
        <v>40025</v>
      </c>
      <c r="D428" t="s">
        <v>193</v>
      </c>
      <c r="E428" t="s">
        <v>2351</v>
      </c>
      <c r="F428" t="s">
        <v>2352</v>
      </c>
      <c r="G428" t="s">
        <v>2353</v>
      </c>
      <c r="H428" s="2" t="s">
        <v>38</v>
      </c>
      <c r="I428" s="2" t="s">
        <v>30</v>
      </c>
      <c r="J428" s="1" t="s">
        <v>2354</v>
      </c>
      <c r="K428" s="1">
        <f t="shared" si="27"/>
        <v>1</v>
      </c>
      <c r="L428" s="1">
        <f t="shared" si="27"/>
        <v>0</v>
      </c>
      <c r="M428" s="1">
        <f t="shared" si="27"/>
        <v>0</v>
      </c>
      <c r="N428" s="1">
        <f t="shared" si="27"/>
        <v>0</v>
      </c>
      <c r="O428" s="1">
        <f t="shared" si="28"/>
        <v>1</v>
      </c>
      <c r="P428" s="1" t="s">
        <v>18346</v>
      </c>
      <c r="Q428" s="1" t="s">
        <v>18355</v>
      </c>
      <c r="R428" s="1">
        <v>550</v>
      </c>
      <c r="S428" s="9">
        <f t="shared" si="30"/>
        <v>410.13499999999999</v>
      </c>
      <c r="T428" s="3">
        <v>44405</v>
      </c>
      <c r="U428" s="8" t="s">
        <v>2355</v>
      </c>
      <c r="V428" s="3">
        <v>44771</v>
      </c>
      <c r="W428" s="8" t="s">
        <v>2356</v>
      </c>
      <c r="X428" s="8">
        <v>24.2</v>
      </c>
      <c r="Y428" s="10">
        <f t="shared" si="29"/>
        <v>9925.2669999999998</v>
      </c>
      <c r="Z428" s="10">
        <f>IFERROR(INDEX(EFs!B:B,MATCH(P428,EFs!A:A,0))*Dataset!Y428/1000,0)</f>
        <v>9.0160422818349062</v>
      </c>
      <c r="AA428">
        <v>32.911231000000001</v>
      </c>
      <c r="AB428">
        <v>-117.065133</v>
      </c>
      <c r="AC428">
        <v>1</v>
      </c>
      <c r="AD428" t="s">
        <v>18387</v>
      </c>
      <c r="AE428">
        <v>12404</v>
      </c>
      <c r="AF428" t="s">
        <v>18682</v>
      </c>
      <c r="AI428" t="s">
        <v>18389</v>
      </c>
      <c r="AJ428" t="s">
        <v>18390</v>
      </c>
      <c r="AK428" t="s">
        <v>18391</v>
      </c>
      <c r="AL428">
        <v>92131</v>
      </c>
      <c r="AM428" t="s">
        <v>18392</v>
      </c>
      <c r="AN428" t="s">
        <v>18393</v>
      </c>
    </row>
    <row r="429" spans="1:40" ht="28.8" x14ac:dyDescent="0.3">
      <c r="A429" t="s">
        <v>2357</v>
      </c>
      <c r="B429" s="2" t="s">
        <v>15</v>
      </c>
      <c r="C429" s="3">
        <v>40025</v>
      </c>
      <c r="D429" t="s">
        <v>25</v>
      </c>
      <c r="E429" t="s">
        <v>1036</v>
      </c>
      <c r="F429" t="s">
        <v>27</v>
      </c>
      <c r="G429" t="s">
        <v>2358</v>
      </c>
      <c r="H429" s="2" t="s">
        <v>897</v>
      </c>
      <c r="I429" s="2" t="s">
        <v>75</v>
      </c>
      <c r="J429" s="1" t="s">
        <v>2359</v>
      </c>
      <c r="K429" s="1">
        <f t="shared" si="27"/>
        <v>1</v>
      </c>
      <c r="L429" s="1">
        <f t="shared" si="27"/>
        <v>0</v>
      </c>
      <c r="M429" s="1">
        <f t="shared" si="27"/>
        <v>0</v>
      </c>
      <c r="N429" s="1">
        <f t="shared" si="27"/>
        <v>0</v>
      </c>
      <c r="O429" s="1">
        <f t="shared" si="28"/>
        <v>1</v>
      </c>
      <c r="P429" s="1" t="s">
        <v>18346</v>
      </c>
      <c r="Q429" s="1" t="s">
        <v>18355</v>
      </c>
      <c r="R429" s="1">
        <v>1786</v>
      </c>
      <c r="S429" s="9">
        <f t="shared" si="30"/>
        <v>1331.8202000000001</v>
      </c>
      <c r="T429" s="8"/>
      <c r="U429" s="8"/>
      <c r="V429" s="8"/>
      <c r="W429" s="8"/>
      <c r="X429" s="8"/>
      <c r="Y429" s="10">
        <f t="shared" si="29"/>
        <v>0</v>
      </c>
      <c r="Z429" s="10">
        <f>IFERROR(INDEX(EFs!B:B,MATCH(P429,EFs!A:A,0))*Dataset!Y429/1000,0)</f>
        <v>0</v>
      </c>
      <c r="AA429">
        <v>32.951326000000002</v>
      </c>
      <c r="AB429">
        <v>-117.241468</v>
      </c>
      <c r="AC429">
        <v>0.9</v>
      </c>
      <c r="AD429" t="s">
        <v>18387</v>
      </c>
      <c r="AE429">
        <v>3020</v>
      </c>
      <c r="AF429" t="s">
        <v>18683</v>
      </c>
      <c r="AI429" t="s">
        <v>18389</v>
      </c>
      <c r="AJ429" t="s">
        <v>18390</v>
      </c>
      <c r="AK429" t="s">
        <v>18391</v>
      </c>
      <c r="AL429">
        <v>92130</v>
      </c>
      <c r="AM429" t="s">
        <v>18392</v>
      </c>
      <c r="AN429" t="s">
        <v>18393</v>
      </c>
    </row>
    <row r="430" spans="1:40" ht="28.8" x14ac:dyDescent="0.3">
      <c r="A430" t="s">
        <v>2360</v>
      </c>
      <c r="B430" s="2" t="s">
        <v>15</v>
      </c>
      <c r="C430" s="3">
        <v>40025</v>
      </c>
      <c r="D430" t="s">
        <v>25</v>
      </c>
      <c r="E430" t="s">
        <v>2361</v>
      </c>
      <c r="F430" t="s">
        <v>2362</v>
      </c>
      <c r="G430" t="s">
        <v>2363</v>
      </c>
      <c r="H430" s="2" t="s">
        <v>19</v>
      </c>
      <c r="I430" s="2" t="s">
        <v>20</v>
      </c>
      <c r="J430" s="1" t="s">
        <v>2364</v>
      </c>
      <c r="K430" s="1">
        <f t="shared" si="27"/>
        <v>1</v>
      </c>
      <c r="L430" s="1">
        <f t="shared" si="27"/>
        <v>0</v>
      </c>
      <c r="M430" s="1">
        <f t="shared" si="27"/>
        <v>0</v>
      </c>
      <c r="N430" s="1">
        <f t="shared" si="27"/>
        <v>0</v>
      </c>
      <c r="O430" s="1">
        <f t="shared" si="28"/>
        <v>1</v>
      </c>
      <c r="P430" s="1" t="s">
        <v>18346</v>
      </c>
      <c r="Q430" s="1">
        <v>250</v>
      </c>
      <c r="R430" s="1">
        <v>335</v>
      </c>
      <c r="S430" s="9">
        <f t="shared" si="30"/>
        <v>250</v>
      </c>
      <c r="T430" s="8"/>
      <c r="U430" s="8"/>
      <c r="V430" s="8"/>
      <c r="W430" s="8"/>
      <c r="X430" s="8"/>
      <c r="Y430" s="10">
        <f t="shared" si="29"/>
        <v>0</v>
      </c>
      <c r="Z430" s="10">
        <f>IFERROR(INDEX(EFs!B:B,MATCH(P430,EFs!A:A,0))*Dataset!Y430/1000,0)</f>
        <v>0</v>
      </c>
      <c r="AA430">
        <v>32.716900000000003</v>
      </c>
      <c r="AB430">
        <v>-117.16273200000001</v>
      </c>
      <c r="AC430">
        <v>1</v>
      </c>
      <c r="AD430" t="s">
        <v>18394</v>
      </c>
      <c r="AE430">
        <v>220</v>
      </c>
      <c r="AF430" t="s">
        <v>18684</v>
      </c>
      <c r="AI430" t="s">
        <v>18389</v>
      </c>
      <c r="AJ430" t="s">
        <v>18390</v>
      </c>
      <c r="AK430" t="s">
        <v>18391</v>
      </c>
      <c r="AL430">
        <v>92101</v>
      </c>
      <c r="AM430" t="s">
        <v>18392</v>
      </c>
      <c r="AN430" t="s">
        <v>18397</v>
      </c>
    </row>
    <row r="431" spans="1:40" ht="28.8" x14ac:dyDescent="0.3">
      <c r="A431" t="s">
        <v>2365</v>
      </c>
      <c r="B431" s="2" t="s">
        <v>15</v>
      </c>
      <c r="C431" s="3">
        <v>40025</v>
      </c>
      <c r="D431" t="s">
        <v>25</v>
      </c>
      <c r="E431" t="s">
        <v>2351</v>
      </c>
      <c r="F431" t="s">
        <v>2366</v>
      </c>
      <c r="G431" t="s">
        <v>2367</v>
      </c>
      <c r="H431" s="2" t="s">
        <v>364</v>
      </c>
      <c r="I431" s="2" t="s">
        <v>62</v>
      </c>
      <c r="J431" s="1" t="s">
        <v>2368</v>
      </c>
      <c r="K431" s="1">
        <f t="shared" si="27"/>
        <v>1</v>
      </c>
      <c r="L431" s="1">
        <f t="shared" si="27"/>
        <v>0</v>
      </c>
      <c r="M431" s="1">
        <f t="shared" si="27"/>
        <v>0</v>
      </c>
      <c r="N431" s="1">
        <f t="shared" si="27"/>
        <v>0</v>
      </c>
      <c r="O431" s="1">
        <f t="shared" si="28"/>
        <v>1</v>
      </c>
      <c r="P431" s="1" t="s">
        <v>18346</v>
      </c>
      <c r="Q431" s="1" t="s">
        <v>18355</v>
      </c>
      <c r="R431" s="1">
        <v>1495</v>
      </c>
      <c r="S431" s="9">
        <f t="shared" si="30"/>
        <v>1114.8215</v>
      </c>
      <c r="T431" s="3">
        <v>44544</v>
      </c>
      <c r="U431" s="8" t="s">
        <v>2369</v>
      </c>
      <c r="V431" s="3">
        <v>44700</v>
      </c>
      <c r="W431" s="8" t="s">
        <v>549</v>
      </c>
      <c r="X431" s="8">
        <v>18.600000000000001</v>
      </c>
      <c r="Y431" s="10">
        <f t="shared" si="29"/>
        <v>20735.679900000003</v>
      </c>
      <c r="Z431" s="10">
        <f>IFERROR(INDEX(EFs!B:B,MATCH(P431,EFs!A:A,0))*Dataset!Y431/1000,0)</f>
        <v>18.836144833281988</v>
      </c>
      <c r="AA431">
        <v>32.779995999999997</v>
      </c>
      <c r="AB431">
        <v>-117.03997699999999</v>
      </c>
      <c r="AC431">
        <v>1</v>
      </c>
      <c r="AD431" t="s">
        <v>18387</v>
      </c>
      <c r="AE431">
        <v>5540</v>
      </c>
      <c r="AF431" t="s">
        <v>18685</v>
      </c>
      <c r="AI431" t="s">
        <v>18460</v>
      </c>
      <c r="AJ431" t="s">
        <v>18390</v>
      </c>
      <c r="AK431" t="s">
        <v>18391</v>
      </c>
      <c r="AL431">
        <v>91942</v>
      </c>
      <c r="AM431" t="s">
        <v>18392</v>
      </c>
      <c r="AN431" t="s">
        <v>18393</v>
      </c>
    </row>
    <row r="432" spans="1:40" ht="43.2" x14ac:dyDescent="0.3">
      <c r="A432" t="s">
        <v>2370</v>
      </c>
      <c r="B432" s="2" t="s">
        <v>15</v>
      </c>
      <c r="C432" s="3">
        <v>40025</v>
      </c>
      <c r="D432" t="s">
        <v>25</v>
      </c>
      <c r="E432" t="s">
        <v>992</v>
      </c>
      <c r="F432" t="s">
        <v>2371</v>
      </c>
      <c r="G432" t="s">
        <v>2372</v>
      </c>
      <c r="H432" s="2" t="s">
        <v>1076</v>
      </c>
      <c r="I432" s="2" t="s">
        <v>75</v>
      </c>
      <c r="J432" s="1" t="s">
        <v>2373</v>
      </c>
      <c r="K432" s="1">
        <f t="shared" si="27"/>
        <v>1</v>
      </c>
      <c r="L432" s="1">
        <f t="shared" si="27"/>
        <v>0</v>
      </c>
      <c r="M432" s="1">
        <f t="shared" si="27"/>
        <v>0</v>
      </c>
      <c r="N432" s="1">
        <f t="shared" si="27"/>
        <v>0</v>
      </c>
      <c r="O432" s="1">
        <f t="shared" si="28"/>
        <v>1</v>
      </c>
      <c r="P432" s="1" t="s">
        <v>18346</v>
      </c>
      <c r="Q432" s="1">
        <v>600</v>
      </c>
      <c r="R432" s="1" t="s">
        <v>18352</v>
      </c>
      <c r="S432" s="9">
        <f t="shared" si="30"/>
        <v>600</v>
      </c>
      <c r="T432" s="8"/>
      <c r="U432" s="8"/>
      <c r="V432" s="8"/>
      <c r="W432" s="8"/>
      <c r="X432" s="8"/>
      <c r="Y432" s="10">
        <f t="shared" si="29"/>
        <v>0</v>
      </c>
      <c r="Z432" s="10">
        <f>IFERROR(INDEX(EFs!B:B,MATCH(P432,EFs!A:A,0))*Dataset!Y432/1000,0)</f>
        <v>0</v>
      </c>
      <c r="AA432">
        <v>33.117629999999998</v>
      </c>
      <c r="AB432">
        <v>-117.273139</v>
      </c>
      <c r="AC432">
        <v>1</v>
      </c>
      <c r="AD432" t="s">
        <v>18387</v>
      </c>
      <c r="AE432">
        <v>2160</v>
      </c>
      <c r="AF432" t="s">
        <v>18686</v>
      </c>
      <c r="AI432" t="s">
        <v>18509</v>
      </c>
      <c r="AJ432" t="s">
        <v>18390</v>
      </c>
      <c r="AK432" t="s">
        <v>18391</v>
      </c>
      <c r="AL432">
        <v>92011</v>
      </c>
      <c r="AM432" t="s">
        <v>18392</v>
      </c>
      <c r="AN432" t="s">
        <v>18393</v>
      </c>
    </row>
    <row r="433" spans="1:40" ht="28.8" x14ac:dyDescent="0.3">
      <c r="A433" t="s">
        <v>2374</v>
      </c>
      <c r="B433" s="2" t="s">
        <v>15</v>
      </c>
      <c r="C433" s="3">
        <v>40025</v>
      </c>
      <c r="D433" t="s">
        <v>25</v>
      </c>
      <c r="E433" t="s">
        <v>2375</v>
      </c>
      <c r="F433" t="s">
        <v>2376</v>
      </c>
      <c r="G433" t="s">
        <v>2377</v>
      </c>
      <c r="H433" s="2" t="s">
        <v>1579</v>
      </c>
      <c r="I433" s="2" t="s">
        <v>30</v>
      </c>
      <c r="J433" s="1" t="s">
        <v>2378</v>
      </c>
      <c r="K433" s="1">
        <f t="shared" si="27"/>
        <v>1</v>
      </c>
      <c r="L433" s="1">
        <f t="shared" si="27"/>
        <v>0</v>
      </c>
      <c r="M433" s="1">
        <f t="shared" si="27"/>
        <v>0</v>
      </c>
      <c r="N433" s="1">
        <f t="shared" si="27"/>
        <v>0</v>
      </c>
      <c r="O433" s="1">
        <f t="shared" si="28"/>
        <v>1</v>
      </c>
      <c r="P433" s="1" t="s">
        <v>18346</v>
      </c>
      <c r="Q433" s="1" t="s">
        <v>18355</v>
      </c>
      <c r="R433" s="1">
        <v>120</v>
      </c>
      <c r="S433" s="9">
        <f t="shared" si="30"/>
        <v>89.484000000000009</v>
      </c>
      <c r="T433" s="3">
        <v>44461</v>
      </c>
      <c r="U433" s="8" t="s">
        <v>2379</v>
      </c>
      <c r="V433" s="3">
        <v>44804</v>
      </c>
      <c r="W433" s="8" t="s">
        <v>2380</v>
      </c>
      <c r="X433" s="8">
        <v>16.5</v>
      </c>
      <c r="Y433" s="10">
        <f t="shared" si="29"/>
        <v>1476.4860000000001</v>
      </c>
      <c r="Z433" s="10">
        <f>IFERROR(INDEX(EFs!B:B,MATCH(P433,EFs!A:A,0))*Dataset!Y433/1000,0)</f>
        <v>1.341229430355606</v>
      </c>
      <c r="AA433">
        <v>32.943392000000003</v>
      </c>
      <c r="AB433">
        <v>-117.02392500000001</v>
      </c>
      <c r="AC433">
        <v>1</v>
      </c>
      <c r="AD433" t="s">
        <v>18387</v>
      </c>
      <c r="AE433">
        <v>12395</v>
      </c>
      <c r="AF433" t="s">
        <v>18687</v>
      </c>
      <c r="AI433" t="s">
        <v>18600</v>
      </c>
      <c r="AJ433" t="s">
        <v>18390</v>
      </c>
      <c r="AK433" t="s">
        <v>18391</v>
      </c>
      <c r="AL433">
        <v>92064</v>
      </c>
      <c r="AM433" t="s">
        <v>18392</v>
      </c>
      <c r="AN433" t="s">
        <v>18407</v>
      </c>
    </row>
    <row r="434" spans="1:40" ht="43.2" x14ac:dyDescent="0.3">
      <c r="A434" t="s">
        <v>2381</v>
      </c>
      <c r="B434" s="2" t="s">
        <v>15</v>
      </c>
      <c r="C434" s="3">
        <v>40025</v>
      </c>
      <c r="D434" t="s">
        <v>25</v>
      </c>
      <c r="E434" t="s">
        <v>58</v>
      </c>
      <c r="F434" t="s">
        <v>59</v>
      </c>
      <c r="G434" t="s">
        <v>60</v>
      </c>
      <c r="H434" s="2" t="s">
        <v>61</v>
      </c>
      <c r="I434" s="2" t="s">
        <v>62</v>
      </c>
      <c r="J434" s="1" t="s">
        <v>2382</v>
      </c>
      <c r="K434" s="1">
        <f t="shared" si="27"/>
        <v>1</v>
      </c>
      <c r="L434" s="1">
        <f t="shared" si="27"/>
        <v>0</v>
      </c>
      <c r="M434" s="1">
        <f t="shared" si="27"/>
        <v>0</v>
      </c>
      <c r="N434" s="1">
        <f t="shared" si="27"/>
        <v>0</v>
      </c>
      <c r="O434" s="1">
        <f t="shared" si="28"/>
        <v>1</v>
      </c>
      <c r="P434" s="1" t="s">
        <v>18346</v>
      </c>
      <c r="Q434" s="1" t="s">
        <v>18355</v>
      </c>
      <c r="R434" s="1">
        <v>66</v>
      </c>
      <c r="S434" s="9">
        <f t="shared" si="30"/>
        <v>49.216200000000001</v>
      </c>
      <c r="T434" s="3">
        <v>44490</v>
      </c>
      <c r="U434" s="8" t="s">
        <v>2383</v>
      </c>
      <c r="V434" s="3">
        <v>44490</v>
      </c>
      <c r="W434" s="8" t="s">
        <v>2384</v>
      </c>
      <c r="X434" s="8">
        <v>9.1</v>
      </c>
      <c r="Y434" s="10">
        <f t="shared" si="29"/>
        <v>447.86741999999998</v>
      </c>
      <c r="Z434" s="10">
        <f>IFERROR(INDEX(EFs!B:B,MATCH(P434,EFs!A:A,0))*Dataset!Y434/1000,0)</f>
        <v>0.40683959387453383</v>
      </c>
      <c r="AA434">
        <v>32.772146999999997</v>
      </c>
      <c r="AB434">
        <v>-117.072548</v>
      </c>
      <c r="AC434">
        <v>1</v>
      </c>
      <c r="AD434" t="s">
        <v>18387</v>
      </c>
      <c r="AE434">
        <v>5500</v>
      </c>
      <c r="AF434" t="s">
        <v>18402</v>
      </c>
      <c r="AI434" t="s">
        <v>18389</v>
      </c>
      <c r="AJ434" t="s">
        <v>18390</v>
      </c>
      <c r="AK434" t="s">
        <v>18391</v>
      </c>
      <c r="AL434">
        <v>92182</v>
      </c>
      <c r="AM434" t="s">
        <v>18392</v>
      </c>
      <c r="AN434" t="s">
        <v>18393</v>
      </c>
    </row>
    <row r="435" spans="1:40" ht="28.8" x14ac:dyDescent="0.3">
      <c r="A435" t="s">
        <v>2385</v>
      </c>
      <c r="B435" s="2" t="s">
        <v>15</v>
      </c>
      <c r="C435" s="3">
        <v>40025</v>
      </c>
      <c r="D435" t="s">
        <v>25</v>
      </c>
      <c r="E435" t="s">
        <v>2386</v>
      </c>
      <c r="F435" t="s">
        <v>2387</v>
      </c>
      <c r="G435" t="s">
        <v>2388</v>
      </c>
      <c r="H435" s="2" t="s">
        <v>694</v>
      </c>
      <c r="I435" s="2" t="s">
        <v>98</v>
      </c>
      <c r="J435" s="1" t="s">
        <v>2389</v>
      </c>
      <c r="K435" s="1">
        <f t="shared" si="27"/>
        <v>1</v>
      </c>
      <c r="L435" s="1">
        <f t="shared" si="27"/>
        <v>0</v>
      </c>
      <c r="M435" s="1">
        <f t="shared" si="27"/>
        <v>0</v>
      </c>
      <c r="N435" s="1">
        <f t="shared" si="27"/>
        <v>0</v>
      </c>
      <c r="O435" s="1">
        <f t="shared" si="28"/>
        <v>1</v>
      </c>
      <c r="P435" s="1" t="s">
        <v>18346</v>
      </c>
      <c r="Q435" s="1" t="s">
        <v>18355</v>
      </c>
      <c r="R435" s="1">
        <v>345</v>
      </c>
      <c r="S435" s="9">
        <f t="shared" si="30"/>
        <v>257.26650000000001</v>
      </c>
      <c r="T435" s="3">
        <v>44377</v>
      </c>
      <c r="U435" s="8" t="s">
        <v>2390</v>
      </c>
      <c r="V435" s="3">
        <v>44770</v>
      </c>
      <c r="W435" s="8" t="s">
        <v>2391</v>
      </c>
      <c r="X435" s="8">
        <v>9.8000000000000007</v>
      </c>
      <c r="Y435" s="10">
        <f t="shared" si="29"/>
        <v>2521.2117000000003</v>
      </c>
      <c r="Z435" s="10">
        <f>IFERROR(INDEX(EFs!B:B,MATCH(P435,EFs!A:A,0))*Dataset!Y435/1000,0)</f>
        <v>2.2902508606223759</v>
      </c>
      <c r="AA435">
        <v>33.135534999999997</v>
      </c>
      <c r="AB435">
        <v>-117.269256</v>
      </c>
      <c r="AC435">
        <v>1</v>
      </c>
      <c r="AD435" t="s">
        <v>18387</v>
      </c>
      <c r="AE435">
        <v>2495</v>
      </c>
      <c r="AF435" t="s">
        <v>18545</v>
      </c>
      <c r="AI435" t="s">
        <v>18509</v>
      </c>
      <c r="AJ435" t="s">
        <v>18390</v>
      </c>
      <c r="AK435" t="s">
        <v>18391</v>
      </c>
      <c r="AL435">
        <v>92010</v>
      </c>
      <c r="AM435" t="s">
        <v>18392</v>
      </c>
      <c r="AN435" t="s">
        <v>18393</v>
      </c>
    </row>
    <row r="436" spans="1:40" ht="57.6" x14ac:dyDescent="0.3">
      <c r="A436" t="s">
        <v>2392</v>
      </c>
      <c r="B436" s="2" t="s">
        <v>15</v>
      </c>
      <c r="C436" s="3">
        <v>40025</v>
      </c>
      <c r="D436" t="s">
        <v>25</v>
      </c>
      <c r="E436" t="s">
        <v>2393</v>
      </c>
      <c r="F436" t="s">
        <v>27</v>
      </c>
      <c r="G436" t="s">
        <v>896</v>
      </c>
      <c r="H436" s="2" t="s">
        <v>897</v>
      </c>
      <c r="I436" s="2" t="s">
        <v>75</v>
      </c>
      <c r="J436" s="1" t="s">
        <v>2394</v>
      </c>
      <c r="K436" s="1">
        <f t="shared" si="27"/>
        <v>1</v>
      </c>
      <c r="L436" s="1">
        <f t="shared" si="27"/>
        <v>0</v>
      </c>
      <c r="M436" s="1">
        <f t="shared" si="27"/>
        <v>0</v>
      </c>
      <c r="N436" s="1">
        <f t="shared" si="27"/>
        <v>0</v>
      </c>
      <c r="O436" s="1">
        <f t="shared" si="28"/>
        <v>1</v>
      </c>
      <c r="P436" s="1" t="s">
        <v>18346</v>
      </c>
      <c r="Q436" s="1" t="s">
        <v>18355</v>
      </c>
      <c r="R436" s="1">
        <v>102</v>
      </c>
      <c r="S436" s="9">
        <f t="shared" si="30"/>
        <v>76.061400000000006</v>
      </c>
      <c r="T436" s="3">
        <v>44561</v>
      </c>
      <c r="U436" s="8"/>
      <c r="V436" s="3">
        <v>44684</v>
      </c>
      <c r="W436" s="8" t="s">
        <v>2395</v>
      </c>
      <c r="X436" s="8"/>
      <c r="Y436" s="10">
        <f t="shared" si="29"/>
        <v>0</v>
      </c>
      <c r="Z436" s="10">
        <f>IFERROR(INDEX(EFs!B:B,MATCH(P436,EFs!A:A,0))*Dataset!Y436/1000,0)</f>
        <v>0</v>
      </c>
      <c r="AA436">
        <v>32.975389</v>
      </c>
      <c r="AB436">
        <v>-117.26243599999999</v>
      </c>
      <c r="AC436">
        <v>1</v>
      </c>
      <c r="AD436" t="s">
        <v>18387</v>
      </c>
      <c r="AE436">
        <v>2260</v>
      </c>
      <c r="AF436" t="s">
        <v>18533</v>
      </c>
      <c r="AI436" t="s">
        <v>18534</v>
      </c>
      <c r="AJ436" t="s">
        <v>18390</v>
      </c>
      <c r="AK436" t="s">
        <v>18391</v>
      </c>
      <c r="AL436">
        <v>92014</v>
      </c>
      <c r="AM436" t="s">
        <v>18392</v>
      </c>
      <c r="AN436" t="s">
        <v>18393</v>
      </c>
    </row>
    <row r="437" spans="1:40" ht="28.8" x14ac:dyDescent="0.3">
      <c r="A437" t="s">
        <v>2396</v>
      </c>
      <c r="B437" s="2" t="s">
        <v>15</v>
      </c>
      <c r="C437" s="3">
        <v>40025</v>
      </c>
      <c r="D437" t="s">
        <v>25</v>
      </c>
      <c r="E437" t="s">
        <v>2397</v>
      </c>
      <c r="F437" t="s">
        <v>27</v>
      </c>
      <c r="G437" t="s">
        <v>2398</v>
      </c>
      <c r="H437" s="2" t="s">
        <v>847</v>
      </c>
      <c r="I437" s="2" t="s">
        <v>218</v>
      </c>
      <c r="J437" s="1" t="s">
        <v>2399</v>
      </c>
      <c r="K437" s="1">
        <f t="shared" si="27"/>
        <v>1</v>
      </c>
      <c r="L437" s="1">
        <f t="shared" si="27"/>
        <v>0</v>
      </c>
      <c r="M437" s="1">
        <f t="shared" si="27"/>
        <v>0</v>
      </c>
      <c r="N437" s="1">
        <f t="shared" si="27"/>
        <v>0</v>
      </c>
      <c r="O437" s="1">
        <f t="shared" si="28"/>
        <v>1</v>
      </c>
      <c r="P437" s="1" t="s">
        <v>18346</v>
      </c>
      <c r="Q437" s="1">
        <v>400</v>
      </c>
      <c r="R437" s="1">
        <v>536</v>
      </c>
      <c r="S437" s="9">
        <f t="shared" si="30"/>
        <v>400</v>
      </c>
      <c r="T437" s="8"/>
      <c r="U437" s="8"/>
      <c r="V437" s="8"/>
      <c r="W437" s="8"/>
      <c r="X437" s="8"/>
      <c r="Y437" s="10">
        <f t="shared" si="29"/>
        <v>0</v>
      </c>
      <c r="Z437" s="10">
        <f>IFERROR(INDEX(EFs!B:B,MATCH(P437,EFs!A:A,0))*Dataset!Y437/1000,0)</f>
        <v>0</v>
      </c>
      <c r="AA437">
        <v>32.706037999999999</v>
      </c>
      <c r="AB437">
        <v>-117.13975600000001</v>
      </c>
      <c r="AC437">
        <v>1</v>
      </c>
      <c r="AD437" t="s">
        <v>18387</v>
      </c>
      <c r="AE437">
        <v>2501</v>
      </c>
      <c r="AF437" t="s">
        <v>18688</v>
      </c>
      <c r="AI437" t="s">
        <v>18389</v>
      </c>
      <c r="AJ437" t="s">
        <v>18390</v>
      </c>
      <c r="AK437" t="s">
        <v>18391</v>
      </c>
      <c r="AL437">
        <v>92102</v>
      </c>
      <c r="AM437" t="s">
        <v>18392</v>
      </c>
      <c r="AN437" t="s">
        <v>18393</v>
      </c>
    </row>
    <row r="438" spans="1:40" ht="28.8" x14ac:dyDescent="0.3">
      <c r="A438" t="s">
        <v>2400</v>
      </c>
      <c r="B438" s="2" t="s">
        <v>15</v>
      </c>
      <c r="C438" s="3">
        <v>40025</v>
      </c>
      <c r="D438" t="s">
        <v>25</v>
      </c>
      <c r="E438" t="s">
        <v>2401</v>
      </c>
      <c r="F438" t="s">
        <v>2402</v>
      </c>
      <c r="G438" t="s">
        <v>2403</v>
      </c>
      <c r="H438" s="2" t="s">
        <v>1579</v>
      </c>
      <c r="I438" s="2" t="s">
        <v>30</v>
      </c>
      <c r="J438" s="1" t="s">
        <v>2404</v>
      </c>
      <c r="K438" s="1">
        <f t="shared" si="27"/>
        <v>1</v>
      </c>
      <c r="L438" s="1">
        <f t="shared" si="27"/>
        <v>0</v>
      </c>
      <c r="M438" s="1">
        <f t="shared" si="27"/>
        <v>0</v>
      </c>
      <c r="N438" s="1">
        <f t="shared" si="27"/>
        <v>0</v>
      </c>
      <c r="O438" s="1">
        <f t="shared" si="28"/>
        <v>1</v>
      </c>
      <c r="P438" s="1" t="s">
        <v>18346</v>
      </c>
      <c r="Q438" s="1" t="s">
        <v>18355</v>
      </c>
      <c r="R438" s="1">
        <v>409</v>
      </c>
      <c r="S438" s="9">
        <f t="shared" si="30"/>
        <v>304.99130000000002</v>
      </c>
      <c r="T438" s="3">
        <v>44348</v>
      </c>
      <c r="U438" s="8" t="s">
        <v>2405</v>
      </c>
      <c r="V438" s="3">
        <v>44712</v>
      </c>
      <c r="W438" s="8" t="s">
        <v>125</v>
      </c>
      <c r="X438" s="8">
        <v>4.0999999999999996</v>
      </c>
      <c r="Y438" s="10">
        <f t="shared" si="29"/>
        <v>1250.46433</v>
      </c>
      <c r="Z438" s="10">
        <f>IFERROR(INDEX(EFs!B:B,MATCH(P438,EFs!A:A,0))*Dataset!Y438/1000,0)</f>
        <v>1.1359129453350079</v>
      </c>
      <c r="AA438">
        <v>32.955601999999999</v>
      </c>
      <c r="AB438">
        <v>-117.045316</v>
      </c>
      <c r="AC438">
        <v>1</v>
      </c>
      <c r="AD438" t="s">
        <v>18394</v>
      </c>
      <c r="AE438">
        <v>13100</v>
      </c>
      <c r="AF438" t="s">
        <v>18689</v>
      </c>
      <c r="AI438" t="s">
        <v>18600</v>
      </c>
      <c r="AJ438" t="s">
        <v>18390</v>
      </c>
      <c r="AK438" t="s">
        <v>18391</v>
      </c>
      <c r="AL438">
        <v>92064</v>
      </c>
      <c r="AM438" t="s">
        <v>18392</v>
      </c>
      <c r="AN438" t="s">
        <v>18397</v>
      </c>
    </row>
    <row r="439" spans="1:40" ht="28.8" x14ac:dyDescent="0.3">
      <c r="A439" t="s">
        <v>2406</v>
      </c>
      <c r="B439" s="2" t="s">
        <v>15</v>
      </c>
      <c r="C439" s="3">
        <v>40025</v>
      </c>
      <c r="D439" t="s">
        <v>25</v>
      </c>
      <c r="E439" t="s">
        <v>2407</v>
      </c>
      <c r="F439" t="s">
        <v>27</v>
      </c>
      <c r="G439" t="s">
        <v>2408</v>
      </c>
      <c r="H439" s="2" t="s">
        <v>1436</v>
      </c>
      <c r="I439" s="2" t="s">
        <v>98</v>
      </c>
      <c r="J439" s="1" t="s">
        <v>2409</v>
      </c>
      <c r="K439" s="1">
        <f t="shared" si="27"/>
        <v>1</v>
      </c>
      <c r="L439" s="1">
        <f t="shared" si="27"/>
        <v>0</v>
      </c>
      <c r="M439" s="1">
        <f t="shared" si="27"/>
        <v>0</v>
      </c>
      <c r="N439" s="1">
        <f t="shared" si="27"/>
        <v>0</v>
      </c>
      <c r="O439" s="1">
        <f t="shared" si="28"/>
        <v>1</v>
      </c>
      <c r="P439" s="1" t="s">
        <v>18346</v>
      </c>
      <c r="Q439" s="1" t="s">
        <v>18355</v>
      </c>
      <c r="R439" s="1">
        <v>474</v>
      </c>
      <c r="S439" s="9">
        <f t="shared" si="30"/>
        <v>353.46180000000004</v>
      </c>
      <c r="T439" s="3">
        <v>44603</v>
      </c>
      <c r="U439" s="8" t="s">
        <v>827</v>
      </c>
      <c r="V439" s="3">
        <v>44603</v>
      </c>
      <c r="W439" s="8" t="s">
        <v>2410</v>
      </c>
      <c r="X439" s="8">
        <v>0.5</v>
      </c>
      <c r="Y439" s="10">
        <f t="shared" si="29"/>
        <v>176.73090000000002</v>
      </c>
      <c r="Z439" s="10">
        <f>IFERROR(INDEX(EFs!B:B,MATCH(P439,EFs!A:A,0))*Dataset!Y439/1000,0)</f>
        <v>0.16054109848195894</v>
      </c>
      <c r="AA439">
        <v>33.144219</v>
      </c>
      <c r="AB439">
        <v>-117.319439</v>
      </c>
      <c r="AC439">
        <v>1</v>
      </c>
      <c r="AD439" t="s">
        <v>18422</v>
      </c>
      <c r="AI439" t="s">
        <v>18509</v>
      </c>
      <c r="AJ439" t="s">
        <v>18390</v>
      </c>
      <c r="AK439" t="s">
        <v>18391</v>
      </c>
      <c r="AL439">
        <v>92008</v>
      </c>
      <c r="AM439" t="s">
        <v>18392</v>
      </c>
      <c r="AN439" t="s">
        <v>18397</v>
      </c>
    </row>
    <row r="440" spans="1:40" ht="28.8" x14ac:dyDescent="0.3">
      <c r="A440" t="s">
        <v>2411</v>
      </c>
      <c r="B440" s="2" t="s">
        <v>15</v>
      </c>
      <c r="C440" s="3">
        <v>40025</v>
      </c>
      <c r="D440" t="s">
        <v>25</v>
      </c>
      <c r="E440" t="s">
        <v>2407</v>
      </c>
      <c r="F440" t="s">
        <v>27</v>
      </c>
      <c r="G440" t="s">
        <v>2408</v>
      </c>
      <c r="H440" s="2" t="s">
        <v>1436</v>
      </c>
      <c r="I440" s="2" t="s">
        <v>98</v>
      </c>
      <c r="J440" s="1" t="s">
        <v>2412</v>
      </c>
      <c r="K440" s="1">
        <f t="shared" si="27"/>
        <v>1</v>
      </c>
      <c r="L440" s="1">
        <f t="shared" si="27"/>
        <v>0</v>
      </c>
      <c r="M440" s="1">
        <f t="shared" si="27"/>
        <v>0</v>
      </c>
      <c r="N440" s="1">
        <f t="shared" si="27"/>
        <v>0</v>
      </c>
      <c r="O440" s="1">
        <f t="shared" si="28"/>
        <v>1</v>
      </c>
      <c r="P440" s="1" t="s">
        <v>18346</v>
      </c>
      <c r="Q440" s="1" t="s">
        <v>18355</v>
      </c>
      <c r="R440" s="1">
        <v>830</v>
      </c>
      <c r="S440" s="9">
        <f t="shared" si="30"/>
        <v>618.93100000000004</v>
      </c>
      <c r="T440" s="3">
        <v>44603</v>
      </c>
      <c r="U440" s="8" t="s">
        <v>2413</v>
      </c>
      <c r="V440" s="3">
        <v>44603</v>
      </c>
      <c r="W440" s="8" t="s">
        <v>2413</v>
      </c>
      <c r="X440" s="8">
        <v>0</v>
      </c>
      <c r="Y440" s="10">
        <f t="shared" si="29"/>
        <v>0</v>
      </c>
      <c r="Z440" s="10">
        <f>IFERROR(INDEX(EFs!B:B,MATCH(P440,EFs!A:A,0))*Dataset!Y440/1000,0)</f>
        <v>0</v>
      </c>
      <c r="AA440">
        <v>33.144219</v>
      </c>
      <c r="AB440">
        <v>-117.319439</v>
      </c>
      <c r="AC440">
        <v>1</v>
      </c>
      <c r="AD440" t="s">
        <v>18422</v>
      </c>
      <c r="AI440" t="s">
        <v>18509</v>
      </c>
      <c r="AJ440" t="s">
        <v>18390</v>
      </c>
      <c r="AK440" t="s">
        <v>18391</v>
      </c>
      <c r="AL440">
        <v>92008</v>
      </c>
      <c r="AM440" t="s">
        <v>18392</v>
      </c>
      <c r="AN440" t="s">
        <v>18397</v>
      </c>
    </row>
    <row r="441" spans="1:40" ht="28.8" x14ac:dyDescent="0.3">
      <c r="A441" t="s">
        <v>2414</v>
      </c>
      <c r="B441" s="2" t="s">
        <v>15</v>
      </c>
      <c r="C441" s="3">
        <v>40025</v>
      </c>
      <c r="D441" t="s">
        <v>25</v>
      </c>
      <c r="E441" t="s">
        <v>2407</v>
      </c>
      <c r="F441" t="s">
        <v>27</v>
      </c>
      <c r="G441" t="s">
        <v>2408</v>
      </c>
      <c r="H441" s="2" t="s">
        <v>1436</v>
      </c>
      <c r="I441" s="2" t="s">
        <v>98</v>
      </c>
      <c r="J441" s="1" t="s">
        <v>2415</v>
      </c>
      <c r="K441" s="1">
        <f t="shared" si="27"/>
        <v>1</v>
      </c>
      <c r="L441" s="1">
        <f t="shared" si="27"/>
        <v>0</v>
      </c>
      <c r="M441" s="1">
        <f t="shared" si="27"/>
        <v>0</v>
      </c>
      <c r="N441" s="1">
        <f t="shared" si="27"/>
        <v>0</v>
      </c>
      <c r="O441" s="1">
        <f t="shared" si="28"/>
        <v>1</v>
      </c>
      <c r="P441" s="1" t="s">
        <v>18346</v>
      </c>
      <c r="Q441" s="1" t="s">
        <v>18355</v>
      </c>
      <c r="R441" s="1">
        <v>166</v>
      </c>
      <c r="S441" s="9">
        <f t="shared" si="30"/>
        <v>123.78620000000001</v>
      </c>
      <c r="T441" s="3">
        <v>44603</v>
      </c>
      <c r="U441" s="8" t="s">
        <v>2250</v>
      </c>
      <c r="V441" s="3">
        <v>44603</v>
      </c>
      <c r="W441" s="8" t="s">
        <v>2416</v>
      </c>
      <c r="X441" s="8">
        <v>0.5</v>
      </c>
      <c r="Y441" s="10">
        <f t="shared" si="29"/>
        <v>61.893100000000004</v>
      </c>
      <c r="Z441" s="10">
        <f>IFERROR(INDEX(EFs!B:B,MATCH(P441,EFs!A:A,0))*Dataset!Y441/1000,0)</f>
        <v>5.6223253898745107E-2</v>
      </c>
      <c r="AA441">
        <v>33.144219</v>
      </c>
      <c r="AB441">
        <v>-117.319439</v>
      </c>
      <c r="AC441">
        <v>1</v>
      </c>
      <c r="AD441" t="s">
        <v>18422</v>
      </c>
      <c r="AI441" t="s">
        <v>18509</v>
      </c>
      <c r="AJ441" t="s">
        <v>18390</v>
      </c>
      <c r="AK441" t="s">
        <v>18391</v>
      </c>
      <c r="AL441">
        <v>92008</v>
      </c>
      <c r="AM441" t="s">
        <v>18392</v>
      </c>
      <c r="AN441" t="s">
        <v>18397</v>
      </c>
    </row>
    <row r="442" spans="1:40" ht="28.8" x14ac:dyDescent="0.3">
      <c r="A442" t="s">
        <v>2417</v>
      </c>
      <c r="B442" s="2" t="s">
        <v>15</v>
      </c>
      <c r="C442" s="3">
        <v>40025</v>
      </c>
      <c r="D442" t="s">
        <v>25</v>
      </c>
      <c r="E442" t="s">
        <v>2407</v>
      </c>
      <c r="F442" t="s">
        <v>27</v>
      </c>
      <c r="G442" t="s">
        <v>2408</v>
      </c>
      <c r="H442" s="2" t="s">
        <v>1436</v>
      </c>
      <c r="I442" s="2" t="s">
        <v>98</v>
      </c>
      <c r="J442" s="1" t="s">
        <v>2418</v>
      </c>
      <c r="K442" s="1">
        <f t="shared" si="27"/>
        <v>1</v>
      </c>
      <c r="L442" s="1">
        <f t="shared" si="27"/>
        <v>0</v>
      </c>
      <c r="M442" s="1">
        <f t="shared" si="27"/>
        <v>0</v>
      </c>
      <c r="N442" s="1">
        <f t="shared" si="27"/>
        <v>0</v>
      </c>
      <c r="O442" s="1">
        <f t="shared" si="28"/>
        <v>1</v>
      </c>
      <c r="P442" s="1" t="s">
        <v>18346</v>
      </c>
      <c r="Q442" s="1" t="s">
        <v>18355</v>
      </c>
      <c r="R442" s="1">
        <v>150</v>
      </c>
      <c r="S442" s="9">
        <f t="shared" si="30"/>
        <v>111.855</v>
      </c>
      <c r="T442" s="3">
        <v>44603</v>
      </c>
      <c r="U442" s="8" t="s">
        <v>2419</v>
      </c>
      <c r="V442" s="3">
        <v>44603</v>
      </c>
      <c r="W442" s="8" t="s">
        <v>2420</v>
      </c>
      <c r="X442" s="8">
        <v>0.5</v>
      </c>
      <c r="Y442" s="10">
        <f t="shared" si="29"/>
        <v>55.927500000000002</v>
      </c>
      <c r="Z442" s="10">
        <f>IFERROR(INDEX(EFs!B:B,MATCH(P442,EFs!A:A,0))*Dataset!Y442/1000,0)</f>
        <v>5.0804145089227502E-2</v>
      </c>
      <c r="AA442">
        <v>33.144219</v>
      </c>
      <c r="AB442">
        <v>-117.319439</v>
      </c>
      <c r="AC442">
        <v>1</v>
      </c>
      <c r="AD442" t="s">
        <v>18422</v>
      </c>
      <c r="AI442" t="s">
        <v>18509</v>
      </c>
      <c r="AJ442" t="s">
        <v>18390</v>
      </c>
      <c r="AK442" t="s">
        <v>18391</v>
      </c>
      <c r="AL442">
        <v>92008</v>
      </c>
      <c r="AM442" t="s">
        <v>18392</v>
      </c>
      <c r="AN442" t="s">
        <v>18397</v>
      </c>
    </row>
    <row r="443" spans="1:40" ht="28.8" x14ac:dyDescent="0.3">
      <c r="A443" t="s">
        <v>2421</v>
      </c>
      <c r="B443" s="2" t="s">
        <v>15</v>
      </c>
      <c r="C443" s="3">
        <v>40025</v>
      </c>
      <c r="D443" t="s">
        <v>25</v>
      </c>
      <c r="E443" t="s">
        <v>2407</v>
      </c>
      <c r="F443" t="s">
        <v>27</v>
      </c>
      <c r="G443" t="s">
        <v>2408</v>
      </c>
      <c r="H443" s="2" t="s">
        <v>1436</v>
      </c>
      <c r="I443" s="2" t="s">
        <v>98</v>
      </c>
      <c r="J443" s="1" t="s">
        <v>2422</v>
      </c>
      <c r="K443" s="1">
        <f t="shared" si="27"/>
        <v>1</v>
      </c>
      <c r="L443" s="1">
        <f t="shared" si="27"/>
        <v>0</v>
      </c>
      <c r="M443" s="1">
        <f t="shared" si="27"/>
        <v>0</v>
      </c>
      <c r="N443" s="1">
        <f t="shared" si="27"/>
        <v>0</v>
      </c>
      <c r="O443" s="1">
        <f t="shared" si="28"/>
        <v>1</v>
      </c>
      <c r="P443" s="1" t="s">
        <v>18346</v>
      </c>
      <c r="Q443" s="1" t="s">
        <v>18355</v>
      </c>
      <c r="R443" s="1">
        <v>474</v>
      </c>
      <c r="S443" s="9">
        <f t="shared" si="30"/>
        <v>353.46180000000004</v>
      </c>
      <c r="T443" s="3">
        <v>44603</v>
      </c>
      <c r="U443" s="8" t="s">
        <v>2423</v>
      </c>
      <c r="V443" s="3">
        <v>44603</v>
      </c>
      <c r="W443" s="8" t="s">
        <v>2424</v>
      </c>
      <c r="X443" s="8">
        <v>0.5</v>
      </c>
      <c r="Y443" s="10">
        <f t="shared" si="29"/>
        <v>176.73090000000002</v>
      </c>
      <c r="Z443" s="10">
        <f>IFERROR(INDEX(EFs!B:B,MATCH(P443,EFs!A:A,0))*Dataset!Y443/1000,0)</f>
        <v>0.16054109848195894</v>
      </c>
      <c r="AA443">
        <v>33.144219</v>
      </c>
      <c r="AB443">
        <v>-117.319439</v>
      </c>
      <c r="AC443">
        <v>1</v>
      </c>
      <c r="AD443" t="s">
        <v>18422</v>
      </c>
      <c r="AI443" t="s">
        <v>18509</v>
      </c>
      <c r="AJ443" t="s">
        <v>18390</v>
      </c>
      <c r="AK443" t="s">
        <v>18391</v>
      </c>
      <c r="AL443">
        <v>92008</v>
      </c>
      <c r="AM443" t="s">
        <v>18392</v>
      </c>
      <c r="AN443" t="s">
        <v>18397</v>
      </c>
    </row>
    <row r="444" spans="1:40" ht="43.2" x14ac:dyDescent="0.3">
      <c r="A444" t="s">
        <v>2425</v>
      </c>
      <c r="B444" s="2" t="s">
        <v>15</v>
      </c>
      <c r="C444" s="3">
        <v>40025</v>
      </c>
      <c r="D444" t="s">
        <v>25</v>
      </c>
      <c r="E444" t="s">
        <v>2426</v>
      </c>
      <c r="F444" t="s">
        <v>2427</v>
      </c>
      <c r="G444" t="s">
        <v>2428</v>
      </c>
      <c r="H444" s="2" t="s">
        <v>106</v>
      </c>
      <c r="I444" s="2" t="s">
        <v>107</v>
      </c>
      <c r="J444" s="1" t="s">
        <v>2429</v>
      </c>
      <c r="K444" s="1">
        <f t="shared" si="27"/>
        <v>1</v>
      </c>
      <c r="L444" s="1">
        <f t="shared" si="27"/>
        <v>0</v>
      </c>
      <c r="M444" s="1">
        <f t="shared" si="27"/>
        <v>0</v>
      </c>
      <c r="N444" s="1">
        <f t="shared" si="27"/>
        <v>0</v>
      </c>
      <c r="O444" s="1">
        <f t="shared" si="28"/>
        <v>1</v>
      </c>
      <c r="P444" s="1" t="s">
        <v>18346</v>
      </c>
      <c r="Q444" s="1" t="s">
        <v>18355</v>
      </c>
      <c r="R444" s="1">
        <v>910</v>
      </c>
      <c r="S444" s="9">
        <f t="shared" si="30"/>
        <v>678.58699999999999</v>
      </c>
      <c r="T444" s="3">
        <v>44562</v>
      </c>
      <c r="U444" s="8" t="s">
        <v>658</v>
      </c>
      <c r="V444" s="3">
        <v>44562</v>
      </c>
      <c r="W444" s="8" t="s">
        <v>2430</v>
      </c>
      <c r="X444" s="8">
        <v>2.4</v>
      </c>
      <c r="Y444" s="10">
        <f t="shared" si="29"/>
        <v>1628.6088</v>
      </c>
      <c r="Z444" s="10">
        <f>IFERROR(INDEX(EFs!B:B,MATCH(P444,EFs!A:A,0))*Dataset!Y444/1000,0)</f>
        <v>1.4794167049983047</v>
      </c>
      <c r="AA444">
        <v>32.823231</v>
      </c>
      <c r="AB444">
        <v>-117.128775</v>
      </c>
      <c r="AC444">
        <v>1</v>
      </c>
      <c r="AD444" t="s">
        <v>18387</v>
      </c>
      <c r="AE444">
        <v>9330</v>
      </c>
      <c r="AF444" t="s">
        <v>18690</v>
      </c>
      <c r="AI444" t="s">
        <v>18389</v>
      </c>
      <c r="AJ444" t="s">
        <v>18390</v>
      </c>
      <c r="AK444" t="s">
        <v>18391</v>
      </c>
      <c r="AL444">
        <v>92123</v>
      </c>
      <c r="AM444" t="s">
        <v>18392</v>
      </c>
      <c r="AN444" t="s">
        <v>18393</v>
      </c>
    </row>
    <row r="445" spans="1:40" ht="43.2" x14ac:dyDescent="0.3">
      <c r="A445" t="s">
        <v>2431</v>
      </c>
      <c r="B445" s="2" t="s">
        <v>15</v>
      </c>
      <c r="C445" s="3">
        <v>40025</v>
      </c>
      <c r="D445" t="s">
        <v>25</v>
      </c>
      <c r="E445" t="s">
        <v>2432</v>
      </c>
      <c r="F445" t="s">
        <v>2433</v>
      </c>
      <c r="G445" t="s">
        <v>2434</v>
      </c>
      <c r="H445" s="2" t="s">
        <v>201</v>
      </c>
      <c r="I445" s="2" t="s">
        <v>46</v>
      </c>
      <c r="J445" s="1" t="s">
        <v>2435</v>
      </c>
      <c r="K445" s="1">
        <f t="shared" si="27"/>
        <v>1</v>
      </c>
      <c r="L445" s="1">
        <f t="shared" si="27"/>
        <v>0</v>
      </c>
      <c r="M445" s="1">
        <f t="shared" si="27"/>
        <v>0</v>
      </c>
      <c r="N445" s="1">
        <f t="shared" si="27"/>
        <v>0</v>
      </c>
      <c r="O445" s="1">
        <f t="shared" si="28"/>
        <v>1</v>
      </c>
      <c r="P445" s="1" t="s">
        <v>18346</v>
      </c>
      <c r="Q445" s="1">
        <v>135</v>
      </c>
      <c r="R445" s="1">
        <v>211</v>
      </c>
      <c r="S445" s="9">
        <f t="shared" si="30"/>
        <v>135</v>
      </c>
      <c r="T445" s="3">
        <v>44433</v>
      </c>
      <c r="U445" s="8" t="s">
        <v>2436</v>
      </c>
      <c r="V445" s="3">
        <v>44433</v>
      </c>
      <c r="W445" s="8" t="s">
        <v>2437</v>
      </c>
      <c r="X445" s="8">
        <v>1.5</v>
      </c>
      <c r="Y445" s="10">
        <f t="shared" si="29"/>
        <v>202.5</v>
      </c>
      <c r="Z445" s="10">
        <f>IFERROR(INDEX(EFs!B:B,MATCH(P445,EFs!A:A,0))*Dataset!Y445/1000,0)</f>
        <v>0.18394956650249999</v>
      </c>
      <c r="AA445">
        <v>32.904218999999998</v>
      </c>
      <c r="AB445">
        <v>-117.243038</v>
      </c>
      <c r="AC445">
        <v>1</v>
      </c>
      <c r="AD445" t="s">
        <v>18394</v>
      </c>
      <c r="AE445">
        <v>11077</v>
      </c>
      <c r="AF445" t="s">
        <v>18493</v>
      </c>
      <c r="AI445" t="s">
        <v>18428</v>
      </c>
      <c r="AJ445" t="s">
        <v>18390</v>
      </c>
      <c r="AK445" t="s">
        <v>18391</v>
      </c>
      <c r="AL445">
        <v>92037</v>
      </c>
      <c r="AM445" t="s">
        <v>18392</v>
      </c>
      <c r="AN445" t="s">
        <v>18397</v>
      </c>
    </row>
    <row r="446" spans="1:40" ht="28.8" x14ac:dyDescent="0.3">
      <c r="A446" t="s">
        <v>2438</v>
      </c>
      <c r="B446" s="2" t="s">
        <v>15</v>
      </c>
      <c r="C446" s="3">
        <v>40025</v>
      </c>
      <c r="D446" t="s">
        <v>25</v>
      </c>
      <c r="E446" t="s">
        <v>2432</v>
      </c>
      <c r="F446" t="s">
        <v>2433</v>
      </c>
      <c r="G446" t="s">
        <v>2434</v>
      </c>
      <c r="H446" s="2" t="s">
        <v>201</v>
      </c>
      <c r="I446" s="2" t="s">
        <v>46</v>
      </c>
      <c r="J446" s="1" t="s">
        <v>2439</v>
      </c>
      <c r="K446" s="1">
        <f t="shared" si="27"/>
        <v>1</v>
      </c>
      <c r="L446" s="1">
        <f t="shared" si="27"/>
        <v>0</v>
      </c>
      <c r="M446" s="1">
        <f t="shared" si="27"/>
        <v>0</v>
      </c>
      <c r="N446" s="1">
        <f t="shared" si="27"/>
        <v>0</v>
      </c>
      <c r="O446" s="1">
        <f t="shared" si="28"/>
        <v>1</v>
      </c>
      <c r="P446" s="1" t="s">
        <v>18346</v>
      </c>
      <c r="Q446" s="1" t="s">
        <v>18355</v>
      </c>
      <c r="R446" s="1">
        <v>242</v>
      </c>
      <c r="S446" s="9">
        <f t="shared" si="30"/>
        <v>180.45940000000002</v>
      </c>
      <c r="T446" s="3">
        <v>44433</v>
      </c>
      <c r="U446" s="8" t="s">
        <v>2440</v>
      </c>
      <c r="V446" s="3">
        <v>44433</v>
      </c>
      <c r="W446" s="8" t="s">
        <v>2441</v>
      </c>
      <c r="X446" s="8">
        <v>2.5</v>
      </c>
      <c r="Y446" s="10">
        <f t="shared" si="29"/>
        <v>451.14850000000001</v>
      </c>
      <c r="Z446" s="10">
        <f>IFERROR(INDEX(EFs!B:B,MATCH(P446,EFs!A:A,0))*Dataset!Y446/1000,0)</f>
        <v>0.40982010371976851</v>
      </c>
      <c r="AA446">
        <v>32.904218999999998</v>
      </c>
      <c r="AB446">
        <v>-117.243038</v>
      </c>
      <c r="AC446">
        <v>1</v>
      </c>
      <c r="AD446" t="s">
        <v>18394</v>
      </c>
      <c r="AE446">
        <v>11077</v>
      </c>
      <c r="AF446" t="s">
        <v>18493</v>
      </c>
      <c r="AI446" t="s">
        <v>18428</v>
      </c>
      <c r="AJ446" t="s">
        <v>18390</v>
      </c>
      <c r="AK446" t="s">
        <v>18391</v>
      </c>
      <c r="AL446">
        <v>92037</v>
      </c>
      <c r="AM446" t="s">
        <v>18392</v>
      </c>
      <c r="AN446" t="s">
        <v>18397</v>
      </c>
    </row>
    <row r="447" spans="1:40" ht="43.2" x14ac:dyDescent="0.3">
      <c r="A447" t="s">
        <v>2442</v>
      </c>
      <c r="B447" s="2" t="s">
        <v>15</v>
      </c>
      <c r="C447" s="3">
        <v>40025</v>
      </c>
      <c r="D447" t="s">
        <v>25</v>
      </c>
      <c r="E447" t="s">
        <v>2443</v>
      </c>
      <c r="F447" t="s">
        <v>2444</v>
      </c>
      <c r="G447" t="s">
        <v>2445</v>
      </c>
      <c r="H447" s="2" t="s">
        <v>19</v>
      </c>
      <c r="I447" s="2" t="s">
        <v>20</v>
      </c>
      <c r="J447" s="1" t="s">
        <v>2446</v>
      </c>
      <c r="K447" s="1">
        <f t="shared" si="27"/>
        <v>1</v>
      </c>
      <c r="L447" s="1">
        <f t="shared" si="27"/>
        <v>0</v>
      </c>
      <c r="M447" s="1">
        <f t="shared" si="27"/>
        <v>0</v>
      </c>
      <c r="N447" s="1">
        <f t="shared" si="27"/>
        <v>0</v>
      </c>
      <c r="O447" s="1">
        <f t="shared" si="28"/>
        <v>1</v>
      </c>
      <c r="P447" s="1" t="s">
        <v>18346</v>
      </c>
      <c r="Q447" s="1" t="s">
        <v>18355</v>
      </c>
      <c r="R447" s="1">
        <v>511</v>
      </c>
      <c r="S447" s="9">
        <f t="shared" si="30"/>
        <v>381.05270000000002</v>
      </c>
      <c r="T447" s="8"/>
      <c r="U447" s="8"/>
      <c r="V447" s="8"/>
      <c r="W447" s="8"/>
      <c r="X447" s="8"/>
      <c r="Y447" s="10">
        <f t="shared" si="29"/>
        <v>0</v>
      </c>
      <c r="Z447" s="10">
        <f>IFERROR(INDEX(EFs!B:B,MATCH(P447,EFs!A:A,0))*Dataset!Y447/1000,0)</f>
        <v>0</v>
      </c>
      <c r="AA447">
        <v>32.708064999999998</v>
      </c>
      <c r="AB447">
        <v>-117.16132</v>
      </c>
      <c r="AC447">
        <v>1</v>
      </c>
      <c r="AD447" t="s">
        <v>18387</v>
      </c>
      <c r="AE447">
        <v>401</v>
      </c>
      <c r="AF447" t="s">
        <v>18691</v>
      </c>
      <c r="AI447" t="s">
        <v>18389</v>
      </c>
      <c r="AJ447" t="s">
        <v>18390</v>
      </c>
      <c r="AK447" t="s">
        <v>18391</v>
      </c>
      <c r="AL447">
        <v>92101</v>
      </c>
      <c r="AM447" t="s">
        <v>18392</v>
      </c>
      <c r="AN447" t="s">
        <v>18393</v>
      </c>
    </row>
    <row r="448" spans="1:40" ht="43.2" x14ac:dyDescent="0.3">
      <c r="A448" t="s">
        <v>2447</v>
      </c>
      <c r="B448" s="2" t="s">
        <v>15</v>
      </c>
      <c r="C448" s="3">
        <v>40025</v>
      </c>
      <c r="D448" t="s">
        <v>25</v>
      </c>
      <c r="E448" t="s">
        <v>2448</v>
      </c>
      <c r="F448" t="s">
        <v>161</v>
      </c>
      <c r="G448" t="s">
        <v>2449</v>
      </c>
      <c r="H448" s="2" t="s">
        <v>163</v>
      </c>
      <c r="I448" s="2" t="s">
        <v>164</v>
      </c>
      <c r="J448" s="1" t="s">
        <v>2450</v>
      </c>
      <c r="K448" s="1">
        <f t="shared" si="27"/>
        <v>1</v>
      </c>
      <c r="L448" s="1">
        <f t="shared" si="27"/>
        <v>0</v>
      </c>
      <c r="M448" s="1">
        <f t="shared" si="27"/>
        <v>0</v>
      </c>
      <c r="N448" s="1">
        <f t="shared" si="27"/>
        <v>0</v>
      </c>
      <c r="O448" s="1">
        <f t="shared" si="28"/>
        <v>1</v>
      </c>
      <c r="P448" s="1" t="s">
        <v>18346</v>
      </c>
      <c r="Q448" s="1" t="s">
        <v>18355</v>
      </c>
      <c r="R448" s="1">
        <v>959</v>
      </c>
      <c r="S448" s="9">
        <f t="shared" si="30"/>
        <v>715.12630000000001</v>
      </c>
      <c r="T448" s="8"/>
      <c r="U448" s="8"/>
      <c r="V448" s="8"/>
      <c r="W448" s="8"/>
      <c r="X448" s="8"/>
      <c r="Y448" s="10">
        <f t="shared" si="29"/>
        <v>0</v>
      </c>
      <c r="Z448" s="10">
        <f>IFERROR(INDEX(EFs!B:B,MATCH(P448,EFs!A:A,0))*Dataset!Y448/1000,0)</f>
        <v>0</v>
      </c>
      <c r="AA448">
        <v>33.387723000000001</v>
      </c>
      <c r="AB448">
        <v>-117.44475799999999</v>
      </c>
      <c r="AC448">
        <v>0.5</v>
      </c>
      <c r="AD448" t="s">
        <v>18422</v>
      </c>
      <c r="AI448" t="s">
        <v>18423</v>
      </c>
      <c r="AJ448" t="s">
        <v>18390</v>
      </c>
      <c r="AK448" t="s">
        <v>18391</v>
      </c>
      <c r="AL448">
        <v>92055</v>
      </c>
      <c r="AM448" t="s">
        <v>18392</v>
      </c>
      <c r="AN448" t="s">
        <v>18397</v>
      </c>
    </row>
    <row r="449" spans="1:40" ht="43.2" x14ac:dyDescent="0.3">
      <c r="A449" t="s">
        <v>2451</v>
      </c>
      <c r="B449" s="2" t="s">
        <v>15</v>
      </c>
      <c r="C449" s="3">
        <v>40025</v>
      </c>
      <c r="D449" t="s">
        <v>25</v>
      </c>
      <c r="E449" t="s">
        <v>2448</v>
      </c>
      <c r="F449" t="s">
        <v>161</v>
      </c>
      <c r="G449" t="s">
        <v>2449</v>
      </c>
      <c r="H449" s="2" t="s">
        <v>163</v>
      </c>
      <c r="I449" s="2" t="s">
        <v>164</v>
      </c>
      <c r="J449" s="1" t="s">
        <v>2452</v>
      </c>
      <c r="K449" s="1">
        <f t="shared" si="27"/>
        <v>1</v>
      </c>
      <c r="L449" s="1">
        <f t="shared" si="27"/>
        <v>0</v>
      </c>
      <c r="M449" s="1">
        <f t="shared" si="27"/>
        <v>0</v>
      </c>
      <c r="N449" s="1">
        <f t="shared" si="27"/>
        <v>0</v>
      </c>
      <c r="O449" s="1">
        <f t="shared" si="28"/>
        <v>1</v>
      </c>
      <c r="P449" s="1" t="s">
        <v>18346</v>
      </c>
      <c r="Q449" s="1" t="s">
        <v>18355</v>
      </c>
      <c r="R449" s="1">
        <v>959</v>
      </c>
      <c r="S449" s="9">
        <f t="shared" si="30"/>
        <v>715.12630000000001</v>
      </c>
      <c r="T449" s="8"/>
      <c r="U449" s="8"/>
      <c r="V449" s="8"/>
      <c r="W449" s="8"/>
      <c r="X449" s="8"/>
      <c r="Y449" s="10">
        <f t="shared" si="29"/>
        <v>0</v>
      </c>
      <c r="Z449" s="10">
        <f>IFERROR(INDEX(EFs!B:B,MATCH(P449,EFs!A:A,0))*Dataset!Y449/1000,0)</f>
        <v>0</v>
      </c>
      <c r="AA449">
        <v>33.387723000000001</v>
      </c>
      <c r="AB449">
        <v>-117.44475799999999</v>
      </c>
      <c r="AC449">
        <v>0.5</v>
      </c>
      <c r="AD449" t="s">
        <v>18422</v>
      </c>
      <c r="AI449" t="s">
        <v>18423</v>
      </c>
      <c r="AJ449" t="s">
        <v>18390</v>
      </c>
      <c r="AK449" t="s">
        <v>18391</v>
      </c>
      <c r="AL449">
        <v>92055</v>
      </c>
      <c r="AM449" t="s">
        <v>18392</v>
      </c>
      <c r="AN449" t="s">
        <v>18397</v>
      </c>
    </row>
    <row r="450" spans="1:40" ht="43.2" x14ac:dyDescent="0.3">
      <c r="A450" t="s">
        <v>2453</v>
      </c>
      <c r="B450" s="2" t="s">
        <v>15</v>
      </c>
      <c r="C450" s="3">
        <v>40025</v>
      </c>
      <c r="D450" t="s">
        <v>25</v>
      </c>
      <c r="E450" t="s">
        <v>2448</v>
      </c>
      <c r="F450" t="s">
        <v>161</v>
      </c>
      <c r="G450" t="s">
        <v>2449</v>
      </c>
      <c r="H450" s="2" t="s">
        <v>163</v>
      </c>
      <c r="I450" s="2" t="s">
        <v>164</v>
      </c>
      <c r="J450" s="1" t="s">
        <v>2454</v>
      </c>
      <c r="K450" s="1">
        <f t="shared" si="27"/>
        <v>1</v>
      </c>
      <c r="L450" s="1">
        <f t="shared" si="27"/>
        <v>0</v>
      </c>
      <c r="M450" s="1">
        <f t="shared" si="27"/>
        <v>0</v>
      </c>
      <c r="N450" s="1">
        <f t="shared" ref="N450:N513" si="31">IFERROR(IF(SEARCH(N$1,$J450)&gt;0,1),0)</f>
        <v>0</v>
      </c>
      <c r="O450" s="1">
        <f t="shared" si="28"/>
        <v>1</v>
      </c>
      <c r="P450" s="1" t="s">
        <v>18346</v>
      </c>
      <c r="Q450" s="1" t="s">
        <v>18355</v>
      </c>
      <c r="R450" s="1">
        <v>959</v>
      </c>
      <c r="S450" s="9">
        <f t="shared" si="30"/>
        <v>715.12630000000001</v>
      </c>
      <c r="T450" s="8"/>
      <c r="U450" s="8"/>
      <c r="V450" s="8"/>
      <c r="W450" s="8"/>
      <c r="X450" s="8"/>
      <c r="Y450" s="10">
        <f t="shared" si="29"/>
        <v>0</v>
      </c>
      <c r="Z450" s="10">
        <f>IFERROR(INDEX(EFs!B:B,MATCH(P450,EFs!A:A,0))*Dataset!Y450/1000,0)</f>
        <v>0</v>
      </c>
      <c r="AA450">
        <v>33.387723000000001</v>
      </c>
      <c r="AB450">
        <v>-117.44475799999999</v>
      </c>
      <c r="AC450">
        <v>0.5</v>
      </c>
      <c r="AD450" t="s">
        <v>18422</v>
      </c>
      <c r="AI450" t="s">
        <v>18423</v>
      </c>
      <c r="AJ450" t="s">
        <v>18390</v>
      </c>
      <c r="AK450" t="s">
        <v>18391</v>
      </c>
      <c r="AL450">
        <v>92055</v>
      </c>
      <c r="AM450" t="s">
        <v>18392</v>
      </c>
      <c r="AN450" t="s">
        <v>18397</v>
      </c>
    </row>
    <row r="451" spans="1:40" ht="43.2" x14ac:dyDescent="0.3">
      <c r="A451" t="s">
        <v>2455</v>
      </c>
      <c r="B451" s="2" t="s">
        <v>15</v>
      </c>
      <c r="C451" s="3">
        <v>43504</v>
      </c>
      <c r="D451" t="s">
        <v>25</v>
      </c>
      <c r="E451" t="s">
        <v>1223</v>
      </c>
      <c r="F451" t="s">
        <v>2456</v>
      </c>
      <c r="G451" t="s">
        <v>2449</v>
      </c>
      <c r="H451" s="2" t="s">
        <v>163</v>
      </c>
      <c r="I451" s="2" t="s">
        <v>164</v>
      </c>
      <c r="J451" s="1" t="s">
        <v>2457</v>
      </c>
      <c r="K451" s="1">
        <f t="shared" ref="K451:N514" si="32">IFERROR(IF(SEARCH(K$1,$J451)&gt;0,1),0)</f>
        <v>1</v>
      </c>
      <c r="L451" s="1">
        <f t="shared" si="32"/>
        <v>0</v>
      </c>
      <c r="M451" s="1">
        <f t="shared" si="32"/>
        <v>0</v>
      </c>
      <c r="N451" s="1">
        <f t="shared" si="31"/>
        <v>0</v>
      </c>
      <c r="O451" s="1">
        <f t="shared" ref="O451:O514" si="33">SUM(K451:N451)</f>
        <v>1</v>
      </c>
      <c r="P451" s="1" t="s">
        <v>18346</v>
      </c>
      <c r="Q451" s="1" t="s">
        <v>18355</v>
      </c>
      <c r="R451" s="1">
        <v>959</v>
      </c>
      <c r="S451" s="9">
        <f t="shared" si="30"/>
        <v>715.12630000000001</v>
      </c>
      <c r="T451" s="8"/>
      <c r="U451" s="8"/>
      <c r="V451" s="8"/>
      <c r="W451" s="8"/>
      <c r="X451" s="8"/>
      <c r="Y451" s="10">
        <f t="shared" ref="Y451:Y514" si="34">X451*S451</f>
        <v>0</v>
      </c>
      <c r="Z451" s="10">
        <f>IFERROR(INDEX(EFs!B:B,MATCH(P451,EFs!A:A,0))*Dataset!Y451/1000,0)</f>
        <v>0</v>
      </c>
      <c r="AA451">
        <v>33.387723000000001</v>
      </c>
      <c r="AB451">
        <v>-117.44475799999999</v>
      </c>
      <c r="AC451">
        <v>0.5</v>
      </c>
      <c r="AD451" t="s">
        <v>18422</v>
      </c>
      <c r="AI451" t="s">
        <v>18423</v>
      </c>
      <c r="AJ451" t="s">
        <v>18390</v>
      </c>
      <c r="AK451" t="s">
        <v>18391</v>
      </c>
      <c r="AL451">
        <v>92055</v>
      </c>
      <c r="AM451" t="s">
        <v>18392</v>
      </c>
      <c r="AN451" t="s">
        <v>18397</v>
      </c>
    </row>
    <row r="452" spans="1:40" ht="28.8" x14ac:dyDescent="0.3">
      <c r="A452" t="s">
        <v>2458</v>
      </c>
      <c r="B452" s="2" t="s">
        <v>15</v>
      </c>
      <c r="C452" s="3">
        <v>40025</v>
      </c>
      <c r="D452" t="s">
        <v>25</v>
      </c>
      <c r="E452" t="s">
        <v>2448</v>
      </c>
      <c r="F452" t="s">
        <v>161</v>
      </c>
      <c r="G452" t="s">
        <v>2449</v>
      </c>
      <c r="H452" s="2" t="s">
        <v>163</v>
      </c>
      <c r="I452" s="2" t="s">
        <v>164</v>
      </c>
      <c r="J452" s="1" t="s">
        <v>2459</v>
      </c>
      <c r="K452" s="1">
        <f t="shared" si="32"/>
        <v>1</v>
      </c>
      <c r="L452" s="1">
        <f t="shared" si="32"/>
        <v>0</v>
      </c>
      <c r="M452" s="1">
        <f t="shared" si="32"/>
        <v>0</v>
      </c>
      <c r="N452" s="1">
        <f t="shared" si="31"/>
        <v>0</v>
      </c>
      <c r="O452" s="1">
        <f t="shared" si="33"/>
        <v>1</v>
      </c>
      <c r="P452" s="1" t="s">
        <v>18346</v>
      </c>
      <c r="Q452" s="1" t="s">
        <v>18355</v>
      </c>
      <c r="R452" s="1">
        <v>66</v>
      </c>
      <c r="S452" s="9">
        <f t="shared" ref="S452:S515" si="35">IFERROR(IF(Q452&lt;&gt;"",Q452,R452*0.7457),"Unknown")</f>
        <v>49.216200000000001</v>
      </c>
      <c r="T452" s="8"/>
      <c r="U452" s="8"/>
      <c r="V452" s="8"/>
      <c r="W452" s="8"/>
      <c r="X452" s="8"/>
      <c r="Y452" s="10">
        <f t="shared" si="34"/>
        <v>0</v>
      </c>
      <c r="Z452" s="10">
        <f>IFERROR(INDEX(EFs!B:B,MATCH(P452,EFs!A:A,0))*Dataset!Y452/1000,0)</f>
        <v>0</v>
      </c>
      <c r="AA452">
        <v>33.387723000000001</v>
      </c>
      <c r="AB452">
        <v>-117.44475799999999</v>
      </c>
      <c r="AC452">
        <v>0.5</v>
      </c>
      <c r="AD452" t="s">
        <v>18422</v>
      </c>
      <c r="AI452" t="s">
        <v>18423</v>
      </c>
      <c r="AJ452" t="s">
        <v>18390</v>
      </c>
      <c r="AK452" t="s">
        <v>18391</v>
      </c>
      <c r="AL452">
        <v>92055</v>
      </c>
      <c r="AM452" t="s">
        <v>18392</v>
      </c>
      <c r="AN452" t="s">
        <v>18397</v>
      </c>
    </row>
    <row r="453" spans="1:40" ht="43.2" x14ac:dyDescent="0.3">
      <c r="A453" t="s">
        <v>2460</v>
      </c>
      <c r="B453" s="2" t="s">
        <v>15</v>
      </c>
      <c r="C453" s="3">
        <v>40025</v>
      </c>
      <c r="D453" t="s">
        <v>25</v>
      </c>
      <c r="E453" t="s">
        <v>2448</v>
      </c>
      <c r="F453" t="s">
        <v>161</v>
      </c>
      <c r="G453" t="s">
        <v>2449</v>
      </c>
      <c r="H453" s="2" t="s">
        <v>163</v>
      </c>
      <c r="I453" s="2" t="s">
        <v>164</v>
      </c>
      <c r="J453" s="1" t="s">
        <v>2461</v>
      </c>
      <c r="K453" s="1">
        <f t="shared" si="32"/>
        <v>1</v>
      </c>
      <c r="L453" s="1">
        <f t="shared" si="32"/>
        <v>0</v>
      </c>
      <c r="M453" s="1">
        <f t="shared" si="32"/>
        <v>0</v>
      </c>
      <c r="N453" s="1">
        <f t="shared" si="31"/>
        <v>0</v>
      </c>
      <c r="O453" s="1">
        <f t="shared" si="33"/>
        <v>1</v>
      </c>
      <c r="P453" s="1" t="s">
        <v>18346</v>
      </c>
      <c r="Q453" s="1" t="s">
        <v>18355</v>
      </c>
      <c r="R453" s="1">
        <v>959</v>
      </c>
      <c r="S453" s="9">
        <f t="shared" si="35"/>
        <v>715.12630000000001</v>
      </c>
      <c r="T453" s="8"/>
      <c r="U453" s="8"/>
      <c r="V453" s="8"/>
      <c r="W453" s="8"/>
      <c r="X453" s="8"/>
      <c r="Y453" s="10">
        <f t="shared" si="34"/>
        <v>0</v>
      </c>
      <c r="Z453" s="10">
        <f>IFERROR(INDEX(EFs!B:B,MATCH(P453,EFs!A:A,0))*Dataset!Y453/1000,0)</f>
        <v>0</v>
      </c>
      <c r="AA453">
        <v>33.387723000000001</v>
      </c>
      <c r="AB453">
        <v>-117.44475799999999</v>
      </c>
      <c r="AC453">
        <v>0.5</v>
      </c>
      <c r="AD453" t="s">
        <v>18422</v>
      </c>
      <c r="AI453" t="s">
        <v>18423</v>
      </c>
      <c r="AJ453" t="s">
        <v>18390</v>
      </c>
      <c r="AK453" t="s">
        <v>18391</v>
      </c>
      <c r="AL453">
        <v>92055</v>
      </c>
      <c r="AM453" t="s">
        <v>18392</v>
      </c>
      <c r="AN453" t="s">
        <v>18397</v>
      </c>
    </row>
    <row r="454" spans="1:40" ht="43.2" x14ac:dyDescent="0.3">
      <c r="A454" t="s">
        <v>2462</v>
      </c>
      <c r="B454" s="2" t="s">
        <v>15</v>
      </c>
      <c r="C454" s="3">
        <v>40025</v>
      </c>
      <c r="D454" t="s">
        <v>193</v>
      </c>
      <c r="E454" t="s">
        <v>868</v>
      </c>
      <c r="F454" t="s">
        <v>869</v>
      </c>
      <c r="G454" t="s">
        <v>870</v>
      </c>
      <c r="H454" s="2" t="s">
        <v>19</v>
      </c>
      <c r="I454" s="2" t="s">
        <v>20</v>
      </c>
      <c r="J454" s="1" t="s">
        <v>2463</v>
      </c>
      <c r="K454" s="1">
        <f t="shared" si="32"/>
        <v>1</v>
      </c>
      <c r="L454" s="1">
        <f t="shared" si="32"/>
        <v>0</v>
      </c>
      <c r="M454" s="1">
        <f t="shared" si="32"/>
        <v>0</v>
      </c>
      <c r="N454" s="1">
        <f t="shared" si="31"/>
        <v>0</v>
      </c>
      <c r="O454" s="1">
        <f t="shared" si="33"/>
        <v>1</v>
      </c>
      <c r="P454" s="1" t="s">
        <v>18346</v>
      </c>
      <c r="Q454" s="1">
        <v>125</v>
      </c>
      <c r="R454" s="1">
        <v>197</v>
      </c>
      <c r="S454" s="9">
        <f t="shared" si="35"/>
        <v>125</v>
      </c>
      <c r="T454" s="3">
        <v>44561</v>
      </c>
      <c r="U454" s="8" t="s">
        <v>439</v>
      </c>
      <c r="V454" s="3">
        <v>44733</v>
      </c>
      <c r="W454" s="8" t="s">
        <v>2464</v>
      </c>
      <c r="X454" s="8">
        <v>3.8</v>
      </c>
      <c r="Y454" s="10">
        <f t="shared" si="34"/>
        <v>475</v>
      </c>
      <c r="Z454" s="10">
        <f>IFERROR(INDEX(EFs!B:B,MATCH(P454,EFs!A:A,0))*Dataset!Y454/1000,0)</f>
        <v>0.43148663747499999</v>
      </c>
      <c r="AA454">
        <v>32.691307000000002</v>
      </c>
      <c r="AB454">
        <v>-117.136206</v>
      </c>
      <c r="AC454">
        <v>0.9</v>
      </c>
      <c r="AD454" t="s">
        <v>18394</v>
      </c>
      <c r="AE454">
        <v>2710</v>
      </c>
      <c r="AF454" t="s">
        <v>18424</v>
      </c>
      <c r="AI454" t="s">
        <v>18389</v>
      </c>
      <c r="AJ454" t="s">
        <v>18390</v>
      </c>
      <c r="AK454" t="s">
        <v>18391</v>
      </c>
      <c r="AL454">
        <v>92113</v>
      </c>
      <c r="AM454" t="s">
        <v>18392</v>
      </c>
      <c r="AN454" t="s">
        <v>18397</v>
      </c>
    </row>
    <row r="455" spans="1:40" ht="28.8" x14ac:dyDescent="0.3">
      <c r="A455" t="s">
        <v>2465</v>
      </c>
      <c r="B455" s="2" t="s">
        <v>15</v>
      </c>
      <c r="C455" s="3">
        <v>40025</v>
      </c>
      <c r="D455" t="s">
        <v>25</v>
      </c>
      <c r="E455" t="s">
        <v>2466</v>
      </c>
      <c r="G455" t="s">
        <v>2467</v>
      </c>
      <c r="H455" s="2" t="s">
        <v>235</v>
      </c>
      <c r="I455" s="2" t="s">
        <v>236</v>
      </c>
      <c r="J455" s="1" t="s">
        <v>2468</v>
      </c>
      <c r="K455" s="1">
        <f t="shared" si="32"/>
        <v>1</v>
      </c>
      <c r="L455" s="1">
        <f t="shared" si="32"/>
        <v>0</v>
      </c>
      <c r="M455" s="1">
        <f t="shared" si="32"/>
        <v>0</v>
      </c>
      <c r="N455" s="1">
        <f t="shared" si="31"/>
        <v>0</v>
      </c>
      <c r="O455" s="1">
        <f t="shared" si="33"/>
        <v>1</v>
      </c>
      <c r="P455" s="1" t="s">
        <v>18346</v>
      </c>
      <c r="Q455" s="1" t="s">
        <v>18355</v>
      </c>
      <c r="R455" s="1">
        <v>550</v>
      </c>
      <c r="S455" s="9">
        <f t="shared" si="35"/>
        <v>410.13499999999999</v>
      </c>
      <c r="T455" s="8"/>
      <c r="U455" s="8"/>
      <c r="V455" s="8"/>
      <c r="W455" s="8"/>
      <c r="X455" s="8"/>
      <c r="Y455" s="10">
        <f t="shared" si="34"/>
        <v>0</v>
      </c>
      <c r="Z455" s="10">
        <f>IFERROR(INDEX(EFs!B:B,MATCH(P455,EFs!A:A,0))*Dataset!Y455/1000,0)</f>
        <v>0</v>
      </c>
      <c r="AA455">
        <v>32.781770000000002</v>
      </c>
      <c r="AB455">
        <v>-117.12539599999999</v>
      </c>
      <c r="AC455">
        <v>1</v>
      </c>
      <c r="AD455" t="s">
        <v>18387</v>
      </c>
      <c r="AE455">
        <v>2318</v>
      </c>
      <c r="AF455" t="s">
        <v>18692</v>
      </c>
      <c r="AI455" t="s">
        <v>18389</v>
      </c>
      <c r="AJ455" t="s">
        <v>18390</v>
      </c>
      <c r="AK455" t="s">
        <v>18391</v>
      </c>
      <c r="AL455">
        <v>92108</v>
      </c>
      <c r="AM455" t="s">
        <v>18392</v>
      </c>
      <c r="AN455" t="s">
        <v>18393</v>
      </c>
    </row>
    <row r="456" spans="1:40" ht="28.8" x14ac:dyDescent="0.3">
      <c r="A456" t="s">
        <v>2469</v>
      </c>
      <c r="B456" s="2" t="s">
        <v>15</v>
      </c>
      <c r="C456" s="3">
        <v>40025</v>
      </c>
      <c r="D456" t="s">
        <v>25</v>
      </c>
      <c r="E456" t="s">
        <v>2470</v>
      </c>
      <c r="G456" t="s">
        <v>2471</v>
      </c>
      <c r="H456" s="2" t="s">
        <v>2472</v>
      </c>
      <c r="I456" s="2" t="s">
        <v>328</v>
      </c>
      <c r="J456" s="1" t="s">
        <v>2473</v>
      </c>
      <c r="K456" s="1">
        <f t="shared" si="32"/>
        <v>1</v>
      </c>
      <c r="L456" s="1">
        <f t="shared" si="32"/>
        <v>0</v>
      </c>
      <c r="M456" s="1">
        <f t="shared" si="32"/>
        <v>0</v>
      </c>
      <c r="N456" s="1">
        <f t="shared" si="31"/>
        <v>0</v>
      </c>
      <c r="O456" s="1">
        <f t="shared" si="33"/>
        <v>1</v>
      </c>
      <c r="P456" s="1" t="s">
        <v>18346</v>
      </c>
      <c r="Q456" s="1" t="s">
        <v>18355</v>
      </c>
      <c r="R456" s="1">
        <v>102</v>
      </c>
      <c r="S456" s="9">
        <f t="shared" si="35"/>
        <v>76.061400000000006</v>
      </c>
      <c r="T456" s="3">
        <v>44677</v>
      </c>
      <c r="U456" s="8" t="s">
        <v>2474</v>
      </c>
      <c r="V456" s="3">
        <v>44677</v>
      </c>
      <c r="W456" s="8" t="s">
        <v>2475</v>
      </c>
      <c r="X456" s="8">
        <v>0.9</v>
      </c>
      <c r="Y456" s="10">
        <f t="shared" si="34"/>
        <v>68.45526000000001</v>
      </c>
      <c r="Z456" s="10">
        <f>IFERROR(INDEX(EFs!B:B,MATCH(P456,EFs!A:A,0))*Dataset!Y456/1000,0)</f>
        <v>6.2184273589214467E-2</v>
      </c>
      <c r="AA456">
        <v>32.718774000000003</v>
      </c>
      <c r="AB456">
        <v>-116.450761</v>
      </c>
      <c r="AC456">
        <v>1</v>
      </c>
      <c r="AD456" t="s">
        <v>18394</v>
      </c>
      <c r="AE456">
        <v>32363</v>
      </c>
      <c r="AF456" t="s">
        <v>18693</v>
      </c>
      <c r="AI456" t="s">
        <v>18694</v>
      </c>
      <c r="AJ456" t="s">
        <v>18390</v>
      </c>
      <c r="AK456" t="s">
        <v>18391</v>
      </c>
      <c r="AL456">
        <v>91962</v>
      </c>
      <c r="AM456" t="s">
        <v>18392</v>
      </c>
      <c r="AN456" t="s">
        <v>18397</v>
      </c>
    </row>
    <row r="457" spans="1:40" ht="28.8" x14ac:dyDescent="0.3">
      <c r="A457" t="s">
        <v>2476</v>
      </c>
      <c r="B457" s="2" t="s">
        <v>15</v>
      </c>
      <c r="C457" s="3">
        <v>40025</v>
      </c>
      <c r="D457" t="s">
        <v>25</v>
      </c>
      <c r="E457" t="s">
        <v>2470</v>
      </c>
      <c r="G457" t="s">
        <v>2477</v>
      </c>
      <c r="H457" s="2" t="s">
        <v>372</v>
      </c>
      <c r="I457" s="2" t="s">
        <v>62</v>
      </c>
      <c r="J457" s="1" t="s">
        <v>2478</v>
      </c>
      <c r="K457" s="1">
        <f t="shared" si="32"/>
        <v>1</v>
      </c>
      <c r="L457" s="1">
        <f t="shared" si="32"/>
        <v>0</v>
      </c>
      <c r="M457" s="1">
        <f t="shared" si="32"/>
        <v>0</v>
      </c>
      <c r="N457" s="1">
        <f t="shared" si="31"/>
        <v>0</v>
      </c>
      <c r="O457" s="1">
        <f t="shared" si="33"/>
        <v>1</v>
      </c>
      <c r="P457" s="1" t="s">
        <v>18346</v>
      </c>
      <c r="Q457" s="1" t="s">
        <v>18355</v>
      </c>
      <c r="R457" s="1">
        <v>1118</v>
      </c>
      <c r="S457" s="9">
        <f t="shared" si="35"/>
        <v>833.69260000000008</v>
      </c>
      <c r="T457" s="3">
        <v>44546</v>
      </c>
      <c r="U457" s="8" t="s">
        <v>2479</v>
      </c>
      <c r="V457" s="3">
        <v>44638</v>
      </c>
      <c r="W457" s="8" t="s">
        <v>2480</v>
      </c>
      <c r="X457" s="8">
        <v>8.6999999999999993</v>
      </c>
      <c r="Y457" s="10">
        <f t="shared" si="34"/>
        <v>7253.1256199999998</v>
      </c>
      <c r="Z457" s="10">
        <f>IFERROR(INDEX(EFs!B:B,MATCH(P457,EFs!A:A,0))*Dataset!Y457/1000,0)</f>
        <v>6.5886879683317359</v>
      </c>
      <c r="AA457">
        <v>32.749904999999998</v>
      </c>
      <c r="AB457">
        <v>-117.104016</v>
      </c>
      <c r="AC457">
        <v>1</v>
      </c>
      <c r="AD457" t="s">
        <v>18387</v>
      </c>
      <c r="AE457">
        <v>4216</v>
      </c>
      <c r="AF457" t="s">
        <v>18461</v>
      </c>
      <c r="AG457" t="s">
        <v>18510</v>
      </c>
      <c r="AH457">
        <v>213</v>
      </c>
      <c r="AI457" t="s">
        <v>18389</v>
      </c>
      <c r="AJ457" t="s">
        <v>18390</v>
      </c>
      <c r="AK457" t="s">
        <v>18391</v>
      </c>
      <c r="AL457">
        <v>92105</v>
      </c>
      <c r="AM457" t="s">
        <v>18392</v>
      </c>
      <c r="AN457" t="s">
        <v>18393</v>
      </c>
    </row>
    <row r="458" spans="1:40" ht="43.2" x14ac:dyDescent="0.3">
      <c r="A458" t="s">
        <v>2481</v>
      </c>
      <c r="B458" s="2" t="s">
        <v>15</v>
      </c>
      <c r="C458" s="3">
        <v>40025</v>
      </c>
      <c r="D458" t="s">
        <v>25</v>
      </c>
      <c r="E458" t="s">
        <v>2482</v>
      </c>
      <c r="G458" t="s">
        <v>2483</v>
      </c>
      <c r="H458" s="2" t="s">
        <v>781</v>
      </c>
      <c r="I458" s="2" t="s">
        <v>782</v>
      </c>
      <c r="J458" s="1" t="s">
        <v>2484</v>
      </c>
      <c r="K458" s="1">
        <f t="shared" si="32"/>
        <v>1</v>
      </c>
      <c r="L458" s="1">
        <f t="shared" si="32"/>
        <v>0</v>
      </c>
      <c r="M458" s="1">
        <f t="shared" si="32"/>
        <v>0</v>
      </c>
      <c r="N458" s="1">
        <f t="shared" si="31"/>
        <v>0</v>
      </c>
      <c r="O458" s="1">
        <f t="shared" si="33"/>
        <v>1</v>
      </c>
      <c r="P458" s="1" t="s">
        <v>18346</v>
      </c>
      <c r="Q458" s="1" t="s">
        <v>18355</v>
      </c>
      <c r="R458" s="1">
        <v>1135</v>
      </c>
      <c r="S458" s="9">
        <f t="shared" si="35"/>
        <v>846.36950000000002</v>
      </c>
      <c r="T458" s="3">
        <v>44552</v>
      </c>
      <c r="U458" s="8" t="s">
        <v>2485</v>
      </c>
      <c r="V458" s="3">
        <v>44552</v>
      </c>
      <c r="W458" s="8" t="s">
        <v>2486</v>
      </c>
      <c r="X458" s="8">
        <v>5.3</v>
      </c>
      <c r="Y458" s="10">
        <f t="shared" si="34"/>
        <v>4485.7583500000001</v>
      </c>
      <c r="Z458" s="10">
        <f>IFERROR(INDEX(EFs!B:B,MATCH(P458,EFs!A:A,0))*Dataset!Y458/1000,0)</f>
        <v>4.0748311304566407</v>
      </c>
      <c r="AA458">
        <v>32.880395999999998</v>
      </c>
      <c r="AB458">
        <v>-117.209309</v>
      </c>
      <c r="AC458">
        <v>1</v>
      </c>
      <c r="AD458" t="s">
        <v>18387</v>
      </c>
      <c r="AE458">
        <v>9530</v>
      </c>
      <c r="AF458" t="s">
        <v>18570</v>
      </c>
      <c r="AG458" t="s">
        <v>18510</v>
      </c>
      <c r="AH458">
        <v>100</v>
      </c>
      <c r="AI458" t="s">
        <v>18389</v>
      </c>
      <c r="AJ458" t="s">
        <v>18390</v>
      </c>
      <c r="AK458" t="s">
        <v>18391</v>
      </c>
      <c r="AL458">
        <v>92121</v>
      </c>
      <c r="AM458" t="s">
        <v>18392</v>
      </c>
      <c r="AN458" t="s">
        <v>18393</v>
      </c>
    </row>
    <row r="459" spans="1:40" ht="28.8" x14ac:dyDescent="0.3">
      <c r="A459" t="s">
        <v>2487</v>
      </c>
      <c r="B459" s="2" t="s">
        <v>15</v>
      </c>
      <c r="C459" s="3">
        <v>40025</v>
      </c>
      <c r="D459" t="s">
        <v>25</v>
      </c>
      <c r="E459" t="s">
        <v>2470</v>
      </c>
      <c r="G459" t="s">
        <v>2488</v>
      </c>
      <c r="H459" s="2" t="s">
        <v>130</v>
      </c>
      <c r="I459" s="2" t="s">
        <v>98</v>
      </c>
      <c r="J459" s="1" t="s">
        <v>2489</v>
      </c>
      <c r="K459" s="1">
        <f t="shared" si="32"/>
        <v>1</v>
      </c>
      <c r="L459" s="1">
        <f t="shared" si="32"/>
        <v>0</v>
      </c>
      <c r="M459" s="1">
        <f t="shared" si="32"/>
        <v>0</v>
      </c>
      <c r="N459" s="1">
        <f t="shared" si="31"/>
        <v>0</v>
      </c>
      <c r="O459" s="1">
        <f t="shared" si="33"/>
        <v>1</v>
      </c>
      <c r="P459" s="1" t="s">
        <v>18346</v>
      </c>
      <c r="Q459" s="1" t="s">
        <v>18355</v>
      </c>
      <c r="R459" s="1">
        <v>207</v>
      </c>
      <c r="S459" s="9">
        <f t="shared" si="35"/>
        <v>154.35990000000001</v>
      </c>
      <c r="T459" s="3">
        <v>44449</v>
      </c>
      <c r="U459" s="8" t="s">
        <v>2490</v>
      </c>
      <c r="V459" s="3">
        <v>44449</v>
      </c>
      <c r="W459" s="8" t="s">
        <v>2491</v>
      </c>
      <c r="X459" s="8">
        <v>6.7</v>
      </c>
      <c r="Y459" s="10">
        <f t="shared" si="34"/>
        <v>1034.2113300000001</v>
      </c>
      <c r="Z459" s="10">
        <f>IFERROR(INDEX(EFs!B:B,MATCH(P459,EFs!A:A,0))*Dataset!Y459/1000,0)</f>
        <v>0.93947025098999504</v>
      </c>
      <c r="AA459">
        <v>33.197029000000001</v>
      </c>
      <c r="AB459">
        <v>-117.239768</v>
      </c>
      <c r="AC459">
        <v>1</v>
      </c>
      <c r="AD459" t="s">
        <v>18387</v>
      </c>
      <c r="AE459">
        <v>511</v>
      </c>
      <c r="AF459" t="s">
        <v>18695</v>
      </c>
      <c r="AI459" t="s">
        <v>18416</v>
      </c>
      <c r="AJ459" t="s">
        <v>18390</v>
      </c>
      <c r="AK459" t="s">
        <v>18391</v>
      </c>
      <c r="AL459">
        <v>92083</v>
      </c>
      <c r="AM459" t="s">
        <v>18392</v>
      </c>
      <c r="AN459" t="s">
        <v>18393</v>
      </c>
    </row>
    <row r="460" spans="1:40" ht="28.8" x14ac:dyDescent="0.3">
      <c r="A460" t="s">
        <v>2492</v>
      </c>
      <c r="B460" s="2" t="s">
        <v>15</v>
      </c>
      <c r="C460" s="3">
        <v>40025</v>
      </c>
      <c r="D460" t="s">
        <v>25</v>
      </c>
      <c r="E460" t="s">
        <v>1196</v>
      </c>
      <c r="F460" t="s">
        <v>1197</v>
      </c>
      <c r="G460" t="s">
        <v>1198</v>
      </c>
      <c r="H460" s="2" t="s">
        <v>291</v>
      </c>
      <c r="I460" s="2" t="s">
        <v>155</v>
      </c>
      <c r="J460" s="1" t="s">
        <v>2493</v>
      </c>
      <c r="K460" s="1">
        <f t="shared" si="32"/>
        <v>1</v>
      </c>
      <c r="L460" s="1">
        <f t="shared" si="32"/>
        <v>0</v>
      </c>
      <c r="M460" s="1">
        <f t="shared" si="32"/>
        <v>0</v>
      </c>
      <c r="N460" s="1">
        <f t="shared" si="31"/>
        <v>0</v>
      </c>
      <c r="O460" s="1">
        <f t="shared" si="33"/>
        <v>1</v>
      </c>
      <c r="P460" s="1" t="s">
        <v>18346</v>
      </c>
      <c r="Q460" s="1">
        <v>2000</v>
      </c>
      <c r="R460" s="1">
        <v>2876</v>
      </c>
      <c r="S460" s="9">
        <f t="shared" si="35"/>
        <v>2000</v>
      </c>
      <c r="T460" s="3">
        <v>44561</v>
      </c>
      <c r="U460" s="8" t="s">
        <v>1691</v>
      </c>
      <c r="V460" s="3">
        <v>44630</v>
      </c>
      <c r="W460" s="8" t="s">
        <v>2494</v>
      </c>
      <c r="X460" s="8">
        <v>13</v>
      </c>
      <c r="Y460" s="10">
        <f t="shared" si="34"/>
        <v>26000</v>
      </c>
      <c r="Z460" s="10">
        <f>IFERROR(INDEX(EFs!B:B,MATCH(P460,EFs!A:A,0))*Dataset!Y460/1000,0)</f>
        <v>23.618215945999999</v>
      </c>
      <c r="AA460">
        <v>33.100475000000003</v>
      </c>
      <c r="AB460">
        <v>-117.002679</v>
      </c>
      <c r="AC460">
        <v>1</v>
      </c>
      <c r="AD460" t="s">
        <v>18387</v>
      </c>
      <c r="AE460">
        <v>15500</v>
      </c>
      <c r="AF460" t="s">
        <v>18568</v>
      </c>
      <c r="AI460" t="s">
        <v>18421</v>
      </c>
      <c r="AJ460" t="s">
        <v>18390</v>
      </c>
      <c r="AK460" t="s">
        <v>18391</v>
      </c>
      <c r="AL460">
        <v>92027</v>
      </c>
      <c r="AM460" t="s">
        <v>18392</v>
      </c>
      <c r="AN460" t="s">
        <v>18393</v>
      </c>
    </row>
    <row r="461" spans="1:40" ht="43.2" x14ac:dyDescent="0.3">
      <c r="A461" t="s">
        <v>2495</v>
      </c>
      <c r="B461" s="2" t="s">
        <v>15</v>
      </c>
      <c r="C461" s="3">
        <v>40025</v>
      </c>
      <c r="D461" t="s">
        <v>25</v>
      </c>
      <c r="E461" t="s">
        <v>2496</v>
      </c>
      <c r="F461" t="s">
        <v>2497</v>
      </c>
      <c r="G461" t="s">
        <v>2498</v>
      </c>
      <c r="H461" s="2" t="s">
        <v>781</v>
      </c>
      <c r="I461" s="2" t="s">
        <v>782</v>
      </c>
      <c r="J461" s="1" t="s">
        <v>2499</v>
      </c>
      <c r="K461" s="1">
        <f t="shared" si="32"/>
        <v>1</v>
      </c>
      <c r="L461" s="1">
        <f t="shared" si="32"/>
        <v>0</v>
      </c>
      <c r="M461" s="1">
        <f t="shared" si="32"/>
        <v>0</v>
      </c>
      <c r="N461" s="1">
        <f t="shared" si="31"/>
        <v>0</v>
      </c>
      <c r="O461" s="1">
        <f t="shared" si="33"/>
        <v>1</v>
      </c>
      <c r="P461" s="1" t="s">
        <v>18346</v>
      </c>
      <c r="Q461" s="1" t="s">
        <v>18355</v>
      </c>
      <c r="R461" s="1">
        <v>1135</v>
      </c>
      <c r="S461" s="9">
        <f t="shared" si="35"/>
        <v>846.36950000000002</v>
      </c>
      <c r="T461" s="3">
        <v>44561</v>
      </c>
      <c r="U461" s="8" t="s">
        <v>2500</v>
      </c>
      <c r="V461" s="3">
        <v>44573</v>
      </c>
      <c r="W461" s="8" t="s">
        <v>2501</v>
      </c>
      <c r="X461" s="8">
        <v>11.8</v>
      </c>
      <c r="Y461" s="10">
        <f t="shared" si="34"/>
        <v>9987.160100000001</v>
      </c>
      <c r="Z461" s="10">
        <f>IFERROR(INDEX(EFs!B:B,MATCH(P461,EFs!A:A,0))*Dataset!Y461/1000,0)</f>
        <v>9.0722655357336528</v>
      </c>
      <c r="AA461">
        <v>32.889544000000001</v>
      </c>
      <c r="AB461">
        <v>-117.18671399999999</v>
      </c>
      <c r="AC461">
        <v>1</v>
      </c>
      <c r="AD461" t="s">
        <v>18387</v>
      </c>
      <c r="AE461">
        <v>6134</v>
      </c>
      <c r="AF461" t="s">
        <v>18631</v>
      </c>
      <c r="AI461" t="s">
        <v>18389</v>
      </c>
      <c r="AJ461" t="s">
        <v>18390</v>
      </c>
      <c r="AK461" t="s">
        <v>18391</v>
      </c>
      <c r="AL461">
        <v>92121</v>
      </c>
      <c r="AM461" t="s">
        <v>18392</v>
      </c>
      <c r="AN461" t="s">
        <v>18393</v>
      </c>
    </row>
    <row r="462" spans="1:40" ht="43.2" x14ac:dyDescent="0.3">
      <c r="A462" t="s">
        <v>2502</v>
      </c>
      <c r="B462" s="2" t="s">
        <v>15</v>
      </c>
      <c r="C462" s="3">
        <v>40025</v>
      </c>
      <c r="D462" t="s">
        <v>193</v>
      </c>
      <c r="E462" t="s">
        <v>2503</v>
      </c>
      <c r="F462" t="s">
        <v>2504</v>
      </c>
      <c r="G462" t="s">
        <v>2505</v>
      </c>
      <c r="H462" s="2" t="s">
        <v>351</v>
      </c>
      <c r="I462" s="2" t="s">
        <v>92</v>
      </c>
      <c r="J462" s="1" t="s">
        <v>2506</v>
      </c>
      <c r="K462" s="1">
        <f t="shared" si="32"/>
        <v>1</v>
      </c>
      <c r="L462" s="1">
        <f t="shared" si="32"/>
        <v>0</v>
      </c>
      <c r="M462" s="1">
        <f t="shared" si="32"/>
        <v>0</v>
      </c>
      <c r="N462" s="1">
        <f t="shared" si="31"/>
        <v>0</v>
      </c>
      <c r="O462" s="1">
        <f t="shared" si="33"/>
        <v>1</v>
      </c>
      <c r="P462" s="1" t="s">
        <v>18346</v>
      </c>
      <c r="Q462" s="1">
        <v>80</v>
      </c>
      <c r="R462" s="1">
        <v>133</v>
      </c>
      <c r="S462" s="9">
        <f t="shared" si="35"/>
        <v>80</v>
      </c>
      <c r="T462" s="3">
        <v>44342</v>
      </c>
      <c r="U462" s="8" t="s">
        <v>2507</v>
      </c>
      <c r="V462" s="3">
        <v>44784</v>
      </c>
      <c r="W462" s="8" t="s">
        <v>2508</v>
      </c>
      <c r="X462" s="8">
        <v>-21</v>
      </c>
      <c r="Y462" s="10">
        <f t="shared" si="34"/>
        <v>-1680</v>
      </c>
      <c r="Z462" s="10">
        <f>IFERROR(INDEX(EFs!B:B,MATCH(P462,EFs!A:A,0))*Dataset!Y462/1000,0)</f>
        <v>-1.52610010728</v>
      </c>
      <c r="AA462">
        <v>32.681184999999999</v>
      </c>
      <c r="AB462">
        <v>-117.178071</v>
      </c>
      <c r="AC462">
        <v>1</v>
      </c>
      <c r="AD462" t="s">
        <v>18387</v>
      </c>
      <c r="AE462">
        <v>1500</v>
      </c>
      <c r="AF462" t="s">
        <v>18696</v>
      </c>
      <c r="AI462" t="s">
        <v>18458</v>
      </c>
      <c r="AJ462" t="s">
        <v>18390</v>
      </c>
      <c r="AK462" t="s">
        <v>18391</v>
      </c>
      <c r="AL462">
        <v>92118</v>
      </c>
      <c r="AM462" t="s">
        <v>18392</v>
      </c>
      <c r="AN462" t="s">
        <v>18393</v>
      </c>
    </row>
    <row r="463" spans="1:40" ht="43.2" x14ac:dyDescent="0.3">
      <c r="A463" t="s">
        <v>2509</v>
      </c>
      <c r="B463" s="2" t="s">
        <v>15</v>
      </c>
      <c r="C463" s="3">
        <v>40025</v>
      </c>
      <c r="D463" t="s">
        <v>25</v>
      </c>
      <c r="E463" t="s">
        <v>58</v>
      </c>
      <c r="F463" t="s">
        <v>59</v>
      </c>
      <c r="G463" t="s">
        <v>60</v>
      </c>
      <c r="H463" s="2" t="s">
        <v>61</v>
      </c>
      <c r="I463" s="2" t="s">
        <v>62</v>
      </c>
      <c r="J463" s="1" t="s">
        <v>2510</v>
      </c>
      <c r="K463" s="1">
        <f t="shared" si="32"/>
        <v>1</v>
      </c>
      <c r="L463" s="1">
        <f t="shared" si="32"/>
        <v>0</v>
      </c>
      <c r="M463" s="1">
        <f t="shared" si="32"/>
        <v>0</v>
      </c>
      <c r="N463" s="1">
        <f t="shared" si="31"/>
        <v>0</v>
      </c>
      <c r="O463" s="1">
        <f t="shared" si="33"/>
        <v>1</v>
      </c>
      <c r="P463" s="1" t="s">
        <v>18346</v>
      </c>
      <c r="Q463" s="1">
        <v>750</v>
      </c>
      <c r="R463" s="1">
        <v>1170</v>
      </c>
      <c r="S463" s="9">
        <f t="shared" si="35"/>
        <v>750</v>
      </c>
      <c r="T463" s="3">
        <v>44490</v>
      </c>
      <c r="U463" s="8" t="s">
        <v>2511</v>
      </c>
      <c r="V463" s="3">
        <v>44490</v>
      </c>
      <c r="W463" s="8" t="s">
        <v>2512</v>
      </c>
      <c r="X463" s="8">
        <v>5.0999999999999996</v>
      </c>
      <c r="Y463" s="10">
        <f t="shared" si="34"/>
        <v>3824.9999999999995</v>
      </c>
      <c r="Z463" s="10">
        <f>IFERROR(INDEX(EFs!B:B,MATCH(P463,EFs!A:A,0))*Dataset!Y463/1000,0)</f>
        <v>3.4746029228249995</v>
      </c>
      <c r="AA463">
        <v>32.772146999999997</v>
      </c>
      <c r="AB463">
        <v>-117.072548</v>
      </c>
      <c r="AC463">
        <v>1</v>
      </c>
      <c r="AD463" t="s">
        <v>18387</v>
      </c>
      <c r="AE463">
        <v>5500</v>
      </c>
      <c r="AF463" t="s">
        <v>18402</v>
      </c>
      <c r="AI463" t="s">
        <v>18389</v>
      </c>
      <c r="AJ463" t="s">
        <v>18390</v>
      </c>
      <c r="AK463" t="s">
        <v>18391</v>
      </c>
      <c r="AL463">
        <v>92182</v>
      </c>
      <c r="AM463" t="s">
        <v>18392</v>
      </c>
      <c r="AN463" t="s">
        <v>18393</v>
      </c>
    </row>
    <row r="464" spans="1:40" ht="28.8" x14ac:dyDescent="0.3">
      <c r="A464" t="s">
        <v>2513</v>
      </c>
      <c r="B464" s="2" t="s">
        <v>15</v>
      </c>
      <c r="C464" s="3">
        <v>40025</v>
      </c>
      <c r="D464" t="s">
        <v>25</v>
      </c>
      <c r="E464" t="s">
        <v>822</v>
      </c>
      <c r="F464" t="s">
        <v>823</v>
      </c>
      <c r="G464" t="s">
        <v>824</v>
      </c>
      <c r="H464" s="2" t="s">
        <v>19</v>
      </c>
      <c r="I464" s="2" t="s">
        <v>20</v>
      </c>
      <c r="J464" s="1" t="s">
        <v>2514</v>
      </c>
      <c r="K464" s="1">
        <f t="shared" si="32"/>
        <v>1</v>
      </c>
      <c r="L464" s="1">
        <f t="shared" si="32"/>
        <v>0</v>
      </c>
      <c r="M464" s="1">
        <f t="shared" si="32"/>
        <v>0</v>
      </c>
      <c r="N464" s="1">
        <f t="shared" si="31"/>
        <v>0</v>
      </c>
      <c r="O464" s="1">
        <f t="shared" si="33"/>
        <v>1</v>
      </c>
      <c r="P464" s="1" t="s">
        <v>18346</v>
      </c>
      <c r="Q464" s="1" t="s">
        <v>18355</v>
      </c>
      <c r="R464" s="1">
        <v>102</v>
      </c>
      <c r="S464" s="9">
        <f t="shared" si="35"/>
        <v>76.061400000000006</v>
      </c>
      <c r="T464" s="3">
        <v>44561</v>
      </c>
      <c r="U464" s="8" t="s">
        <v>2515</v>
      </c>
      <c r="V464" s="3">
        <v>44673</v>
      </c>
      <c r="W464" s="8" t="s">
        <v>2516</v>
      </c>
      <c r="X464" s="8">
        <v>16.7</v>
      </c>
      <c r="Y464" s="10">
        <f t="shared" si="34"/>
        <v>1270.2253800000001</v>
      </c>
      <c r="Z464" s="10">
        <f>IFERROR(INDEX(EFs!B:B,MATCH(P464,EFs!A:A,0))*Dataset!Y464/1000,0)</f>
        <v>1.1538637432665351</v>
      </c>
      <c r="AA464">
        <v>32.707754000000001</v>
      </c>
      <c r="AB464">
        <v>-117.15005499999999</v>
      </c>
      <c r="AC464">
        <v>1</v>
      </c>
      <c r="AD464" t="s">
        <v>18387</v>
      </c>
      <c r="AE464">
        <v>100</v>
      </c>
      <c r="AF464" t="s">
        <v>18527</v>
      </c>
      <c r="AI464" t="s">
        <v>18389</v>
      </c>
      <c r="AJ464" t="s">
        <v>18390</v>
      </c>
      <c r="AK464" t="s">
        <v>18391</v>
      </c>
      <c r="AL464">
        <v>92101</v>
      </c>
      <c r="AM464" t="s">
        <v>18392</v>
      </c>
      <c r="AN464" t="s">
        <v>18393</v>
      </c>
    </row>
    <row r="465" spans="1:40" ht="28.8" x14ac:dyDescent="0.3">
      <c r="A465" t="s">
        <v>2517</v>
      </c>
      <c r="B465" s="2" t="s">
        <v>15</v>
      </c>
      <c r="C465" s="3">
        <v>40025</v>
      </c>
      <c r="D465" t="s">
        <v>25</v>
      </c>
      <c r="E465" t="s">
        <v>2503</v>
      </c>
      <c r="F465" t="s">
        <v>2504</v>
      </c>
      <c r="G465" t="s">
        <v>2505</v>
      </c>
      <c r="H465" s="2" t="s">
        <v>351</v>
      </c>
      <c r="I465" s="2" t="s">
        <v>92</v>
      </c>
      <c r="J465" s="1" t="s">
        <v>2518</v>
      </c>
      <c r="K465" s="1">
        <f t="shared" si="32"/>
        <v>1</v>
      </c>
      <c r="L465" s="1">
        <f t="shared" si="32"/>
        <v>0</v>
      </c>
      <c r="M465" s="1">
        <f t="shared" si="32"/>
        <v>0</v>
      </c>
      <c r="N465" s="1">
        <f t="shared" si="31"/>
        <v>0</v>
      </c>
      <c r="O465" s="1">
        <f t="shared" si="33"/>
        <v>1</v>
      </c>
      <c r="P465" s="1" t="s">
        <v>18346</v>
      </c>
      <c r="Q465" s="1" t="s">
        <v>18355</v>
      </c>
      <c r="R465" s="1">
        <v>180</v>
      </c>
      <c r="S465" s="9">
        <f t="shared" si="35"/>
        <v>134.226</v>
      </c>
      <c r="T465" s="3">
        <v>44342</v>
      </c>
      <c r="U465" s="8" t="s">
        <v>2033</v>
      </c>
      <c r="V465" s="3">
        <v>44784</v>
      </c>
      <c r="W465" s="8" t="s">
        <v>2519</v>
      </c>
      <c r="X465" s="8">
        <v>18.399999999999999</v>
      </c>
      <c r="Y465" s="10">
        <f t="shared" si="34"/>
        <v>2469.7583999999997</v>
      </c>
      <c r="Z465" s="10">
        <f>IFERROR(INDEX(EFs!B:B,MATCH(P465,EFs!A:A,0))*Dataset!Y465/1000,0)</f>
        <v>2.2435110471402862</v>
      </c>
      <c r="AA465">
        <v>32.681184999999999</v>
      </c>
      <c r="AB465">
        <v>-117.178071</v>
      </c>
      <c r="AC465">
        <v>1</v>
      </c>
      <c r="AD465" t="s">
        <v>18387</v>
      </c>
      <c r="AE465">
        <v>1500</v>
      </c>
      <c r="AF465" t="s">
        <v>18696</v>
      </c>
      <c r="AI465" t="s">
        <v>18458</v>
      </c>
      <c r="AJ465" t="s">
        <v>18390</v>
      </c>
      <c r="AK465" t="s">
        <v>18391</v>
      </c>
      <c r="AL465">
        <v>92118</v>
      </c>
      <c r="AM465" t="s">
        <v>18392</v>
      </c>
      <c r="AN465" t="s">
        <v>18393</v>
      </c>
    </row>
    <row r="466" spans="1:40" ht="28.8" x14ac:dyDescent="0.3">
      <c r="A466" t="s">
        <v>2520</v>
      </c>
      <c r="B466" s="2" t="s">
        <v>15</v>
      </c>
      <c r="C466" s="3">
        <v>40025</v>
      </c>
      <c r="D466" t="s">
        <v>25</v>
      </c>
      <c r="E466" t="s">
        <v>2521</v>
      </c>
      <c r="F466" t="s">
        <v>2352</v>
      </c>
      <c r="G466" t="s">
        <v>2522</v>
      </c>
      <c r="H466" s="2" t="s">
        <v>1647</v>
      </c>
      <c r="I466" s="2" t="s">
        <v>30</v>
      </c>
      <c r="J466" s="1" t="s">
        <v>2523</v>
      </c>
      <c r="K466" s="1">
        <f t="shared" si="32"/>
        <v>1</v>
      </c>
      <c r="L466" s="1">
        <f t="shared" si="32"/>
        <v>0</v>
      </c>
      <c r="M466" s="1">
        <f t="shared" si="32"/>
        <v>0</v>
      </c>
      <c r="N466" s="1">
        <f t="shared" si="31"/>
        <v>0</v>
      </c>
      <c r="O466" s="1">
        <f t="shared" si="33"/>
        <v>1</v>
      </c>
      <c r="P466" s="1" t="s">
        <v>18346</v>
      </c>
      <c r="Q466" s="1" t="s">
        <v>18355</v>
      </c>
      <c r="R466" s="1">
        <v>550</v>
      </c>
      <c r="S466" s="9">
        <f t="shared" si="35"/>
        <v>410.13499999999999</v>
      </c>
      <c r="T466" s="3">
        <v>44405</v>
      </c>
      <c r="U466" s="8" t="s">
        <v>2524</v>
      </c>
      <c r="V466" s="3">
        <v>44771</v>
      </c>
      <c r="W466" s="8" t="s">
        <v>1819</v>
      </c>
      <c r="X466" s="8">
        <v>11</v>
      </c>
      <c r="Y466" s="10">
        <f t="shared" si="34"/>
        <v>4511.4849999999997</v>
      </c>
      <c r="Z466" s="10">
        <f>IFERROR(INDEX(EFs!B:B,MATCH(P466,EFs!A:A,0))*Dataset!Y466/1000,0)</f>
        <v>4.0982010371976845</v>
      </c>
      <c r="AA466">
        <v>32.968251000000002</v>
      </c>
      <c r="AB466">
        <v>-117.129197</v>
      </c>
      <c r="AC466">
        <v>1</v>
      </c>
      <c r="AD466" t="s">
        <v>18394</v>
      </c>
      <c r="AE466">
        <v>9198</v>
      </c>
      <c r="AF466" t="s">
        <v>18697</v>
      </c>
      <c r="AI466" t="s">
        <v>18389</v>
      </c>
      <c r="AJ466" t="s">
        <v>18390</v>
      </c>
      <c r="AK466" t="s">
        <v>18391</v>
      </c>
      <c r="AL466">
        <v>92129</v>
      </c>
      <c r="AM466" t="s">
        <v>18392</v>
      </c>
      <c r="AN466" t="s">
        <v>18397</v>
      </c>
    </row>
    <row r="467" spans="1:40" ht="28.8" x14ac:dyDescent="0.3">
      <c r="A467" t="s">
        <v>2525</v>
      </c>
      <c r="B467" s="2" t="s">
        <v>15</v>
      </c>
      <c r="C467" s="3">
        <v>40025</v>
      </c>
      <c r="D467" t="s">
        <v>25</v>
      </c>
      <c r="E467" t="s">
        <v>2526</v>
      </c>
      <c r="G467" t="s">
        <v>2527</v>
      </c>
      <c r="H467" s="2" t="s">
        <v>38</v>
      </c>
      <c r="I467" s="2" t="s">
        <v>30</v>
      </c>
      <c r="J467" s="1" t="s">
        <v>2528</v>
      </c>
      <c r="K467" s="1">
        <f t="shared" si="32"/>
        <v>1</v>
      </c>
      <c r="L467" s="1">
        <f t="shared" si="32"/>
        <v>0</v>
      </c>
      <c r="M467" s="1">
        <f t="shared" si="32"/>
        <v>0</v>
      </c>
      <c r="N467" s="1">
        <f t="shared" si="31"/>
        <v>0</v>
      </c>
      <c r="O467" s="1">
        <f t="shared" si="33"/>
        <v>1</v>
      </c>
      <c r="P467" s="1" t="s">
        <v>18346</v>
      </c>
      <c r="Q467" s="1" t="s">
        <v>18355</v>
      </c>
      <c r="R467" s="1">
        <v>475</v>
      </c>
      <c r="S467" s="9">
        <f t="shared" si="35"/>
        <v>354.20750000000004</v>
      </c>
      <c r="T467" s="3">
        <v>44405</v>
      </c>
      <c r="U467" s="8" t="s">
        <v>2529</v>
      </c>
      <c r="V467" s="3">
        <v>44771</v>
      </c>
      <c r="W467" s="8" t="s">
        <v>2530</v>
      </c>
      <c r="X467" s="8">
        <v>10</v>
      </c>
      <c r="Y467" s="10">
        <f t="shared" si="34"/>
        <v>3542.0750000000003</v>
      </c>
      <c r="Z467" s="10">
        <f>IFERROR(INDEX(EFs!B:B,MATCH(P467,EFs!A:A,0))*Dataset!Y467/1000,0)</f>
        <v>3.2175958556510755</v>
      </c>
      <c r="AA467">
        <v>32.927199000000002</v>
      </c>
      <c r="AB467">
        <v>-117.10021</v>
      </c>
      <c r="AC467">
        <v>1</v>
      </c>
      <c r="AD467" t="s">
        <v>18394</v>
      </c>
      <c r="AE467">
        <v>11496</v>
      </c>
      <c r="AF467" t="s">
        <v>18698</v>
      </c>
      <c r="AI467" t="s">
        <v>18389</v>
      </c>
      <c r="AJ467" t="s">
        <v>18390</v>
      </c>
      <c r="AK467" t="s">
        <v>18391</v>
      </c>
      <c r="AL467">
        <v>92131</v>
      </c>
      <c r="AM467" t="s">
        <v>18392</v>
      </c>
      <c r="AN467" t="s">
        <v>18397</v>
      </c>
    </row>
    <row r="468" spans="1:40" ht="57.6" x14ac:dyDescent="0.3">
      <c r="A468" t="s">
        <v>2531</v>
      </c>
      <c r="B468" s="2" t="s">
        <v>15</v>
      </c>
      <c r="C468" s="3">
        <v>40025</v>
      </c>
      <c r="D468" t="s">
        <v>193</v>
      </c>
      <c r="E468" t="s">
        <v>2532</v>
      </c>
      <c r="F468" t="s">
        <v>2533</v>
      </c>
      <c r="G468" t="s">
        <v>2534</v>
      </c>
      <c r="H468" s="2" t="s">
        <v>797</v>
      </c>
      <c r="I468" s="2" t="s">
        <v>30</v>
      </c>
      <c r="J468" s="1" t="s">
        <v>2535</v>
      </c>
      <c r="K468" s="1">
        <f t="shared" si="32"/>
        <v>1</v>
      </c>
      <c r="L468" s="1">
        <f t="shared" si="32"/>
        <v>0</v>
      </c>
      <c r="M468" s="1">
        <f t="shared" si="32"/>
        <v>0</v>
      </c>
      <c r="N468" s="1">
        <f t="shared" si="31"/>
        <v>0</v>
      </c>
      <c r="O468" s="1">
        <f t="shared" si="33"/>
        <v>1</v>
      </c>
      <c r="P468" s="1" t="s">
        <v>18346</v>
      </c>
      <c r="Q468" s="1">
        <v>200</v>
      </c>
      <c r="R468" s="1">
        <v>321</v>
      </c>
      <c r="S468" s="9">
        <f t="shared" si="35"/>
        <v>200</v>
      </c>
      <c r="T468" s="3">
        <v>44406</v>
      </c>
      <c r="U468" s="8" t="s">
        <v>2536</v>
      </c>
      <c r="V468" s="3">
        <v>44771</v>
      </c>
      <c r="W468" s="8" t="s">
        <v>2536</v>
      </c>
      <c r="X468" s="8">
        <v>0</v>
      </c>
      <c r="Y468" s="10">
        <f t="shared" si="34"/>
        <v>0</v>
      </c>
      <c r="Z468" s="10">
        <f>IFERROR(INDEX(EFs!B:B,MATCH(P468,EFs!A:A,0))*Dataset!Y468/1000,0)</f>
        <v>0</v>
      </c>
      <c r="AA468">
        <v>32.939813999999998</v>
      </c>
      <c r="AB468">
        <v>-117.080753</v>
      </c>
      <c r="AC468">
        <v>0.6</v>
      </c>
      <c r="AD468" t="s">
        <v>18429</v>
      </c>
      <c r="AE468">
        <v>11598</v>
      </c>
      <c r="AF468" t="s">
        <v>18699</v>
      </c>
      <c r="AI468" t="s">
        <v>18389</v>
      </c>
      <c r="AJ468" t="s">
        <v>18390</v>
      </c>
      <c r="AK468" t="s">
        <v>18391</v>
      </c>
      <c r="AL468">
        <v>92128</v>
      </c>
      <c r="AM468" t="s">
        <v>18392</v>
      </c>
      <c r="AN468" t="s">
        <v>18407</v>
      </c>
    </row>
    <row r="469" spans="1:40" ht="28.8" x14ac:dyDescent="0.3">
      <c r="A469" t="s">
        <v>2537</v>
      </c>
      <c r="B469" s="2" t="s">
        <v>15</v>
      </c>
      <c r="C469" s="3">
        <v>40025</v>
      </c>
      <c r="D469" t="s">
        <v>25</v>
      </c>
      <c r="E469" t="s">
        <v>2521</v>
      </c>
      <c r="F469" t="s">
        <v>2352</v>
      </c>
      <c r="G469" t="s">
        <v>2538</v>
      </c>
      <c r="H469" s="2" t="s">
        <v>797</v>
      </c>
      <c r="I469" s="2" t="s">
        <v>30</v>
      </c>
      <c r="J469" s="1" t="s">
        <v>2539</v>
      </c>
      <c r="K469" s="1">
        <f t="shared" si="32"/>
        <v>1</v>
      </c>
      <c r="L469" s="1">
        <f t="shared" si="32"/>
        <v>0</v>
      </c>
      <c r="M469" s="1">
        <f t="shared" si="32"/>
        <v>0</v>
      </c>
      <c r="N469" s="1">
        <f t="shared" si="31"/>
        <v>0</v>
      </c>
      <c r="O469" s="1">
        <f t="shared" si="33"/>
        <v>1</v>
      </c>
      <c r="P469" s="1" t="s">
        <v>18346</v>
      </c>
      <c r="Q469" s="1" t="s">
        <v>18355</v>
      </c>
      <c r="R469" s="1">
        <v>550</v>
      </c>
      <c r="S469" s="9">
        <f t="shared" si="35"/>
        <v>410.13499999999999</v>
      </c>
      <c r="T469" s="3">
        <v>44405</v>
      </c>
      <c r="U469" s="8" t="s">
        <v>2540</v>
      </c>
      <c r="V469" s="3">
        <v>44771</v>
      </c>
      <c r="W469" s="8" t="s">
        <v>2541</v>
      </c>
      <c r="X469" s="8">
        <v>9</v>
      </c>
      <c r="Y469" s="10">
        <f t="shared" si="34"/>
        <v>3691.2150000000001</v>
      </c>
      <c r="Z469" s="10">
        <f>IFERROR(INDEX(EFs!B:B,MATCH(P469,EFs!A:A,0))*Dataset!Y469/1000,0)</f>
        <v>3.3530735758890149</v>
      </c>
      <c r="AA469">
        <v>32.984465999999998</v>
      </c>
      <c r="AB469">
        <v>-117.082347</v>
      </c>
      <c r="AC469">
        <v>0.9</v>
      </c>
      <c r="AD469" t="s">
        <v>18394</v>
      </c>
      <c r="AE469">
        <v>11403</v>
      </c>
      <c r="AF469" t="s">
        <v>18700</v>
      </c>
      <c r="AI469" t="s">
        <v>18389</v>
      </c>
      <c r="AJ469" t="s">
        <v>18390</v>
      </c>
      <c r="AK469" t="s">
        <v>18391</v>
      </c>
      <c r="AL469">
        <v>92128</v>
      </c>
      <c r="AM469" t="s">
        <v>18392</v>
      </c>
      <c r="AN469" t="s">
        <v>18397</v>
      </c>
    </row>
    <row r="470" spans="1:40" ht="28.8" x14ac:dyDescent="0.3">
      <c r="A470" t="s">
        <v>2542</v>
      </c>
      <c r="B470" s="2" t="s">
        <v>15</v>
      </c>
      <c r="C470" s="3">
        <v>40025</v>
      </c>
      <c r="D470" t="s">
        <v>25</v>
      </c>
      <c r="E470" t="s">
        <v>2521</v>
      </c>
      <c r="F470" t="s">
        <v>2352</v>
      </c>
      <c r="G470" t="s">
        <v>2543</v>
      </c>
      <c r="H470" s="2" t="s">
        <v>38</v>
      </c>
      <c r="I470" s="2" t="s">
        <v>30</v>
      </c>
      <c r="J470" s="1" t="s">
        <v>2544</v>
      </c>
      <c r="K470" s="1">
        <f t="shared" si="32"/>
        <v>1</v>
      </c>
      <c r="L470" s="1">
        <f t="shared" si="32"/>
        <v>0</v>
      </c>
      <c r="M470" s="1">
        <f t="shared" si="32"/>
        <v>0</v>
      </c>
      <c r="N470" s="1">
        <f t="shared" si="31"/>
        <v>0</v>
      </c>
      <c r="O470" s="1">
        <f t="shared" si="33"/>
        <v>1</v>
      </c>
      <c r="P470" s="1" t="s">
        <v>18346</v>
      </c>
      <c r="Q470" s="1">
        <v>1250</v>
      </c>
      <c r="R470" s="1">
        <v>1690</v>
      </c>
      <c r="S470" s="9">
        <f t="shared" si="35"/>
        <v>1250</v>
      </c>
      <c r="T470" s="3">
        <v>44405</v>
      </c>
      <c r="U470" s="8" t="s">
        <v>1287</v>
      </c>
      <c r="V470" s="3">
        <v>44771</v>
      </c>
      <c r="W470" s="8" t="s">
        <v>2545</v>
      </c>
      <c r="X470" s="8">
        <v>10</v>
      </c>
      <c r="Y470" s="10">
        <f t="shared" si="34"/>
        <v>12500</v>
      </c>
      <c r="Z470" s="10">
        <f>IFERROR(INDEX(EFs!B:B,MATCH(P470,EFs!A:A,0))*Dataset!Y470/1000,0)</f>
        <v>11.354911512500001</v>
      </c>
      <c r="AA470">
        <v>32.911847999999999</v>
      </c>
      <c r="AB470">
        <v>-117.107319</v>
      </c>
      <c r="AC470">
        <v>1</v>
      </c>
      <c r="AD470" t="s">
        <v>18394</v>
      </c>
      <c r="AE470">
        <v>10100</v>
      </c>
      <c r="AF470" t="s">
        <v>18701</v>
      </c>
      <c r="AI470" t="s">
        <v>18389</v>
      </c>
      <c r="AJ470" t="s">
        <v>18390</v>
      </c>
      <c r="AK470" t="s">
        <v>18391</v>
      </c>
      <c r="AL470">
        <v>92131</v>
      </c>
      <c r="AM470" t="s">
        <v>18392</v>
      </c>
      <c r="AN470" t="s">
        <v>18397</v>
      </c>
    </row>
    <row r="471" spans="1:40" ht="28.8" x14ac:dyDescent="0.3">
      <c r="A471" t="s">
        <v>2546</v>
      </c>
      <c r="B471" s="2" t="s">
        <v>15</v>
      </c>
      <c r="C471" s="3">
        <v>40025</v>
      </c>
      <c r="D471" t="s">
        <v>25</v>
      </c>
      <c r="E471" t="s">
        <v>2547</v>
      </c>
      <c r="G471" t="s">
        <v>2548</v>
      </c>
      <c r="H471" s="2" t="s">
        <v>201</v>
      </c>
      <c r="I471" s="2" t="s">
        <v>46</v>
      </c>
      <c r="J471" s="1" t="s">
        <v>2549</v>
      </c>
      <c r="K471" s="1">
        <f t="shared" si="32"/>
        <v>0</v>
      </c>
      <c r="L471" s="1">
        <f t="shared" si="32"/>
        <v>0</v>
      </c>
      <c r="M471" s="1">
        <f t="shared" si="32"/>
        <v>0</v>
      </c>
      <c r="N471" s="1">
        <f t="shared" si="31"/>
        <v>0</v>
      </c>
      <c r="O471" s="1">
        <f t="shared" si="33"/>
        <v>0</v>
      </c>
      <c r="P471" s="1" t="s">
        <v>18352</v>
      </c>
      <c r="Q471" s="1" t="s">
        <v>18355</v>
      </c>
      <c r="R471" s="1">
        <v>550</v>
      </c>
      <c r="S471" s="9">
        <f t="shared" si="35"/>
        <v>410.13499999999999</v>
      </c>
      <c r="T471" s="3">
        <v>44349</v>
      </c>
      <c r="U471" s="8" t="s">
        <v>2550</v>
      </c>
      <c r="V471" s="3">
        <v>44349</v>
      </c>
      <c r="W471" s="8" t="s">
        <v>2551</v>
      </c>
      <c r="X471" s="8">
        <v>3</v>
      </c>
      <c r="Y471" s="10">
        <f t="shared" si="34"/>
        <v>1230.405</v>
      </c>
      <c r="Z471" s="10">
        <f>IFERROR(INDEX(EFs!B:B,MATCH(P471,EFs!A:A,0))*Dataset!Y471/1000,0)</f>
        <v>0</v>
      </c>
      <c r="AA471">
        <v>32.816975999999997</v>
      </c>
      <c r="AB471">
        <v>-117.23889699999999</v>
      </c>
      <c r="AC471">
        <v>1</v>
      </c>
      <c r="AD471" t="s">
        <v>18394</v>
      </c>
      <c r="AE471">
        <v>1975</v>
      </c>
      <c r="AF471" t="s">
        <v>18702</v>
      </c>
      <c r="AI471" t="s">
        <v>18428</v>
      </c>
      <c r="AJ471" t="s">
        <v>18390</v>
      </c>
      <c r="AK471" t="s">
        <v>18391</v>
      </c>
      <c r="AL471">
        <v>92037</v>
      </c>
      <c r="AM471" t="s">
        <v>18392</v>
      </c>
      <c r="AN471" t="s">
        <v>18397</v>
      </c>
    </row>
    <row r="472" spans="1:40" ht="28.8" x14ac:dyDescent="0.3">
      <c r="A472" t="s">
        <v>2552</v>
      </c>
      <c r="B472" s="2" t="s">
        <v>15</v>
      </c>
      <c r="C472" s="3">
        <v>40025</v>
      </c>
      <c r="D472" t="s">
        <v>25</v>
      </c>
      <c r="E472" t="s">
        <v>2521</v>
      </c>
      <c r="F472" t="s">
        <v>2352</v>
      </c>
      <c r="G472" t="s">
        <v>2553</v>
      </c>
      <c r="H472" s="2" t="s">
        <v>457</v>
      </c>
      <c r="I472" s="2" t="s">
        <v>328</v>
      </c>
      <c r="J472" s="1" t="s">
        <v>2554</v>
      </c>
      <c r="K472" s="1">
        <f t="shared" si="32"/>
        <v>1</v>
      </c>
      <c r="L472" s="1">
        <f t="shared" si="32"/>
        <v>0</v>
      </c>
      <c r="M472" s="1">
        <f t="shared" si="32"/>
        <v>0</v>
      </c>
      <c r="N472" s="1">
        <f t="shared" si="31"/>
        <v>0</v>
      </c>
      <c r="O472" s="1">
        <f t="shared" si="33"/>
        <v>1</v>
      </c>
      <c r="P472" s="1" t="s">
        <v>18346</v>
      </c>
      <c r="Q472" s="1" t="s">
        <v>18355</v>
      </c>
      <c r="R472" s="1">
        <v>1425</v>
      </c>
      <c r="S472" s="9">
        <f t="shared" si="35"/>
        <v>1062.6224999999999</v>
      </c>
      <c r="T472" s="3">
        <v>44662</v>
      </c>
      <c r="U472" s="8" t="s">
        <v>2555</v>
      </c>
      <c r="V472" s="3">
        <v>44662</v>
      </c>
      <c r="W472" s="8" t="s">
        <v>2556</v>
      </c>
      <c r="X472" s="8">
        <v>2</v>
      </c>
      <c r="Y472" s="10">
        <f t="shared" si="34"/>
        <v>2125.2449999999999</v>
      </c>
      <c r="Z472" s="10">
        <f>IFERROR(INDEX(EFs!B:B,MATCH(P472,EFs!A:A,0))*Dataset!Y472/1000,0)</f>
        <v>1.930557513390645</v>
      </c>
      <c r="AA472">
        <v>32.642733999999997</v>
      </c>
      <c r="AB472">
        <v>-116.935868</v>
      </c>
      <c r="AC472">
        <v>1</v>
      </c>
      <c r="AD472" t="s">
        <v>18387</v>
      </c>
      <c r="AE472">
        <v>1500</v>
      </c>
      <c r="AF472" t="s">
        <v>18703</v>
      </c>
      <c r="AI472" t="s">
        <v>18406</v>
      </c>
      <c r="AJ472" t="s">
        <v>18390</v>
      </c>
      <c r="AK472" t="s">
        <v>18391</v>
      </c>
      <c r="AL472">
        <v>91915</v>
      </c>
      <c r="AM472" t="s">
        <v>18392</v>
      </c>
      <c r="AN472" t="s">
        <v>18393</v>
      </c>
    </row>
    <row r="473" spans="1:40" ht="28.8" x14ac:dyDescent="0.3">
      <c r="A473" t="s">
        <v>2557</v>
      </c>
      <c r="B473" s="2" t="s">
        <v>15</v>
      </c>
      <c r="C473" s="3">
        <v>40025</v>
      </c>
      <c r="D473" t="s">
        <v>25</v>
      </c>
      <c r="E473" t="s">
        <v>2558</v>
      </c>
      <c r="F473" t="s">
        <v>2559</v>
      </c>
      <c r="G473" t="s">
        <v>2560</v>
      </c>
      <c r="H473" s="2" t="s">
        <v>217</v>
      </c>
      <c r="I473" s="2" t="s">
        <v>218</v>
      </c>
      <c r="J473" s="1" t="s">
        <v>2561</v>
      </c>
      <c r="K473" s="1">
        <f t="shared" si="32"/>
        <v>1</v>
      </c>
      <c r="L473" s="1">
        <f t="shared" si="32"/>
        <v>0</v>
      </c>
      <c r="M473" s="1">
        <f t="shared" si="32"/>
        <v>0</v>
      </c>
      <c r="N473" s="1">
        <f t="shared" si="31"/>
        <v>0</v>
      </c>
      <c r="O473" s="1">
        <f t="shared" si="33"/>
        <v>1</v>
      </c>
      <c r="P473" s="1" t="s">
        <v>18346</v>
      </c>
      <c r="Q473" s="1">
        <v>124</v>
      </c>
      <c r="R473" s="1">
        <v>166</v>
      </c>
      <c r="S473" s="9">
        <f t="shared" si="35"/>
        <v>124</v>
      </c>
      <c r="T473" s="3">
        <v>44355</v>
      </c>
      <c r="U473" s="8" t="s">
        <v>2562</v>
      </c>
      <c r="V473" s="3">
        <v>44720</v>
      </c>
      <c r="W473" s="8" t="s">
        <v>2563</v>
      </c>
      <c r="X473" s="8">
        <v>48.4</v>
      </c>
      <c r="Y473" s="10">
        <f t="shared" si="34"/>
        <v>6001.5999999999995</v>
      </c>
      <c r="Z473" s="10">
        <f>IFERROR(INDEX(EFs!B:B,MATCH(P473,EFs!A:A,0))*Dataset!Y473/1000,0)</f>
        <v>5.4518109546735998</v>
      </c>
      <c r="AA473">
        <v>32.587018</v>
      </c>
      <c r="AB473">
        <v>-117.091702</v>
      </c>
      <c r="AC473">
        <v>0.9</v>
      </c>
      <c r="AD473" t="s">
        <v>18387</v>
      </c>
      <c r="AE473">
        <v>525</v>
      </c>
      <c r="AF473" t="s">
        <v>18704</v>
      </c>
      <c r="AI473" t="s">
        <v>18389</v>
      </c>
      <c r="AJ473" t="s">
        <v>18390</v>
      </c>
      <c r="AK473" t="s">
        <v>18391</v>
      </c>
      <c r="AL473">
        <v>92154</v>
      </c>
      <c r="AM473" t="s">
        <v>18392</v>
      </c>
      <c r="AN473" t="s">
        <v>18393</v>
      </c>
    </row>
    <row r="474" spans="1:40" ht="28.8" x14ac:dyDescent="0.3">
      <c r="A474" t="s">
        <v>2564</v>
      </c>
      <c r="B474" s="2" t="s">
        <v>15</v>
      </c>
      <c r="C474" s="3">
        <v>40025</v>
      </c>
      <c r="D474" t="s">
        <v>25</v>
      </c>
      <c r="E474" t="s">
        <v>2565</v>
      </c>
      <c r="G474" t="s">
        <v>2566</v>
      </c>
      <c r="H474" s="2" t="s">
        <v>217</v>
      </c>
      <c r="I474" s="2" t="s">
        <v>218</v>
      </c>
      <c r="J474" s="1" t="s">
        <v>2567</v>
      </c>
      <c r="K474" s="1">
        <f t="shared" si="32"/>
        <v>1</v>
      </c>
      <c r="L474" s="1">
        <f t="shared" si="32"/>
        <v>0</v>
      </c>
      <c r="M474" s="1">
        <f t="shared" si="32"/>
        <v>0</v>
      </c>
      <c r="N474" s="1">
        <f t="shared" si="31"/>
        <v>0</v>
      </c>
      <c r="O474" s="1">
        <f t="shared" si="33"/>
        <v>1</v>
      </c>
      <c r="P474" s="1" t="s">
        <v>18346</v>
      </c>
      <c r="Q474" s="1">
        <v>124</v>
      </c>
      <c r="R474" s="1">
        <v>166</v>
      </c>
      <c r="S474" s="9">
        <f t="shared" si="35"/>
        <v>124</v>
      </c>
      <c r="T474" s="3">
        <v>44623</v>
      </c>
      <c r="U474" s="8" t="s">
        <v>2568</v>
      </c>
      <c r="V474" s="3">
        <v>44623</v>
      </c>
      <c r="W474" s="8" t="s">
        <v>2569</v>
      </c>
      <c r="X474" s="8">
        <v>17.600000000000001</v>
      </c>
      <c r="Y474" s="10">
        <f t="shared" si="34"/>
        <v>2182.4</v>
      </c>
      <c r="Z474" s="10">
        <f>IFERROR(INDEX(EFs!B:B,MATCH(P474,EFs!A:A,0))*Dataset!Y474/1000,0)</f>
        <v>1.9824767107904002</v>
      </c>
      <c r="AA474">
        <v>32.576549</v>
      </c>
      <c r="AB474">
        <v>-117.037361</v>
      </c>
      <c r="AC474">
        <v>1</v>
      </c>
      <c r="AD474" t="s">
        <v>18387</v>
      </c>
      <c r="AE474">
        <v>950</v>
      </c>
      <c r="AF474" t="s">
        <v>18705</v>
      </c>
      <c r="AI474" t="s">
        <v>18389</v>
      </c>
      <c r="AJ474" t="s">
        <v>18390</v>
      </c>
      <c r="AK474" t="s">
        <v>18391</v>
      </c>
      <c r="AL474">
        <v>92154</v>
      </c>
      <c r="AM474" t="s">
        <v>18392</v>
      </c>
      <c r="AN474" t="s">
        <v>18393</v>
      </c>
    </row>
    <row r="475" spans="1:40" ht="28.8" x14ac:dyDescent="0.3">
      <c r="A475" t="s">
        <v>2570</v>
      </c>
      <c r="B475" s="2" t="s">
        <v>15</v>
      </c>
      <c r="C475" s="3">
        <v>40025</v>
      </c>
      <c r="D475" t="s">
        <v>25</v>
      </c>
      <c r="E475" t="s">
        <v>2571</v>
      </c>
      <c r="F475" t="s">
        <v>2572</v>
      </c>
      <c r="G475" t="s">
        <v>2573</v>
      </c>
      <c r="H475" s="2" t="s">
        <v>781</v>
      </c>
      <c r="I475" s="2" t="s">
        <v>782</v>
      </c>
      <c r="J475" s="1" t="s">
        <v>2574</v>
      </c>
      <c r="K475" s="1">
        <f t="shared" si="32"/>
        <v>1</v>
      </c>
      <c r="L475" s="1">
        <f t="shared" si="32"/>
        <v>0</v>
      </c>
      <c r="M475" s="1">
        <f t="shared" si="32"/>
        <v>0</v>
      </c>
      <c r="N475" s="1">
        <f t="shared" si="31"/>
        <v>0</v>
      </c>
      <c r="O475" s="1">
        <f t="shared" si="33"/>
        <v>1</v>
      </c>
      <c r="P475" s="1" t="s">
        <v>18346</v>
      </c>
      <c r="Q475" s="1" t="s">
        <v>18355</v>
      </c>
      <c r="R475" s="1">
        <v>2172</v>
      </c>
      <c r="S475" s="9">
        <f t="shared" si="35"/>
        <v>1619.6604</v>
      </c>
      <c r="T475" s="3">
        <v>44321</v>
      </c>
      <c r="U475" s="8" t="s">
        <v>2575</v>
      </c>
      <c r="V475" s="3">
        <v>44723</v>
      </c>
      <c r="W475" s="8" t="s">
        <v>2576</v>
      </c>
      <c r="X475" s="8">
        <v>15</v>
      </c>
      <c r="Y475" s="10">
        <f t="shared" si="34"/>
        <v>24294.905999999999</v>
      </c>
      <c r="Z475" s="10">
        <f>IFERROR(INDEX(EFs!B:B,MATCH(P475,EFs!A:A,0))*Dataset!Y475/1000,0)</f>
        <v>22.069320626760426</v>
      </c>
      <c r="AA475">
        <v>32.904468999999999</v>
      </c>
      <c r="AB475">
        <v>-117.19896300000001</v>
      </c>
      <c r="AC475">
        <v>1</v>
      </c>
      <c r="AD475" t="s">
        <v>18387</v>
      </c>
      <c r="AE475">
        <v>5732</v>
      </c>
      <c r="AF475" t="s">
        <v>18706</v>
      </c>
      <c r="AI475" t="s">
        <v>18389</v>
      </c>
      <c r="AJ475" t="s">
        <v>18390</v>
      </c>
      <c r="AK475" t="s">
        <v>18391</v>
      </c>
      <c r="AL475">
        <v>92121</v>
      </c>
      <c r="AM475" t="s">
        <v>18392</v>
      </c>
      <c r="AN475" t="s">
        <v>2733</v>
      </c>
    </row>
    <row r="476" spans="1:40" ht="43.2" x14ac:dyDescent="0.3">
      <c r="A476" t="s">
        <v>2577</v>
      </c>
      <c r="B476" s="2" t="s">
        <v>15</v>
      </c>
      <c r="C476" s="3">
        <v>40025</v>
      </c>
      <c r="D476" t="s">
        <v>25</v>
      </c>
      <c r="E476" t="s">
        <v>2571</v>
      </c>
      <c r="F476" t="s">
        <v>2572</v>
      </c>
      <c r="G476" t="s">
        <v>2573</v>
      </c>
      <c r="H476" s="2" t="s">
        <v>781</v>
      </c>
      <c r="I476" s="2" t="s">
        <v>782</v>
      </c>
      <c r="J476" s="1" t="s">
        <v>2578</v>
      </c>
      <c r="K476" s="1">
        <f t="shared" si="32"/>
        <v>1</v>
      </c>
      <c r="L476" s="1">
        <f t="shared" si="32"/>
        <v>0</v>
      </c>
      <c r="M476" s="1">
        <f t="shared" si="32"/>
        <v>0</v>
      </c>
      <c r="N476" s="1">
        <f t="shared" si="31"/>
        <v>0</v>
      </c>
      <c r="O476" s="1">
        <f t="shared" si="33"/>
        <v>1</v>
      </c>
      <c r="P476" s="1" t="s">
        <v>18346</v>
      </c>
      <c r="Q476" s="1" t="s">
        <v>18355</v>
      </c>
      <c r="R476" s="1">
        <v>2172</v>
      </c>
      <c r="S476" s="9">
        <f t="shared" si="35"/>
        <v>1619.6604</v>
      </c>
      <c r="T476" s="3">
        <v>44321</v>
      </c>
      <c r="U476" s="8" t="s">
        <v>2579</v>
      </c>
      <c r="V476" s="3">
        <v>44722</v>
      </c>
      <c r="W476" s="8" t="s">
        <v>2580</v>
      </c>
      <c r="X476" s="8">
        <v>13</v>
      </c>
      <c r="Y476" s="10">
        <f t="shared" si="34"/>
        <v>21055.585200000001</v>
      </c>
      <c r="Z476" s="10">
        <f>IFERROR(INDEX(EFs!B:B,MATCH(P476,EFs!A:A,0))*Dataset!Y476/1000,0)</f>
        <v>19.12674454319237</v>
      </c>
      <c r="AA476">
        <v>32.904468999999999</v>
      </c>
      <c r="AB476">
        <v>-117.19896300000001</v>
      </c>
      <c r="AC476">
        <v>1</v>
      </c>
      <c r="AD476" t="s">
        <v>18387</v>
      </c>
      <c r="AE476">
        <v>5732</v>
      </c>
      <c r="AF476" t="s">
        <v>18706</v>
      </c>
      <c r="AI476" t="s">
        <v>18389</v>
      </c>
      <c r="AJ476" t="s">
        <v>18390</v>
      </c>
      <c r="AK476" t="s">
        <v>18391</v>
      </c>
      <c r="AL476">
        <v>92121</v>
      </c>
      <c r="AM476" t="s">
        <v>18392</v>
      </c>
      <c r="AN476" t="s">
        <v>2733</v>
      </c>
    </row>
    <row r="477" spans="1:40" ht="28.8" x14ac:dyDescent="0.3">
      <c r="A477" t="s">
        <v>2581</v>
      </c>
      <c r="B477" s="2" t="s">
        <v>15</v>
      </c>
      <c r="C477" s="3">
        <v>40025</v>
      </c>
      <c r="D477" t="s">
        <v>25</v>
      </c>
      <c r="E477" t="s">
        <v>2571</v>
      </c>
      <c r="F477" t="s">
        <v>2572</v>
      </c>
      <c r="G477" t="s">
        <v>2573</v>
      </c>
      <c r="H477" s="2" t="s">
        <v>781</v>
      </c>
      <c r="I477" s="2" t="s">
        <v>782</v>
      </c>
      <c r="J477" s="1" t="s">
        <v>2582</v>
      </c>
      <c r="K477" s="1">
        <f t="shared" si="32"/>
        <v>1</v>
      </c>
      <c r="L477" s="1">
        <f t="shared" si="32"/>
        <v>0</v>
      </c>
      <c r="M477" s="1">
        <f t="shared" si="32"/>
        <v>0</v>
      </c>
      <c r="N477" s="1">
        <f t="shared" si="31"/>
        <v>0</v>
      </c>
      <c r="O477" s="1">
        <f t="shared" si="33"/>
        <v>1</v>
      </c>
      <c r="P477" s="1" t="s">
        <v>18346</v>
      </c>
      <c r="Q477" s="1" t="s">
        <v>18355</v>
      </c>
      <c r="R477" s="1">
        <v>2172</v>
      </c>
      <c r="S477" s="9">
        <f t="shared" si="35"/>
        <v>1619.6604</v>
      </c>
      <c r="T477" s="3">
        <v>44321</v>
      </c>
      <c r="U477" s="8" t="s">
        <v>2185</v>
      </c>
      <c r="V477" s="3">
        <v>44723</v>
      </c>
      <c r="W477" s="8" t="s">
        <v>2583</v>
      </c>
      <c r="X477" s="8">
        <v>16</v>
      </c>
      <c r="Y477" s="10">
        <f t="shared" si="34"/>
        <v>25914.5664</v>
      </c>
      <c r="Z477" s="10">
        <f>IFERROR(INDEX(EFs!B:B,MATCH(P477,EFs!A:A,0))*Dataset!Y477/1000,0)</f>
        <v>23.540608668544454</v>
      </c>
      <c r="AA477">
        <v>32.904468999999999</v>
      </c>
      <c r="AB477">
        <v>-117.19896300000001</v>
      </c>
      <c r="AC477">
        <v>1</v>
      </c>
      <c r="AD477" t="s">
        <v>18387</v>
      </c>
      <c r="AE477">
        <v>5732</v>
      </c>
      <c r="AF477" t="s">
        <v>18706</v>
      </c>
      <c r="AI477" t="s">
        <v>18389</v>
      </c>
      <c r="AJ477" t="s">
        <v>18390</v>
      </c>
      <c r="AK477" t="s">
        <v>18391</v>
      </c>
      <c r="AL477">
        <v>92121</v>
      </c>
      <c r="AM477" t="s">
        <v>18392</v>
      </c>
      <c r="AN477" t="s">
        <v>2733</v>
      </c>
    </row>
    <row r="478" spans="1:40" ht="43.2" x14ac:dyDescent="0.3">
      <c r="A478" t="s">
        <v>2584</v>
      </c>
      <c r="B478" s="2" t="s">
        <v>15</v>
      </c>
      <c r="C478" s="3">
        <v>40025</v>
      </c>
      <c r="D478" t="s">
        <v>25</v>
      </c>
      <c r="E478" t="s">
        <v>829</v>
      </c>
      <c r="F478" t="s">
        <v>830</v>
      </c>
      <c r="G478" t="s">
        <v>831</v>
      </c>
      <c r="H478" s="2" t="s">
        <v>647</v>
      </c>
      <c r="I478" s="2" t="s">
        <v>218</v>
      </c>
      <c r="J478" s="1" t="s">
        <v>2585</v>
      </c>
      <c r="K478" s="1">
        <f t="shared" si="32"/>
        <v>1</v>
      </c>
      <c r="L478" s="1">
        <f t="shared" si="32"/>
        <v>0</v>
      </c>
      <c r="M478" s="1">
        <f t="shared" si="32"/>
        <v>0</v>
      </c>
      <c r="N478" s="1">
        <f t="shared" si="31"/>
        <v>0</v>
      </c>
      <c r="O478" s="1">
        <f t="shared" si="33"/>
        <v>1</v>
      </c>
      <c r="P478" s="1" t="s">
        <v>18346</v>
      </c>
      <c r="Q478" s="1" t="s">
        <v>18355</v>
      </c>
      <c r="R478" s="1">
        <v>65</v>
      </c>
      <c r="S478" s="9">
        <f t="shared" si="35"/>
        <v>48.470500000000001</v>
      </c>
      <c r="T478" s="3">
        <v>44591</v>
      </c>
      <c r="U478" s="8" t="s">
        <v>2586</v>
      </c>
      <c r="V478" s="3">
        <v>44591</v>
      </c>
      <c r="W478" s="8" t="s">
        <v>2587</v>
      </c>
      <c r="X478" s="8">
        <v>2.2000000000000002</v>
      </c>
      <c r="Y478" s="10">
        <f t="shared" si="34"/>
        <v>106.63510000000001</v>
      </c>
      <c r="Z478" s="10">
        <f>IFERROR(INDEX(EFs!B:B,MATCH(P478,EFs!A:A,0))*Dataset!Y478/1000,0)</f>
        <v>9.6866569970127117E-2</v>
      </c>
      <c r="AA478">
        <v>32.724102999999999</v>
      </c>
      <c r="AB478">
        <v>-117.170912</v>
      </c>
      <c r="AC478">
        <v>0.5</v>
      </c>
      <c r="AD478" t="s">
        <v>18422</v>
      </c>
      <c r="AI478" t="s">
        <v>18389</v>
      </c>
      <c r="AJ478" t="s">
        <v>18390</v>
      </c>
      <c r="AK478" t="s">
        <v>18391</v>
      </c>
      <c r="AL478">
        <v>92101</v>
      </c>
      <c r="AM478" t="s">
        <v>18392</v>
      </c>
      <c r="AN478" t="s">
        <v>18397</v>
      </c>
    </row>
    <row r="479" spans="1:40" ht="43.2" x14ac:dyDescent="0.3">
      <c r="A479" t="s">
        <v>2588</v>
      </c>
      <c r="B479" s="2" t="s">
        <v>15</v>
      </c>
      <c r="C479" s="3">
        <v>40025</v>
      </c>
      <c r="D479" t="s">
        <v>25</v>
      </c>
      <c r="E479" t="s">
        <v>2589</v>
      </c>
      <c r="F479" t="s">
        <v>2590</v>
      </c>
      <c r="G479" t="s">
        <v>2591</v>
      </c>
      <c r="H479" s="2" t="s">
        <v>115</v>
      </c>
      <c r="I479" s="2" t="s">
        <v>46</v>
      </c>
      <c r="J479" s="1" t="s">
        <v>2592</v>
      </c>
      <c r="K479" s="1">
        <f t="shared" si="32"/>
        <v>1</v>
      </c>
      <c r="L479" s="1">
        <f t="shared" si="32"/>
        <v>0</v>
      </c>
      <c r="M479" s="1">
        <f t="shared" si="32"/>
        <v>0</v>
      </c>
      <c r="N479" s="1">
        <f t="shared" si="31"/>
        <v>0</v>
      </c>
      <c r="O479" s="1">
        <f t="shared" si="33"/>
        <v>1</v>
      </c>
      <c r="P479" s="1" t="s">
        <v>18346</v>
      </c>
      <c r="Q479" s="1">
        <v>60</v>
      </c>
      <c r="R479" s="1">
        <v>98.4</v>
      </c>
      <c r="S479" s="9">
        <f t="shared" si="35"/>
        <v>60</v>
      </c>
      <c r="T479" s="8"/>
      <c r="U479" s="8"/>
      <c r="V479" s="8"/>
      <c r="W479" s="8"/>
      <c r="X479" s="8"/>
      <c r="Y479" s="10">
        <f t="shared" si="34"/>
        <v>0</v>
      </c>
      <c r="Z479" s="10">
        <f>IFERROR(INDEX(EFs!B:B,MATCH(P479,EFs!A:A,0))*Dataset!Y479/1000,0)</f>
        <v>0</v>
      </c>
      <c r="AA479">
        <v>32.770515000000003</v>
      </c>
      <c r="AB479">
        <v>-117.189559</v>
      </c>
      <c r="AC479">
        <v>1</v>
      </c>
      <c r="AD479" t="s">
        <v>18394</v>
      </c>
      <c r="AE479">
        <v>5998</v>
      </c>
      <c r="AF479" t="s">
        <v>18707</v>
      </c>
      <c r="AI479" t="s">
        <v>18389</v>
      </c>
      <c r="AJ479" t="s">
        <v>18390</v>
      </c>
      <c r="AK479" t="s">
        <v>18391</v>
      </c>
      <c r="AL479">
        <v>92110</v>
      </c>
      <c r="AM479" t="s">
        <v>18392</v>
      </c>
      <c r="AN479" t="s">
        <v>18397</v>
      </c>
    </row>
    <row r="480" spans="1:40" ht="43.2" x14ac:dyDescent="0.3">
      <c r="A480" t="s">
        <v>2593</v>
      </c>
      <c r="B480" s="2" t="s">
        <v>15</v>
      </c>
      <c r="C480" s="3">
        <v>40025</v>
      </c>
      <c r="D480" t="s">
        <v>25</v>
      </c>
      <c r="E480" t="s">
        <v>2589</v>
      </c>
      <c r="F480" t="s">
        <v>2590</v>
      </c>
      <c r="G480" t="s">
        <v>2591</v>
      </c>
      <c r="H480" s="2" t="s">
        <v>115</v>
      </c>
      <c r="I480" s="2" t="s">
        <v>46</v>
      </c>
      <c r="J480" s="1" t="s">
        <v>2594</v>
      </c>
      <c r="K480" s="1">
        <f t="shared" si="32"/>
        <v>1</v>
      </c>
      <c r="L480" s="1">
        <f t="shared" si="32"/>
        <v>0</v>
      </c>
      <c r="M480" s="1">
        <f t="shared" si="32"/>
        <v>0</v>
      </c>
      <c r="N480" s="1">
        <f t="shared" si="31"/>
        <v>0</v>
      </c>
      <c r="O480" s="1">
        <f t="shared" si="33"/>
        <v>1</v>
      </c>
      <c r="P480" s="1" t="s">
        <v>18346</v>
      </c>
      <c r="Q480" s="1">
        <v>200</v>
      </c>
      <c r="R480" s="1">
        <v>300</v>
      </c>
      <c r="S480" s="9">
        <f t="shared" si="35"/>
        <v>200</v>
      </c>
      <c r="T480" s="8"/>
      <c r="U480" s="8"/>
      <c r="V480" s="8"/>
      <c r="W480" s="8"/>
      <c r="X480" s="8"/>
      <c r="Y480" s="10">
        <f t="shared" si="34"/>
        <v>0</v>
      </c>
      <c r="Z480" s="10">
        <f>IFERROR(INDEX(EFs!B:B,MATCH(P480,EFs!A:A,0))*Dataset!Y480/1000,0)</f>
        <v>0</v>
      </c>
      <c r="AA480">
        <v>32.770515000000003</v>
      </c>
      <c r="AB480">
        <v>-117.189559</v>
      </c>
      <c r="AC480">
        <v>1</v>
      </c>
      <c r="AD480" t="s">
        <v>18394</v>
      </c>
      <c r="AE480">
        <v>5998</v>
      </c>
      <c r="AF480" t="s">
        <v>18707</v>
      </c>
      <c r="AI480" t="s">
        <v>18389</v>
      </c>
      <c r="AJ480" t="s">
        <v>18390</v>
      </c>
      <c r="AK480" t="s">
        <v>18391</v>
      </c>
      <c r="AL480">
        <v>92110</v>
      </c>
      <c r="AM480" t="s">
        <v>18392</v>
      </c>
      <c r="AN480" t="s">
        <v>18397</v>
      </c>
    </row>
    <row r="481" spans="1:40" ht="43.2" x14ac:dyDescent="0.3">
      <c r="A481" t="s">
        <v>2595</v>
      </c>
      <c r="B481" s="2" t="s">
        <v>15</v>
      </c>
      <c r="C481" s="3">
        <v>40025</v>
      </c>
      <c r="D481" t="s">
        <v>25</v>
      </c>
      <c r="E481" t="s">
        <v>103</v>
      </c>
      <c r="F481" t="s">
        <v>2596</v>
      </c>
      <c r="G481" t="s">
        <v>2597</v>
      </c>
      <c r="H481" s="2" t="s">
        <v>372</v>
      </c>
      <c r="I481" s="2" t="s">
        <v>62</v>
      </c>
      <c r="J481" s="1" t="s">
        <v>2598</v>
      </c>
      <c r="K481" s="1">
        <f t="shared" si="32"/>
        <v>1</v>
      </c>
      <c r="L481" s="1">
        <f t="shared" si="32"/>
        <v>0</v>
      </c>
      <c r="M481" s="1">
        <f t="shared" si="32"/>
        <v>0</v>
      </c>
      <c r="N481" s="1">
        <f t="shared" si="31"/>
        <v>0</v>
      </c>
      <c r="O481" s="1">
        <f t="shared" si="33"/>
        <v>1</v>
      </c>
      <c r="P481" s="1" t="s">
        <v>18346</v>
      </c>
      <c r="Q481" s="1" t="s">
        <v>18355</v>
      </c>
      <c r="R481" s="1">
        <v>380</v>
      </c>
      <c r="S481" s="9">
        <f t="shared" si="35"/>
        <v>283.36599999999999</v>
      </c>
      <c r="T481" s="3">
        <v>44558</v>
      </c>
      <c r="U481" s="8" t="s">
        <v>2599</v>
      </c>
      <c r="V481" s="3">
        <v>44679</v>
      </c>
      <c r="W481" s="8" t="s">
        <v>2600</v>
      </c>
      <c r="X481" s="8">
        <v>28.7</v>
      </c>
      <c r="Y481" s="10">
        <f t="shared" si="34"/>
        <v>8132.6041999999998</v>
      </c>
      <c r="Z481" s="10">
        <f>IFERROR(INDEX(EFs!B:B,MATCH(P481,EFs!A:A,0))*Dataset!Y481/1000,0)</f>
        <v>7.3876000845748688</v>
      </c>
      <c r="AA481">
        <v>32.729925999999999</v>
      </c>
      <c r="AB481">
        <v>-117.084242</v>
      </c>
      <c r="AC481">
        <v>1</v>
      </c>
      <c r="AD481" t="s">
        <v>18387</v>
      </c>
      <c r="AE481">
        <v>2302</v>
      </c>
      <c r="AF481" t="s">
        <v>18708</v>
      </c>
      <c r="AI481" t="s">
        <v>18389</v>
      </c>
      <c r="AJ481" t="s">
        <v>18390</v>
      </c>
      <c r="AK481" t="s">
        <v>18391</v>
      </c>
      <c r="AL481">
        <v>92105</v>
      </c>
      <c r="AM481" t="s">
        <v>18392</v>
      </c>
      <c r="AN481" t="s">
        <v>18393</v>
      </c>
    </row>
    <row r="482" spans="1:40" ht="28.8" x14ac:dyDescent="0.3">
      <c r="A482" t="s">
        <v>2601</v>
      </c>
      <c r="B482" s="2" t="s">
        <v>15</v>
      </c>
      <c r="C482" s="3">
        <v>40025</v>
      </c>
      <c r="D482" t="s">
        <v>25</v>
      </c>
      <c r="E482" t="s">
        <v>2602</v>
      </c>
      <c r="F482" t="s">
        <v>1661</v>
      </c>
      <c r="G482" t="s">
        <v>2603</v>
      </c>
      <c r="H482" s="2" t="s">
        <v>781</v>
      </c>
      <c r="I482" s="2" t="s">
        <v>782</v>
      </c>
      <c r="J482" s="1" t="s">
        <v>2604</v>
      </c>
      <c r="K482" s="1">
        <f t="shared" si="32"/>
        <v>1</v>
      </c>
      <c r="L482" s="1">
        <f t="shared" si="32"/>
        <v>0</v>
      </c>
      <c r="M482" s="1">
        <f t="shared" si="32"/>
        <v>0</v>
      </c>
      <c r="N482" s="1">
        <f t="shared" si="31"/>
        <v>0</v>
      </c>
      <c r="O482" s="1">
        <f t="shared" si="33"/>
        <v>1</v>
      </c>
      <c r="P482" s="1" t="s">
        <v>18346</v>
      </c>
      <c r="Q482" s="1" t="s">
        <v>18355</v>
      </c>
      <c r="R482" s="1">
        <v>490</v>
      </c>
      <c r="S482" s="9">
        <f t="shared" si="35"/>
        <v>365.39300000000003</v>
      </c>
      <c r="T482" s="3">
        <v>44715</v>
      </c>
      <c r="U482" s="8" t="s">
        <v>2605</v>
      </c>
      <c r="V482" s="3">
        <v>44715</v>
      </c>
      <c r="W482" s="8" t="s">
        <v>2606</v>
      </c>
      <c r="X482" s="8">
        <v>17.899999999999999</v>
      </c>
      <c r="Y482" s="10">
        <f t="shared" si="34"/>
        <v>6540.5347000000002</v>
      </c>
      <c r="Z482" s="10">
        <f>IFERROR(INDEX(EFs!B:B,MATCH(P482,EFs!A:A,0))*Dataset!Y482/1000,0)</f>
        <v>5.9413754210348593</v>
      </c>
      <c r="AA482">
        <v>32.893653999999998</v>
      </c>
      <c r="AB482">
        <v>-117.20890900000001</v>
      </c>
      <c r="AC482">
        <v>1</v>
      </c>
      <c r="AD482" t="s">
        <v>18387</v>
      </c>
      <c r="AE482">
        <v>4955</v>
      </c>
      <c r="AF482" t="s">
        <v>18709</v>
      </c>
      <c r="AI482" t="s">
        <v>18389</v>
      </c>
      <c r="AJ482" t="s">
        <v>18390</v>
      </c>
      <c r="AK482" t="s">
        <v>18391</v>
      </c>
      <c r="AL482">
        <v>92121</v>
      </c>
      <c r="AM482" t="s">
        <v>18392</v>
      </c>
      <c r="AN482" t="s">
        <v>18393</v>
      </c>
    </row>
    <row r="483" spans="1:40" ht="43.2" x14ac:dyDescent="0.3">
      <c r="A483" t="s">
        <v>2607</v>
      </c>
      <c r="B483" s="2" t="s">
        <v>15</v>
      </c>
      <c r="C483" s="3">
        <v>40025</v>
      </c>
      <c r="D483" t="s">
        <v>25</v>
      </c>
      <c r="E483" t="s">
        <v>2608</v>
      </c>
      <c r="F483" t="s">
        <v>27</v>
      </c>
      <c r="G483" t="s">
        <v>2609</v>
      </c>
      <c r="H483" s="2" t="s">
        <v>217</v>
      </c>
      <c r="I483" s="2" t="s">
        <v>218</v>
      </c>
      <c r="J483" s="1" t="s">
        <v>2610</v>
      </c>
      <c r="K483" s="1">
        <f t="shared" si="32"/>
        <v>1</v>
      </c>
      <c r="L483" s="1">
        <f t="shared" si="32"/>
        <v>0</v>
      </c>
      <c r="M483" s="1">
        <f t="shared" si="32"/>
        <v>0</v>
      </c>
      <c r="N483" s="1">
        <f t="shared" si="31"/>
        <v>0</v>
      </c>
      <c r="O483" s="1">
        <f t="shared" si="33"/>
        <v>1</v>
      </c>
      <c r="P483" s="1" t="s">
        <v>18346</v>
      </c>
      <c r="Q483" s="1">
        <v>1000</v>
      </c>
      <c r="R483" s="1">
        <v>1490</v>
      </c>
      <c r="S483" s="9">
        <f t="shared" si="35"/>
        <v>1000</v>
      </c>
      <c r="T483" s="3">
        <v>44566</v>
      </c>
      <c r="U483" s="8" t="s">
        <v>1888</v>
      </c>
      <c r="V483" s="3">
        <v>44566</v>
      </c>
      <c r="W483" s="8" t="s">
        <v>109</v>
      </c>
      <c r="X483" s="8">
        <v>1.8</v>
      </c>
      <c r="Y483" s="10">
        <f t="shared" si="34"/>
        <v>1800</v>
      </c>
      <c r="Z483" s="10">
        <f>IFERROR(INDEX(EFs!B:B,MATCH(P483,EFs!A:A,0))*Dataset!Y483/1000,0)</f>
        <v>1.6351072578000001</v>
      </c>
      <c r="AA483">
        <v>32.573453999999998</v>
      </c>
      <c r="AB483">
        <v>-117.081063</v>
      </c>
      <c r="AC483">
        <v>1</v>
      </c>
      <c r="AD483" t="s">
        <v>18387</v>
      </c>
      <c r="AE483">
        <v>2484</v>
      </c>
      <c r="AF483" t="s">
        <v>18710</v>
      </c>
      <c r="AI483" t="s">
        <v>18389</v>
      </c>
      <c r="AJ483" t="s">
        <v>18390</v>
      </c>
      <c r="AK483" t="s">
        <v>18391</v>
      </c>
      <c r="AL483">
        <v>92154</v>
      </c>
      <c r="AM483" t="s">
        <v>18392</v>
      </c>
      <c r="AN483" t="s">
        <v>18393</v>
      </c>
    </row>
    <row r="484" spans="1:40" ht="28.8" x14ac:dyDescent="0.3">
      <c r="A484" t="s">
        <v>2611</v>
      </c>
      <c r="B484" s="2" t="s">
        <v>15</v>
      </c>
      <c r="C484" s="3">
        <v>40025</v>
      </c>
      <c r="D484" t="s">
        <v>25</v>
      </c>
      <c r="E484" t="s">
        <v>2612</v>
      </c>
      <c r="F484" t="s">
        <v>27</v>
      </c>
      <c r="G484" t="s">
        <v>2613</v>
      </c>
      <c r="H484" s="2" t="s">
        <v>217</v>
      </c>
      <c r="I484" s="2" t="s">
        <v>218</v>
      </c>
      <c r="J484" s="1" t="s">
        <v>2614</v>
      </c>
      <c r="K484" s="1">
        <f t="shared" si="32"/>
        <v>1</v>
      </c>
      <c r="L484" s="1">
        <f t="shared" si="32"/>
        <v>0</v>
      </c>
      <c r="M484" s="1">
        <f t="shared" si="32"/>
        <v>0</v>
      </c>
      <c r="N484" s="1">
        <f t="shared" si="31"/>
        <v>0</v>
      </c>
      <c r="O484" s="1">
        <f t="shared" si="33"/>
        <v>1</v>
      </c>
      <c r="P484" s="1" t="s">
        <v>18346</v>
      </c>
      <c r="Q484" s="1" t="s">
        <v>18355</v>
      </c>
      <c r="R484" s="1">
        <v>2876</v>
      </c>
      <c r="S484" s="9">
        <f t="shared" si="35"/>
        <v>2144.6332000000002</v>
      </c>
      <c r="T484" s="3">
        <v>44327</v>
      </c>
      <c r="U484" s="8" t="s">
        <v>2615</v>
      </c>
      <c r="V484" s="3">
        <v>44735</v>
      </c>
      <c r="W484" s="8" t="s">
        <v>2616</v>
      </c>
      <c r="X484" s="8">
        <v>5</v>
      </c>
      <c r="Y484" s="10">
        <f t="shared" si="34"/>
        <v>10723.166000000001</v>
      </c>
      <c r="Z484" s="10">
        <f>IFERROR(INDEX(EFs!B:B,MATCH(P484,EFs!A:A,0))*Dataset!Y484/1000,0)</f>
        <v>9.7408480851078867</v>
      </c>
      <c r="AA484">
        <v>32.555895</v>
      </c>
      <c r="AB484">
        <v>-117.06226700000001</v>
      </c>
      <c r="AC484">
        <v>1</v>
      </c>
      <c r="AD484" t="s">
        <v>18394</v>
      </c>
      <c r="AE484">
        <v>2411</v>
      </c>
      <c r="AF484" t="s">
        <v>18711</v>
      </c>
      <c r="AI484" t="s">
        <v>18389</v>
      </c>
      <c r="AJ484" t="s">
        <v>18390</v>
      </c>
      <c r="AK484" t="s">
        <v>18391</v>
      </c>
      <c r="AL484">
        <v>92154</v>
      </c>
      <c r="AM484" t="s">
        <v>18392</v>
      </c>
      <c r="AN484" t="s">
        <v>18397</v>
      </c>
    </row>
    <row r="485" spans="1:40" ht="43.2" x14ac:dyDescent="0.3">
      <c r="A485" t="s">
        <v>2617</v>
      </c>
      <c r="B485" s="2" t="s">
        <v>15</v>
      </c>
      <c r="C485" s="3">
        <v>40025</v>
      </c>
      <c r="D485" t="s">
        <v>25</v>
      </c>
      <c r="E485" t="s">
        <v>2618</v>
      </c>
      <c r="F485" t="s">
        <v>2619</v>
      </c>
      <c r="G485" t="s">
        <v>2620</v>
      </c>
      <c r="H485" s="2" t="s">
        <v>610</v>
      </c>
      <c r="I485" s="2" t="s">
        <v>30</v>
      </c>
      <c r="J485" s="1" t="s">
        <v>2621</v>
      </c>
      <c r="K485" s="1">
        <f t="shared" si="32"/>
        <v>1</v>
      </c>
      <c r="L485" s="1">
        <f t="shared" si="32"/>
        <v>0</v>
      </c>
      <c r="M485" s="1">
        <f t="shared" si="32"/>
        <v>0</v>
      </c>
      <c r="N485" s="1">
        <f t="shared" si="31"/>
        <v>0</v>
      </c>
      <c r="O485" s="1">
        <f t="shared" si="33"/>
        <v>1</v>
      </c>
      <c r="P485" s="1" t="s">
        <v>18346</v>
      </c>
      <c r="Q485" s="1" t="s">
        <v>18355</v>
      </c>
      <c r="R485" s="1">
        <v>76</v>
      </c>
      <c r="S485" s="9">
        <f t="shared" si="35"/>
        <v>56.673200000000001</v>
      </c>
      <c r="T485" s="3">
        <v>44503</v>
      </c>
      <c r="U485" s="8" t="s">
        <v>2622</v>
      </c>
      <c r="V485" s="3">
        <v>44503</v>
      </c>
      <c r="W485" s="8" t="s">
        <v>2623</v>
      </c>
      <c r="X485" s="8">
        <v>5</v>
      </c>
      <c r="Y485" s="10">
        <f t="shared" si="34"/>
        <v>283.36599999999999</v>
      </c>
      <c r="Z485" s="10">
        <f>IFERROR(INDEX(EFs!B:B,MATCH(P485,EFs!A:A,0))*Dataset!Y485/1000,0)</f>
        <v>0.25740766845208601</v>
      </c>
      <c r="AA485">
        <v>33.020024999999997</v>
      </c>
      <c r="AB485">
        <v>-117.106692</v>
      </c>
      <c r="AC485">
        <v>1</v>
      </c>
      <c r="AD485" t="s">
        <v>18387</v>
      </c>
      <c r="AE485">
        <v>17030</v>
      </c>
      <c r="AF485" t="s">
        <v>18712</v>
      </c>
      <c r="AI485" t="s">
        <v>18389</v>
      </c>
      <c r="AJ485" t="s">
        <v>18390</v>
      </c>
      <c r="AK485" t="s">
        <v>18391</v>
      </c>
      <c r="AL485">
        <v>92127</v>
      </c>
      <c r="AM485" t="s">
        <v>18392</v>
      </c>
      <c r="AN485" t="s">
        <v>18393</v>
      </c>
    </row>
    <row r="486" spans="1:40" ht="28.8" x14ac:dyDescent="0.3">
      <c r="A486" t="s">
        <v>2624</v>
      </c>
      <c r="B486" s="2" t="s">
        <v>15</v>
      </c>
      <c r="C486" s="3">
        <v>40025</v>
      </c>
      <c r="D486" t="s">
        <v>25</v>
      </c>
      <c r="E486" t="s">
        <v>325</v>
      </c>
      <c r="F486" t="s">
        <v>72</v>
      </c>
      <c r="G486" t="s">
        <v>2625</v>
      </c>
      <c r="H486" s="2" t="s">
        <v>1542</v>
      </c>
      <c r="I486" s="2" t="s">
        <v>236</v>
      </c>
      <c r="J486" s="1" t="s">
        <v>2626</v>
      </c>
      <c r="K486" s="1">
        <f t="shared" si="32"/>
        <v>1</v>
      </c>
      <c r="L486" s="1">
        <f t="shared" si="32"/>
        <v>0</v>
      </c>
      <c r="M486" s="1">
        <f t="shared" si="32"/>
        <v>0</v>
      </c>
      <c r="N486" s="1">
        <f t="shared" si="31"/>
        <v>0</v>
      </c>
      <c r="O486" s="1">
        <f t="shared" si="33"/>
        <v>1</v>
      </c>
      <c r="P486" s="1" t="s">
        <v>18346</v>
      </c>
      <c r="Q486" s="1" t="s">
        <v>18355</v>
      </c>
      <c r="R486" s="1">
        <v>1200</v>
      </c>
      <c r="S486" s="9">
        <f t="shared" si="35"/>
        <v>894.84</v>
      </c>
      <c r="T486" s="3">
        <v>44447</v>
      </c>
      <c r="U486" s="8" t="s">
        <v>2627</v>
      </c>
      <c r="V486" s="3">
        <v>44447</v>
      </c>
      <c r="W486" s="8" t="s">
        <v>2628</v>
      </c>
      <c r="X486" s="8">
        <v>21.5</v>
      </c>
      <c r="Y486" s="10">
        <f t="shared" si="34"/>
        <v>19239.060000000001</v>
      </c>
      <c r="Z486" s="10">
        <f>IFERROR(INDEX(EFs!B:B,MATCH(P486,EFs!A:A,0))*Dataset!Y486/1000,0)</f>
        <v>17.47662591069426</v>
      </c>
      <c r="AA486">
        <v>32.828831999999998</v>
      </c>
      <c r="AB486">
        <v>-117.14849700000001</v>
      </c>
      <c r="AC486">
        <v>1</v>
      </c>
      <c r="AD486" t="s">
        <v>18387</v>
      </c>
      <c r="AE486">
        <v>4787</v>
      </c>
      <c r="AF486" t="s">
        <v>18713</v>
      </c>
      <c r="AI486" t="s">
        <v>18389</v>
      </c>
      <c r="AJ486" t="s">
        <v>18390</v>
      </c>
      <c r="AK486" t="s">
        <v>18391</v>
      </c>
      <c r="AL486">
        <v>92111</v>
      </c>
      <c r="AM486" t="s">
        <v>18392</v>
      </c>
      <c r="AN486" t="s">
        <v>18393</v>
      </c>
    </row>
    <row r="487" spans="1:40" ht="43.2" x14ac:dyDescent="0.3">
      <c r="A487" t="s">
        <v>2629</v>
      </c>
      <c r="B487" s="2" t="s">
        <v>15</v>
      </c>
      <c r="C487" s="3">
        <v>40025</v>
      </c>
      <c r="D487" t="s">
        <v>25</v>
      </c>
      <c r="E487" t="s">
        <v>2547</v>
      </c>
      <c r="F487" t="s">
        <v>72</v>
      </c>
      <c r="G487" t="s">
        <v>2630</v>
      </c>
      <c r="H487" s="2" t="s">
        <v>2213</v>
      </c>
      <c r="I487" s="2" t="s">
        <v>20</v>
      </c>
      <c r="J487" s="1" t="s">
        <v>2631</v>
      </c>
      <c r="K487" s="1">
        <f t="shared" si="32"/>
        <v>1</v>
      </c>
      <c r="L487" s="1">
        <f t="shared" si="32"/>
        <v>0</v>
      </c>
      <c r="M487" s="1">
        <f t="shared" si="32"/>
        <v>0</v>
      </c>
      <c r="N487" s="1">
        <f t="shared" si="31"/>
        <v>0</v>
      </c>
      <c r="O487" s="1">
        <f t="shared" si="33"/>
        <v>1</v>
      </c>
      <c r="P487" s="1" t="s">
        <v>18346</v>
      </c>
      <c r="Q487" s="1">
        <v>400</v>
      </c>
      <c r="R487" s="1">
        <v>519</v>
      </c>
      <c r="S487" s="9">
        <f t="shared" si="35"/>
        <v>400</v>
      </c>
      <c r="T487" s="3">
        <v>44708</v>
      </c>
      <c r="U487" s="8" t="s">
        <v>2632</v>
      </c>
      <c r="V487" s="3">
        <v>44708</v>
      </c>
      <c r="W487" s="8" t="s">
        <v>2633</v>
      </c>
      <c r="X487" s="8">
        <v>2</v>
      </c>
      <c r="Y487" s="10">
        <f t="shared" si="34"/>
        <v>800</v>
      </c>
      <c r="Z487" s="10">
        <f>IFERROR(INDEX(EFs!B:B,MATCH(P487,EFs!A:A,0))*Dataset!Y487/1000,0)</f>
        <v>0.72671433680000008</v>
      </c>
      <c r="AA487">
        <v>32.711185</v>
      </c>
      <c r="AB487">
        <v>-117.05781899999999</v>
      </c>
      <c r="AC487">
        <v>1</v>
      </c>
      <c r="AD487" t="s">
        <v>18387</v>
      </c>
      <c r="AE487">
        <v>6510</v>
      </c>
      <c r="AF487" t="s">
        <v>18714</v>
      </c>
      <c r="AI487" t="s">
        <v>18389</v>
      </c>
      <c r="AJ487" t="s">
        <v>18390</v>
      </c>
      <c r="AK487" t="s">
        <v>18391</v>
      </c>
      <c r="AL487">
        <v>92114</v>
      </c>
      <c r="AM487" t="s">
        <v>18392</v>
      </c>
      <c r="AN487" t="s">
        <v>18393</v>
      </c>
    </row>
    <row r="488" spans="1:40" ht="43.2" x14ac:dyDescent="0.3">
      <c r="A488" t="s">
        <v>2634</v>
      </c>
      <c r="B488" s="2" t="s">
        <v>15</v>
      </c>
      <c r="C488" s="3">
        <v>40025</v>
      </c>
      <c r="D488" t="s">
        <v>25</v>
      </c>
      <c r="E488" t="s">
        <v>2635</v>
      </c>
      <c r="F488" t="s">
        <v>27</v>
      </c>
      <c r="G488" t="s">
        <v>2636</v>
      </c>
      <c r="H488" s="2" t="s">
        <v>115</v>
      </c>
      <c r="I488" s="2" t="s">
        <v>46</v>
      </c>
      <c r="J488" s="1" t="s">
        <v>2637</v>
      </c>
      <c r="K488" s="1">
        <f t="shared" si="32"/>
        <v>1</v>
      </c>
      <c r="L488" s="1">
        <f t="shared" si="32"/>
        <v>0</v>
      </c>
      <c r="M488" s="1">
        <f t="shared" si="32"/>
        <v>0</v>
      </c>
      <c r="N488" s="1">
        <f t="shared" si="31"/>
        <v>0</v>
      </c>
      <c r="O488" s="1">
        <f t="shared" si="33"/>
        <v>1</v>
      </c>
      <c r="P488" s="1" t="s">
        <v>18346</v>
      </c>
      <c r="Q488" s="1" t="s">
        <v>18355</v>
      </c>
      <c r="R488" s="1">
        <v>300</v>
      </c>
      <c r="S488" s="9">
        <f t="shared" si="35"/>
        <v>223.71</v>
      </c>
      <c r="T488" s="8"/>
      <c r="U488" s="8"/>
      <c r="V488" s="8"/>
      <c r="W488" s="8"/>
      <c r="X488" s="8"/>
      <c r="Y488" s="10">
        <f t="shared" si="34"/>
        <v>0</v>
      </c>
      <c r="Z488" s="10">
        <f>IFERROR(INDEX(EFs!B:B,MATCH(P488,EFs!A:A,0))*Dataset!Y488/1000,0)</f>
        <v>0</v>
      </c>
      <c r="AA488">
        <v>32.755797999999999</v>
      </c>
      <c r="AB488">
        <v>-117.20062299999999</v>
      </c>
      <c r="AC488">
        <v>1</v>
      </c>
      <c r="AD488" t="s">
        <v>18387</v>
      </c>
      <c r="AE488">
        <v>4008</v>
      </c>
      <c r="AF488" t="s">
        <v>18715</v>
      </c>
      <c r="AI488" t="s">
        <v>18389</v>
      </c>
      <c r="AJ488" t="s">
        <v>18390</v>
      </c>
      <c r="AK488" t="s">
        <v>18391</v>
      </c>
      <c r="AL488">
        <v>92110</v>
      </c>
      <c r="AM488" t="s">
        <v>18392</v>
      </c>
      <c r="AN488" t="s">
        <v>18393</v>
      </c>
    </row>
    <row r="489" spans="1:40" ht="28.8" x14ac:dyDescent="0.3">
      <c r="A489" t="s">
        <v>2638</v>
      </c>
      <c r="B489" s="2" t="s">
        <v>15</v>
      </c>
      <c r="C489" s="3">
        <v>40025</v>
      </c>
      <c r="D489" t="s">
        <v>25</v>
      </c>
      <c r="E489" t="s">
        <v>1196</v>
      </c>
      <c r="F489" t="s">
        <v>1197</v>
      </c>
      <c r="G489" t="s">
        <v>1198</v>
      </c>
      <c r="H489" s="2" t="s">
        <v>291</v>
      </c>
      <c r="I489" s="2" t="s">
        <v>155</v>
      </c>
      <c r="J489" s="1" t="s">
        <v>2639</v>
      </c>
      <c r="K489" s="1">
        <f t="shared" si="32"/>
        <v>1</v>
      </c>
      <c r="L489" s="1">
        <f t="shared" si="32"/>
        <v>0</v>
      </c>
      <c r="M489" s="1">
        <f t="shared" si="32"/>
        <v>0</v>
      </c>
      <c r="N489" s="1">
        <f t="shared" si="31"/>
        <v>0</v>
      </c>
      <c r="O489" s="1">
        <f t="shared" si="33"/>
        <v>1</v>
      </c>
      <c r="P489" s="1" t="s">
        <v>18346</v>
      </c>
      <c r="Q489" s="1" t="s">
        <v>18355</v>
      </c>
      <c r="R489" s="1">
        <v>150</v>
      </c>
      <c r="S489" s="9">
        <f t="shared" si="35"/>
        <v>111.855</v>
      </c>
      <c r="T489" s="3">
        <v>44561</v>
      </c>
      <c r="U489" s="8" t="s">
        <v>2640</v>
      </c>
      <c r="V489" s="3">
        <v>44630</v>
      </c>
      <c r="W489" s="8" t="s">
        <v>2641</v>
      </c>
      <c r="X489" s="8">
        <v>11.1</v>
      </c>
      <c r="Y489" s="10">
        <f t="shared" si="34"/>
        <v>1241.5905</v>
      </c>
      <c r="Z489" s="10">
        <f>IFERROR(INDEX(EFs!B:B,MATCH(P489,EFs!A:A,0))*Dataset!Y489/1000,0)</f>
        <v>1.1278520209808505</v>
      </c>
      <c r="AA489">
        <v>33.100475000000003</v>
      </c>
      <c r="AB489">
        <v>-117.002679</v>
      </c>
      <c r="AC489">
        <v>1</v>
      </c>
      <c r="AD489" t="s">
        <v>18387</v>
      </c>
      <c r="AE489">
        <v>15500</v>
      </c>
      <c r="AF489" t="s">
        <v>18568</v>
      </c>
      <c r="AI489" t="s">
        <v>18421</v>
      </c>
      <c r="AJ489" t="s">
        <v>18390</v>
      </c>
      <c r="AK489" t="s">
        <v>18391</v>
      </c>
      <c r="AL489">
        <v>92027</v>
      </c>
      <c r="AM489" t="s">
        <v>18392</v>
      </c>
      <c r="AN489" t="s">
        <v>18393</v>
      </c>
    </row>
    <row r="490" spans="1:40" ht="43.2" x14ac:dyDescent="0.3">
      <c r="A490" t="s">
        <v>2642</v>
      </c>
      <c r="B490" s="2" t="s">
        <v>15</v>
      </c>
      <c r="C490" s="3">
        <v>40025</v>
      </c>
      <c r="D490" t="s">
        <v>25</v>
      </c>
      <c r="E490" t="s">
        <v>2643</v>
      </c>
      <c r="F490" t="s">
        <v>2018</v>
      </c>
      <c r="G490" t="s">
        <v>2644</v>
      </c>
      <c r="H490" s="2" t="s">
        <v>91</v>
      </c>
      <c r="I490" s="2" t="s">
        <v>92</v>
      </c>
      <c r="J490" s="1" t="s">
        <v>2645</v>
      </c>
      <c r="K490" s="1">
        <f t="shared" si="32"/>
        <v>1</v>
      </c>
      <c r="L490" s="1">
        <f t="shared" si="32"/>
        <v>0</v>
      </c>
      <c r="M490" s="1">
        <f t="shared" si="32"/>
        <v>0</v>
      </c>
      <c r="N490" s="1">
        <f t="shared" si="31"/>
        <v>0</v>
      </c>
      <c r="O490" s="1">
        <f t="shared" si="33"/>
        <v>1</v>
      </c>
      <c r="P490" s="1" t="s">
        <v>18346</v>
      </c>
      <c r="Q490" s="1" t="s">
        <v>18355</v>
      </c>
      <c r="R490" s="1">
        <v>560</v>
      </c>
      <c r="S490" s="9">
        <f t="shared" si="35"/>
        <v>417.59200000000004</v>
      </c>
      <c r="T490" s="3">
        <v>44369</v>
      </c>
      <c r="U490" s="8" t="s">
        <v>2646</v>
      </c>
      <c r="V490" s="3">
        <v>44736</v>
      </c>
      <c r="W490" s="8" t="s">
        <v>2647</v>
      </c>
      <c r="X490" s="8">
        <v>17.100000000000001</v>
      </c>
      <c r="Y490" s="10">
        <f t="shared" si="34"/>
        <v>7140.8232000000016</v>
      </c>
      <c r="Z490" s="10">
        <f>IFERROR(INDEX(EFs!B:B,MATCH(P490,EFs!A:A,0))*Dataset!Y490/1000,0)</f>
        <v>6.4866732449925681</v>
      </c>
      <c r="AA490">
        <v>32.699235000000002</v>
      </c>
      <c r="AB490">
        <v>-117.209642</v>
      </c>
      <c r="AC490">
        <v>1</v>
      </c>
      <c r="AD490" t="s">
        <v>18422</v>
      </c>
      <c r="AI490" t="s">
        <v>18458</v>
      </c>
      <c r="AJ490" t="s">
        <v>18390</v>
      </c>
      <c r="AK490" t="s">
        <v>18391</v>
      </c>
      <c r="AL490">
        <v>92118</v>
      </c>
      <c r="AM490" t="s">
        <v>18392</v>
      </c>
      <c r="AN490" t="s">
        <v>18397</v>
      </c>
    </row>
    <row r="491" spans="1:40" ht="43.2" x14ac:dyDescent="0.3">
      <c r="A491" t="s">
        <v>2648</v>
      </c>
      <c r="B491" s="2" t="s">
        <v>15</v>
      </c>
      <c r="C491" s="3">
        <v>40025</v>
      </c>
      <c r="D491" t="s">
        <v>25</v>
      </c>
      <c r="E491" t="s">
        <v>2643</v>
      </c>
      <c r="F491" t="s">
        <v>2018</v>
      </c>
      <c r="G491" t="s">
        <v>2644</v>
      </c>
      <c r="H491" s="2" t="s">
        <v>91</v>
      </c>
      <c r="I491" s="2" t="s">
        <v>92</v>
      </c>
      <c r="J491" s="1" t="s">
        <v>2649</v>
      </c>
      <c r="K491" s="1">
        <f t="shared" si="32"/>
        <v>1</v>
      </c>
      <c r="L491" s="1">
        <f t="shared" si="32"/>
        <v>0</v>
      </c>
      <c r="M491" s="1">
        <f t="shared" si="32"/>
        <v>0</v>
      </c>
      <c r="N491" s="1">
        <f t="shared" si="31"/>
        <v>0</v>
      </c>
      <c r="O491" s="1">
        <f t="shared" si="33"/>
        <v>1</v>
      </c>
      <c r="P491" s="1" t="s">
        <v>18346</v>
      </c>
      <c r="Q491" s="1" t="s">
        <v>18355</v>
      </c>
      <c r="R491" s="1">
        <v>643</v>
      </c>
      <c r="S491" s="9">
        <f t="shared" si="35"/>
        <v>479.48510000000005</v>
      </c>
      <c r="T491" s="3">
        <v>44369</v>
      </c>
      <c r="U491" s="8" t="s">
        <v>2650</v>
      </c>
      <c r="V491" s="3">
        <v>44736</v>
      </c>
      <c r="W491" s="8" t="s">
        <v>2651</v>
      </c>
      <c r="X491" s="8">
        <v>5.6</v>
      </c>
      <c r="Y491" s="10">
        <f t="shared" si="34"/>
        <v>2685.1165599999999</v>
      </c>
      <c r="Z491" s="10">
        <f>IFERROR(INDEX(EFs!B:B,MATCH(P491,EFs!A:A,0))*Dataset!Y491/1000,0)</f>
        <v>2.4391408751638717</v>
      </c>
      <c r="AA491">
        <v>32.699235000000002</v>
      </c>
      <c r="AB491">
        <v>-117.209642</v>
      </c>
      <c r="AC491">
        <v>1</v>
      </c>
      <c r="AD491" t="s">
        <v>18422</v>
      </c>
      <c r="AI491" t="s">
        <v>18458</v>
      </c>
      <c r="AJ491" t="s">
        <v>18390</v>
      </c>
      <c r="AK491" t="s">
        <v>18391</v>
      </c>
      <c r="AL491">
        <v>92118</v>
      </c>
      <c r="AM491" t="s">
        <v>18392</v>
      </c>
      <c r="AN491" t="s">
        <v>18397</v>
      </c>
    </row>
    <row r="492" spans="1:40" ht="43.2" x14ac:dyDescent="0.3">
      <c r="A492" t="s">
        <v>2652</v>
      </c>
      <c r="B492" s="2" t="s">
        <v>15</v>
      </c>
      <c r="C492" s="3">
        <v>40025</v>
      </c>
      <c r="D492" t="s">
        <v>25</v>
      </c>
      <c r="E492" t="s">
        <v>2643</v>
      </c>
      <c r="F492" t="s">
        <v>2018</v>
      </c>
      <c r="G492" t="s">
        <v>2644</v>
      </c>
      <c r="H492" s="2" t="s">
        <v>91</v>
      </c>
      <c r="I492" s="2" t="s">
        <v>92</v>
      </c>
      <c r="J492" s="1" t="s">
        <v>2653</v>
      </c>
      <c r="K492" s="1">
        <f t="shared" si="32"/>
        <v>1</v>
      </c>
      <c r="L492" s="1">
        <f t="shared" si="32"/>
        <v>0</v>
      </c>
      <c r="M492" s="1">
        <f t="shared" si="32"/>
        <v>0</v>
      </c>
      <c r="N492" s="1">
        <f t="shared" si="31"/>
        <v>0</v>
      </c>
      <c r="O492" s="1">
        <f t="shared" si="33"/>
        <v>1</v>
      </c>
      <c r="P492" s="1" t="s">
        <v>18346</v>
      </c>
      <c r="Q492" s="1" t="s">
        <v>18355</v>
      </c>
      <c r="R492" s="1">
        <v>114</v>
      </c>
      <c r="S492" s="9">
        <f t="shared" si="35"/>
        <v>85.009799999999998</v>
      </c>
      <c r="T492" s="3">
        <v>44371</v>
      </c>
      <c r="U492" s="8" t="s">
        <v>2654</v>
      </c>
      <c r="V492" s="3">
        <v>44735</v>
      </c>
      <c r="W492" s="8" t="s">
        <v>2655</v>
      </c>
      <c r="X492" s="8">
        <v>8.5</v>
      </c>
      <c r="Y492" s="10">
        <f t="shared" si="34"/>
        <v>722.58330000000001</v>
      </c>
      <c r="Z492" s="10">
        <f>IFERROR(INDEX(EFs!B:B,MATCH(P492,EFs!A:A,0))*Dataset!Y492/1000,0)</f>
        <v>0.65638955455281933</v>
      </c>
      <c r="AA492">
        <v>32.699235000000002</v>
      </c>
      <c r="AB492">
        <v>-117.209642</v>
      </c>
      <c r="AC492">
        <v>1</v>
      </c>
      <c r="AD492" t="s">
        <v>18422</v>
      </c>
      <c r="AI492" t="s">
        <v>18458</v>
      </c>
      <c r="AJ492" t="s">
        <v>18390</v>
      </c>
      <c r="AK492" t="s">
        <v>18391</v>
      </c>
      <c r="AL492">
        <v>92118</v>
      </c>
      <c r="AM492" t="s">
        <v>18392</v>
      </c>
      <c r="AN492" t="s">
        <v>18397</v>
      </c>
    </row>
    <row r="493" spans="1:40" ht="43.2" x14ac:dyDescent="0.3">
      <c r="A493" t="s">
        <v>2656</v>
      </c>
      <c r="B493" s="2" t="s">
        <v>15</v>
      </c>
      <c r="C493" s="3">
        <v>40025</v>
      </c>
      <c r="D493" t="s">
        <v>25</v>
      </c>
      <c r="E493" t="s">
        <v>2643</v>
      </c>
      <c r="F493" t="s">
        <v>2018</v>
      </c>
      <c r="G493" t="s">
        <v>2644</v>
      </c>
      <c r="H493" s="2" t="s">
        <v>91</v>
      </c>
      <c r="I493" s="2" t="s">
        <v>92</v>
      </c>
      <c r="J493" s="1" t="s">
        <v>2657</v>
      </c>
      <c r="K493" s="1">
        <f t="shared" si="32"/>
        <v>1</v>
      </c>
      <c r="L493" s="1">
        <f t="shared" si="32"/>
        <v>0</v>
      </c>
      <c r="M493" s="1">
        <f t="shared" si="32"/>
        <v>0</v>
      </c>
      <c r="N493" s="1">
        <f t="shared" si="31"/>
        <v>0</v>
      </c>
      <c r="O493" s="1">
        <f t="shared" si="33"/>
        <v>1</v>
      </c>
      <c r="P493" s="1" t="s">
        <v>18346</v>
      </c>
      <c r="Q493" s="1" t="s">
        <v>18355</v>
      </c>
      <c r="R493" s="1">
        <v>145</v>
      </c>
      <c r="S493" s="9">
        <f t="shared" si="35"/>
        <v>108.12650000000001</v>
      </c>
      <c r="T493" s="3">
        <v>44371</v>
      </c>
      <c r="U493" s="8" t="s">
        <v>2143</v>
      </c>
      <c r="V493" s="3">
        <v>44749</v>
      </c>
      <c r="W493" s="8" t="s">
        <v>2658</v>
      </c>
      <c r="X493" s="8">
        <v>9.5</v>
      </c>
      <c r="Y493" s="10">
        <f t="shared" si="34"/>
        <v>1027.2017500000002</v>
      </c>
      <c r="Z493" s="10">
        <f>IFERROR(INDEX(EFs!B:B,MATCH(P493,EFs!A:A,0))*Dataset!Y493/1000,0)</f>
        <v>0.93310279813881203</v>
      </c>
      <c r="AA493">
        <v>32.699235000000002</v>
      </c>
      <c r="AB493">
        <v>-117.209642</v>
      </c>
      <c r="AC493">
        <v>1</v>
      </c>
      <c r="AD493" t="s">
        <v>18422</v>
      </c>
      <c r="AI493" t="s">
        <v>18458</v>
      </c>
      <c r="AJ493" t="s">
        <v>18390</v>
      </c>
      <c r="AK493" t="s">
        <v>18391</v>
      </c>
      <c r="AL493">
        <v>92118</v>
      </c>
      <c r="AM493" t="s">
        <v>18392</v>
      </c>
      <c r="AN493" t="s">
        <v>18397</v>
      </c>
    </row>
    <row r="494" spans="1:40" ht="43.2" x14ac:dyDescent="0.3">
      <c r="A494" t="s">
        <v>2659</v>
      </c>
      <c r="B494" s="2" t="s">
        <v>15</v>
      </c>
      <c r="C494" s="3">
        <v>40025</v>
      </c>
      <c r="D494" t="s">
        <v>25</v>
      </c>
      <c r="E494" t="s">
        <v>2643</v>
      </c>
      <c r="F494" t="s">
        <v>2018</v>
      </c>
      <c r="G494" t="s">
        <v>2644</v>
      </c>
      <c r="H494" s="2" t="s">
        <v>91</v>
      </c>
      <c r="I494" s="2" t="s">
        <v>92</v>
      </c>
      <c r="J494" s="1" t="s">
        <v>2660</v>
      </c>
      <c r="K494" s="1">
        <f t="shared" si="32"/>
        <v>1</v>
      </c>
      <c r="L494" s="1">
        <f t="shared" si="32"/>
        <v>0</v>
      </c>
      <c r="M494" s="1">
        <f t="shared" si="32"/>
        <v>0</v>
      </c>
      <c r="N494" s="1">
        <f t="shared" si="31"/>
        <v>0</v>
      </c>
      <c r="O494" s="1">
        <f t="shared" si="33"/>
        <v>1</v>
      </c>
      <c r="P494" s="1" t="s">
        <v>18346</v>
      </c>
      <c r="Q494" s="1" t="s">
        <v>18355</v>
      </c>
      <c r="R494" s="1">
        <v>355</v>
      </c>
      <c r="S494" s="9">
        <f t="shared" si="35"/>
        <v>264.7235</v>
      </c>
      <c r="T494" s="3">
        <v>44371</v>
      </c>
      <c r="U494" s="8" t="s">
        <v>2661</v>
      </c>
      <c r="V494" s="3">
        <v>44735</v>
      </c>
      <c r="W494" s="8" t="s">
        <v>2662</v>
      </c>
      <c r="X494" s="8">
        <v>25.8</v>
      </c>
      <c r="Y494" s="10">
        <f t="shared" si="34"/>
        <v>6829.8663000000006</v>
      </c>
      <c r="Z494" s="10">
        <f>IFERROR(INDEX(EFs!B:B,MATCH(P494,EFs!A:A,0))*Dataset!Y494/1000,0)</f>
        <v>6.2042021982964632</v>
      </c>
      <c r="AA494">
        <v>32.699235000000002</v>
      </c>
      <c r="AB494">
        <v>-117.209642</v>
      </c>
      <c r="AC494">
        <v>1</v>
      </c>
      <c r="AD494" t="s">
        <v>18422</v>
      </c>
      <c r="AI494" t="s">
        <v>18458</v>
      </c>
      <c r="AJ494" t="s">
        <v>18390</v>
      </c>
      <c r="AK494" t="s">
        <v>18391</v>
      </c>
      <c r="AL494">
        <v>92118</v>
      </c>
      <c r="AM494" t="s">
        <v>18392</v>
      </c>
      <c r="AN494" t="s">
        <v>18397</v>
      </c>
    </row>
    <row r="495" spans="1:40" ht="43.2" x14ac:dyDescent="0.3">
      <c r="A495" t="s">
        <v>2663</v>
      </c>
      <c r="B495" s="2" t="s">
        <v>15</v>
      </c>
      <c r="C495" s="3">
        <v>40025</v>
      </c>
      <c r="D495" t="s">
        <v>193</v>
      </c>
      <c r="E495" t="s">
        <v>2664</v>
      </c>
      <c r="F495" t="s">
        <v>161</v>
      </c>
      <c r="G495" t="s">
        <v>2665</v>
      </c>
      <c r="H495" s="2" t="s">
        <v>163</v>
      </c>
      <c r="I495" s="2" t="s">
        <v>164</v>
      </c>
      <c r="J495" s="1" t="s">
        <v>2666</v>
      </c>
      <c r="K495" s="1">
        <f t="shared" si="32"/>
        <v>1</v>
      </c>
      <c r="L495" s="1">
        <f t="shared" si="32"/>
        <v>0</v>
      </c>
      <c r="M495" s="1">
        <f t="shared" si="32"/>
        <v>0</v>
      </c>
      <c r="N495" s="1">
        <f t="shared" si="31"/>
        <v>0</v>
      </c>
      <c r="O495" s="1">
        <f t="shared" si="33"/>
        <v>1</v>
      </c>
      <c r="P495" s="1" t="s">
        <v>18346</v>
      </c>
      <c r="Q495" s="1">
        <v>100</v>
      </c>
      <c r="R495" s="1">
        <v>152</v>
      </c>
      <c r="S495" s="9">
        <f t="shared" si="35"/>
        <v>100</v>
      </c>
      <c r="T495" s="8"/>
      <c r="U495" s="8"/>
      <c r="V495" s="8"/>
      <c r="W495" s="8"/>
      <c r="X495" s="8"/>
      <c r="Y495" s="10">
        <f t="shared" si="34"/>
        <v>0</v>
      </c>
      <c r="Z495" s="10">
        <f>IFERROR(INDEX(EFs!B:B,MATCH(P495,EFs!A:A,0))*Dataset!Y495/1000,0)</f>
        <v>0</v>
      </c>
      <c r="AA495">
        <v>33.387723000000001</v>
      </c>
      <c r="AB495">
        <v>-117.44475799999999</v>
      </c>
      <c r="AC495">
        <v>0.5</v>
      </c>
      <c r="AD495" t="s">
        <v>18422</v>
      </c>
      <c r="AI495" t="s">
        <v>18423</v>
      </c>
      <c r="AJ495" t="s">
        <v>18390</v>
      </c>
      <c r="AK495" t="s">
        <v>18391</v>
      </c>
      <c r="AL495">
        <v>92055</v>
      </c>
      <c r="AM495" t="s">
        <v>18392</v>
      </c>
      <c r="AN495" t="s">
        <v>18397</v>
      </c>
    </row>
    <row r="496" spans="1:40" ht="43.2" x14ac:dyDescent="0.3">
      <c r="A496" t="s">
        <v>2667</v>
      </c>
      <c r="B496" s="2" t="s">
        <v>15</v>
      </c>
      <c r="C496" s="3">
        <v>40025</v>
      </c>
      <c r="D496" t="s">
        <v>193</v>
      </c>
      <c r="E496" t="s">
        <v>2668</v>
      </c>
      <c r="F496" t="s">
        <v>2669</v>
      </c>
      <c r="G496" t="s">
        <v>2670</v>
      </c>
      <c r="H496" s="2" t="s">
        <v>163</v>
      </c>
      <c r="I496" s="2" t="s">
        <v>164</v>
      </c>
      <c r="J496" s="1" t="s">
        <v>2671</v>
      </c>
      <c r="K496" s="1">
        <f t="shared" si="32"/>
        <v>1</v>
      </c>
      <c r="L496" s="1">
        <f t="shared" si="32"/>
        <v>0</v>
      </c>
      <c r="M496" s="1">
        <f t="shared" si="32"/>
        <v>0</v>
      </c>
      <c r="N496" s="1">
        <f t="shared" si="31"/>
        <v>0</v>
      </c>
      <c r="O496" s="1">
        <f t="shared" si="33"/>
        <v>1</v>
      </c>
      <c r="P496" s="1" t="s">
        <v>18346</v>
      </c>
      <c r="Q496" s="1">
        <v>80</v>
      </c>
      <c r="R496" s="1">
        <v>131</v>
      </c>
      <c r="S496" s="9">
        <f t="shared" si="35"/>
        <v>80</v>
      </c>
      <c r="T496" s="8"/>
      <c r="U496" s="8"/>
      <c r="V496" s="8"/>
      <c r="W496" s="8"/>
      <c r="X496" s="8"/>
      <c r="Y496" s="10">
        <f t="shared" si="34"/>
        <v>0</v>
      </c>
      <c r="Z496" s="10">
        <f>IFERROR(INDEX(EFs!B:B,MATCH(P496,EFs!A:A,0))*Dataset!Y496/1000,0)</f>
        <v>0</v>
      </c>
      <c r="AA496">
        <v>33.387723000000001</v>
      </c>
      <c r="AB496">
        <v>-117.44475799999999</v>
      </c>
      <c r="AC496">
        <v>0.5</v>
      </c>
      <c r="AD496" t="s">
        <v>18422</v>
      </c>
      <c r="AI496" t="s">
        <v>18423</v>
      </c>
      <c r="AJ496" t="s">
        <v>18390</v>
      </c>
      <c r="AK496" t="s">
        <v>18391</v>
      </c>
      <c r="AL496">
        <v>92055</v>
      </c>
      <c r="AM496" t="s">
        <v>18392</v>
      </c>
      <c r="AN496" t="s">
        <v>18397</v>
      </c>
    </row>
    <row r="497" spans="1:40" ht="28.8" x14ac:dyDescent="0.3">
      <c r="A497" t="s">
        <v>2672</v>
      </c>
      <c r="B497" s="2" t="s">
        <v>15</v>
      </c>
      <c r="C497" s="3">
        <v>40025</v>
      </c>
      <c r="D497" t="s">
        <v>16</v>
      </c>
      <c r="E497" t="s">
        <v>2673</v>
      </c>
      <c r="F497" t="s">
        <v>2674</v>
      </c>
      <c r="G497" t="s">
        <v>2675</v>
      </c>
      <c r="H497" s="2" t="s">
        <v>781</v>
      </c>
      <c r="I497" s="2" t="s">
        <v>782</v>
      </c>
      <c r="J497" s="1" t="s">
        <v>2676</v>
      </c>
      <c r="K497" s="1">
        <f t="shared" si="32"/>
        <v>0</v>
      </c>
      <c r="L497" s="1">
        <f t="shared" si="32"/>
        <v>0</v>
      </c>
      <c r="M497" s="1">
        <f t="shared" si="32"/>
        <v>0</v>
      </c>
      <c r="N497" s="1">
        <f t="shared" si="31"/>
        <v>0</v>
      </c>
      <c r="O497" s="1">
        <f t="shared" si="33"/>
        <v>0</v>
      </c>
      <c r="P497" s="1" t="s">
        <v>18352</v>
      </c>
      <c r="Q497" s="1" t="s">
        <v>18355</v>
      </c>
      <c r="R497" s="1" t="s">
        <v>18352</v>
      </c>
      <c r="S497" s="9" t="str">
        <f t="shared" si="35"/>
        <v>Unknown</v>
      </c>
      <c r="T497" s="3">
        <v>44509</v>
      </c>
      <c r="U497" s="8" t="s">
        <v>2677</v>
      </c>
      <c r="V497" s="3">
        <v>44509</v>
      </c>
      <c r="W497" s="8" t="s">
        <v>2494</v>
      </c>
      <c r="X497" s="8">
        <v>10.199999999999999</v>
      </c>
      <c r="Y497" s="10" t="e">
        <f t="shared" si="34"/>
        <v>#VALUE!</v>
      </c>
      <c r="Z497" s="10">
        <f>IFERROR(INDEX(EFs!B:B,MATCH(P497,EFs!A:A,0))*Dataset!Y497/1000,0)</f>
        <v>0</v>
      </c>
      <c r="AA497">
        <v>32.891713000000003</v>
      </c>
      <c r="AB497">
        <v>-117.23694399999999</v>
      </c>
      <c r="AC497">
        <v>1</v>
      </c>
      <c r="AD497" t="s">
        <v>18387</v>
      </c>
      <c r="AE497">
        <v>3595</v>
      </c>
      <c r="AF497" t="s">
        <v>18626</v>
      </c>
      <c r="AI497" t="s">
        <v>18389</v>
      </c>
      <c r="AJ497" t="s">
        <v>18390</v>
      </c>
      <c r="AK497" t="s">
        <v>18391</v>
      </c>
      <c r="AL497">
        <v>92121</v>
      </c>
      <c r="AM497" t="s">
        <v>18392</v>
      </c>
      <c r="AN497" t="s">
        <v>18407</v>
      </c>
    </row>
    <row r="498" spans="1:40" ht="43.2" x14ac:dyDescent="0.3">
      <c r="A498" t="s">
        <v>2678</v>
      </c>
      <c r="B498" s="2" t="s">
        <v>15</v>
      </c>
      <c r="C498" s="3">
        <v>40025</v>
      </c>
      <c r="D498" t="s">
        <v>25</v>
      </c>
      <c r="E498" t="s">
        <v>1667</v>
      </c>
      <c r="F498" t="s">
        <v>2679</v>
      </c>
      <c r="G498" t="s">
        <v>2680</v>
      </c>
      <c r="H498" s="2" t="s">
        <v>313</v>
      </c>
      <c r="I498" s="2" t="s">
        <v>53</v>
      </c>
      <c r="J498" s="1" t="s">
        <v>2681</v>
      </c>
      <c r="K498" s="1">
        <f t="shared" si="32"/>
        <v>1</v>
      </c>
      <c r="L498" s="1">
        <f t="shared" si="32"/>
        <v>0</v>
      </c>
      <c r="M498" s="1">
        <f t="shared" si="32"/>
        <v>0</v>
      </c>
      <c r="N498" s="1">
        <f t="shared" si="31"/>
        <v>0</v>
      </c>
      <c r="O498" s="1">
        <f t="shared" si="33"/>
        <v>1</v>
      </c>
      <c r="P498" s="1" t="s">
        <v>18346</v>
      </c>
      <c r="Q498" s="1" t="s">
        <v>18355</v>
      </c>
      <c r="R498" s="1">
        <v>599</v>
      </c>
      <c r="S498" s="9">
        <f t="shared" si="35"/>
        <v>446.67430000000002</v>
      </c>
      <c r="T498" s="3">
        <v>44561</v>
      </c>
      <c r="U498" s="8" t="s">
        <v>2235</v>
      </c>
      <c r="V498" s="3">
        <v>44586</v>
      </c>
      <c r="W498" s="8" t="s">
        <v>2682</v>
      </c>
      <c r="X498" s="8">
        <v>4</v>
      </c>
      <c r="Y498" s="10">
        <f t="shared" si="34"/>
        <v>1786.6972000000001</v>
      </c>
      <c r="Z498" s="10">
        <f>IFERROR(INDEX(EFs!B:B,MATCH(P498,EFs!A:A,0))*Dataset!Y498/1000,0)</f>
        <v>1.6230230884505212</v>
      </c>
      <c r="AA498">
        <v>33.173580000000001</v>
      </c>
      <c r="AB498">
        <v>-117.110485</v>
      </c>
      <c r="AC498">
        <v>1</v>
      </c>
      <c r="AD498" t="s">
        <v>18387</v>
      </c>
      <c r="AE498">
        <v>25480</v>
      </c>
      <c r="AF498" t="s">
        <v>18716</v>
      </c>
      <c r="AI498" t="s">
        <v>18421</v>
      </c>
      <c r="AJ498" t="s">
        <v>18390</v>
      </c>
      <c r="AK498" t="s">
        <v>18391</v>
      </c>
      <c r="AL498">
        <v>92026</v>
      </c>
      <c r="AM498" t="s">
        <v>18392</v>
      </c>
      <c r="AN498" t="s">
        <v>18407</v>
      </c>
    </row>
    <row r="499" spans="1:40" ht="28.8" x14ac:dyDescent="0.3">
      <c r="A499" t="s">
        <v>2683</v>
      </c>
      <c r="B499" s="2" t="s">
        <v>15</v>
      </c>
      <c r="C499" s="3">
        <v>40025</v>
      </c>
      <c r="D499" t="s">
        <v>25</v>
      </c>
      <c r="E499" t="s">
        <v>593</v>
      </c>
      <c r="F499" t="s">
        <v>2684</v>
      </c>
      <c r="G499" t="s">
        <v>595</v>
      </c>
      <c r="H499" s="2" t="s">
        <v>19</v>
      </c>
      <c r="I499" s="2" t="s">
        <v>20</v>
      </c>
      <c r="J499" s="1" t="s">
        <v>2685</v>
      </c>
      <c r="K499" s="1">
        <f t="shared" si="32"/>
        <v>1</v>
      </c>
      <c r="L499" s="1">
        <f t="shared" si="32"/>
        <v>0</v>
      </c>
      <c r="M499" s="1">
        <f t="shared" si="32"/>
        <v>0</v>
      </c>
      <c r="N499" s="1">
        <f t="shared" si="31"/>
        <v>0</v>
      </c>
      <c r="O499" s="1">
        <f t="shared" si="33"/>
        <v>1</v>
      </c>
      <c r="P499" s="1" t="s">
        <v>18346</v>
      </c>
      <c r="Q499" s="1" t="s">
        <v>18355</v>
      </c>
      <c r="R499" s="1">
        <v>1200</v>
      </c>
      <c r="S499" s="9">
        <f t="shared" si="35"/>
        <v>894.84</v>
      </c>
      <c r="T499" s="8"/>
      <c r="U499" s="8"/>
      <c r="V499" s="8"/>
      <c r="W499" s="8"/>
      <c r="X499" s="8"/>
      <c r="Y499" s="10">
        <f t="shared" si="34"/>
        <v>0</v>
      </c>
      <c r="Z499" s="10">
        <f>IFERROR(INDEX(EFs!B:B,MATCH(P499,EFs!A:A,0))*Dataset!Y499/1000,0)</f>
        <v>0</v>
      </c>
      <c r="AA499">
        <v>32.709336</v>
      </c>
      <c r="AB499">
        <v>-117.16505600000001</v>
      </c>
      <c r="AC499">
        <v>0.9</v>
      </c>
      <c r="AD499" t="s">
        <v>18394</v>
      </c>
      <c r="AE499">
        <v>111</v>
      </c>
      <c r="AF499" t="s">
        <v>18496</v>
      </c>
      <c r="AI499" t="s">
        <v>18389</v>
      </c>
      <c r="AJ499" t="s">
        <v>18390</v>
      </c>
      <c r="AK499" t="s">
        <v>18391</v>
      </c>
      <c r="AL499">
        <v>92101</v>
      </c>
      <c r="AM499" t="s">
        <v>18392</v>
      </c>
      <c r="AN499" t="s">
        <v>18397</v>
      </c>
    </row>
    <row r="500" spans="1:40" ht="43.2" x14ac:dyDescent="0.3">
      <c r="A500" t="s">
        <v>2686</v>
      </c>
      <c r="B500" s="2" t="s">
        <v>15</v>
      </c>
      <c r="C500" s="3">
        <v>40025</v>
      </c>
      <c r="D500" t="s">
        <v>25</v>
      </c>
      <c r="E500" t="s">
        <v>624</v>
      </c>
      <c r="F500" t="s">
        <v>625</v>
      </c>
      <c r="G500" t="s">
        <v>626</v>
      </c>
      <c r="H500" s="2" t="s">
        <v>627</v>
      </c>
      <c r="I500" s="2" t="s">
        <v>306</v>
      </c>
      <c r="J500" s="1" t="s">
        <v>2687</v>
      </c>
      <c r="K500" s="1">
        <f t="shared" si="32"/>
        <v>1</v>
      </c>
      <c r="L500" s="1">
        <f t="shared" si="32"/>
        <v>0</v>
      </c>
      <c r="M500" s="1">
        <f t="shared" si="32"/>
        <v>0</v>
      </c>
      <c r="N500" s="1">
        <f t="shared" si="31"/>
        <v>0</v>
      </c>
      <c r="O500" s="1">
        <f t="shared" si="33"/>
        <v>1</v>
      </c>
      <c r="P500" s="1" t="s">
        <v>18346</v>
      </c>
      <c r="Q500" s="1" t="s">
        <v>18355</v>
      </c>
      <c r="R500" s="1">
        <v>755</v>
      </c>
      <c r="S500" s="9">
        <f t="shared" si="35"/>
        <v>563.00350000000003</v>
      </c>
      <c r="T500" s="3">
        <v>44481</v>
      </c>
      <c r="U500" s="8" t="s">
        <v>2688</v>
      </c>
      <c r="V500" s="3">
        <v>44481</v>
      </c>
      <c r="W500" s="8" t="s">
        <v>2689</v>
      </c>
      <c r="X500" s="8">
        <v>9.1</v>
      </c>
      <c r="Y500" s="10">
        <f t="shared" si="34"/>
        <v>5123.3318500000005</v>
      </c>
      <c r="Z500" s="10">
        <f>IFERROR(INDEX(EFs!B:B,MATCH(P500,EFs!A:A,0))*Dataset!Y500/1000,0)</f>
        <v>4.6539983844738346</v>
      </c>
      <c r="AA500">
        <v>32.796916000000003</v>
      </c>
      <c r="AB500">
        <v>-116.958877</v>
      </c>
      <c r="AC500">
        <v>1</v>
      </c>
      <c r="AD500" t="s">
        <v>18387</v>
      </c>
      <c r="AE500">
        <v>250</v>
      </c>
      <c r="AF500" t="s">
        <v>18500</v>
      </c>
      <c r="AI500" t="s">
        <v>18449</v>
      </c>
      <c r="AJ500" t="s">
        <v>18390</v>
      </c>
      <c r="AK500" t="s">
        <v>18391</v>
      </c>
      <c r="AL500">
        <v>92020</v>
      </c>
      <c r="AM500" t="s">
        <v>18392</v>
      </c>
      <c r="AN500" t="s">
        <v>18393</v>
      </c>
    </row>
    <row r="501" spans="1:40" ht="28.8" x14ac:dyDescent="0.3">
      <c r="A501" t="s">
        <v>2690</v>
      </c>
      <c r="B501" s="2" t="s">
        <v>15</v>
      </c>
      <c r="C501" s="3">
        <v>40025</v>
      </c>
      <c r="D501" t="s">
        <v>25</v>
      </c>
      <c r="E501" t="s">
        <v>954</v>
      </c>
      <c r="F501" t="s">
        <v>955</v>
      </c>
      <c r="G501" t="s">
        <v>956</v>
      </c>
      <c r="H501" s="2" t="s">
        <v>957</v>
      </c>
      <c r="I501" s="2" t="s">
        <v>139</v>
      </c>
      <c r="J501" s="1" t="s">
        <v>2691</v>
      </c>
      <c r="K501" s="1">
        <f t="shared" si="32"/>
        <v>1</v>
      </c>
      <c r="L501" s="1">
        <f t="shared" si="32"/>
        <v>0</v>
      </c>
      <c r="M501" s="1">
        <f t="shared" si="32"/>
        <v>0</v>
      </c>
      <c r="N501" s="1">
        <f t="shared" si="31"/>
        <v>0</v>
      </c>
      <c r="O501" s="1">
        <f t="shared" si="33"/>
        <v>1</v>
      </c>
      <c r="P501" s="1" t="s">
        <v>18346</v>
      </c>
      <c r="Q501" s="1" t="s">
        <v>18355</v>
      </c>
      <c r="R501" s="1">
        <v>110</v>
      </c>
      <c r="S501" s="9">
        <f t="shared" si="35"/>
        <v>82.027000000000001</v>
      </c>
      <c r="T501" s="3">
        <v>44562</v>
      </c>
      <c r="U501" s="8" t="s">
        <v>2692</v>
      </c>
      <c r="V501" s="3">
        <v>44562</v>
      </c>
      <c r="W501" s="8" t="s">
        <v>2693</v>
      </c>
      <c r="X501" s="8">
        <v>3.4</v>
      </c>
      <c r="Y501" s="10">
        <f t="shared" si="34"/>
        <v>278.89179999999999</v>
      </c>
      <c r="Z501" s="10">
        <f>IFERROR(INDEX(EFs!B:B,MATCH(P501,EFs!A:A,0))*Dataset!Y501/1000,0)</f>
        <v>0.25334333684494781</v>
      </c>
      <c r="AA501">
        <v>32.879537999999997</v>
      </c>
      <c r="AB501">
        <v>-117.161181</v>
      </c>
      <c r="AC501">
        <v>1</v>
      </c>
      <c r="AD501" t="s">
        <v>18408</v>
      </c>
      <c r="AF501" t="s">
        <v>18538</v>
      </c>
      <c r="AI501" t="s">
        <v>18389</v>
      </c>
      <c r="AJ501" t="s">
        <v>18390</v>
      </c>
      <c r="AK501" t="s">
        <v>18391</v>
      </c>
      <c r="AL501">
        <v>92121</v>
      </c>
      <c r="AM501" t="s">
        <v>18392</v>
      </c>
      <c r="AN501" t="s">
        <v>18397</v>
      </c>
    </row>
    <row r="502" spans="1:40" ht="28.8" x14ac:dyDescent="0.3">
      <c r="A502" t="s">
        <v>2694</v>
      </c>
      <c r="B502" s="2" t="s">
        <v>15</v>
      </c>
      <c r="C502" s="3">
        <v>40025</v>
      </c>
      <c r="D502" t="s">
        <v>25</v>
      </c>
      <c r="E502" t="s">
        <v>2695</v>
      </c>
      <c r="F502" t="s">
        <v>2696</v>
      </c>
      <c r="G502" t="s">
        <v>2697</v>
      </c>
      <c r="H502" s="2" t="s">
        <v>739</v>
      </c>
      <c r="I502" s="2" t="s">
        <v>236</v>
      </c>
      <c r="J502" s="1" t="s">
        <v>2698</v>
      </c>
      <c r="K502" s="1">
        <f t="shared" si="32"/>
        <v>1</v>
      </c>
      <c r="L502" s="1">
        <f t="shared" si="32"/>
        <v>0</v>
      </c>
      <c r="M502" s="1">
        <f t="shared" si="32"/>
        <v>0</v>
      </c>
      <c r="N502" s="1">
        <f t="shared" si="31"/>
        <v>0</v>
      </c>
      <c r="O502" s="1">
        <f t="shared" si="33"/>
        <v>1</v>
      </c>
      <c r="P502" s="1" t="s">
        <v>18346</v>
      </c>
      <c r="Q502" s="1" t="s">
        <v>18355</v>
      </c>
      <c r="R502" s="1">
        <v>218</v>
      </c>
      <c r="S502" s="9">
        <f t="shared" si="35"/>
        <v>162.5626</v>
      </c>
      <c r="T502" s="3">
        <v>44447</v>
      </c>
      <c r="U502" s="8" t="s">
        <v>2699</v>
      </c>
      <c r="V502" s="3">
        <v>44447</v>
      </c>
      <c r="W502" s="8" t="s">
        <v>2700</v>
      </c>
      <c r="X502" s="8">
        <v>12.28</v>
      </c>
      <c r="Y502" s="10">
        <f t="shared" si="34"/>
        <v>1996.268728</v>
      </c>
      <c r="Z502" s="10">
        <f>IFERROR(INDEX(EFs!B:B,MATCH(P502,EFs!A:A,0))*Dataset!Y502/1000,0)</f>
        <v>1.8133963809288747</v>
      </c>
      <c r="AA502">
        <v>32.901631000000002</v>
      </c>
      <c r="AB502">
        <v>-117.12391</v>
      </c>
      <c r="AC502">
        <v>1</v>
      </c>
      <c r="AD502" t="s">
        <v>18394</v>
      </c>
      <c r="AE502">
        <v>10011</v>
      </c>
      <c r="AF502" t="s">
        <v>18717</v>
      </c>
      <c r="AI502" t="s">
        <v>18389</v>
      </c>
      <c r="AJ502" t="s">
        <v>18390</v>
      </c>
      <c r="AK502" t="s">
        <v>18391</v>
      </c>
      <c r="AL502">
        <v>92126</v>
      </c>
      <c r="AM502" t="s">
        <v>18392</v>
      </c>
      <c r="AN502" t="s">
        <v>18397</v>
      </c>
    </row>
    <row r="503" spans="1:40" ht="28.8" x14ac:dyDescent="0.3">
      <c r="A503" t="s">
        <v>2701</v>
      </c>
      <c r="B503" s="2" t="s">
        <v>15</v>
      </c>
      <c r="C503" s="3">
        <v>40025</v>
      </c>
      <c r="D503" t="s">
        <v>25</v>
      </c>
      <c r="E503" t="s">
        <v>2695</v>
      </c>
      <c r="F503" t="s">
        <v>2696</v>
      </c>
      <c r="G503" t="s">
        <v>2702</v>
      </c>
      <c r="H503" s="2" t="s">
        <v>38</v>
      </c>
      <c r="I503" s="2" t="s">
        <v>30</v>
      </c>
      <c r="J503" s="1" t="s">
        <v>2703</v>
      </c>
      <c r="K503" s="1">
        <f t="shared" si="32"/>
        <v>1</v>
      </c>
      <c r="L503" s="1">
        <f t="shared" si="32"/>
        <v>0</v>
      </c>
      <c r="M503" s="1">
        <f t="shared" si="32"/>
        <v>0</v>
      </c>
      <c r="N503" s="1">
        <f t="shared" si="31"/>
        <v>0</v>
      </c>
      <c r="O503" s="1">
        <f t="shared" si="33"/>
        <v>1</v>
      </c>
      <c r="P503" s="1" t="s">
        <v>18346</v>
      </c>
      <c r="Q503" s="1" t="s">
        <v>18355</v>
      </c>
      <c r="R503" s="1">
        <v>150</v>
      </c>
      <c r="S503" s="9">
        <f t="shared" si="35"/>
        <v>111.855</v>
      </c>
      <c r="T503" s="3">
        <v>44386</v>
      </c>
      <c r="U503" s="8"/>
      <c r="V503" s="3">
        <v>44741</v>
      </c>
      <c r="W503" s="8" t="s">
        <v>2704</v>
      </c>
      <c r="X503" s="8"/>
      <c r="Y503" s="10">
        <f t="shared" si="34"/>
        <v>0</v>
      </c>
      <c r="Z503" s="10">
        <f>IFERROR(INDEX(EFs!B:B,MATCH(P503,EFs!A:A,0))*Dataset!Y503/1000,0)</f>
        <v>0</v>
      </c>
      <c r="AA503">
        <v>32.923876</v>
      </c>
      <c r="AB503">
        <v>-117.077568</v>
      </c>
      <c r="AC503">
        <v>1</v>
      </c>
      <c r="AD503" t="s">
        <v>18387</v>
      </c>
      <c r="AE503">
        <v>11640</v>
      </c>
      <c r="AF503" t="s">
        <v>18718</v>
      </c>
      <c r="AI503" t="s">
        <v>18389</v>
      </c>
      <c r="AJ503" t="s">
        <v>18390</v>
      </c>
      <c r="AK503" t="s">
        <v>18391</v>
      </c>
      <c r="AL503">
        <v>92131</v>
      </c>
      <c r="AM503" t="s">
        <v>18392</v>
      </c>
      <c r="AN503" t="s">
        <v>18393</v>
      </c>
    </row>
    <row r="504" spans="1:40" ht="43.2" x14ac:dyDescent="0.3">
      <c r="A504" t="s">
        <v>2705</v>
      </c>
      <c r="B504" s="2" t="s">
        <v>15</v>
      </c>
      <c r="C504" s="3">
        <v>40025</v>
      </c>
      <c r="D504" t="s">
        <v>25</v>
      </c>
      <c r="E504" t="s">
        <v>2706</v>
      </c>
      <c r="F504" t="s">
        <v>72</v>
      </c>
      <c r="G504" t="s">
        <v>2707</v>
      </c>
      <c r="H504" s="2" t="s">
        <v>781</v>
      </c>
      <c r="I504" s="2" t="s">
        <v>782</v>
      </c>
      <c r="J504" s="1" t="s">
        <v>2708</v>
      </c>
      <c r="K504" s="1">
        <f t="shared" si="32"/>
        <v>1</v>
      </c>
      <c r="L504" s="1">
        <f t="shared" si="32"/>
        <v>0</v>
      </c>
      <c r="M504" s="1">
        <f t="shared" si="32"/>
        <v>0</v>
      </c>
      <c r="N504" s="1">
        <f t="shared" si="31"/>
        <v>0</v>
      </c>
      <c r="O504" s="1">
        <f t="shared" si="33"/>
        <v>1</v>
      </c>
      <c r="P504" s="1" t="s">
        <v>18346</v>
      </c>
      <c r="Q504" s="1" t="s">
        <v>18355</v>
      </c>
      <c r="R504" s="1">
        <v>207</v>
      </c>
      <c r="S504" s="9">
        <f t="shared" si="35"/>
        <v>154.35990000000001</v>
      </c>
      <c r="T504" s="3">
        <v>44565</v>
      </c>
      <c r="U504" s="8" t="s">
        <v>2709</v>
      </c>
      <c r="V504" s="3">
        <v>44565</v>
      </c>
      <c r="W504" s="8" t="s">
        <v>2709</v>
      </c>
      <c r="X504" s="8">
        <v>0</v>
      </c>
      <c r="Y504" s="10">
        <f t="shared" si="34"/>
        <v>0</v>
      </c>
      <c r="Z504" s="10">
        <f>IFERROR(INDEX(EFs!B:B,MATCH(P504,EFs!A:A,0))*Dataset!Y504/1000,0)</f>
        <v>0</v>
      </c>
      <c r="AA504">
        <v>32.897345000000001</v>
      </c>
      <c r="AB504">
        <v>-117.189442</v>
      </c>
      <c r="AC504">
        <v>1</v>
      </c>
      <c r="AD504" t="s">
        <v>18387</v>
      </c>
      <c r="AE504">
        <v>6060</v>
      </c>
      <c r="AF504" t="s">
        <v>18719</v>
      </c>
      <c r="AI504" t="s">
        <v>18389</v>
      </c>
      <c r="AJ504" t="s">
        <v>18390</v>
      </c>
      <c r="AK504" t="s">
        <v>18391</v>
      </c>
      <c r="AL504">
        <v>92121</v>
      </c>
      <c r="AM504" t="s">
        <v>18392</v>
      </c>
      <c r="AN504" t="s">
        <v>18407</v>
      </c>
    </row>
    <row r="505" spans="1:40" ht="28.8" x14ac:dyDescent="0.3">
      <c r="A505" t="s">
        <v>2710</v>
      </c>
      <c r="B505" s="2" t="s">
        <v>15</v>
      </c>
      <c r="C505" s="3">
        <v>40025</v>
      </c>
      <c r="D505" t="s">
        <v>25</v>
      </c>
      <c r="E505" t="s">
        <v>1196</v>
      </c>
      <c r="F505" t="s">
        <v>1197</v>
      </c>
      <c r="G505" t="s">
        <v>1198</v>
      </c>
      <c r="H505" s="2" t="s">
        <v>291</v>
      </c>
      <c r="I505" s="2" t="s">
        <v>155</v>
      </c>
      <c r="J505" s="1" t="s">
        <v>2711</v>
      </c>
      <c r="K505" s="1">
        <f t="shared" si="32"/>
        <v>0</v>
      </c>
      <c r="L505" s="1">
        <f t="shared" si="32"/>
        <v>0</v>
      </c>
      <c r="M505" s="1">
        <f t="shared" si="32"/>
        <v>0</v>
      </c>
      <c r="N505" s="1">
        <f t="shared" si="31"/>
        <v>0</v>
      </c>
      <c r="O505" s="1">
        <f t="shared" si="33"/>
        <v>0</v>
      </c>
      <c r="P505" s="1" t="s">
        <v>18352</v>
      </c>
      <c r="Q505" s="1" t="s">
        <v>18355</v>
      </c>
      <c r="R505" s="1">
        <v>2032</v>
      </c>
      <c r="S505" s="9">
        <f t="shared" si="35"/>
        <v>1515.2624000000001</v>
      </c>
      <c r="T505" s="3">
        <v>44561</v>
      </c>
      <c r="U505" s="8" t="s">
        <v>2712</v>
      </c>
      <c r="V505" s="3">
        <v>44630</v>
      </c>
      <c r="W505" s="8" t="s">
        <v>2713</v>
      </c>
      <c r="X505" s="8">
        <v>9</v>
      </c>
      <c r="Y505" s="10">
        <f t="shared" si="34"/>
        <v>13637.3616</v>
      </c>
      <c r="Z505" s="10">
        <f>IFERROR(INDEX(EFs!B:B,MATCH(P505,EFs!A:A,0))*Dataset!Y505/1000,0)</f>
        <v>0</v>
      </c>
      <c r="AA505">
        <v>33.100475000000003</v>
      </c>
      <c r="AB505">
        <v>-117.002679</v>
      </c>
      <c r="AC505">
        <v>1</v>
      </c>
      <c r="AD505" t="s">
        <v>18387</v>
      </c>
      <c r="AE505">
        <v>15500</v>
      </c>
      <c r="AF505" t="s">
        <v>18568</v>
      </c>
      <c r="AI505" t="s">
        <v>18421</v>
      </c>
      <c r="AJ505" t="s">
        <v>18390</v>
      </c>
      <c r="AK505" t="s">
        <v>18391</v>
      </c>
      <c r="AL505">
        <v>92027</v>
      </c>
      <c r="AM505" t="s">
        <v>18392</v>
      </c>
      <c r="AN505" t="s">
        <v>18393</v>
      </c>
    </row>
    <row r="506" spans="1:40" ht="43.2" x14ac:dyDescent="0.3">
      <c r="A506" t="s">
        <v>2714</v>
      </c>
      <c r="B506" s="2" t="s">
        <v>15</v>
      </c>
      <c r="C506" s="3">
        <v>40025</v>
      </c>
      <c r="D506" t="s">
        <v>25</v>
      </c>
      <c r="E506" t="s">
        <v>2571</v>
      </c>
      <c r="F506" t="s">
        <v>2572</v>
      </c>
      <c r="G506" t="s">
        <v>2573</v>
      </c>
      <c r="H506" s="2" t="s">
        <v>781</v>
      </c>
      <c r="I506" s="2" t="s">
        <v>782</v>
      </c>
      <c r="J506" s="1" t="s">
        <v>2715</v>
      </c>
      <c r="K506" s="1">
        <f t="shared" si="32"/>
        <v>1</v>
      </c>
      <c r="L506" s="1">
        <f t="shared" si="32"/>
        <v>0</v>
      </c>
      <c r="M506" s="1">
        <f t="shared" si="32"/>
        <v>0</v>
      </c>
      <c r="N506" s="1">
        <f t="shared" si="31"/>
        <v>0</v>
      </c>
      <c r="O506" s="1">
        <f t="shared" si="33"/>
        <v>1</v>
      </c>
      <c r="P506" s="1" t="s">
        <v>18346</v>
      </c>
      <c r="Q506" s="1" t="s">
        <v>18355</v>
      </c>
      <c r="R506" s="1">
        <v>304</v>
      </c>
      <c r="S506" s="9">
        <f t="shared" si="35"/>
        <v>226.69280000000001</v>
      </c>
      <c r="T506" s="3">
        <v>44321</v>
      </c>
      <c r="U506" s="8" t="s">
        <v>2716</v>
      </c>
      <c r="V506" s="3">
        <v>44722</v>
      </c>
      <c r="W506" s="8" t="s">
        <v>2717</v>
      </c>
      <c r="X506" s="8">
        <v>11</v>
      </c>
      <c r="Y506" s="10">
        <f t="shared" si="34"/>
        <v>2493.6208000000001</v>
      </c>
      <c r="Z506" s="10">
        <f>IFERROR(INDEX(EFs!B:B,MATCH(P506,EFs!A:A,0))*Dataset!Y506/1000,0)</f>
        <v>2.2651874823783569</v>
      </c>
      <c r="AA506">
        <v>32.904468999999999</v>
      </c>
      <c r="AB506">
        <v>-117.19896300000001</v>
      </c>
      <c r="AC506">
        <v>1</v>
      </c>
      <c r="AD506" t="s">
        <v>18387</v>
      </c>
      <c r="AE506">
        <v>5732</v>
      </c>
      <c r="AF506" t="s">
        <v>18706</v>
      </c>
      <c r="AI506" t="s">
        <v>18389</v>
      </c>
      <c r="AJ506" t="s">
        <v>18390</v>
      </c>
      <c r="AK506" t="s">
        <v>18391</v>
      </c>
      <c r="AL506">
        <v>92121</v>
      </c>
      <c r="AM506" t="s">
        <v>18392</v>
      </c>
      <c r="AN506" t="s">
        <v>2733</v>
      </c>
    </row>
    <row r="507" spans="1:40" ht="43.2" x14ac:dyDescent="0.3">
      <c r="A507" t="s">
        <v>2718</v>
      </c>
      <c r="B507" s="2" t="s">
        <v>15</v>
      </c>
      <c r="C507" s="3">
        <v>40025</v>
      </c>
      <c r="D507" t="s">
        <v>25</v>
      </c>
      <c r="E507" t="s">
        <v>2571</v>
      </c>
      <c r="F507" t="s">
        <v>2572</v>
      </c>
      <c r="G507" t="s">
        <v>2573</v>
      </c>
      <c r="H507" s="2" t="s">
        <v>781</v>
      </c>
      <c r="I507" s="2" t="s">
        <v>782</v>
      </c>
      <c r="J507" s="1" t="s">
        <v>2719</v>
      </c>
      <c r="K507" s="1">
        <f t="shared" si="32"/>
        <v>1</v>
      </c>
      <c r="L507" s="1">
        <f t="shared" si="32"/>
        <v>0</v>
      </c>
      <c r="M507" s="1">
        <f t="shared" si="32"/>
        <v>0</v>
      </c>
      <c r="N507" s="1">
        <f t="shared" si="31"/>
        <v>0</v>
      </c>
      <c r="O507" s="1">
        <f t="shared" si="33"/>
        <v>1</v>
      </c>
      <c r="P507" s="1" t="s">
        <v>18346</v>
      </c>
      <c r="Q507" s="1" t="s">
        <v>18355</v>
      </c>
      <c r="R507" s="1">
        <v>304</v>
      </c>
      <c r="S507" s="9">
        <f t="shared" si="35"/>
        <v>226.69280000000001</v>
      </c>
      <c r="T507" s="3">
        <v>44321</v>
      </c>
      <c r="U507" s="8" t="s">
        <v>374</v>
      </c>
      <c r="V507" s="3">
        <v>44722</v>
      </c>
      <c r="W507" s="8" t="s">
        <v>2720</v>
      </c>
      <c r="X507" s="8">
        <v>11</v>
      </c>
      <c r="Y507" s="10">
        <f t="shared" si="34"/>
        <v>2493.6208000000001</v>
      </c>
      <c r="Z507" s="10">
        <f>IFERROR(INDEX(EFs!B:B,MATCH(P507,EFs!A:A,0))*Dataset!Y507/1000,0)</f>
        <v>2.2651874823783569</v>
      </c>
      <c r="AA507">
        <v>32.904468999999999</v>
      </c>
      <c r="AB507">
        <v>-117.19896300000001</v>
      </c>
      <c r="AC507">
        <v>1</v>
      </c>
      <c r="AD507" t="s">
        <v>18387</v>
      </c>
      <c r="AE507">
        <v>5732</v>
      </c>
      <c r="AF507" t="s">
        <v>18706</v>
      </c>
      <c r="AI507" t="s">
        <v>18389</v>
      </c>
      <c r="AJ507" t="s">
        <v>18390</v>
      </c>
      <c r="AK507" t="s">
        <v>18391</v>
      </c>
      <c r="AL507">
        <v>92121</v>
      </c>
      <c r="AM507" t="s">
        <v>18392</v>
      </c>
      <c r="AN507" t="s">
        <v>2733</v>
      </c>
    </row>
    <row r="508" spans="1:40" ht="28.8" x14ac:dyDescent="0.3">
      <c r="A508" t="s">
        <v>2721</v>
      </c>
      <c r="B508" s="2" t="s">
        <v>15</v>
      </c>
      <c r="C508" s="3">
        <v>40025</v>
      </c>
      <c r="D508" t="s">
        <v>25</v>
      </c>
      <c r="E508" t="s">
        <v>1180</v>
      </c>
      <c r="F508" t="s">
        <v>27</v>
      </c>
      <c r="G508" t="s">
        <v>2722</v>
      </c>
      <c r="H508" s="2" t="s">
        <v>431</v>
      </c>
      <c r="I508" s="2" t="s">
        <v>53</v>
      </c>
      <c r="J508" s="1" t="s">
        <v>2723</v>
      </c>
      <c r="K508" s="1">
        <f t="shared" si="32"/>
        <v>1</v>
      </c>
      <c r="L508" s="1">
        <f t="shared" si="32"/>
        <v>0</v>
      </c>
      <c r="M508" s="1">
        <f t="shared" si="32"/>
        <v>0</v>
      </c>
      <c r="N508" s="1">
        <f t="shared" si="31"/>
        <v>0</v>
      </c>
      <c r="O508" s="1">
        <f t="shared" si="33"/>
        <v>1</v>
      </c>
      <c r="P508" s="1" t="s">
        <v>18346</v>
      </c>
      <c r="Q508" s="1" t="s">
        <v>18355</v>
      </c>
      <c r="R508" s="1">
        <v>166</v>
      </c>
      <c r="S508" s="9">
        <f t="shared" si="35"/>
        <v>123.78620000000001</v>
      </c>
      <c r="T508" s="3">
        <v>44655</v>
      </c>
      <c r="U508" s="8" t="s">
        <v>1613</v>
      </c>
      <c r="V508" s="3">
        <v>44655</v>
      </c>
      <c r="W508" s="8" t="s">
        <v>2724</v>
      </c>
      <c r="X508" s="8">
        <v>0.5</v>
      </c>
      <c r="Y508" s="10">
        <f t="shared" si="34"/>
        <v>61.893100000000004</v>
      </c>
      <c r="Z508" s="10">
        <f>IFERROR(INDEX(EFs!B:B,MATCH(P508,EFs!A:A,0))*Dataset!Y508/1000,0)</f>
        <v>5.6223253898745107E-2</v>
      </c>
      <c r="AA508">
        <v>33.209567999999997</v>
      </c>
      <c r="AB508">
        <v>-117.176857</v>
      </c>
      <c r="AC508">
        <v>1</v>
      </c>
      <c r="AD508" t="s">
        <v>18387</v>
      </c>
      <c r="AE508">
        <v>3896</v>
      </c>
      <c r="AF508" t="s">
        <v>18720</v>
      </c>
      <c r="AI508" t="s">
        <v>18466</v>
      </c>
      <c r="AJ508" t="s">
        <v>18390</v>
      </c>
      <c r="AK508" t="s">
        <v>18391</v>
      </c>
      <c r="AL508">
        <v>92069</v>
      </c>
      <c r="AM508" t="s">
        <v>18392</v>
      </c>
      <c r="AN508" t="s">
        <v>18393</v>
      </c>
    </row>
    <row r="509" spans="1:40" ht="28.8" x14ac:dyDescent="0.3">
      <c r="A509" t="s">
        <v>2725</v>
      </c>
      <c r="B509" s="2" t="s">
        <v>15</v>
      </c>
      <c r="C509" s="3">
        <v>40025</v>
      </c>
      <c r="D509" t="s">
        <v>25</v>
      </c>
      <c r="E509" t="s">
        <v>2726</v>
      </c>
      <c r="F509" t="s">
        <v>2727</v>
      </c>
      <c r="G509" t="s">
        <v>2728</v>
      </c>
      <c r="H509" s="2" t="s">
        <v>431</v>
      </c>
      <c r="I509" s="2" t="s">
        <v>53</v>
      </c>
      <c r="J509" s="1" t="s">
        <v>2729</v>
      </c>
      <c r="K509" s="1">
        <f t="shared" si="32"/>
        <v>1</v>
      </c>
      <c r="L509" s="1">
        <f t="shared" si="32"/>
        <v>0</v>
      </c>
      <c r="M509" s="1">
        <f t="shared" si="32"/>
        <v>0</v>
      </c>
      <c r="N509" s="1">
        <f t="shared" si="31"/>
        <v>0</v>
      </c>
      <c r="O509" s="1">
        <f t="shared" si="33"/>
        <v>1</v>
      </c>
      <c r="P509" s="1" t="s">
        <v>18346</v>
      </c>
      <c r="Q509" s="1" t="s">
        <v>18355</v>
      </c>
      <c r="R509" s="1">
        <v>150</v>
      </c>
      <c r="S509" s="9">
        <f t="shared" si="35"/>
        <v>111.855</v>
      </c>
      <c r="T509" s="3">
        <v>44655</v>
      </c>
      <c r="U509" s="8" t="s">
        <v>2730</v>
      </c>
      <c r="V509" s="3">
        <v>44655</v>
      </c>
      <c r="W509" s="8" t="s">
        <v>2731</v>
      </c>
      <c r="X509" s="8">
        <v>1</v>
      </c>
      <c r="Y509" s="10">
        <f t="shared" si="34"/>
        <v>111.855</v>
      </c>
      <c r="Z509" s="10">
        <f>IFERROR(INDEX(EFs!B:B,MATCH(P509,EFs!A:A,0))*Dataset!Y509/1000,0)</f>
        <v>0.101608290178455</v>
      </c>
      <c r="AA509">
        <v>33.131649000000003</v>
      </c>
      <c r="AB509">
        <v>-117.200323</v>
      </c>
      <c r="AC509">
        <v>0.9</v>
      </c>
      <c r="AD509" t="s">
        <v>18394</v>
      </c>
      <c r="AE509">
        <v>1368</v>
      </c>
      <c r="AF509" t="s">
        <v>18721</v>
      </c>
      <c r="AI509" t="s">
        <v>18466</v>
      </c>
      <c r="AJ509" t="s">
        <v>18390</v>
      </c>
      <c r="AK509" t="s">
        <v>18391</v>
      </c>
      <c r="AL509">
        <v>92078</v>
      </c>
      <c r="AM509" t="s">
        <v>18392</v>
      </c>
      <c r="AN509" t="s">
        <v>18397</v>
      </c>
    </row>
    <row r="510" spans="1:40" ht="28.8" x14ac:dyDescent="0.3">
      <c r="A510" t="s">
        <v>2732</v>
      </c>
      <c r="B510" s="2" t="s">
        <v>15</v>
      </c>
      <c r="C510" s="3">
        <v>40025</v>
      </c>
      <c r="D510" t="s">
        <v>25</v>
      </c>
      <c r="E510" t="s">
        <v>2733</v>
      </c>
      <c r="F510" t="s">
        <v>2734</v>
      </c>
      <c r="G510" t="s">
        <v>2735</v>
      </c>
      <c r="H510" s="2" t="s">
        <v>115</v>
      </c>
      <c r="I510" s="2" t="s">
        <v>46</v>
      </c>
      <c r="J510" s="1" t="s">
        <v>2736</v>
      </c>
      <c r="K510" s="1">
        <f t="shared" si="32"/>
        <v>1</v>
      </c>
      <c r="L510" s="1">
        <f t="shared" si="32"/>
        <v>0</v>
      </c>
      <c r="M510" s="1">
        <f t="shared" si="32"/>
        <v>0</v>
      </c>
      <c r="N510" s="1">
        <f t="shared" si="31"/>
        <v>0</v>
      </c>
      <c r="O510" s="1">
        <f t="shared" si="33"/>
        <v>1</v>
      </c>
      <c r="P510" s="1" t="s">
        <v>18346</v>
      </c>
      <c r="Q510" s="1" t="s">
        <v>18355</v>
      </c>
      <c r="R510" s="1">
        <v>150</v>
      </c>
      <c r="S510" s="9">
        <f t="shared" si="35"/>
        <v>111.855</v>
      </c>
      <c r="T510" s="3">
        <v>44461</v>
      </c>
      <c r="U510" s="8" t="s">
        <v>2737</v>
      </c>
      <c r="V510" s="3">
        <v>44461</v>
      </c>
      <c r="W510" s="8" t="s">
        <v>2738</v>
      </c>
      <c r="X510" s="8">
        <v>3.2</v>
      </c>
      <c r="Y510" s="10">
        <f t="shared" si="34"/>
        <v>357.93600000000004</v>
      </c>
      <c r="Z510" s="10">
        <f>IFERROR(INDEX(EFs!B:B,MATCH(P510,EFs!A:A,0))*Dataset!Y510/1000,0)</f>
        <v>0.32514652857105603</v>
      </c>
      <c r="AA510">
        <v>32.765532999999998</v>
      </c>
      <c r="AB510">
        <v>-117.19326700000001</v>
      </c>
      <c r="AC510">
        <v>1</v>
      </c>
      <c r="AD510" t="s">
        <v>18394</v>
      </c>
      <c r="AE510">
        <v>5480</v>
      </c>
      <c r="AF510" t="s">
        <v>18668</v>
      </c>
      <c r="AI510" t="s">
        <v>18389</v>
      </c>
      <c r="AJ510" t="s">
        <v>18390</v>
      </c>
      <c r="AK510" t="s">
        <v>18391</v>
      </c>
      <c r="AL510">
        <v>92110</v>
      </c>
      <c r="AM510" t="s">
        <v>18392</v>
      </c>
      <c r="AN510" t="s">
        <v>18397</v>
      </c>
    </row>
    <row r="511" spans="1:40" ht="28.8" x14ac:dyDescent="0.3">
      <c r="A511" t="s">
        <v>2739</v>
      </c>
      <c r="B511" s="2" t="s">
        <v>15</v>
      </c>
      <c r="C511" s="3">
        <v>40025</v>
      </c>
      <c r="D511" t="s">
        <v>25</v>
      </c>
      <c r="E511" t="s">
        <v>2740</v>
      </c>
      <c r="F511" t="s">
        <v>2741</v>
      </c>
      <c r="G511" t="s">
        <v>2742</v>
      </c>
      <c r="H511" s="2" t="s">
        <v>781</v>
      </c>
      <c r="I511" s="2" t="s">
        <v>782</v>
      </c>
      <c r="J511" s="1" t="s">
        <v>2743</v>
      </c>
      <c r="K511" s="1">
        <f t="shared" si="32"/>
        <v>1</v>
      </c>
      <c r="L511" s="1">
        <f t="shared" si="32"/>
        <v>0</v>
      </c>
      <c r="M511" s="1">
        <f t="shared" si="32"/>
        <v>0</v>
      </c>
      <c r="N511" s="1">
        <f t="shared" si="31"/>
        <v>0</v>
      </c>
      <c r="O511" s="1">
        <f t="shared" si="33"/>
        <v>1</v>
      </c>
      <c r="P511" s="1" t="s">
        <v>18346</v>
      </c>
      <c r="Q511" s="1" t="s">
        <v>18355</v>
      </c>
      <c r="R511" s="1">
        <v>415</v>
      </c>
      <c r="S511" s="9">
        <f t="shared" si="35"/>
        <v>309.46550000000002</v>
      </c>
      <c r="T511" s="3">
        <v>44546</v>
      </c>
      <c r="U511" s="8" t="s">
        <v>2744</v>
      </c>
      <c r="V511" s="3">
        <v>44546</v>
      </c>
      <c r="W511" s="8" t="s">
        <v>2745</v>
      </c>
      <c r="X511" s="8">
        <v>0.5</v>
      </c>
      <c r="Y511" s="10">
        <f t="shared" si="34"/>
        <v>154.73275000000001</v>
      </c>
      <c r="Z511" s="10">
        <f>IFERROR(INDEX(EFs!B:B,MATCH(P511,EFs!A:A,0))*Dataset!Y511/1000,0)</f>
        <v>0.14055813474686274</v>
      </c>
      <c r="AA511">
        <v>32.890931999999999</v>
      </c>
      <c r="AB511">
        <v>-117.19880499999999</v>
      </c>
      <c r="AC511">
        <v>1</v>
      </c>
      <c r="AD511" t="s">
        <v>18387</v>
      </c>
      <c r="AE511">
        <v>4980</v>
      </c>
      <c r="AF511" t="s">
        <v>18722</v>
      </c>
      <c r="AG511" t="s">
        <v>18510</v>
      </c>
      <c r="AH511">
        <v>100</v>
      </c>
      <c r="AI511" t="s">
        <v>18389</v>
      </c>
      <c r="AJ511" t="s">
        <v>18390</v>
      </c>
      <c r="AK511" t="s">
        <v>18391</v>
      </c>
      <c r="AL511">
        <v>92121</v>
      </c>
      <c r="AM511" t="s">
        <v>18392</v>
      </c>
      <c r="AN511" t="s">
        <v>18393</v>
      </c>
    </row>
    <row r="512" spans="1:40" ht="72" x14ac:dyDescent="0.3">
      <c r="A512" t="s">
        <v>2746</v>
      </c>
      <c r="B512" s="2" t="s">
        <v>15</v>
      </c>
      <c r="C512" s="3">
        <v>40025</v>
      </c>
      <c r="D512" t="s">
        <v>193</v>
      </c>
      <c r="E512" t="s">
        <v>2747</v>
      </c>
      <c r="G512" t="s">
        <v>2748</v>
      </c>
      <c r="H512" s="2" t="s">
        <v>242</v>
      </c>
      <c r="I512" s="2" t="s">
        <v>164</v>
      </c>
      <c r="J512" s="1" t="s">
        <v>2749</v>
      </c>
      <c r="K512" s="1">
        <f t="shared" si="32"/>
        <v>1</v>
      </c>
      <c r="L512" s="1">
        <f t="shared" si="32"/>
        <v>0</v>
      </c>
      <c r="M512" s="1">
        <f t="shared" si="32"/>
        <v>0</v>
      </c>
      <c r="N512" s="1">
        <f t="shared" si="31"/>
        <v>0</v>
      </c>
      <c r="O512" s="1">
        <f t="shared" si="33"/>
        <v>1</v>
      </c>
      <c r="P512" s="1" t="s">
        <v>18346</v>
      </c>
      <c r="Q512" s="1">
        <v>180</v>
      </c>
      <c r="R512" s="1">
        <v>300</v>
      </c>
      <c r="S512" s="9">
        <f t="shared" si="35"/>
        <v>180</v>
      </c>
      <c r="T512" s="3">
        <v>44363</v>
      </c>
      <c r="U512" s="8" t="s">
        <v>2693</v>
      </c>
      <c r="V512" s="3">
        <v>44363</v>
      </c>
      <c r="W512" s="8" t="s">
        <v>2750</v>
      </c>
      <c r="X512" s="8">
        <v>1.7</v>
      </c>
      <c r="Y512" s="10">
        <f t="shared" si="34"/>
        <v>306</v>
      </c>
      <c r="Z512" s="10">
        <f>IFERROR(INDEX(EFs!B:B,MATCH(P512,EFs!A:A,0))*Dataset!Y512/1000,0)</f>
        <v>0.277968233826</v>
      </c>
      <c r="AA512">
        <v>33.382331000000001</v>
      </c>
      <c r="AB512">
        <v>-117.248143</v>
      </c>
      <c r="AC512">
        <v>0.9</v>
      </c>
      <c r="AD512" t="s">
        <v>18387</v>
      </c>
      <c r="AE512">
        <v>388</v>
      </c>
      <c r="AF512" t="s">
        <v>18723</v>
      </c>
      <c r="AI512" t="s">
        <v>18435</v>
      </c>
      <c r="AJ512" t="s">
        <v>18390</v>
      </c>
      <c r="AK512" t="s">
        <v>18391</v>
      </c>
      <c r="AL512">
        <v>92028</v>
      </c>
      <c r="AM512" t="s">
        <v>18392</v>
      </c>
      <c r="AN512" t="s">
        <v>18393</v>
      </c>
    </row>
    <row r="513" spans="1:40" ht="28.8" x14ac:dyDescent="0.3">
      <c r="A513" t="s">
        <v>2751</v>
      </c>
      <c r="B513" s="2" t="s">
        <v>15</v>
      </c>
      <c r="C513" s="3">
        <v>40025</v>
      </c>
      <c r="D513" t="s">
        <v>25</v>
      </c>
      <c r="E513" t="s">
        <v>1036</v>
      </c>
      <c r="F513" t="s">
        <v>1037</v>
      </c>
      <c r="G513" t="s">
        <v>2752</v>
      </c>
      <c r="H513" s="2" t="s">
        <v>1787</v>
      </c>
      <c r="I513" s="2" t="s">
        <v>53</v>
      </c>
      <c r="J513" s="1" t="s">
        <v>2753</v>
      </c>
      <c r="K513" s="1">
        <f t="shared" si="32"/>
        <v>1</v>
      </c>
      <c r="L513" s="1">
        <f t="shared" si="32"/>
        <v>0</v>
      </c>
      <c r="M513" s="1">
        <f t="shared" si="32"/>
        <v>0</v>
      </c>
      <c r="N513" s="1">
        <f t="shared" si="31"/>
        <v>0</v>
      </c>
      <c r="O513" s="1">
        <f t="shared" si="33"/>
        <v>1</v>
      </c>
      <c r="P513" s="1" t="s">
        <v>18346</v>
      </c>
      <c r="Q513" s="1" t="s">
        <v>18355</v>
      </c>
      <c r="R513" s="1">
        <v>750</v>
      </c>
      <c r="S513" s="9">
        <f t="shared" si="35"/>
        <v>559.27499999999998</v>
      </c>
      <c r="T513" s="3">
        <v>44669</v>
      </c>
      <c r="U513" s="8" t="s">
        <v>2754</v>
      </c>
      <c r="V513" s="3">
        <v>44669</v>
      </c>
      <c r="W513" s="8" t="s">
        <v>2755</v>
      </c>
      <c r="X513" s="8">
        <v>3.9</v>
      </c>
      <c r="Y513" s="10">
        <f t="shared" si="34"/>
        <v>2181.1724999999997</v>
      </c>
      <c r="Z513" s="10">
        <f>IFERROR(INDEX(EFs!B:B,MATCH(P513,EFs!A:A,0))*Dataset!Y513/1000,0)</f>
        <v>1.9813616584798721</v>
      </c>
      <c r="AA513">
        <v>33.230328</v>
      </c>
      <c r="AB513">
        <v>-117.02328</v>
      </c>
      <c r="AC513">
        <v>1</v>
      </c>
      <c r="AD513" t="s">
        <v>18387</v>
      </c>
      <c r="AE513">
        <v>28523</v>
      </c>
      <c r="AF513" t="s">
        <v>18724</v>
      </c>
      <c r="AI513" t="s">
        <v>18625</v>
      </c>
      <c r="AJ513" t="s">
        <v>18390</v>
      </c>
      <c r="AK513" t="s">
        <v>18391</v>
      </c>
      <c r="AL513">
        <v>92082</v>
      </c>
      <c r="AM513" t="s">
        <v>18392</v>
      </c>
      <c r="AN513" t="s">
        <v>18393</v>
      </c>
    </row>
    <row r="514" spans="1:40" ht="43.2" x14ac:dyDescent="0.3">
      <c r="A514" t="s">
        <v>2756</v>
      </c>
      <c r="B514" s="2" t="s">
        <v>15</v>
      </c>
      <c r="C514" s="3">
        <v>40025</v>
      </c>
      <c r="D514" t="s">
        <v>16</v>
      </c>
      <c r="E514" t="s">
        <v>2757</v>
      </c>
      <c r="F514" t="s">
        <v>72</v>
      </c>
      <c r="G514" t="s">
        <v>2758</v>
      </c>
      <c r="H514" s="2" t="s">
        <v>511</v>
      </c>
      <c r="I514" s="2" t="s">
        <v>75</v>
      </c>
      <c r="J514" s="1" t="s">
        <v>2759</v>
      </c>
      <c r="K514" s="1">
        <f t="shared" si="32"/>
        <v>1</v>
      </c>
      <c r="L514" s="1">
        <f t="shared" si="32"/>
        <v>0</v>
      </c>
      <c r="M514" s="1">
        <f t="shared" si="32"/>
        <v>0</v>
      </c>
      <c r="N514" s="1">
        <f t="shared" si="32"/>
        <v>0</v>
      </c>
      <c r="O514" s="1">
        <f t="shared" si="33"/>
        <v>1</v>
      </c>
      <c r="P514" s="1" t="s">
        <v>18346</v>
      </c>
      <c r="Q514" s="1">
        <v>75</v>
      </c>
      <c r="R514" s="1">
        <v>100</v>
      </c>
      <c r="S514" s="9">
        <f t="shared" si="35"/>
        <v>75</v>
      </c>
      <c r="T514" s="8"/>
      <c r="U514" s="8"/>
      <c r="V514" s="8"/>
      <c r="W514" s="8"/>
      <c r="X514" s="8"/>
      <c r="Y514" s="10">
        <f t="shared" si="34"/>
        <v>0</v>
      </c>
      <c r="Z514" s="10">
        <f>IFERROR(INDEX(EFs!B:B,MATCH(P514,EFs!A:A,0))*Dataset!Y514/1000,0)</f>
        <v>0</v>
      </c>
      <c r="AA514">
        <v>33.044705</v>
      </c>
      <c r="AB514">
        <v>-117.268738</v>
      </c>
      <c r="AC514">
        <v>1</v>
      </c>
      <c r="AD514" t="s">
        <v>18387</v>
      </c>
      <c r="AE514">
        <v>540</v>
      </c>
      <c r="AF514" t="s">
        <v>18725</v>
      </c>
      <c r="AI514" t="s">
        <v>18485</v>
      </c>
      <c r="AJ514" t="s">
        <v>18390</v>
      </c>
      <c r="AK514" t="s">
        <v>18391</v>
      </c>
      <c r="AL514">
        <v>92024</v>
      </c>
      <c r="AM514" t="s">
        <v>18392</v>
      </c>
      <c r="AN514" t="s">
        <v>18393</v>
      </c>
    </row>
    <row r="515" spans="1:40" ht="43.2" x14ac:dyDescent="0.3">
      <c r="A515" t="s">
        <v>2760</v>
      </c>
      <c r="B515" s="2" t="s">
        <v>15</v>
      </c>
      <c r="C515" s="3">
        <v>40025</v>
      </c>
      <c r="D515" t="s">
        <v>16</v>
      </c>
      <c r="E515" t="s">
        <v>2761</v>
      </c>
      <c r="F515" t="s">
        <v>2762</v>
      </c>
      <c r="G515" t="s">
        <v>2763</v>
      </c>
      <c r="H515" s="2" t="s">
        <v>739</v>
      </c>
      <c r="I515" s="2" t="s">
        <v>236</v>
      </c>
      <c r="J515" s="1" t="s">
        <v>2764</v>
      </c>
      <c r="K515" s="1">
        <f t="shared" ref="K515:N578" si="36">IFERROR(IF(SEARCH(K$1,$J515)&gt;0,1),0)</f>
        <v>1</v>
      </c>
      <c r="L515" s="1">
        <f t="shared" si="36"/>
        <v>0</v>
      </c>
      <c r="M515" s="1">
        <f t="shared" si="36"/>
        <v>0</v>
      </c>
      <c r="N515" s="1">
        <f t="shared" si="36"/>
        <v>0</v>
      </c>
      <c r="O515" s="1">
        <f t="shared" ref="O515:O578" si="37">SUM(K515:N515)</f>
        <v>1</v>
      </c>
      <c r="P515" s="1" t="s">
        <v>18346</v>
      </c>
      <c r="Q515" s="1">
        <v>205</v>
      </c>
      <c r="R515" s="1">
        <v>347</v>
      </c>
      <c r="S515" s="9">
        <f t="shared" si="35"/>
        <v>205</v>
      </c>
      <c r="T515" s="3">
        <v>44340</v>
      </c>
      <c r="U515" s="8" t="s">
        <v>2765</v>
      </c>
      <c r="V515" s="3">
        <v>44340</v>
      </c>
      <c r="W515" s="8" t="s">
        <v>2766</v>
      </c>
      <c r="X515" s="8">
        <v>4.4000000000000004</v>
      </c>
      <c r="Y515" s="10">
        <f t="shared" ref="Y515:Y578" si="38">X515*S515</f>
        <v>902.00000000000011</v>
      </c>
      <c r="Z515" s="10">
        <f>IFERROR(INDEX(EFs!B:B,MATCH(P515,EFs!A:A,0))*Dataset!Y515/1000,0)</f>
        <v>0.81937041474200012</v>
      </c>
      <c r="AA515">
        <v>32.893957</v>
      </c>
      <c r="AB515">
        <v>-117.145439</v>
      </c>
      <c r="AC515">
        <v>1</v>
      </c>
      <c r="AD515" t="s">
        <v>18387</v>
      </c>
      <c r="AE515">
        <v>8049</v>
      </c>
      <c r="AF515" t="s">
        <v>18726</v>
      </c>
      <c r="AI515" t="s">
        <v>18389</v>
      </c>
      <c r="AJ515" t="s">
        <v>18390</v>
      </c>
      <c r="AK515" t="s">
        <v>18391</v>
      </c>
      <c r="AL515">
        <v>92126</v>
      </c>
      <c r="AM515" t="s">
        <v>18392</v>
      </c>
      <c r="AN515" t="s">
        <v>18393</v>
      </c>
    </row>
    <row r="516" spans="1:40" ht="28.8" x14ac:dyDescent="0.3">
      <c r="A516" t="s">
        <v>2767</v>
      </c>
      <c r="B516" s="2" t="s">
        <v>15</v>
      </c>
      <c r="C516" s="3">
        <v>40025</v>
      </c>
      <c r="D516" t="s">
        <v>16</v>
      </c>
      <c r="E516" t="s">
        <v>2768</v>
      </c>
      <c r="F516" t="s">
        <v>2769</v>
      </c>
      <c r="G516" t="s">
        <v>2770</v>
      </c>
      <c r="H516" s="2" t="s">
        <v>291</v>
      </c>
      <c r="I516" s="2" t="s">
        <v>155</v>
      </c>
      <c r="J516" s="1" t="s">
        <v>2771</v>
      </c>
      <c r="K516" s="1">
        <f t="shared" si="36"/>
        <v>1</v>
      </c>
      <c r="L516" s="1">
        <f t="shared" si="36"/>
        <v>0</v>
      </c>
      <c r="M516" s="1">
        <f t="shared" si="36"/>
        <v>0</v>
      </c>
      <c r="N516" s="1">
        <f t="shared" si="36"/>
        <v>0</v>
      </c>
      <c r="O516" s="1">
        <f t="shared" si="37"/>
        <v>1</v>
      </c>
      <c r="P516" s="1" t="s">
        <v>18346</v>
      </c>
      <c r="Q516" s="1" t="s">
        <v>18355</v>
      </c>
      <c r="R516" s="1">
        <v>166</v>
      </c>
      <c r="S516" s="9">
        <f t="shared" ref="S516:S579" si="39">IFERROR(IF(Q516&lt;&gt;"",Q516,R516*0.7457),"Unknown")</f>
        <v>123.78620000000001</v>
      </c>
      <c r="T516" s="8"/>
      <c r="U516" s="8"/>
      <c r="V516" s="8"/>
      <c r="W516" s="8"/>
      <c r="X516" s="8"/>
      <c r="Y516" s="10">
        <f t="shared" si="38"/>
        <v>0</v>
      </c>
      <c r="Z516" s="10">
        <f>IFERROR(INDEX(EFs!B:B,MATCH(P516,EFs!A:A,0))*Dataset!Y516/1000,0)</f>
        <v>0</v>
      </c>
      <c r="AA516">
        <v>33.130688999999997</v>
      </c>
      <c r="AB516">
        <v>-117.06120799999999</v>
      </c>
      <c r="AC516">
        <v>1</v>
      </c>
      <c r="AD516" t="s">
        <v>18387</v>
      </c>
      <c r="AE516">
        <v>1475</v>
      </c>
      <c r="AF516" t="s">
        <v>18727</v>
      </c>
      <c r="AI516" t="s">
        <v>18421</v>
      </c>
      <c r="AJ516" t="s">
        <v>18390</v>
      </c>
      <c r="AK516" t="s">
        <v>18391</v>
      </c>
      <c r="AL516">
        <v>92027</v>
      </c>
      <c r="AM516" t="s">
        <v>18392</v>
      </c>
      <c r="AN516" t="s">
        <v>18393</v>
      </c>
    </row>
    <row r="517" spans="1:40" ht="43.2" x14ac:dyDescent="0.3">
      <c r="A517" t="s">
        <v>2772</v>
      </c>
      <c r="B517" s="2" t="s">
        <v>15</v>
      </c>
      <c r="C517" s="3">
        <v>40025</v>
      </c>
      <c r="D517" t="s">
        <v>16</v>
      </c>
      <c r="E517" t="s">
        <v>2773</v>
      </c>
      <c r="G517" t="s">
        <v>2774</v>
      </c>
      <c r="H517" s="2" t="s">
        <v>511</v>
      </c>
      <c r="I517" s="2" t="s">
        <v>75</v>
      </c>
      <c r="J517" s="1" t="s">
        <v>2775</v>
      </c>
      <c r="K517" s="1">
        <f t="shared" si="36"/>
        <v>1</v>
      </c>
      <c r="L517" s="1">
        <f t="shared" si="36"/>
        <v>0</v>
      </c>
      <c r="M517" s="1">
        <f t="shared" si="36"/>
        <v>0</v>
      </c>
      <c r="N517" s="1">
        <f t="shared" si="36"/>
        <v>0</v>
      </c>
      <c r="O517" s="1">
        <f t="shared" si="37"/>
        <v>1</v>
      </c>
      <c r="P517" s="1" t="s">
        <v>18346</v>
      </c>
      <c r="Q517" s="1">
        <v>200</v>
      </c>
      <c r="R517" s="1">
        <v>330</v>
      </c>
      <c r="S517" s="9">
        <f t="shared" si="39"/>
        <v>200</v>
      </c>
      <c r="T517" s="8"/>
      <c r="U517" s="8"/>
      <c r="V517" s="8"/>
      <c r="W517" s="8"/>
      <c r="X517" s="8"/>
      <c r="Y517" s="10">
        <f t="shared" si="38"/>
        <v>0</v>
      </c>
      <c r="Z517" s="10">
        <f>IFERROR(INDEX(EFs!B:B,MATCH(P517,EFs!A:A,0))*Dataset!Y517/1000,0)</f>
        <v>0</v>
      </c>
      <c r="AA517">
        <v>33.044803000000002</v>
      </c>
      <c r="AB517">
        <v>-117.267326</v>
      </c>
      <c r="AC517">
        <v>1</v>
      </c>
      <c r="AD517" t="s">
        <v>18387</v>
      </c>
      <c r="AE517">
        <v>1140</v>
      </c>
      <c r="AF517" t="s">
        <v>18728</v>
      </c>
      <c r="AI517" t="s">
        <v>18485</v>
      </c>
      <c r="AJ517" t="s">
        <v>18390</v>
      </c>
      <c r="AK517" t="s">
        <v>18391</v>
      </c>
      <c r="AL517">
        <v>92024</v>
      </c>
      <c r="AM517" t="s">
        <v>18392</v>
      </c>
      <c r="AN517" t="s">
        <v>18393</v>
      </c>
    </row>
    <row r="518" spans="1:40" ht="28.8" x14ac:dyDescent="0.3">
      <c r="A518" t="s">
        <v>2776</v>
      </c>
      <c r="B518" s="2" t="s">
        <v>15</v>
      </c>
      <c r="C518" s="3">
        <v>40025</v>
      </c>
      <c r="D518" t="s">
        <v>25</v>
      </c>
      <c r="E518" t="s">
        <v>1710</v>
      </c>
      <c r="F518" t="s">
        <v>774</v>
      </c>
      <c r="G518" t="s">
        <v>2777</v>
      </c>
      <c r="H518" s="2" t="s">
        <v>19</v>
      </c>
      <c r="I518" s="2" t="s">
        <v>20</v>
      </c>
      <c r="J518" s="1" t="s">
        <v>2778</v>
      </c>
      <c r="K518" s="1">
        <f t="shared" si="36"/>
        <v>1</v>
      </c>
      <c r="L518" s="1">
        <f t="shared" si="36"/>
        <v>0</v>
      </c>
      <c r="M518" s="1">
        <f t="shared" si="36"/>
        <v>0</v>
      </c>
      <c r="N518" s="1">
        <f t="shared" si="36"/>
        <v>0</v>
      </c>
      <c r="O518" s="1">
        <f t="shared" si="37"/>
        <v>1</v>
      </c>
      <c r="P518" s="1" t="s">
        <v>18346</v>
      </c>
      <c r="Q518" s="1" t="s">
        <v>18355</v>
      </c>
      <c r="R518" s="1">
        <v>68</v>
      </c>
      <c r="S518" s="9">
        <f t="shared" si="39"/>
        <v>50.707599999999999</v>
      </c>
      <c r="T518" s="8"/>
      <c r="U518" s="8"/>
      <c r="V518" s="8"/>
      <c r="W518" s="8"/>
      <c r="X518" s="8"/>
      <c r="Y518" s="10">
        <f t="shared" si="38"/>
        <v>0</v>
      </c>
      <c r="Z518" s="10">
        <f>IFERROR(INDEX(EFs!B:B,MATCH(P518,EFs!A:A,0))*Dataset!Y518/1000,0)</f>
        <v>0</v>
      </c>
      <c r="AA518">
        <v>32.720793999999998</v>
      </c>
      <c r="AB518">
        <v>-117.15701900000001</v>
      </c>
      <c r="AC518">
        <v>1</v>
      </c>
      <c r="AD518" t="s">
        <v>18394</v>
      </c>
      <c r="AE518">
        <v>855</v>
      </c>
      <c r="AF518" t="s">
        <v>18617</v>
      </c>
      <c r="AI518" t="s">
        <v>18389</v>
      </c>
      <c r="AJ518" t="s">
        <v>18390</v>
      </c>
      <c r="AK518" t="s">
        <v>18391</v>
      </c>
      <c r="AL518">
        <v>92101</v>
      </c>
      <c r="AM518" t="s">
        <v>18392</v>
      </c>
      <c r="AN518" t="s">
        <v>18397</v>
      </c>
    </row>
    <row r="519" spans="1:40" ht="43.2" x14ac:dyDescent="0.3">
      <c r="A519" t="s">
        <v>2779</v>
      </c>
      <c r="B519" s="2" t="s">
        <v>15</v>
      </c>
      <c r="C519" s="3">
        <v>40025</v>
      </c>
      <c r="D519" t="s">
        <v>25</v>
      </c>
      <c r="E519" t="s">
        <v>1407</v>
      </c>
      <c r="F519" t="s">
        <v>1408</v>
      </c>
      <c r="G519" t="s">
        <v>1409</v>
      </c>
      <c r="H519" s="2" t="s">
        <v>19</v>
      </c>
      <c r="I519" s="2" t="s">
        <v>20</v>
      </c>
      <c r="J519" s="1" t="s">
        <v>2780</v>
      </c>
      <c r="K519" s="1">
        <f t="shared" si="36"/>
        <v>1</v>
      </c>
      <c r="L519" s="1">
        <f t="shared" si="36"/>
        <v>0</v>
      </c>
      <c r="M519" s="1">
        <f t="shared" si="36"/>
        <v>0</v>
      </c>
      <c r="N519" s="1">
        <f t="shared" si="36"/>
        <v>0</v>
      </c>
      <c r="O519" s="1">
        <f t="shared" si="37"/>
        <v>1</v>
      </c>
      <c r="P519" s="1" t="s">
        <v>18346</v>
      </c>
      <c r="Q519" s="1" t="s">
        <v>18355</v>
      </c>
      <c r="R519" s="1">
        <v>755</v>
      </c>
      <c r="S519" s="9">
        <f t="shared" si="39"/>
        <v>563.00350000000003</v>
      </c>
      <c r="T519" s="3">
        <v>44383</v>
      </c>
      <c r="U519" s="8" t="s">
        <v>316</v>
      </c>
      <c r="V519" s="3">
        <v>44789</v>
      </c>
      <c r="W519" s="8" t="s">
        <v>2781</v>
      </c>
      <c r="X519" s="8">
        <v>13.1</v>
      </c>
      <c r="Y519" s="10">
        <f t="shared" si="38"/>
        <v>7375.3458500000006</v>
      </c>
      <c r="Z519" s="10">
        <f>IFERROR(INDEX(EFs!B:B,MATCH(P519,EFs!A:A,0))*Dataset!Y519/1000,0)</f>
        <v>6.6997119600667281</v>
      </c>
      <c r="AA519">
        <v>32.719391999999999</v>
      </c>
      <c r="AB519">
        <v>-117.16437500000001</v>
      </c>
      <c r="AC519">
        <v>1</v>
      </c>
      <c r="AD519" t="s">
        <v>18387</v>
      </c>
      <c r="AE519">
        <v>110</v>
      </c>
      <c r="AF519" t="s">
        <v>18578</v>
      </c>
      <c r="AG519" t="s">
        <v>18510</v>
      </c>
      <c r="AH519">
        <v>1000</v>
      </c>
      <c r="AI519" t="s">
        <v>18389</v>
      </c>
      <c r="AJ519" t="s">
        <v>18390</v>
      </c>
      <c r="AK519" t="s">
        <v>18391</v>
      </c>
      <c r="AL519">
        <v>92101</v>
      </c>
      <c r="AM519" t="s">
        <v>18392</v>
      </c>
      <c r="AN519" t="s">
        <v>18393</v>
      </c>
    </row>
    <row r="520" spans="1:40" ht="57.6" x14ac:dyDescent="0.3">
      <c r="A520" t="s">
        <v>2782</v>
      </c>
      <c r="B520" s="2" t="s">
        <v>15</v>
      </c>
      <c r="C520" s="3">
        <v>40025</v>
      </c>
      <c r="D520" t="s">
        <v>16</v>
      </c>
      <c r="E520" t="s">
        <v>2783</v>
      </c>
      <c r="F520" t="s">
        <v>161</v>
      </c>
      <c r="G520" t="s">
        <v>2784</v>
      </c>
      <c r="H520" s="2" t="s">
        <v>163</v>
      </c>
      <c r="I520" s="2" t="s">
        <v>164</v>
      </c>
      <c r="J520" s="1" t="s">
        <v>2785</v>
      </c>
      <c r="K520" s="1">
        <f t="shared" si="36"/>
        <v>1</v>
      </c>
      <c r="L520" s="1">
        <f t="shared" si="36"/>
        <v>0</v>
      </c>
      <c r="M520" s="1">
        <f t="shared" si="36"/>
        <v>0</v>
      </c>
      <c r="N520" s="1">
        <f t="shared" si="36"/>
        <v>0</v>
      </c>
      <c r="O520" s="1">
        <f t="shared" si="37"/>
        <v>1</v>
      </c>
      <c r="P520" s="1" t="s">
        <v>18346</v>
      </c>
      <c r="Q520" s="1">
        <v>150</v>
      </c>
      <c r="R520" s="1">
        <v>250</v>
      </c>
      <c r="S520" s="9">
        <f t="shared" si="39"/>
        <v>150</v>
      </c>
      <c r="T520" s="8"/>
      <c r="U520" s="8"/>
      <c r="V520" s="8"/>
      <c r="W520" s="8"/>
      <c r="X520" s="8"/>
      <c r="Y520" s="10">
        <f t="shared" si="38"/>
        <v>0</v>
      </c>
      <c r="Z520" s="10">
        <f>IFERROR(INDEX(EFs!B:B,MATCH(P520,EFs!A:A,0))*Dataset!Y520/1000,0)</f>
        <v>0</v>
      </c>
      <c r="AA520">
        <v>33.387723000000001</v>
      </c>
      <c r="AB520">
        <v>-117.44475799999999</v>
      </c>
      <c r="AC520">
        <v>0.5</v>
      </c>
      <c r="AD520" t="s">
        <v>18422</v>
      </c>
      <c r="AI520" t="s">
        <v>18423</v>
      </c>
      <c r="AJ520" t="s">
        <v>18390</v>
      </c>
      <c r="AK520" t="s">
        <v>18391</v>
      </c>
      <c r="AL520">
        <v>92055</v>
      </c>
      <c r="AM520" t="s">
        <v>18392</v>
      </c>
      <c r="AN520" t="s">
        <v>18397</v>
      </c>
    </row>
    <row r="521" spans="1:40" ht="43.2" x14ac:dyDescent="0.3">
      <c r="A521" t="s">
        <v>2786</v>
      </c>
      <c r="B521" s="2" t="s">
        <v>15</v>
      </c>
      <c r="C521" s="3">
        <v>40025</v>
      </c>
      <c r="D521" t="s">
        <v>193</v>
      </c>
      <c r="E521" t="s">
        <v>1223</v>
      </c>
      <c r="F521" t="s">
        <v>1210</v>
      </c>
      <c r="G521" t="s">
        <v>2787</v>
      </c>
      <c r="H521" s="2" t="s">
        <v>163</v>
      </c>
      <c r="I521" s="2" t="s">
        <v>164</v>
      </c>
      <c r="J521" s="1" t="s">
        <v>2788</v>
      </c>
      <c r="K521" s="1">
        <f t="shared" si="36"/>
        <v>1</v>
      </c>
      <c r="L521" s="1">
        <f t="shared" si="36"/>
        <v>0</v>
      </c>
      <c r="M521" s="1">
        <f t="shared" si="36"/>
        <v>0</v>
      </c>
      <c r="N521" s="1">
        <f t="shared" si="36"/>
        <v>0</v>
      </c>
      <c r="O521" s="1">
        <f t="shared" si="37"/>
        <v>1</v>
      </c>
      <c r="P521" s="1" t="s">
        <v>18346</v>
      </c>
      <c r="Q521" s="1">
        <v>100</v>
      </c>
      <c r="R521" s="1">
        <v>198</v>
      </c>
      <c r="S521" s="9">
        <f t="shared" si="39"/>
        <v>100</v>
      </c>
      <c r="T521" s="8"/>
      <c r="U521" s="8"/>
      <c r="V521" s="8"/>
      <c r="W521" s="8"/>
      <c r="X521" s="8"/>
      <c r="Y521" s="10">
        <f t="shared" si="38"/>
        <v>0</v>
      </c>
      <c r="Z521" s="10">
        <f>IFERROR(INDEX(EFs!B:B,MATCH(P521,EFs!A:A,0))*Dataset!Y521/1000,0)</f>
        <v>0</v>
      </c>
      <c r="AA521">
        <v>33.387723000000001</v>
      </c>
      <c r="AB521">
        <v>-117.44475799999999</v>
      </c>
      <c r="AC521">
        <v>0.5</v>
      </c>
      <c r="AD521" t="s">
        <v>18422</v>
      </c>
      <c r="AI521" t="s">
        <v>18423</v>
      </c>
      <c r="AJ521" t="s">
        <v>18390</v>
      </c>
      <c r="AK521" t="s">
        <v>18391</v>
      </c>
      <c r="AL521">
        <v>92055</v>
      </c>
      <c r="AM521" t="s">
        <v>18392</v>
      </c>
      <c r="AN521" t="s">
        <v>18397</v>
      </c>
    </row>
    <row r="522" spans="1:40" ht="43.2" x14ac:dyDescent="0.3">
      <c r="A522" t="s">
        <v>2789</v>
      </c>
      <c r="B522" s="2" t="s">
        <v>15</v>
      </c>
      <c r="C522" s="3">
        <v>40025</v>
      </c>
      <c r="D522" t="s">
        <v>193</v>
      </c>
      <c r="E522" t="s">
        <v>2790</v>
      </c>
      <c r="F522" t="s">
        <v>2791</v>
      </c>
      <c r="G522" t="s">
        <v>2792</v>
      </c>
      <c r="H522" s="2" t="s">
        <v>163</v>
      </c>
      <c r="I522" s="2" t="s">
        <v>164</v>
      </c>
      <c r="J522" s="1" t="s">
        <v>2793</v>
      </c>
      <c r="K522" s="1">
        <f t="shared" si="36"/>
        <v>1</v>
      </c>
      <c r="L522" s="1">
        <f t="shared" si="36"/>
        <v>0</v>
      </c>
      <c r="M522" s="1">
        <f t="shared" si="36"/>
        <v>0</v>
      </c>
      <c r="N522" s="1">
        <f t="shared" si="36"/>
        <v>0</v>
      </c>
      <c r="O522" s="1">
        <f t="shared" si="37"/>
        <v>1</v>
      </c>
      <c r="P522" s="1" t="s">
        <v>18346</v>
      </c>
      <c r="Q522" s="1">
        <v>50</v>
      </c>
      <c r="R522" s="1">
        <v>85</v>
      </c>
      <c r="S522" s="9">
        <f t="shared" si="39"/>
        <v>50</v>
      </c>
      <c r="T522" s="8"/>
      <c r="U522" s="8"/>
      <c r="V522" s="8"/>
      <c r="W522" s="8"/>
      <c r="X522" s="8"/>
      <c r="Y522" s="10">
        <f t="shared" si="38"/>
        <v>0</v>
      </c>
      <c r="Z522" s="10">
        <f>IFERROR(INDEX(EFs!B:B,MATCH(P522,EFs!A:A,0))*Dataset!Y522/1000,0)</f>
        <v>0</v>
      </c>
      <c r="AA522">
        <v>33.387723000000001</v>
      </c>
      <c r="AB522">
        <v>-117.44475799999999</v>
      </c>
      <c r="AC522">
        <v>0.5</v>
      </c>
      <c r="AD522" t="s">
        <v>18422</v>
      </c>
      <c r="AI522" t="s">
        <v>18423</v>
      </c>
      <c r="AJ522" t="s">
        <v>18390</v>
      </c>
      <c r="AK522" t="s">
        <v>18391</v>
      </c>
      <c r="AL522">
        <v>92055</v>
      </c>
      <c r="AM522" t="s">
        <v>18392</v>
      </c>
      <c r="AN522" t="s">
        <v>18397</v>
      </c>
    </row>
    <row r="523" spans="1:40" ht="57.6" x14ac:dyDescent="0.3">
      <c r="A523" t="s">
        <v>2794</v>
      </c>
      <c r="B523" s="2" t="s">
        <v>15</v>
      </c>
      <c r="C523" s="3">
        <v>40025</v>
      </c>
      <c r="D523" t="s">
        <v>16</v>
      </c>
      <c r="E523" t="s">
        <v>2795</v>
      </c>
      <c r="F523" t="s">
        <v>161</v>
      </c>
      <c r="G523" t="s">
        <v>2796</v>
      </c>
      <c r="H523" s="2" t="s">
        <v>163</v>
      </c>
      <c r="I523" s="2" t="s">
        <v>164</v>
      </c>
      <c r="J523" s="1" t="s">
        <v>2797</v>
      </c>
      <c r="K523" s="1">
        <f t="shared" si="36"/>
        <v>1</v>
      </c>
      <c r="L523" s="1">
        <f t="shared" si="36"/>
        <v>0</v>
      </c>
      <c r="M523" s="1">
        <f t="shared" si="36"/>
        <v>0</v>
      </c>
      <c r="N523" s="1">
        <f t="shared" si="36"/>
        <v>0</v>
      </c>
      <c r="O523" s="1">
        <f t="shared" si="37"/>
        <v>1</v>
      </c>
      <c r="P523" s="1" t="s">
        <v>18346</v>
      </c>
      <c r="Q523" s="1">
        <v>50</v>
      </c>
      <c r="R523" s="1">
        <v>100</v>
      </c>
      <c r="S523" s="9">
        <f t="shared" si="39"/>
        <v>50</v>
      </c>
      <c r="T523" s="8"/>
      <c r="U523" s="8"/>
      <c r="V523" s="8"/>
      <c r="W523" s="8"/>
      <c r="X523" s="8"/>
      <c r="Y523" s="10">
        <f t="shared" si="38"/>
        <v>0</v>
      </c>
      <c r="Z523" s="10">
        <f>IFERROR(INDEX(EFs!B:B,MATCH(P523,EFs!A:A,0))*Dataset!Y523/1000,0)</f>
        <v>0</v>
      </c>
      <c r="AA523">
        <v>33.387723000000001</v>
      </c>
      <c r="AB523">
        <v>-117.44475799999999</v>
      </c>
      <c r="AC523">
        <v>0.5</v>
      </c>
      <c r="AD523" t="s">
        <v>18422</v>
      </c>
      <c r="AI523" t="s">
        <v>18423</v>
      </c>
      <c r="AJ523" t="s">
        <v>18390</v>
      </c>
      <c r="AK523" t="s">
        <v>18391</v>
      </c>
      <c r="AL523">
        <v>92055</v>
      </c>
      <c r="AM523" t="s">
        <v>18392</v>
      </c>
      <c r="AN523" t="s">
        <v>18397</v>
      </c>
    </row>
    <row r="524" spans="1:40" ht="43.2" x14ac:dyDescent="0.3">
      <c r="A524" t="s">
        <v>2798</v>
      </c>
      <c r="B524" s="2" t="s">
        <v>15</v>
      </c>
      <c r="C524" s="3">
        <v>40025</v>
      </c>
      <c r="D524" t="s">
        <v>193</v>
      </c>
      <c r="E524" t="s">
        <v>2799</v>
      </c>
      <c r="F524" t="s">
        <v>1219</v>
      </c>
      <c r="G524" t="s">
        <v>2800</v>
      </c>
      <c r="H524" s="2" t="s">
        <v>163</v>
      </c>
      <c r="I524" s="2" t="s">
        <v>164</v>
      </c>
      <c r="J524" s="1" t="s">
        <v>2801</v>
      </c>
      <c r="K524" s="1">
        <f t="shared" si="36"/>
        <v>1</v>
      </c>
      <c r="L524" s="1">
        <f t="shared" si="36"/>
        <v>0</v>
      </c>
      <c r="M524" s="1">
        <f t="shared" si="36"/>
        <v>0</v>
      </c>
      <c r="N524" s="1">
        <f t="shared" si="36"/>
        <v>0</v>
      </c>
      <c r="O524" s="1">
        <f t="shared" si="37"/>
        <v>1</v>
      </c>
      <c r="P524" s="1" t="s">
        <v>18346</v>
      </c>
      <c r="Q524" s="1">
        <v>150</v>
      </c>
      <c r="R524" s="1">
        <v>279</v>
      </c>
      <c r="S524" s="9">
        <f t="shared" si="39"/>
        <v>150</v>
      </c>
      <c r="T524" s="8"/>
      <c r="U524" s="8"/>
      <c r="V524" s="8"/>
      <c r="W524" s="8"/>
      <c r="X524" s="8"/>
      <c r="Y524" s="10">
        <f t="shared" si="38"/>
        <v>0</v>
      </c>
      <c r="Z524" s="10">
        <f>IFERROR(INDEX(EFs!B:B,MATCH(P524,EFs!A:A,0))*Dataset!Y524/1000,0)</f>
        <v>0</v>
      </c>
      <c r="AA524">
        <v>33.387723000000001</v>
      </c>
      <c r="AB524">
        <v>-117.44475799999999</v>
      </c>
      <c r="AC524">
        <v>0.5</v>
      </c>
      <c r="AD524" t="s">
        <v>18422</v>
      </c>
      <c r="AI524" t="s">
        <v>18423</v>
      </c>
      <c r="AJ524" t="s">
        <v>18390</v>
      </c>
      <c r="AK524" t="s">
        <v>18391</v>
      </c>
      <c r="AL524">
        <v>92055</v>
      </c>
      <c r="AM524" t="s">
        <v>18392</v>
      </c>
      <c r="AN524" t="s">
        <v>18397</v>
      </c>
    </row>
    <row r="525" spans="1:40" ht="43.2" x14ac:dyDescent="0.3">
      <c r="A525" t="s">
        <v>2802</v>
      </c>
      <c r="B525" s="2" t="s">
        <v>15</v>
      </c>
      <c r="C525" s="3">
        <v>40025</v>
      </c>
      <c r="D525" t="s">
        <v>193</v>
      </c>
      <c r="E525" t="s">
        <v>1223</v>
      </c>
      <c r="F525" t="s">
        <v>1210</v>
      </c>
      <c r="G525" t="s">
        <v>2803</v>
      </c>
      <c r="H525" s="2" t="s">
        <v>163</v>
      </c>
      <c r="I525" s="2" t="s">
        <v>164</v>
      </c>
      <c r="J525" s="1" t="s">
        <v>2804</v>
      </c>
      <c r="K525" s="1">
        <f t="shared" si="36"/>
        <v>1</v>
      </c>
      <c r="L525" s="1">
        <f t="shared" si="36"/>
        <v>0</v>
      </c>
      <c r="M525" s="1">
        <f t="shared" si="36"/>
        <v>0</v>
      </c>
      <c r="N525" s="1">
        <f t="shared" si="36"/>
        <v>0</v>
      </c>
      <c r="O525" s="1">
        <f t="shared" si="37"/>
        <v>1</v>
      </c>
      <c r="P525" s="1" t="s">
        <v>18346</v>
      </c>
      <c r="Q525" s="1">
        <v>150</v>
      </c>
      <c r="R525" s="1">
        <v>279</v>
      </c>
      <c r="S525" s="9">
        <f t="shared" si="39"/>
        <v>150</v>
      </c>
      <c r="T525" s="8"/>
      <c r="U525" s="8"/>
      <c r="V525" s="8"/>
      <c r="W525" s="8"/>
      <c r="X525" s="8"/>
      <c r="Y525" s="10">
        <f t="shared" si="38"/>
        <v>0</v>
      </c>
      <c r="Z525" s="10">
        <f>IFERROR(INDEX(EFs!B:B,MATCH(P525,EFs!A:A,0))*Dataset!Y525/1000,0)</f>
        <v>0</v>
      </c>
      <c r="AA525">
        <v>33.450583000000002</v>
      </c>
      <c r="AB525">
        <v>-117.56563</v>
      </c>
      <c r="AC525">
        <v>0.95</v>
      </c>
      <c r="AD525" t="s">
        <v>18394</v>
      </c>
      <c r="AE525">
        <v>62510</v>
      </c>
      <c r="AF525" t="s">
        <v>18729</v>
      </c>
      <c r="AI525" t="s">
        <v>18423</v>
      </c>
      <c r="AJ525" t="s">
        <v>18390</v>
      </c>
      <c r="AK525" t="s">
        <v>18391</v>
      </c>
      <c r="AL525">
        <v>92055</v>
      </c>
      <c r="AM525" t="s">
        <v>18392</v>
      </c>
      <c r="AN525" t="s">
        <v>18397</v>
      </c>
    </row>
    <row r="526" spans="1:40" ht="43.2" x14ac:dyDescent="0.3">
      <c r="A526" t="s">
        <v>2805</v>
      </c>
      <c r="B526" s="2" t="s">
        <v>15</v>
      </c>
      <c r="C526" s="3">
        <v>40025</v>
      </c>
      <c r="D526" t="s">
        <v>193</v>
      </c>
      <c r="E526" t="s">
        <v>2806</v>
      </c>
      <c r="F526" t="s">
        <v>1210</v>
      </c>
      <c r="G526" t="s">
        <v>2807</v>
      </c>
      <c r="H526" s="2" t="s">
        <v>163</v>
      </c>
      <c r="I526" s="2" t="s">
        <v>164</v>
      </c>
      <c r="J526" s="1" t="s">
        <v>2808</v>
      </c>
      <c r="K526" s="1">
        <f t="shared" si="36"/>
        <v>1</v>
      </c>
      <c r="L526" s="1">
        <f t="shared" si="36"/>
        <v>0</v>
      </c>
      <c r="M526" s="1">
        <f t="shared" si="36"/>
        <v>0</v>
      </c>
      <c r="N526" s="1">
        <f t="shared" si="36"/>
        <v>0</v>
      </c>
      <c r="O526" s="1">
        <f t="shared" si="37"/>
        <v>1</v>
      </c>
      <c r="P526" s="1" t="s">
        <v>18346</v>
      </c>
      <c r="Q526" s="1">
        <v>130</v>
      </c>
      <c r="R526" s="1">
        <v>198</v>
      </c>
      <c r="S526" s="9">
        <f t="shared" si="39"/>
        <v>130</v>
      </c>
      <c r="T526" s="8"/>
      <c r="U526" s="8"/>
      <c r="V526" s="8"/>
      <c r="W526" s="8"/>
      <c r="X526" s="8"/>
      <c r="Y526" s="10">
        <f t="shared" si="38"/>
        <v>0</v>
      </c>
      <c r="Z526" s="10">
        <f>IFERROR(INDEX(EFs!B:B,MATCH(P526,EFs!A:A,0))*Dataset!Y526/1000,0)</f>
        <v>0</v>
      </c>
      <c r="AA526">
        <v>33.387723000000001</v>
      </c>
      <c r="AB526">
        <v>-117.44475799999999</v>
      </c>
      <c r="AC526">
        <v>0.5</v>
      </c>
      <c r="AD526" t="s">
        <v>18422</v>
      </c>
      <c r="AI526" t="s">
        <v>18423</v>
      </c>
      <c r="AJ526" t="s">
        <v>18390</v>
      </c>
      <c r="AK526" t="s">
        <v>18391</v>
      </c>
      <c r="AL526">
        <v>92055</v>
      </c>
      <c r="AM526" t="s">
        <v>18392</v>
      </c>
      <c r="AN526" t="s">
        <v>18397</v>
      </c>
    </row>
    <row r="527" spans="1:40" ht="43.2" x14ac:dyDescent="0.3">
      <c r="A527" t="s">
        <v>2809</v>
      </c>
      <c r="B527" s="2" t="s">
        <v>15</v>
      </c>
      <c r="C527" s="3">
        <v>40025</v>
      </c>
      <c r="D527" t="s">
        <v>16</v>
      </c>
      <c r="E527" t="s">
        <v>1036</v>
      </c>
      <c r="F527" t="s">
        <v>2810</v>
      </c>
      <c r="G527" t="s">
        <v>2811</v>
      </c>
      <c r="H527" s="2" t="s">
        <v>217</v>
      </c>
      <c r="I527" s="2" t="s">
        <v>218</v>
      </c>
      <c r="J527" s="1" t="s">
        <v>2812</v>
      </c>
      <c r="K527" s="1">
        <f t="shared" si="36"/>
        <v>1</v>
      </c>
      <c r="L527" s="1">
        <f t="shared" si="36"/>
        <v>0</v>
      </c>
      <c r="M527" s="1">
        <f t="shared" si="36"/>
        <v>0</v>
      </c>
      <c r="N527" s="1">
        <f t="shared" si="36"/>
        <v>0</v>
      </c>
      <c r="O527" s="1">
        <f t="shared" si="37"/>
        <v>1</v>
      </c>
      <c r="P527" s="1" t="s">
        <v>18346</v>
      </c>
      <c r="Q527" s="1">
        <v>300</v>
      </c>
      <c r="R527" s="1">
        <v>563</v>
      </c>
      <c r="S527" s="9">
        <f t="shared" si="39"/>
        <v>300</v>
      </c>
      <c r="T527" s="3">
        <v>44396</v>
      </c>
      <c r="U527" s="8" t="s">
        <v>2813</v>
      </c>
      <c r="V527" s="3">
        <v>44396</v>
      </c>
      <c r="W527" s="8" t="s">
        <v>2814</v>
      </c>
      <c r="X527" s="8">
        <v>7.5</v>
      </c>
      <c r="Y527" s="10">
        <f t="shared" si="38"/>
        <v>2250</v>
      </c>
      <c r="Z527" s="10">
        <f>IFERROR(INDEX(EFs!B:B,MATCH(P527,EFs!A:A,0))*Dataset!Y527/1000,0)</f>
        <v>2.04388407225</v>
      </c>
      <c r="AA527">
        <v>32.566595</v>
      </c>
      <c r="AB527">
        <v>-116.988828</v>
      </c>
      <c r="AC527">
        <v>1</v>
      </c>
      <c r="AD527" t="s">
        <v>18387</v>
      </c>
      <c r="AE527">
        <v>1670</v>
      </c>
      <c r="AF527" t="s">
        <v>18730</v>
      </c>
      <c r="AI527" t="s">
        <v>18389</v>
      </c>
      <c r="AJ527" t="s">
        <v>18390</v>
      </c>
      <c r="AK527" t="s">
        <v>18391</v>
      </c>
      <c r="AL527">
        <v>92154</v>
      </c>
      <c r="AM527" t="s">
        <v>18392</v>
      </c>
      <c r="AN527" t="s">
        <v>18393</v>
      </c>
    </row>
    <row r="528" spans="1:40" ht="43.2" x14ac:dyDescent="0.3">
      <c r="A528" t="s">
        <v>2815</v>
      </c>
      <c r="B528" s="2" t="s">
        <v>15</v>
      </c>
      <c r="C528" s="3">
        <v>40025</v>
      </c>
      <c r="D528" t="s">
        <v>16</v>
      </c>
      <c r="E528" t="s">
        <v>1036</v>
      </c>
      <c r="F528" t="s">
        <v>2816</v>
      </c>
      <c r="G528" t="s">
        <v>2817</v>
      </c>
      <c r="H528" s="2" t="s">
        <v>966</v>
      </c>
      <c r="I528" s="2" t="s">
        <v>328</v>
      </c>
      <c r="J528" s="1" t="s">
        <v>2818</v>
      </c>
      <c r="K528" s="1">
        <f t="shared" si="36"/>
        <v>1</v>
      </c>
      <c r="L528" s="1">
        <f t="shared" si="36"/>
        <v>0</v>
      </c>
      <c r="M528" s="1">
        <f t="shared" si="36"/>
        <v>0</v>
      </c>
      <c r="N528" s="1">
        <f t="shared" si="36"/>
        <v>0</v>
      </c>
      <c r="O528" s="1">
        <f t="shared" si="37"/>
        <v>1</v>
      </c>
      <c r="P528" s="1" t="s">
        <v>18346</v>
      </c>
      <c r="Q528" s="1" t="s">
        <v>18355</v>
      </c>
      <c r="R528" s="1">
        <v>250</v>
      </c>
      <c r="S528" s="9">
        <f t="shared" si="39"/>
        <v>186.42500000000001</v>
      </c>
      <c r="T528" s="3">
        <v>44692</v>
      </c>
      <c r="U528" s="8" t="s">
        <v>2819</v>
      </c>
      <c r="V528" s="3">
        <v>44692</v>
      </c>
      <c r="W528" s="8" t="s">
        <v>2820</v>
      </c>
      <c r="X528" s="8">
        <v>5.5</v>
      </c>
      <c r="Y528" s="10">
        <f t="shared" si="38"/>
        <v>1025.3375000000001</v>
      </c>
      <c r="Z528" s="10">
        <f>IFERROR(INDEX(EFs!B:B,MATCH(P528,EFs!A:A,0))*Dataset!Y528/1000,0)</f>
        <v>0.93140932663583764</v>
      </c>
      <c r="AA528">
        <v>32.722017999999998</v>
      </c>
      <c r="AB528">
        <v>-116.87463</v>
      </c>
      <c r="AC528">
        <v>1</v>
      </c>
      <c r="AD528" t="s">
        <v>18387</v>
      </c>
      <c r="AE528">
        <v>3085</v>
      </c>
      <c r="AF528" t="s">
        <v>18731</v>
      </c>
      <c r="AI528" t="s">
        <v>18540</v>
      </c>
      <c r="AJ528" t="s">
        <v>18390</v>
      </c>
      <c r="AK528" t="s">
        <v>18391</v>
      </c>
      <c r="AL528">
        <v>91935</v>
      </c>
      <c r="AM528" t="s">
        <v>18392</v>
      </c>
      <c r="AN528" t="s">
        <v>18393</v>
      </c>
    </row>
    <row r="529" spans="1:40" ht="72" x14ac:dyDescent="0.3">
      <c r="A529" t="s">
        <v>2821</v>
      </c>
      <c r="B529" s="2" t="s">
        <v>15</v>
      </c>
      <c r="C529" s="3">
        <v>40025</v>
      </c>
      <c r="D529" t="s">
        <v>193</v>
      </c>
      <c r="E529" t="s">
        <v>2822</v>
      </c>
      <c r="G529" t="s">
        <v>2823</v>
      </c>
      <c r="H529" s="2" t="s">
        <v>2824</v>
      </c>
      <c r="I529" s="2" t="s">
        <v>46</v>
      </c>
      <c r="J529" s="1" t="s">
        <v>2825</v>
      </c>
      <c r="K529" s="1">
        <f t="shared" si="36"/>
        <v>1</v>
      </c>
      <c r="L529" s="1">
        <f t="shared" si="36"/>
        <v>0</v>
      </c>
      <c r="M529" s="1">
        <f t="shared" si="36"/>
        <v>0</v>
      </c>
      <c r="N529" s="1">
        <f t="shared" si="36"/>
        <v>0</v>
      </c>
      <c r="O529" s="1">
        <f t="shared" si="37"/>
        <v>1</v>
      </c>
      <c r="P529" s="1" t="s">
        <v>18346</v>
      </c>
      <c r="Q529" s="1">
        <v>400</v>
      </c>
      <c r="R529" s="1">
        <v>599</v>
      </c>
      <c r="S529" s="9">
        <f t="shared" si="39"/>
        <v>400</v>
      </c>
      <c r="T529" s="3">
        <v>44749</v>
      </c>
      <c r="U529" s="8" t="s">
        <v>2826</v>
      </c>
      <c r="V529" s="3">
        <v>44749</v>
      </c>
      <c r="W529" s="8" t="s">
        <v>2827</v>
      </c>
      <c r="X529" s="8">
        <v>1</v>
      </c>
      <c r="Y529" s="10">
        <f t="shared" si="38"/>
        <v>400</v>
      </c>
      <c r="Z529" s="10">
        <f>IFERROR(INDEX(EFs!B:B,MATCH(P529,EFs!A:A,0))*Dataset!Y529/1000,0)</f>
        <v>0.36335716840000004</v>
      </c>
      <c r="AA529">
        <v>32.724037000000003</v>
      </c>
      <c r="AB529">
        <v>-117.247873</v>
      </c>
      <c r="AC529">
        <v>0.7</v>
      </c>
      <c r="AD529" t="s">
        <v>18408</v>
      </c>
      <c r="AF529" t="s">
        <v>18732</v>
      </c>
      <c r="AI529" t="s">
        <v>18389</v>
      </c>
      <c r="AJ529" t="s">
        <v>18390</v>
      </c>
      <c r="AK529" t="s">
        <v>18391</v>
      </c>
      <c r="AL529">
        <v>92107</v>
      </c>
      <c r="AM529" t="s">
        <v>18392</v>
      </c>
      <c r="AN529" t="s">
        <v>18397</v>
      </c>
    </row>
    <row r="530" spans="1:40" ht="57.6" x14ac:dyDescent="0.3">
      <c r="A530" t="s">
        <v>2828</v>
      </c>
      <c r="B530" s="2" t="s">
        <v>15</v>
      </c>
      <c r="C530" s="3">
        <v>40025</v>
      </c>
      <c r="D530" t="s">
        <v>193</v>
      </c>
      <c r="E530" t="s">
        <v>2829</v>
      </c>
      <c r="F530" t="s">
        <v>2830</v>
      </c>
      <c r="G530" t="s">
        <v>2831</v>
      </c>
      <c r="H530" s="2" t="s">
        <v>283</v>
      </c>
      <c r="I530" s="2" t="s">
        <v>46</v>
      </c>
      <c r="J530" s="1" t="s">
        <v>2832</v>
      </c>
      <c r="K530" s="1">
        <f t="shared" si="36"/>
        <v>1</v>
      </c>
      <c r="L530" s="1">
        <f t="shared" si="36"/>
        <v>0</v>
      </c>
      <c r="M530" s="1">
        <f t="shared" si="36"/>
        <v>0</v>
      </c>
      <c r="N530" s="1">
        <f t="shared" si="36"/>
        <v>0</v>
      </c>
      <c r="O530" s="1">
        <f t="shared" si="37"/>
        <v>1</v>
      </c>
      <c r="P530" s="1" t="s">
        <v>18346</v>
      </c>
      <c r="Q530" s="1">
        <v>800</v>
      </c>
      <c r="R530" s="1">
        <v>1210</v>
      </c>
      <c r="S530" s="9">
        <f t="shared" si="39"/>
        <v>800</v>
      </c>
      <c r="T530" s="3">
        <v>44749</v>
      </c>
      <c r="U530" s="8" t="s">
        <v>2833</v>
      </c>
      <c r="V530" s="3">
        <v>44749</v>
      </c>
      <c r="W530" s="8" t="s">
        <v>2254</v>
      </c>
      <c r="X530" s="8">
        <v>4</v>
      </c>
      <c r="Y530" s="10">
        <f t="shared" si="38"/>
        <v>3200</v>
      </c>
      <c r="Z530" s="10">
        <f>IFERROR(INDEX(EFs!B:B,MATCH(P530,EFs!A:A,0))*Dataset!Y530/1000,0)</f>
        <v>2.9068573472000003</v>
      </c>
      <c r="AA530">
        <v>32.724037000000003</v>
      </c>
      <c r="AB530">
        <v>-117.247873</v>
      </c>
      <c r="AC530">
        <v>0.7</v>
      </c>
      <c r="AD530" t="s">
        <v>18408</v>
      </c>
      <c r="AF530" t="s">
        <v>18732</v>
      </c>
      <c r="AI530" t="s">
        <v>18389</v>
      </c>
      <c r="AJ530" t="s">
        <v>18390</v>
      </c>
      <c r="AK530" t="s">
        <v>18391</v>
      </c>
      <c r="AL530">
        <v>92107</v>
      </c>
      <c r="AM530" t="s">
        <v>18392</v>
      </c>
      <c r="AN530" t="s">
        <v>18397</v>
      </c>
    </row>
    <row r="531" spans="1:40" ht="43.2" x14ac:dyDescent="0.3">
      <c r="A531" t="s">
        <v>2834</v>
      </c>
      <c r="B531" s="2" t="s">
        <v>15</v>
      </c>
      <c r="C531" s="3">
        <v>40025</v>
      </c>
      <c r="D531" t="s">
        <v>16</v>
      </c>
      <c r="E531" t="s">
        <v>2146</v>
      </c>
      <c r="F531" t="s">
        <v>1532</v>
      </c>
      <c r="G531" t="s">
        <v>2147</v>
      </c>
      <c r="H531" s="2" t="s">
        <v>1542</v>
      </c>
      <c r="I531" s="2" t="s">
        <v>236</v>
      </c>
      <c r="J531" s="1" t="s">
        <v>2835</v>
      </c>
      <c r="K531" s="1">
        <f t="shared" si="36"/>
        <v>1</v>
      </c>
      <c r="L531" s="1">
        <f t="shared" si="36"/>
        <v>0</v>
      </c>
      <c r="M531" s="1">
        <f t="shared" si="36"/>
        <v>0</v>
      </c>
      <c r="N531" s="1">
        <f t="shared" si="36"/>
        <v>0</v>
      </c>
      <c r="O531" s="1">
        <f t="shared" si="37"/>
        <v>1</v>
      </c>
      <c r="P531" s="1" t="s">
        <v>18346</v>
      </c>
      <c r="Q531" s="1">
        <v>1000</v>
      </c>
      <c r="R531" s="1">
        <v>1480</v>
      </c>
      <c r="S531" s="9">
        <f t="shared" si="39"/>
        <v>1000</v>
      </c>
      <c r="T531" s="3">
        <v>44561</v>
      </c>
      <c r="U531" s="8" t="s">
        <v>2836</v>
      </c>
      <c r="V531" s="3">
        <v>44648</v>
      </c>
      <c r="W531" s="8" t="s">
        <v>2837</v>
      </c>
      <c r="X531" s="8">
        <v>14</v>
      </c>
      <c r="Y531" s="10">
        <f t="shared" si="38"/>
        <v>14000</v>
      </c>
      <c r="Z531" s="10">
        <f>IFERROR(INDEX(EFs!B:B,MATCH(P531,EFs!A:A,0))*Dataset!Y531/1000,0)</f>
        <v>12.717500894</v>
      </c>
      <c r="AA531">
        <v>32.841909000000001</v>
      </c>
      <c r="AB531">
        <v>-117.169324</v>
      </c>
      <c r="AC531">
        <v>1</v>
      </c>
      <c r="AD531" t="s">
        <v>18387</v>
      </c>
      <c r="AE531">
        <v>5771</v>
      </c>
      <c r="AF531" t="s">
        <v>18627</v>
      </c>
      <c r="AI531" t="s">
        <v>18389</v>
      </c>
      <c r="AJ531" t="s">
        <v>18390</v>
      </c>
      <c r="AK531" t="s">
        <v>18391</v>
      </c>
      <c r="AL531">
        <v>92111</v>
      </c>
      <c r="AM531" t="s">
        <v>18392</v>
      </c>
      <c r="AN531" t="s">
        <v>18393</v>
      </c>
    </row>
    <row r="532" spans="1:40" ht="28.8" x14ac:dyDescent="0.3">
      <c r="A532" t="s">
        <v>2838</v>
      </c>
      <c r="B532" s="2" t="s">
        <v>15</v>
      </c>
      <c r="C532" s="3">
        <v>40025</v>
      </c>
      <c r="D532" t="s">
        <v>25</v>
      </c>
      <c r="E532" t="s">
        <v>120</v>
      </c>
      <c r="G532" t="s">
        <v>2839</v>
      </c>
      <c r="H532" s="2" t="s">
        <v>610</v>
      </c>
      <c r="I532" s="2" t="s">
        <v>30</v>
      </c>
      <c r="J532" s="1" t="s">
        <v>2840</v>
      </c>
      <c r="K532" s="1">
        <f t="shared" si="36"/>
        <v>1</v>
      </c>
      <c r="L532" s="1">
        <f t="shared" si="36"/>
        <v>0</v>
      </c>
      <c r="M532" s="1">
        <f t="shared" si="36"/>
        <v>0</v>
      </c>
      <c r="N532" s="1">
        <f t="shared" si="36"/>
        <v>0</v>
      </c>
      <c r="O532" s="1">
        <f t="shared" si="37"/>
        <v>1</v>
      </c>
      <c r="P532" s="1" t="s">
        <v>18346</v>
      </c>
      <c r="Q532" s="1" t="s">
        <v>18355</v>
      </c>
      <c r="R532" s="1">
        <v>66</v>
      </c>
      <c r="S532" s="9">
        <f t="shared" si="39"/>
        <v>49.216200000000001</v>
      </c>
      <c r="T532" s="3">
        <v>44336</v>
      </c>
      <c r="U532" s="8" t="s">
        <v>2841</v>
      </c>
      <c r="V532" s="3">
        <v>44699</v>
      </c>
      <c r="W532" s="8" t="s">
        <v>2842</v>
      </c>
      <c r="X532" s="8">
        <v>11.8</v>
      </c>
      <c r="Y532" s="10">
        <f t="shared" si="38"/>
        <v>580.75116000000003</v>
      </c>
      <c r="Z532" s="10">
        <f>IFERROR(INDEX(EFs!B:B,MATCH(P532,EFs!A:A,0))*Dataset!Y532/1000,0)</f>
        <v>0.52755024260653838</v>
      </c>
      <c r="AA532">
        <v>33.043106000000002</v>
      </c>
      <c r="AB532">
        <v>-117.08294600000001</v>
      </c>
      <c r="AC532">
        <v>1</v>
      </c>
      <c r="AD532" t="s">
        <v>18387</v>
      </c>
      <c r="AE532">
        <v>11513</v>
      </c>
      <c r="AF532" t="s">
        <v>18733</v>
      </c>
      <c r="AI532" t="s">
        <v>18389</v>
      </c>
      <c r="AJ532" t="s">
        <v>18390</v>
      </c>
      <c r="AK532" t="s">
        <v>18391</v>
      </c>
      <c r="AL532">
        <v>92127</v>
      </c>
      <c r="AM532" t="s">
        <v>18392</v>
      </c>
      <c r="AN532" t="s">
        <v>18393</v>
      </c>
    </row>
    <row r="533" spans="1:40" ht="28.8" x14ac:dyDescent="0.3">
      <c r="A533" t="s">
        <v>2843</v>
      </c>
      <c r="B533" s="2" t="s">
        <v>15</v>
      </c>
      <c r="C533" s="3">
        <v>40025</v>
      </c>
      <c r="D533" t="s">
        <v>25</v>
      </c>
      <c r="E533" t="s">
        <v>120</v>
      </c>
      <c r="G533" t="s">
        <v>2844</v>
      </c>
      <c r="H533" s="2" t="s">
        <v>610</v>
      </c>
      <c r="I533" s="2" t="s">
        <v>30</v>
      </c>
      <c r="J533" s="1" t="s">
        <v>2845</v>
      </c>
      <c r="K533" s="1">
        <f t="shared" si="36"/>
        <v>1</v>
      </c>
      <c r="L533" s="1">
        <f t="shared" si="36"/>
        <v>0</v>
      </c>
      <c r="M533" s="1">
        <f t="shared" si="36"/>
        <v>0</v>
      </c>
      <c r="N533" s="1">
        <f t="shared" si="36"/>
        <v>0</v>
      </c>
      <c r="O533" s="1">
        <f t="shared" si="37"/>
        <v>1</v>
      </c>
      <c r="P533" s="1" t="s">
        <v>18346</v>
      </c>
      <c r="Q533" s="1" t="s">
        <v>18355</v>
      </c>
      <c r="R533" s="1">
        <v>102</v>
      </c>
      <c r="S533" s="9">
        <f t="shared" si="39"/>
        <v>76.061400000000006</v>
      </c>
      <c r="T533" s="3">
        <v>44336</v>
      </c>
      <c r="U533" s="8" t="s">
        <v>2846</v>
      </c>
      <c r="V533" s="3">
        <v>44699</v>
      </c>
      <c r="W533" s="8" t="s">
        <v>2847</v>
      </c>
      <c r="X533" s="8">
        <v>11</v>
      </c>
      <c r="Y533" s="10">
        <f t="shared" si="38"/>
        <v>836.67540000000008</v>
      </c>
      <c r="Z533" s="10">
        <f>IFERROR(INDEX(EFs!B:B,MATCH(P533,EFs!A:A,0))*Dataset!Y533/1000,0)</f>
        <v>0.76003001053484354</v>
      </c>
      <c r="AA533">
        <v>33.043830999999997</v>
      </c>
      <c r="AB533">
        <v>-117.087979</v>
      </c>
      <c r="AC533">
        <v>1</v>
      </c>
      <c r="AD533" t="s">
        <v>18387</v>
      </c>
      <c r="AE533">
        <v>11204</v>
      </c>
      <c r="AF533" t="s">
        <v>18734</v>
      </c>
      <c r="AI533" t="s">
        <v>18389</v>
      </c>
      <c r="AJ533" t="s">
        <v>18390</v>
      </c>
      <c r="AK533" t="s">
        <v>18391</v>
      </c>
      <c r="AL533">
        <v>92127</v>
      </c>
      <c r="AM533" t="s">
        <v>18392</v>
      </c>
      <c r="AN533" t="s">
        <v>18407</v>
      </c>
    </row>
    <row r="534" spans="1:40" ht="28.8" x14ac:dyDescent="0.3">
      <c r="A534" t="s">
        <v>2848</v>
      </c>
      <c r="B534" s="2" t="s">
        <v>15</v>
      </c>
      <c r="C534" s="3">
        <v>40025</v>
      </c>
      <c r="D534" t="s">
        <v>25</v>
      </c>
      <c r="E534" t="s">
        <v>120</v>
      </c>
      <c r="G534" t="s">
        <v>2849</v>
      </c>
      <c r="H534" s="2" t="s">
        <v>217</v>
      </c>
      <c r="I534" s="2" t="s">
        <v>218</v>
      </c>
      <c r="J534" s="1" t="s">
        <v>2850</v>
      </c>
      <c r="K534" s="1">
        <f t="shared" si="36"/>
        <v>1</v>
      </c>
      <c r="L534" s="1">
        <f t="shared" si="36"/>
        <v>0</v>
      </c>
      <c r="M534" s="1">
        <f t="shared" si="36"/>
        <v>0</v>
      </c>
      <c r="N534" s="1">
        <f t="shared" si="36"/>
        <v>0</v>
      </c>
      <c r="O534" s="1">
        <f t="shared" si="37"/>
        <v>1</v>
      </c>
      <c r="P534" s="1" t="s">
        <v>18346</v>
      </c>
      <c r="Q534" s="1" t="s">
        <v>18355</v>
      </c>
      <c r="R534" s="1">
        <v>135</v>
      </c>
      <c r="S534" s="9">
        <f t="shared" si="39"/>
        <v>100.6695</v>
      </c>
      <c r="T534" s="3">
        <v>44406</v>
      </c>
      <c r="U534" s="8" t="s">
        <v>1562</v>
      </c>
      <c r="V534" s="3">
        <v>44776</v>
      </c>
      <c r="W534" s="8" t="s">
        <v>2851</v>
      </c>
      <c r="X534" s="8">
        <v>11.8</v>
      </c>
      <c r="Y534" s="10">
        <f t="shared" si="38"/>
        <v>1187.9001000000001</v>
      </c>
      <c r="Z534" s="10">
        <f>IFERROR(INDEX(EFs!B:B,MATCH(P534,EFs!A:A,0))*Dataset!Y534/1000,0)</f>
        <v>1.0790800416951922</v>
      </c>
      <c r="AA534">
        <v>32.568283999999998</v>
      </c>
      <c r="AB534">
        <v>-116.996883</v>
      </c>
      <c r="AC534">
        <v>1</v>
      </c>
      <c r="AD534" t="s">
        <v>18394</v>
      </c>
      <c r="AE534">
        <v>1600</v>
      </c>
      <c r="AF534" t="s">
        <v>18735</v>
      </c>
      <c r="AI534" t="s">
        <v>18389</v>
      </c>
      <c r="AJ534" t="s">
        <v>18390</v>
      </c>
      <c r="AK534" t="s">
        <v>18391</v>
      </c>
      <c r="AL534">
        <v>92154</v>
      </c>
      <c r="AM534" t="s">
        <v>18392</v>
      </c>
      <c r="AN534" t="s">
        <v>18397</v>
      </c>
    </row>
    <row r="535" spans="1:40" ht="43.2" x14ac:dyDescent="0.3">
      <c r="A535" t="s">
        <v>2852</v>
      </c>
      <c r="B535" s="2" t="s">
        <v>15</v>
      </c>
      <c r="C535" s="3">
        <v>40025</v>
      </c>
      <c r="D535" t="s">
        <v>193</v>
      </c>
      <c r="E535" t="s">
        <v>2853</v>
      </c>
      <c r="F535" t="s">
        <v>27</v>
      </c>
      <c r="G535" t="s">
        <v>2854</v>
      </c>
      <c r="H535" s="2" t="s">
        <v>154</v>
      </c>
      <c r="I535" s="2" t="s">
        <v>155</v>
      </c>
      <c r="J535" s="1" t="s">
        <v>2855</v>
      </c>
      <c r="K535" s="1">
        <f t="shared" si="36"/>
        <v>1</v>
      </c>
      <c r="L535" s="1">
        <f t="shared" si="36"/>
        <v>0</v>
      </c>
      <c r="M535" s="1">
        <f t="shared" si="36"/>
        <v>0</v>
      </c>
      <c r="N535" s="1">
        <f t="shared" si="36"/>
        <v>0</v>
      </c>
      <c r="O535" s="1">
        <f t="shared" si="37"/>
        <v>1</v>
      </c>
      <c r="P535" s="1" t="s">
        <v>18346</v>
      </c>
      <c r="Q535" s="1">
        <v>200</v>
      </c>
      <c r="R535" s="1">
        <v>315</v>
      </c>
      <c r="S535" s="9">
        <f t="shared" si="39"/>
        <v>200</v>
      </c>
      <c r="T535" s="3">
        <v>44356</v>
      </c>
      <c r="U535" s="8" t="s">
        <v>2856</v>
      </c>
      <c r="V535" s="3">
        <v>44356</v>
      </c>
      <c r="W535" s="8" t="s">
        <v>2857</v>
      </c>
      <c r="X535" s="8">
        <v>1.1000000000000001</v>
      </c>
      <c r="Y535" s="10">
        <f t="shared" si="38"/>
        <v>220.00000000000003</v>
      </c>
      <c r="Z535" s="10">
        <f>IFERROR(INDEX(EFs!B:B,MATCH(P535,EFs!A:A,0))*Dataset!Y535/1000,0)</f>
        <v>0.19984644262000004</v>
      </c>
      <c r="AA535">
        <v>33.124474999999997</v>
      </c>
      <c r="AB535">
        <v>-117.114368</v>
      </c>
      <c r="AC535">
        <v>1</v>
      </c>
      <c r="AD535" t="s">
        <v>18387</v>
      </c>
      <c r="AE535">
        <v>571</v>
      </c>
      <c r="AF535" t="s">
        <v>18630</v>
      </c>
      <c r="AI535" t="s">
        <v>18421</v>
      </c>
      <c r="AJ535" t="s">
        <v>18390</v>
      </c>
      <c r="AK535" t="s">
        <v>18391</v>
      </c>
      <c r="AL535">
        <v>92029</v>
      </c>
      <c r="AM535" t="s">
        <v>18392</v>
      </c>
      <c r="AN535" t="s">
        <v>18393</v>
      </c>
    </row>
    <row r="536" spans="1:40" ht="43.2" x14ac:dyDescent="0.3">
      <c r="A536" t="s">
        <v>2858</v>
      </c>
      <c r="B536" s="2" t="s">
        <v>15</v>
      </c>
      <c r="C536" s="3">
        <v>40025</v>
      </c>
      <c r="D536" t="s">
        <v>193</v>
      </c>
      <c r="E536" t="s">
        <v>1036</v>
      </c>
      <c r="F536" t="s">
        <v>27</v>
      </c>
      <c r="G536" t="s">
        <v>2859</v>
      </c>
      <c r="H536" s="2" t="s">
        <v>2860</v>
      </c>
      <c r="I536" s="2" t="s">
        <v>328</v>
      </c>
      <c r="J536" s="1" t="s">
        <v>2861</v>
      </c>
      <c r="K536" s="1">
        <f t="shared" si="36"/>
        <v>1</v>
      </c>
      <c r="L536" s="1">
        <f t="shared" si="36"/>
        <v>0</v>
      </c>
      <c r="M536" s="1">
        <f t="shared" si="36"/>
        <v>0</v>
      </c>
      <c r="N536" s="1">
        <f t="shared" si="36"/>
        <v>0</v>
      </c>
      <c r="O536" s="1">
        <f t="shared" si="37"/>
        <v>1</v>
      </c>
      <c r="P536" s="1" t="s">
        <v>18346</v>
      </c>
      <c r="Q536" s="1">
        <v>100</v>
      </c>
      <c r="R536" s="1">
        <v>177</v>
      </c>
      <c r="S536" s="9">
        <f t="shared" si="39"/>
        <v>100</v>
      </c>
      <c r="T536" s="3">
        <v>44697</v>
      </c>
      <c r="U536" s="8" t="s">
        <v>2862</v>
      </c>
      <c r="V536" s="3">
        <v>44697</v>
      </c>
      <c r="W536" s="8" t="s">
        <v>2863</v>
      </c>
      <c r="X536" s="8">
        <v>5.4</v>
      </c>
      <c r="Y536" s="10">
        <f t="shared" si="38"/>
        <v>540</v>
      </c>
      <c r="Z536" s="10">
        <f>IFERROR(INDEX(EFs!B:B,MATCH(P536,EFs!A:A,0))*Dataset!Y536/1000,0)</f>
        <v>0.49053217734000004</v>
      </c>
      <c r="AA536">
        <v>32.617559999999997</v>
      </c>
      <c r="AB536">
        <v>-116.18974</v>
      </c>
      <c r="AC536">
        <v>0.5</v>
      </c>
      <c r="AD536" t="s">
        <v>18422</v>
      </c>
      <c r="AI536" t="s">
        <v>18736</v>
      </c>
      <c r="AJ536" t="s">
        <v>18390</v>
      </c>
      <c r="AK536" t="s">
        <v>18391</v>
      </c>
      <c r="AL536">
        <v>91934</v>
      </c>
      <c r="AM536" t="s">
        <v>18392</v>
      </c>
      <c r="AN536" t="s">
        <v>18397</v>
      </c>
    </row>
    <row r="537" spans="1:40" ht="57.6" x14ac:dyDescent="0.3">
      <c r="A537" t="s">
        <v>2864</v>
      </c>
      <c r="B537" s="2" t="s">
        <v>15</v>
      </c>
      <c r="C537" s="3">
        <v>40025</v>
      </c>
      <c r="D537" t="s">
        <v>193</v>
      </c>
      <c r="E537" t="s">
        <v>1036</v>
      </c>
      <c r="F537" t="s">
        <v>72</v>
      </c>
      <c r="G537" t="s">
        <v>2865</v>
      </c>
      <c r="H537" s="2" t="s">
        <v>1961</v>
      </c>
      <c r="I537" s="2" t="s">
        <v>328</v>
      </c>
      <c r="J537" s="1" t="s">
        <v>2866</v>
      </c>
      <c r="K537" s="1">
        <f t="shared" si="36"/>
        <v>1</v>
      </c>
      <c r="L537" s="1">
        <f t="shared" si="36"/>
        <v>0</v>
      </c>
      <c r="M537" s="1">
        <f t="shared" si="36"/>
        <v>0</v>
      </c>
      <c r="N537" s="1">
        <f t="shared" si="36"/>
        <v>0</v>
      </c>
      <c r="O537" s="1">
        <f t="shared" si="37"/>
        <v>1</v>
      </c>
      <c r="P537" s="1" t="s">
        <v>18346</v>
      </c>
      <c r="Q537" s="1">
        <v>100</v>
      </c>
      <c r="R537" s="1">
        <v>277</v>
      </c>
      <c r="S537" s="9">
        <f t="shared" si="39"/>
        <v>100</v>
      </c>
      <c r="T537" s="3">
        <v>44697</v>
      </c>
      <c r="U537" s="8" t="s">
        <v>2867</v>
      </c>
      <c r="V537" s="3">
        <v>44697</v>
      </c>
      <c r="W537" s="8" t="s">
        <v>2868</v>
      </c>
      <c r="X537" s="8">
        <v>7.2</v>
      </c>
      <c r="Y537" s="10">
        <f t="shared" si="38"/>
        <v>720</v>
      </c>
      <c r="Z537" s="10">
        <f>IFERROR(INDEX(EFs!B:B,MATCH(P537,EFs!A:A,0))*Dataset!Y537/1000,0)</f>
        <v>0.65404290312000002</v>
      </c>
      <c r="AA537">
        <v>32.626109999999997</v>
      </c>
      <c r="AB537">
        <v>-116.46832999999999</v>
      </c>
      <c r="AC537">
        <v>0.5</v>
      </c>
      <c r="AD537" t="s">
        <v>18422</v>
      </c>
      <c r="AI537" t="s">
        <v>18643</v>
      </c>
      <c r="AJ537" t="s">
        <v>18390</v>
      </c>
      <c r="AK537" t="s">
        <v>18391</v>
      </c>
      <c r="AL537">
        <v>91906</v>
      </c>
      <c r="AM537" t="s">
        <v>18392</v>
      </c>
      <c r="AN537" t="s">
        <v>18397</v>
      </c>
    </row>
    <row r="538" spans="1:40" ht="57.6" x14ac:dyDescent="0.3">
      <c r="A538" t="s">
        <v>2869</v>
      </c>
      <c r="B538" s="2" t="s">
        <v>15</v>
      </c>
      <c r="C538" s="3">
        <v>40025</v>
      </c>
      <c r="D538" t="s">
        <v>193</v>
      </c>
      <c r="E538" t="s">
        <v>2870</v>
      </c>
      <c r="F538" t="s">
        <v>2871</v>
      </c>
      <c r="G538" t="s">
        <v>2872</v>
      </c>
      <c r="H538" s="2" t="s">
        <v>1579</v>
      </c>
      <c r="I538" s="2" t="s">
        <v>30</v>
      </c>
      <c r="J538" s="1" t="s">
        <v>2873</v>
      </c>
      <c r="K538" s="1">
        <f t="shared" si="36"/>
        <v>1</v>
      </c>
      <c r="L538" s="1">
        <f t="shared" si="36"/>
        <v>0</v>
      </c>
      <c r="M538" s="1">
        <f t="shared" si="36"/>
        <v>0</v>
      </c>
      <c r="N538" s="1">
        <f t="shared" si="36"/>
        <v>0</v>
      </c>
      <c r="O538" s="1">
        <f t="shared" si="37"/>
        <v>1</v>
      </c>
      <c r="P538" s="1" t="s">
        <v>18346</v>
      </c>
      <c r="Q538" s="1">
        <v>355</v>
      </c>
      <c r="R538" s="1">
        <v>460</v>
      </c>
      <c r="S538" s="9">
        <f t="shared" si="39"/>
        <v>355</v>
      </c>
      <c r="T538" s="3">
        <v>44461</v>
      </c>
      <c r="U538" s="8" t="s">
        <v>1095</v>
      </c>
      <c r="V538" s="3">
        <v>44804</v>
      </c>
      <c r="W538" s="8" t="s">
        <v>2874</v>
      </c>
      <c r="X538" s="8">
        <v>2645.6</v>
      </c>
      <c r="Y538" s="10">
        <f t="shared" si="38"/>
        <v>939188</v>
      </c>
      <c r="Z538" s="10">
        <f>IFERROR(INDEX(EFs!B:B,MATCH(P538,EFs!A:A,0))*Dataset!Y538/1000,0)</f>
        <v>853.15173068814806</v>
      </c>
      <c r="AA538">
        <v>32.940126999999997</v>
      </c>
      <c r="AB538">
        <v>-117.02278</v>
      </c>
      <c r="AC538">
        <v>1</v>
      </c>
      <c r="AD538" t="s">
        <v>18387</v>
      </c>
      <c r="AE538">
        <v>14145</v>
      </c>
      <c r="AF538" t="s">
        <v>18610</v>
      </c>
      <c r="AI538" t="s">
        <v>18600</v>
      </c>
      <c r="AJ538" t="s">
        <v>18390</v>
      </c>
      <c r="AK538" t="s">
        <v>18391</v>
      </c>
      <c r="AL538">
        <v>92064</v>
      </c>
      <c r="AM538" t="s">
        <v>18392</v>
      </c>
      <c r="AN538" t="s">
        <v>18393</v>
      </c>
    </row>
    <row r="539" spans="1:40" ht="57.6" x14ac:dyDescent="0.3">
      <c r="A539" t="s">
        <v>2875</v>
      </c>
      <c r="B539" s="2" t="s">
        <v>15</v>
      </c>
      <c r="C539" s="3">
        <v>40025</v>
      </c>
      <c r="D539" t="s">
        <v>193</v>
      </c>
      <c r="E539" t="s">
        <v>2876</v>
      </c>
      <c r="F539" t="s">
        <v>2559</v>
      </c>
      <c r="G539" t="s">
        <v>2877</v>
      </c>
      <c r="H539" s="2" t="s">
        <v>173</v>
      </c>
      <c r="I539" s="2" t="s">
        <v>174</v>
      </c>
      <c r="J539" s="1" t="s">
        <v>2878</v>
      </c>
      <c r="K539" s="1">
        <f t="shared" si="36"/>
        <v>1</v>
      </c>
      <c r="L539" s="1">
        <f t="shared" si="36"/>
        <v>0</v>
      </c>
      <c r="M539" s="1">
        <f t="shared" si="36"/>
        <v>0</v>
      </c>
      <c r="N539" s="1">
        <f t="shared" si="36"/>
        <v>0</v>
      </c>
      <c r="O539" s="1">
        <f t="shared" si="37"/>
        <v>1</v>
      </c>
      <c r="P539" s="1" t="s">
        <v>18346</v>
      </c>
      <c r="Q539" s="1">
        <v>105</v>
      </c>
      <c r="R539" s="1">
        <v>166</v>
      </c>
      <c r="S539" s="9">
        <f t="shared" si="39"/>
        <v>105</v>
      </c>
      <c r="T539" s="3">
        <v>44719</v>
      </c>
      <c r="U539" s="8" t="s">
        <v>2879</v>
      </c>
      <c r="V539" s="3">
        <v>44719</v>
      </c>
      <c r="W539" s="8" t="s">
        <v>2880</v>
      </c>
      <c r="X539" s="8">
        <v>4.3</v>
      </c>
      <c r="Y539" s="10">
        <f t="shared" si="38"/>
        <v>451.5</v>
      </c>
      <c r="Z539" s="10">
        <f>IFERROR(INDEX(EFs!B:B,MATCH(P539,EFs!A:A,0))*Dataset!Y539/1000,0)</f>
        <v>0.41013940383150005</v>
      </c>
      <c r="AA539">
        <v>32.702075999999998</v>
      </c>
      <c r="AB539">
        <v>-117.10141</v>
      </c>
      <c r="AC539">
        <v>1</v>
      </c>
      <c r="AD539" t="s">
        <v>18387</v>
      </c>
      <c r="AE539">
        <v>355</v>
      </c>
      <c r="AF539" t="s">
        <v>18737</v>
      </c>
      <c r="AI539" t="s">
        <v>18389</v>
      </c>
      <c r="AJ539" t="s">
        <v>18390</v>
      </c>
      <c r="AK539" t="s">
        <v>18391</v>
      </c>
      <c r="AL539">
        <v>92113</v>
      </c>
      <c r="AM539" t="s">
        <v>18392</v>
      </c>
      <c r="AN539" t="s">
        <v>18393</v>
      </c>
    </row>
    <row r="540" spans="1:40" ht="43.2" x14ac:dyDescent="0.3">
      <c r="A540" t="s">
        <v>2881</v>
      </c>
      <c r="B540" s="2" t="s">
        <v>15</v>
      </c>
      <c r="C540" s="3">
        <v>40025</v>
      </c>
      <c r="D540" t="s">
        <v>16</v>
      </c>
      <c r="E540" t="s">
        <v>2882</v>
      </c>
      <c r="F540" t="s">
        <v>2883</v>
      </c>
      <c r="G540" t="s">
        <v>2884</v>
      </c>
      <c r="H540" s="2" t="s">
        <v>115</v>
      </c>
      <c r="I540" s="2" t="s">
        <v>46</v>
      </c>
      <c r="J540" s="1" t="s">
        <v>2885</v>
      </c>
      <c r="K540" s="1">
        <f t="shared" si="36"/>
        <v>1</v>
      </c>
      <c r="L540" s="1">
        <f t="shared" si="36"/>
        <v>0</v>
      </c>
      <c r="M540" s="1">
        <f t="shared" si="36"/>
        <v>0</v>
      </c>
      <c r="N540" s="1">
        <f t="shared" si="36"/>
        <v>0</v>
      </c>
      <c r="O540" s="1">
        <f t="shared" si="37"/>
        <v>1</v>
      </c>
      <c r="P540" s="1" t="s">
        <v>18346</v>
      </c>
      <c r="Q540" s="1">
        <v>1000</v>
      </c>
      <c r="R540" s="1">
        <v>495</v>
      </c>
      <c r="S540" s="9">
        <f t="shared" si="39"/>
        <v>1000</v>
      </c>
      <c r="T540" s="3">
        <v>44419</v>
      </c>
      <c r="U540" s="8" t="s">
        <v>2355</v>
      </c>
      <c r="V540" s="3">
        <v>44419</v>
      </c>
      <c r="W540" s="8" t="s">
        <v>2886</v>
      </c>
      <c r="X540" s="8">
        <v>0.6</v>
      </c>
      <c r="Y540" s="10">
        <f t="shared" si="38"/>
        <v>600</v>
      </c>
      <c r="Z540" s="10">
        <f>IFERROR(INDEX(EFs!B:B,MATCH(P540,EFs!A:A,0))*Dataset!Y540/1000,0)</f>
        <v>0.54503575260000003</v>
      </c>
      <c r="AA540">
        <v>32.756044000000003</v>
      </c>
      <c r="AB540">
        <v>-117.207255</v>
      </c>
      <c r="AC540">
        <v>1</v>
      </c>
      <c r="AD540" t="s">
        <v>18394</v>
      </c>
      <c r="AE540">
        <v>3980</v>
      </c>
      <c r="AF540" t="s">
        <v>18738</v>
      </c>
      <c r="AI540" t="s">
        <v>18389</v>
      </c>
      <c r="AJ540" t="s">
        <v>18390</v>
      </c>
      <c r="AK540" t="s">
        <v>18391</v>
      </c>
      <c r="AL540">
        <v>92110</v>
      </c>
      <c r="AM540" t="s">
        <v>18392</v>
      </c>
      <c r="AN540" t="s">
        <v>18397</v>
      </c>
    </row>
    <row r="541" spans="1:40" ht="43.2" x14ac:dyDescent="0.3">
      <c r="A541" t="s">
        <v>2887</v>
      </c>
      <c r="B541" s="2" t="s">
        <v>15</v>
      </c>
      <c r="C541" s="3">
        <v>40025</v>
      </c>
      <c r="D541" t="s">
        <v>16</v>
      </c>
      <c r="E541" t="s">
        <v>2888</v>
      </c>
      <c r="F541" t="s">
        <v>2889</v>
      </c>
      <c r="G541" t="s">
        <v>2890</v>
      </c>
      <c r="H541" s="2" t="s">
        <v>115</v>
      </c>
      <c r="I541" s="2" t="s">
        <v>46</v>
      </c>
      <c r="J541" s="1" t="s">
        <v>2891</v>
      </c>
      <c r="K541" s="1">
        <f t="shared" si="36"/>
        <v>1</v>
      </c>
      <c r="L541" s="1">
        <f t="shared" si="36"/>
        <v>0</v>
      </c>
      <c r="M541" s="1">
        <f t="shared" si="36"/>
        <v>0</v>
      </c>
      <c r="N541" s="1">
        <f t="shared" si="36"/>
        <v>0</v>
      </c>
      <c r="O541" s="1">
        <f t="shared" si="37"/>
        <v>1</v>
      </c>
      <c r="P541" s="1" t="s">
        <v>18346</v>
      </c>
      <c r="Q541" s="1">
        <v>1000</v>
      </c>
      <c r="R541" s="1">
        <v>495</v>
      </c>
      <c r="S541" s="9">
        <f t="shared" si="39"/>
        <v>1000</v>
      </c>
      <c r="T541" s="3">
        <v>44419</v>
      </c>
      <c r="U541" s="8" t="s">
        <v>2892</v>
      </c>
      <c r="V541" s="3">
        <v>44419</v>
      </c>
      <c r="W541" s="8" t="s">
        <v>2893</v>
      </c>
      <c r="X541" s="8">
        <v>1</v>
      </c>
      <c r="Y541" s="10">
        <f t="shared" si="38"/>
        <v>1000</v>
      </c>
      <c r="Z541" s="10">
        <f>IFERROR(INDEX(EFs!B:B,MATCH(P541,EFs!A:A,0))*Dataset!Y541/1000,0)</f>
        <v>0.90839292100000002</v>
      </c>
      <c r="AA541">
        <v>32.756025999999999</v>
      </c>
      <c r="AB541">
        <v>-117.207268</v>
      </c>
      <c r="AC541">
        <v>1</v>
      </c>
      <c r="AD541" t="s">
        <v>18394</v>
      </c>
      <c r="AE541">
        <v>3970</v>
      </c>
      <c r="AF541" t="s">
        <v>18738</v>
      </c>
      <c r="AI541" t="s">
        <v>18389</v>
      </c>
      <c r="AJ541" t="s">
        <v>18390</v>
      </c>
      <c r="AK541" t="s">
        <v>18391</v>
      </c>
      <c r="AL541">
        <v>92110</v>
      </c>
      <c r="AM541" t="s">
        <v>18392</v>
      </c>
      <c r="AN541" t="s">
        <v>18397</v>
      </c>
    </row>
    <row r="542" spans="1:40" ht="43.2" x14ac:dyDescent="0.3">
      <c r="A542" t="s">
        <v>2894</v>
      </c>
      <c r="B542" s="2" t="s">
        <v>15</v>
      </c>
      <c r="C542" s="3">
        <v>40025</v>
      </c>
      <c r="D542" t="s">
        <v>16</v>
      </c>
      <c r="E542" t="s">
        <v>2888</v>
      </c>
      <c r="F542" t="s">
        <v>2889</v>
      </c>
      <c r="G542" t="s">
        <v>2890</v>
      </c>
      <c r="H542" s="2" t="s">
        <v>115</v>
      </c>
      <c r="I542" s="2" t="s">
        <v>46</v>
      </c>
      <c r="J542" s="1" t="s">
        <v>2895</v>
      </c>
      <c r="K542" s="1">
        <f t="shared" si="36"/>
        <v>1</v>
      </c>
      <c r="L542" s="1">
        <f t="shared" si="36"/>
        <v>0</v>
      </c>
      <c r="M542" s="1">
        <f t="shared" si="36"/>
        <v>0</v>
      </c>
      <c r="N542" s="1">
        <f t="shared" si="36"/>
        <v>0</v>
      </c>
      <c r="O542" s="1">
        <f t="shared" si="37"/>
        <v>1</v>
      </c>
      <c r="P542" s="1" t="s">
        <v>18346</v>
      </c>
      <c r="Q542" s="1">
        <v>1000</v>
      </c>
      <c r="R542" s="1">
        <v>495</v>
      </c>
      <c r="S542" s="9">
        <f t="shared" si="39"/>
        <v>1000</v>
      </c>
      <c r="T542" s="3">
        <v>44419</v>
      </c>
      <c r="U542" s="8" t="s">
        <v>2896</v>
      </c>
      <c r="V542" s="3">
        <v>44419</v>
      </c>
      <c r="W542" s="8" t="s">
        <v>2897</v>
      </c>
      <c r="X542" s="8">
        <v>1</v>
      </c>
      <c r="Y542" s="10">
        <f t="shared" si="38"/>
        <v>1000</v>
      </c>
      <c r="Z542" s="10">
        <f>IFERROR(INDEX(EFs!B:B,MATCH(P542,EFs!A:A,0))*Dataset!Y542/1000,0)</f>
        <v>0.90839292100000002</v>
      </c>
      <c r="AA542">
        <v>32.756025999999999</v>
      </c>
      <c r="AB542">
        <v>-117.207268</v>
      </c>
      <c r="AC542">
        <v>1</v>
      </c>
      <c r="AD542" t="s">
        <v>18394</v>
      </c>
      <c r="AE542">
        <v>3970</v>
      </c>
      <c r="AF542" t="s">
        <v>18738</v>
      </c>
      <c r="AI542" t="s">
        <v>18389</v>
      </c>
      <c r="AJ542" t="s">
        <v>18390</v>
      </c>
      <c r="AK542" t="s">
        <v>18391</v>
      </c>
      <c r="AL542">
        <v>92110</v>
      </c>
      <c r="AM542" t="s">
        <v>18392</v>
      </c>
      <c r="AN542" t="s">
        <v>18397</v>
      </c>
    </row>
    <row r="543" spans="1:40" ht="43.2" x14ac:dyDescent="0.3">
      <c r="A543" t="s">
        <v>2898</v>
      </c>
      <c r="B543" s="2" t="s">
        <v>15</v>
      </c>
      <c r="C543" s="3">
        <v>40025</v>
      </c>
      <c r="D543" t="s">
        <v>16</v>
      </c>
      <c r="E543" t="s">
        <v>2888</v>
      </c>
      <c r="F543" t="s">
        <v>2889</v>
      </c>
      <c r="G543" t="s">
        <v>2890</v>
      </c>
      <c r="H543" s="2" t="s">
        <v>115</v>
      </c>
      <c r="I543" s="2" t="s">
        <v>46</v>
      </c>
      <c r="J543" s="1" t="s">
        <v>2899</v>
      </c>
      <c r="K543" s="1">
        <f t="shared" si="36"/>
        <v>1</v>
      </c>
      <c r="L543" s="1">
        <f t="shared" si="36"/>
        <v>0</v>
      </c>
      <c r="M543" s="1">
        <f t="shared" si="36"/>
        <v>0</v>
      </c>
      <c r="N543" s="1">
        <f t="shared" si="36"/>
        <v>0</v>
      </c>
      <c r="O543" s="1">
        <f t="shared" si="37"/>
        <v>1</v>
      </c>
      <c r="P543" s="1" t="s">
        <v>18346</v>
      </c>
      <c r="Q543" s="1">
        <v>1000</v>
      </c>
      <c r="R543" s="1">
        <v>495</v>
      </c>
      <c r="S543" s="9">
        <f t="shared" si="39"/>
        <v>1000</v>
      </c>
      <c r="T543" s="3">
        <v>44419</v>
      </c>
      <c r="U543" s="8" t="s">
        <v>2896</v>
      </c>
      <c r="V543" s="3">
        <v>44419</v>
      </c>
      <c r="W543" s="8" t="s">
        <v>2897</v>
      </c>
      <c r="X543" s="8">
        <v>1</v>
      </c>
      <c r="Y543" s="10">
        <f t="shared" si="38"/>
        <v>1000</v>
      </c>
      <c r="Z543" s="10">
        <f>IFERROR(INDEX(EFs!B:B,MATCH(P543,EFs!A:A,0))*Dataset!Y543/1000,0)</f>
        <v>0.90839292100000002</v>
      </c>
      <c r="AA543">
        <v>32.756025999999999</v>
      </c>
      <c r="AB543">
        <v>-117.207268</v>
      </c>
      <c r="AC543">
        <v>1</v>
      </c>
      <c r="AD543" t="s">
        <v>18394</v>
      </c>
      <c r="AE543">
        <v>3970</v>
      </c>
      <c r="AF543" t="s">
        <v>18738</v>
      </c>
      <c r="AI543" t="s">
        <v>18389</v>
      </c>
      <c r="AJ543" t="s">
        <v>18390</v>
      </c>
      <c r="AK543" t="s">
        <v>18391</v>
      </c>
      <c r="AL543">
        <v>92110</v>
      </c>
      <c r="AM543" t="s">
        <v>18392</v>
      </c>
      <c r="AN543" t="s">
        <v>18397</v>
      </c>
    </row>
    <row r="544" spans="1:40" ht="43.2" x14ac:dyDescent="0.3">
      <c r="A544" t="s">
        <v>2900</v>
      </c>
      <c r="B544" s="2" t="s">
        <v>15</v>
      </c>
      <c r="C544" s="3">
        <v>40025</v>
      </c>
      <c r="D544" t="s">
        <v>16</v>
      </c>
      <c r="E544" t="s">
        <v>2901</v>
      </c>
      <c r="F544" t="s">
        <v>2902</v>
      </c>
      <c r="G544" t="s">
        <v>2903</v>
      </c>
      <c r="H544" s="2" t="s">
        <v>754</v>
      </c>
      <c r="I544" s="2" t="s">
        <v>139</v>
      </c>
      <c r="J544" s="1" t="s">
        <v>2904</v>
      </c>
      <c r="K544" s="1">
        <f t="shared" si="36"/>
        <v>1</v>
      </c>
      <c r="L544" s="1">
        <f t="shared" si="36"/>
        <v>0</v>
      </c>
      <c r="M544" s="1">
        <f t="shared" si="36"/>
        <v>0</v>
      </c>
      <c r="N544" s="1">
        <f t="shared" si="36"/>
        <v>0</v>
      </c>
      <c r="O544" s="1">
        <f t="shared" si="37"/>
        <v>1</v>
      </c>
      <c r="P544" s="1" t="s">
        <v>18346</v>
      </c>
      <c r="Q544" s="1">
        <v>450</v>
      </c>
      <c r="R544" s="1">
        <v>685</v>
      </c>
      <c r="S544" s="9">
        <f t="shared" si="39"/>
        <v>450</v>
      </c>
      <c r="T544" s="8"/>
      <c r="U544" s="8"/>
      <c r="V544" s="8"/>
      <c r="W544" s="8"/>
      <c r="X544" s="8"/>
      <c r="Y544" s="10">
        <f t="shared" si="38"/>
        <v>0</v>
      </c>
      <c r="Z544" s="10">
        <f>IFERROR(INDEX(EFs!B:B,MATCH(P544,EFs!A:A,0))*Dataset!Y544/1000,0)</f>
        <v>0</v>
      </c>
      <c r="AA544">
        <v>32.870114000000001</v>
      </c>
      <c r="AB544">
        <v>-117.21584799999999</v>
      </c>
      <c r="AC544">
        <v>1</v>
      </c>
      <c r="AD544" t="s">
        <v>18387</v>
      </c>
      <c r="AE544">
        <v>8775</v>
      </c>
      <c r="AF544" t="s">
        <v>18535</v>
      </c>
      <c r="AI544" t="s">
        <v>18389</v>
      </c>
      <c r="AJ544" t="s">
        <v>18390</v>
      </c>
      <c r="AK544" t="s">
        <v>18391</v>
      </c>
      <c r="AL544">
        <v>92122</v>
      </c>
      <c r="AM544" t="s">
        <v>18392</v>
      </c>
      <c r="AN544" t="s">
        <v>18393</v>
      </c>
    </row>
    <row r="545" spans="1:40" ht="57.6" x14ac:dyDescent="0.3">
      <c r="A545" t="s">
        <v>2905</v>
      </c>
      <c r="B545" s="2" t="s">
        <v>15</v>
      </c>
      <c r="C545" s="3">
        <v>40025</v>
      </c>
      <c r="D545" t="s">
        <v>193</v>
      </c>
      <c r="E545" t="s">
        <v>1043</v>
      </c>
      <c r="F545" t="s">
        <v>1044</v>
      </c>
      <c r="G545" t="s">
        <v>1045</v>
      </c>
      <c r="H545" s="2" t="s">
        <v>781</v>
      </c>
      <c r="I545" s="2" t="s">
        <v>782</v>
      </c>
      <c r="J545" s="1" t="s">
        <v>2906</v>
      </c>
      <c r="K545" s="1">
        <f t="shared" si="36"/>
        <v>1</v>
      </c>
      <c r="L545" s="1">
        <f t="shared" si="36"/>
        <v>0</v>
      </c>
      <c r="M545" s="1">
        <f t="shared" si="36"/>
        <v>0</v>
      </c>
      <c r="N545" s="1">
        <f t="shared" si="36"/>
        <v>0</v>
      </c>
      <c r="O545" s="1">
        <f t="shared" si="37"/>
        <v>1</v>
      </c>
      <c r="P545" s="1" t="s">
        <v>18346</v>
      </c>
      <c r="Q545" s="1">
        <v>600</v>
      </c>
      <c r="R545" s="1">
        <v>910</v>
      </c>
      <c r="S545" s="9">
        <f t="shared" si="39"/>
        <v>600</v>
      </c>
      <c r="T545" s="3">
        <v>44532</v>
      </c>
      <c r="U545" s="8" t="s">
        <v>2907</v>
      </c>
      <c r="V545" s="3">
        <v>44532</v>
      </c>
      <c r="W545" s="8" t="s">
        <v>2908</v>
      </c>
      <c r="X545" s="8">
        <v>14</v>
      </c>
      <c r="Y545" s="10">
        <f t="shared" si="38"/>
        <v>8400</v>
      </c>
      <c r="Z545" s="10">
        <f>IFERROR(INDEX(EFs!B:B,MATCH(P545,EFs!A:A,0))*Dataset!Y545/1000,0)</f>
        <v>7.6305005363999996</v>
      </c>
      <c r="AA545">
        <v>32.905453000000001</v>
      </c>
      <c r="AB545">
        <v>-117.183212</v>
      </c>
      <c r="AC545">
        <v>1</v>
      </c>
      <c r="AD545" t="s">
        <v>18387</v>
      </c>
      <c r="AE545">
        <v>10210</v>
      </c>
      <c r="AF545" t="s">
        <v>18549</v>
      </c>
      <c r="AI545" t="s">
        <v>18389</v>
      </c>
      <c r="AJ545" t="s">
        <v>18390</v>
      </c>
      <c r="AK545" t="s">
        <v>18391</v>
      </c>
      <c r="AL545">
        <v>92121</v>
      </c>
      <c r="AM545" t="s">
        <v>18392</v>
      </c>
      <c r="AN545" t="s">
        <v>18393</v>
      </c>
    </row>
    <row r="546" spans="1:40" ht="57.6" x14ac:dyDescent="0.3">
      <c r="A546" t="s">
        <v>2909</v>
      </c>
      <c r="B546" s="2" t="s">
        <v>15</v>
      </c>
      <c r="C546" s="3">
        <v>40025</v>
      </c>
      <c r="D546" t="s">
        <v>193</v>
      </c>
      <c r="E546" t="s">
        <v>58</v>
      </c>
      <c r="F546" t="s">
        <v>59</v>
      </c>
      <c r="G546" t="s">
        <v>60</v>
      </c>
      <c r="H546" s="2" t="s">
        <v>61</v>
      </c>
      <c r="I546" s="2" t="s">
        <v>62</v>
      </c>
      <c r="J546" s="1" t="s">
        <v>2910</v>
      </c>
      <c r="K546" s="1">
        <f t="shared" si="36"/>
        <v>1</v>
      </c>
      <c r="L546" s="1">
        <f t="shared" si="36"/>
        <v>0</v>
      </c>
      <c r="M546" s="1">
        <f t="shared" si="36"/>
        <v>0</v>
      </c>
      <c r="N546" s="1">
        <f t="shared" si="36"/>
        <v>0</v>
      </c>
      <c r="O546" s="1">
        <f t="shared" si="37"/>
        <v>1</v>
      </c>
      <c r="P546" s="1" t="s">
        <v>18346</v>
      </c>
      <c r="Q546" s="1">
        <v>100</v>
      </c>
      <c r="R546" s="1">
        <v>166</v>
      </c>
      <c r="S546" s="9">
        <f t="shared" si="39"/>
        <v>100</v>
      </c>
      <c r="T546" s="3">
        <v>44490</v>
      </c>
      <c r="U546" s="8" t="s">
        <v>2911</v>
      </c>
      <c r="V546" s="3">
        <v>44490</v>
      </c>
      <c r="W546" s="8" t="s">
        <v>2912</v>
      </c>
      <c r="X546" s="8">
        <v>6.4</v>
      </c>
      <c r="Y546" s="10">
        <f t="shared" si="38"/>
        <v>640</v>
      </c>
      <c r="Z546" s="10">
        <f>IFERROR(INDEX(EFs!B:B,MATCH(P546,EFs!A:A,0))*Dataset!Y546/1000,0)</f>
        <v>0.58137146944000007</v>
      </c>
      <c r="AA546">
        <v>32.772146999999997</v>
      </c>
      <c r="AB546">
        <v>-117.072548</v>
      </c>
      <c r="AC546">
        <v>1</v>
      </c>
      <c r="AD546" t="s">
        <v>18387</v>
      </c>
      <c r="AE546">
        <v>5500</v>
      </c>
      <c r="AF546" t="s">
        <v>18402</v>
      </c>
      <c r="AI546" t="s">
        <v>18389</v>
      </c>
      <c r="AJ546" t="s">
        <v>18390</v>
      </c>
      <c r="AK546" t="s">
        <v>18391</v>
      </c>
      <c r="AL546">
        <v>92182</v>
      </c>
      <c r="AM546" t="s">
        <v>18392</v>
      </c>
      <c r="AN546" t="s">
        <v>18393</v>
      </c>
    </row>
    <row r="547" spans="1:40" ht="43.2" x14ac:dyDescent="0.3">
      <c r="A547" t="s">
        <v>2913</v>
      </c>
      <c r="B547" s="2" t="s">
        <v>15</v>
      </c>
      <c r="C547" s="3">
        <v>40025</v>
      </c>
      <c r="D547" t="s">
        <v>16</v>
      </c>
      <c r="E547" t="s">
        <v>2914</v>
      </c>
      <c r="F547" t="s">
        <v>2915</v>
      </c>
      <c r="G547" t="s">
        <v>2916</v>
      </c>
      <c r="H547" s="2" t="s">
        <v>154</v>
      </c>
      <c r="I547" s="2" t="s">
        <v>155</v>
      </c>
      <c r="J547" s="1" t="s">
        <v>2917</v>
      </c>
      <c r="K547" s="1">
        <f t="shared" si="36"/>
        <v>1</v>
      </c>
      <c r="L547" s="1">
        <f t="shared" si="36"/>
        <v>0</v>
      </c>
      <c r="M547" s="1">
        <f t="shared" si="36"/>
        <v>0</v>
      </c>
      <c r="N547" s="1">
        <f t="shared" si="36"/>
        <v>0</v>
      </c>
      <c r="O547" s="1">
        <f t="shared" si="37"/>
        <v>1</v>
      </c>
      <c r="P547" s="1" t="s">
        <v>18346</v>
      </c>
      <c r="Q547" s="1">
        <v>1000</v>
      </c>
      <c r="R547" s="1">
        <v>1490</v>
      </c>
      <c r="S547" s="9">
        <f t="shared" si="39"/>
        <v>1000</v>
      </c>
      <c r="T547" s="3">
        <v>44391</v>
      </c>
      <c r="U547" s="8" t="s">
        <v>2918</v>
      </c>
      <c r="V547" s="3">
        <v>44391</v>
      </c>
      <c r="W547" s="8" t="s">
        <v>2693</v>
      </c>
      <c r="X547" s="8">
        <v>7.3</v>
      </c>
      <c r="Y547" s="10">
        <f t="shared" si="38"/>
        <v>7300</v>
      </c>
      <c r="Z547" s="10">
        <f>IFERROR(INDEX(EFs!B:B,MATCH(P547,EFs!A:A,0))*Dataset!Y547/1000,0)</f>
        <v>6.6312683232999996</v>
      </c>
      <c r="AA547">
        <v>33.104635999999999</v>
      </c>
      <c r="AB547">
        <v>-117.111878</v>
      </c>
      <c r="AC547">
        <v>1</v>
      </c>
      <c r="AD547" t="s">
        <v>18394</v>
      </c>
      <c r="AE547">
        <v>1521</v>
      </c>
      <c r="AF547" t="s">
        <v>18739</v>
      </c>
      <c r="AI547" t="s">
        <v>18421</v>
      </c>
      <c r="AJ547" t="s">
        <v>18390</v>
      </c>
      <c r="AK547" t="s">
        <v>18391</v>
      </c>
      <c r="AL547">
        <v>92029</v>
      </c>
      <c r="AM547" t="s">
        <v>18392</v>
      </c>
      <c r="AN547" t="s">
        <v>18397</v>
      </c>
    </row>
    <row r="548" spans="1:40" ht="43.2" x14ac:dyDescent="0.3">
      <c r="A548" t="s">
        <v>2919</v>
      </c>
      <c r="B548" s="2" t="s">
        <v>15</v>
      </c>
      <c r="C548" s="3">
        <v>40025</v>
      </c>
      <c r="D548" t="s">
        <v>16</v>
      </c>
      <c r="E548" t="s">
        <v>2914</v>
      </c>
      <c r="F548" t="s">
        <v>2920</v>
      </c>
      <c r="G548" t="s">
        <v>2916</v>
      </c>
      <c r="H548" s="2" t="s">
        <v>154</v>
      </c>
      <c r="I548" s="2" t="s">
        <v>155</v>
      </c>
      <c r="J548" s="1" t="s">
        <v>2921</v>
      </c>
      <c r="K548" s="1">
        <f t="shared" si="36"/>
        <v>1</v>
      </c>
      <c r="L548" s="1">
        <f t="shared" si="36"/>
        <v>0</v>
      </c>
      <c r="M548" s="1">
        <f t="shared" si="36"/>
        <v>0</v>
      </c>
      <c r="N548" s="1">
        <f t="shared" si="36"/>
        <v>0</v>
      </c>
      <c r="O548" s="1">
        <f t="shared" si="37"/>
        <v>1</v>
      </c>
      <c r="P548" s="1" t="s">
        <v>18346</v>
      </c>
      <c r="Q548" s="1">
        <v>1000</v>
      </c>
      <c r="R548" s="1">
        <v>1490</v>
      </c>
      <c r="S548" s="9">
        <f t="shared" si="39"/>
        <v>1000</v>
      </c>
      <c r="T548" s="3">
        <v>44391</v>
      </c>
      <c r="U548" s="8" t="s">
        <v>2922</v>
      </c>
      <c r="V548" s="3">
        <v>44391</v>
      </c>
      <c r="W548" s="8" t="s">
        <v>2923</v>
      </c>
      <c r="X548" s="8">
        <v>7.3</v>
      </c>
      <c r="Y548" s="10">
        <f t="shared" si="38"/>
        <v>7300</v>
      </c>
      <c r="Z548" s="10">
        <f>IFERROR(INDEX(EFs!B:B,MATCH(P548,EFs!A:A,0))*Dataset!Y548/1000,0)</f>
        <v>6.6312683232999996</v>
      </c>
      <c r="AA548">
        <v>33.104635999999999</v>
      </c>
      <c r="AB548">
        <v>-117.111878</v>
      </c>
      <c r="AC548">
        <v>1</v>
      </c>
      <c r="AD548" t="s">
        <v>18394</v>
      </c>
      <c r="AE548">
        <v>1521</v>
      </c>
      <c r="AF548" t="s">
        <v>18739</v>
      </c>
      <c r="AI548" t="s">
        <v>18421</v>
      </c>
      <c r="AJ548" t="s">
        <v>18390</v>
      </c>
      <c r="AK548" t="s">
        <v>18391</v>
      </c>
      <c r="AL548">
        <v>92029</v>
      </c>
      <c r="AM548" t="s">
        <v>18392</v>
      </c>
      <c r="AN548" t="s">
        <v>18397</v>
      </c>
    </row>
    <row r="549" spans="1:40" ht="57.6" x14ac:dyDescent="0.3">
      <c r="A549" t="s">
        <v>2924</v>
      </c>
      <c r="B549" s="2" t="s">
        <v>15</v>
      </c>
      <c r="C549" s="3">
        <v>40025</v>
      </c>
      <c r="D549" t="s">
        <v>193</v>
      </c>
      <c r="E549" t="s">
        <v>58</v>
      </c>
      <c r="F549" t="s">
        <v>59</v>
      </c>
      <c r="G549" t="s">
        <v>60</v>
      </c>
      <c r="H549" s="2" t="s">
        <v>61</v>
      </c>
      <c r="I549" s="2" t="s">
        <v>62</v>
      </c>
      <c r="J549" s="1" t="s">
        <v>2925</v>
      </c>
      <c r="K549" s="1">
        <f t="shared" si="36"/>
        <v>1</v>
      </c>
      <c r="L549" s="1">
        <f t="shared" si="36"/>
        <v>0</v>
      </c>
      <c r="M549" s="1">
        <f t="shared" si="36"/>
        <v>0</v>
      </c>
      <c r="N549" s="1">
        <f t="shared" si="36"/>
        <v>0</v>
      </c>
      <c r="O549" s="1">
        <f t="shared" si="37"/>
        <v>1</v>
      </c>
      <c r="P549" s="1" t="s">
        <v>18346</v>
      </c>
      <c r="Q549" s="1">
        <v>75</v>
      </c>
      <c r="R549" s="1">
        <v>100</v>
      </c>
      <c r="S549" s="9">
        <f t="shared" si="39"/>
        <v>75</v>
      </c>
      <c r="T549" s="3">
        <v>44490</v>
      </c>
      <c r="U549" s="8" t="s">
        <v>2926</v>
      </c>
      <c r="V549" s="3">
        <v>44490</v>
      </c>
      <c r="W549" s="8" t="s">
        <v>2927</v>
      </c>
      <c r="X549" s="8">
        <v>5.0999999999999996</v>
      </c>
      <c r="Y549" s="10">
        <f t="shared" si="38"/>
        <v>382.5</v>
      </c>
      <c r="Z549" s="10">
        <f>IFERROR(INDEX(EFs!B:B,MATCH(P549,EFs!A:A,0))*Dataset!Y549/1000,0)</f>
        <v>0.34746029228250003</v>
      </c>
      <c r="AA549">
        <v>32.772146999999997</v>
      </c>
      <c r="AB549">
        <v>-117.072548</v>
      </c>
      <c r="AC549">
        <v>1</v>
      </c>
      <c r="AD549" t="s">
        <v>18387</v>
      </c>
      <c r="AE549">
        <v>5500</v>
      </c>
      <c r="AF549" t="s">
        <v>18402</v>
      </c>
      <c r="AI549" t="s">
        <v>18389</v>
      </c>
      <c r="AJ549" t="s">
        <v>18390</v>
      </c>
      <c r="AK549" t="s">
        <v>18391</v>
      </c>
      <c r="AL549">
        <v>92182</v>
      </c>
      <c r="AM549" t="s">
        <v>18392</v>
      </c>
      <c r="AN549" t="s">
        <v>18393</v>
      </c>
    </row>
    <row r="550" spans="1:40" ht="57.6" x14ac:dyDescent="0.3">
      <c r="A550" t="s">
        <v>2928</v>
      </c>
      <c r="B550" s="2" t="s">
        <v>15</v>
      </c>
      <c r="C550" s="3">
        <v>40025</v>
      </c>
      <c r="D550" t="s">
        <v>193</v>
      </c>
      <c r="E550" t="s">
        <v>2929</v>
      </c>
      <c r="F550" t="s">
        <v>27</v>
      </c>
      <c r="G550" t="s">
        <v>2930</v>
      </c>
      <c r="H550" s="2" t="s">
        <v>106</v>
      </c>
      <c r="I550" s="2" t="s">
        <v>107</v>
      </c>
      <c r="J550" s="1" t="s">
        <v>2931</v>
      </c>
      <c r="K550" s="1">
        <f t="shared" si="36"/>
        <v>1</v>
      </c>
      <c r="L550" s="1">
        <f t="shared" si="36"/>
        <v>0</v>
      </c>
      <c r="M550" s="1">
        <f t="shared" si="36"/>
        <v>0</v>
      </c>
      <c r="N550" s="1">
        <f t="shared" si="36"/>
        <v>0</v>
      </c>
      <c r="O550" s="1">
        <f t="shared" si="37"/>
        <v>1</v>
      </c>
      <c r="P550" s="1" t="s">
        <v>18346</v>
      </c>
      <c r="Q550" s="1">
        <v>135</v>
      </c>
      <c r="R550" s="1">
        <v>215</v>
      </c>
      <c r="S550" s="9">
        <f t="shared" si="39"/>
        <v>135</v>
      </c>
      <c r="T550" s="3">
        <v>44562</v>
      </c>
      <c r="U550" s="8" t="s">
        <v>2693</v>
      </c>
      <c r="V550" s="3">
        <v>44562</v>
      </c>
      <c r="W550" s="8" t="s">
        <v>2932</v>
      </c>
      <c r="X550" s="8">
        <v>4.5</v>
      </c>
      <c r="Y550" s="10">
        <f t="shared" si="38"/>
        <v>607.5</v>
      </c>
      <c r="Z550" s="10">
        <f>IFERROR(INDEX(EFs!B:B,MATCH(P550,EFs!A:A,0))*Dataset!Y550/1000,0)</f>
        <v>0.55184869950750004</v>
      </c>
      <c r="AA550">
        <v>32.838814999999997</v>
      </c>
      <c r="AB550">
        <v>-117.12763700000001</v>
      </c>
      <c r="AC550">
        <v>1</v>
      </c>
      <c r="AD550" t="s">
        <v>18387</v>
      </c>
      <c r="AE550">
        <v>5770</v>
      </c>
      <c r="AF550" t="s">
        <v>18740</v>
      </c>
      <c r="AI550" t="s">
        <v>18389</v>
      </c>
      <c r="AJ550" t="s">
        <v>18390</v>
      </c>
      <c r="AK550" t="s">
        <v>18391</v>
      </c>
      <c r="AL550">
        <v>92123</v>
      </c>
      <c r="AM550" t="s">
        <v>18392</v>
      </c>
      <c r="AN550" t="s">
        <v>18393</v>
      </c>
    </row>
    <row r="551" spans="1:40" ht="57.6" x14ac:dyDescent="0.3">
      <c r="A551" t="s">
        <v>2933</v>
      </c>
      <c r="B551" s="2" t="s">
        <v>15</v>
      </c>
      <c r="C551" s="3">
        <v>40025</v>
      </c>
      <c r="D551" t="s">
        <v>193</v>
      </c>
      <c r="E551" t="s">
        <v>2934</v>
      </c>
      <c r="F551" t="s">
        <v>161</v>
      </c>
      <c r="G551" t="s">
        <v>2935</v>
      </c>
      <c r="H551" s="2" t="s">
        <v>163</v>
      </c>
      <c r="I551" s="2" t="s">
        <v>164</v>
      </c>
      <c r="J551" s="1" t="s">
        <v>2936</v>
      </c>
      <c r="K551" s="1">
        <f t="shared" si="36"/>
        <v>1</v>
      </c>
      <c r="L551" s="1">
        <f t="shared" si="36"/>
        <v>0</v>
      </c>
      <c r="M551" s="1">
        <f t="shared" si="36"/>
        <v>0</v>
      </c>
      <c r="N551" s="1">
        <f t="shared" si="36"/>
        <v>0</v>
      </c>
      <c r="O551" s="1">
        <f t="shared" si="37"/>
        <v>1</v>
      </c>
      <c r="P551" s="1" t="s">
        <v>18346</v>
      </c>
      <c r="Q551" s="1">
        <v>200</v>
      </c>
      <c r="R551" s="1">
        <v>317</v>
      </c>
      <c r="S551" s="9">
        <f t="shared" si="39"/>
        <v>200</v>
      </c>
      <c r="T551" s="8"/>
      <c r="U551" s="8"/>
      <c r="V551" s="8"/>
      <c r="W551" s="8"/>
      <c r="X551" s="8"/>
      <c r="Y551" s="10">
        <f t="shared" si="38"/>
        <v>0</v>
      </c>
      <c r="Z551" s="10">
        <f>IFERROR(INDEX(EFs!B:B,MATCH(P551,EFs!A:A,0))*Dataset!Y551/1000,0)</f>
        <v>0</v>
      </c>
      <c r="AA551">
        <v>33.387723000000001</v>
      </c>
      <c r="AB551">
        <v>-117.44475799999999</v>
      </c>
      <c r="AC551">
        <v>0.5</v>
      </c>
      <c r="AD551" t="s">
        <v>18422</v>
      </c>
      <c r="AI551" t="s">
        <v>18423</v>
      </c>
      <c r="AJ551" t="s">
        <v>18390</v>
      </c>
      <c r="AK551" t="s">
        <v>18391</v>
      </c>
      <c r="AL551">
        <v>92055</v>
      </c>
      <c r="AM551" t="s">
        <v>18392</v>
      </c>
      <c r="AN551" t="s">
        <v>18397</v>
      </c>
    </row>
    <row r="552" spans="1:40" ht="57.6" x14ac:dyDescent="0.3">
      <c r="A552" t="s">
        <v>2937</v>
      </c>
      <c r="B552" s="2" t="s">
        <v>15</v>
      </c>
      <c r="C552" s="3">
        <v>40025</v>
      </c>
      <c r="D552" t="s">
        <v>193</v>
      </c>
      <c r="E552" t="s">
        <v>2938</v>
      </c>
      <c r="F552" t="s">
        <v>2939</v>
      </c>
      <c r="G552" t="s">
        <v>2940</v>
      </c>
      <c r="H552" s="2" t="s">
        <v>201</v>
      </c>
      <c r="I552" s="2" t="s">
        <v>46</v>
      </c>
      <c r="J552" s="1" t="s">
        <v>2941</v>
      </c>
      <c r="K552" s="1">
        <f t="shared" si="36"/>
        <v>1</v>
      </c>
      <c r="L552" s="1">
        <f t="shared" si="36"/>
        <v>0</v>
      </c>
      <c r="M552" s="1">
        <f t="shared" si="36"/>
        <v>0</v>
      </c>
      <c r="N552" s="1">
        <f t="shared" si="36"/>
        <v>0</v>
      </c>
      <c r="O552" s="1">
        <f t="shared" si="37"/>
        <v>1</v>
      </c>
      <c r="P552" s="1" t="s">
        <v>18346</v>
      </c>
      <c r="Q552" s="1">
        <v>600</v>
      </c>
      <c r="R552" s="1">
        <v>910</v>
      </c>
      <c r="S552" s="9">
        <f t="shared" si="39"/>
        <v>600</v>
      </c>
      <c r="T552" s="3">
        <v>44715</v>
      </c>
      <c r="U552" s="8" t="s">
        <v>2942</v>
      </c>
      <c r="V552" s="3">
        <v>44715</v>
      </c>
      <c r="W552" s="8" t="s">
        <v>2943</v>
      </c>
      <c r="X552" s="8">
        <v>1.4</v>
      </c>
      <c r="Y552" s="10">
        <f t="shared" si="38"/>
        <v>840</v>
      </c>
      <c r="Z552" s="10">
        <f>IFERROR(INDEX(EFs!B:B,MATCH(P552,EFs!A:A,0))*Dataset!Y552/1000,0)</f>
        <v>0.76305005364</v>
      </c>
      <c r="AA552">
        <v>32.890681000000001</v>
      </c>
      <c r="AB552">
        <v>-117.241736</v>
      </c>
      <c r="AC552">
        <v>0.7</v>
      </c>
      <c r="AD552" t="s">
        <v>18408</v>
      </c>
      <c r="AF552" t="s">
        <v>18493</v>
      </c>
      <c r="AI552" t="s">
        <v>18428</v>
      </c>
      <c r="AJ552" t="s">
        <v>18390</v>
      </c>
      <c r="AK552" t="s">
        <v>18391</v>
      </c>
      <c r="AL552">
        <v>92093</v>
      </c>
      <c r="AM552" t="s">
        <v>18392</v>
      </c>
      <c r="AN552" t="s">
        <v>18397</v>
      </c>
    </row>
    <row r="553" spans="1:40" ht="57.6" x14ac:dyDescent="0.3">
      <c r="A553" t="s">
        <v>2944</v>
      </c>
      <c r="B553" s="2" t="s">
        <v>15</v>
      </c>
      <c r="C553" s="3">
        <v>40025</v>
      </c>
      <c r="D553" t="s">
        <v>193</v>
      </c>
      <c r="E553" t="s">
        <v>2945</v>
      </c>
      <c r="F553" t="s">
        <v>2946</v>
      </c>
      <c r="G553" t="s">
        <v>2947</v>
      </c>
      <c r="H553" s="2" t="s">
        <v>610</v>
      </c>
      <c r="I553" s="2" t="s">
        <v>30</v>
      </c>
      <c r="J553" s="1" t="s">
        <v>2948</v>
      </c>
      <c r="K553" s="1">
        <f t="shared" si="36"/>
        <v>1</v>
      </c>
      <c r="L553" s="1">
        <f t="shared" si="36"/>
        <v>0</v>
      </c>
      <c r="M553" s="1">
        <f t="shared" si="36"/>
        <v>0</v>
      </c>
      <c r="N553" s="1">
        <f t="shared" si="36"/>
        <v>0</v>
      </c>
      <c r="O553" s="1">
        <f t="shared" si="37"/>
        <v>1</v>
      </c>
      <c r="P553" s="1" t="s">
        <v>18346</v>
      </c>
      <c r="Q553" s="1">
        <v>175</v>
      </c>
      <c r="R553" s="1">
        <v>277</v>
      </c>
      <c r="S553" s="9">
        <f t="shared" si="39"/>
        <v>175</v>
      </c>
      <c r="T553" s="3">
        <v>44336</v>
      </c>
      <c r="U553" s="8" t="s">
        <v>177</v>
      </c>
      <c r="V553" s="3">
        <v>44699</v>
      </c>
      <c r="W553" s="8" t="s">
        <v>2949</v>
      </c>
      <c r="X553" s="8">
        <v>9.8000000000000007</v>
      </c>
      <c r="Y553" s="10">
        <f t="shared" si="38"/>
        <v>1715.0000000000002</v>
      </c>
      <c r="Z553" s="10">
        <f>IFERROR(INDEX(EFs!B:B,MATCH(P553,EFs!A:A,0))*Dataset!Y553/1000,0)</f>
        <v>1.5578938595150003</v>
      </c>
      <c r="AA553">
        <v>32.980601999999998</v>
      </c>
      <c r="AB553">
        <v>-117.16454299999999</v>
      </c>
      <c r="AC553">
        <v>1</v>
      </c>
      <c r="AD553" t="s">
        <v>18387</v>
      </c>
      <c r="AE553">
        <v>7932</v>
      </c>
      <c r="AF553" t="s">
        <v>18741</v>
      </c>
      <c r="AI553" t="s">
        <v>18389</v>
      </c>
      <c r="AJ553" t="s">
        <v>18390</v>
      </c>
      <c r="AK553" t="s">
        <v>18391</v>
      </c>
      <c r="AL553">
        <v>92127</v>
      </c>
      <c r="AM553" t="s">
        <v>18392</v>
      </c>
      <c r="AN553" t="s">
        <v>18393</v>
      </c>
    </row>
    <row r="554" spans="1:40" ht="43.2" x14ac:dyDescent="0.3">
      <c r="A554" t="s">
        <v>2950</v>
      </c>
      <c r="B554" s="2" t="s">
        <v>15</v>
      </c>
      <c r="C554" s="3">
        <v>40025</v>
      </c>
      <c r="D554" t="s">
        <v>25</v>
      </c>
      <c r="E554" t="s">
        <v>2951</v>
      </c>
      <c r="F554" t="s">
        <v>2952</v>
      </c>
      <c r="G554" t="s">
        <v>2953</v>
      </c>
      <c r="H554" s="2" t="s">
        <v>275</v>
      </c>
      <c r="I554" s="2" t="s">
        <v>139</v>
      </c>
      <c r="J554" s="1" t="s">
        <v>2954</v>
      </c>
      <c r="K554" s="1">
        <f t="shared" si="36"/>
        <v>1</v>
      </c>
      <c r="L554" s="1">
        <f t="shared" si="36"/>
        <v>0</v>
      </c>
      <c r="M554" s="1">
        <f t="shared" si="36"/>
        <v>0</v>
      </c>
      <c r="N554" s="1">
        <f t="shared" si="36"/>
        <v>0</v>
      </c>
      <c r="O554" s="1">
        <f t="shared" si="37"/>
        <v>1</v>
      </c>
      <c r="P554" s="1" t="s">
        <v>18346</v>
      </c>
      <c r="Q554" s="1">
        <v>80</v>
      </c>
      <c r="R554" s="1">
        <v>96</v>
      </c>
      <c r="S554" s="9">
        <f t="shared" si="39"/>
        <v>80</v>
      </c>
      <c r="T554" s="3">
        <v>44562</v>
      </c>
      <c r="U554" s="8" t="s">
        <v>2955</v>
      </c>
      <c r="V554" s="3">
        <v>44562</v>
      </c>
      <c r="W554" s="8" t="s">
        <v>2956</v>
      </c>
      <c r="X554" s="8">
        <v>7.26</v>
      </c>
      <c r="Y554" s="10">
        <f t="shared" si="38"/>
        <v>580.79999999999995</v>
      </c>
      <c r="Z554" s="10">
        <f>IFERROR(INDEX(EFs!B:B,MATCH(P554,EFs!A:A,0))*Dataset!Y554/1000,0)</f>
        <v>0.52759460851679996</v>
      </c>
      <c r="AA554">
        <v>32.839047999999998</v>
      </c>
      <c r="AB554">
        <v>-116.97376199999999</v>
      </c>
      <c r="AC554">
        <v>1</v>
      </c>
      <c r="AD554" t="s">
        <v>18394</v>
      </c>
      <c r="AE554">
        <v>8950</v>
      </c>
      <c r="AF554" t="s">
        <v>18742</v>
      </c>
      <c r="AI554" t="s">
        <v>18442</v>
      </c>
      <c r="AJ554" t="s">
        <v>18390</v>
      </c>
      <c r="AK554" t="s">
        <v>18391</v>
      </c>
      <c r="AL554">
        <v>92071</v>
      </c>
      <c r="AM554" t="s">
        <v>18392</v>
      </c>
      <c r="AN554" t="s">
        <v>18397</v>
      </c>
    </row>
    <row r="555" spans="1:40" ht="57.6" x14ac:dyDescent="0.3">
      <c r="A555" t="s">
        <v>2957</v>
      </c>
      <c r="B555" s="2" t="s">
        <v>15</v>
      </c>
      <c r="C555" s="3">
        <v>40025</v>
      </c>
      <c r="D555" t="s">
        <v>16</v>
      </c>
      <c r="E555" t="s">
        <v>2958</v>
      </c>
      <c r="F555" t="s">
        <v>72</v>
      </c>
      <c r="G555" t="s">
        <v>2959</v>
      </c>
      <c r="H555" s="2" t="s">
        <v>781</v>
      </c>
      <c r="I555" s="2" t="s">
        <v>782</v>
      </c>
      <c r="J555" s="1" t="s">
        <v>2960</v>
      </c>
      <c r="K555" s="1">
        <f t="shared" si="36"/>
        <v>1</v>
      </c>
      <c r="L555" s="1">
        <f t="shared" si="36"/>
        <v>0</v>
      </c>
      <c r="M555" s="1">
        <f t="shared" si="36"/>
        <v>0</v>
      </c>
      <c r="N555" s="1">
        <f t="shared" si="36"/>
        <v>0</v>
      </c>
      <c r="O555" s="1">
        <f t="shared" si="37"/>
        <v>1</v>
      </c>
      <c r="P555" s="1" t="s">
        <v>18346</v>
      </c>
      <c r="Q555" s="1">
        <v>500</v>
      </c>
      <c r="R555" s="1">
        <v>2172</v>
      </c>
      <c r="S555" s="9">
        <f t="shared" si="39"/>
        <v>500</v>
      </c>
      <c r="T555" s="3">
        <v>44565</v>
      </c>
      <c r="U555" s="8" t="s">
        <v>2961</v>
      </c>
      <c r="V555" s="3">
        <v>44565</v>
      </c>
      <c r="W555" s="8" t="s">
        <v>2961</v>
      </c>
      <c r="X555" s="8">
        <v>0</v>
      </c>
      <c r="Y555" s="10">
        <f t="shared" si="38"/>
        <v>0</v>
      </c>
      <c r="Z555" s="10">
        <f>IFERROR(INDEX(EFs!B:B,MATCH(P555,EFs!A:A,0))*Dataset!Y555/1000,0)</f>
        <v>0</v>
      </c>
      <c r="AA555">
        <v>32.877825000000001</v>
      </c>
      <c r="AB555">
        <v>-117.20474400000001</v>
      </c>
      <c r="AC555">
        <v>1</v>
      </c>
      <c r="AD555" t="s">
        <v>18387</v>
      </c>
      <c r="AE555">
        <v>9381</v>
      </c>
      <c r="AF555" t="s">
        <v>18743</v>
      </c>
      <c r="AI555" t="s">
        <v>18389</v>
      </c>
      <c r="AJ555" t="s">
        <v>18390</v>
      </c>
      <c r="AK555" t="s">
        <v>18391</v>
      </c>
      <c r="AL555">
        <v>92121</v>
      </c>
      <c r="AM555" t="s">
        <v>18392</v>
      </c>
      <c r="AN555" t="s">
        <v>18393</v>
      </c>
    </row>
    <row r="556" spans="1:40" ht="57.6" x14ac:dyDescent="0.3">
      <c r="A556" t="s">
        <v>2962</v>
      </c>
      <c r="B556" s="2" t="s">
        <v>15</v>
      </c>
      <c r="C556" s="3">
        <v>40025</v>
      </c>
      <c r="D556" t="s">
        <v>193</v>
      </c>
      <c r="E556" t="s">
        <v>2963</v>
      </c>
      <c r="F556" t="s">
        <v>72</v>
      </c>
      <c r="G556" t="s">
        <v>2964</v>
      </c>
      <c r="H556" s="2" t="s">
        <v>1647</v>
      </c>
      <c r="I556" s="2" t="s">
        <v>30</v>
      </c>
      <c r="J556" s="1" t="s">
        <v>2965</v>
      </c>
      <c r="K556" s="1">
        <f t="shared" si="36"/>
        <v>1</v>
      </c>
      <c r="L556" s="1">
        <f t="shared" si="36"/>
        <v>0</v>
      </c>
      <c r="M556" s="1">
        <f t="shared" si="36"/>
        <v>0</v>
      </c>
      <c r="N556" s="1">
        <f t="shared" si="36"/>
        <v>0</v>
      </c>
      <c r="O556" s="1">
        <f t="shared" si="37"/>
        <v>1</v>
      </c>
      <c r="P556" s="1" t="s">
        <v>18346</v>
      </c>
      <c r="Q556" s="1">
        <v>350</v>
      </c>
      <c r="R556" s="1">
        <v>535</v>
      </c>
      <c r="S556" s="9">
        <f t="shared" si="39"/>
        <v>350</v>
      </c>
      <c r="T556" s="3">
        <v>44405</v>
      </c>
      <c r="U556" s="8" t="s">
        <v>2966</v>
      </c>
      <c r="V556" s="3">
        <v>44771</v>
      </c>
      <c r="W556" s="8" t="s">
        <v>2416</v>
      </c>
      <c r="X556" s="8">
        <v>11.5</v>
      </c>
      <c r="Y556" s="10">
        <f t="shared" si="38"/>
        <v>4025</v>
      </c>
      <c r="Z556" s="10">
        <f>IFERROR(INDEX(EFs!B:B,MATCH(P556,EFs!A:A,0))*Dataset!Y556/1000,0)</f>
        <v>3.6562815070250001</v>
      </c>
      <c r="AA556">
        <v>32.988458999999999</v>
      </c>
      <c r="AB556">
        <v>-117.13137</v>
      </c>
      <c r="AC556">
        <v>1</v>
      </c>
      <c r="AD556" t="s">
        <v>18387</v>
      </c>
      <c r="AE556">
        <v>14799</v>
      </c>
      <c r="AF556" t="s">
        <v>18717</v>
      </c>
      <c r="AI556" t="s">
        <v>18389</v>
      </c>
      <c r="AJ556" t="s">
        <v>18390</v>
      </c>
      <c r="AK556" t="s">
        <v>18391</v>
      </c>
      <c r="AL556">
        <v>92127</v>
      </c>
      <c r="AM556" t="s">
        <v>18392</v>
      </c>
      <c r="AN556" t="s">
        <v>18393</v>
      </c>
    </row>
    <row r="557" spans="1:40" ht="57.6" x14ac:dyDescent="0.3">
      <c r="A557" t="s">
        <v>2967</v>
      </c>
      <c r="B557" s="2" t="s">
        <v>15</v>
      </c>
      <c r="C557" s="3">
        <v>40025</v>
      </c>
      <c r="D557" t="s">
        <v>193</v>
      </c>
      <c r="E557" t="s">
        <v>2968</v>
      </c>
      <c r="F557" t="s">
        <v>27</v>
      </c>
      <c r="G557" t="s">
        <v>2969</v>
      </c>
      <c r="H557" s="2" t="s">
        <v>627</v>
      </c>
      <c r="I557" s="2" t="s">
        <v>306</v>
      </c>
      <c r="J557" s="1" t="s">
        <v>2970</v>
      </c>
      <c r="K557" s="1">
        <f t="shared" si="36"/>
        <v>1</v>
      </c>
      <c r="L557" s="1">
        <f t="shared" si="36"/>
        <v>0</v>
      </c>
      <c r="M557" s="1">
        <f t="shared" si="36"/>
        <v>0</v>
      </c>
      <c r="N557" s="1">
        <f t="shared" si="36"/>
        <v>0</v>
      </c>
      <c r="O557" s="1">
        <f t="shared" si="37"/>
        <v>1</v>
      </c>
      <c r="P557" s="1" t="s">
        <v>18346</v>
      </c>
      <c r="Q557" s="1">
        <v>80</v>
      </c>
      <c r="R557" s="1">
        <v>150</v>
      </c>
      <c r="S557" s="9">
        <f t="shared" si="39"/>
        <v>80</v>
      </c>
      <c r="T557" s="3">
        <v>44719</v>
      </c>
      <c r="U557" s="8" t="s">
        <v>2971</v>
      </c>
      <c r="V557" s="3">
        <v>44719</v>
      </c>
      <c r="W557" s="8" t="s">
        <v>2972</v>
      </c>
      <c r="X557" s="8">
        <v>1.6</v>
      </c>
      <c r="Y557" s="10">
        <f t="shared" si="38"/>
        <v>128</v>
      </c>
      <c r="Z557" s="10">
        <f>IFERROR(INDEX(EFs!B:B,MATCH(P557,EFs!A:A,0))*Dataset!Y557/1000,0)</f>
        <v>0.11627429388800001</v>
      </c>
      <c r="AA557">
        <v>32.811866000000002</v>
      </c>
      <c r="AB557">
        <v>-116.97497</v>
      </c>
      <c r="AC557">
        <v>1</v>
      </c>
      <c r="AD557" t="s">
        <v>18394</v>
      </c>
      <c r="AE557">
        <v>1060</v>
      </c>
      <c r="AF557" t="s">
        <v>18744</v>
      </c>
      <c r="AI557" t="s">
        <v>18449</v>
      </c>
      <c r="AJ557" t="s">
        <v>18390</v>
      </c>
      <c r="AK557" t="s">
        <v>18391</v>
      </c>
      <c r="AL557">
        <v>92020</v>
      </c>
      <c r="AM557" t="s">
        <v>18392</v>
      </c>
      <c r="AN557" t="s">
        <v>18397</v>
      </c>
    </row>
    <row r="558" spans="1:40" ht="57.6" x14ac:dyDescent="0.3">
      <c r="A558" t="s">
        <v>2973</v>
      </c>
      <c r="B558" s="2" t="s">
        <v>15</v>
      </c>
      <c r="C558" s="3">
        <v>40025</v>
      </c>
      <c r="D558" t="s">
        <v>16</v>
      </c>
      <c r="E558" t="s">
        <v>2974</v>
      </c>
      <c r="F558" t="s">
        <v>27</v>
      </c>
      <c r="G558" t="s">
        <v>2975</v>
      </c>
      <c r="H558" s="2" t="s">
        <v>949</v>
      </c>
      <c r="I558" s="2" t="s">
        <v>75</v>
      </c>
      <c r="J558" s="1" t="s">
        <v>2976</v>
      </c>
      <c r="K558" s="1">
        <f t="shared" si="36"/>
        <v>1</v>
      </c>
      <c r="L558" s="1">
        <f t="shared" si="36"/>
        <v>0</v>
      </c>
      <c r="M558" s="1">
        <f t="shared" si="36"/>
        <v>0</v>
      </c>
      <c r="N558" s="1">
        <f t="shared" si="36"/>
        <v>0</v>
      </c>
      <c r="O558" s="1">
        <f t="shared" si="37"/>
        <v>1</v>
      </c>
      <c r="P558" s="1" t="s">
        <v>18346</v>
      </c>
      <c r="Q558" s="1">
        <v>125</v>
      </c>
      <c r="R558" s="1">
        <v>216</v>
      </c>
      <c r="S558" s="9">
        <f t="shared" si="39"/>
        <v>125</v>
      </c>
      <c r="T558" s="8"/>
      <c r="U558" s="8"/>
      <c r="V558" s="8"/>
      <c r="W558" s="8"/>
      <c r="X558" s="8"/>
      <c r="Y558" s="10">
        <f t="shared" si="38"/>
        <v>0</v>
      </c>
      <c r="Z558" s="10">
        <f>IFERROR(INDEX(EFs!B:B,MATCH(P558,EFs!A:A,0))*Dataset!Y558/1000,0)</f>
        <v>0</v>
      </c>
      <c r="AA558">
        <v>33.075851</v>
      </c>
      <c r="AB558">
        <v>-117.26819</v>
      </c>
      <c r="AC558">
        <v>0.79</v>
      </c>
      <c r="AD558" t="s">
        <v>18429</v>
      </c>
      <c r="AE558">
        <v>1950</v>
      </c>
      <c r="AF558" t="s">
        <v>18745</v>
      </c>
      <c r="AI558" t="s">
        <v>18509</v>
      </c>
      <c r="AJ558" t="s">
        <v>18390</v>
      </c>
      <c r="AK558" t="s">
        <v>18391</v>
      </c>
      <c r="AL558">
        <v>92009</v>
      </c>
      <c r="AM558" t="s">
        <v>18392</v>
      </c>
      <c r="AN558" t="s">
        <v>18393</v>
      </c>
    </row>
    <row r="559" spans="1:40" ht="57.6" x14ac:dyDescent="0.3">
      <c r="A559" t="s">
        <v>2977</v>
      </c>
      <c r="B559" s="2" t="s">
        <v>15</v>
      </c>
      <c r="C559" s="3">
        <v>40025</v>
      </c>
      <c r="D559" t="s">
        <v>193</v>
      </c>
      <c r="E559" t="s">
        <v>80</v>
      </c>
      <c r="F559" t="s">
        <v>2978</v>
      </c>
      <c r="G559" t="s">
        <v>2979</v>
      </c>
      <c r="H559" s="2" t="s">
        <v>390</v>
      </c>
      <c r="I559" s="2" t="s">
        <v>62</v>
      </c>
      <c r="J559" s="1" t="s">
        <v>2980</v>
      </c>
      <c r="K559" s="1">
        <f t="shared" si="36"/>
        <v>1</v>
      </c>
      <c r="L559" s="1">
        <f t="shared" si="36"/>
        <v>0</v>
      </c>
      <c r="M559" s="1">
        <f t="shared" si="36"/>
        <v>0</v>
      </c>
      <c r="N559" s="1">
        <f t="shared" si="36"/>
        <v>0</v>
      </c>
      <c r="O559" s="1">
        <f t="shared" si="37"/>
        <v>1</v>
      </c>
      <c r="P559" s="1" t="s">
        <v>18346</v>
      </c>
      <c r="Q559" s="1">
        <v>350</v>
      </c>
      <c r="R559" s="1">
        <v>550</v>
      </c>
      <c r="S559" s="9">
        <f t="shared" si="39"/>
        <v>350</v>
      </c>
      <c r="T559" s="3">
        <v>44476</v>
      </c>
      <c r="U559" s="8" t="s">
        <v>2981</v>
      </c>
      <c r="V559" s="3">
        <v>44476</v>
      </c>
      <c r="W559" s="8" t="s">
        <v>2982</v>
      </c>
      <c r="X559" s="8">
        <v>1.6</v>
      </c>
      <c r="Y559" s="10">
        <f t="shared" si="38"/>
        <v>560</v>
      </c>
      <c r="Z559" s="10">
        <f>IFERROR(INDEX(EFs!B:B,MATCH(P559,EFs!A:A,0))*Dataset!Y559/1000,0)</f>
        <v>0.50870003576</v>
      </c>
      <c r="AA559">
        <v>32.692202999999999</v>
      </c>
      <c r="AB559">
        <v>-117.009359</v>
      </c>
      <c r="AC559">
        <v>1</v>
      </c>
      <c r="AD559" t="s">
        <v>18394</v>
      </c>
      <c r="AE559">
        <v>100</v>
      </c>
      <c r="AF559" t="s">
        <v>18746</v>
      </c>
      <c r="AI559" t="s">
        <v>18446</v>
      </c>
      <c r="AJ559" t="s">
        <v>18390</v>
      </c>
      <c r="AK559" t="s">
        <v>18391</v>
      </c>
      <c r="AL559">
        <v>91977</v>
      </c>
      <c r="AM559" t="s">
        <v>18392</v>
      </c>
      <c r="AN559" t="s">
        <v>18397</v>
      </c>
    </row>
    <row r="560" spans="1:40" ht="57.6" x14ac:dyDescent="0.3">
      <c r="A560" t="s">
        <v>2983</v>
      </c>
      <c r="B560" s="2" t="s">
        <v>15</v>
      </c>
      <c r="C560" s="3">
        <v>40025</v>
      </c>
      <c r="D560" t="s">
        <v>193</v>
      </c>
      <c r="E560" t="s">
        <v>2984</v>
      </c>
      <c r="F560" t="s">
        <v>2985</v>
      </c>
      <c r="G560" t="s">
        <v>2986</v>
      </c>
      <c r="H560" s="2" t="s">
        <v>106</v>
      </c>
      <c r="I560" s="2" t="s">
        <v>107</v>
      </c>
      <c r="J560" s="1" t="s">
        <v>2987</v>
      </c>
      <c r="K560" s="1">
        <f t="shared" si="36"/>
        <v>1</v>
      </c>
      <c r="L560" s="1">
        <f t="shared" si="36"/>
        <v>0</v>
      </c>
      <c r="M560" s="1">
        <f t="shared" si="36"/>
        <v>0</v>
      </c>
      <c r="N560" s="1">
        <f t="shared" si="36"/>
        <v>0</v>
      </c>
      <c r="O560" s="1">
        <f t="shared" si="37"/>
        <v>1</v>
      </c>
      <c r="P560" s="1" t="s">
        <v>18346</v>
      </c>
      <c r="Q560" s="1">
        <v>265</v>
      </c>
      <c r="R560" s="1">
        <v>415</v>
      </c>
      <c r="S560" s="9">
        <f t="shared" si="39"/>
        <v>265</v>
      </c>
      <c r="T560" s="3">
        <v>44562</v>
      </c>
      <c r="U560" s="8" t="s">
        <v>1607</v>
      </c>
      <c r="V560" s="3">
        <v>44562</v>
      </c>
      <c r="W560" s="8" t="s">
        <v>2988</v>
      </c>
      <c r="X560" s="8">
        <v>15.2</v>
      </c>
      <c r="Y560" s="10">
        <f t="shared" si="38"/>
        <v>4028</v>
      </c>
      <c r="Z560" s="10">
        <f>IFERROR(INDEX(EFs!B:B,MATCH(P560,EFs!A:A,0))*Dataset!Y560/1000,0)</f>
        <v>3.6590066857879999</v>
      </c>
      <c r="AA560">
        <v>32.827294999999999</v>
      </c>
      <c r="AB560">
        <v>-117.13248400000001</v>
      </c>
      <c r="AC560">
        <v>1</v>
      </c>
      <c r="AD560" t="s">
        <v>18387</v>
      </c>
      <c r="AE560">
        <v>4820</v>
      </c>
      <c r="AF560" t="s">
        <v>18581</v>
      </c>
      <c r="AI560" t="s">
        <v>18389</v>
      </c>
      <c r="AJ560" t="s">
        <v>18390</v>
      </c>
      <c r="AK560" t="s">
        <v>18391</v>
      </c>
      <c r="AL560">
        <v>92123</v>
      </c>
      <c r="AM560" t="s">
        <v>18392</v>
      </c>
      <c r="AN560" t="s">
        <v>18393</v>
      </c>
    </row>
    <row r="561" spans="1:40" ht="28.8" x14ac:dyDescent="0.3">
      <c r="A561" t="s">
        <v>2989</v>
      </c>
      <c r="B561" s="2" t="s">
        <v>15</v>
      </c>
      <c r="C561" s="3">
        <v>40025</v>
      </c>
      <c r="D561" t="s">
        <v>25</v>
      </c>
      <c r="E561" t="s">
        <v>26</v>
      </c>
      <c r="F561" t="s">
        <v>27</v>
      </c>
      <c r="G561" t="s">
        <v>2990</v>
      </c>
      <c r="H561" s="2" t="s">
        <v>29</v>
      </c>
      <c r="I561" s="2" t="s">
        <v>30</v>
      </c>
      <c r="J561" s="1" t="s">
        <v>2991</v>
      </c>
      <c r="K561" s="1">
        <f t="shared" si="36"/>
        <v>1</v>
      </c>
      <c r="L561" s="1">
        <f t="shared" si="36"/>
        <v>0</v>
      </c>
      <c r="M561" s="1">
        <f t="shared" si="36"/>
        <v>0</v>
      </c>
      <c r="N561" s="1">
        <f t="shared" si="36"/>
        <v>0</v>
      </c>
      <c r="O561" s="1">
        <f t="shared" si="37"/>
        <v>1</v>
      </c>
      <c r="P561" s="1" t="s">
        <v>18346</v>
      </c>
      <c r="Q561" s="1" t="s">
        <v>18355</v>
      </c>
      <c r="R561" s="1">
        <v>105</v>
      </c>
      <c r="S561" s="9">
        <f t="shared" si="39"/>
        <v>78.298500000000004</v>
      </c>
      <c r="T561" s="3">
        <v>44532</v>
      </c>
      <c r="U561" s="8" t="s">
        <v>2992</v>
      </c>
      <c r="V561" s="3">
        <v>44532</v>
      </c>
      <c r="W561" s="8" t="s">
        <v>2234</v>
      </c>
      <c r="X561" s="8">
        <v>5.7</v>
      </c>
      <c r="Y561" s="10">
        <f t="shared" si="38"/>
        <v>446.30145000000005</v>
      </c>
      <c r="Z561" s="10">
        <f>IFERROR(INDEX(EFs!B:B,MATCH(P561,EFs!A:A,0))*Dataset!Y561/1000,0)</f>
        <v>0.40541707781203545</v>
      </c>
      <c r="AA561">
        <v>33.051619000000002</v>
      </c>
      <c r="AB561">
        <v>-116.85624</v>
      </c>
      <c r="AC561">
        <v>1</v>
      </c>
      <c r="AD561" t="s">
        <v>18387</v>
      </c>
      <c r="AE561">
        <v>105</v>
      </c>
      <c r="AF561" t="s">
        <v>18747</v>
      </c>
      <c r="AI561" t="s">
        <v>18396</v>
      </c>
      <c r="AJ561" t="s">
        <v>18390</v>
      </c>
      <c r="AK561" t="s">
        <v>18391</v>
      </c>
      <c r="AL561">
        <v>92065</v>
      </c>
      <c r="AM561" t="s">
        <v>18392</v>
      </c>
      <c r="AN561" t="s">
        <v>18393</v>
      </c>
    </row>
    <row r="562" spans="1:40" x14ac:dyDescent="0.3">
      <c r="A562" t="s">
        <v>2993</v>
      </c>
      <c r="B562" s="2" t="s">
        <v>15</v>
      </c>
      <c r="C562" s="3">
        <v>40025</v>
      </c>
      <c r="D562" t="s">
        <v>25</v>
      </c>
      <c r="E562" t="s">
        <v>26</v>
      </c>
      <c r="F562" t="s">
        <v>72</v>
      </c>
      <c r="G562" t="s">
        <v>2994</v>
      </c>
      <c r="H562" s="2" t="s">
        <v>29</v>
      </c>
      <c r="I562" s="2" t="s">
        <v>30</v>
      </c>
      <c r="J562" s="1" t="s">
        <v>2995</v>
      </c>
      <c r="K562" s="1">
        <f t="shared" si="36"/>
        <v>0</v>
      </c>
      <c r="L562" s="1">
        <f t="shared" si="36"/>
        <v>0</v>
      </c>
      <c r="M562" s="1">
        <f t="shared" si="36"/>
        <v>0</v>
      </c>
      <c r="N562" s="1">
        <f t="shared" si="36"/>
        <v>0</v>
      </c>
      <c r="O562" s="1">
        <f t="shared" si="37"/>
        <v>0</v>
      </c>
      <c r="P562" s="1" t="s">
        <v>18352</v>
      </c>
      <c r="Q562" s="1" t="s">
        <v>18355</v>
      </c>
      <c r="R562" s="1">
        <v>100</v>
      </c>
      <c r="S562" s="9">
        <f t="shared" si="39"/>
        <v>74.570000000000007</v>
      </c>
      <c r="T562" s="3">
        <v>44532</v>
      </c>
      <c r="U562" s="8" t="s">
        <v>2996</v>
      </c>
      <c r="V562" s="3">
        <v>44532</v>
      </c>
      <c r="W562" s="8" t="s">
        <v>1070</v>
      </c>
      <c r="X562" s="8">
        <v>7.4</v>
      </c>
      <c r="Y562" s="10">
        <f t="shared" si="38"/>
        <v>551.8180000000001</v>
      </c>
      <c r="Z562" s="10">
        <f>IFERROR(INDEX(EFs!B:B,MATCH(P562,EFs!A:A,0))*Dataset!Y562/1000,0)</f>
        <v>0</v>
      </c>
      <c r="AA562">
        <v>33.019216999999998</v>
      </c>
      <c r="AB562">
        <v>-116.96677</v>
      </c>
      <c r="AC562">
        <v>1</v>
      </c>
      <c r="AD562" t="s">
        <v>18394</v>
      </c>
      <c r="AE562">
        <v>16991</v>
      </c>
      <c r="AF562" t="s">
        <v>18748</v>
      </c>
      <c r="AI562" t="s">
        <v>18396</v>
      </c>
      <c r="AJ562" t="s">
        <v>18390</v>
      </c>
      <c r="AK562" t="s">
        <v>18391</v>
      </c>
      <c r="AL562">
        <v>92065</v>
      </c>
      <c r="AM562" t="s">
        <v>18392</v>
      </c>
      <c r="AN562" t="s">
        <v>18397</v>
      </c>
    </row>
    <row r="563" spans="1:40" ht="28.8" x14ac:dyDescent="0.3">
      <c r="A563" t="s">
        <v>2997</v>
      </c>
      <c r="B563" s="2" t="s">
        <v>15</v>
      </c>
      <c r="C563" s="3">
        <v>40025</v>
      </c>
      <c r="D563" t="s">
        <v>25</v>
      </c>
      <c r="E563" t="s">
        <v>2998</v>
      </c>
      <c r="F563" t="s">
        <v>2999</v>
      </c>
      <c r="G563" t="s">
        <v>3000</v>
      </c>
      <c r="H563" s="2" t="s">
        <v>29</v>
      </c>
      <c r="I563" s="2" t="s">
        <v>30</v>
      </c>
      <c r="J563" s="1" t="s">
        <v>3001</v>
      </c>
      <c r="K563" s="1">
        <f t="shared" si="36"/>
        <v>0</v>
      </c>
      <c r="L563" s="1">
        <f t="shared" si="36"/>
        <v>0</v>
      </c>
      <c r="M563" s="1">
        <f t="shared" si="36"/>
        <v>0</v>
      </c>
      <c r="N563" s="1">
        <f t="shared" si="36"/>
        <v>1</v>
      </c>
      <c r="O563" s="1">
        <f t="shared" si="37"/>
        <v>1</v>
      </c>
      <c r="P563" s="1" t="s">
        <v>18347</v>
      </c>
      <c r="Q563" s="1" t="s">
        <v>18355</v>
      </c>
      <c r="R563" s="1">
        <v>150</v>
      </c>
      <c r="S563" s="9">
        <f t="shared" si="39"/>
        <v>111.855</v>
      </c>
      <c r="T563" s="3">
        <v>44561</v>
      </c>
      <c r="U563" s="8" t="s">
        <v>2841</v>
      </c>
      <c r="V563" s="3">
        <v>44729</v>
      </c>
      <c r="W563" s="8" t="s">
        <v>285</v>
      </c>
      <c r="X563" s="8">
        <v>27</v>
      </c>
      <c r="Y563" s="10">
        <f t="shared" si="38"/>
        <v>3020.085</v>
      </c>
      <c r="Z563" s="10">
        <f>IFERROR(INDEX(EFs!B:B,MATCH(P563,EFs!A:A,0))*Dataset!Y563/1000,0)</f>
        <v>2.4882480315</v>
      </c>
      <c r="AA563">
        <v>33.036858000000002</v>
      </c>
      <c r="AB563">
        <v>-116.865033</v>
      </c>
      <c r="AC563">
        <v>1</v>
      </c>
      <c r="AD563" t="s">
        <v>18387</v>
      </c>
      <c r="AE563">
        <v>829</v>
      </c>
      <c r="AF563" t="s">
        <v>18437</v>
      </c>
      <c r="AI563" t="s">
        <v>18396</v>
      </c>
      <c r="AJ563" t="s">
        <v>18390</v>
      </c>
      <c r="AK563" t="s">
        <v>18391</v>
      </c>
      <c r="AL563">
        <v>92065</v>
      </c>
      <c r="AM563" t="s">
        <v>18392</v>
      </c>
      <c r="AN563" t="s">
        <v>18393</v>
      </c>
    </row>
    <row r="564" spans="1:40" ht="43.2" x14ac:dyDescent="0.3">
      <c r="A564" t="s">
        <v>3002</v>
      </c>
      <c r="B564" s="2" t="s">
        <v>15</v>
      </c>
      <c r="C564" s="3">
        <v>40025</v>
      </c>
      <c r="D564" t="s">
        <v>193</v>
      </c>
      <c r="E564" t="s">
        <v>3003</v>
      </c>
      <c r="F564" t="s">
        <v>72</v>
      </c>
      <c r="G564" t="s">
        <v>3004</v>
      </c>
      <c r="H564" s="2" t="s">
        <v>781</v>
      </c>
      <c r="I564" s="2" t="s">
        <v>782</v>
      </c>
      <c r="J564" s="1" t="s">
        <v>3005</v>
      </c>
      <c r="K564" s="1">
        <f t="shared" si="36"/>
        <v>1</v>
      </c>
      <c r="L564" s="1">
        <f t="shared" si="36"/>
        <v>0</v>
      </c>
      <c r="M564" s="1">
        <f t="shared" si="36"/>
        <v>0</v>
      </c>
      <c r="N564" s="1">
        <f t="shared" si="36"/>
        <v>0</v>
      </c>
      <c r="O564" s="1">
        <f t="shared" si="37"/>
        <v>1</v>
      </c>
      <c r="P564" s="1" t="s">
        <v>18346</v>
      </c>
      <c r="Q564" s="1">
        <v>300</v>
      </c>
      <c r="R564" s="1">
        <v>490</v>
      </c>
      <c r="S564" s="9">
        <f t="shared" si="39"/>
        <v>300</v>
      </c>
      <c r="T564" s="3">
        <v>44561</v>
      </c>
      <c r="U564" s="8" t="s">
        <v>3006</v>
      </c>
      <c r="V564" s="3">
        <v>44720</v>
      </c>
      <c r="W564" s="8" t="s">
        <v>3007</v>
      </c>
      <c r="X564" s="8">
        <v>6.6</v>
      </c>
      <c r="Y564" s="10">
        <f t="shared" si="38"/>
        <v>1980</v>
      </c>
      <c r="Z564" s="10">
        <f>IFERROR(INDEX(EFs!B:B,MATCH(P564,EFs!A:A,0))*Dataset!Y564/1000,0)</f>
        <v>1.79861798358</v>
      </c>
      <c r="AA564">
        <v>32.909084</v>
      </c>
      <c r="AB564">
        <v>-117.229747</v>
      </c>
      <c r="AC564">
        <v>1</v>
      </c>
      <c r="AD564" t="s">
        <v>18387</v>
      </c>
      <c r="AE564">
        <v>11404</v>
      </c>
      <c r="AF564" t="s">
        <v>18749</v>
      </c>
      <c r="AI564" t="s">
        <v>18389</v>
      </c>
      <c r="AJ564" t="s">
        <v>18390</v>
      </c>
      <c r="AK564" t="s">
        <v>18391</v>
      </c>
      <c r="AL564">
        <v>92121</v>
      </c>
      <c r="AM564" t="s">
        <v>18392</v>
      </c>
      <c r="AN564" t="s">
        <v>18393</v>
      </c>
    </row>
    <row r="565" spans="1:40" ht="57.6" x14ac:dyDescent="0.3">
      <c r="A565" t="s">
        <v>3008</v>
      </c>
      <c r="B565" s="2" t="s">
        <v>15</v>
      </c>
      <c r="C565" s="3">
        <v>40025</v>
      </c>
      <c r="D565" t="s">
        <v>193</v>
      </c>
      <c r="E565" t="s">
        <v>3009</v>
      </c>
      <c r="F565" t="s">
        <v>281</v>
      </c>
      <c r="G565" t="s">
        <v>3010</v>
      </c>
      <c r="H565" s="2" t="s">
        <v>610</v>
      </c>
      <c r="I565" s="2" t="s">
        <v>30</v>
      </c>
      <c r="J565" s="1" t="s">
        <v>3011</v>
      </c>
      <c r="K565" s="1">
        <f t="shared" si="36"/>
        <v>1</v>
      </c>
      <c r="L565" s="1">
        <f t="shared" si="36"/>
        <v>0</v>
      </c>
      <c r="M565" s="1">
        <f t="shared" si="36"/>
        <v>0</v>
      </c>
      <c r="N565" s="1">
        <f t="shared" si="36"/>
        <v>0</v>
      </c>
      <c r="O565" s="1">
        <f t="shared" si="37"/>
        <v>1</v>
      </c>
      <c r="P565" s="1" t="s">
        <v>18346</v>
      </c>
      <c r="Q565" s="1">
        <v>125</v>
      </c>
      <c r="R565" s="1">
        <v>190</v>
      </c>
      <c r="S565" s="9">
        <f t="shared" si="39"/>
        <v>125</v>
      </c>
      <c r="T565" s="3">
        <v>44336</v>
      </c>
      <c r="U565" s="8" t="s">
        <v>3012</v>
      </c>
      <c r="V565" s="3">
        <v>44699</v>
      </c>
      <c r="W565" s="8" t="s">
        <v>3013</v>
      </c>
      <c r="X565" s="8">
        <v>9.5</v>
      </c>
      <c r="Y565" s="10">
        <f t="shared" si="38"/>
        <v>1187.5</v>
      </c>
      <c r="Z565" s="10">
        <f>IFERROR(INDEX(EFs!B:B,MATCH(P565,EFs!A:A,0))*Dataset!Y565/1000,0)</f>
        <v>1.0787165936875001</v>
      </c>
      <c r="AA565">
        <v>33.003531000000002</v>
      </c>
      <c r="AB565">
        <v>-117.087473</v>
      </c>
      <c r="AC565">
        <v>0.7</v>
      </c>
      <c r="AD565" t="s">
        <v>18408</v>
      </c>
      <c r="AF565" t="s">
        <v>18750</v>
      </c>
      <c r="AI565" t="s">
        <v>18389</v>
      </c>
      <c r="AJ565" t="s">
        <v>18390</v>
      </c>
      <c r="AK565" t="s">
        <v>18391</v>
      </c>
      <c r="AL565">
        <v>92127</v>
      </c>
      <c r="AM565" t="s">
        <v>18392</v>
      </c>
      <c r="AN565" t="s">
        <v>18397</v>
      </c>
    </row>
    <row r="566" spans="1:40" ht="57.6" x14ac:dyDescent="0.3">
      <c r="A566" t="s">
        <v>3014</v>
      </c>
      <c r="B566" s="2" t="s">
        <v>15</v>
      </c>
      <c r="C566" s="3">
        <v>40025</v>
      </c>
      <c r="D566" t="s">
        <v>193</v>
      </c>
      <c r="E566" t="s">
        <v>280</v>
      </c>
      <c r="F566" t="s">
        <v>72</v>
      </c>
      <c r="G566" t="s">
        <v>3015</v>
      </c>
      <c r="H566" s="2" t="s">
        <v>38</v>
      </c>
      <c r="I566" s="2" t="s">
        <v>30</v>
      </c>
      <c r="J566" s="1" t="s">
        <v>3016</v>
      </c>
      <c r="K566" s="1">
        <f t="shared" si="36"/>
        <v>1</v>
      </c>
      <c r="L566" s="1">
        <f t="shared" si="36"/>
        <v>0</v>
      </c>
      <c r="M566" s="1">
        <f t="shared" si="36"/>
        <v>0</v>
      </c>
      <c r="N566" s="1">
        <f t="shared" si="36"/>
        <v>0</v>
      </c>
      <c r="O566" s="1">
        <f t="shared" si="37"/>
        <v>1</v>
      </c>
      <c r="P566" s="1" t="s">
        <v>18346</v>
      </c>
      <c r="Q566" s="1">
        <v>125</v>
      </c>
      <c r="R566" s="1">
        <v>190</v>
      </c>
      <c r="S566" s="9">
        <f t="shared" si="39"/>
        <v>125</v>
      </c>
      <c r="T566" s="3">
        <v>44336</v>
      </c>
      <c r="U566" s="8" t="s">
        <v>3017</v>
      </c>
      <c r="V566" s="3">
        <v>44699</v>
      </c>
      <c r="W566" s="8" t="s">
        <v>3018</v>
      </c>
      <c r="X566" s="8">
        <v>13.2</v>
      </c>
      <c r="Y566" s="10">
        <f t="shared" si="38"/>
        <v>1650</v>
      </c>
      <c r="Z566" s="10">
        <f>IFERROR(INDEX(EFs!B:B,MATCH(P566,EFs!A:A,0))*Dataset!Y566/1000,0)</f>
        <v>1.4988483196500002</v>
      </c>
      <c r="AA566">
        <v>32.901071999999999</v>
      </c>
      <c r="AB566">
        <v>-117.066913</v>
      </c>
      <c r="AC566">
        <v>1</v>
      </c>
      <c r="AD566" t="s">
        <v>18394</v>
      </c>
      <c r="AE566">
        <v>10110</v>
      </c>
      <c r="AF566" t="s">
        <v>18751</v>
      </c>
      <c r="AI566" t="s">
        <v>18389</v>
      </c>
      <c r="AJ566" t="s">
        <v>18390</v>
      </c>
      <c r="AK566" t="s">
        <v>18391</v>
      </c>
      <c r="AL566">
        <v>92131</v>
      </c>
      <c r="AM566" t="s">
        <v>18392</v>
      </c>
      <c r="AN566" t="s">
        <v>18397</v>
      </c>
    </row>
    <row r="567" spans="1:40" ht="57.6" x14ac:dyDescent="0.3">
      <c r="A567" t="s">
        <v>3019</v>
      </c>
      <c r="B567" s="2" t="s">
        <v>15</v>
      </c>
      <c r="C567" s="3">
        <v>40025</v>
      </c>
      <c r="D567" t="s">
        <v>193</v>
      </c>
      <c r="E567" t="s">
        <v>280</v>
      </c>
      <c r="F567" t="s">
        <v>281</v>
      </c>
      <c r="G567" t="s">
        <v>3020</v>
      </c>
      <c r="H567" s="2" t="s">
        <v>235</v>
      </c>
      <c r="I567" s="2" t="s">
        <v>236</v>
      </c>
      <c r="J567" s="1" t="s">
        <v>3021</v>
      </c>
      <c r="K567" s="1">
        <f t="shared" si="36"/>
        <v>1</v>
      </c>
      <c r="L567" s="1">
        <f t="shared" si="36"/>
        <v>0</v>
      </c>
      <c r="M567" s="1">
        <f t="shared" si="36"/>
        <v>0</v>
      </c>
      <c r="N567" s="1">
        <f t="shared" si="36"/>
        <v>0</v>
      </c>
      <c r="O567" s="1">
        <f t="shared" si="37"/>
        <v>1</v>
      </c>
      <c r="P567" s="1" t="s">
        <v>18346</v>
      </c>
      <c r="Q567" s="1">
        <v>125</v>
      </c>
      <c r="R567" s="1">
        <v>190</v>
      </c>
      <c r="S567" s="9">
        <f t="shared" si="39"/>
        <v>125</v>
      </c>
      <c r="T567" s="3">
        <v>44362</v>
      </c>
      <c r="U567" s="8" t="s">
        <v>3022</v>
      </c>
      <c r="V567" s="3">
        <v>44362</v>
      </c>
      <c r="W567" s="8" t="s">
        <v>3023</v>
      </c>
      <c r="X567" s="8">
        <v>3.5</v>
      </c>
      <c r="Y567" s="10">
        <f t="shared" si="38"/>
        <v>437.5</v>
      </c>
      <c r="Z567" s="10">
        <f>IFERROR(INDEX(EFs!B:B,MATCH(P567,EFs!A:A,0))*Dataset!Y567/1000,0)</f>
        <v>0.39742190293750002</v>
      </c>
      <c r="AA567">
        <v>32.772745999999998</v>
      </c>
      <c r="AB567">
        <v>-117.131986</v>
      </c>
      <c r="AC567">
        <v>0.88</v>
      </c>
      <c r="AD567" t="s">
        <v>18429</v>
      </c>
      <c r="AE567">
        <v>2931</v>
      </c>
      <c r="AF567" t="s">
        <v>18752</v>
      </c>
      <c r="AI567" t="s">
        <v>18389</v>
      </c>
      <c r="AJ567" t="s">
        <v>18390</v>
      </c>
      <c r="AK567" t="s">
        <v>18391</v>
      </c>
      <c r="AL567">
        <v>92108</v>
      </c>
      <c r="AM567" t="s">
        <v>18392</v>
      </c>
      <c r="AN567" t="s">
        <v>18393</v>
      </c>
    </row>
    <row r="568" spans="1:40" ht="57.6" x14ac:dyDescent="0.3">
      <c r="A568" t="s">
        <v>3024</v>
      </c>
      <c r="B568" s="2" t="s">
        <v>15</v>
      </c>
      <c r="C568" s="3">
        <v>40025</v>
      </c>
      <c r="D568" t="s">
        <v>193</v>
      </c>
      <c r="E568" t="s">
        <v>280</v>
      </c>
      <c r="F568" t="s">
        <v>281</v>
      </c>
      <c r="G568" t="s">
        <v>3025</v>
      </c>
      <c r="H568" s="2" t="s">
        <v>217</v>
      </c>
      <c r="I568" s="2" t="s">
        <v>218</v>
      </c>
      <c r="J568" s="1" t="s">
        <v>3026</v>
      </c>
      <c r="K568" s="1">
        <f t="shared" si="36"/>
        <v>1</v>
      </c>
      <c r="L568" s="1">
        <f t="shared" si="36"/>
        <v>0</v>
      </c>
      <c r="M568" s="1">
        <f t="shared" si="36"/>
        <v>0</v>
      </c>
      <c r="N568" s="1">
        <f t="shared" si="36"/>
        <v>0</v>
      </c>
      <c r="O568" s="1">
        <f t="shared" si="37"/>
        <v>1</v>
      </c>
      <c r="P568" s="1" t="s">
        <v>18346</v>
      </c>
      <c r="Q568" s="1">
        <v>125</v>
      </c>
      <c r="R568" s="1">
        <v>190</v>
      </c>
      <c r="S568" s="9">
        <f t="shared" si="39"/>
        <v>125</v>
      </c>
      <c r="T568" s="3">
        <v>44406</v>
      </c>
      <c r="U568" s="8" t="s">
        <v>3027</v>
      </c>
      <c r="V568" s="3">
        <v>44776</v>
      </c>
      <c r="W568" s="8" t="s">
        <v>3028</v>
      </c>
      <c r="X568" s="8">
        <v>16.8</v>
      </c>
      <c r="Y568" s="10">
        <f t="shared" si="38"/>
        <v>2100</v>
      </c>
      <c r="Z568" s="10">
        <f>IFERROR(INDEX(EFs!B:B,MATCH(P568,EFs!A:A,0))*Dataset!Y568/1000,0)</f>
        <v>1.9076251340999999</v>
      </c>
      <c r="AA568">
        <v>32.562593</v>
      </c>
      <c r="AB568">
        <v>-117.088157</v>
      </c>
      <c r="AC568">
        <v>1</v>
      </c>
      <c r="AD568" t="s">
        <v>18394</v>
      </c>
      <c r="AE568">
        <v>1740</v>
      </c>
      <c r="AF568" t="s">
        <v>18753</v>
      </c>
      <c r="AI568" t="s">
        <v>18389</v>
      </c>
      <c r="AJ568" t="s">
        <v>18390</v>
      </c>
      <c r="AK568" t="s">
        <v>18391</v>
      </c>
      <c r="AL568">
        <v>92154</v>
      </c>
      <c r="AM568" t="s">
        <v>18392</v>
      </c>
      <c r="AN568" t="s">
        <v>18397</v>
      </c>
    </row>
    <row r="569" spans="1:40" ht="57.6" x14ac:dyDescent="0.3">
      <c r="A569" t="s">
        <v>3029</v>
      </c>
      <c r="B569" s="2" t="s">
        <v>15</v>
      </c>
      <c r="C569" s="3">
        <v>40025</v>
      </c>
      <c r="D569" t="s">
        <v>193</v>
      </c>
      <c r="E569" t="s">
        <v>3030</v>
      </c>
      <c r="F569" t="s">
        <v>27</v>
      </c>
      <c r="G569" t="s">
        <v>3031</v>
      </c>
      <c r="H569" s="2" t="s">
        <v>45</v>
      </c>
      <c r="I569" s="2" t="s">
        <v>46</v>
      </c>
      <c r="J569" s="1" t="s">
        <v>3032</v>
      </c>
      <c r="K569" s="1">
        <f t="shared" si="36"/>
        <v>1</v>
      </c>
      <c r="L569" s="1">
        <f t="shared" si="36"/>
        <v>0</v>
      </c>
      <c r="M569" s="1">
        <f t="shared" si="36"/>
        <v>0</v>
      </c>
      <c r="N569" s="1">
        <f t="shared" si="36"/>
        <v>0</v>
      </c>
      <c r="O569" s="1">
        <f t="shared" si="37"/>
        <v>1</v>
      </c>
      <c r="P569" s="1" t="s">
        <v>18346</v>
      </c>
      <c r="Q569" s="1">
        <v>125</v>
      </c>
      <c r="R569" s="1">
        <v>190</v>
      </c>
      <c r="S569" s="9">
        <f t="shared" si="39"/>
        <v>125</v>
      </c>
      <c r="T569" s="8"/>
      <c r="U569" s="8"/>
      <c r="V569" s="8"/>
      <c r="W569" s="8"/>
      <c r="X569" s="8"/>
      <c r="Y569" s="10">
        <f t="shared" si="38"/>
        <v>0</v>
      </c>
      <c r="Z569" s="10">
        <f>IFERROR(INDEX(EFs!B:B,MATCH(P569,EFs!A:A,0))*Dataset!Y569/1000,0)</f>
        <v>0</v>
      </c>
      <c r="AA569">
        <v>32.805401000000003</v>
      </c>
      <c r="AB569">
        <v>-117.26097900000001</v>
      </c>
      <c r="AC569">
        <v>1</v>
      </c>
      <c r="AD569" t="s">
        <v>18394</v>
      </c>
      <c r="AE569">
        <v>633</v>
      </c>
      <c r="AF569" t="s">
        <v>18754</v>
      </c>
      <c r="AI569" t="s">
        <v>18389</v>
      </c>
      <c r="AJ569" t="s">
        <v>18390</v>
      </c>
      <c r="AK569" t="s">
        <v>18391</v>
      </c>
      <c r="AL569">
        <v>92109</v>
      </c>
      <c r="AM569" t="s">
        <v>18392</v>
      </c>
      <c r="AN569" t="s">
        <v>18397</v>
      </c>
    </row>
    <row r="570" spans="1:40" ht="57.6" x14ac:dyDescent="0.3">
      <c r="A570" t="s">
        <v>3033</v>
      </c>
      <c r="B570" s="2" t="s">
        <v>15</v>
      </c>
      <c r="C570" s="3">
        <v>40025</v>
      </c>
      <c r="D570" t="s">
        <v>193</v>
      </c>
      <c r="E570" t="s">
        <v>3034</v>
      </c>
      <c r="F570" t="s">
        <v>281</v>
      </c>
      <c r="G570" t="s">
        <v>3035</v>
      </c>
      <c r="H570" s="2" t="s">
        <v>797</v>
      </c>
      <c r="I570" s="2" t="s">
        <v>30</v>
      </c>
      <c r="J570" s="1" t="s">
        <v>3036</v>
      </c>
      <c r="K570" s="1">
        <f t="shared" si="36"/>
        <v>1</v>
      </c>
      <c r="L570" s="1">
        <f t="shared" si="36"/>
        <v>0</v>
      </c>
      <c r="M570" s="1">
        <f t="shared" si="36"/>
        <v>0</v>
      </c>
      <c r="N570" s="1">
        <f t="shared" si="36"/>
        <v>0</v>
      </c>
      <c r="O570" s="1">
        <f t="shared" si="37"/>
        <v>1</v>
      </c>
      <c r="P570" s="1" t="s">
        <v>18346</v>
      </c>
      <c r="Q570" s="1">
        <v>125</v>
      </c>
      <c r="R570" s="1">
        <v>190</v>
      </c>
      <c r="S570" s="9">
        <f t="shared" si="39"/>
        <v>125</v>
      </c>
      <c r="T570" s="3">
        <v>44336</v>
      </c>
      <c r="U570" s="8" t="s">
        <v>3037</v>
      </c>
      <c r="V570" s="3">
        <v>44699</v>
      </c>
      <c r="W570" s="8" t="s">
        <v>3038</v>
      </c>
      <c r="X570" s="8">
        <v>16.399999999999999</v>
      </c>
      <c r="Y570" s="10">
        <f t="shared" si="38"/>
        <v>2050</v>
      </c>
      <c r="Z570" s="10">
        <f>IFERROR(INDEX(EFs!B:B,MATCH(P570,EFs!A:A,0))*Dataset!Y570/1000,0)</f>
        <v>1.8622054880500001</v>
      </c>
      <c r="AA570">
        <v>33.002127000000002</v>
      </c>
      <c r="AB570">
        <v>-117.060784</v>
      </c>
      <c r="AC570">
        <v>0.68</v>
      </c>
      <c r="AD570" t="s">
        <v>18429</v>
      </c>
      <c r="AE570">
        <v>15810</v>
      </c>
      <c r="AF570" t="s">
        <v>18755</v>
      </c>
      <c r="AI570" t="s">
        <v>18389</v>
      </c>
      <c r="AJ570" t="s">
        <v>18390</v>
      </c>
      <c r="AK570" t="s">
        <v>18391</v>
      </c>
      <c r="AL570">
        <v>92128</v>
      </c>
      <c r="AM570" t="s">
        <v>18392</v>
      </c>
      <c r="AN570" t="s">
        <v>18393</v>
      </c>
    </row>
    <row r="571" spans="1:40" ht="57.6" x14ac:dyDescent="0.3">
      <c r="A571" t="s">
        <v>3039</v>
      </c>
      <c r="B571" s="2" t="s">
        <v>15</v>
      </c>
      <c r="C571" s="3">
        <v>40025</v>
      </c>
      <c r="D571" t="s">
        <v>193</v>
      </c>
      <c r="E571" t="s">
        <v>1186</v>
      </c>
      <c r="F571" t="s">
        <v>1187</v>
      </c>
      <c r="G571" t="s">
        <v>190</v>
      </c>
      <c r="H571" s="2" t="s">
        <v>163</v>
      </c>
      <c r="I571" s="2" t="s">
        <v>164</v>
      </c>
      <c r="J571" s="1" t="s">
        <v>3040</v>
      </c>
      <c r="K571" s="1">
        <f t="shared" si="36"/>
        <v>1</v>
      </c>
      <c r="L571" s="1">
        <f t="shared" si="36"/>
        <v>0</v>
      </c>
      <c r="M571" s="1">
        <f t="shared" si="36"/>
        <v>0</v>
      </c>
      <c r="N571" s="1">
        <f t="shared" si="36"/>
        <v>0</v>
      </c>
      <c r="O571" s="1">
        <f t="shared" si="37"/>
        <v>1</v>
      </c>
      <c r="P571" s="1" t="s">
        <v>18346</v>
      </c>
      <c r="Q571" s="1">
        <v>300</v>
      </c>
      <c r="R571" s="1">
        <v>470</v>
      </c>
      <c r="S571" s="9">
        <f t="shared" si="39"/>
        <v>300</v>
      </c>
      <c r="T571" s="3">
        <v>44369</v>
      </c>
      <c r="U571" s="8" t="s">
        <v>3041</v>
      </c>
      <c r="V571" s="3">
        <v>44369</v>
      </c>
      <c r="W571" s="8" t="s">
        <v>3042</v>
      </c>
      <c r="X571" s="8">
        <v>0.7</v>
      </c>
      <c r="Y571" s="10">
        <f t="shared" si="38"/>
        <v>210</v>
      </c>
      <c r="Z571" s="10">
        <f>IFERROR(INDEX(EFs!B:B,MATCH(P571,EFs!A:A,0))*Dataset!Y571/1000,0)</f>
        <v>0.19076251341</v>
      </c>
      <c r="AA571">
        <v>33.387723000000001</v>
      </c>
      <c r="AB571">
        <v>-117.44475799999999</v>
      </c>
      <c r="AC571">
        <v>1</v>
      </c>
      <c r="AD571" t="s">
        <v>18422</v>
      </c>
      <c r="AI571" t="s">
        <v>18423</v>
      </c>
      <c r="AJ571" t="s">
        <v>18390</v>
      </c>
      <c r="AK571" t="s">
        <v>18391</v>
      </c>
      <c r="AL571">
        <v>92055</v>
      </c>
      <c r="AM571" t="s">
        <v>18392</v>
      </c>
      <c r="AN571" t="s">
        <v>18397</v>
      </c>
    </row>
    <row r="572" spans="1:40" ht="57.6" x14ac:dyDescent="0.3">
      <c r="A572" t="s">
        <v>3043</v>
      </c>
      <c r="B572" s="2" t="s">
        <v>15</v>
      </c>
      <c r="C572" s="3">
        <v>40025</v>
      </c>
      <c r="D572" t="s">
        <v>193</v>
      </c>
      <c r="E572" t="s">
        <v>3044</v>
      </c>
      <c r="F572" t="s">
        <v>27</v>
      </c>
      <c r="G572" t="s">
        <v>3045</v>
      </c>
      <c r="H572" s="2" t="s">
        <v>19</v>
      </c>
      <c r="I572" s="2" t="s">
        <v>20</v>
      </c>
      <c r="J572" s="1" t="s">
        <v>3046</v>
      </c>
      <c r="K572" s="1">
        <f t="shared" si="36"/>
        <v>1</v>
      </c>
      <c r="L572" s="1">
        <f t="shared" si="36"/>
        <v>0</v>
      </c>
      <c r="M572" s="1">
        <f t="shared" si="36"/>
        <v>0</v>
      </c>
      <c r="N572" s="1">
        <f t="shared" si="36"/>
        <v>0</v>
      </c>
      <c r="O572" s="1">
        <f t="shared" si="37"/>
        <v>1</v>
      </c>
      <c r="P572" s="1" t="s">
        <v>18346</v>
      </c>
      <c r="Q572" s="1">
        <v>350</v>
      </c>
      <c r="R572" s="1">
        <v>519</v>
      </c>
      <c r="S572" s="9">
        <f t="shared" si="39"/>
        <v>350</v>
      </c>
      <c r="T572" s="8"/>
      <c r="U572" s="8"/>
      <c r="V572" s="8"/>
      <c r="W572" s="8"/>
      <c r="X572" s="8"/>
      <c r="Y572" s="10">
        <f t="shared" si="38"/>
        <v>0</v>
      </c>
      <c r="Z572" s="10">
        <f>IFERROR(INDEX(EFs!B:B,MATCH(P572,EFs!A:A,0))*Dataset!Y572/1000,0)</f>
        <v>0</v>
      </c>
      <c r="AA572">
        <v>32.717632999999999</v>
      </c>
      <c r="AB572">
        <v>-117.159701</v>
      </c>
      <c r="AC572">
        <v>1</v>
      </c>
      <c r="AD572" t="s">
        <v>18387</v>
      </c>
      <c r="AE572">
        <v>525</v>
      </c>
      <c r="AF572" t="s">
        <v>18494</v>
      </c>
      <c r="AG572" t="s">
        <v>18510</v>
      </c>
      <c r="AH572">
        <v>220</v>
      </c>
      <c r="AI572" t="s">
        <v>18389</v>
      </c>
      <c r="AJ572" t="s">
        <v>18390</v>
      </c>
      <c r="AK572" t="s">
        <v>18391</v>
      </c>
      <c r="AL572">
        <v>92101</v>
      </c>
      <c r="AM572" t="s">
        <v>18392</v>
      </c>
      <c r="AN572" t="s">
        <v>18393</v>
      </c>
    </row>
    <row r="573" spans="1:40" ht="43.2" x14ac:dyDescent="0.3">
      <c r="A573" t="s">
        <v>3047</v>
      </c>
      <c r="B573" s="2" t="s">
        <v>15</v>
      </c>
      <c r="C573" s="3">
        <v>40025</v>
      </c>
      <c r="D573" t="s">
        <v>16</v>
      </c>
      <c r="E573" t="s">
        <v>3048</v>
      </c>
      <c r="F573" t="s">
        <v>72</v>
      </c>
      <c r="G573" t="s">
        <v>3049</v>
      </c>
      <c r="H573" s="2" t="s">
        <v>45</v>
      </c>
      <c r="I573" s="2" t="s">
        <v>46</v>
      </c>
      <c r="J573" s="1" t="s">
        <v>3050</v>
      </c>
      <c r="K573" s="1">
        <f t="shared" si="36"/>
        <v>1</v>
      </c>
      <c r="L573" s="1">
        <f t="shared" si="36"/>
        <v>0</v>
      </c>
      <c r="M573" s="1">
        <f t="shared" si="36"/>
        <v>0</v>
      </c>
      <c r="N573" s="1">
        <f t="shared" si="36"/>
        <v>0</v>
      </c>
      <c r="O573" s="1">
        <f t="shared" si="37"/>
        <v>1</v>
      </c>
      <c r="P573" s="1" t="s">
        <v>18346</v>
      </c>
      <c r="Q573" s="1">
        <v>100</v>
      </c>
      <c r="R573" s="1">
        <v>160</v>
      </c>
      <c r="S573" s="9">
        <f t="shared" si="39"/>
        <v>100</v>
      </c>
      <c r="T573" s="3">
        <v>44369</v>
      </c>
      <c r="U573" s="8" t="s">
        <v>3051</v>
      </c>
      <c r="V573" s="3">
        <v>44810</v>
      </c>
      <c r="W573" s="8" t="s">
        <v>3052</v>
      </c>
      <c r="X573" s="8">
        <v>14.1</v>
      </c>
      <c r="Y573" s="10">
        <f t="shared" si="38"/>
        <v>1410</v>
      </c>
      <c r="Z573" s="10">
        <f>IFERROR(INDEX(EFs!B:B,MATCH(P573,EFs!A:A,0))*Dataset!Y573/1000,0)</f>
        <v>1.28083401861</v>
      </c>
      <c r="AA573">
        <v>32.790404000000002</v>
      </c>
      <c r="AB573">
        <v>-117.253395</v>
      </c>
      <c r="AC573">
        <v>1</v>
      </c>
      <c r="AD573" t="s">
        <v>18387</v>
      </c>
      <c r="AE573">
        <v>3999</v>
      </c>
      <c r="AF573" t="s">
        <v>18756</v>
      </c>
      <c r="AI573" t="s">
        <v>18389</v>
      </c>
      <c r="AJ573" t="s">
        <v>18390</v>
      </c>
      <c r="AK573" t="s">
        <v>18391</v>
      </c>
      <c r="AL573">
        <v>92109</v>
      </c>
      <c r="AM573" t="s">
        <v>18392</v>
      </c>
      <c r="AN573" t="s">
        <v>18393</v>
      </c>
    </row>
    <row r="574" spans="1:40" ht="43.2" x14ac:dyDescent="0.3">
      <c r="A574" t="s">
        <v>3053</v>
      </c>
      <c r="B574" s="2" t="s">
        <v>15</v>
      </c>
      <c r="C574" s="3">
        <v>40025</v>
      </c>
      <c r="D574" t="s">
        <v>25</v>
      </c>
      <c r="E574" t="s">
        <v>1305</v>
      </c>
      <c r="F574" t="s">
        <v>1306</v>
      </c>
      <c r="G574" t="s">
        <v>1307</v>
      </c>
      <c r="H574" s="2" t="s">
        <v>781</v>
      </c>
      <c r="I574" s="2" t="s">
        <v>782</v>
      </c>
      <c r="J574" s="1" t="s">
        <v>3054</v>
      </c>
      <c r="K574" s="1">
        <f t="shared" si="36"/>
        <v>1</v>
      </c>
      <c r="L574" s="1">
        <f t="shared" si="36"/>
        <v>0</v>
      </c>
      <c r="M574" s="1">
        <f t="shared" si="36"/>
        <v>0</v>
      </c>
      <c r="N574" s="1">
        <f t="shared" si="36"/>
        <v>0</v>
      </c>
      <c r="O574" s="1">
        <f t="shared" si="37"/>
        <v>1</v>
      </c>
      <c r="P574" s="1" t="s">
        <v>18346</v>
      </c>
      <c r="Q574" s="1" t="s">
        <v>18355</v>
      </c>
      <c r="R574" s="1">
        <v>160</v>
      </c>
      <c r="S574" s="9">
        <f t="shared" si="39"/>
        <v>119.31200000000001</v>
      </c>
      <c r="T574" s="3">
        <v>44714</v>
      </c>
      <c r="U574" s="8" t="s">
        <v>1480</v>
      </c>
      <c r="V574" s="3">
        <v>44714</v>
      </c>
      <c r="W574" s="8" t="s">
        <v>3055</v>
      </c>
      <c r="X574" s="8">
        <v>2.1</v>
      </c>
      <c r="Y574" s="10">
        <f t="shared" si="38"/>
        <v>250.55520000000004</v>
      </c>
      <c r="Z574" s="10">
        <f>IFERROR(INDEX(EFs!B:B,MATCH(P574,EFs!A:A,0))*Dataset!Y574/1000,0)</f>
        <v>0.22760256999973924</v>
      </c>
      <c r="AA574">
        <v>32.878399999999999</v>
      </c>
      <c r="AB574">
        <v>-117.206878</v>
      </c>
      <c r="AC574">
        <v>1</v>
      </c>
      <c r="AD574" t="s">
        <v>18387</v>
      </c>
      <c r="AE574">
        <v>9393</v>
      </c>
      <c r="AF574" t="s">
        <v>18570</v>
      </c>
      <c r="AI574" t="s">
        <v>18389</v>
      </c>
      <c r="AJ574" t="s">
        <v>18390</v>
      </c>
      <c r="AK574" t="s">
        <v>18391</v>
      </c>
      <c r="AL574">
        <v>92121</v>
      </c>
      <c r="AM574" t="s">
        <v>18392</v>
      </c>
      <c r="AN574" t="s">
        <v>18393</v>
      </c>
    </row>
    <row r="575" spans="1:40" ht="57.6" x14ac:dyDescent="0.3">
      <c r="A575" t="s">
        <v>3056</v>
      </c>
      <c r="B575" s="2" t="s">
        <v>15</v>
      </c>
      <c r="C575" s="3">
        <v>40025</v>
      </c>
      <c r="D575" t="s">
        <v>193</v>
      </c>
      <c r="E575" t="s">
        <v>3057</v>
      </c>
      <c r="F575" t="s">
        <v>3058</v>
      </c>
      <c r="G575" t="s">
        <v>3059</v>
      </c>
      <c r="H575" s="2" t="s">
        <v>91</v>
      </c>
      <c r="I575" s="2" t="s">
        <v>92</v>
      </c>
      <c r="J575" s="1" t="s">
        <v>3060</v>
      </c>
      <c r="K575" s="1">
        <f t="shared" si="36"/>
        <v>1</v>
      </c>
      <c r="L575" s="1">
        <f t="shared" si="36"/>
        <v>0</v>
      </c>
      <c r="M575" s="1">
        <f t="shared" si="36"/>
        <v>0</v>
      </c>
      <c r="N575" s="1">
        <f t="shared" si="36"/>
        <v>0</v>
      </c>
      <c r="O575" s="1">
        <f t="shared" si="37"/>
        <v>1</v>
      </c>
      <c r="P575" s="1" t="s">
        <v>18346</v>
      </c>
      <c r="Q575" s="1">
        <v>500</v>
      </c>
      <c r="R575" s="1">
        <v>155</v>
      </c>
      <c r="S575" s="9">
        <f t="shared" si="39"/>
        <v>500</v>
      </c>
      <c r="T575" s="3">
        <v>44650</v>
      </c>
      <c r="U575" s="8" t="s">
        <v>3061</v>
      </c>
      <c r="V575" s="3">
        <v>44650</v>
      </c>
      <c r="W575" s="8" t="s">
        <v>3061</v>
      </c>
      <c r="X575" s="8">
        <v>0</v>
      </c>
      <c r="Y575" s="10">
        <f t="shared" si="38"/>
        <v>0</v>
      </c>
      <c r="Z575" s="10">
        <f>IFERROR(INDEX(EFs!B:B,MATCH(P575,EFs!A:A,0))*Dataset!Y575/1000,0)</f>
        <v>0</v>
      </c>
      <c r="AA575">
        <v>32.673645</v>
      </c>
      <c r="AB575">
        <v>-117.08997599999999</v>
      </c>
      <c r="AC575">
        <v>0.48</v>
      </c>
      <c r="AD575" t="s">
        <v>18429</v>
      </c>
      <c r="AE575">
        <v>1505</v>
      </c>
      <c r="AF575" t="s">
        <v>18757</v>
      </c>
      <c r="AI575" t="s">
        <v>18491</v>
      </c>
      <c r="AJ575" t="s">
        <v>18390</v>
      </c>
      <c r="AK575" t="s">
        <v>18391</v>
      </c>
      <c r="AL575">
        <v>91950</v>
      </c>
      <c r="AM575" t="s">
        <v>18392</v>
      </c>
      <c r="AN575" t="s">
        <v>18393</v>
      </c>
    </row>
    <row r="576" spans="1:40" ht="57.6" x14ac:dyDescent="0.3">
      <c r="A576" t="s">
        <v>3062</v>
      </c>
      <c r="B576" s="2" t="s">
        <v>15</v>
      </c>
      <c r="C576" s="3">
        <v>40025</v>
      </c>
      <c r="D576" t="s">
        <v>16</v>
      </c>
      <c r="E576" t="s">
        <v>3063</v>
      </c>
      <c r="F576" t="s">
        <v>3064</v>
      </c>
      <c r="G576" t="s">
        <v>3065</v>
      </c>
      <c r="H576" s="2" t="s">
        <v>1013</v>
      </c>
      <c r="I576" s="2" t="s">
        <v>236</v>
      </c>
      <c r="J576" s="1" t="s">
        <v>3066</v>
      </c>
      <c r="K576" s="1">
        <f t="shared" si="36"/>
        <v>1</v>
      </c>
      <c r="L576" s="1">
        <f t="shared" si="36"/>
        <v>0</v>
      </c>
      <c r="M576" s="1">
        <f t="shared" si="36"/>
        <v>0</v>
      </c>
      <c r="N576" s="1">
        <f t="shared" si="36"/>
        <v>0</v>
      </c>
      <c r="O576" s="1">
        <f t="shared" si="37"/>
        <v>1</v>
      </c>
      <c r="P576" s="1" t="s">
        <v>18346</v>
      </c>
      <c r="Q576" s="1">
        <v>500</v>
      </c>
      <c r="R576" s="1">
        <v>749</v>
      </c>
      <c r="S576" s="9">
        <f t="shared" si="39"/>
        <v>500</v>
      </c>
      <c r="T576" s="3">
        <v>44536</v>
      </c>
      <c r="U576" s="8" t="s">
        <v>3067</v>
      </c>
      <c r="V576" s="3">
        <v>44536</v>
      </c>
      <c r="W576" s="8" t="s">
        <v>2301</v>
      </c>
      <c r="X576" s="8">
        <v>5</v>
      </c>
      <c r="Y576" s="10">
        <f t="shared" si="38"/>
        <v>2500</v>
      </c>
      <c r="Z576" s="10">
        <f>IFERROR(INDEX(EFs!B:B,MATCH(P576,EFs!A:A,0))*Dataset!Y576/1000,0)</f>
        <v>2.2709823025000002</v>
      </c>
      <c r="AA576">
        <v>32.935792999999997</v>
      </c>
      <c r="AB576">
        <v>-117.23895</v>
      </c>
      <c r="AC576">
        <v>1</v>
      </c>
      <c r="AD576" t="s">
        <v>18387</v>
      </c>
      <c r="AE576">
        <v>11966</v>
      </c>
      <c r="AF576" t="s">
        <v>18484</v>
      </c>
      <c r="AI576" t="s">
        <v>18389</v>
      </c>
      <c r="AJ576" t="s">
        <v>18390</v>
      </c>
      <c r="AK576" t="s">
        <v>18391</v>
      </c>
      <c r="AL576">
        <v>92130</v>
      </c>
      <c r="AM576" t="s">
        <v>18392</v>
      </c>
      <c r="AN576" t="s">
        <v>18393</v>
      </c>
    </row>
    <row r="577" spans="1:40" ht="57.6" x14ac:dyDescent="0.3">
      <c r="A577" t="s">
        <v>3068</v>
      </c>
      <c r="B577" s="2" t="s">
        <v>15</v>
      </c>
      <c r="C577" s="3">
        <v>40025</v>
      </c>
      <c r="D577" t="s">
        <v>16</v>
      </c>
      <c r="E577" t="s">
        <v>3069</v>
      </c>
      <c r="F577" t="s">
        <v>3070</v>
      </c>
      <c r="G577" t="s">
        <v>3071</v>
      </c>
      <c r="H577" s="2" t="s">
        <v>781</v>
      </c>
      <c r="I577" s="2" t="s">
        <v>782</v>
      </c>
      <c r="J577" s="1" t="s">
        <v>3072</v>
      </c>
      <c r="K577" s="1">
        <f t="shared" si="36"/>
        <v>1</v>
      </c>
      <c r="L577" s="1">
        <f t="shared" si="36"/>
        <v>0</v>
      </c>
      <c r="M577" s="1">
        <f t="shared" si="36"/>
        <v>0</v>
      </c>
      <c r="N577" s="1">
        <f t="shared" si="36"/>
        <v>0</v>
      </c>
      <c r="O577" s="1">
        <f t="shared" si="37"/>
        <v>1</v>
      </c>
      <c r="P577" s="1" t="s">
        <v>18346</v>
      </c>
      <c r="Q577" s="1">
        <v>750</v>
      </c>
      <c r="R577" s="1">
        <v>1120</v>
      </c>
      <c r="S577" s="9">
        <f t="shared" si="39"/>
        <v>750</v>
      </c>
      <c r="T577" s="3">
        <v>44546</v>
      </c>
      <c r="U577" s="8" t="s">
        <v>3073</v>
      </c>
      <c r="V577" s="3">
        <v>44546</v>
      </c>
      <c r="W577" s="8" t="s">
        <v>3074</v>
      </c>
      <c r="X577" s="8">
        <v>9.6</v>
      </c>
      <c r="Y577" s="10">
        <f t="shared" si="38"/>
        <v>7200</v>
      </c>
      <c r="Z577" s="10">
        <f>IFERROR(INDEX(EFs!B:B,MATCH(P577,EFs!A:A,0))*Dataset!Y577/1000,0)</f>
        <v>6.5404290312000004</v>
      </c>
      <c r="AA577">
        <v>32.890855999999999</v>
      </c>
      <c r="AB577">
        <v>-117.199736</v>
      </c>
      <c r="AC577">
        <v>1</v>
      </c>
      <c r="AD577" t="s">
        <v>18387</v>
      </c>
      <c r="AE577">
        <v>5451</v>
      </c>
      <c r="AF577" t="s">
        <v>18758</v>
      </c>
      <c r="AI577" t="s">
        <v>18389</v>
      </c>
      <c r="AJ577" t="s">
        <v>18390</v>
      </c>
      <c r="AK577" t="s">
        <v>18391</v>
      </c>
      <c r="AL577">
        <v>92121</v>
      </c>
      <c r="AM577" t="s">
        <v>18392</v>
      </c>
      <c r="AN577" t="s">
        <v>18393</v>
      </c>
    </row>
    <row r="578" spans="1:40" ht="43.2" x14ac:dyDescent="0.3">
      <c r="A578" t="s">
        <v>3075</v>
      </c>
      <c r="B578" s="2" t="s">
        <v>15</v>
      </c>
      <c r="C578" s="3">
        <v>40025</v>
      </c>
      <c r="D578" t="s">
        <v>25</v>
      </c>
      <c r="E578" t="s">
        <v>3076</v>
      </c>
      <c r="G578" t="s">
        <v>3077</v>
      </c>
      <c r="H578" s="2" t="s">
        <v>3078</v>
      </c>
      <c r="I578" s="2" t="s">
        <v>236</v>
      </c>
      <c r="J578" s="1" t="s">
        <v>3079</v>
      </c>
      <c r="K578" s="1">
        <f t="shared" si="36"/>
        <v>1</v>
      </c>
      <c r="L578" s="1">
        <f t="shared" si="36"/>
        <v>0</v>
      </c>
      <c r="M578" s="1">
        <f t="shared" si="36"/>
        <v>0</v>
      </c>
      <c r="N578" s="1">
        <f t="shared" ref="N578:N641" si="40">IFERROR(IF(SEARCH(N$1,$J578)&gt;0,1),0)</f>
        <v>0</v>
      </c>
      <c r="O578" s="1">
        <f t="shared" si="37"/>
        <v>1</v>
      </c>
      <c r="P578" s="1" t="s">
        <v>18346</v>
      </c>
      <c r="Q578" s="1" t="s">
        <v>18355</v>
      </c>
      <c r="R578" s="1">
        <v>150</v>
      </c>
      <c r="S578" s="9">
        <f t="shared" si="39"/>
        <v>111.855</v>
      </c>
      <c r="T578" s="3">
        <v>44355</v>
      </c>
      <c r="U578" s="8" t="s">
        <v>3080</v>
      </c>
      <c r="V578" s="3">
        <v>44355</v>
      </c>
      <c r="W578" s="8" t="s">
        <v>3081</v>
      </c>
      <c r="X578" s="8">
        <v>1.6</v>
      </c>
      <c r="Y578" s="10">
        <f t="shared" si="38"/>
        <v>178.96800000000002</v>
      </c>
      <c r="Z578" s="10">
        <f>IFERROR(INDEX(EFs!B:B,MATCH(P578,EFs!A:A,0))*Dataset!Y578/1000,0)</f>
        <v>0.16257326428552801</v>
      </c>
      <c r="AA578">
        <v>32.822347999999998</v>
      </c>
      <c r="AB578">
        <v>-117.225398</v>
      </c>
      <c r="AC578">
        <v>1</v>
      </c>
      <c r="AD578" t="s">
        <v>18387</v>
      </c>
      <c r="AE578">
        <v>4605</v>
      </c>
      <c r="AF578" t="s">
        <v>18759</v>
      </c>
      <c r="AI578" t="s">
        <v>18389</v>
      </c>
      <c r="AJ578" t="s">
        <v>18390</v>
      </c>
      <c r="AK578" t="s">
        <v>18391</v>
      </c>
      <c r="AL578">
        <v>92117</v>
      </c>
      <c r="AM578" t="s">
        <v>18392</v>
      </c>
      <c r="AN578" t="s">
        <v>18393</v>
      </c>
    </row>
    <row r="579" spans="1:40" ht="43.2" x14ac:dyDescent="0.3">
      <c r="A579" t="s">
        <v>3082</v>
      </c>
      <c r="B579" s="2" t="s">
        <v>15</v>
      </c>
      <c r="C579" s="3">
        <v>40025</v>
      </c>
      <c r="D579" t="s">
        <v>16</v>
      </c>
      <c r="E579" t="s">
        <v>3083</v>
      </c>
      <c r="F579" t="s">
        <v>27</v>
      </c>
      <c r="G579" t="s">
        <v>3084</v>
      </c>
      <c r="H579" s="2" t="s">
        <v>91</v>
      </c>
      <c r="I579" s="2" t="s">
        <v>92</v>
      </c>
      <c r="J579" s="1" t="s">
        <v>3085</v>
      </c>
      <c r="K579" s="1">
        <f t="shared" ref="K579:N642" si="41">IFERROR(IF(SEARCH(K$1,$J579)&gt;0,1),0)</f>
        <v>0</v>
      </c>
      <c r="L579" s="1">
        <f t="shared" si="41"/>
        <v>0</v>
      </c>
      <c r="M579" s="1">
        <f t="shared" si="41"/>
        <v>0</v>
      </c>
      <c r="N579" s="1">
        <f t="shared" si="40"/>
        <v>0</v>
      </c>
      <c r="O579" s="1">
        <f t="shared" ref="O579:O642" si="42">SUM(K579:N579)</f>
        <v>0</v>
      </c>
      <c r="P579" s="1" t="s">
        <v>18352</v>
      </c>
      <c r="Q579" s="1">
        <v>127</v>
      </c>
      <c r="R579" s="1">
        <v>170</v>
      </c>
      <c r="S579" s="9">
        <f t="shared" si="39"/>
        <v>127</v>
      </c>
      <c r="T579" s="3">
        <v>44650</v>
      </c>
      <c r="U579" s="8" t="s">
        <v>3086</v>
      </c>
      <c r="V579" s="3">
        <v>44650</v>
      </c>
      <c r="W579" s="8" t="s">
        <v>3087</v>
      </c>
      <c r="X579" s="8">
        <v>0.2</v>
      </c>
      <c r="Y579" s="10">
        <f t="shared" ref="Y579:Y642" si="43">X579*S579</f>
        <v>25.400000000000002</v>
      </c>
      <c r="Z579" s="10">
        <f>IFERROR(INDEX(EFs!B:B,MATCH(P579,EFs!A:A,0))*Dataset!Y579/1000,0)</f>
        <v>0</v>
      </c>
      <c r="AA579">
        <v>33.232765000000001</v>
      </c>
      <c r="AB579">
        <v>-117.352028</v>
      </c>
      <c r="AC579">
        <v>0.8</v>
      </c>
      <c r="AD579" t="s">
        <v>18408</v>
      </c>
      <c r="AF579" t="s">
        <v>18409</v>
      </c>
      <c r="AI579" t="s">
        <v>18410</v>
      </c>
      <c r="AJ579" t="s">
        <v>18390</v>
      </c>
      <c r="AK579" t="s">
        <v>18391</v>
      </c>
      <c r="AL579">
        <v>92058</v>
      </c>
      <c r="AM579" t="s">
        <v>18392</v>
      </c>
      <c r="AN579" t="s">
        <v>18397</v>
      </c>
    </row>
    <row r="580" spans="1:40" ht="43.2" x14ac:dyDescent="0.3">
      <c r="A580" t="s">
        <v>3088</v>
      </c>
      <c r="B580" s="2" t="s">
        <v>15</v>
      </c>
      <c r="C580" s="3">
        <v>40025</v>
      </c>
      <c r="D580" t="s">
        <v>16</v>
      </c>
      <c r="E580" t="s">
        <v>3089</v>
      </c>
      <c r="F580" t="s">
        <v>3090</v>
      </c>
      <c r="G580" t="s">
        <v>3091</v>
      </c>
      <c r="H580" s="2" t="s">
        <v>781</v>
      </c>
      <c r="I580" s="2" t="s">
        <v>782</v>
      </c>
      <c r="J580" s="1" t="s">
        <v>3092</v>
      </c>
      <c r="K580" s="1">
        <f t="shared" si="41"/>
        <v>1</v>
      </c>
      <c r="L580" s="1">
        <f t="shared" si="41"/>
        <v>0</v>
      </c>
      <c r="M580" s="1">
        <f t="shared" si="41"/>
        <v>0</v>
      </c>
      <c r="N580" s="1">
        <f t="shared" si="40"/>
        <v>0</v>
      </c>
      <c r="O580" s="1">
        <f t="shared" si="42"/>
        <v>1</v>
      </c>
      <c r="P580" s="1" t="s">
        <v>18346</v>
      </c>
      <c r="Q580" s="1">
        <v>335</v>
      </c>
      <c r="R580" s="1">
        <v>29</v>
      </c>
      <c r="S580" s="9">
        <f t="shared" ref="S580:S643" si="44">IFERROR(IF(Q580&lt;&gt;"",Q580,R580*0.7457),"Unknown")</f>
        <v>335</v>
      </c>
      <c r="T580" s="3">
        <v>44376</v>
      </c>
      <c r="U580" s="8" t="s">
        <v>3093</v>
      </c>
      <c r="V580" s="3">
        <v>44764</v>
      </c>
      <c r="W580" s="8" t="s">
        <v>3094</v>
      </c>
      <c r="X580" s="8">
        <v>15.6</v>
      </c>
      <c r="Y580" s="10">
        <f t="shared" si="43"/>
        <v>5226</v>
      </c>
      <c r="Z580" s="10">
        <f>IFERROR(INDEX(EFs!B:B,MATCH(P580,EFs!A:A,0))*Dataset!Y580/1000,0)</f>
        <v>4.7472614051460003</v>
      </c>
      <c r="AA580">
        <v>32.877575999999998</v>
      </c>
      <c r="AB580">
        <v>-117.209266</v>
      </c>
      <c r="AC580">
        <v>1</v>
      </c>
      <c r="AD580" t="s">
        <v>18387</v>
      </c>
      <c r="AE580">
        <v>4570</v>
      </c>
      <c r="AF580" t="s">
        <v>18760</v>
      </c>
      <c r="AI580" t="s">
        <v>18389</v>
      </c>
      <c r="AJ580" t="s">
        <v>18390</v>
      </c>
      <c r="AK580" t="s">
        <v>18391</v>
      </c>
      <c r="AL580">
        <v>92121</v>
      </c>
      <c r="AM580" t="s">
        <v>18392</v>
      </c>
      <c r="AN580" t="s">
        <v>18393</v>
      </c>
    </row>
    <row r="581" spans="1:40" ht="57.6" x14ac:dyDescent="0.3">
      <c r="A581" t="s">
        <v>3095</v>
      </c>
      <c r="B581" s="2" t="s">
        <v>15</v>
      </c>
      <c r="C581" s="3">
        <v>40025</v>
      </c>
      <c r="D581" t="s">
        <v>16</v>
      </c>
      <c r="E581" t="s">
        <v>3096</v>
      </c>
      <c r="F581" t="s">
        <v>559</v>
      </c>
      <c r="G581" t="s">
        <v>3097</v>
      </c>
      <c r="H581" s="2" t="s">
        <v>1579</v>
      </c>
      <c r="I581" s="2" t="s">
        <v>30</v>
      </c>
      <c r="J581" s="1" t="s">
        <v>3098</v>
      </c>
      <c r="K581" s="1">
        <f t="shared" si="41"/>
        <v>1</v>
      </c>
      <c r="L581" s="1">
        <f t="shared" si="41"/>
        <v>0</v>
      </c>
      <c r="M581" s="1">
        <f t="shared" si="41"/>
        <v>0</v>
      </c>
      <c r="N581" s="1">
        <f t="shared" si="40"/>
        <v>0</v>
      </c>
      <c r="O581" s="1">
        <f t="shared" si="42"/>
        <v>1</v>
      </c>
      <c r="P581" s="1" t="s">
        <v>18346</v>
      </c>
      <c r="Q581" s="1">
        <v>26</v>
      </c>
      <c r="R581" s="1">
        <v>71</v>
      </c>
      <c r="S581" s="9">
        <f t="shared" si="44"/>
        <v>26</v>
      </c>
      <c r="T581" s="3">
        <v>44348</v>
      </c>
      <c r="U581" s="8" t="s">
        <v>2282</v>
      </c>
      <c r="V581" s="3">
        <v>44712</v>
      </c>
      <c r="W581" s="8" t="s">
        <v>562</v>
      </c>
      <c r="X581" s="8">
        <v>8.6</v>
      </c>
      <c r="Y581" s="10">
        <f t="shared" si="43"/>
        <v>223.6</v>
      </c>
      <c r="Z581" s="10">
        <f>IFERROR(INDEX(EFs!B:B,MATCH(P581,EFs!A:A,0))*Dataset!Y581/1000,0)</f>
        <v>0.20311665713560001</v>
      </c>
      <c r="AA581">
        <v>33.018600999999997</v>
      </c>
      <c r="AB581">
        <v>-117.03093200000001</v>
      </c>
      <c r="AC581">
        <v>1</v>
      </c>
      <c r="AD581" t="s">
        <v>18394</v>
      </c>
      <c r="AE581">
        <v>16912</v>
      </c>
      <c r="AF581" t="s">
        <v>18761</v>
      </c>
      <c r="AI581" t="s">
        <v>18600</v>
      </c>
      <c r="AJ581" t="s">
        <v>18390</v>
      </c>
      <c r="AK581" t="s">
        <v>18391</v>
      </c>
      <c r="AL581">
        <v>92064</v>
      </c>
      <c r="AM581" t="s">
        <v>18392</v>
      </c>
      <c r="AN581" t="s">
        <v>18397</v>
      </c>
    </row>
    <row r="582" spans="1:40" ht="57.6" x14ac:dyDescent="0.3">
      <c r="A582" t="s">
        <v>3099</v>
      </c>
      <c r="B582" s="2" t="s">
        <v>15</v>
      </c>
      <c r="C582" s="3">
        <v>40025</v>
      </c>
      <c r="D582" t="s">
        <v>16</v>
      </c>
      <c r="E582" t="s">
        <v>3100</v>
      </c>
      <c r="F582" t="s">
        <v>3101</v>
      </c>
      <c r="G582" t="s">
        <v>3102</v>
      </c>
      <c r="H582" s="2" t="s">
        <v>781</v>
      </c>
      <c r="I582" s="2" t="s">
        <v>782</v>
      </c>
      <c r="J582" s="1" t="s">
        <v>3103</v>
      </c>
      <c r="K582" s="1">
        <f t="shared" si="41"/>
        <v>1</v>
      </c>
      <c r="L582" s="1">
        <f t="shared" si="41"/>
        <v>0</v>
      </c>
      <c r="M582" s="1">
        <f t="shared" si="41"/>
        <v>0</v>
      </c>
      <c r="N582" s="1">
        <f t="shared" si="40"/>
        <v>0</v>
      </c>
      <c r="O582" s="1">
        <f t="shared" si="42"/>
        <v>1</v>
      </c>
      <c r="P582" s="1" t="s">
        <v>18346</v>
      </c>
      <c r="Q582" s="1">
        <v>1000</v>
      </c>
      <c r="R582" s="1">
        <v>1490</v>
      </c>
      <c r="S582" s="9">
        <f t="shared" si="44"/>
        <v>1000</v>
      </c>
      <c r="T582" s="3">
        <v>44561</v>
      </c>
      <c r="U582" s="8" t="s">
        <v>3104</v>
      </c>
      <c r="V582" s="3">
        <v>44638</v>
      </c>
      <c r="W582" s="8" t="s">
        <v>3105</v>
      </c>
      <c r="X582" s="8">
        <v>26</v>
      </c>
      <c r="Y582" s="10">
        <f t="shared" si="43"/>
        <v>26000</v>
      </c>
      <c r="Z582" s="10">
        <f>IFERROR(INDEX(EFs!B:B,MATCH(P582,EFs!A:A,0))*Dataset!Y582/1000,0)</f>
        <v>23.618215945999999</v>
      </c>
      <c r="AA582">
        <v>32.897654000000003</v>
      </c>
      <c r="AB582">
        <v>-117.239137</v>
      </c>
      <c r="AC582">
        <v>1</v>
      </c>
      <c r="AD582" t="s">
        <v>18387</v>
      </c>
      <c r="AE582">
        <v>10675</v>
      </c>
      <c r="AF582" t="s">
        <v>18762</v>
      </c>
      <c r="AI582" t="s">
        <v>18389</v>
      </c>
      <c r="AJ582" t="s">
        <v>18390</v>
      </c>
      <c r="AK582" t="s">
        <v>18391</v>
      </c>
      <c r="AL582">
        <v>92121</v>
      </c>
      <c r="AM582" t="s">
        <v>18392</v>
      </c>
      <c r="AN582" t="s">
        <v>18393</v>
      </c>
    </row>
    <row r="583" spans="1:40" ht="43.2" x14ac:dyDescent="0.3">
      <c r="A583" t="s">
        <v>3106</v>
      </c>
      <c r="B583" s="2" t="s">
        <v>15</v>
      </c>
      <c r="C583" s="3">
        <v>40025</v>
      </c>
      <c r="D583" t="s">
        <v>193</v>
      </c>
      <c r="E583" t="s">
        <v>1223</v>
      </c>
      <c r="F583" t="s">
        <v>1210</v>
      </c>
      <c r="G583" t="s">
        <v>3107</v>
      </c>
      <c r="H583" s="2" t="s">
        <v>163</v>
      </c>
      <c r="I583" s="2" t="s">
        <v>164</v>
      </c>
      <c r="J583" s="1" t="s">
        <v>3108</v>
      </c>
      <c r="K583" s="1">
        <f t="shared" si="41"/>
        <v>1</v>
      </c>
      <c r="L583" s="1">
        <f t="shared" si="41"/>
        <v>0</v>
      </c>
      <c r="M583" s="1">
        <f t="shared" si="41"/>
        <v>0</v>
      </c>
      <c r="N583" s="1">
        <f t="shared" si="40"/>
        <v>0</v>
      </c>
      <c r="O583" s="1">
        <f t="shared" si="42"/>
        <v>1</v>
      </c>
      <c r="P583" s="1" t="s">
        <v>18346</v>
      </c>
      <c r="Q583" s="1">
        <v>80</v>
      </c>
      <c r="R583" s="1">
        <v>131</v>
      </c>
      <c r="S583" s="9">
        <f t="shared" si="44"/>
        <v>80</v>
      </c>
      <c r="T583" s="8"/>
      <c r="U583" s="8"/>
      <c r="V583" s="8"/>
      <c r="W583" s="8"/>
      <c r="X583" s="8"/>
      <c r="Y583" s="10">
        <f t="shared" si="43"/>
        <v>0</v>
      </c>
      <c r="Z583" s="10">
        <f>IFERROR(INDEX(EFs!B:B,MATCH(P583,EFs!A:A,0))*Dataset!Y583/1000,0)</f>
        <v>0</v>
      </c>
      <c r="AA583">
        <v>33.387723000000001</v>
      </c>
      <c r="AB583">
        <v>-117.44475799999999</v>
      </c>
      <c r="AC583">
        <v>0.5</v>
      </c>
      <c r="AD583" t="s">
        <v>18422</v>
      </c>
      <c r="AI583" t="s">
        <v>18423</v>
      </c>
      <c r="AJ583" t="s">
        <v>18390</v>
      </c>
      <c r="AK583" t="s">
        <v>18391</v>
      </c>
      <c r="AL583">
        <v>92055</v>
      </c>
      <c r="AM583" t="s">
        <v>18392</v>
      </c>
      <c r="AN583" t="s">
        <v>18397</v>
      </c>
    </row>
    <row r="584" spans="1:40" ht="43.2" x14ac:dyDescent="0.3">
      <c r="A584" t="s">
        <v>3109</v>
      </c>
      <c r="B584" s="2" t="s">
        <v>15</v>
      </c>
      <c r="C584" s="3">
        <v>40025</v>
      </c>
      <c r="D584" t="s">
        <v>193</v>
      </c>
      <c r="E584" t="s">
        <v>167</v>
      </c>
      <c r="F584" t="s">
        <v>161</v>
      </c>
      <c r="G584" t="s">
        <v>3110</v>
      </c>
      <c r="H584" s="2" t="s">
        <v>163</v>
      </c>
      <c r="I584" s="2" t="s">
        <v>164</v>
      </c>
      <c r="J584" s="1" t="s">
        <v>3111</v>
      </c>
      <c r="K584" s="1">
        <f t="shared" si="41"/>
        <v>0</v>
      </c>
      <c r="L584" s="1">
        <f t="shared" si="41"/>
        <v>0</v>
      </c>
      <c r="M584" s="1">
        <f t="shared" si="41"/>
        <v>0</v>
      </c>
      <c r="N584" s="1">
        <f t="shared" si="40"/>
        <v>0</v>
      </c>
      <c r="O584" s="1">
        <f t="shared" si="42"/>
        <v>0</v>
      </c>
      <c r="P584" s="1" t="s">
        <v>18352</v>
      </c>
      <c r="Q584" s="1">
        <v>95</v>
      </c>
      <c r="R584" s="1">
        <v>40</v>
      </c>
      <c r="S584" s="9">
        <f t="shared" si="44"/>
        <v>95</v>
      </c>
      <c r="T584" s="8"/>
      <c r="U584" s="8"/>
      <c r="V584" s="8"/>
      <c r="W584" s="8"/>
      <c r="X584" s="8"/>
      <c r="Y584" s="10">
        <f t="shared" si="43"/>
        <v>0</v>
      </c>
      <c r="Z584" s="10">
        <f>IFERROR(INDEX(EFs!B:B,MATCH(P584,EFs!A:A,0))*Dataset!Y584/1000,0)</f>
        <v>0</v>
      </c>
      <c r="AA584">
        <v>33.387723000000001</v>
      </c>
      <c r="AB584">
        <v>-117.44475799999999</v>
      </c>
      <c r="AC584">
        <v>0.5</v>
      </c>
      <c r="AD584" t="s">
        <v>18422</v>
      </c>
      <c r="AI584" t="s">
        <v>18423</v>
      </c>
      <c r="AJ584" t="s">
        <v>18390</v>
      </c>
      <c r="AK584" t="s">
        <v>18391</v>
      </c>
      <c r="AL584">
        <v>92055</v>
      </c>
      <c r="AM584" t="s">
        <v>18392</v>
      </c>
      <c r="AN584" t="s">
        <v>18397</v>
      </c>
    </row>
    <row r="585" spans="1:40" ht="43.2" x14ac:dyDescent="0.3">
      <c r="A585" t="s">
        <v>3112</v>
      </c>
      <c r="B585" s="2" t="s">
        <v>15</v>
      </c>
      <c r="C585" s="3">
        <v>40025</v>
      </c>
      <c r="D585" t="s">
        <v>193</v>
      </c>
      <c r="E585" t="s">
        <v>954</v>
      </c>
      <c r="F585" t="s">
        <v>955</v>
      </c>
      <c r="G585" t="s">
        <v>956</v>
      </c>
      <c r="H585" s="2" t="s">
        <v>957</v>
      </c>
      <c r="I585" s="2" t="s">
        <v>139</v>
      </c>
      <c r="J585" s="1" t="s">
        <v>3113</v>
      </c>
      <c r="K585" s="1">
        <f t="shared" si="41"/>
        <v>0</v>
      </c>
      <c r="L585" s="1">
        <f t="shared" si="41"/>
        <v>0</v>
      </c>
      <c r="M585" s="1">
        <f t="shared" si="41"/>
        <v>0</v>
      </c>
      <c r="N585" s="1">
        <f t="shared" si="40"/>
        <v>0</v>
      </c>
      <c r="O585" s="1">
        <f t="shared" si="42"/>
        <v>0</v>
      </c>
      <c r="P585" s="1" t="s">
        <v>18352</v>
      </c>
      <c r="Q585" s="1">
        <v>250</v>
      </c>
      <c r="R585" s="1">
        <v>400</v>
      </c>
      <c r="S585" s="9">
        <f t="shared" si="44"/>
        <v>250</v>
      </c>
      <c r="T585" s="3">
        <v>44562</v>
      </c>
      <c r="U585" s="8" t="s">
        <v>3114</v>
      </c>
      <c r="V585" s="3">
        <v>44562</v>
      </c>
      <c r="W585" s="8" t="s">
        <v>3115</v>
      </c>
      <c r="X585" s="8">
        <v>7</v>
      </c>
      <c r="Y585" s="10">
        <f t="shared" si="43"/>
        <v>1750</v>
      </c>
      <c r="Z585" s="10">
        <f>IFERROR(INDEX(EFs!B:B,MATCH(P585,EFs!A:A,0))*Dataset!Y585/1000,0)</f>
        <v>0</v>
      </c>
      <c r="AA585">
        <v>32.879537999999997</v>
      </c>
      <c r="AB585">
        <v>-117.161181</v>
      </c>
      <c r="AC585">
        <v>1</v>
      </c>
      <c r="AD585" t="s">
        <v>18408</v>
      </c>
      <c r="AF585" t="s">
        <v>18538</v>
      </c>
      <c r="AI585" t="s">
        <v>18389</v>
      </c>
      <c r="AJ585" t="s">
        <v>18390</v>
      </c>
      <c r="AK585" t="s">
        <v>18391</v>
      </c>
      <c r="AL585">
        <v>92121</v>
      </c>
      <c r="AM585" t="s">
        <v>18392</v>
      </c>
      <c r="AN585" t="s">
        <v>18397</v>
      </c>
    </row>
    <row r="586" spans="1:40" ht="43.2" x14ac:dyDescent="0.3">
      <c r="A586" t="s">
        <v>3116</v>
      </c>
      <c r="B586" s="2" t="s">
        <v>15</v>
      </c>
      <c r="C586" s="3">
        <v>40025</v>
      </c>
      <c r="D586" t="s">
        <v>16</v>
      </c>
      <c r="E586" t="s">
        <v>3117</v>
      </c>
      <c r="F586" t="s">
        <v>3118</v>
      </c>
      <c r="G586" t="s">
        <v>3119</v>
      </c>
      <c r="H586" s="2" t="s">
        <v>201</v>
      </c>
      <c r="I586" s="2" t="s">
        <v>46</v>
      </c>
      <c r="J586" s="1" t="s">
        <v>3120</v>
      </c>
      <c r="K586" s="1">
        <f t="shared" si="41"/>
        <v>1</v>
      </c>
      <c r="L586" s="1">
        <f t="shared" si="41"/>
        <v>0</v>
      </c>
      <c r="M586" s="1">
        <f t="shared" si="41"/>
        <v>0</v>
      </c>
      <c r="N586" s="1">
        <f t="shared" si="40"/>
        <v>0</v>
      </c>
      <c r="O586" s="1">
        <f t="shared" si="42"/>
        <v>1</v>
      </c>
      <c r="P586" s="1" t="s">
        <v>18346</v>
      </c>
      <c r="Q586" s="1">
        <v>175</v>
      </c>
      <c r="R586" s="1">
        <v>277</v>
      </c>
      <c r="S586" s="9">
        <f t="shared" si="44"/>
        <v>175</v>
      </c>
      <c r="T586" s="3">
        <v>44690</v>
      </c>
      <c r="U586" s="8" t="s">
        <v>3121</v>
      </c>
      <c r="V586" s="3">
        <v>44690</v>
      </c>
      <c r="W586" s="8" t="s">
        <v>3122</v>
      </c>
      <c r="X586" s="8">
        <v>1.9</v>
      </c>
      <c r="Y586" s="10">
        <f t="shared" si="43"/>
        <v>332.5</v>
      </c>
      <c r="Z586" s="10">
        <f>IFERROR(INDEX(EFs!B:B,MATCH(P586,EFs!A:A,0))*Dataset!Y586/1000,0)</f>
        <v>0.30204064623250004</v>
      </c>
      <c r="AA586">
        <v>32.902558999999997</v>
      </c>
      <c r="AB586">
        <v>-117.248347</v>
      </c>
      <c r="AC586">
        <v>0.9</v>
      </c>
      <c r="AD586" t="s">
        <v>18387</v>
      </c>
      <c r="AE586">
        <v>11480</v>
      </c>
      <c r="AF586" t="s">
        <v>18605</v>
      </c>
      <c r="AI586" t="s">
        <v>18428</v>
      </c>
      <c r="AJ586" t="s">
        <v>18390</v>
      </c>
      <c r="AK586" t="s">
        <v>18391</v>
      </c>
      <c r="AL586">
        <v>92037</v>
      </c>
      <c r="AM586" t="s">
        <v>18392</v>
      </c>
      <c r="AN586" t="s">
        <v>18393</v>
      </c>
    </row>
    <row r="587" spans="1:40" ht="57.6" x14ac:dyDescent="0.3">
      <c r="A587" t="s">
        <v>3123</v>
      </c>
      <c r="B587" s="2" t="s">
        <v>15</v>
      </c>
      <c r="C587" s="3">
        <v>40025</v>
      </c>
      <c r="D587" t="s">
        <v>16</v>
      </c>
      <c r="E587" t="s">
        <v>58</v>
      </c>
      <c r="F587" t="s">
        <v>59</v>
      </c>
      <c r="G587" t="s">
        <v>60</v>
      </c>
      <c r="H587" s="2" t="s">
        <v>61</v>
      </c>
      <c r="I587" s="2" t="s">
        <v>62</v>
      </c>
      <c r="J587" s="1" t="s">
        <v>3124</v>
      </c>
      <c r="K587" s="1">
        <f t="shared" si="41"/>
        <v>1</v>
      </c>
      <c r="L587" s="1">
        <f t="shared" si="41"/>
        <v>0</v>
      </c>
      <c r="M587" s="1">
        <f t="shared" si="41"/>
        <v>0</v>
      </c>
      <c r="N587" s="1">
        <f t="shared" si="40"/>
        <v>0</v>
      </c>
      <c r="O587" s="1">
        <f t="shared" si="42"/>
        <v>1</v>
      </c>
      <c r="P587" s="1" t="s">
        <v>18346</v>
      </c>
      <c r="Q587" s="1">
        <v>836</v>
      </c>
      <c r="R587" s="1">
        <v>1120</v>
      </c>
      <c r="S587" s="9">
        <f t="shared" si="44"/>
        <v>836</v>
      </c>
      <c r="T587" s="3">
        <v>44490</v>
      </c>
      <c r="U587" s="8" t="s">
        <v>3125</v>
      </c>
      <c r="V587" s="3">
        <v>44490</v>
      </c>
      <c r="W587" s="8" t="s">
        <v>3126</v>
      </c>
      <c r="X587" s="8">
        <v>9.6</v>
      </c>
      <c r="Y587" s="10">
        <f t="shared" si="43"/>
        <v>8025.5999999999995</v>
      </c>
      <c r="Z587" s="10">
        <f>IFERROR(INDEX(EFs!B:B,MATCH(P587,EFs!A:A,0))*Dataset!Y587/1000,0)</f>
        <v>7.2903982267776</v>
      </c>
      <c r="AA587">
        <v>32.772146999999997</v>
      </c>
      <c r="AB587">
        <v>-117.072548</v>
      </c>
      <c r="AC587">
        <v>1</v>
      </c>
      <c r="AD587" t="s">
        <v>18387</v>
      </c>
      <c r="AE587">
        <v>5500</v>
      </c>
      <c r="AF587" t="s">
        <v>18402</v>
      </c>
      <c r="AI587" t="s">
        <v>18389</v>
      </c>
      <c r="AJ587" t="s">
        <v>18390</v>
      </c>
      <c r="AK587" t="s">
        <v>18391</v>
      </c>
      <c r="AL587">
        <v>92182</v>
      </c>
      <c r="AM587" t="s">
        <v>18392</v>
      </c>
      <c r="AN587" t="s">
        <v>18393</v>
      </c>
    </row>
    <row r="588" spans="1:40" ht="57.6" x14ac:dyDescent="0.3">
      <c r="A588" t="s">
        <v>3127</v>
      </c>
      <c r="B588" s="2" t="s">
        <v>15</v>
      </c>
      <c r="C588" s="3">
        <v>40025</v>
      </c>
      <c r="D588" t="s">
        <v>16</v>
      </c>
      <c r="E588" t="s">
        <v>1501</v>
      </c>
      <c r="G588" t="s">
        <v>3128</v>
      </c>
      <c r="H588" s="2" t="s">
        <v>1647</v>
      </c>
      <c r="I588" s="2" t="s">
        <v>30</v>
      </c>
      <c r="J588" s="1" t="s">
        <v>3129</v>
      </c>
      <c r="K588" s="1">
        <f t="shared" si="41"/>
        <v>1</v>
      </c>
      <c r="L588" s="1">
        <f t="shared" si="41"/>
        <v>0</v>
      </c>
      <c r="M588" s="1">
        <f t="shared" si="41"/>
        <v>0</v>
      </c>
      <c r="N588" s="1">
        <f t="shared" si="40"/>
        <v>0</v>
      </c>
      <c r="O588" s="1">
        <f t="shared" si="42"/>
        <v>1</v>
      </c>
      <c r="P588" s="1" t="s">
        <v>18346</v>
      </c>
      <c r="Q588" s="1">
        <v>80</v>
      </c>
      <c r="R588" s="1">
        <v>150</v>
      </c>
      <c r="S588" s="9">
        <f t="shared" si="44"/>
        <v>80</v>
      </c>
      <c r="T588" s="3">
        <v>44649</v>
      </c>
      <c r="U588" s="8" t="s">
        <v>3130</v>
      </c>
      <c r="V588" s="3">
        <v>44649</v>
      </c>
      <c r="W588" s="8" t="s">
        <v>3131</v>
      </c>
      <c r="X588" s="8">
        <v>2.7</v>
      </c>
      <c r="Y588" s="10">
        <f t="shared" si="43"/>
        <v>216</v>
      </c>
      <c r="Z588" s="10">
        <f>IFERROR(INDEX(EFs!B:B,MATCH(P588,EFs!A:A,0))*Dataset!Y588/1000,0)</f>
        <v>0.19621287093600001</v>
      </c>
      <c r="AA588">
        <v>32.971314</v>
      </c>
      <c r="AB588">
        <v>-117.131548</v>
      </c>
      <c r="AC588">
        <v>0.95</v>
      </c>
      <c r="AD588" t="s">
        <v>18394</v>
      </c>
      <c r="AE588">
        <v>14002</v>
      </c>
      <c r="AF588" t="s">
        <v>18717</v>
      </c>
      <c r="AI588" t="s">
        <v>18389</v>
      </c>
      <c r="AJ588" t="s">
        <v>18390</v>
      </c>
      <c r="AK588" t="s">
        <v>18391</v>
      </c>
      <c r="AL588">
        <v>92129</v>
      </c>
      <c r="AM588" t="s">
        <v>18392</v>
      </c>
      <c r="AN588" t="s">
        <v>18397</v>
      </c>
    </row>
    <row r="589" spans="1:40" ht="57.6" x14ac:dyDescent="0.3">
      <c r="A589" t="s">
        <v>3132</v>
      </c>
      <c r="B589" s="2" t="s">
        <v>15</v>
      </c>
      <c r="C589" s="3">
        <v>40025</v>
      </c>
      <c r="D589" t="s">
        <v>16</v>
      </c>
      <c r="E589" t="s">
        <v>2466</v>
      </c>
      <c r="F589" t="s">
        <v>3133</v>
      </c>
      <c r="G589" t="s">
        <v>3134</v>
      </c>
      <c r="H589" s="2" t="s">
        <v>1732</v>
      </c>
      <c r="I589" s="2" t="s">
        <v>164</v>
      </c>
      <c r="J589" s="1" t="s">
        <v>3135</v>
      </c>
      <c r="K589" s="1">
        <f t="shared" si="41"/>
        <v>1</v>
      </c>
      <c r="L589" s="1">
        <f t="shared" si="41"/>
        <v>0</v>
      </c>
      <c r="M589" s="1">
        <f t="shared" si="41"/>
        <v>0</v>
      </c>
      <c r="N589" s="1">
        <f t="shared" si="40"/>
        <v>0</v>
      </c>
      <c r="O589" s="1">
        <f t="shared" si="42"/>
        <v>1</v>
      </c>
      <c r="P589" s="1" t="s">
        <v>18346</v>
      </c>
      <c r="Q589" s="1">
        <v>350</v>
      </c>
      <c r="R589" s="1">
        <v>550</v>
      </c>
      <c r="S589" s="9">
        <f t="shared" si="44"/>
        <v>350</v>
      </c>
      <c r="T589" s="3">
        <v>44510</v>
      </c>
      <c r="U589" s="8" t="s">
        <v>3136</v>
      </c>
      <c r="V589" s="3">
        <v>44561</v>
      </c>
      <c r="W589" s="8" t="s">
        <v>3136</v>
      </c>
      <c r="X589" s="8">
        <v>0</v>
      </c>
      <c r="Y589" s="10">
        <f t="shared" si="43"/>
        <v>0</v>
      </c>
      <c r="Z589" s="10">
        <f>IFERROR(INDEX(EFs!B:B,MATCH(P589,EFs!A:A,0))*Dataset!Y589/1000,0)</f>
        <v>0</v>
      </c>
      <c r="AA589">
        <v>33.230943000000003</v>
      </c>
      <c r="AB589">
        <v>-117.30886</v>
      </c>
      <c r="AC589">
        <v>1</v>
      </c>
      <c r="AD589" t="s">
        <v>18387</v>
      </c>
      <c r="AE589">
        <v>155</v>
      </c>
      <c r="AF589" t="s">
        <v>18763</v>
      </c>
      <c r="AI589" t="s">
        <v>18410</v>
      </c>
      <c r="AJ589" t="s">
        <v>18390</v>
      </c>
      <c r="AK589" t="s">
        <v>18391</v>
      </c>
      <c r="AL589">
        <v>92057</v>
      </c>
      <c r="AM589" t="s">
        <v>18392</v>
      </c>
      <c r="AN589" t="s">
        <v>18393</v>
      </c>
    </row>
    <row r="590" spans="1:40" ht="43.2" x14ac:dyDescent="0.3">
      <c r="A590" t="s">
        <v>3137</v>
      </c>
      <c r="B590" s="2" t="s">
        <v>15</v>
      </c>
      <c r="C590" s="3">
        <v>40025</v>
      </c>
      <c r="D590" t="s">
        <v>16</v>
      </c>
      <c r="E590" t="s">
        <v>645</v>
      </c>
      <c r="F590" t="s">
        <v>50</v>
      </c>
      <c r="G590" t="s">
        <v>646</v>
      </c>
      <c r="H590" s="2" t="s">
        <v>647</v>
      </c>
      <c r="I590" s="2" t="s">
        <v>218</v>
      </c>
      <c r="J590" s="1" t="s">
        <v>3138</v>
      </c>
      <c r="K590" s="1">
        <f t="shared" si="41"/>
        <v>1</v>
      </c>
      <c r="L590" s="1">
        <f t="shared" si="41"/>
        <v>0</v>
      </c>
      <c r="M590" s="1">
        <f t="shared" si="41"/>
        <v>0</v>
      </c>
      <c r="N590" s="1">
        <f t="shared" si="40"/>
        <v>0</v>
      </c>
      <c r="O590" s="1">
        <f t="shared" si="42"/>
        <v>1</v>
      </c>
      <c r="P590" s="1" t="s">
        <v>18346</v>
      </c>
      <c r="Q590" s="1">
        <v>40</v>
      </c>
      <c r="R590" s="1">
        <v>73</v>
      </c>
      <c r="S590" s="9">
        <f t="shared" si="44"/>
        <v>40</v>
      </c>
      <c r="T590" s="3">
        <v>44571</v>
      </c>
      <c r="U590" s="8" t="s">
        <v>1899</v>
      </c>
      <c r="V590" s="3">
        <v>44571</v>
      </c>
      <c r="W590" s="8" t="s">
        <v>3139</v>
      </c>
      <c r="X590" s="8">
        <v>6.3</v>
      </c>
      <c r="Y590" s="10">
        <f t="shared" si="43"/>
        <v>252</v>
      </c>
      <c r="Z590" s="10">
        <f>IFERROR(INDEX(EFs!B:B,MATCH(P590,EFs!A:A,0))*Dataset!Y590/1000,0)</f>
        <v>0.22891501609199999</v>
      </c>
      <c r="AA590">
        <v>32.812175000000003</v>
      </c>
      <c r="AB590">
        <v>-116.932772</v>
      </c>
      <c r="AC590">
        <v>0.86</v>
      </c>
      <c r="AD590" t="s">
        <v>18408</v>
      </c>
      <c r="AF590" t="s">
        <v>18503</v>
      </c>
      <c r="AI590" t="s">
        <v>18449</v>
      </c>
      <c r="AJ590" t="s">
        <v>18390</v>
      </c>
      <c r="AK590" t="s">
        <v>18391</v>
      </c>
      <c r="AL590">
        <v>92021</v>
      </c>
      <c r="AM590" t="s">
        <v>18392</v>
      </c>
      <c r="AN590" t="s">
        <v>18397</v>
      </c>
    </row>
    <row r="591" spans="1:40" ht="43.2" x14ac:dyDescent="0.3">
      <c r="A591" t="s">
        <v>3140</v>
      </c>
      <c r="B591" s="2" t="s">
        <v>15</v>
      </c>
      <c r="C591" s="3">
        <v>40025</v>
      </c>
      <c r="D591" t="s">
        <v>16</v>
      </c>
      <c r="E591" t="s">
        <v>3141</v>
      </c>
      <c r="F591" t="s">
        <v>27</v>
      </c>
      <c r="G591" t="s">
        <v>3142</v>
      </c>
      <c r="H591" s="2" t="s">
        <v>694</v>
      </c>
      <c r="I591" s="2" t="s">
        <v>98</v>
      </c>
      <c r="J591" s="1" t="s">
        <v>3143</v>
      </c>
      <c r="K591" s="1">
        <f t="shared" si="41"/>
        <v>1</v>
      </c>
      <c r="L591" s="1">
        <f t="shared" si="41"/>
        <v>0</v>
      </c>
      <c r="M591" s="1">
        <f t="shared" si="41"/>
        <v>0</v>
      </c>
      <c r="N591" s="1">
        <f t="shared" si="40"/>
        <v>0</v>
      </c>
      <c r="O591" s="1">
        <f t="shared" si="42"/>
        <v>1</v>
      </c>
      <c r="P591" s="1" t="s">
        <v>18346</v>
      </c>
      <c r="Q591" s="1">
        <v>80</v>
      </c>
      <c r="R591" s="1">
        <v>150</v>
      </c>
      <c r="S591" s="9">
        <f t="shared" si="44"/>
        <v>80</v>
      </c>
      <c r="T591" s="3">
        <v>44481</v>
      </c>
      <c r="U591" s="8" t="s">
        <v>3144</v>
      </c>
      <c r="V591" s="3">
        <v>44481</v>
      </c>
      <c r="W591" s="8" t="s">
        <v>3145</v>
      </c>
      <c r="X591" s="8">
        <v>0.3</v>
      </c>
      <c r="Y591" s="10">
        <f t="shared" si="43"/>
        <v>24</v>
      </c>
      <c r="Z591" s="10">
        <f>IFERROR(INDEX(EFs!B:B,MATCH(P591,EFs!A:A,0))*Dataset!Y591/1000,0)</f>
        <v>2.1801430104E-2</v>
      </c>
      <c r="AA591">
        <v>33.144219</v>
      </c>
      <c r="AB591">
        <v>-117.319439</v>
      </c>
      <c r="AC591">
        <v>0.5</v>
      </c>
      <c r="AD591" t="s">
        <v>18422</v>
      </c>
      <c r="AI591" t="s">
        <v>18509</v>
      </c>
      <c r="AJ591" t="s">
        <v>18390</v>
      </c>
      <c r="AK591" t="s">
        <v>18391</v>
      </c>
      <c r="AL591">
        <v>92008</v>
      </c>
      <c r="AM591" t="s">
        <v>18392</v>
      </c>
      <c r="AN591" t="s">
        <v>18397</v>
      </c>
    </row>
    <row r="592" spans="1:40" ht="57.6" x14ac:dyDescent="0.3">
      <c r="A592" t="s">
        <v>3146</v>
      </c>
      <c r="B592" s="2" t="s">
        <v>15</v>
      </c>
      <c r="C592" s="3">
        <v>40025</v>
      </c>
      <c r="D592" t="s">
        <v>16</v>
      </c>
      <c r="E592" t="s">
        <v>3147</v>
      </c>
      <c r="F592" t="s">
        <v>3148</v>
      </c>
      <c r="G592" t="s">
        <v>3149</v>
      </c>
      <c r="H592" s="2" t="s">
        <v>781</v>
      </c>
      <c r="I592" s="2" t="s">
        <v>782</v>
      </c>
      <c r="J592" s="1" t="s">
        <v>3150</v>
      </c>
      <c r="K592" s="1">
        <f t="shared" si="41"/>
        <v>1</v>
      </c>
      <c r="L592" s="1">
        <f t="shared" si="41"/>
        <v>0</v>
      </c>
      <c r="M592" s="1">
        <f t="shared" si="41"/>
        <v>0</v>
      </c>
      <c r="N592" s="1">
        <f t="shared" si="40"/>
        <v>0</v>
      </c>
      <c r="O592" s="1">
        <f t="shared" si="42"/>
        <v>1</v>
      </c>
      <c r="P592" s="1" t="s">
        <v>18346</v>
      </c>
      <c r="Q592" s="1">
        <v>150</v>
      </c>
      <c r="R592" s="1">
        <v>169</v>
      </c>
      <c r="S592" s="9">
        <f t="shared" si="44"/>
        <v>150</v>
      </c>
      <c r="T592" s="3">
        <v>44456</v>
      </c>
      <c r="U592" s="8" t="s">
        <v>3151</v>
      </c>
      <c r="V592" s="3">
        <v>44456</v>
      </c>
      <c r="W592" s="8" t="s">
        <v>3152</v>
      </c>
      <c r="X592" s="8">
        <v>3.8</v>
      </c>
      <c r="Y592" s="10">
        <f t="shared" si="43"/>
        <v>570</v>
      </c>
      <c r="Z592" s="10">
        <f>IFERROR(INDEX(EFs!B:B,MATCH(P592,EFs!A:A,0))*Dataset!Y592/1000,0)</f>
        <v>0.51778396497000001</v>
      </c>
      <c r="AA592">
        <v>32.898336999999998</v>
      </c>
      <c r="AB592">
        <v>-117.20921300000001</v>
      </c>
      <c r="AC592">
        <v>1</v>
      </c>
      <c r="AD592" t="s">
        <v>18387</v>
      </c>
      <c r="AE592">
        <v>10520</v>
      </c>
      <c r="AF592" t="s">
        <v>18597</v>
      </c>
      <c r="AI592" t="s">
        <v>18389</v>
      </c>
      <c r="AJ592" t="s">
        <v>18390</v>
      </c>
      <c r="AK592" t="s">
        <v>18391</v>
      </c>
      <c r="AL592">
        <v>92121</v>
      </c>
      <c r="AM592" t="s">
        <v>18392</v>
      </c>
      <c r="AN592" t="s">
        <v>18393</v>
      </c>
    </row>
    <row r="593" spans="1:40" ht="43.2" x14ac:dyDescent="0.3">
      <c r="A593" t="s">
        <v>3153</v>
      </c>
      <c r="B593" s="2" t="s">
        <v>15</v>
      </c>
      <c r="C593" s="3">
        <v>40025</v>
      </c>
      <c r="D593" t="s">
        <v>25</v>
      </c>
      <c r="E593" t="s">
        <v>3154</v>
      </c>
      <c r="G593" t="s">
        <v>3155</v>
      </c>
      <c r="H593" s="2" t="s">
        <v>776</v>
      </c>
      <c r="I593" s="2" t="s">
        <v>155</v>
      </c>
      <c r="J593" s="1" t="s">
        <v>3156</v>
      </c>
      <c r="K593" s="1">
        <f t="shared" si="41"/>
        <v>0</v>
      </c>
      <c r="L593" s="1">
        <f t="shared" si="41"/>
        <v>0</v>
      </c>
      <c r="M593" s="1">
        <f t="shared" si="41"/>
        <v>0</v>
      </c>
      <c r="N593" s="1">
        <f t="shared" si="40"/>
        <v>1</v>
      </c>
      <c r="O593" s="1">
        <f t="shared" si="42"/>
        <v>1</v>
      </c>
      <c r="P593" s="1" t="s">
        <v>18347</v>
      </c>
      <c r="Q593" s="1" t="s">
        <v>18355</v>
      </c>
      <c r="R593" s="1">
        <v>108</v>
      </c>
      <c r="S593" s="9">
        <f t="shared" si="44"/>
        <v>80.535600000000002</v>
      </c>
      <c r="T593" s="3">
        <v>44392</v>
      </c>
      <c r="U593" s="8" t="s">
        <v>3157</v>
      </c>
      <c r="V593" s="3">
        <v>44392</v>
      </c>
      <c r="W593" s="8" t="s">
        <v>3158</v>
      </c>
      <c r="X593" s="8">
        <v>7.9</v>
      </c>
      <c r="Y593" s="10">
        <f t="shared" si="43"/>
        <v>636.23124000000007</v>
      </c>
      <c r="Z593" s="10">
        <f>IFERROR(INDEX(EFs!B:B,MATCH(P593,EFs!A:A,0))*Dataset!Y593/1000,0)</f>
        <v>0.52419091863599998</v>
      </c>
      <c r="AA593">
        <v>33.082957</v>
      </c>
      <c r="AB593">
        <v>-117.03214199999999</v>
      </c>
      <c r="AC593">
        <v>1</v>
      </c>
      <c r="AD593" t="s">
        <v>18394</v>
      </c>
      <c r="AE593">
        <v>20950</v>
      </c>
      <c r="AF593" t="s">
        <v>18590</v>
      </c>
      <c r="AI593" t="s">
        <v>18421</v>
      </c>
      <c r="AJ593" t="s">
        <v>18390</v>
      </c>
      <c r="AK593" t="s">
        <v>18391</v>
      </c>
      <c r="AL593">
        <v>92025</v>
      </c>
      <c r="AM593" t="s">
        <v>18392</v>
      </c>
      <c r="AN593" t="s">
        <v>18397</v>
      </c>
    </row>
    <row r="594" spans="1:40" ht="43.2" x14ac:dyDescent="0.3">
      <c r="A594" t="s">
        <v>3159</v>
      </c>
      <c r="B594" s="2" t="s">
        <v>15</v>
      </c>
      <c r="C594" s="3">
        <v>40025</v>
      </c>
      <c r="D594" t="s">
        <v>193</v>
      </c>
      <c r="E594" t="s">
        <v>3160</v>
      </c>
      <c r="F594" t="s">
        <v>3161</v>
      </c>
      <c r="G594" t="s">
        <v>3162</v>
      </c>
      <c r="H594" s="2" t="s">
        <v>1787</v>
      </c>
      <c r="I594" s="2" t="s">
        <v>53</v>
      </c>
      <c r="J594" s="1" t="s">
        <v>3163</v>
      </c>
      <c r="K594" s="1">
        <f t="shared" si="41"/>
        <v>1</v>
      </c>
      <c r="L594" s="1">
        <f t="shared" si="41"/>
        <v>0</v>
      </c>
      <c r="M594" s="1">
        <f t="shared" si="41"/>
        <v>0</v>
      </c>
      <c r="N594" s="1">
        <f t="shared" si="40"/>
        <v>0</v>
      </c>
      <c r="O594" s="1">
        <f t="shared" si="42"/>
        <v>1</v>
      </c>
      <c r="P594" s="1" t="s">
        <v>18346</v>
      </c>
      <c r="Q594" s="1">
        <v>50</v>
      </c>
      <c r="R594" s="1">
        <v>67</v>
      </c>
      <c r="S594" s="9">
        <f t="shared" si="44"/>
        <v>50</v>
      </c>
      <c r="T594" s="8"/>
      <c r="U594" s="8"/>
      <c r="V594" s="8"/>
      <c r="W594" s="8"/>
      <c r="X594" s="8"/>
      <c r="Y594" s="10">
        <f t="shared" si="43"/>
        <v>0</v>
      </c>
      <c r="Z594" s="10">
        <f>IFERROR(INDEX(EFs!B:B,MATCH(P594,EFs!A:A,0))*Dataset!Y594/1000,0)</f>
        <v>0</v>
      </c>
      <c r="AA594">
        <v>33.231819000000002</v>
      </c>
      <c r="AB594">
        <v>-117.020332</v>
      </c>
      <c r="AC594">
        <v>1</v>
      </c>
      <c r="AD594" t="s">
        <v>18387</v>
      </c>
      <c r="AE594">
        <v>29300</v>
      </c>
      <c r="AF594" t="s">
        <v>18764</v>
      </c>
      <c r="AI594" t="s">
        <v>18625</v>
      </c>
      <c r="AJ594" t="s">
        <v>18390</v>
      </c>
      <c r="AK594" t="s">
        <v>18391</v>
      </c>
      <c r="AL594">
        <v>92082</v>
      </c>
      <c r="AM594" t="s">
        <v>18392</v>
      </c>
      <c r="AN594" t="s">
        <v>18393</v>
      </c>
    </row>
    <row r="595" spans="1:40" ht="43.2" x14ac:dyDescent="0.3">
      <c r="A595" t="s">
        <v>3164</v>
      </c>
      <c r="B595" s="2" t="s">
        <v>15</v>
      </c>
      <c r="C595" s="3">
        <v>40025</v>
      </c>
      <c r="D595" t="s">
        <v>193</v>
      </c>
      <c r="E595" t="s">
        <v>3160</v>
      </c>
      <c r="F595" t="s">
        <v>3161</v>
      </c>
      <c r="G595" t="s">
        <v>3162</v>
      </c>
      <c r="H595" s="2" t="s">
        <v>1787</v>
      </c>
      <c r="I595" s="2" t="s">
        <v>53</v>
      </c>
      <c r="J595" s="1" t="s">
        <v>3165</v>
      </c>
      <c r="K595" s="1">
        <f t="shared" si="41"/>
        <v>1</v>
      </c>
      <c r="L595" s="1">
        <f t="shared" si="41"/>
        <v>0</v>
      </c>
      <c r="M595" s="1">
        <f t="shared" si="41"/>
        <v>0</v>
      </c>
      <c r="N595" s="1">
        <f t="shared" si="40"/>
        <v>0</v>
      </c>
      <c r="O595" s="1">
        <f t="shared" si="42"/>
        <v>1</v>
      </c>
      <c r="P595" s="1" t="s">
        <v>18346</v>
      </c>
      <c r="Q595" s="1">
        <v>50</v>
      </c>
      <c r="R595" s="1">
        <v>67</v>
      </c>
      <c r="S595" s="9">
        <f t="shared" si="44"/>
        <v>50</v>
      </c>
      <c r="T595" s="8"/>
      <c r="U595" s="8"/>
      <c r="V595" s="8"/>
      <c r="W595" s="8"/>
      <c r="X595" s="8"/>
      <c r="Y595" s="10">
        <f t="shared" si="43"/>
        <v>0</v>
      </c>
      <c r="Z595" s="10">
        <f>IFERROR(INDEX(EFs!B:B,MATCH(P595,EFs!A:A,0))*Dataset!Y595/1000,0)</f>
        <v>0</v>
      </c>
      <c r="AA595">
        <v>33.231819000000002</v>
      </c>
      <c r="AB595">
        <v>-117.020332</v>
      </c>
      <c r="AC595">
        <v>1</v>
      </c>
      <c r="AD595" t="s">
        <v>18387</v>
      </c>
      <c r="AE595">
        <v>29300</v>
      </c>
      <c r="AF595" t="s">
        <v>18764</v>
      </c>
      <c r="AI595" t="s">
        <v>18625</v>
      </c>
      <c r="AJ595" t="s">
        <v>18390</v>
      </c>
      <c r="AK595" t="s">
        <v>18391</v>
      </c>
      <c r="AL595">
        <v>92082</v>
      </c>
      <c r="AM595" t="s">
        <v>18392</v>
      </c>
      <c r="AN595" t="s">
        <v>18393</v>
      </c>
    </row>
    <row r="596" spans="1:40" ht="43.2" x14ac:dyDescent="0.3">
      <c r="A596" t="s">
        <v>3166</v>
      </c>
      <c r="B596" s="2" t="s">
        <v>15</v>
      </c>
      <c r="C596" s="3">
        <v>40025</v>
      </c>
      <c r="D596" t="s">
        <v>16</v>
      </c>
      <c r="E596" t="s">
        <v>3167</v>
      </c>
      <c r="F596" t="s">
        <v>3168</v>
      </c>
      <c r="G596" t="s">
        <v>3169</v>
      </c>
      <c r="H596" s="2" t="s">
        <v>1436</v>
      </c>
      <c r="I596" s="2" t="s">
        <v>98</v>
      </c>
      <c r="J596" s="1" t="s">
        <v>3170</v>
      </c>
      <c r="K596" s="1">
        <f t="shared" si="41"/>
        <v>1</v>
      </c>
      <c r="L596" s="1">
        <f t="shared" si="41"/>
        <v>0</v>
      </c>
      <c r="M596" s="1">
        <f t="shared" si="41"/>
        <v>0</v>
      </c>
      <c r="N596" s="1">
        <f t="shared" si="40"/>
        <v>0</v>
      </c>
      <c r="O596" s="1">
        <f t="shared" si="42"/>
        <v>1</v>
      </c>
      <c r="P596" s="1" t="s">
        <v>18346</v>
      </c>
      <c r="Q596" s="1">
        <v>300</v>
      </c>
      <c r="R596" s="1">
        <v>490</v>
      </c>
      <c r="S596" s="9">
        <f t="shared" si="44"/>
        <v>300</v>
      </c>
      <c r="T596" s="3">
        <v>44762</v>
      </c>
      <c r="U596" s="8" t="s">
        <v>439</v>
      </c>
      <c r="V596" s="3">
        <v>44762</v>
      </c>
      <c r="W596" s="8" t="s">
        <v>439</v>
      </c>
      <c r="X596" s="8">
        <v>0</v>
      </c>
      <c r="Y596" s="10">
        <f t="shared" si="43"/>
        <v>0</v>
      </c>
      <c r="Z596" s="10">
        <f>IFERROR(INDEX(EFs!B:B,MATCH(P596,EFs!A:A,0))*Dataset!Y596/1000,0)</f>
        <v>0</v>
      </c>
      <c r="AA596">
        <v>33.132655999999997</v>
      </c>
      <c r="AB596">
        <v>-117.283548</v>
      </c>
      <c r="AC596">
        <v>1</v>
      </c>
      <c r="AD596" t="s">
        <v>18387</v>
      </c>
      <c r="AE596">
        <v>2110</v>
      </c>
      <c r="AF596" t="s">
        <v>18580</v>
      </c>
      <c r="AI596" t="s">
        <v>18509</v>
      </c>
      <c r="AJ596" t="s">
        <v>18390</v>
      </c>
      <c r="AK596" t="s">
        <v>18391</v>
      </c>
      <c r="AL596">
        <v>92008</v>
      </c>
      <c r="AM596" t="s">
        <v>18392</v>
      </c>
      <c r="AN596" t="s">
        <v>18393</v>
      </c>
    </row>
    <row r="597" spans="1:40" ht="43.2" x14ac:dyDescent="0.3">
      <c r="A597" t="s">
        <v>3171</v>
      </c>
      <c r="B597" s="2" t="s">
        <v>15</v>
      </c>
      <c r="C597" s="3">
        <v>40025</v>
      </c>
      <c r="D597" t="s">
        <v>25</v>
      </c>
      <c r="E597" t="s">
        <v>3172</v>
      </c>
      <c r="G597" t="s">
        <v>3173</v>
      </c>
      <c r="H597" s="2" t="s">
        <v>163</v>
      </c>
      <c r="I597" s="2" t="s">
        <v>164</v>
      </c>
      <c r="J597" s="1" t="s">
        <v>3174</v>
      </c>
      <c r="K597" s="1">
        <f t="shared" si="41"/>
        <v>1</v>
      </c>
      <c r="L597" s="1">
        <f t="shared" si="41"/>
        <v>0</v>
      </c>
      <c r="M597" s="1">
        <f t="shared" si="41"/>
        <v>0</v>
      </c>
      <c r="N597" s="1">
        <f t="shared" si="40"/>
        <v>0</v>
      </c>
      <c r="O597" s="1">
        <f t="shared" si="42"/>
        <v>1</v>
      </c>
      <c r="P597" s="1" t="s">
        <v>18346</v>
      </c>
      <c r="Q597" s="1">
        <v>80</v>
      </c>
      <c r="R597" s="1">
        <v>135</v>
      </c>
      <c r="S597" s="9">
        <f t="shared" si="44"/>
        <v>80</v>
      </c>
      <c r="T597" s="8"/>
      <c r="U597" s="8"/>
      <c r="V597" s="8"/>
      <c r="W597" s="8"/>
      <c r="X597" s="8"/>
      <c r="Y597" s="10">
        <f t="shared" si="43"/>
        <v>0</v>
      </c>
      <c r="Z597" s="10">
        <f>IFERROR(INDEX(EFs!B:B,MATCH(P597,EFs!A:A,0))*Dataset!Y597/1000,0)</f>
        <v>0</v>
      </c>
      <c r="AA597">
        <v>33.401209000000001</v>
      </c>
      <c r="AB597">
        <v>-117.594736</v>
      </c>
      <c r="AC597">
        <v>0.66</v>
      </c>
      <c r="AD597" t="s">
        <v>18429</v>
      </c>
      <c r="AE597">
        <v>105</v>
      </c>
      <c r="AF597" t="s">
        <v>18765</v>
      </c>
      <c r="AH597">
        <v>5</v>
      </c>
      <c r="AI597" t="s">
        <v>18766</v>
      </c>
      <c r="AJ597" t="s">
        <v>18390</v>
      </c>
      <c r="AK597" t="s">
        <v>18767</v>
      </c>
      <c r="AL597">
        <v>92672</v>
      </c>
      <c r="AM597" t="s">
        <v>18392</v>
      </c>
      <c r="AN597" t="s">
        <v>18768</v>
      </c>
    </row>
    <row r="598" spans="1:40" ht="43.2" x14ac:dyDescent="0.3">
      <c r="A598" t="s">
        <v>3175</v>
      </c>
      <c r="B598" s="2" t="s">
        <v>15</v>
      </c>
      <c r="C598" s="3">
        <v>40025</v>
      </c>
      <c r="D598" t="s">
        <v>25</v>
      </c>
      <c r="E598" t="s">
        <v>645</v>
      </c>
      <c r="F598" t="s">
        <v>50</v>
      </c>
      <c r="G598" t="s">
        <v>646</v>
      </c>
      <c r="H598" s="2" t="s">
        <v>647</v>
      </c>
      <c r="I598" s="2" t="s">
        <v>218</v>
      </c>
      <c r="J598" s="1" t="s">
        <v>3176</v>
      </c>
      <c r="K598" s="1">
        <f t="shared" si="41"/>
        <v>1</v>
      </c>
      <c r="L598" s="1">
        <f t="shared" si="41"/>
        <v>0</v>
      </c>
      <c r="M598" s="1">
        <f t="shared" si="41"/>
        <v>0</v>
      </c>
      <c r="N598" s="1">
        <f t="shared" si="40"/>
        <v>0</v>
      </c>
      <c r="O598" s="1">
        <f t="shared" si="42"/>
        <v>1</v>
      </c>
      <c r="P598" s="1" t="s">
        <v>18346</v>
      </c>
      <c r="Q598" s="1" t="s">
        <v>18355</v>
      </c>
      <c r="R598" s="1">
        <v>380</v>
      </c>
      <c r="S598" s="9">
        <f t="shared" si="44"/>
        <v>283.36599999999999</v>
      </c>
      <c r="T598" s="3">
        <v>44571</v>
      </c>
      <c r="U598" s="8" t="s">
        <v>3177</v>
      </c>
      <c r="V598" s="3">
        <v>44571</v>
      </c>
      <c r="W598" s="8" t="s">
        <v>3178</v>
      </c>
      <c r="X598" s="8">
        <v>2.6</v>
      </c>
      <c r="Y598" s="10">
        <f t="shared" si="43"/>
        <v>736.75159999999994</v>
      </c>
      <c r="Z598" s="10">
        <f>IFERROR(INDEX(EFs!B:B,MATCH(P598,EFs!A:A,0))*Dataset!Y598/1000,0)</f>
        <v>0.6692599379754236</v>
      </c>
      <c r="AA598">
        <v>32.812175000000003</v>
      </c>
      <c r="AB598">
        <v>-116.932772</v>
      </c>
      <c r="AC598">
        <v>0.86</v>
      </c>
      <c r="AD598" t="s">
        <v>18408</v>
      </c>
      <c r="AF598" t="s">
        <v>18503</v>
      </c>
      <c r="AI598" t="s">
        <v>18449</v>
      </c>
      <c r="AJ598" t="s">
        <v>18390</v>
      </c>
      <c r="AK598" t="s">
        <v>18391</v>
      </c>
      <c r="AL598">
        <v>92021</v>
      </c>
      <c r="AM598" t="s">
        <v>18392</v>
      </c>
      <c r="AN598" t="s">
        <v>18397</v>
      </c>
    </row>
    <row r="599" spans="1:40" ht="57.6" x14ac:dyDescent="0.3">
      <c r="A599" t="s">
        <v>3179</v>
      </c>
      <c r="B599" s="2" t="s">
        <v>15</v>
      </c>
      <c r="C599" s="3">
        <v>40025</v>
      </c>
      <c r="D599" t="s">
        <v>16</v>
      </c>
      <c r="E599" t="s">
        <v>954</v>
      </c>
      <c r="F599" t="s">
        <v>27</v>
      </c>
      <c r="G599" t="s">
        <v>3180</v>
      </c>
      <c r="H599" s="2" t="s">
        <v>957</v>
      </c>
      <c r="I599" s="2" t="s">
        <v>139</v>
      </c>
      <c r="J599" s="1" t="s">
        <v>3181</v>
      </c>
      <c r="K599" s="1">
        <f t="shared" si="41"/>
        <v>1</v>
      </c>
      <c r="L599" s="1">
        <f t="shared" si="41"/>
        <v>0</v>
      </c>
      <c r="M599" s="1">
        <f t="shared" si="41"/>
        <v>0</v>
      </c>
      <c r="N599" s="1">
        <f t="shared" si="40"/>
        <v>0</v>
      </c>
      <c r="O599" s="1">
        <f t="shared" si="42"/>
        <v>1</v>
      </c>
      <c r="P599" s="1" t="s">
        <v>18346</v>
      </c>
      <c r="Q599" s="1">
        <v>187</v>
      </c>
      <c r="R599" s="1">
        <v>250</v>
      </c>
      <c r="S599" s="9">
        <f t="shared" si="44"/>
        <v>187</v>
      </c>
      <c r="T599" s="3">
        <v>44562</v>
      </c>
      <c r="U599" s="8" t="s">
        <v>3182</v>
      </c>
      <c r="V599" s="3">
        <v>44562</v>
      </c>
      <c r="W599" s="8" t="s">
        <v>3183</v>
      </c>
      <c r="X599" s="8">
        <v>10.6</v>
      </c>
      <c r="Y599" s="10">
        <f t="shared" si="43"/>
        <v>1982.2</v>
      </c>
      <c r="Z599" s="10">
        <f>IFERROR(INDEX(EFs!B:B,MATCH(P599,EFs!A:A,0))*Dataset!Y599/1000,0)</f>
        <v>1.8006164480061999</v>
      </c>
      <c r="AA599">
        <v>32.879537999999997</v>
      </c>
      <c r="AB599">
        <v>-117.161181</v>
      </c>
      <c r="AC599">
        <v>1</v>
      </c>
      <c r="AD599" t="s">
        <v>18408</v>
      </c>
      <c r="AF599" t="s">
        <v>18538</v>
      </c>
      <c r="AI599" t="s">
        <v>18389</v>
      </c>
      <c r="AJ599" t="s">
        <v>18390</v>
      </c>
      <c r="AK599" t="s">
        <v>18391</v>
      </c>
      <c r="AL599">
        <v>92121</v>
      </c>
      <c r="AM599" t="s">
        <v>18392</v>
      </c>
      <c r="AN599" t="s">
        <v>18397</v>
      </c>
    </row>
    <row r="600" spans="1:40" ht="43.2" x14ac:dyDescent="0.3">
      <c r="A600" t="s">
        <v>3184</v>
      </c>
      <c r="B600" s="2" t="s">
        <v>15</v>
      </c>
      <c r="C600" s="3">
        <v>40025</v>
      </c>
      <c r="D600" t="s">
        <v>16</v>
      </c>
      <c r="E600" t="s">
        <v>3185</v>
      </c>
      <c r="F600" t="s">
        <v>3186</v>
      </c>
      <c r="G600" t="s">
        <v>3187</v>
      </c>
      <c r="H600" s="2" t="s">
        <v>19</v>
      </c>
      <c r="I600" s="2" t="s">
        <v>20</v>
      </c>
      <c r="J600" s="1" t="s">
        <v>3188</v>
      </c>
      <c r="K600" s="1">
        <f t="shared" si="41"/>
        <v>1</v>
      </c>
      <c r="L600" s="1">
        <f t="shared" si="41"/>
        <v>0</v>
      </c>
      <c r="M600" s="1">
        <f t="shared" si="41"/>
        <v>0</v>
      </c>
      <c r="N600" s="1">
        <f t="shared" si="40"/>
        <v>0</v>
      </c>
      <c r="O600" s="1">
        <f t="shared" si="42"/>
        <v>1</v>
      </c>
      <c r="P600" s="1" t="s">
        <v>18346</v>
      </c>
      <c r="Q600" s="1">
        <v>300</v>
      </c>
      <c r="R600" s="1">
        <v>29</v>
      </c>
      <c r="S600" s="9">
        <f t="shared" si="44"/>
        <v>300</v>
      </c>
      <c r="T600" s="8"/>
      <c r="U600" s="8"/>
      <c r="V600" s="8"/>
      <c r="W600" s="8"/>
      <c r="X600" s="8"/>
      <c r="Y600" s="10">
        <f t="shared" si="43"/>
        <v>0</v>
      </c>
      <c r="Z600" s="10">
        <f>IFERROR(INDEX(EFs!B:B,MATCH(P600,EFs!A:A,0))*Dataset!Y600/1000,0)</f>
        <v>0</v>
      </c>
      <c r="AA600">
        <v>32.710113</v>
      </c>
      <c r="AB600">
        <v>-117.15687699999999</v>
      </c>
      <c r="AC600">
        <v>1</v>
      </c>
      <c r="AD600" t="s">
        <v>18387</v>
      </c>
      <c r="AE600">
        <v>877</v>
      </c>
      <c r="AF600" t="s">
        <v>18769</v>
      </c>
      <c r="AI600" t="s">
        <v>18389</v>
      </c>
      <c r="AJ600" t="s">
        <v>18390</v>
      </c>
      <c r="AK600" t="s">
        <v>18391</v>
      </c>
      <c r="AL600">
        <v>92101</v>
      </c>
      <c r="AM600" t="s">
        <v>18392</v>
      </c>
      <c r="AN600" t="s">
        <v>18393</v>
      </c>
    </row>
    <row r="601" spans="1:40" ht="57.6" x14ac:dyDescent="0.3">
      <c r="A601" t="s">
        <v>3189</v>
      </c>
      <c r="B601" s="2" t="s">
        <v>15</v>
      </c>
      <c r="C601" s="3">
        <v>40025</v>
      </c>
      <c r="D601" t="s">
        <v>16</v>
      </c>
      <c r="E601" t="s">
        <v>3100</v>
      </c>
      <c r="F601" t="s">
        <v>3101</v>
      </c>
      <c r="G601" t="s">
        <v>3102</v>
      </c>
      <c r="H601" s="2" t="s">
        <v>781</v>
      </c>
      <c r="I601" s="2" t="s">
        <v>782</v>
      </c>
      <c r="J601" s="1" t="s">
        <v>3190</v>
      </c>
      <c r="K601" s="1">
        <f t="shared" si="41"/>
        <v>1</v>
      </c>
      <c r="L601" s="1">
        <f t="shared" si="41"/>
        <v>0</v>
      </c>
      <c r="M601" s="1">
        <f t="shared" si="41"/>
        <v>0</v>
      </c>
      <c r="N601" s="1">
        <f t="shared" si="40"/>
        <v>0</v>
      </c>
      <c r="O601" s="1">
        <f t="shared" si="42"/>
        <v>1</v>
      </c>
      <c r="P601" s="1" t="s">
        <v>18346</v>
      </c>
      <c r="Q601" s="1">
        <v>2000</v>
      </c>
      <c r="R601" s="1">
        <v>2881</v>
      </c>
      <c r="S601" s="9">
        <f t="shared" si="44"/>
        <v>2000</v>
      </c>
      <c r="T601" s="3">
        <v>44561</v>
      </c>
      <c r="U601" s="8" t="s">
        <v>3191</v>
      </c>
      <c r="V601" s="3">
        <v>44638</v>
      </c>
      <c r="W601" s="8" t="s">
        <v>3192</v>
      </c>
      <c r="X601" s="8">
        <v>8.1999999999999993</v>
      </c>
      <c r="Y601" s="10">
        <f t="shared" si="43"/>
        <v>16400</v>
      </c>
      <c r="Z601" s="10">
        <f>IFERROR(INDEX(EFs!B:B,MATCH(P601,EFs!A:A,0))*Dataset!Y601/1000,0)</f>
        <v>14.897643904400001</v>
      </c>
      <c r="AA601">
        <v>32.897654000000003</v>
      </c>
      <c r="AB601">
        <v>-117.239137</v>
      </c>
      <c r="AC601">
        <v>1</v>
      </c>
      <c r="AD601" t="s">
        <v>18387</v>
      </c>
      <c r="AE601">
        <v>10675</v>
      </c>
      <c r="AF601" t="s">
        <v>18762</v>
      </c>
      <c r="AI601" t="s">
        <v>18389</v>
      </c>
      <c r="AJ601" t="s">
        <v>18390</v>
      </c>
      <c r="AK601" t="s">
        <v>18391</v>
      </c>
      <c r="AL601">
        <v>92121</v>
      </c>
      <c r="AM601" t="s">
        <v>18392</v>
      </c>
      <c r="AN601" t="s">
        <v>18393</v>
      </c>
    </row>
    <row r="602" spans="1:40" ht="43.2" x14ac:dyDescent="0.3">
      <c r="A602" t="s">
        <v>3193</v>
      </c>
      <c r="B602" s="2" t="s">
        <v>15</v>
      </c>
      <c r="C602" s="3">
        <v>40025</v>
      </c>
      <c r="D602" t="s">
        <v>193</v>
      </c>
      <c r="E602" t="s">
        <v>1160</v>
      </c>
      <c r="F602" t="s">
        <v>1249</v>
      </c>
      <c r="G602" t="s">
        <v>3194</v>
      </c>
      <c r="H602" s="2" t="s">
        <v>163</v>
      </c>
      <c r="I602" s="2" t="s">
        <v>164</v>
      </c>
      <c r="J602" s="1" t="s">
        <v>3195</v>
      </c>
      <c r="K602" s="1">
        <f t="shared" si="41"/>
        <v>1</v>
      </c>
      <c r="L602" s="1">
        <f t="shared" si="41"/>
        <v>0</v>
      </c>
      <c r="M602" s="1">
        <f t="shared" si="41"/>
        <v>0</v>
      </c>
      <c r="N602" s="1">
        <f t="shared" si="40"/>
        <v>0</v>
      </c>
      <c r="O602" s="1">
        <f t="shared" si="42"/>
        <v>1</v>
      </c>
      <c r="P602" s="1" t="s">
        <v>18346</v>
      </c>
      <c r="Q602" s="1" t="s">
        <v>18355</v>
      </c>
      <c r="R602" s="1">
        <v>617</v>
      </c>
      <c r="S602" s="9">
        <f t="shared" si="44"/>
        <v>460.09690000000001</v>
      </c>
      <c r="T602" s="8"/>
      <c r="U602" s="8"/>
      <c r="V602" s="8"/>
      <c r="W602" s="8"/>
      <c r="X602" s="8"/>
      <c r="Y602" s="10">
        <f t="shared" si="43"/>
        <v>0</v>
      </c>
      <c r="Z602" s="10">
        <f>IFERROR(INDEX(EFs!B:B,MATCH(P602,EFs!A:A,0))*Dataset!Y602/1000,0)</f>
        <v>0</v>
      </c>
      <c r="AA602">
        <v>33.387723000000001</v>
      </c>
      <c r="AB602">
        <v>-117.44475799999999</v>
      </c>
      <c r="AC602">
        <v>0.5</v>
      </c>
      <c r="AD602" t="s">
        <v>18422</v>
      </c>
      <c r="AI602" t="s">
        <v>18423</v>
      </c>
      <c r="AJ602" t="s">
        <v>18390</v>
      </c>
      <c r="AK602" t="s">
        <v>18391</v>
      </c>
      <c r="AL602">
        <v>92055</v>
      </c>
      <c r="AM602" t="s">
        <v>18392</v>
      </c>
      <c r="AN602" t="s">
        <v>18397</v>
      </c>
    </row>
    <row r="603" spans="1:40" ht="57.6" x14ac:dyDescent="0.3">
      <c r="A603" t="s">
        <v>3196</v>
      </c>
      <c r="B603" s="2" t="s">
        <v>15</v>
      </c>
      <c r="C603" s="3">
        <v>40025</v>
      </c>
      <c r="D603" t="s">
        <v>16</v>
      </c>
      <c r="E603" t="s">
        <v>3197</v>
      </c>
      <c r="F603" t="s">
        <v>72</v>
      </c>
      <c r="G603" t="s">
        <v>3198</v>
      </c>
      <c r="H603" s="2" t="s">
        <v>334</v>
      </c>
      <c r="I603" s="2" t="s">
        <v>107</v>
      </c>
      <c r="J603" s="1" t="s">
        <v>3199</v>
      </c>
      <c r="K603" s="1">
        <f t="shared" si="41"/>
        <v>0</v>
      </c>
      <c r="L603" s="1">
        <f t="shared" si="41"/>
        <v>0</v>
      </c>
      <c r="M603" s="1">
        <f t="shared" si="41"/>
        <v>0</v>
      </c>
      <c r="N603" s="1">
        <f t="shared" si="40"/>
        <v>0</v>
      </c>
      <c r="O603" s="1">
        <f t="shared" si="42"/>
        <v>0</v>
      </c>
      <c r="P603" s="1" t="s">
        <v>18352</v>
      </c>
      <c r="Q603" s="1">
        <v>50</v>
      </c>
      <c r="R603" s="1">
        <v>80</v>
      </c>
      <c r="S603" s="9">
        <f t="shared" si="44"/>
        <v>50</v>
      </c>
      <c r="T603" s="8"/>
      <c r="U603" s="8"/>
      <c r="V603" s="8"/>
      <c r="W603" s="8"/>
      <c r="X603" s="8"/>
      <c r="Y603" s="10">
        <f t="shared" si="43"/>
        <v>0</v>
      </c>
      <c r="Z603" s="10">
        <f>IFERROR(INDEX(EFs!B:B,MATCH(P603,EFs!A:A,0))*Dataset!Y603/1000,0)</f>
        <v>0</v>
      </c>
      <c r="AA603">
        <v>32.754983000000003</v>
      </c>
      <c r="AB603">
        <v>-117.05068900000001</v>
      </c>
      <c r="AC603">
        <v>1</v>
      </c>
      <c r="AD603" t="s">
        <v>18394</v>
      </c>
      <c r="AE603">
        <v>6845</v>
      </c>
      <c r="AF603" t="s">
        <v>18461</v>
      </c>
      <c r="AI603" t="s">
        <v>18389</v>
      </c>
      <c r="AJ603" t="s">
        <v>18390</v>
      </c>
      <c r="AK603" t="s">
        <v>18391</v>
      </c>
      <c r="AL603">
        <v>92115</v>
      </c>
      <c r="AM603" t="s">
        <v>18392</v>
      </c>
      <c r="AN603" t="s">
        <v>18397</v>
      </c>
    </row>
    <row r="604" spans="1:40" ht="43.2" x14ac:dyDescent="0.3">
      <c r="A604" t="s">
        <v>3200</v>
      </c>
      <c r="B604" s="2" t="s">
        <v>15</v>
      </c>
      <c r="C604" s="3">
        <v>40025</v>
      </c>
      <c r="D604" t="s">
        <v>16</v>
      </c>
      <c r="E604" t="s">
        <v>325</v>
      </c>
      <c r="F604" t="s">
        <v>3201</v>
      </c>
      <c r="G604" t="s">
        <v>3202</v>
      </c>
      <c r="H604" s="2" t="s">
        <v>235</v>
      </c>
      <c r="I604" s="2" t="s">
        <v>236</v>
      </c>
      <c r="J604" s="1" t="s">
        <v>3203</v>
      </c>
      <c r="K604" s="1">
        <f t="shared" si="41"/>
        <v>0</v>
      </c>
      <c r="L604" s="1">
        <f t="shared" si="41"/>
        <v>0</v>
      </c>
      <c r="M604" s="1">
        <f t="shared" si="41"/>
        <v>0</v>
      </c>
      <c r="N604" s="1">
        <f t="shared" si="40"/>
        <v>0</v>
      </c>
      <c r="O604" s="1">
        <f t="shared" si="42"/>
        <v>0</v>
      </c>
      <c r="P604" s="1" t="s">
        <v>18352</v>
      </c>
      <c r="Q604" s="1">
        <v>40</v>
      </c>
      <c r="R604" s="1">
        <v>71</v>
      </c>
      <c r="S604" s="9">
        <f t="shared" si="44"/>
        <v>40</v>
      </c>
      <c r="T604" s="3">
        <v>44333</v>
      </c>
      <c r="U604" s="8" t="s">
        <v>3204</v>
      </c>
      <c r="V604" s="3">
        <v>44333</v>
      </c>
      <c r="W604" s="8" t="s">
        <v>3205</v>
      </c>
      <c r="X604" s="8">
        <v>0.2</v>
      </c>
      <c r="Y604" s="10">
        <f t="shared" si="43"/>
        <v>8</v>
      </c>
      <c r="Z604" s="10">
        <f>IFERROR(INDEX(EFs!B:B,MATCH(P604,EFs!A:A,0))*Dataset!Y604/1000,0)</f>
        <v>0</v>
      </c>
      <c r="AA604">
        <v>32.779867000000003</v>
      </c>
      <c r="AB604">
        <v>-117.135851</v>
      </c>
      <c r="AC604">
        <v>1</v>
      </c>
      <c r="AD604" t="s">
        <v>18387</v>
      </c>
      <c r="AE604">
        <v>9042</v>
      </c>
      <c r="AF604" t="s">
        <v>18770</v>
      </c>
      <c r="AI604" t="s">
        <v>18389</v>
      </c>
      <c r="AJ604" t="s">
        <v>18390</v>
      </c>
      <c r="AK604" t="s">
        <v>18391</v>
      </c>
      <c r="AL604">
        <v>92108</v>
      </c>
      <c r="AM604" t="s">
        <v>18392</v>
      </c>
      <c r="AN604" t="s">
        <v>18393</v>
      </c>
    </row>
    <row r="605" spans="1:40" ht="43.2" x14ac:dyDescent="0.3">
      <c r="A605" t="s">
        <v>3206</v>
      </c>
      <c r="B605" s="2" t="s">
        <v>15</v>
      </c>
      <c r="C605" s="3">
        <v>40025</v>
      </c>
      <c r="D605" t="s">
        <v>16</v>
      </c>
      <c r="E605" t="s">
        <v>325</v>
      </c>
      <c r="F605" t="s">
        <v>3201</v>
      </c>
      <c r="G605" t="s">
        <v>3207</v>
      </c>
      <c r="H605" s="2" t="s">
        <v>390</v>
      </c>
      <c r="I605" s="2" t="s">
        <v>62</v>
      </c>
      <c r="J605" s="1" t="s">
        <v>3208</v>
      </c>
      <c r="K605" s="1">
        <f t="shared" si="41"/>
        <v>1</v>
      </c>
      <c r="L605" s="1">
        <f t="shared" si="41"/>
        <v>0</v>
      </c>
      <c r="M605" s="1">
        <f t="shared" si="41"/>
        <v>0</v>
      </c>
      <c r="N605" s="1">
        <f t="shared" si="40"/>
        <v>0</v>
      </c>
      <c r="O605" s="1">
        <f t="shared" si="42"/>
        <v>1</v>
      </c>
      <c r="P605" s="1" t="s">
        <v>18346</v>
      </c>
      <c r="Q605" s="1">
        <v>40</v>
      </c>
      <c r="R605" s="1">
        <v>71</v>
      </c>
      <c r="S605" s="9">
        <f t="shared" si="44"/>
        <v>40</v>
      </c>
      <c r="T605" s="3">
        <v>44488</v>
      </c>
      <c r="U605" s="8" t="s">
        <v>3209</v>
      </c>
      <c r="V605" s="3">
        <v>44488</v>
      </c>
      <c r="W605" s="8" t="s">
        <v>3210</v>
      </c>
      <c r="X605" s="8">
        <v>0.5</v>
      </c>
      <c r="Y605" s="10">
        <f t="shared" si="43"/>
        <v>20</v>
      </c>
      <c r="Z605" s="10">
        <f>IFERROR(INDEX(EFs!B:B,MATCH(P605,EFs!A:A,0))*Dataset!Y605/1000,0)</f>
        <v>1.8167858420000002E-2</v>
      </c>
      <c r="AA605">
        <v>32.692202999999999</v>
      </c>
      <c r="AB605">
        <v>-117.009359</v>
      </c>
      <c r="AC605">
        <v>1</v>
      </c>
      <c r="AD605" t="s">
        <v>18394</v>
      </c>
      <c r="AE605">
        <v>100</v>
      </c>
      <c r="AF605" t="s">
        <v>18746</v>
      </c>
      <c r="AI605" t="s">
        <v>18446</v>
      </c>
      <c r="AJ605" t="s">
        <v>18390</v>
      </c>
      <c r="AK605" t="s">
        <v>18391</v>
      </c>
      <c r="AL605">
        <v>91977</v>
      </c>
      <c r="AM605" t="s">
        <v>18392</v>
      </c>
      <c r="AN605" t="s">
        <v>18397</v>
      </c>
    </row>
    <row r="606" spans="1:40" ht="43.2" x14ac:dyDescent="0.3">
      <c r="A606" t="s">
        <v>3211</v>
      </c>
      <c r="B606" s="2" t="s">
        <v>15</v>
      </c>
      <c r="C606" s="3">
        <v>40025</v>
      </c>
      <c r="D606" t="s">
        <v>16</v>
      </c>
      <c r="E606" t="s">
        <v>325</v>
      </c>
      <c r="F606" t="s">
        <v>3201</v>
      </c>
      <c r="G606" t="s">
        <v>3212</v>
      </c>
      <c r="H606" s="2" t="s">
        <v>138</v>
      </c>
      <c r="I606" s="2" t="s">
        <v>139</v>
      </c>
      <c r="J606" s="1" t="s">
        <v>3213</v>
      </c>
      <c r="K606" s="1">
        <f t="shared" si="41"/>
        <v>1</v>
      </c>
      <c r="L606" s="1">
        <f t="shared" si="41"/>
        <v>0</v>
      </c>
      <c r="M606" s="1">
        <f t="shared" si="41"/>
        <v>0</v>
      </c>
      <c r="N606" s="1">
        <f t="shared" si="40"/>
        <v>0</v>
      </c>
      <c r="O606" s="1">
        <f t="shared" si="42"/>
        <v>1</v>
      </c>
      <c r="P606" s="1" t="s">
        <v>18346</v>
      </c>
      <c r="Q606" s="1">
        <v>40</v>
      </c>
      <c r="R606" s="1">
        <v>71</v>
      </c>
      <c r="S606" s="9">
        <f t="shared" si="44"/>
        <v>40</v>
      </c>
      <c r="T606" s="8"/>
      <c r="U606" s="8"/>
      <c r="V606" s="8"/>
      <c r="W606" s="8"/>
      <c r="X606" s="8"/>
      <c r="Y606" s="10">
        <f t="shared" si="43"/>
        <v>0</v>
      </c>
      <c r="Z606" s="10">
        <f>IFERROR(INDEX(EFs!B:B,MATCH(P606,EFs!A:A,0))*Dataset!Y606/1000,0)</f>
        <v>0</v>
      </c>
      <c r="AA606">
        <v>32.825668</v>
      </c>
      <c r="AB606">
        <v>-116.633199</v>
      </c>
      <c r="AC606">
        <v>1</v>
      </c>
      <c r="AD606" t="s">
        <v>18387</v>
      </c>
      <c r="AE606">
        <v>7505</v>
      </c>
      <c r="AF606" t="s">
        <v>18771</v>
      </c>
      <c r="AI606" t="s">
        <v>18418</v>
      </c>
      <c r="AJ606" t="s">
        <v>18390</v>
      </c>
      <c r="AK606" t="s">
        <v>18391</v>
      </c>
      <c r="AL606">
        <v>91901</v>
      </c>
      <c r="AM606" t="s">
        <v>18392</v>
      </c>
      <c r="AN606" t="s">
        <v>18393</v>
      </c>
    </row>
    <row r="607" spans="1:40" ht="43.2" x14ac:dyDescent="0.3">
      <c r="A607" t="s">
        <v>3214</v>
      </c>
      <c r="B607" s="2" t="s">
        <v>15</v>
      </c>
      <c r="C607" s="3">
        <v>40025</v>
      </c>
      <c r="D607" t="s">
        <v>16</v>
      </c>
      <c r="E607" t="s">
        <v>325</v>
      </c>
      <c r="F607" t="s">
        <v>3201</v>
      </c>
      <c r="G607" t="s">
        <v>3215</v>
      </c>
      <c r="H607" s="2" t="s">
        <v>52</v>
      </c>
      <c r="I607" s="2" t="s">
        <v>53</v>
      </c>
      <c r="J607" s="1" t="s">
        <v>3216</v>
      </c>
      <c r="K607" s="1">
        <f t="shared" si="41"/>
        <v>1</v>
      </c>
      <c r="L607" s="1">
        <f t="shared" si="41"/>
        <v>0</v>
      </c>
      <c r="M607" s="1">
        <f t="shared" si="41"/>
        <v>0</v>
      </c>
      <c r="N607" s="1">
        <f t="shared" si="40"/>
        <v>0</v>
      </c>
      <c r="O607" s="1">
        <f t="shared" si="42"/>
        <v>1</v>
      </c>
      <c r="P607" s="1" t="s">
        <v>18346</v>
      </c>
      <c r="Q607" s="1">
        <v>40</v>
      </c>
      <c r="R607" s="1">
        <v>71</v>
      </c>
      <c r="S607" s="9">
        <f t="shared" si="44"/>
        <v>40</v>
      </c>
      <c r="T607" s="3">
        <v>44434</v>
      </c>
      <c r="U607" s="8" t="s">
        <v>3217</v>
      </c>
      <c r="V607" s="3">
        <v>44750</v>
      </c>
      <c r="W607" s="8" t="s">
        <v>323</v>
      </c>
      <c r="X607" s="8">
        <v>16.600000000000001</v>
      </c>
      <c r="Y607" s="10">
        <f t="shared" si="43"/>
        <v>664</v>
      </c>
      <c r="Z607" s="10">
        <f>IFERROR(INDEX(EFs!B:B,MATCH(P607,EFs!A:A,0))*Dataset!Y607/1000,0)</f>
        <v>0.603172899544</v>
      </c>
      <c r="AA607">
        <v>33.281883999999998</v>
      </c>
      <c r="AB607">
        <v>-116.63355</v>
      </c>
      <c r="AC607">
        <v>0.9</v>
      </c>
      <c r="AD607" t="s">
        <v>18394</v>
      </c>
      <c r="AE607">
        <v>31652</v>
      </c>
      <c r="AF607" t="s">
        <v>18400</v>
      </c>
      <c r="AI607" t="s">
        <v>18401</v>
      </c>
      <c r="AJ607" t="s">
        <v>18390</v>
      </c>
      <c r="AK607" t="s">
        <v>18391</v>
      </c>
      <c r="AL607">
        <v>92086</v>
      </c>
      <c r="AM607" t="s">
        <v>18392</v>
      </c>
      <c r="AN607" t="s">
        <v>18397</v>
      </c>
    </row>
    <row r="608" spans="1:40" ht="57.6" x14ac:dyDescent="0.3">
      <c r="A608" t="s">
        <v>3218</v>
      </c>
      <c r="B608" s="2" t="s">
        <v>15</v>
      </c>
      <c r="C608" s="3">
        <v>40025</v>
      </c>
      <c r="D608" t="s">
        <v>16</v>
      </c>
      <c r="E608" t="s">
        <v>2220</v>
      </c>
      <c r="F608" t="s">
        <v>171</v>
      </c>
      <c r="G608" t="s">
        <v>3219</v>
      </c>
      <c r="H608" s="2" t="s">
        <v>217</v>
      </c>
      <c r="I608" s="2" t="s">
        <v>218</v>
      </c>
      <c r="J608" s="1" t="s">
        <v>3220</v>
      </c>
      <c r="K608" s="1">
        <f t="shared" si="41"/>
        <v>1</v>
      </c>
      <c r="L608" s="1">
        <f t="shared" si="41"/>
        <v>0</v>
      </c>
      <c r="M608" s="1">
        <f t="shared" si="41"/>
        <v>0</v>
      </c>
      <c r="N608" s="1">
        <f t="shared" si="40"/>
        <v>0</v>
      </c>
      <c r="O608" s="1">
        <f t="shared" si="42"/>
        <v>1</v>
      </c>
      <c r="P608" s="1" t="s">
        <v>18346</v>
      </c>
      <c r="Q608" s="1">
        <v>500</v>
      </c>
      <c r="R608" s="1">
        <v>765</v>
      </c>
      <c r="S608" s="9">
        <f t="shared" si="44"/>
        <v>500</v>
      </c>
      <c r="T608" s="3">
        <v>44566</v>
      </c>
      <c r="U608" s="8" t="s">
        <v>3221</v>
      </c>
      <c r="V608" s="3">
        <v>44566</v>
      </c>
      <c r="W608" s="8" t="s">
        <v>3222</v>
      </c>
      <c r="X608" s="8">
        <v>5.5</v>
      </c>
      <c r="Y608" s="10">
        <f t="shared" si="43"/>
        <v>2750</v>
      </c>
      <c r="Z608" s="10">
        <f>IFERROR(INDEX(EFs!B:B,MATCH(P608,EFs!A:A,0))*Dataset!Y608/1000,0)</f>
        <v>2.4980805327500004</v>
      </c>
      <c r="AA608">
        <v>32.587688999999997</v>
      </c>
      <c r="AB608">
        <v>-117.094841</v>
      </c>
      <c r="AC608">
        <v>1</v>
      </c>
      <c r="AD608" t="s">
        <v>18394</v>
      </c>
      <c r="AE608">
        <v>1800</v>
      </c>
      <c r="AF608" t="s">
        <v>18772</v>
      </c>
      <c r="AI608" t="s">
        <v>18389</v>
      </c>
      <c r="AJ608" t="s">
        <v>18390</v>
      </c>
      <c r="AK608" t="s">
        <v>18391</v>
      </c>
      <c r="AL608">
        <v>92154</v>
      </c>
      <c r="AM608" t="s">
        <v>18392</v>
      </c>
      <c r="AN608" t="s">
        <v>18397</v>
      </c>
    </row>
    <row r="609" spans="1:40" ht="28.8" x14ac:dyDescent="0.3">
      <c r="A609" t="s">
        <v>3223</v>
      </c>
      <c r="B609" s="2" t="s">
        <v>15</v>
      </c>
      <c r="C609" s="3">
        <v>40025</v>
      </c>
      <c r="D609" t="s">
        <v>25</v>
      </c>
      <c r="E609" t="s">
        <v>954</v>
      </c>
      <c r="F609" t="s">
        <v>955</v>
      </c>
      <c r="G609" t="s">
        <v>956</v>
      </c>
      <c r="H609" s="2" t="s">
        <v>957</v>
      </c>
      <c r="I609" s="2" t="s">
        <v>139</v>
      </c>
      <c r="J609" s="1" t="s">
        <v>3224</v>
      </c>
      <c r="K609" s="1">
        <f t="shared" si="41"/>
        <v>1</v>
      </c>
      <c r="L609" s="1">
        <f t="shared" si="41"/>
        <v>0</v>
      </c>
      <c r="M609" s="1">
        <f t="shared" si="41"/>
        <v>0</v>
      </c>
      <c r="N609" s="1">
        <f t="shared" si="40"/>
        <v>0</v>
      </c>
      <c r="O609" s="1">
        <f t="shared" si="42"/>
        <v>1</v>
      </c>
      <c r="P609" s="1" t="s">
        <v>18346</v>
      </c>
      <c r="Q609" s="1" t="s">
        <v>18355</v>
      </c>
      <c r="R609" s="1">
        <v>86</v>
      </c>
      <c r="S609" s="9">
        <f t="shared" si="44"/>
        <v>64.130200000000002</v>
      </c>
      <c r="T609" s="3">
        <v>44562</v>
      </c>
      <c r="U609" s="8" t="s">
        <v>3225</v>
      </c>
      <c r="V609" s="3">
        <v>44562</v>
      </c>
      <c r="W609" s="8" t="s">
        <v>3226</v>
      </c>
      <c r="X609" s="8">
        <v>2.5</v>
      </c>
      <c r="Y609" s="10">
        <f t="shared" si="43"/>
        <v>160.32550000000001</v>
      </c>
      <c r="Z609" s="10">
        <f>IFERROR(INDEX(EFs!B:B,MATCH(P609,EFs!A:A,0))*Dataset!Y609/1000,0)</f>
        <v>0.14563854925578551</v>
      </c>
      <c r="AA609">
        <v>32.879537999999997</v>
      </c>
      <c r="AB609">
        <v>-117.161181</v>
      </c>
      <c r="AC609">
        <v>1</v>
      </c>
      <c r="AD609" t="s">
        <v>18408</v>
      </c>
      <c r="AF609" t="s">
        <v>18538</v>
      </c>
      <c r="AI609" t="s">
        <v>18389</v>
      </c>
      <c r="AJ609" t="s">
        <v>18390</v>
      </c>
      <c r="AK609" t="s">
        <v>18391</v>
      </c>
      <c r="AL609">
        <v>92121</v>
      </c>
      <c r="AM609" t="s">
        <v>18392</v>
      </c>
      <c r="AN609" t="s">
        <v>18397</v>
      </c>
    </row>
    <row r="610" spans="1:40" ht="57.6" x14ac:dyDescent="0.3">
      <c r="A610" t="s">
        <v>3227</v>
      </c>
      <c r="B610" s="2" t="s">
        <v>15</v>
      </c>
      <c r="C610" s="3">
        <v>40025</v>
      </c>
      <c r="D610" t="s">
        <v>193</v>
      </c>
      <c r="E610" t="s">
        <v>1160</v>
      </c>
      <c r="F610" t="s">
        <v>161</v>
      </c>
      <c r="G610" t="s">
        <v>3228</v>
      </c>
      <c r="H610" s="2" t="s">
        <v>163</v>
      </c>
      <c r="I610" s="2" t="s">
        <v>164</v>
      </c>
      <c r="J610" s="1" t="s">
        <v>3229</v>
      </c>
      <c r="K610" s="1">
        <f t="shared" si="41"/>
        <v>0</v>
      </c>
      <c r="L610" s="1">
        <f t="shared" si="41"/>
        <v>0</v>
      </c>
      <c r="M610" s="1">
        <f t="shared" si="41"/>
        <v>0</v>
      </c>
      <c r="N610" s="1">
        <f t="shared" si="40"/>
        <v>0</v>
      </c>
      <c r="O610" s="1">
        <f t="shared" si="42"/>
        <v>0</v>
      </c>
      <c r="P610" s="1" t="s">
        <v>18352</v>
      </c>
      <c r="Q610" s="1">
        <v>50</v>
      </c>
      <c r="R610" s="1">
        <v>100</v>
      </c>
      <c r="S610" s="9">
        <f t="shared" si="44"/>
        <v>50</v>
      </c>
      <c r="T610" s="8"/>
      <c r="U610" s="8"/>
      <c r="V610" s="8"/>
      <c r="W610" s="8"/>
      <c r="X610" s="8"/>
      <c r="Y610" s="10">
        <f t="shared" si="43"/>
        <v>0</v>
      </c>
      <c r="Z610" s="10">
        <f>IFERROR(INDEX(EFs!B:B,MATCH(P610,EFs!A:A,0))*Dataset!Y610/1000,0)</f>
        <v>0</v>
      </c>
      <c r="AA610">
        <v>32.973120999999999</v>
      </c>
      <c r="AB610">
        <v>-115.541724</v>
      </c>
      <c r="AC610">
        <v>0.63</v>
      </c>
      <c r="AD610" t="s">
        <v>18652</v>
      </c>
      <c r="AF610" t="s">
        <v>18773</v>
      </c>
      <c r="AI610" t="s">
        <v>18774</v>
      </c>
      <c r="AJ610" t="s">
        <v>18390</v>
      </c>
      <c r="AK610" t="s">
        <v>18775</v>
      </c>
      <c r="AL610">
        <v>92227</v>
      </c>
      <c r="AM610" t="s">
        <v>18392</v>
      </c>
      <c r="AN610" t="s">
        <v>18397</v>
      </c>
    </row>
    <row r="611" spans="1:40" ht="57.6" x14ac:dyDescent="0.3">
      <c r="A611" t="s">
        <v>3230</v>
      </c>
      <c r="B611" s="2" t="s">
        <v>15</v>
      </c>
      <c r="C611" s="3">
        <v>40025</v>
      </c>
      <c r="D611" t="s">
        <v>193</v>
      </c>
      <c r="E611" t="s">
        <v>1160</v>
      </c>
      <c r="F611" t="s">
        <v>1161</v>
      </c>
      <c r="G611" t="s">
        <v>190</v>
      </c>
      <c r="H611" s="2" t="s">
        <v>163</v>
      </c>
      <c r="I611" s="2" t="s">
        <v>164</v>
      </c>
      <c r="J611" s="1" t="s">
        <v>3231</v>
      </c>
      <c r="K611" s="1">
        <f t="shared" si="41"/>
        <v>0</v>
      </c>
      <c r="L611" s="1">
        <f t="shared" si="41"/>
        <v>0</v>
      </c>
      <c r="M611" s="1">
        <f t="shared" si="41"/>
        <v>0</v>
      </c>
      <c r="N611" s="1">
        <f t="shared" si="40"/>
        <v>0</v>
      </c>
      <c r="O611" s="1">
        <f t="shared" si="42"/>
        <v>0</v>
      </c>
      <c r="P611" s="1" t="s">
        <v>18352</v>
      </c>
      <c r="Q611" s="1">
        <v>50</v>
      </c>
      <c r="R611" s="1">
        <v>100</v>
      </c>
      <c r="S611" s="9">
        <f t="shared" si="44"/>
        <v>50</v>
      </c>
      <c r="T611" s="8"/>
      <c r="U611" s="8"/>
      <c r="V611" s="8"/>
      <c r="W611" s="8"/>
      <c r="X611" s="8"/>
      <c r="Y611" s="10">
        <f t="shared" si="43"/>
        <v>0</v>
      </c>
      <c r="Z611" s="10">
        <f>IFERROR(INDEX(EFs!B:B,MATCH(P611,EFs!A:A,0))*Dataset!Y611/1000,0)</f>
        <v>0</v>
      </c>
      <c r="AA611">
        <v>33.387723000000001</v>
      </c>
      <c r="AB611">
        <v>-117.44475799999999</v>
      </c>
      <c r="AC611">
        <v>1</v>
      </c>
      <c r="AD611" t="s">
        <v>18422</v>
      </c>
      <c r="AI611" t="s">
        <v>18423</v>
      </c>
      <c r="AJ611" t="s">
        <v>18390</v>
      </c>
      <c r="AK611" t="s">
        <v>18391</v>
      </c>
      <c r="AL611">
        <v>92055</v>
      </c>
      <c r="AM611" t="s">
        <v>18392</v>
      </c>
      <c r="AN611" t="s">
        <v>18397</v>
      </c>
    </row>
    <row r="612" spans="1:40" ht="43.2" x14ac:dyDescent="0.3">
      <c r="A612" t="s">
        <v>3232</v>
      </c>
      <c r="B612" s="2" t="s">
        <v>15</v>
      </c>
      <c r="C612" s="3">
        <v>40025</v>
      </c>
      <c r="D612" t="s">
        <v>193</v>
      </c>
      <c r="E612" t="s">
        <v>3233</v>
      </c>
      <c r="F612" t="s">
        <v>27</v>
      </c>
      <c r="G612" t="s">
        <v>3234</v>
      </c>
      <c r="H612" s="2" t="s">
        <v>242</v>
      </c>
      <c r="I612" s="2" t="s">
        <v>164</v>
      </c>
      <c r="J612" s="1" t="s">
        <v>3235</v>
      </c>
      <c r="K612" s="1">
        <f t="shared" si="41"/>
        <v>1</v>
      </c>
      <c r="L612" s="1">
        <f t="shared" si="41"/>
        <v>0</v>
      </c>
      <c r="M612" s="1">
        <f t="shared" si="41"/>
        <v>0</v>
      </c>
      <c r="N612" s="1">
        <f t="shared" si="40"/>
        <v>0</v>
      </c>
      <c r="O612" s="1">
        <f t="shared" si="42"/>
        <v>1</v>
      </c>
      <c r="P612" s="1" t="s">
        <v>18346</v>
      </c>
      <c r="Q612" s="1">
        <v>40</v>
      </c>
      <c r="R612" s="1">
        <v>71</v>
      </c>
      <c r="S612" s="9">
        <f t="shared" si="44"/>
        <v>40</v>
      </c>
      <c r="T612" s="8"/>
      <c r="U612" s="8"/>
      <c r="V612" s="8"/>
      <c r="W612" s="8"/>
      <c r="X612" s="8"/>
      <c r="Y612" s="10">
        <f t="shared" si="43"/>
        <v>0</v>
      </c>
      <c r="Z612" s="10">
        <f>IFERROR(INDEX(EFs!B:B,MATCH(P612,EFs!A:A,0))*Dataset!Y612/1000,0)</f>
        <v>0</v>
      </c>
      <c r="AA612">
        <v>33.426015999999997</v>
      </c>
      <c r="AB612">
        <v>-117.146705</v>
      </c>
      <c r="AC612">
        <v>1</v>
      </c>
      <c r="AD612" t="s">
        <v>18387</v>
      </c>
      <c r="AE612">
        <v>1692</v>
      </c>
      <c r="AF612" t="s">
        <v>18776</v>
      </c>
      <c r="AI612" t="s">
        <v>18435</v>
      </c>
      <c r="AJ612" t="s">
        <v>18390</v>
      </c>
      <c r="AK612" t="s">
        <v>18391</v>
      </c>
      <c r="AL612">
        <v>92028</v>
      </c>
      <c r="AM612" t="s">
        <v>18392</v>
      </c>
      <c r="AN612" t="s">
        <v>18393</v>
      </c>
    </row>
    <row r="613" spans="1:40" ht="43.2" x14ac:dyDescent="0.3">
      <c r="A613" t="s">
        <v>3236</v>
      </c>
      <c r="B613" s="2" t="s">
        <v>15</v>
      </c>
      <c r="C613" s="3">
        <v>40025</v>
      </c>
      <c r="D613" t="s">
        <v>16</v>
      </c>
      <c r="E613" t="s">
        <v>325</v>
      </c>
      <c r="F613" t="s">
        <v>3201</v>
      </c>
      <c r="G613" t="s">
        <v>3237</v>
      </c>
      <c r="H613" s="2" t="s">
        <v>3238</v>
      </c>
      <c r="I613" s="2" t="s">
        <v>328</v>
      </c>
      <c r="J613" s="1" t="s">
        <v>3239</v>
      </c>
      <c r="K613" s="1">
        <f t="shared" si="41"/>
        <v>1</v>
      </c>
      <c r="L613" s="1">
        <f t="shared" si="41"/>
        <v>0</v>
      </c>
      <c r="M613" s="1">
        <f t="shared" si="41"/>
        <v>0</v>
      </c>
      <c r="N613" s="1">
        <f t="shared" si="40"/>
        <v>0</v>
      </c>
      <c r="O613" s="1">
        <f t="shared" si="42"/>
        <v>1</v>
      </c>
      <c r="P613" s="1" t="s">
        <v>18346</v>
      </c>
      <c r="Q613" s="1">
        <v>40</v>
      </c>
      <c r="R613" s="1">
        <v>71</v>
      </c>
      <c r="S613" s="9">
        <f t="shared" si="44"/>
        <v>40</v>
      </c>
      <c r="T613" s="3">
        <v>44509</v>
      </c>
      <c r="U613" s="8" t="s">
        <v>3240</v>
      </c>
      <c r="V613" s="3">
        <v>44509</v>
      </c>
      <c r="W613" s="8" t="s">
        <v>3241</v>
      </c>
      <c r="X613" s="8">
        <v>48.2</v>
      </c>
      <c r="Y613" s="10">
        <f t="shared" si="43"/>
        <v>1928</v>
      </c>
      <c r="Z613" s="10">
        <f>IFERROR(INDEX(EFs!B:B,MATCH(P613,EFs!A:A,0))*Dataset!Y613/1000,0)</f>
        <v>1.751381551688</v>
      </c>
      <c r="AA613">
        <v>32.604889999999997</v>
      </c>
      <c r="AB613">
        <v>-116.612182</v>
      </c>
      <c r="AC613">
        <v>1</v>
      </c>
      <c r="AD613" t="s">
        <v>18394</v>
      </c>
      <c r="AE613">
        <v>24961</v>
      </c>
      <c r="AF613" t="s">
        <v>18777</v>
      </c>
      <c r="AI613" t="s">
        <v>18778</v>
      </c>
      <c r="AJ613" t="s">
        <v>18390</v>
      </c>
      <c r="AK613" t="s">
        <v>18391</v>
      </c>
      <c r="AL613">
        <v>91963</v>
      </c>
      <c r="AM613" t="s">
        <v>18392</v>
      </c>
      <c r="AN613" t="s">
        <v>18397</v>
      </c>
    </row>
    <row r="614" spans="1:40" ht="43.2" x14ac:dyDescent="0.3">
      <c r="A614" t="s">
        <v>3242</v>
      </c>
      <c r="B614" s="2" t="s">
        <v>15</v>
      </c>
      <c r="C614" s="3">
        <v>40025</v>
      </c>
      <c r="D614" t="s">
        <v>16</v>
      </c>
      <c r="E614" t="s">
        <v>325</v>
      </c>
      <c r="F614" t="s">
        <v>3201</v>
      </c>
      <c r="G614" t="s">
        <v>3243</v>
      </c>
      <c r="H614" s="2" t="s">
        <v>1961</v>
      </c>
      <c r="I614" s="2" t="s">
        <v>328</v>
      </c>
      <c r="J614" s="1" t="s">
        <v>3244</v>
      </c>
      <c r="K614" s="1">
        <f t="shared" si="41"/>
        <v>1</v>
      </c>
      <c r="L614" s="1">
        <f t="shared" si="41"/>
        <v>0</v>
      </c>
      <c r="M614" s="1">
        <f t="shared" si="41"/>
        <v>0</v>
      </c>
      <c r="N614" s="1">
        <f t="shared" si="40"/>
        <v>0</v>
      </c>
      <c r="O614" s="1">
        <f t="shared" si="42"/>
        <v>1</v>
      </c>
      <c r="P614" s="1" t="s">
        <v>18346</v>
      </c>
      <c r="Q614" s="1">
        <v>40</v>
      </c>
      <c r="R614" s="1">
        <v>71</v>
      </c>
      <c r="S614" s="9">
        <f t="shared" si="44"/>
        <v>40</v>
      </c>
      <c r="T614" s="3">
        <v>44509</v>
      </c>
      <c r="U614" s="8" t="s">
        <v>3245</v>
      </c>
      <c r="V614" s="3">
        <v>44509</v>
      </c>
      <c r="W614" s="8" t="s">
        <v>3246</v>
      </c>
      <c r="X614" s="8">
        <v>24.2</v>
      </c>
      <c r="Y614" s="10">
        <f t="shared" si="43"/>
        <v>968</v>
      </c>
      <c r="Z614" s="10">
        <f>IFERROR(INDEX(EFs!B:B,MATCH(P614,EFs!A:A,0))*Dataset!Y614/1000,0)</f>
        <v>0.87932434752799993</v>
      </c>
      <c r="AA614">
        <v>32.605983000000002</v>
      </c>
      <c r="AB614">
        <v>-116.48241899999999</v>
      </c>
      <c r="AC614">
        <v>1</v>
      </c>
      <c r="AD614" t="s">
        <v>18394</v>
      </c>
      <c r="AE614">
        <v>31075</v>
      </c>
      <c r="AF614" t="s">
        <v>18777</v>
      </c>
      <c r="AI614" t="s">
        <v>18643</v>
      </c>
      <c r="AJ614" t="s">
        <v>18390</v>
      </c>
      <c r="AK614" t="s">
        <v>18391</v>
      </c>
      <c r="AL614">
        <v>91906</v>
      </c>
      <c r="AM614" t="s">
        <v>18392</v>
      </c>
      <c r="AN614" t="s">
        <v>18397</v>
      </c>
    </row>
    <row r="615" spans="1:40" ht="57.6" x14ac:dyDescent="0.3">
      <c r="A615" t="s">
        <v>3247</v>
      </c>
      <c r="B615" s="2" t="s">
        <v>15</v>
      </c>
      <c r="C615" s="3">
        <v>40025</v>
      </c>
      <c r="D615" t="s">
        <v>16</v>
      </c>
      <c r="E615" t="s">
        <v>3248</v>
      </c>
      <c r="F615" t="s">
        <v>3249</v>
      </c>
      <c r="G615" t="s">
        <v>3250</v>
      </c>
      <c r="H615" s="2" t="s">
        <v>1436</v>
      </c>
      <c r="I615" s="2" t="s">
        <v>98</v>
      </c>
      <c r="J615" s="1" t="s">
        <v>3251</v>
      </c>
      <c r="K615" s="1">
        <f t="shared" si="41"/>
        <v>1</v>
      </c>
      <c r="L615" s="1">
        <f t="shared" si="41"/>
        <v>0</v>
      </c>
      <c r="M615" s="1">
        <f t="shared" si="41"/>
        <v>0</v>
      </c>
      <c r="N615" s="1">
        <f t="shared" si="40"/>
        <v>0</v>
      </c>
      <c r="O615" s="1">
        <f t="shared" si="42"/>
        <v>1</v>
      </c>
      <c r="P615" s="1" t="s">
        <v>18346</v>
      </c>
      <c r="Q615" s="1">
        <v>135</v>
      </c>
      <c r="R615" s="1">
        <v>44</v>
      </c>
      <c r="S615" s="9">
        <f t="shared" si="44"/>
        <v>135</v>
      </c>
      <c r="T615" s="3">
        <v>44538</v>
      </c>
      <c r="U615" s="8" t="s">
        <v>1563</v>
      </c>
      <c r="V615" s="3">
        <v>44792</v>
      </c>
      <c r="W615" s="8" t="s">
        <v>3252</v>
      </c>
      <c r="X615" s="8">
        <v>17.8</v>
      </c>
      <c r="Y615" s="10">
        <f t="shared" si="43"/>
        <v>2403</v>
      </c>
      <c r="Z615" s="10">
        <f>IFERROR(INDEX(EFs!B:B,MATCH(P615,EFs!A:A,0))*Dataset!Y615/1000,0)</f>
        <v>2.182868189163</v>
      </c>
      <c r="AA615">
        <v>33.148645000000002</v>
      </c>
      <c r="AB615">
        <v>-117.333068</v>
      </c>
      <c r="AC615">
        <v>1</v>
      </c>
      <c r="AD615" t="s">
        <v>18394</v>
      </c>
      <c r="AE615">
        <v>4155</v>
      </c>
      <c r="AF615" t="s">
        <v>18779</v>
      </c>
      <c r="AI615" t="s">
        <v>18509</v>
      </c>
      <c r="AJ615" t="s">
        <v>18390</v>
      </c>
      <c r="AK615" t="s">
        <v>18391</v>
      </c>
      <c r="AL615">
        <v>92008</v>
      </c>
      <c r="AM615" t="s">
        <v>18392</v>
      </c>
      <c r="AN615" t="s">
        <v>18397</v>
      </c>
    </row>
    <row r="616" spans="1:40" ht="43.2" x14ac:dyDescent="0.3">
      <c r="A616" t="s">
        <v>3253</v>
      </c>
      <c r="B616" s="2" t="s">
        <v>15</v>
      </c>
      <c r="C616" s="3">
        <v>40025</v>
      </c>
      <c r="D616" t="s">
        <v>193</v>
      </c>
      <c r="E616" t="s">
        <v>3254</v>
      </c>
      <c r="F616" t="s">
        <v>3255</v>
      </c>
      <c r="G616" t="s">
        <v>3256</v>
      </c>
      <c r="H616" s="2" t="s">
        <v>163</v>
      </c>
      <c r="I616" s="2" t="s">
        <v>164</v>
      </c>
      <c r="J616" s="1" t="s">
        <v>3257</v>
      </c>
      <c r="K616" s="1">
        <f t="shared" si="41"/>
        <v>1</v>
      </c>
      <c r="L616" s="1">
        <f t="shared" si="41"/>
        <v>0</v>
      </c>
      <c r="M616" s="1">
        <f t="shared" si="41"/>
        <v>0</v>
      </c>
      <c r="N616" s="1">
        <f t="shared" si="40"/>
        <v>0</v>
      </c>
      <c r="O616" s="1">
        <f t="shared" si="42"/>
        <v>1</v>
      </c>
      <c r="P616" s="1" t="s">
        <v>18346</v>
      </c>
      <c r="Q616" s="1">
        <v>130</v>
      </c>
      <c r="R616" s="1">
        <v>198</v>
      </c>
      <c r="S616" s="9">
        <f t="shared" si="44"/>
        <v>130</v>
      </c>
      <c r="T616" s="8"/>
      <c r="U616" s="8"/>
      <c r="V616" s="8"/>
      <c r="W616" s="8"/>
      <c r="X616" s="8"/>
      <c r="Y616" s="10">
        <f t="shared" si="43"/>
        <v>0</v>
      </c>
      <c r="Z616" s="10">
        <f>IFERROR(INDEX(EFs!B:B,MATCH(P616,EFs!A:A,0))*Dataset!Y616/1000,0)</f>
        <v>0</v>
      </c>
      <c r="AA616">
        <v>33.387723000000001</v>
      </c>
      <c r="AB616">
        <v>-117.44475799999999</v>
      </c>
      <c r="AC616">
        <v>0.5</v>
      </c>
      <c r="AD616" t="s">
        <v>18422</v>
      </c>
      <c r="AI616" t="s">
        <v>18423</v>
      </c>
      <c r="AJ616" t="s">
        <v>18390</v>
      </c>
      <c r="AK616" t="s">
        <v>18391</v>
      </c>
      <c r="AL616">
        <v>92055</v>
      </c>
      <c r="AM616" t="s">
        <v>18392</v>
      </c>
      <c r="AN616" t="s">
        <v>18397</v>
      </c>
    </row>
    <row r="617" spans="1:40" ht="43.2" x14ac:dyDescent="0.3">
      <c r="A617" t="s">
        <v>3258</v>
      </c>
      <c r="B617" s="2" t="s">
        <v>15</v>
      </c>
      <c r="C617" s="3">
        <v>40025</v>
      </c>
      <c r="D617" t="s">
        <v>193</v>
      </c>
      <c r="E617" t="s">
        <v>808</v>
      </c>
      <c r="F617" t="s">
        <v>809</v>
      </c>
      <c r="G617" t="s">
        <v>810</v>
      </c>
      <c r="H617" s="2" t="s">
        <v>106</v>
      </c>
      <c r="I617" s="2" t="s">
        <v>107</v>
      </c>
      <c r="J617" s="1" t="s">
        <v>3259</v>
      </c>
      <c r="K617" s="1">
        <f t="shared" si="41"/>
        <v>1</v>
      </c>
      <c r="L617" s="1">
        <f t="shared" si="41"/>
        <v>0</v>
      </c>
      <c r="M617" s="1">
        <f t="shared" si="41"/>
        <v>0</v>
      </c>
      <c r="N617" s="1">
        <f t="shared" si="40"/>
        <v>0</v>
      </c>
      <c r="O617" s="1">
        <f t="shared" si="42"/>
        <v>1</v>
      </c>
      <c r="P617" s="1" t="s">
        <v>18346</v>
      </c>
      <c r="Q617" s="1">
        <v>405</v>
      </c>
      <c r="R617" s="1">
        <v>617</v>
      </c>
      <c r="S617" s="9">
        <f t="shared" si="44"/>
        <v>405</v>
      </c>
      <c r="T617" s="3">
        <v>44377</v>
      </c>
      <c r="U617" s="8" t="s">
        <v>203</v>
      </c>
      <c r="V617" s="3">
        <v>44377</v>
      </c>
      <c r="W617" s="8" t="s">
        <v>2536</v>
      </c>
      <c r="X617" s="8">
        <v>4.9000000000000004</v>
      </c>
      <c r="Y617" s="10">
        <f t="shared" si="43"/>
        <v>1984.5000000000002</v>
      </c>
      <c r="Z617" s="10">
        <f>IFERROR(INDEX(EFs!B:B,MATCH(P617,EFs!A:A,0))*Dataset!Y617/1000,0)</f>
        <v>1.8027057517245002</v>
      </c>
      <c r="AA617">
        <v>32.824261999999997</v>
      </c>
      <c r="AB617">
        <v>-117.14299699999999</v>
      </c>
      <c r="AC617">
        <v>1</v>
      </c>
      <c r="AD617" t="s">
        <v>18387</v>
      </c>
      <c r="AE617">
        <v>8326</v>
      </c>
      <c r="AF617" t="s">
        <v>18524</v>
      </c>
      <c r="AI617" t="s">
        <v>18389</v>
      </c>
      <c r="AJ617" t="s">
        <v>18390</v>
      </c>
      <c r="AK617" t="s">
        <v>18391</v>
      </c>
      <c r="AL617">
        <v>92123</v>
      </c>
      <c r="AM617" t="s">
        <v>18392</v>
      </c>
      <c r="AN617" t="s">
        <v>18407</v>
      </c>
    </row>
    <row r="618" spans="1:40" ht="43.2" x14ac:dyDescent="0.3">
      <c r="A618" t="s">
        <v>3260</v>
      </c>
      <c r="B618" s="2" t="s">
        <v>15</v>
      </c>
      <c r="C618" s="3">
        <v>40025</v>
      </c>
      <c r="D618" t="s">
        <v>16</v>
      </c>
      <c r="E618" t="s">
        <v>852</v>
      </c>
      <c r="F618" t="s">
        <v>853</v>
      </c>
      <c r="G618" t="s">
        <v>3261</v>
      </c>
      <c r="H618" s="2" t="s">
        <v>390</v>
      </c>
      <c r="I618" s="2" t="s">
        <v>62</v>
      </c>
      <c r="J618" s="1" t="s">
        <v>3262</v>
      </c>
      <c r="K618" s="1">
        <f t="shared" si="41"/>
        <v>1</v>
      </c>
      <c r="L618" s="1">
        <f t="shared" si="41"/>
        <v>0</v>
      </c>
      <c r="M618" s="1">
        <f t="shared" si="41"/>
        <v>0</v>
      </c>
      <c r="N618" s="1">
        <f t="shared" si="40"/>
        <v>0</v>
      </c>
      <c r="O618" s="1">
        <f t="shared" si="42"/>
        <v>1</v>
      </c>
      <c r="P618" s="1" t="s">
        <v>18346</v>
      </c>
      <c r="Q618" s="1">
        <v>250</v>
      </c>
      <c r="R618" s="1">
        <v>381</v>
      </c>
      <c r="S618" s="9">
        <f t="shared" si="44"/>
        <v>250</v>
      </c>
      <c r="T618" s="3">
        <v>44483</v>
      </c>
      <c r="U618" s="8" t="s">
        <v>3263</v>
      </c>
      <c r="V618" s="3">
        <v>44483</v>
      </c>
      <c r="W618" s="8" t="s">
        <v>177</v>
      </c>
      <c r="X618" s="8">
        <v>9</v>
      </c>
      <c r="Y618" s="10">
        <f t="shared" si="43"/>
        <v>2250</v>
      </c>
      <c r="Z618" s="10">
        <f>IFERROR(INDEX(EFs!B:B,MATCH(P618,EFs!A:A,0))*Dataset!Y618/1000,0)</f>
        <v>2.04388407225</v>
      </c>
      <c r="AA618">
        <v>32.698042999999998</v>
      </c>
      <c r="AB618">
        <v>-117.02211800000001</v>
      </c>
      <c r="AC618">
        <v>0.7</v>
      </c>
      <c r="AD618" t="s">
        <v>18408</v>
      </c>
      <c r="AF618" t="s">
        <v>18780</v>
      </c>
      <c r="AI618" t="s">
        <v>18446</v>
      </c>
      <c r="AJ618" t="s">
        <v>18390</v>
      </c>
      <c r="AK618" t="s">
        <v>18391</v>
      </c>
      <c r="AL618">
        <v>91977</v>
      </c>
      <c r="AM618" t="s">
        <v>18392</v>
      </c>
      <c r="AN618" t="s">
        <v>18397</v>
      </c>
    </row>
    <row r="619" spans="1:40" ht="57.6" x14ac:dyDescent="0.3">
      <c r="A619" t="s">
        <v>3264</v>
      </c>
      <c r="B619" s="2" t="s">
        <v>15</v>
      </c>
      <c r="C619" s="3">
        <v>40025</v>
      </c>
      <c r="D619" t="s">
        <v>16</v>
      </c>
      <c r="E619" t="s">
        <v>1160</v>
      </c>
      <c r="F619" t="s">
        <v>1161</v>
      </c>
      <c r="G619" t="s">
        <v>3265</v>
      </c>
      <c r="H619" s="2" t="s">
        <v>163</v>
      </c>
      <c r="I619" s="2" t="s">
        <v>164</v>
      </c>
      <c r="J619" s="1" t="s">
        <v>3266</v>
      </c>
      <c r="K619" s="1">
        <f t="shared" si="41"/>
        <v>1</v>
      </c>
      <c r="L619" s="1">
        <f t="shared" si="41"/>
        <v>0</v>
      </c>
      <c r="M619" s="1">
        <f t="shared" si="41"/>
        <v>0</v>
      </c>
      <c r="N619" s="1">
        <f t="shared" si="40"/>
        <v>0</v>
      </c>
      <c r="O619" s="1">
        <f t="shared" si="42"/>
        <v>1</v>
      </c>
      <c r="P619" s="1" t="s">
        <v>18346</v>
      </c>
      <c r="Q619" s="1">
        <v>350</v>
      </c>
      <c r="R619" s="1">
        <v>550</v>
      </c>
      <c r="S619" s="9">
        <f t="shared" si="44"/>
        <v>350</v>
      </c>
      <c r="T619" s="8"/>
      <c r="U619" s="8"/>
      <c r="V619" s="8"/>
      <c r="W619" s="8"/>
      <c r="X619" s="8"/>
      <c r="Y619" s="10">
        <f t="shared" si="43"/>
        <v>0</v>
      </c>
      <c r="Z619" s="10">
        <f>IFERROR(INDEX(EFs!B:B,MATCH(P619,EFs!A:A,0))*Dataset!Y619/1000,0)</f>
        <v>0</v>
      </c>
      <c r="AA619">
        <v>33.387723000000001</v>
      </c>
      <c r="AB619">
        <v>-117.44475799999999</v>
      </c>
      <c r="AC619">
        <v>0.5</v>
      </c>
      <c r="AD619" t="s">
        <v>18422</v>
      </c>
      <c r="AI619" t="s">
        <v>18423</v>
      </c>
      <c r="AJ619" t="s">
        <v>18390</v>
      </c>
      <c r="AK619" t="s">
        <v>18391</v>
      </c>
      <c r="AL619">
        <v>92055</v>
      </c>
      <c r="AM619" t="s">
        <v>18392</v>
      </c>
      <c r="AN619" t="s">
        <v>18397</v>
      </c>
    </row>
    <row r="620" spans="1:40" ht="43.2" x14ac:dyDescent="0.3">
      <c r="A620" t="s">
        <v>3267</v>
      </c>
      <c r="B620" s="2" t="s">
        <v>15</v>
      </c>
      <c r="C620" s="3">
        <v>40025</v>
      </c>
      <c r="D620" t="s">
        <v>16</v>
      </c>
      <c r="E620" t="s">
        <v>3268</v>
      </c>
      <c r="F620" t="s">
        <v>3269</v>
      </c>
      <c r="G620" t="s">
        <v>3270</v>
      </c>
      <c r="H620" s="2" t="s">
        <v>781</v>
      </c>
      <c r="I620" s="2" t="s">
        <v>782</v>
      </c>
      <c r="J620" s="1" t="s">
        <v>3271</v>
      </c>
      <c r="K620" s="1">
        <f t="shared" si="41"/>
        <v>1</v>
      </c>
      <c r="L620" s="1">
        <f t="shared" si="41"/>
        <v>0</v>
      </c>
      <c r="M620" s="1">
        <f t="shared" si="41"/>
        <v>0</v>
      </c>
      <c r="N620" s="1">
        <f t="shared" si="40"/>
        <v>0</v>
      </c>
      <c r="O620" s="1">
        <f t="shared" si="42"/>
        <v>1</v>
      </c>
      <c r="P620" s="1" t="s">
        <v>18346</v>
      </c>
      <c r="Q620" s="1" t="s">
        <v>18355</v>
      </c>
      <c r="R620" s="1">
        <v>226</v>
      </c>
      <c r="S620" s="9">
        <f t="shared" si="44"/>
        <v>168.5282</v>
      </c>
      <c r="T620" s="8"/>
      <c r="U620" s="8"/>
      <c r="V620" s="8"/>
      <c r="W620" s="8"/>
      <c r="X620" s="8"/>
      <c r="Y620" s="10">
        <f t="shared" si="43"/>
        <v>0</v>
      </c>
      <c r="Z620" s="10">
        <f>IFERROR(INDEX(EFs!B:B,MATCH(P620,EFs!A:A,0))*Dataset!Y620/1000,0)</f>
        <v>0</v>
      </c>
      <c r="AA620">
        <v>32.897624</v>
      </c>
      <c r="AB620">
        <v>-117.20789000000001</v>
      </c>
      <c r="AC620">
        <v>1</v>
      </c>
      <c r="AD620" t="s">
        <v>18387</v>
      </c>
      <c r="AE620">
        <v>10480</v>
      </c>
      <c r="AF620" t="s">
        <v>18597</v>
      </c>
      <c r="AI620" t="s">
        <v>18389</v>
      </c>
      <c r="AJ620" t="s">
        <v>18390</v>
      </c>
      <c r="AK620" t="s">
        <v>18391</v>
      </c>
      <c r="AL620">
        <v>92121</v>
      </c>
      <c r="AM620" t="s">
        <v>18392</v>
      </c>
      <c r="AN620" t="s">
        <v>18393</v>
      </c>
    </row>
    <row r="621" spans="1:40" ht="57.6" x14ac:dyDescent="0.3">
      <c r="A621" t="s">
        <v>3272</v>
      </c>
      <c r="B621" s="2" t="s">
        <v>15</v>
      </c>
      <c r="C621" s="3">
        <v>40025</v>
      </c>
      <c r="D621" t="s">
        <v>193</v>
      </c>
      <c r="E621" t="s">
        <v>1036</v>
      </c>
      <c r="F621" t="s">
        <v>27</v>
      </c>
      <c r="G621" t="s">
        <v>3273</v>
      </c>
      <c r="H621" s="2" t="s">
        <v>1647</v>
      </c>
      <c r="I621" s="2" t="s">
        <v>30</v>
      </c>
      <c r="J621" s="1" t="s">
        <v>3274</v>
      </c>
      <c r="K621" s="1">
        <f t="shared" si="41"/>
        <v>1</v>
      </c>
      <c r="L621" s="1">
        <f t="shared" si="41"/>
        <v>0</v>
      </c>
      <c r="M621" s="1">
        <f t="shared" si="41"/>
        <v>0</v>
      </c>
      <c r="N621" s="1">
        <f t="shared" si="40"/>
        <v>0</v>
      </c>
      <c r="O621" s="1">
        <f t="shared" si="42"/>
        <v>1</v>
      </c>
      <c r="P621" s="1" t="s">
        <v>18346</v>
      </c>
      <c r="Q621" s="1">
        <v>1000</v>
      </c>
      <c r="R621" s="1">
        <v>1480</v>
      </c>
      <c r="S621" s="9">
        <f t="shared" si="44"/>
        <v>1000</v>
      </c>
      <c r="T621" s="3">
        <v>44481</v>
      </c>
      <c r="U621" s="8" t="s">
        <v>3275</v>
      </c>
      <c r="V621" s="3">
        <v>44481</v>
      </c>
      <c r="W621" s="8" t="s">
        <v>3276</v>
      </c>
      <c r="X621" s="8">
        <v>11</v>
      </c>
      <c r="Y621" s="10">
        <f t="shared" si="43"/>
        <v>11000</v>
      </c>
      <c r="Z621" s="10">
        <f>IFERROR(INDEX(EFs!B:B,MATCH(P621,EFs!A:A,0))*Dataset!Y621/1000,0)</f>
        <v>9.9923221310000017</v>
      </c>
      <c r="AA621">
        <v>32.958556000000002</v>
      </c>
      <c r="AB621">
        <v>-117.123565</v>
      </c>
      <c r="AC621">
        <v>1</v>
      </c>
      <c r="AD621" t="s">
        <v>18387</v>
      </c>
      <c r="AE621">
        <v>9554</v>
      </c>
      <c r="AF621" t="s">
        <v>18781</v>
      </c>
      <c r="AI621" t="s">
        <v>18389</v>
      </c>
      <c r="AJ621" t="s">
        <v>18390</v>
      </c>
      <c r="AK621" t="s">
        <v>18391</v>
      </c>
      <c r="AL621">
        <v>92129</v>
      </c>
      <c r="AM621" t="s">
        <v>18392</v>
      </c>
      <c r="AN621" t="s">
        <v>18393</v>
      </c>
    </row>
    <row r="622" spans="1:40" ht="28.8" x14ac:dyDescent="0.3">
      <c r="A622" t="s">
        <v>3277</v>
      </c>
      <c r="B622" s="2" t="s">
        <v>15</v>
      </c>
      <c r="C622" s="3">
        <v>40025</v>
      </c>
      <c r="D622" t="s">
        <v>16</v>
      </c>
      <c r="E622" t="s">
        <v>3278</v>
      </c>
      <c r="F622" t="s">
        <v>3279</v>
      </c>
      <c r="G622" t="s">
        <v>3280</v>
      </c>
      <c r="H622" s="2" t="s">
        <v>781</v>
      </c>
      <c r="I622" s="2" t="s">
        <v>782</v>
      </c>
      <c r="J622" s="1" t="s">
        <v>3281</v>
      </c>
      <c r="K622" s="1">
        <f t="shared" si="41"/>
        <v>1</v>
      </c>
      <c r="L622" s="1">
        <f t="shared" si="41"/>
        <v>0</v>
      </c>
      <c r="M622" s="1">
        <f t="shared" si="41"/>
        <v>0</v>
      </c>
      <c r="N622" s="1">
        <f t="shared" si="40"/>
        <v>0</v>
      </c>
      <c r="O622" s="1">
        <f t="shared" si="42"/>
        <v>1</v>
      </c>
      <c r="P622" s="1" t="s">
        <v>18346</v>
      </c>
      <c r="Q622" s="1">
        <v>250</v>
      </c>
      <c r="R622" s="1">
        <v>377</v>
      </c>
      <c r="S622" s="9">
        <f t="shared" si="44"/>
        <v>250</v>
      </c>
      <c r="T622" s="3">
        <v>44545</v>
      </c>
      <c r="U622" s="8" t="s">
        <v>3282</v>
      </c>
      <c r="V622" s="3">
        <v>44603</v>
      </c>
      <c r="W622" s="8" t="s">
        <v>3283</v>
      </c>
      <c r="X622" s="8">
        <v>23</v>
      </c>
      <c r="Y622" s="10">
        <f t="shared" si="43"/>
        <v>5750</v>
      </c>
      <c r="Z622" s="10">
        <f>IFERROR(INDEX(EFs!B:B,MATCH(P622,EFs!A:A,0))*Dataset!Y622/1000,0)</f>
        <v>5.2232592957500001</v>
      </c>
      <c r="AA622">
        <v>32.877662000000001</v>
      </c>
      <c r="AB622">
        <v>-117.21060799999999</v>
      </c>
      <c r="AC622">
        <v>1</v>
      </c>
      <c r="AD622" t="s">
        <v>18387</v>
      </c>
      <c r="AE622">
        <v>4445</v>
      </c>
      <c r="AF622" t="s">
        <v>18782</v>
      </c>
      <c r="AG622" t="s">
        <v>18510</v>
      </c>
      <c r="AH622">
        <v>100</v>
      </c>
      <c r="AI622" t="s">
        <v>18389</v>
      </c>
      <c r="AJ622" t="s">
        <v>18390</v>
      </c>
      <c r="AK622" t="s">
        <v>18391</v>
      </c>
      <c r="AL622">
        <v>92121</v>
      </c>
      <c r="AM622" t="s">
        <v>18392</v>
      </c>
      <c r="AN622" t="s">
        <v>18393</v>
      </c>
    </row>
    <row r="623" spans="1:40" ht="43.2" x14ac:dyDescent="0.3">
      <c r="A623" t="s">
        <v>3284</v>
      </c>
      <c r="B623" s="2" t="s">
        <v>15</v>
      </c>
      <c r="C623" s="3">
        <v>40025</v>
      </c>
      <c r="D623" t="s">
        <v>16</v>
      </c>
      <c r="E623" t="s">
        <v>422</v>
      </c>
      <c r="F623" t="s">
        <v>27</v>
      </c>
      <c r="G623" t="s">
        <v>3285</v>
      </c>
      <c r="H623" s="2" t="s">
        <v>298</v>
      </c>
      <c r="I623" s="2" t="s">
        <v>84</v>
      </c>
      <c r="J623" s="1" t="s">
        <v>3286</v>
      </c>
      <c r="K623" s="1">
        <f t="shared" si="41"/>
        <v>0</v>
      </c>
      <c r="L623" s="1">
        <f t="shared" si="41"/>
        <v>0</v>
      </c>
      <c r="M623" s="1">
        <f t="shared" si="41"/>
        <v>0</v>
      </c>
      <c r="N623" s="1">
        <f t="shared" si="40"/>
        <v>0</v>
      </c>
      <c r="O623" s="1">
        <f t="shared" si="42"/>
        <v>0</v>
      </c>
      <c r="P623" s="1" t="s">
        <v>18349</v>
      </c>
      <c r="Q623" s="1">
        <v>30</v>
      </c>
      <c r="R623" s="1">
        <v>75</v>
      </c>
      <c r="S623" s="9">
        <f t="shared" si="44"/>
        <v>30</v>
      </c>
      <c r="T623" s="3">
        <v>44425</v>
      </c>
      <c r="U623" s="8" t="s">
        <v>3287</v>
      </c>
      <c r="V623" s="3">
        <v>44425</v>
      </c>
      <c r="W623" s="8" t="s">
        <v>3288</v>
      </c>
      <c r="X623" s="8">
        <v>10.7</v>
      </c>
      <c r="Y623" s="10">
        <f t="shared" si="43"/>
        <v>321</v>
      </c>
      <c r="Z623" s="10">
        <f>IFERROR(INDEX(EFs!B:B,MATCH(P623,EFs!A:A,0))*Dataset!Y623/1000,0)</f>
        <v>0.31866173681100002</v>
      </c>
      <c r="AA623">
        <v>32.718352000000003</v>
      </c>
      <c r="AB623">
        <v>-117.00010899999999</v>
      </c>
      <c r="AC623">
        <v>1</v>
      </c>
      <c r="AD623" t="s">
        <v>18422</v>
      </c>
      <c r="AI623" t="s">
        <v>18446</v>
      </c>
      <c r="AJ623" t="s">
        <v>18390</v>
      </c>
      <c r="AK623" t="s">
        <v>18391</v>
      </c>
      <c r="AL623">
        <v>91977</v>
      </c>
      <c r="AM623" t="s">
        <v>18392</v>
      </c>
      <c r="AN623" t="s">
        <v>18397</v>
      </c>
    </row>
    <row r="624" spans="1:40" ht="43.2" x14ac:dyDescent="0.3">
      <c r="A624" t="s">
        <v>3289</v>
      </c>
      <c r="B624" s="2" t="s">
        <v>15</v>
      </c>
      <c r="C624" s="3">
        <v>40025</v>
      </c>
      <c r="D624" t="s">
        <v>193</v>
      </c>
      <c r="E624" t="s">
        <v>422</v>
      </c>
      <c r="F624" t="s">
        <v>27</v>
      </c>
      <c r="G624" t="s">
        <v>3290</v>
      </c>
      <c r="H624" s="2" t="s">
        <v>29</v>
      </c>
      <c r="I624" s="2" t="s">
        <v>30</v>
      </c>
      <c r="J624" s="1" t="s">
        <v>3291</v>
      </c>
      <c r="K624" s="1">
        <f t="shared" si="41"/>
        <v>1</v>
      </c>
      <c r="L624" s="1">
        <f t="shared" si="41"/>
        <v>0</v>
      </c>
      <c r="M624" s="1">
        <f t="shared" si="41"/>
        <v>0</v>
      </c>
      <c r="N624" s="1">
        <f t="shared" si="40"/>
        <v>0</v>
      </c>
      <c r="O624" s="1">
        <f t="shared" si="42"/>
        <v>1</v>
      </c>
      <c r="P624" s="1" t="s">
        <v>18346</v>
      </c>
      <c r="Q624" s="1">
        <v>30</v>
      </c>
      <c r="R624" s="1">
        <v>71</v>
      </c>
      <c r="S624" s="9">
        <f t="shared" si="44"/>
        <v>30</v>
      </c>
      <c r="T624" s="3">
        <v>44524</v>
      </c>
      <c r="U624" s="8" t="s">
        <v>3292</v>
      </c>
      <c r="V624" s="3">
        <v>44524</v>
      </c>
      <c r="W624" s="8" t="s">
        <v>3293</v>
      </c>
      <c r="X624" s="8">
        <v>61.3</v>
      </c>
      <c r="Y624" s="10">
        <f t="shared" si="43"/>
        <v>1839</v>
      </c>
      <c r="Z624" s="10">
        <f>IFERROR(INDEX(EFs!B:B,MATCH(P624,EFs!A:A,0))*Dataset!Y624/1000,0)</f>
        <v>1.670534581719</v>
      </c>
      <c r="AA624">
        <v>33.004525999999998</v>
      </c>
      <c r="AB624">
        <v>-116.958456</v>
      </c>
      <c r="AC624">
        <v>1</v>
      </c>
      <c r="AD624" t="s">
        <v>18408</v>
      </c>
      <c r="AF624" t="s">
        <v>18783</v>
      </c>
      <c r="AI624" t="s">
        <v>18396</v>
      </c>
      <c r="AJ624" t="s">
        <v>18390</v>
      </c>
      <c r="AK624" t="s">
        <v>18391</v>
      </c>
      <c r="AL624">
        <v>92065</v>
      </c>
      <c r="AM624" t="s">
        <v>18392</v>
      </c>
      <c r="AN624" t="s">
        <v>18397</v>
      </c>
    </row>
    <row r="625" spans="1:40" ht="57.6" x14ac:dyDescent="0.3">
      <c r="A625" t="s">
        <v>3294</v>
      </c>
      <c r="B625" s="2" t="s">
        <v>15</v>
      </c>
      <c r="C625" s="3">
        <v>40025</v>
      </c>
      <c r="D625" t="s">
        <v>16</v>
      </c>
      <c r="E625" t="s">
        <v>1186</v>
      </c>
      <c r="F625" t="s">
        <v>1187</v>
      </c>
      <c r="G625" t="s">
        <v>190</v>
      </c>
      <c r="H625" s="2" t="s">
        <v>163</v>
      </c>
      <c r="I625" s="2" t="s">
        <v>164</v>
      </c>
      <c r="J625" s="1" t="s">
        <v>3295</v>
      </c>
      <c r="K625" s="1">
        <f t="shared" si="41"/>
        <v>0</v>
      </c>
      <c r="L625" s="1">
        <f t="shared" si="41"/>
        <v>0</v>
      </c>
      <c r="M625" s="1">
        <f t="shared" si="41"/>
        <v>0</v>
      </c>
      <c r="N625" s="1">
        <f t="shared" si="40"/>
        <v>1</v>
      </c>
      <c r="O625" s="1">
        <f t="shared" si="42"/>
        <v>1</v>
      </c>
      <c r="P625" s="1" t="s">
        <v>18347</v>
      </c>
      <c r="Q625" s="1">
        <v>60</v>
      </c>
      <c r="R625" s="1">
        <v>97</v>
      </c>
      <c r="S625" s="9">
        <f t="shared" si="44"/>
        <v>60</v>
      </c>
      <c r="T625" s="3">
        <v>44369</v>
      </c>
      <c r="U625" s="8" t="s">
        <v>3296</v>
      </c>
      <c r="V625" s="3">
        <v>44369</v>
      </c>
      <c r="W625" s="8" t="s">
        <v>1152</v>
      </c>
      <c r="X625" s="8">
        <v>0.7</v>
      </c>
      <c r="Y625" s="10">
        <f t="shared" si="43"/>
        <v>42</v>
      </c>
      <c r="Z625" s="10">
        <f>IFERROR(INDEX(EFs!B:B,MATCH(P625,EFs!A:A,0))*Dataset!Y625/1000,0)</f>
        <v>3.4603799999999997E-2</v>
      </c>
      <c r="AA625">
        <v>33.387723000000001</v>
      </c>
      <c r="AB625">
        <v>-117.44475799999999</v>
      </c>
      <c r="AC625">
        <v>1</v>
      </c>
      <c r="AD625" t="s">
        <v>18422</v>
      </c>
      <c r="AI625" t="s">
        <v>18423</v>
      </c>
      <c r="AJ625" t="s">
        <v>18390</v>
      </c>
      <c r="AK625" t="s">
        <v>18391</v>
      </c>
      <c r="AL625">
        <v>92055</v>
      </c>
      <c r="AM625" t="s">
        <v>18392</v>
      </c>
      <c r="AN625" t="s">
        <v>18397</v>
      </c>
    </row>
    <row r="626" spans="1:40" ht="43.2" x14ac:dyDescent="0.3">
      <c r="A626" t="s">
        <v>3297</v>
      </c>
      <c r="B626" s="2" t="s">
        <v>15</v>
      </c>
      <c r="C626" s="3">
        <v>40025</v>
      </c>
      <c r="D626" t="s">
        <v>16</v>
      </c>
      <c r="E626" t="s">
        <v>3298</v>
      </c>
      <c r="F626" t="s">
        <v>27</v>
      </c>
      <c r="G626" t="s">
        <v>3299</v>
      </c>
      <c r="H626" s="2" t="s">
        <v>19</v>
      </c>
      <c r="I626" s="2" t="s">
        <v>20</v>
      </c>
      <c r="J626" s="1" t="s">
        <v>3300</v>
      </c>
      <c r="K626" s="1">
        <f t="shared" si="41"/>
        <v>1</v>
      </c>
      <c r="L626" s="1">
        <f t="shared" si="41"/>
        <v>0</v>
      </c>
      <c r="M626" s="1">
        <f t="shared" si="41"/>
        <v>0</v>
      </c>
      <c r="N626" s="1">
        <f t="shared" si="40"/>
        <v>0</v>
      </c>
      <c r="O626" s="1">
        <f t="shared" si="42"/>
        <v>1</v>
      </c>
      <c r="P626" s="1" t="s">
        <v>18346</v>
      </c>
      <c r="Q626" s="1" t="s">
        <v>18355</v>
      </c>
      <c r="R626" s="1" t="s">
        <v>18352</v>
      </c>
      <c r="S626" s="9" t="str">
        <f t="shared" si="44"/>
        <v>Unknown</v>
      </c>
      <c r="T626" s="3">
        <v>44448</v>
      </c>
      <c r="U626" s="8" t="s">
        <v>3301</v>
      </c>
      <c r="V626" s="3">
        <v>44764</v>
      </c>
      <c r="W626" s="8" t="s">
        <v>3302</v>
      </c>
      <c r="X626" s="8">
        <v>7.5</v>
      </c>
      <c r="Y626" s="10" t="e">
        <f t="shared" si="43"/>
        <v>#VALUE!</v>
      </c>
      <c r="Z626" s="10">
        <f>IFERROR(INDEX(EFs!B:B,MATCH(P626,EFs!A:A,0))*Dataset!Y626/1000,0)</f>
        <v>0</v>
      </c>
      <c r="AA626">
        <v>32.731729000000001</v>
      </c>
      <c r="AB626">
        <v>-117.145323</v>
      </c>
      <c r="AC626">
        <v>1</v>
      </c>
      <c r="AD626" t="s">
        <v>18387</v>
      </c>
      <c r="AE626">
        <v>1788</v>
      </c>
      <c r="AF626" t="s">
        <v>18784</v>
      </c>
      <c r="AI626" t="s">
        <v>18389</v>
      </c>
      <c r="AJ626" t="s">
        <v>18390</v>
      </c>
      <c r="AK626" t="s">
        <v>18391</v>
      </c>
      <c r="AL626">
        <v>92101</v>
      </c>
      <c r="AM626" t="s">
        <v>18392</v>
      </c>
      <c r="AN626" t="s">
        <v>18393</v>
      </c>
    </row>
    <row r="627" spans="1:40" ht="43.2" x14ac:dyDescent="0.3">
      <c r="A627" t="s">
        <v>3303</v>
      </c>
      <c r="B627" s="2" t="s">
        <v>15</v>
      </c>
      <c r="C627" s="3">
        <v>40025</v>
      </c>
      <c r="D627" t="s">
        <v>25</v>
      </c>
      <c r="E627" t="s">
        <v>3304</v>
      </c>
      <c r="F627" t="s">
        <v>27</v>
      </c>
      <c r="G627" t="s">
        <v>3305</v>
      </c>
      <c r="H627" s="2" t="s">
        <v>523</v>
      </c>
      <c r="I627" s="2" t="s">
        <v>164</v>
      </c>
      <c r="J627" s="1" t="s">
        <v>3306</v>
      </c>
      <c r="K627" s="1">
        <f t="shared" si="41"/>
        <v>1</v>
      </c>
      <c r="L627" s="1">
        <f t="shared" si="41"/>
        <v>0</v>
      </c>
      <c r="M627" s="1">
        <f t="shared" si="41"/>
        <v>0</v>
      </c>
      <c r="N627" s="1">
        <f t="shared" si="40"/>
        <v>0</v>
      </c>
      <c r="O627" s="1">
        <f t="shared" si="42"/>
        <v>1</v>
      </c>
      <c r="P627" s="1" t="s">
        <v>18346</v>
      </c>
      <c r="Q627" s="1">
        <v>850</v>
      </c>
      <c r="R627" s="1">
        <v>1252</v>
      </c>
      <c r="S627" s="9">
        <f t="shared" si="44"/>
        <v>850</v>
      </c>
      <c r="T627" s="3">
        <v>44561</v>
      </c>
      <c r="U627" s="8" t="s">
        <v>3307</v>
      </c>
      <c r="V627" s="3">
        <v>44635</v>
      </c>
      <c r="W627" s="8" t="s">
        <v>3308</v>
      </c>
      <c r="X627" s="8">
        <v>15.7</v>
      </c>
      <c r="Y627" s="10">
        <f t="shared" si="43"/>
        <v>13345</v>
      </c>
      <c r="Z627" s="10">
        <f>IFERROR(INDEX(EFs!B:B,MATCH(P627,EFs!A:A,0))*Dataset!Y627/1000,0)</f>
        <v>12.122503530745</v>
      </c>
      <c r="AA627">
        <v>33.226166999999997</v>
      </c>
      <c r="AB627">
        <v>-117.329227</v>
      </c>
      <c r="AC627">
        <v>1</v>
      </c>
      <c r="AD627" t="s">
        <v>18387</v>
      </c>
      <c r="AE627">
        <v>3855</v>
      </c>
      <c r="AF627" t="s">
        <v>18487</v>
      </c>
      <c r="AI627" t="s">
        <v>18410</v>
      </c>
      <c r="AJ627" t="s">
        <v>18390</v>
      </c>
      <c r="AK627" t="s">
        <v>18391</v>
      </c>
      <c r="AL627">
        <v>92058</v>
      </c>
      <c r="AM627" t="s">
        <v>18392</v>
      </c>
      <c r="AN627" t="s">
        <v>18393</v>
      </c>
    </row>
    <row r="628" spans="1:40" ht="43.2" x14ac:dyDescent="0.3">
      <c r="A628" t="s">
        <v>3309</v>
      </c>
      <c r="B628" s="2" t="s">
        <v>15</v>
      </c>
      <c r="C628" s="3">
        <v>40025</v>
      </c>
      <c r="D628" t="s">
        <v>25</v>
      </c>
      <c r="E628" t="s">
        <v>3310</v>
      </c>
      <c r="F628" t="s">
        <v>3311</v>
      </c>
      <c r="G628" t="s">
        <v>3312</v>
      </c>
      <c r="H628" s="2" t="s">
        <v>242</v>
      </c>
      <c r="I628" s="2" t="s">
        <v>164</v>
      </c>
      <c r="J628" s="1" t="s">
        <v>3313</v>
      </c>
      <c r="K628" s="1">
        <f t="shared" si="41"/>
        <v>1</v>
      </c>
      <c r="L628" s="1">
        <f t="shared" si="41"/>
        <v>0</v>
      </c>
      <c r="M628" s="1">
        <f t="shared" si="41"/>
        <v>0</v>
      </c>
      <c r="N628" s="1">
        <f t="shared" si="40"/>
        <v>0</v>
      </c>
      <c r="O628" s="1">
        <f t="shared" si="42"/>
        <v>1</v>
      </c>
      <c r="P628" s="1" t="s">
        <v>18346</v>
      </c>
      <c r="Q628" s="1" t="s">
        <v>18355</v>
      </c>
      <c r="R628" s="1">
        <v>127</v>
      </c>
      <c r="S628" s="9">
        <f t="shared" si="44"/>
        <v>94.703900000000004</v>
      </c>
      <c r="T628" s="8"/>
      <c r="U628" s="8"/>
      <c r="V628" s="8"/>
      <c r="W628" s="8"/>
      <c r="X628" s="8"/>
      <c r="Y628" s="10">
        <f t="shared" si="43"/>
        <v>0</v>
      </c>
      <c r="Z628" s="10">
        <f>IFERROR(INDEX(EFs!B:B,MATCH(P628,EFs!A:A,0))*Dataset!Y628/1000,0)</f>
        <v>0</v>
      </c>
      <c r="AA628">
        <v>33.328778</v>
      </c>
      <c r="AB628">
        <v>-117.23603799999999</v>
      </c>
      <c r="AC628">
        <v>1</v>
      </c>
      <c r="AD628" t="s">
        <v>18394</v>
      </c>
      <c r="AE628">
        <v>3500</v>
      </c>
      <c r="AF628" t="s">
        <v>18785</v>
      </c>
      <c r="AI628" t="s">
        <v>18435</v>
      </c>
      <c r="AJ628" t="s">
        <v>18390</v>
      </c>
      <c r="AK628" t="s">
        <v>18391</v>
      </c>
      <c r="AL628">
        <v>92028</v>
      </c>
      <c r="AM628" t="s">
        <v>18392</v>
      </c>
      <c r="AN628" t="s">
        <v>18397</v>
      </c>
    </row>
    <row r="629" spans="1:40" ht="28.8" x14ac:dyDescent="0.3">
      <c r="A629" t="s">
        <v>3314</v>
      </c>
      <c r="B629" s="2" t="s">
        <v>15</v>
      </c>
      <c r="C629" s="3">
        <v>40025</v>
      </c>
      <c r="D629" t="s">
        <v>25</v>
      </c>
      <c r="E629" t="s">
        <v>3315</v>
      </c>
      <c r="F629" t="s">
        <v>3316</v>
      </c>
      <c r="G629" t="s">
        <v>3317</v>
      </c>
      <c r="H629" s="2" t="s">
        <v>154</v>
      </c>
      <c r="I629" s="2" t="s">
        <v>155</v>
      </c>
      <c r="J629" s="1" t="s">
        <v>3318</v>
      </c>
      <c r="K629" s="1">
        <f t="shared" si="41"/>
        <v>1</v>
      </c>
      <c r="L629" s="1">
        <f t="shared" si="41"/>
        <v>0</v>
      </c>
      <c r="M629" s="1">
        <f t="shared" si="41"/>
        <v>0</v>
      </c>
      <c r="N629" s="1">
        <f t="shared" si="40"/>
        <v>0</v>
      </c>
      <c r="O629" s="1">
        <f t="shared" si="42"/>
        <v>1</v>
      </c>
      <c r="P629" s="1" t="s">
        <v>18346</v>
      </c>
      <c r="Q629" s="1" t="s">
        <v>18355</v>
      </c>
      <c r="R629" s="1">
        <v>66</v>
      </c>
      <c r="S629" s="9">
        <f t="shared" si="44"/>
        <v>49.216200000000001</v>
      </c>
      <c r="T629" s="3">
        <v>44393</v>
      </c>
      <c r="U629" s="8" t="s">
        <v>3319</v>
      </c>
      <c r="V629" s="3">
        <v>44393</v>
      </c>
      <c r="W629" s="8" t="s">
        <v>3320</v>
      </c>
      <c r="X629" s="8">
        <v>32.200000000000003</v>
      </c>
      <c r="Y629" s="10">
        <f t="shared" si="43"/>
        <v>1584.7616400000002</v>
      </c>
      <c r="Z629" s="10">
        <f>IFERROR(INDEX(EFs!B:B,MATCH(P629,EFs!A:A,0))*Dataset!Y629/1000,0)</f>
        <v>1.4395862552483507</v>
      </c>
      <c r="AA629">
        <v>33.115158000000001</v>
      </c>
      <c r="AB629">
        <v>-117.12723099999999</v>
      </c>
      <c r="AC629">
        <v>1</v>
      </c>
      <c r="AD629" t="s">
        <v>18394</v>
      </c>
      <c r="AE629">
        <v>1400</v>
      </c>
      <c r="AF629" t="s">
        <v>18786</v>
      </c>
      <c r="AI629" t="s">
        <v>18421</v>
      </c>
      <c r="AJ629" t="s">
        <v>18390</v>
      </c>
      <c r="AK629" t="s">
        <v>18391</v>
      </c>
      <c r="AL629">
        <v>92029</v>
      </c>
      <c r="AM629" t="s">
        <v>18392</v>
      </c>
      <c r="AN629" t="s">
        <v>18397</v>
      </c>
    </row>
    <row r="630" spans="1:40" ht="43.2" x14ac:dyDescent="0.3">
      <c r="A630" t="s">
        <v>3321</v>
      </c>
      <c r="B630" s="2" t="s">
        <v>15</v>
      </c>
      <c r="C630" s="3">
        <v>40025</v>
      </c>
      <c r="D630" t="s">
        <v>16</v>
      </c>
      <c r="E630" t="s">
        <v>3322</v>
      </c>
      <c r="F630" t="s">
        <v>2100</v>
      </c>
      <c r="G630" t="s">
        <v>2101</v>
      </c>
      <c r="H630" s="2" t="s">
        <v>19</v>
      </c>
      <c r="I630" s="2" t="s">
        <v>20</v>
      </c>
      <c r="J630" s="1" t="s">
        <v>3323</v>
      </c>
      <c r="K630" s="1">
        <f t="shared" si="41"/>
        <v>1</v>
      </c>
      <c r="L630" s="1">
        <f t="shared" si="41"/>
        <v>0</v>
      </c>
      <c r="M630" s="1">
        <f t="shared" si="41"/>
        <v>0</v>
      </c>
      <c r="N630" s="1">
        <f t="shared" si="40"/>
        <v>0</v>
      </c>
      <c r="O630" s="1">
        <f t="shared" si="42"/>
        <v>1</v>
      </c>
      <c r="P630" s="1" t="s">
        <v>18346</v>
      </c>
      <c r="Q630" s="1">
        <v>60</v>
      </c>
      <c r="R630" s="1">
        <v>110</v>
      </c>
      <c r="S630" s="9">
        <f t="shared" si="44"/>
        <v>60</v>
      </c>
      <c r="T630" s="3">
        <v>44386</v>
      </c>
      <c r="U630" s="8" t="s">
        <v>3324</v>
      </c>
      <c r="V630" s="3">
        <v>44679</v>
      </c>
      <c r="W630" s="8" t="s">
        <v>3325</v>
      </c>
      <c r="X630" s="8">
        <v>13.9</v>
      </c>
      <c r="Y630" s="10">
        <f t="shared" si="43"/>
        <v>834</v>
      </c>
      <c r="Z630" s="10">
        <f>IFERROR(INDEX(EFs!B:B,MATCH(P630,EFs!A:A,0))*Dataset!Y630/1000,0)</f>
        <v>0.75759969611400002</v>
      </c>
      <c r="AA630">
        <v>32.729312999999998</v>
      </c>
      <c r="AB630">
        <v>-117.190921</v>
      </c>
      <c r="AC630">
        <v>1</v>
      </c>
      <c r="AD630" t="s">
        <v>18394</v>
      </c>
      <c r="AE630">
        <v>3225</v>
      </c>
      <c r="AF630" t="s">
        <v>18598</v>
      </c>
      <c r="AI630" t="s">
        <v>18389</v>
      </c>
      <c r="AJ630" t="s">
        <v>18390</v>
      </c>
      <c r="AK630" t="s">
        <v>18391</v>
      </c>
      <c r="AL630">
        <v>92101</v>
      </c>
      <c r="AM630" t="s">
        <v>18392</v>
      </c>
      <c r="AN630" t="s">
        <v>18397</v>
      </c>
    </row>
    <row r="631" spans="1:40" ht="43.2" x14ac:dyDescent="0.3">
      <c r="A631" t="s">
        <v>3326</v>
      </c>
      <c r="B631" s="2" t="s">
        <v>15</v>
      </c>
      <c r="C631" s="3">
        <v>40025</v>
      </c>
      <c r="D631" t="s">
        <v>193</v>
      </c>
      <c r="E631" t="s">
        <v>3322</v>
      </c>
      <c r="F631" t="s">
        <v>2100</v>
      </c>
      <c r="G631" t="s">
        <v>2101</v>
      </c>
      <c r="H631" s="2" t="s">
        <v>19</v>
      </c>
      <c r="I631" s="2" t="s">
        <v>20</v>
      </c>
      <c r="J631" s="1" t="s">
        <v>3327</v>
      </c>
      <c r="K631" s="1">
        <f t="shared" si="41"/>
        <v>1</v>
      </c>
      <c r="L631" s="1">
        <f t="shared" si="41"/>
        <v>0</v>
      </c>
      <c r="M631" s="1">
        <f t="shared" si="41"/>
        <v>0</v>
      </c>
      <c r="N631" s="1">
        <f t="shared" si="40"/>
        <v>0</v>
      </c>
      <c r="O631" s="1">
        <f t="shared" si="42"/>
        <v>1</v>
      </c>
      <c r="P631" s="1" t="s">
        <v>18346</v>
      </c>
      <c r="Q631" s="1">
        <v>48</v>
      </c>
      <c r="R631" s="1">
        <v>64</v>
      </c>
      <c r="S631" s="9">
        <f t="shared" si="44"/>
        <v>48</v>
      </c>
      <c r="T631" s="3">
        <v>44386</v>
      </c>
      <c r="U631" s="8" t="s">
        <v>3328</v>
      </c>
      <c r="V631" s="3">
        <v>44679</v>
      </c>
      <c r="W631" s="8" t="s">
        <v>3329</v>
      </c>
      <c r="X631" s="8">
        <v>11.3</v>
      </c>
      <c r="Y631" s="10">
        <f t="shared" si="43"/>
        <v>542.40000000000009</v>
      </c>
      <c r="Z631" s="10">
        <f>IFERROR(INDEX(EFs!B:B,MATCH(P631,EFs!A:A,0))*Dataset!Y631/1000,0)</f>
        <v>0.49271232035040008</v>
      </c>
      <c r="AA631">
        <v>32.729312999999998</v>
      </c>
      <c r="AB631">
        <v>-117.190921</v>
      </c>
      <c r="AC631">
        <v>1</v>
      </c>
      <c r="AD631" t="s">
        <v>18394</v>
      </c>
      <c r="AE631">
        <v>3225</v>
      </c>
      <c r="AF631" t="s">
        <v>18598</v>
      </c>
      <c r="AI631" t="s">
        <v>18389</v>
      </c>
      <c r="AJ631" t="s">
        <v>18390</v>
      </c>
      <c r="AK631" t="s">
        <v>18391</v>
      </c>
      <c r="AL631">
        <v>92101</v>
      </c>
      <c r="AM631" t="s">
        <v>18392</v>
      </c>
      <c r="AN631" t="s">
        <v>18397</v>
      </c>
    </row>
    <row r="632" spans="1:40" ht="57.6" x14ac:dyDescent="0.3">
      <c r="A632" t="s">
        <v>3330</v>
      </c>
      <c r="B632" s="2" t="s">
        <v>15</v>
      </c>
      <c r="C632" s="3">
        <v>40025</v>
      </c>
      <c r="D632" t="s">
        <v>16</v>
      </c>
      <c r="E632" t="s">
        <v>3160</v>
      </c>
      <c r="F632" t="s">
        <v>3161</v>
      </c>
      <c r="G632" t="s">
        <v>3331</v>
      </c>
      <c r="H632" s="2" t="s">
        <v>313</v>
      </c>
      <c r="I632" s="2" t="s">
        <v>53</v>
      </c>
      <c r="J632" s="1" t="s">
        <v>3332</v>
      </c>
      <c r="K632" s="1">
        <f t="shared" si="41"/>
        <v>1</v>
      </c>
      <c r="L632" s="1">
        <f t="shared" si="41"/>
        <v>0</v>
      </c>
      <c r="M632" s="1">
        <f t="shared" si="41"/>
        <v>0</v>
      </c>
      <c r="N632" s="1">
        <f t="shared" si="40"/>
        <v>0</v>
      </c>
      <c r="O632" s="1">
        <f t="shared" si="42"/>
        <v>1</v>
      </c>
      <c r="P632" s="1" t="s">
        <v>18346</v>
      </c>
      <c r="Q632" s="1">
        <v>405</v>
      </c>
      <c r="R632" s="1">
        <v>635</v>
      </c>
      <c r="S632" s="9">
        <f t="shared" si="44"/>
        <v>405</v>
      </c>
      <c r="T632" s="3">
        <v>44561</v>
      </c>
      <c r="U632" s="8" t="s">
        <v>3333</v>
      </c>
      <c r="V632" s="3">
        <v>44679</v>
      </c>
      <c r="W632" s="8" t="s">
        <v>3334</v>
      </c>
      <c r="X632" s="8">
        <v>24.7</v>
      </c>
      <c r="Y632" s="10">
        <f t="shared" si="43"/>
        <v>10003.5</v>
      </c>
      <c r="Z632" s="10">
        <f>IFERROR(INDEX(EFs!B:B,MATCH(P632,EFs!A:A,0))*Dataset!Y632/1000,0)</f>
        <v>9.0871085852235005</v>
      </c>
      <c r="AA632">
        <v>33.254157999999997</v>
      </c>
      <c r="AB632">
        <v>-117.152158</v>
      </c>
      <c r="AC632">
        <v>1</v>
      </c>
      <c r="AD632" t="s">
        <v>18387</v>
      </c>
      <c r="AE632">
        <v>8711</v>
      </c>
      <c r="AF632" t="s">
        <v>18787</v>
      </c>
      <c r="AI632" t="s">
        <v>18421</v>
      </c>
      <c r="AJ632" t="s">
        <v>18390</v>
      </c>
      <c r="AK632" t="s">
        <v>18391</v>
      </c>
      <c r="AL632">
        <v>92026</v>
      </c>
      <c r="AM632" t="s">
        <v>18392</v>
      </c>
      <c r="AN632" t="s">
        <v>18393</v>
      </c>
    </row>
    <row r="633" spans="1:40" ht="57.6" x14ac:dyDescent="0.3">
      <c r="A633" t="s">
        <v>3335</v>
      </c>
      <c r="B633" s="2" t="s">
        <v>15</v>
      </c>
      <c r="C633" s="3">
        <v>40025</v>
      </c>
      <c r="D633" t="s">
        <v>25</v>
      </c>
      <c r="E633" t="s">
        <v>3336</v>
      </c>
      <c r="F633" t="s">
        <v>27</v>
      </c>
      <c r="G633" t="s">
        <v>3337</v>
      </c>
      <c r="H633" s="2" t="s">
        <v>97</v>
      </c>
      <c r="I633" s="2" t="s">
        <v>98</v>
      </c>
      <c r="J633" s="1" t="s">
        <v>3338</v>
      </c>
      <c r="K633" s="1">
        <f t="shared" si="41"/>
        <v>1</v>
      </c>
      <c r="L633" s="1">
        <f t="shared" si="41"/>
        <v>0</v>
      </c>
      <c r="M633" s="1">
        <f t="shared" si="41"/>
        <v>0</v>
      </c>
      <c r="N633" s="1">
        <f t="shared" si="40"/>
        <v>0</v>
      </c>
      <c r="O633" s="1">
        <f t="shared" si="42"/>
        <v>1</v>
      </c>
      <c r="P633" s="1" t="s">
        <v>18346</v>
      </c>
      <c r="Q633" s="1" t="s">
        <v>18355</v>
      </c>
      <c r="R633" s="1">
        <v>211</v>
      </c>
      <c r="S633" s="9">
        <f t="shared" si="44"/>
        <v>157.34270000000001</v>
      </c>
      <c r="T633" s="3">
        <v>44357</v>
      </c>
      <c r="U633" s="8" t="s">
        <v>1330</v>
      </c>
      <c r="V633" s="3">
        <v>44357</v>
      </c>
      <c r="W633" s="8" t="s">
        <v>3339</v>
      </c>
      <c r="X633" s="8">
        <v>3.8</v>
      </c>
      <c r="Y633" s="10">
        <f t="shared" si="43"/>
        <v>597.90225999999996</v>
      </c>
      <c r="Z633" s="10">
        <f>IFERROR(INDEX(EFs!B:B,MATCH(P633,EFs!A:A,0))*Dataset!Y633/1000,0)</f>
        <v>0.54313018043390138</v>
      </c>
      <c r="AA633">
        <v>33.173887999999998</v>
      </c>
      <c r="AB633">
        <v>-117.261076</v>
      </c>
      <c r="AC633">
        <v>1</v>
      </c>
      <c r="AD633" t="s">
        <v>18394</v>
      </c>
      <c r="AE633">
        <v>4700</v>
      </c>
      <c r="AF633" t="s">
        <v>18788</v>
      </c>
      <c r="AH633">
        <v>1</v>
      </c>
      <c r="AI633" t="s">
        <v>18410</v>
      </c>
      <c r="AJ633" t="s">
        <v>18390</v>
      </c>
      <c r="AK633" t="s">
        <v>18391</v>
      </c>
      <c r="AL633">
        <v>92056</v>
      </c>
      <c r="AM633" t="s">
        <v>18392</v>
      </c>
      <c r="AN633" t="s">
        <v>18397</v>
      </c>
    </row>
    <row r="634" spans="1:40" ht="57.6" x14ac:dyDescent="0.3">
      <c r="A634" t="s">
        <v>3340</v>
      </c>
      <c r="B634" s="2" t="s">
        <v>15</v>
      </c>
      <c r="C634" s="3">
        <v>40025</v>
      </c>
      <c r="D634" t="s">
        <v>25</v>
      </c>
      <c r="E634" t="s">
        <v>3341</v>
      </c>
      <c r="F634" t="s">
        <v>639</v>
      </c>
      <c r="G634" t="s">
        <v>3342</v>
      </c>
      <c r="H634" s="2" t="s">
        <v>97</v>
      </c>
      <c r="I634" s="2" t="s">
        <v>98</v>
      </c>
      <c r="J634" s="1" t="s">
        <v>3343</v>
      </c>
      <c r="K634" s="1">
        <f t="shared" si="41"/>
        <v>1</v>
      </c>
      <c r="L634" s="1">
        <f t="shared" si="41"/>
        <v>0</v>
      </c>
      <c r="M634" s="1">
        <f t="shared" si="41"/>
        <v>0</v>
      </c>
      <c r="N634" s="1">
        <f t="shared" si="40"/>
        <v>0</v>
      </c>
      <c r="O634" s="1">
        <f t="shared" si="42"/>
        <v>1</v>
      </c>
      <c r="P634" s="1" t="s">
        <v>18346</v>
      </c>
      <c r="Q634" s="1" t="s">
        <v>18355</v>
      </c>
      <c r="R634" s="1">
        <v>211</v>
      </c>
      <c r="S634" s="9">
        <f t="shared" si="44"/>
        <v>157.34270000000001</v>
      </c>
      <c r="T634" s="3">
        <v>44357</v>
      </c>
      <c r="U634" s="8" t="s">
        <v>3344</v>
      </c>
      <c r="V634" s="3">
        <v>44357</v>
      </c>
      <c r="W634" s="8" t="s">
        <v>1562</v>
      </c>
      <c r="X634" s="8">
        <v>3.6</v>
      </c>
      <c r="Y634" s="10">
        <f t="shared" si="43"/>
        <v>566.43371999999999</v>
      </c>
      <c r="Z634" s="10">
        <f>IFERROR(INDEX(EFs!B:B,MATCH(P634,EFs!A:A,0))*Dataset!Y634/1000,0)</f>
        <v>0.51454438146369619</v>
      </c>
      <c r="AA634">
        <v>33.173662999999998</v>
      </c>
      <c r="AB634">
        <v>-117.282202</v>
      </c>
      <c r="AC634">
        <v>0.69</v>
      </c>
      <c r="AD634" t="s">
        <v>18429</v>
      </c>
      <c r="AE634">
        <v>3741</v>
      </c>
      <c r="AF634" t="s">
        <v>18789</v>
      </c>
      <c r="AI634" t="s">
        <v>18410</v>
      </c>
      <c r="AJ634" t="s">
        <v>18390</v>
      </c>
      <c r="AK634" t="s">
        <v>18391</v>
      </c>
      <c r="AL634">
        <v>92056</v>
      </c>
      <c r="AM634" t="s">
        <v>18392</v>
      </c>
      <c r="AN634" t="s">
        <v>18407</v>
      </c>
    </row>
    <row r="635" spans="1:40" ht="57.6" x14ac:dyDescent="0.3">
      <c r="A635" t="s">
        <v>3345</v>
      </c>
      <c r="B635" s="2" t="s">
        <v>15</v>
      </c>
      <c r="C635" s="3">
        <v>40025</v>
      </c>
      <c r="D635" t="s">
        <v>25</v>
      </c>
      <c r="E635" t="s">
        <v>638</v>
      </c>
      <c r="F635" t="s">
        <v>27</v>
      </c>
      <c r="G635" t="s">
        <v>3346</v>
      </c>
      <c r="H635" s="2" t="s">
        <v>97</v>
      </c>
      <c r="I635" s="2" t="s">
        <v>98</v>
      </c>
      <c r="J635" s="1" t="s">
        <v>3347</v>
      </c>
      <c r="K635" s="1">
        <f t="shared" si="41"/>
        <v>1</v>
      </c>
      <c r="L635" s="1">
        <f t="shared" si="41"/>
        <v>0</v>
      </c>
      <c r="M635" s="1">
        <f t="shared" si="41"/>
        <v>0</v>
      </c>
      <c r="N635" s="1">
        <f t="shared" si="40"/>
        <v>0</v>
      </c>
      <c r="O635" s="1">
        <f t="shared" si="42"/>
        <v>1</v>
      </c>
      <c r="P635" s="1" t="s">
        <v>18346</v>
      </c>
      <c r="Q635" s="1" t="s">
        <v>18355</v>
      </c>
      <c r="R635" s="1">
        <v>149</v>
      </c>
      <c r="S635" s="9">
        <f t="shared" si="44"/>
        <v>111.1093</v>
      </c>
      <c r="T635" s="3">
        <v>44357</v>
      </c>
      <c r="U635" s="8" t="s">
        <v>3348</v>
      </c>
      <c r="V635" s="3">
        <v>44357</v>
      </c>
      <c r="W635" s="8" t="s">
        <v>3349</v>
      </c>
      <c r="X635" s="8">
        <v>4.9000000000000004</v>
      </c>
      <c r="Y635" s="10">
        <f t="shared" si="43"/>
        <v>544.4355700000001</v>
      </c>
      <c r="Z635" s="10">
        <f>IFERROR(INDEX(EFs!B:B,MATCH(P635,EFs!A:A,0))*Dataset!Y635/1000,0)</f>
        <v>0.49456141772860007</v>
      </c>
      <c r="AA635">
        <v>33.161419000000002</v>
      </c>
      <c r="AB635">
        <v>-117.259557</v>
      </c>
      <c r="AC635">
        <v>1</v>
      </c>
      <c r="AD635" t="s">
        <v>18394</v>
      </c>
      <c r="AE635">
        <v>4933</v>
      </c>
      <c r="AF635" t="s">
        <v>18790</v>
      </c>
      <c r="AI635" t="s">
        <v>18410</v>
      </c>
      <c r="AJ635" t="s">
        <v>18390</v>
      </c>
      <c r="AK635" t="s">
        <v>18391</v>
      </c>
      <c r="AL635">
        <v>92056</v>
      </c>
      <c r="AM635" t="s">
        <v>18392</v>
      </c>
      <c r="AN635" t="s">
        <v>18397</v>
      </c>
    </row>
    <row r="636" spans="1:40" ht="57.6" x14ac:dyDescent="0.3">
      <c r="A636" t="s">
        <v>3350</v>
      </c>
      <c r="B636" s="2" t="s">
        <v>15</v>
      </c>
      <c r="C636" s="3">
        <v>40025</v>
      </c>
      <c r="D636" t="s">
        <v>25</v>
      </c>
      <c r="E636" t="s">
        <v>3351</v>
      </c>
      <c r="F636" t="s">
        <v>559</v>
      </c>
      <c r="G636" t="s">
        <v>3352</v>
      </c>
      <c r="H636" s="2" t="s">
        <v>465</v>
      </c>
      <c r="I636" s="2" t="s">
        <v>98</v>
      </c>
      <c r="J636" s="1" t="s">
        <v>3353</v>
      </c>
      <c r="K636" s="1">
        <f t="shared" si="41"/>
        <v>1</v>
      </c>
      <c r="L636" s="1">
        <f t="shared" si="41"/>
        <v>0</v>
      </c>
      <c r="M636" s="1">
        <f t="shared" si="41"/>
        <v>0</v>
      </c>
      <c r="N636" s="1">
        <f t="shared" si="40"/>
        <v>0</v>
      </c>
      <c r="O636" s="1">
        <f t="shared" si="42"/>
        <v>1</v>
      </c>
      <c r="P636" s="1" t="s">
        <v>18346</v>
      </c>
      <c r="Q636" s="1" t="s">
        <v>18355</v>
      </c>
      <c r="R636" s="1">
        <v>166</v>
      </c>
      <c r="S636" s="9">
        <f t="shared" si="44"/>
        <v>123.78620000000001</v>
      </c>
      <c r="T636" s="3">
        <v>44357</v>
      </c>
      <c r="U636" s="8" t="s">
        <v>3354</v>
      </c>
      <c r="V636" s="3">
        <v>44357</v>
      </c>
      <c r="W636" s="8" t="s">
        <v>3355</v>
      </c>
      <c r="X636" s="8">
        <v>3.8</v>
      </c>
      <c r="Y636" s="10">
        <f t="shared" si="43"/>
        <v>470.38756000000001</v>
      </c>
      <c r="Z636" s="10">
        <f>IFERROR(INDEX(EFs!B:B,MATCH(P636,EFs!A:A,0))*Dataset!Y636/1000,0)</f>
        <v>0.42729672963046278</v>
      </c>
      <c r="AA636">
        <v>33.204144999999997</v>
      </c>
      <c r="AB636">
        <v>-117.38963</v>
      </c>
      <c r="AC636">
        <v>0.9</v>
      </c>
      <c r="AD636" t="s">
        <v>18394</v>
      </c>
      <c r="AE636">
        <v>304</v>
      </c>
      <c r="AF636" t="s">
        <v>18791</v>
      </c>
      <c r="AI636" t="s">
        <v>18410</v>
      </c>
      <c r="AJ636" t="s">
        <v>18390</v>
      </c>
      <c r="AK636" t="s">
        <v>18391</v>
      </c>
      <c r="AL636">
        <v>92054</v>
      </c>
      <c r="AM636" t="s">
        <v>18392</v>
      </c>
      <c r="AN636" t="s">
        <v>18397</v>
      </c>
    </row>
    <row r="637" spans="1:40" ht="57.6" x14ac:dyDescent="0.3">
      <c r="A637" t="s">
        <v>3356</v>
      </c>
      <c r="B637" s="2" t="s">
        <v>15</v>
      </c>
      <c r="C637" s="3">
        <v>40025</v>
      </c>
      <c r="D637" t="s">
        <v>25</v>
      </c>
      <c r="E637" t="s">
        <v>725</v>
      </c>
      <c r="F637" t="s">
        <v>639</v>
      </c>
      <c r="G637" t="s">
        <v>726</v>
      </c>
      <c r="H637" s="2" t="s">
        <v>465</v>
      </c>
      <c r="I637" s="2" t="s">
        <v>98</v>
      </c>
      <c r="J637" s="1" t="s">
        <v>3357</v>
      </c>
      <c r="K637" s="1">
        <f t="shared" si="41"/>
        <v>1</v>
      </c>
      <c r="L637" s="1">
        <f t="shared" si="41"/>
        <v>0</v>
      </c>
      <c r="M637" s="1">
        <f t="shared" si="41"/>
        <v>0</v>
      </c>
      <c r="N637" s="1">
        <f t="shared" si="40"/>
        <v>0</v>
      </c>
      <c r="O637" s="1">
        <f t="shared" si="42"/>
        <v>1</v>
      </c>
      <c r="P637" s="1" t="s">
        <v>18346</v>
      </c>
      <c r="Q637" s="1" t="s">
        <v>18355</v>
      </c>
      <c r="R637" s="1">
        <v>149</v>
      </c>
      <c r="S637" s="9">
        <f t="shared" si="44"/>
        <v>111.1093</v>
      </c>
      <c r="T637" s="8"/>
      <c r="U637" s="8"/>
      <c r="V637" s="8"/>
      <c r="W637" s="8"/>
      <c r="X637" s="8"/>
      <c r="Y637" s="10">
        <f t="shared" si="43"/>
        <v>0</v>
      </c>
      <c r="Z637" s="10">
        <f>IFERROR(INDEX(EFs!B:B,MATCH(P637,EFs!A:A,0))*Dataset!Y637/1000,0)</f>
        <v>0</v>
      </c>
      <c r="AA637">
        <v>33.180315999999998</v>
      </c>
      <c r="AB637">
        <v>-117.37085</v>
      </c>
      <c r="AC637">
        <v>1</v>
      </c>
      <c r="AD637" t="s">
        <v>18394</v>
      </c>
      <c r="AE637">
        <v>1330</v>
      </c>
      <c r="AF637" t="s">
        <v>18514</v>
      </c>
      <c r="AI637" t="s">
        <v>18410</v>
      </c>
      <c r="AJ637" t="s">
        <v>18390</v>
      </c>
      <c r="AK637" t="s">
        <v>18391</v>
      </c>
      <c r="AL637">
        <v>92054</v>
      </c>
      <c r="AM637" t="s">
        <v>18392</v>
      </c>
      <c r="AN637" t="s">
        <v>18397</v>
      </c>
    </row>
    <row r="638" spans="1:40" ht="43.2" x14ac:dyDescent="0.3">
      <c r="A638" t="s">
        <v>3358</v>
      </c>
      <c r="B638" s="2" t="s">
        <v>15</v>
      </c>
      <c r="C638" s="3">
        <v>40025</v>
      </c>
      <c r="D638" t="s">
        <v>16</v>
      </c>
      <c r="E638" t="s">
        <v>3359</v>
      </c>
      <c r="F638" t="s">
        <v>72</v>
      </c>
      <c r="G638" t="s">
        <v>3360</v>
      </c>
      <c r="H638" s="2" t="s">
        <v>74</v>
      </c>
      <c r="I638" s="2" t="s">
        <v>75</v>
      </c>
      <c r="J638" s="1" t="s">
        <v>3361</v>
      </c>
      <c r="K638" s="1">
        <f t="shared" si="41"/>
        <v>1</v>
      </c>
      <c r="L638" s="1">
        <f t="shared" si="41"/>
        <v>0</v>
      </c>
      <c r="M638" s="1">
        <f t="shared" si="41"/>
        <v>0</v>
      </c>
      <c r="N638" s="1">
        <f t="shared" si="40"/>
        <v>0</v>
      </c>
      <c r="O638" s="1">
        <f t="shared" si="42"/>
        <v>1</v>
      </c>
      <c r="P638" s="1" t="s">
        <v>18346</v>
      </c>
      <c r="Q638" s="1">
        <v>250</v>
      </c>
      <c r="R638" s="1">
        <v>395</v>
      </c>
      <c r="S638" s="9">
        <f t="shared" si="44"/>
        <v>250</v>
      </c>
      <c r="T638" s="8"/>
      <c r="U638" s="8"/>
      <c r="V638" s="8"/>
      <c r="W638" s="8"/>
      <c r="X638" s="8"/>
      <c r="Y638" s="10">
        <f t="shared" si="43"/>
        <v>0</v>
      </c>
      <c r="Z638" s="10">
        <f>IFERROR(INDEX(EFs!B:B,MATCH(P638,EFs!A:A,0))*Dataset!Y638/1000,0)</f>
        <v>0</v>
      </c>
      <c r="AA638">
        <v>33.034174</v>
      </c>
      <c r="AB638">
        <v>-117.15333</v>
      </c>
      <c r="AC638">
        <v>0.52</v>
      </c>
      <c r="AD638" t="s">
        <v>18429</v>
      </c>
      <c r="AE638">
        <v>8086</v>
      </c>
      <c r="AF638" t="s">
        <v>18792</v>
      </c>
      <c r="AI638" t="s">
        <v>18389</v>
      </c>
      <c r="AJ638" t="s">
        <v>18390</v>
      </c>
      <c r="AK638" t="s">
        <v>18391</v>
      </c>
      <c r="AL638">
        <v>92127</v>
      </c>
      <c r="AM638" t="s">
        <v>18392</v>
      </c>
      <c r="AN638" t="s">
        <v>18407</v>
      </c>
    </row>
    <row r="639" spans="1:40" ht="43.2" x14ac:dyDescent="0.3">
      <c r="A639" t="s">
        <v>3362</v>
      </c>
      <c r="B639" s="2" t="s">
        <v>15</v>
      </c>
      <c r="C639" s="3">
        <v>40025</v>
      </c>
      <c r="D639" t="s">
        <v>193</v>
      </c>
      <c r="E639" t="s">
        <v>2589</v>
      </c>
      <c r="F639" t="s">
        <v>2590</v>
      </c>
      <c r="G639" t="s">
        <v>2591</v>
      </c>
      <c r="H639" s="2" t="s">
        <v>115</v>
      </c>
      <c r="I639" s="2" t="s">
        <v>46</v>
      </c>
      <c r="J639" s="1" t="s">
        <v>3363</v>
      </c>
      <c r="K639" s="1">
        <f t="shared" si="41"/>
        <v>1</v>
      </c>
      <c r="L639" s="1">
        <f t="shared" si="41"/>
        <v>0</v>
      </c>
      <c r="M639" s="1">
        <f t="shared" si="41"/>
        <v>0</v>
      </c>
      <c r="N639" s="1">
        <f t="shared" si="40"/>
        <v>0</v>
      </c>
      <c r="O639" s="1">
        <f t="shared" si="42"/>
        <v>1</v>
      </c>
      <c r="P639" s="1" t="s">
        <v>18346</v>
      </c>
      <c r="Q639" s="1" t="s">
        <v>18355</v>
      </c>
      <c r="R639" s="1">
        <v>55</v>
      </c>
      <c r="S639" s="9">
        <f t="shared" si="44"/>
        <v>41.013500000000001</v>
      </c>
      <c r="T639" s="8"/>
      <c r="U639" s="8"/>
      <c r="V639" s="8"/>
      <c r="W639" s="8"/>
      <c r="X639" s="8"/>
      <c r="Y639" s="10">
        <f t="shared" si="43"/>
        <v>0</v>
      </c>
      <c r="Z639" s="10">
        <f>IFERROR(INDEX(EFs!B:B,MATCH(P639,EFs!A:A,0))*Dataset!Y639/1000,0)</f>
        <v>0</v>
      </c>
      <c r="AA639">
        <v>32.770515000000003</v>
      </c>
      <c r="AB639">
        <v>-117.189559</v>
      </c>
      <c r="AC639">
        <v>1</v>
      </c>
      <c r="AD639" t="s">
        <v>18394</v>
      </c>
      <c r="AE639">
        <v>5998</v>
      </c>
      <c r="AF639" t="s">
        <v>18707</v>
      </c>
      <c r="AI639" t="s">
        <v>18389</v>
      </c>
      <c r="AJ639" t="s">
        <v>18390</v>
      </c>
      <c r="AK639" t="s">
        <v>18391</v>
      </c>
      <c r="AL639">
        <v>92110</v>
      </c>
      <c r="AM639" t="s">
        <v>18392</v>
      </c>
      <c r="AN639" t="s">
        <v>18397</v>
      </c>
    </row>
    <row r="640" spans="1:40" ht="57.6" x14ac:dyDescent="0.3">
      <c r="A640" t="s">
        <v>3364</v>
      </c>
      <c r="B640" s="2" t="s">
        <v>15</v>
      </c>
      <c r="C640" s="3">
        <v>40025</v>
      </c>
      <c r="D640" t="s">
        <v>16</v>
      </c>
      <c r="E640" t="s">
        <v>3365</v>
      </c>
      <c r="F640" t="s">
        <v>3366</v>
      </c>
      <c r="G640" t="s">
        <v>3367</v>
      </c>
      <c r="H640" s="2" t="s">
        <v>147</v>
      </c>
      <c r="I640" s="2" t="s">
        <v>53</v>
      </c>
      <c r="J640" s="1" t="s">
        <v>3368</v>
      </c>
      <c r="K640" s="1">
        <f t="shared" si="41"/>
        <v>1</v>
      </c>
      <c r="L640" s="1">
        <f t="shared" si="41"/>
        <v>0</v>
      </c>
      <c r="M640" s="1">
        <f t="shared" si="41"/>
        <v>0</v>
      </c>
      <c r="N640" s="1">
        <f t="shared" si="40"/>
        <v>0</v>
      </c>
      <c r="O640" s="1">
        <f t="shared" si="42"/>
        <v>1</v>
      </c>
      <c r="P640" s="1" t="s">
        <v>18346</v>
      </c>
      <c r="Q640" s="1">
        <v>500</v>
      </c>
      <c r="R640" s="1">
        <v>765</v>
      </c>
      <c r="S640" s="9">
        <f t="shared" si="44"/>
        <v>500</v>
      </c>
      <c r="T640" s="3">
        <v>44642</v>
      </c>
      <c r="U640" s="8" t="s">
        <v>3369</v>
      </c>
      <c r="V640" s="3">
        <v>44642</v>
      </c>
      <c r="W640" s="8" t="s">
        <v>3370</v>
      </c>
      <c r="X640" s="8">
        <v>2.2999999999999998</v>
      </c>
      <c r="Y640" s="10">
        <f t="shared" si="43"/>
        <v>1150</v>
      </c>
      <c r="Z640" s="10">
        <f>IFERROR(INDEX(EFs!B:B,MATCH(P640,EFs!A:A,0))*Dataset!Y640/1000,0)</f>
        <v>1.04465185915</v>
      </c>
      <c r="AA640">
        <v>33.151255999999997</v>
      </c>
      <c r="AB640">
        <v>-117.242243</v>
      </c>
      <c r="AC640">
        <v>0.9</v>
      </c>
      <c r="AD640" t="s">
        <v>18394</v>
      </c>
      <c r="AE640">
        <v>2080</v>
      </c>
      <c r="AF640" t="s">
        <v>18793</v>
      </c>
      <c r="AI640" t="s">
        <v>18416</v>
      </c>
      <c r="AJ640" t="s">
        <v>18390</v>
      </c>
      <c r="AK640" t="s">
        <v>18391</v>
      </c>
      <c r="AL640">
        <v>92081</v>
      </c>
      <c r="AM640" t="s">
        <v>18392</v>
      </c>
      <c r="AN640" t="s">
        <v>18397</v>
      </c>
    </row>
    <row r="641" spans="1:40" ht="43.2" x14ac:dyDescent="0.3">
      <c r="A641" t="s">
        <v>3371</v>
      </c>
      <c r="B641" s="2" t="s">
        <v>15</v>
      </c>
      <c r="C641" s="3">
        <v>40025</v>
      </c>
      <c r="D641" t="s">
        <v>16</v>
      </c>
      <c r="E641" t="s">
        <v>3372</v>
      </c>
      <c r="F641" t="s">
        <v>3373</v>
      </c>
      <c r="G641" t="s">
        <v>3374</v>
      </c>
      <c r="H641" s="2" t="s">
        <v>781</v>
      </c>
      <c r="I641" s="2" t="s">
        <v>782</v>
      </c>
      <c r="J641" s="1" t="s">
        <v>3375</v>
      </c>
      <c r="K641" s="1">
        <f t="shared" si="41"/>
        <v>1</v>
      </c>
      <c r="L641" s="1">
        <f t="shared" si="41"/>
        <v>0</v>
      </c>
      <c r="M641" s="1">
        <f t="shared" si="41"/>
        <v>0</v>
      </c>
      <c r="N641" s="1">
        <f t="shared" si="40"/>
        <v>0</v>
      </c>
      <c r="O641" s="1">
        <f t="shared" si="42"/>
        <v>1</v>
      </c>
      <c r="P641" s="1" t="s">
        <v>18346</v>
      </c>
      <c r="Q641" s="1">
        <v>250</v>
      </c>
      <c r="R641" s="1">
        <v>1850</v>
      </c>
      <c r="S641" s="9">
        <f t="shared" si="44"/>
        <v>250</v>
      </c>
      <c r="T641" s="3">
        <v>44441</v>
      </c>
      <c r="U641" s="8" t="s">
        <v>3376</v>
      </c>
      <c r="V641" s="3">
        <v>44441</v>
      </c>
      <c r="W641" s="8" t="s">
        <v>3377</v>
      </c>
      <c r="X641" s="8">
        <v>4.3</v>
      </c>
      <c r="Y641" s="10">
        <f t="shared" si="43"/>
        <v>1075</v>
      </c>
      <c r="Z641" s="10">
        <f>IFERROR(INDEX(EFs!B:B,MATCH(P641,EFs!A:A,0))*Dataset!Y641/1000,0)</f>
        <v>0.97652239007499997</v>
      </c>
      <c r="AA641">
        <v>32.889881000000003</v>
      </c>
      <c r="AB641">
        <v>-117.18731699999999</v>
      </c>
      <c r="AC641">
        <v>1</v>
      </c>
      <c r="AD641" t="s">
        <v>18387</v>
      </c>
      <c r="AE641">
        <v>6124</v>
      </c>
      <c r="AF641" t="s">
        <v>18631</v>
      </c>
      <c r="AI641" t="s">
        <v>18389</v>
      </c>
      <c r="AJ641" t="s">
        <v>18390</v>
      </c>
      <c r="AK641" t="s">
        <v>18391</v>
      </c>
      <c r="AL641">
        <v>92121</v>
      </c>
      <c r="AM641" t="s">
        <v>18392</v>
      </c>
      <c r="AN641" t="s">
        <v>18393</v>
      </c>
    </row>
    <row r="642" spans="1:40" ht="57.6" x14ac:dyDescent="0.3">
      <c r="A642" t="s">
        <v>3378</v>
      </c>
      <c r="B642" s="2" t="s">
        <v>15</v>
      </c>
      <c r="C642" s="3">
        <v>40025</v>
      </c>
      <c r="D642" t="s">
        <v>16</v>
      </c>
      <c r="E642" t="s">
        <v>3379</v>
      </c>
      <c r="F642" t="s">
        <v>3380</v>
      </c>
      <c r="G642" t="s">
        <v>3381</v>
      </c>
      <c r="H642" s="2" t="s">
        <v>465</v>
      </c>
      <c r="I642" s="2" t="s">
        <v>98</v>
      </c>
      <c r="J642" s="1" t="s">
        <v>3382</v>
      </c>
      <c r="K642" s="1">
        <f t="shared" si="41"/>
        <v>1</v>
      </c>
      <c r="L642" s="1">
        <f t="shared" si="41"/>
        <v>0</v>
      </c>
      <c r="M642" s="1">
        <f t="shared" si="41"/>
        <v>0</v>
      </c>
      <c r="N642" s="1">
        <f t="shared" si="41"/>
        <v>0</v>
      </c>
      <c r="O642" s="1">
        <f t="shared" si="42"/>
        <v>1</v>
      </c>
      <c r="P642" s="1" t="s">
        <v>18346</v>
      </c>
      <c r="Q642" s="1">
        <v>300</v>
      </c>
      <c r="R642" s="1">
        <v>69</v>
      </c>
      <c r="S642" s="9">
        <f t="shared" si="44"/>
        <v>300</v>
      </c>
      <c r="T642" s="3">
        <v>44357</v>
      </c>
      <c r="U642" s="8" t="s">
        <v>3177</v>
      </c>
      <c r="V642" s="3">
        <v>44357</v>
      </c>
      <c r="W642" s="8" t="s">
        <v>3383</v>
      </c>
      <c r="X642" s="8">
        <v>3.6</v>
      </c>
      <c r="Y642" s="10">
        <f t="shared" si="43"/>
        <v>1080</v>
      </c>
      <c r="Z642" s="10">
        <f>IFERROR(INDEX(EFs!B:B,MATCH(P642,EFs!A:A,0))*Dataset!Y642/1000,0)</f>
        <v>0.98106435468000008</v>
      </c>
      <c r="AA642">
        <v>33.191211000000003</v>
      </c>
      <c r="AB642">
        <v>-117.36131899999999</v>
      </c>
      <c r="AC642">
        <v>1</v>
      </c>
      <c r="AD642" t="s">
        <v>18394</v>
      </c>
      <c r="AE642">
        <v>1664</v>
      </c>
      <c r="AF642" t="s">
        <v>18479</v>
      </c>
      <c r="AI642" t="s">
        <v>18410</v>
      </c>
      <c r="AJ642" t="s">
        <v>18390</v>
      </c>
      <c r="AK642" t="s">
        <v>18391</v>
      </c>
      <c r="AL642">
        <v>92054</v>
      </c>
      <c r="AM642" t="s">
        <v>18392</v>
      </c>
      <c r="AN642" t="s">
        <v>18397</v>
      </c>
    </row>
    <row r="643" spans="1:40" ht="57.6" x14ac:dyDescent="0.3">
      <c r="A643" t="s">
        <v>3384</v>
      </c>
      <c r="B643" s="2" t="s">
        <v>15</v>
      </c>
      <c r="C643" s="3">
        <v>40025</v>
      </c>
      <c r="D643" t="s">
        <v>16</v>
      </c>
      <c r="E643" t="s">
        <v>3385</v>
      </c>
      <c r="F643" t="s">
        <v>161</v>
      </c>
      <c r="G643" t="s">
        <v>3386</v>
      </c>
      <c r="H643" s="2" t="s">
        <v>163</v>
      </c>
      <c r="I643" s="2" t="s">
        <v>164</v>
      </c>
      <c r="J643" s="1" t="s">
        <v>3387</v>
      </c>
      <c r="K643" s="1">
        <f t="shared" ref="K643:N706" si="45">IFERROR(IF(SEARCH(K$1,$J643)&gt;0,1),0)</f>
        <v>0</v>
      </c>
      <c r="L643" s="1">
        <f t="shared" si="45"/>
        <v>0</v>
      </c>
      <c r="M643" s="1">
        <f t="shared" si="45"/>
        <v>1</v>
      </c>
      <c r="N643" s="1">
        <f t="shared" si="45"/>
        <v>0</v>
      </c>
      <c r="O643" s="1">
        <f t="shared" ref="O643:O706" si="46">SUM(K643:N643)</f>
        <v>1</v>
      </c>
      <c r="P643" s="1" t="s">
        <v>18348</v>
      </c>
      <c r="Q643" s="1">
        <v>60</v>
      </c>
      <c r="R643" s="1">
        <v>88</v>
      </c>
      <c r="S643" s="9">
        <f t="shared" si="44"/>
        <v>60</v>
      </c>
      <c r="T643" s="8"/>
      <c r="U643" s="8"/>
      <c r="V643" s="8"/>
      <c r="W643" s="8"/>
      <c r="X643" s="8"/>
      <c r="Y643" s="10">
        <f t="shared" ref="Y643:Y706" si="47">X643*S643</f>
        <v>0</v>
      </c>
      <c r="Z643" s="10">
        <f>IFERROR(INDEX(EFs!B:B,MATCH(P643,EFs!A:A,0))*Dataset!Y643/1000,0)</f>
        <v>0</v>
      </c>
      <c r="AA643">
        <v>33.387723000000001</v>
      </c>
      <c r="AB643">
        <v>-117.44475799999999</v>
      </c>
      <c r="AC643">
        <v>0.5</v>
      </c>
      <c r="AD643" t="s">
        <v>18422</v>
      </c>
      <c r="AI643" t="s">
        <v>18423</v>
      </c>
      <c r="AJ643" t="s">
        <v>18390</v>
      </c>
      <c r="AK643" t="s">
        <v>18391</v>
      </c>
      <c r="AL643">
        <v>92055</v>
      </c>
      <c r="AM643" t="s">
        <v>18392</v>
      </c>
      <c r="AN643" t="s">
        <v>18397</v>
      </c>
    </row>
    <row r="644" spans="1:40" ht="57.6" x14ac:dyDescent="0.3">
      <c r="A644" t="s">
        <v>3388</v>
      </c>
      <c r="B644" s="2" t="s">
        <v>15</v>
      </c>
      <c r="C644" s="3">
        <v>40025</v>
      </c>
      <c r="D644" t="s">
        <v>193</v>
      </c>
      <c r="E644" t="s">
        <v>3389</v>
      </c>
      <c r="F644" t="s">
        <v>3390</v>
      </c>
      <c r="G644" t="s">
        <v>3391</v>
      </c>
      <c r="H644" s="2" t="s">
        <v>1436</v>
      </c>
      <c r="I644" s="2" t="s">
        <v>98</v>
      </c>
      <c r="J644" s="1" t="s">
        <v>3392</v>
      </c>
      <c r="K644" s="1">
        <f t="shared" si="45"/>
        <v>1</v>
      </c>
      <c r="L644" s="1">
        <f t="shared" si="45"/>
        <v>0</v>
      </c>
      <c r="M644" s="1">
        <f t="shared" si="45"/>
        <v>0</v>
      </c>
      <c r="N644" s="1">
        <f t="shared" si="45"/>
        <v>0</v>
      </c>
      <c r="O644" s="1">
        <f t="shared" si="46"/>
        <v>1</v>
      </c>
      <c r="P644" s="1" t="s">
        <v>18346</v>
      </c>
      <c r="Q644" s="1">
        <v>300</v>
      </c>
      <c r="R644" s="1">
        <v>415</v>
      </c>
      <c r="S644" s="9">
        <f t="shared" ref="S644:S707" si="48">IFERROR(IF(Q644&lt;&gt;"",Q644,R644*0.7457),"Unknown")</f>
        <v>300</v>
      </c>
      <c r="T644" s="8"/>
      <c r="U644" s="8"/>
      <c r="V644" s="8"/>
      <c r="W644" s="8"/>
      <c r="X644" s="8"/>
      <c r="Y644" s="10">
        <f t="shared" si="47"/>
        <v>0</v>
      </c>
      <c r="Z644" s="10">
        <f>IFERROR(INDEX(EFs!B:B,MATCH(P644,EFs!A:A,0))*Dataset!Y644/1000,0)</f>
        <v>0</v>
      </c>
      <c r="AA644">
        <v>33.140557999999999</v>
      </c>
      <c r="AB644">
        <v>-117.282613</v>
      </c>
      <c r="AC644">
        <v>1</v>
      </c>
      <c r="AD644" t="s">
        <v>18387</v>
      </c>
      <c r="AE644">
        <v>5545</v>
      </c>
      <c r="AF644" t="s">
        <v>18794</v>
      </c>
      <c r="AI644" t="s">
        <v>18509</v>
      </c>
      <c r="AJ644" t="s">
        <v>18390</v>
      </c>
      <c r="AK644" t="s">
        <v>18391</v>
      </c>
      <c r="AL644">
        <v>92008</v>
      </c>
      <c r="AM644" t="s">
        <v>18392</v>
      </c>
      <c r="AN644" t="s">
        <v>18407</v>
      </c>
    </row>
    <row r="645" spans="1:40" ht="57.6" x14ac:dyDescent="0.3">
      <c r="A645" t="s">
        <v>3393</v>
      </c>
      <c r="B645" s="2" t="s">
        <v>15</v>
      </c>
      <c r="C645" s="3">
        <v>40025</v>
      </c>
      <c r="D645" t="s">
        <v>193</v>
      </c>
      <c r="E645" t="s">
        <v>3394</v>
      </c>
      <c r="F645" t="s">
        <v>27</v>
      </c>
      <c r="G645" t="s">
        <v>3395</v>
      </c>
      <c r="H645" s="2" t="s">
        <v>966</v>
      </c>
      <c r="I645" s="2" t="s">
        <v>328</v>
      </c>
      <c r="J645" s="1" t="s">
        <v>3396</v>
      </c>
      <c r="K645" s="1">
        <f t="shared" si="45"/>
        <v>1</v>
      </c>
      <c r="L645" s="1">
        <f t="shared" si="45"/>
        <v>0</v>
      </c>
      <c r="M645" s="1">
        <f t="shared" si="45"/>
        <v>0</v>
      </c>
      <c r="N645" s="1">
        <f t="shared" si="45"/>
        <v>0</v>
      </c>
      <c r="O645" s="1">
        <f t="shared" si="46"/>
        <v>1</v>
      </c>
      <c r="P645" s="1" t="s">
        <v>18346</v>
      </c>
      <c r="Q645" s="1">
        <v>300</v>
      </c>
      <c r="R645" s="1">
        <v>490</v>
      </c>
      <c r="S645" s="9">
        <f t="shared" si="48"/>
        <v>300</v>
      </c>
      <c r="T645" s="3">
        <v>44691</v>
      </c>
      <c r="U645" s="8" t="s">
        <v>886</v>
      </c>
      <c r="V645" s="3">
        <v>44691</v>
      </c>
      <c r="W645" s="8" t="s">
        <v>3397</v>
      </c>
      <c r="X645" s="8">
        <v>7.7</v>
      </c>
      <c r="Y645" s="10">
        <f t="shared" si="47"/>
        <v>2310</v>
      </c>
      <c r="Z645" s="10">
        <f>IFERROR(INDEX(EFs!B:B,MATCH(P645,EFs!A:A,0))*Dataset!Y645/1000,0)</f>
        <v>2.0983876475100001</v>
      </c>
      <c r="AA645">
        <v>32.719864999999999</v>
      </c>
      <c r="AB645">
        <v>-116.879938</v>
      </c>
      <c r="AC645">
        <v>0.7</v>
      </c>
      <c r="AD645" t="s">
        <v>18408</v>
      </c>
      <c r="AF645" t="s">
        <v>18777</v>
      </c>
      <c r="AI645" t="s">
        <v>18540</v>
      </c>
      <c r="AJ645" t="s">
        <v>18390</v>
      </c>
      <c r="AK645" t="s">
        <v>18391</v>
      </c>
      <c r="AL645">
        <v>91935</v>
      </c>
      <c r="AM645" t="s">
        <v>18392</v>
      </c>
      <c r="AN645" t="s">
        <v>18397</v>
      </c>
    </row>
    <row r="646" spans="1:40" ht="57.6" x14ac:dyDescent="0.3">
      <c r="A646" t="s">
        <v>3393</v>
      </c>
      <c r="B646" s="2" t="s">
        <v>15</v>
      </c>
      <c r="C646" s="3">
        <v>40025</v>
      </c>
      <c r="D646" t="s">
        <v>193</v>
      </c>
      <c r="E646" t="s">
        <v>3394</v>
      </c>
      <c r="F646" t="s">
        <v>27</v>
      </c>
      <c r="G646" t="s">
        <v>3395</v>
      </c>
      <c r="H646" s="2" t="s">
        <v>966</v>
      </c>
      <c r="I646" s="2" t="s">
        <v>328</v>
      </c>
      <c r="J646" s="1" t="s">
        <v>3396</v>
      </c>
      <c r="K646" s="1">
        <f t="shared" si="45"/>
        <v>1</v>
      </c>
      <c r="L646" s="1">
        <f t="shared" si="45"/>
        <v>0</v>
      </c>
      <c r="M646" s="1">
        <f t="shared" si="45"/>
        <v>0</v>
      </c>
      <c r="N646" s="1">
        <f t="shared" si="45"/>
        <v>0</v>
      </c>
      <c r="O646" s="1">
        <f t="shared" si="46"/>
        <v>1</v>
      </c>
      <c r="P646" s="1" t="s">
        <v>18346</v>
      </c>
      <c r="Q646" s="1">
        <v>300</v>
      </c>
      <c r="R646" s="1">
        <v>490</v>
      </c>
      <c r="S646" s="9">
        <f t="shared" si="48"/>
        <v>300</v>
      </c>
      <c r="T646" s="3">
        <v>44691</v>
      </c>
      <c r="U646" s="8" t="s">
        <v>886</v>
      </c>
      <c r="V646" s="3">
        <v>44691</v>
      </c>
      <c r="W646" s="8" t="s">
        <v>3398</v>
      </c>
      <c r="X646" s="8">
        <v>-608.9</v>
      </c>
      <c r="Y646" s="10">
        <f t="shared" si="47"/>
        <v>-182670</v>
      </c>
      <c r="Z646" s="10">
        <f>IFERROR(INDEX(EFs!B:B,MATCH(P646,EFs!A:A,0))*Dataset!Y646/1000,0)</f>
        <v>-165.93613487907001</v>
      </c>
      <c r="AA646">
        <v>32.719864999999999</v>
      </c>
      <c r="AB646">
        <v>-116.879938</v>
      </c>
      <c r="AC646">
        <v>0.7</v>
      </c>
      <c r="AD646" t="s">
        <v>18408</v>
      </c>
      <c r="AF646" t="s">
        <v>18777</v>
      </c>
      <c r="AI646" t="s">
        <v>18540</v>
      </c>
      <c r="AJ646" t="s">
        <v>18390</v>
      </c>
      <c r="AK646" t="s">
        <v>18391</v>
      </c>
      <c r="AL646">
        <v>91935</v>
      </c>
      <c r="AM646" t="s">
        <v>18392</v>
      </c>
      <c r="AN646" t="s">
        <v>18397</v>
      </c>
    </row>
    <row r="647" spans="1:40" ht="57.6" x14ac:dyDescent="0.3">
      <c r="A647" t="s">
        <v>3393</v>
      </c>
      <c r="B647" s="2" t="s">
        <v>15</v>
      </c>
      <c r="C647" s="3">
        <v>40025</v>
      </c>
      <c r="D647" t="s">
        <v>193</v>
      </c>
      <c r="E647" t="s">
        <v>3394</v>
      </c>
      <c r="F647" t="s">
        <v>27</v>
      </c>
      <c r="G647" t="s">
        <v>3395</v>
      </c>
      <c r="H647" s="2" t="s">
        <v>966</v>
      </c>
      <c r="I647" s="2" t="s">
        <v>328</v>
      </c>
      <c r="J647" s="1" t="s">
        <v>3396</v>
      </c>
      <c r="K647" s="1">
        <f t="shared" si="45"/>
        <v>1</v>
      </c>
      <c r="L647" s="1">
        <f t="shared" si="45"/>
        <v>0</v>
      </c>
      <c r="M647" s="1">
        <f t="shared" si="45"/>
        <v>0</v>
      </c>
      <c r="N647" s="1">
        <f t="shared" si="45"/>
        <v>0</v>
      </c>
      <c r="O647" s="1">
        <f t="shared" si="46"/>
        <v>1</v>
      </c>
      <c r="P647" s="1" t="s">
        <v>18346</v>
      </c>
      <c r="Q647" s="1">
        <v>300</v>
      </c>
      <c r="R647" s="1">
        <v>490</v>
      </c>
      <c r="S647" s="9">
        <f t="shared" si="48"/>
        <v>300</v>
      </c>
      <c r="T647" s="3">
        <v>44691</v>
      </c>
      <c r="U647" s="8" t="s">
        <v>3399</v>
      </c>
      <c r="V647" s="3">
        <v>44691</v>
      </c>
      <c r="W647" s="8" t="s">
        <v>3397</v>
      </c>
      <c r="X647" s="8">
        <v>619</v>
      </c>
      <c r="Y647" s="10">
        <f t="shared" si="47"/>
        <v>185700</v>
      </c>
      <c r="Z647" s="10">
        <f>IFERROR(INDEX(EFs!B:B,MATCH(P647,EFs!A:A,0))*Dataset!Y647/1000,0)</f>
        <v>168.68856542970002</v>
      </c>
      <c r="AA647">
        <v>32.719864999999999</v>
      </c>
      <c r="AB647">
        <v>-116.879938</v>
      </c>
      <c r="AC647">
        <v>0.7</v>
      </c>
      <c r="AD647" t="s">
        <v>18408</v>
      </c>
      <c r="AF647" t="s">
        <v>18777</v>
      </c>
      <c r="AI647" t="s">
        <v>18540</v>
      </c>
      <c r="AJ647" t="s">
        <v>18390</v>
      </c>
      <c r="AK647" t="s">
        <v>18391</v>
      </c>
      <c r="AL647">
        <v>91935</v>
      </c>
      <c r="AM647" t="s">
        <v>18392</v>
      </c>
      <c r="AN647" t="s">
        <v>18397</v>
      </c>
    </row>
    <row r="648" spans="1:40" ht="57.6" x14ac:dyDescent="0.3">
      <c r="A648" t="s">
        <v>3393</v>
      </c>
      <c r="B648" s="2" t="s">
        <v>15</v>
      </c>
      <c r="C648" s="3">
        <v>40025</v>
      </c>
      <c r="D648" t="s">
        <v>193</v>
      </c>
      <c r="E648" t="s">
        <v>3394</v>
      </c>
      <c r="F648" t="s">
        <v>27</v>
      </c>
      <c r="G648" t="s">
        <v>3395</v>
      </c>
      <c r="H648" s="2" t="s">
        <v>966</v>
      </c>
      <c r="I648" s="2" t="s">
        <v>328</v>
      </c>
      <c r="J648" s="1" t="s">
        <v>3396</v>
      </c>
      <c r="K648" s="1">
        <f t="shared" si="45"/>
        <v>1</v>
      </c>
      <c r="L648" s="1">
        <f t="shared" si="45"/>
        <v>0</v>
      </c>
      <c r="M648" s="1">
        <f t="shared" si="45"/>
        <v>0</v>
      </c>
      <c r="N648" s="1">
        <f t="shared" si="45"/>
        <v>0</v>
      </c>
      <c r="O648" s="1">
        <f t="shared" si="46"/>
        <v>1</v>
      </c>
      <c r="P648" s="1" t="s">
        <v>18346</v>
      </c>
      <c r="Q648" s="1">
        <v>300</v>
      </c>
      <c r="R648" s="1">
        <v>490</v>
      </c>
      <c r="S648" s="9">
        <f t="shared" si="48"/>
        <v>300</v>
      </c>
      <c r="T648" s="3">
        <v>44691</v>
      </c>
      <c r="U648" s="8" t="s">
        <v>3399</v>
      </c>
      <c r="V648" s="3">
        <v>44691</v>
      </c>
      <c r="W648" s="8" t="s">
        <v>3398</v>
      </c>
      <c r="X648" s="8">
        <v>2.4</v>
      </c>
      <c r="Y648" s="10">
        <f t="shared" si="47"/>
        <v>720</v>
      </c>
      <c r="Z648" s="10">
        <f>IFERROR(INDEX(EFs!B:B,MATCH(P648,EFs!A:A,0))*Dataset!Y648/1000,0)</f>
        <v>0.65404290312000002</v>
      </c>
      <c r="AA648">
        <v>32.719864999999999</v>
      </c>
      <c r="AB648">
        <v>-116.879938</v>
      </c>
      <c r="AC648">
        <v>0.7</v>
      </c>
      <c r="AD648" t="s">
        <v>18408</v>
      </c>
      <c r="AF648" t="s">
        <v>18777</v>
      </c>
      <c r="AI648" t="s">
        <v>18540</v>
      </c>
      <c r="AJ648" t="s">
        <v>18390</v>
      </c>
      <c r="AK648" t="s">
        <v>18391</v>
      </c>
      <c r="AL648">
        <v>91935</v>
      </c>
      <c r="AM648" t="s">
        <v>18392</v>
      </c>
      <c r="AN648" t="s">
        <v>18397</v>
      </c>
    </row>
    <row r="649" spans="1:40" ht="57.6" x14ac:dyDescent="0.3">
      <c r="A649" t="s">
        <v>3400</v>
      </c>
      <c r="B649" s="2" t="s">
        <v>15</v>
      </c>
      <c r="C649" s="3">
        <v>40025</v>
      </c>
      <c r="D649" t="s">
        <v>193</v>
      </c>
      <c r="E649" t="s">
        <v>3401</v>
      </c>
      <c r="F649" t="s">
        <v>3402</v>
      </c>
      <c r="G649" t="s">
        <v>3403</v>
      </c>
      <c r="H649" s="2" t="s">
        <v>1436</v>
      </c>
      <c r="I649" s="2" t="s">
        <v>98</v>
      </c>
      <c r="J649" s="1" t="s">
        <v>3404</v>
      </c>
      <c r="K649" s="1">
        <f t="shared" si="45"/>
        <v>1</v>
      </c>
      <c r="L649" s="1">
        <f t="shared" si="45"/>
        <v>0</v>
      </c>
      <c r="M649" s="1">
        <f t="shared" si="45"/>
        <v>0</v>
      </c>
      <c r="N649" s="1">
        <f t="shared" si="45"/>
        <v>0</v>
      </c>
      <c r="O649" s="1">
        <f t="shared" si="46"/>
        <v>1</v>
      </c>
      <c r="P649" s="1" t="s">
        <v>18346</v>
      </c>
      <c r="Q649" s="1">
        <v>750</v>
      </c>
      <c r="R649" s="1">
        <v>1210</v>
      </c>
      <c r="S649" s="9">
        <f t="shared" si="48"/>
        <v>750</v>
      </c>
      <c r="T649" s="3">
        <v>44719</v>
      </c>
      <c r="U649" s="8" t="s">
        <v>3405</v>
      </c>
      <c r="V649" s="3">
        <v>44719</v>
      </c>
      <c r="W649" s="8" t="s">
        <v>3406</v>
      </c>
      <c r="X649" s="8">
        <v>8</v>
      </c>
      <c r="Y649" s="10">
        <f t="shared" si="47"/>
        <v>6000</v>
      </c>
      <c r="Z649" s="10">
        <f>IFERROR(INDEX(EFs!B:B,MATCH(P649,EFs!A:A,0))*Dataset!Y649/1000,0)</f>
        <v>5.4503575259999995</v>
      </c>
      <c r="AA649">
        <v>33.135731</v>
      </c>
      <c r="AB649">
        <v>-117.277798</v>
      </c>
      <c r="AC649">
        <v>1</v>
      </c>
      <c r="AD649" t="s">
        <v>18387</v>
      </c>
      <c r="AE649">
        <v>2282</v>
      </c>
      <c r="AF649" t="s">
        <v>18545</v>
      </c>
      <c r="AI649" t="s">
        <v>18509</v>
      </c>
      <c r="AJ649" t="s">
        <v>18390</v>
      </c>
      <c r="AK649" t="s">
        <v>18391</v>
      </c>
      <c r="AL649">
        <v>92008</v>
      </c>
      <c r="AM649" t="s">
        <v>18392</v>
      </c>
      <c r="AN649" t="s">
        <v>18393</v>
      </c>
    </row>
    <row r="650" spans="1:40" ht="57.6" x14ac:dyDescent="0.3">
      <c r="A650" t="s">
        <v>3407</v>
      </c>
      <c r="B650" s="2" t="s">
        <v>15</v>
      </c>
      <c r="C650" s="3">
        <v>40025</v>
      </c>
      <c r="D650" t="s">
        <v>16</v>
      </c>
      <c r="E650" t="s">
        <v>3408</v>
      </c>
      <c r="F650" t="s">
        <v>3409</v>
      </c>
      <c r="G650" t="s">
        <v>3410</v>
      </c>
      <c r="H650" s="2" t="s">
        <v>217</v>
      </c>
      <c r="I650" s="2" t="s">
        <v>218</v>
      </c>
      <c r="J650" s="1" t="s">
        <v>3411</v>
      </c>
      <c r="K650" s="1">
        <f t="shared" si="45"/>
        <v>1</v>
      </c>
      <c r="L650" s="1">
        <f t="shared" si="45"/>
        <v>0</v>
      </c>
      <c r="M650" s="1">
        <f t="shared" si="45"/>
        <v>0</v>
      </c>
      <c r="N650" s="1">
        <f t="shared" si="45"/>
        <v>0</v>
      </c>
      <c r="O650" s="1">
        <f t="shared" si="46"/>
        <v>1</v>
      </c>
      <c r="P650" s="1" t="s">
        <v>18346</v>
      </c>
      <c r="Q650" s="1">
        <v>60</v>
      </c>
      <c r="R650" s="1">
        <v>100</v>
      </c>
      <c r="S650" s="9">
        <f t="shared" si="48"/>
        <v>60</v>
      </c>
      <c r="T650" s="3">
        <v>44546</v>
      </c>
      <c r="U650" s="8" t="s">
        <v>3412</v>
      </c>
      <c r="V650" s="3">
        <v>44546</v>
      </c>
      <c r="W650" s="8" t="s">
        <v>3413</v>
      </c>
      <c r="X650" s="8">
        <v>4.5</v>
      </c>
      <c r="Y650" s="10">
        <f t="shared" si="47"/>
        <v>270</v>
      </c>
      <c r="Z650" s="10">
        <f>IFERROR(INDEX(EFs!B:B,MATCH(P650,EFs!A:A,0))*Dataset!Y650/1000,0)</f>
        <v>0.24526608867000002</v>
      </c>
      <c r="AA650">
        <v>32.575767999999997</v>
      </c>
      <c r="AB650">
        <v>-116.978767</v>
      </c>
      <c r="AC650">
        <v>1</v>
      </c>
      <c r="AD650" t="s">
        <v>18387</v>
      </c>
      <c r="AE650">
        <v>7685</v>
      </c>
      <c r="AF650" t="s">
        <v>18795</v>
      </c>
      <c r="AI650" t="s">
        <v>18389</v>
      </c>
      <c r="AJ650" t="s">
        <v>18390</v>
      </c>
      <c r="AK650" t="s">
        <v>18391</v>
      </c>
      <c r="AL650">
        <v>92154</v>
      </c>
      <c r="AM650" t="s">
        <v>18392</v>
      </c>
      <c r="AN650" t="s">
        <v>18393</v>
      </c>
    </row>
    <row r="651" spans="1:40" ht="43.2" x14ac:dyDescent="0.3">
      <c r="A651" t="s">
        <v>3414</v>
      </c>
      <c r="B651" s="2" t="s">
        <v>15</v>
      </c>
      <c r="C651" s="3">
        <v>40025</v>
      </c>
      <c r="D651" t="s">
        <v>193</v>
      </c>
      <c r="E651" t="s">
        <v>3415</v>
      </c>
      <c r="F651" t="s">
        <v>3416</v>
      </c>
      <c r="G651" t="s">
        <v>3417</v>
      </c>
      <c r="H651" s="2" t="s">
        <v>957</v>
      </c>
      <c r="I651" s="2" t="s">
        <v>139</v>
      </c>
      <c r="J651" s="1" t="s">
        <v>3418</v>
      </c>
      <c r="K651" s="1">
        <f t="shared" si="45"/>
        <v>1</v>
      </c>
      <c r="L651" s="1">
        <f t="shared" si="45"/>
        <v>0</v>
      </c>
      <c r="M651" s="1">
        <f t="shared" si="45"/>
        <v>0</v>
      </c>
      <c r="N651" s="1">
        <f t="shared" si="45"/>
        <v>0</v>
      </c>
      <c r="O651" s="1">
        <f t="shared" si="46"/>
        <v>1</v>
      </c>
      <c r="P651" s="1" t="s">
        <v>18346</v>
      </c>
      <c r="Q651" s="1">
        <v>80</v>
      </c>
      <c r="R651" s="1">
        <v>133</v>
      </c>
      <c r="S651" s="9">
        <f t="shared" si="48"/>
        <v>80</v>
      </c>
      <c r="T651" s="3">
        <v>44362</v>
      </c>
      <c r="U651" s="8" t="s">
        <v>3419</v>
      </c>
      <c r="V651" s="3">
        <v>44562</v>
      </c>
      <c r="W651" s="8" t="s">
        <v>3420</v>
      </c>
      <c r="X651" s="8">
        <v>59</v>
      </c>
      <c r="Y651" s="10">
        <f t="shared" si="47"/>
        <v>4720</v>
      </c>
      <c r="Z651" s="10">
        <f>IFERROR(INDEX(EFs!B:B,MATCH(P651,EFs!A:A,0))*Dataset!Y651/1000,0)</f>
        <v>4.2876145871199993</v>
      </c>
      <c r="AA651">
        <v>32.806724000000003</v>
      </c>
      <c r="AB651">
        <v>-117.158361</v>
      </c>
      <c r="AC651">
        <v>0.7</v>
      </c>
      <c r="AD651" t="s">
        <v>18408</v>
      </c>
      <c r="AF651" t="s">
        <v>18796</v>
      </c>
      <c r="AI651" t="s">
        <v>18389</v>
      </c>
      <c r="AJ651" t="s">
        <v>18390</v>
      </c>
      <c r="AK651" t="s">
        <v>18391</v>
      </c>
      <c r="AL651">
        <v>92111</v>
      </c>
      <c r="AM651" t="s">
        <v>18392</v>
      </c>
      <c r="AN651" t="s">
        <v>18397</v>
      </c>
    </row>
    <row r="652" spans="1:40" ht="57.6" x14ac:dyDescent="0.3">
      <c r="A652" t="s">
        <v>3421</v>
      </c>
      <c r="B652" s="2" t="s">
        <v>15</v>
      </c>
      <c r="C652" s="3">
        <v>40025</v>
      </c>
      <c r="D652" t="s">
        <v>193</v>
      </c>
      <c r="E652" t="s">
        <v>2589</v>
      </c>
      <c r="F652" t="s">
        <v>2590</v>
      </c>
      <c r="G652" t="s">
        <v>2591</v>
      </c>
      <c r="H652" s="2" t="s">
        <v>115</v>
      </c>
      <c r="I652" s="2" t="s">
        <v>46</v>
      </c>
      <c r="J652" s="1" t="s">
        <v>3422</v>
      </c>
      <c r="K652" s="1">
        <f t="shared" si="45"/>
        <v>1</v>
      </c>
      <c r="L652" s="1">
        <f t="shared" si="45"/>
        <v>0</v>
      </c>
      <c r="M652" s="1">
        <f t="shared" si="45"/>
        <v>0</v>
      </c>
      <c r="N652" s="1">
        <f t="shared" si="45"/>
        <v>0</v>
      </c>
      <c r="O652" s="1">
        <f t="shared" si="46"/>
        <v>1</v>
      </c>
      <c r="P652" s="1" t="s">
        <v>18346</v>
      </c>
      <c r="Q652" s="1">
        <v>20</v>
      </c>
      <c r="R652" s="1">
        <v>1495</v>
      </c>
      <c r="S652" s="9">
        <f t="shared" si="48"/>
        <v>20</v>
      </c>
      <c r="T652" s="8"/>
      <c r="U652" s="8"/>
      <c r="V652" s="8"/>
      <c r="W652" s="8"/>
      <c r="X652" s="8"/>
      <c r="Y652" s="10">
        <f t="shared" si="47"/>
        <v>0</v>
      </c>
      <c r="Z652" s="10">
        <f>IFERROR(INDEX(EFs!B:B,MATCH(P652,EFs!A:A,0))*Dataset!Y652/1000,0)</f>
        <v>0</v>
      </c>
      <c r="AA652">
        <v>32.770515000000003</v>
      </c>
      <c r="AB652">
        <v>-117.189559</v>
      </c>
      <c r="AC652">
        <v>1</v>
      </c>
      <c r="AD652" t="s">
        <v>18394</v>
      </c>
      <c r="AE652">
        <v>5998</v>
      </c>
      <c r="AF652" t="s">
        <v>18707</v>
      </c>
      <c r="AI652" t="s">
        <v>18389</v>
      </c>
      <c r="AJ652" t="s">
        <v>18390</v>
      </c>
      <c r="AK652" t="s">
        <v>18391</v>
      </c>
      <c r="AL652">
        <v>92110</v>
      </c>
      <c r="AM652" t="s">
        <v>18392</v>
      </c>
      <c r="AN652" t="s">
        <v>18397</v>
      </c>
    </row>
    <row r="653" spans="1:40" ht="43.2" x14ac:dyDescent="0.3">
      <c r="A653" t="s">
        <v>3423</v>
      </c>
      <c r="B653" s="2" t="s">
        <v>15</v>
      </c>
      <c r="C653" s="3">
        <v>40025</v>
      </c>
      <c r="D653" t="s">
        <v>16</v>
      </c>
      <c r="E653" t="s">
        <v>325</v>
      </c>
      <c r="F653" t="s">
        <v>72</v>
      </c>
      <c r="G653" t="s">
        <v>3424</v>
      </c>
      <c r="H653" s="2" t="s">
        <v>29</v>
      </c>
      <c r="I653" s="2" t="s">
        <v>30</v>
      </c>
      <c r="J653" s="1" t="s">
        <v>3425</v>
      </c>
      <c r="K653" s="1">
        <f t="shared" si="45"/>
        <v>1</v>
      </c>
      <c r="L653" s="1">
        <f t="shared" si="45"/>
        <v>0</v>
      </c>
      <c r="M653" s="1">
        <f t="shared" si="45"/>
        <v>0</v>
      </c>
      <c r="N653" s="1">
        <f t="shared" si="45"/>
        <v>0</v>
      </c>
      <c r="O653" s="1">
        <f t="shared" si="46"/>
        <v>1</v>
      </c>
      <c r="P653" s="1" t="s">
        <v>18346</v>
      </c>
      <c r="Q653" s="1">
        <v>40</v>
      </c>
      <c r="R653" s="1">
        <v>71</v>
      </c>
      <c r="S653" s="9">
        <f t="shared" si="48"/>
        <v>40</v>
      </c>
      <c r="T653" s="3">
        <v>44530</v>
      </c>
      <c r="U653" s="8" t="s">
        <v>3426</v>
      </c>
      <c r="V653" s="3">
        <v>44530</v>
      </c>
      <c r="W653" s="8" t="s">
        <v>3427</v>
      </c>
      <c r="X653" s="8">
        <v>10.5</v>
      </c>
      <c r="Y653" s="10">
        <f t="shared" si="47"/>
        <v>420</v>
      </c>
      <c r="Z653" s="10">
        <f>IFERROR(INDEX(EFs!B:B,MATCH(P653,EFs!A:A,0))*Dataset!Y653/1000,0)</f>
        <v>0.38152502682</v>
      </c>
      <c r="AA653">
        <v>33.027738999999997</v>
      </c>
      <c r="AB653">
        <v>-116.827912</v>
      </c>
      <c r="AC653">
        <v>1</v>
      </c>
      <c r="AD653" t="s">
        <v>18387</v>
      </c>
      <c r="AE653">
        <v>18303</v>
      </c>
      <c r="AF653" t="s">
        <v>18797</v>
      </c>
      <c r="AI653" t="s">
        <v>18396</v>
      </c>
      <c r="AJ653" t="s">
        <v>18390</v>
      </c>
      <c r="AK653" t="s">
        <v>18391</v>
      </c>
      <c r="AL653">
        <v>92065</v>
      </c>
      <c r="AM653" t="s">
        <v>18392</v>
      </c>
      <c r="AN653" t="s">
        <v>18393</v>
      </c>
    </row>
    <row r="654" spans="1:40" ht="43.2" x14ac:dyDescent="0.3">
      <c r="A654" t="s">
        <v>3428</v>
      </c>
      <c r="B654" s="2" t="s">
        <v>15</v>
      </c>
      <c r="C654" s="3">
        <v>40025</v>
      </c>
      <c r="D654" t="s">
        <v>25</v>
      </c>
      <c r="E654" t="s">
        <v>3429</v>
      </c>
      <c r="F654" t="s">
        <v>3430</v>
      </c>
      <c r="G654" t="s">
        <v>3431</v>
      </c>
      <c r="H654" s="2" t="s">
        <v>465</v>
      </c>
      <c r="I654" s="2" t="s">
        <v>98</v>
      </c>
      <c r="J654" s="1" t="s">
        <v>3432</v>
      </c>
      <c r="K654" s="1">
        <f t="shared" si="45"/>
        <v>1</v>
      </c>
      <c r="L654" s="1">
        <f t="shared" si="45"/>
        <v>0</v>
      </c>
      <c r="M654" s="1">
        <f t="shared" si="45"/>
        <v>0</v>
      </c>
      <c r="N654" s="1">
        <f t="shared" si="45"/>
        <v>0</v>
      </c>
      <c r="O654" s="1">
        <f t="shared" si="46"/>
        <v>1</v>
      </c>
      <c r="P654" s="1" t="s">
        <v>18346</v>
      </c>
      <c r="Q654" s="1">
        <v>30</v>
      </c>
      <c r="R654" s="1">
        <v>66</v>
      </c>
      <c r="S654" s="9">
        <f t="shared" si="48"/>
        <v>30</v>
      </c>
      <c r="T654" s="3">
        <v>44342</v>
      </c>
      <c r="U654" s="8" t="s">
        <v>3433</v>
      </c>
      <c r="V654" s="3">
        <v>44342</v>
      </c>
      <c r="W654" s="8" t="s">
        <v>3434</v>
      </c>
      <c r="X654" s="8">
        <v>56.9</v>
      </c>
      <c r="Y654" s="10">
        <f t="shared" si="47"/>
        <v>1707</v>
      </c>
      <c r="Z654" s="10">
        <f>IFERROR(INDEX(EFs!B:B,MATCH(P654,EFs!A:A,0))*Dataset!Y654/1000,0)</f>
        <v>1.550626716147</v>
      </c>
      <c r="AA654">
        <v>33.218505</v>
      </c>
      <c r="AB654">
        <v>-117.268022</v>
      </c>
      <c r="AC654">
        <v>1</v>
      </c>
      <c r="AD654" t="s">
        <v>18394</v>
      </c>
      <c r="AE654">
        <v>4927</v>
      </c>
      <c r="AF654" t="s">
        <v>18479</v>
      </c>
      <c r="AI654" t="s">
        <v>18410</v>
      </c>
      <c r="AJ654" t="s">
        <v>18390</v>
      </c>
      <c r="AK654" t="s">
        <v>18391</v>
      </c>
      <c r="AL654">
        <v>92056</v>
      </c>
      <c r="AM654" t="s">
        <v>18392</v>
      </c>
      <c r="AN654" t="s">
        <v>18397</v>
      </c>
    </row>
    <row r="655" spans="1:40" ht="43.2" x14ac:dyDescent="0.3">
      <c r="A655" t="s">
        <v>3435</v>
      </c>
      <c r="B655" s="2" t="s">
        <v>15</v>
      </c>
      <c r="C655" s="3">
        <v>40025</v>
      </c>
      <c r="D655" t="s">
        <v>193</v>
      </c>
      <c r="E655" t="s">
        <v>3436</v>
      </c>
      <c r="F655" t="s">
        <v>559</v>
      </c>
      <c r="G655" t="s">
        <v>3437</v>
      </c>
      <c r="H655" s="2" t="s">
        <v>610</v>
      </c>
      <c r="I655" s="2" t="s">
        <v>30</v>
      </c>
      <c r="J655" s="1" t="s">
        <v>3438</v>
      </c>
      <c r="K655" s="1">
        <f t="shared" si="45"/>
        <v>1</v>
      </c>
      <c r="L655" s="1">
        <f t="shared" si="45"/>
        <v>0</v>
      </c>
      <c r="M655" s="1">
        <f t="shared" si="45"/>
        <v>0</v>
      </c>
      <c r="N655" s="1">
        <f t="shared" si="45"/>
        <v>0</v>
      </c>
      <c r="O655" s="1">
        <f t="shared" si="46"/>
        <v>1</v>
      </c>
      <c r="P655" s="1" t="s">
        <v>18346</v>
      </c>
      <c r="Q655" s="1">
        <v>510</v>
      </c>
      <c r="R655" s="1">
        <v>765</v>
      </c>
      <c r="S655" s="9">
        <f t="shared" si="48"/>
        <v>510</v>
      </c>
      <c r="T655" s="3">
        <v>44495</v>
      </c>
      <c r="U655" s="8" t="s">
        <v>3439</v>
      </c>
      <c r="V655" s="3">
        <v>44495</v>
      </c>
      <c r="W655" s="8" t="s">
        <v>3440</v>
      </c>
      <c r="X655" s="8">
        <v>2.8</v>
      </c>
      <c r="Y655" s="10">
        <f t="shared" si="47"/>
        <v>1428</v>
      </c>
      <c r="Z655" s="10">
        <f>IFERROR(INDEX(EFs!B:B,MATCH(P655,EFs!A:A,0))*Dataset!Y655/1000,0)</f>
        <v>1.2971850911880001</v>
      </c>
      <c r="AA655">
        <v>33.010098999999997</v>
      </c>
      <c r="AB655">
        <v>-117.09297599999999</v>
      </c>
      <c r="AC655">
        <v>1</v>
      </c>
      <c r="AD655" t="s">
        <v>18387</v>
      </c>
      <c r="AE655">
        <v>16250</v>
      </c>
      <c r="AF655" t="s">
        <v>18798</v>
      </c>
      <c r="AI655" t="s">
        <v>18389</v>
      </c>
      <c r="AJ655" t="s">
        <v>18390</v>
      </c>
      <c r="AK655" t="s">
        <v>18391</v>
      </c>
      <c r="AL655">
        <v>92127</v>
      </c>
      <c r="AM655" t="s">
        <v>18392</v>
      </c>
      <c r="AN655" t="s">
        <v>18393</v>
      </c>
    </row>
    <row r="656" spans="1:40" ht="57.6" x14ac:dyDescent="0.3">
      <c r="A656" t="s">
        <v>3441</v>
      </c>
      <c r="B656" s="2" t="s">
        <v>15</v>
      </c>
      <c r="C656" s="3">
        <v>40025</v>
      </c>
      <c r="D656" t="s">
        <v>193</v>
      </c>
      <c r="E656" t="s">
        <v>1101</v>
      </c>
      <c r="F656" t="s">
        <v>72</v>
      </c>
      <c r="G656" t="s">
        <v>603</v>
      </c>
      <c r="H656" s="2" t="s">
        <v>523</v>
      </c>
      <c r="I656" s="2" t="s">
        <v>164</v>
      </c>
      <c r="J656" s="1" t="s">
        <v>3442</v>
      </c>
      <c r="K656" s="1">
        <f t="shared" si="45"/>
        <v>1</v>
      </c>
      <c r="L656" s="1">
        <f t="shared" si="45"/>
        <v>0</v>
      </c>
      <c r="M656" s="1">
        <f t="shared" si="45"/>
        <v>0</v>
      </c>
      <c r="N656" s="1">
        <f t="shared" si="45"/>
        <v>0</v>
      </c>
      <c r="O656" s="1">
        <f t="shared" si="46"/>
        <v>1</v>
      </c>
      <c r="P656" s="1" t="s">
        <v>18346</v>
      </c>
      <c r="Q656" s="1">
        <v>500</v>
      </c>
      <c r="R656" s="1">
        <v>20</v>
      </c>
      <c r="S656" s="9">
        <f t="shared" si="48"/>
        <v>500</v>
      </c>
      <c r="T656" s="3">
        <v>44327</v>
      </c>
      <c r="U656" s="8" t="s">
        <v>3443</v>
      </c>
      <c r="V656" s="3">
        <v>44327</v>
      </c>
      <c r="W656" s="8" t="s">
        <v>3444</v>
      </c>
      <c r="X656" s="8">
        <v>12</v>
      </c>
      <c r="Y656" s="10">
        <f t="shared" si="47"/>
        <v>6000</v>
      </c>
      <c r="Z656" s="10">
        <f>IFERROR(INDEX(EFs!B:B,MATCH(P656,EFs!A:A,0))*Dataset!Y656/1000,0)</f>
        <v>5.4503575259999995</v>
      </c>
      <c r="AA656">
        <v>33.248545</v>
      </c>
      <c r="AB656">
        <v>-117.331489</v>
      </c>
      <c r="AC656">
        <v>0.9</v>
      </c>
      <c r="AD656" t="s">
        <v>18387</v>
      </c>
      <c r="AE656">
        <v>3950</v>
      </c>
      <c r="AF656" t="s">
        <v>18497</v>
      </c>
      <c r="AI656" t="s">
        <v>18410</v>
      </c>
      <c r="AJ656" t="s">
        <v>18390</v>
      </c>
      <c r="AK656" t="s">
        <v>18391</v>
      </c>
      <c r="AL656">
        <v>92058</v>
      </c>
      <c r="AM656" t="s">
        <v>18392</v>
      </c>
      <c r="AN656" t="s">
        <v>18393</v>
      </c>
    </row>
    <row r="657" spans="1:40" ht="57.6" x14ac:dyDescent="0.3">
      <c r="A657" t="s">
        <v>3445</v>
      </c>
      <c r="B657" s="2" t="s">
        <v>15</v>
      </c>
      <c r="C657" s="3">
        <v>40025</v>
      </c>
      <c r="D657" t="s">
        <v>193</v>
      </c>
      <c r="E657" t="s">
        <v>3446</v>
      </c>
      <c r="F657" t="s">
        <v>332</v>
      </c>
      <c r="G657" t="s">
        <v>3447</v>
      </c>
      <c r="H657" s="2" t="s">
        <v>242</v>
      </c>
      <c r="I657" s="2" t="s">
        <v>164</v>
      </c>
      <c r="J657" s="1" t="s">
        <v>3448</v>
      </c>
      <c r="K657" s="1">
        <f t="shared" si="45"/>
        <v>1</v>
      </c>
      <c r="L657" s="1">
        <f t="shared" si="45"/>
        <v>0</v>
      </c>
      <c r="M657" s="1">
        <f t="shared" si="45"/>
        <v>0</v>
      </c>
      <c r="N657" s="1">
        <f t="shared" si="45"/>
        <v>0</v>
      </c>
      <c r="O657" s="1">
        <f t="shared" si="46"/>
        <v>1</v>
      </c>
      <c r="P657" s="1" t="s">
        <v>18346</v>
      </c>
      <c r="Q657" s="1">
        <v>40</v>
      </c>
      <c r="R657" s="1">
        <v>64</v>
      </c>
      <c r="S657" s="9">
        <f t="shared" si="48"/>
        <v>40</v>
      </c>
      <c r="T657" s="8"/>
      <c r="U657" s="8"/>
      <c r="V657" s="8"/>
      <c r="W657" s="8"/>
      <c r="X657" s="8"/>
      <c r="Y657" s="10">
        <f t="shared" si="47"/>
        <v>0</v>
      </c>
      <c r="Z657" s="10">
        <f>IFERROR(INDEX(EFs!B:B,MATCH(P657,EFs!A:A,0))*Dataset!Y657/1000,0)</f>
        <v>0</v>
      </c>
      <c r="AA657">
        <v>33.390476999999997</v>
      </c>
      <c r="AB657">
        <v>-117.20942700000001</v>
      </c>
      <c r="AC657">
        <v>0.5</v>
      </c>
      <c r="AD657" t="s">
        <v>18422</v>
      </c>
      <c r="AI657" t="s">
        <v>18435</v>
      </c>
      <c r="AJ657" t="s">
        <v>18390</v>
      </c>
      <c r="AK657" t="s">
        <v>18391</v>
      </c>
      <c r="AL657">
        <v>92028</v>
      </c>
      <c r="AM657" t="s">
        <v>18392</v>
      </c>
      <c r="AN657" t="s">
        <v>18397</v>
      </c>
    </row>
    <row r="658" spans="1:40" ht="57.6" x14ac:dyDescent="0.3">
      <c r="A658" t="s">
        <v>3449</v>
      </c>
      <c r="B658" s="2" t="s">
        <v>15</v>
      </c>
      <c r="C658" s="3">
        <v>40025</v>
      </c>
      <c r="D658" t="s">
        <v>193</v>
      </c>
      <c r="E658" t="s">
        <v>325</v>
      </c>
      <c r="F658" t="s">
        <v>332</v>
      </c>
      <c r="G658" t="s">
        <v>3450</v>
      </c>
      <c r="H658" s="2" t="s">
        <v>390</v>
      </c>
      <c r="I658" s="2" t="s">
        <v>62</v>
      </c>
      <c r="J658" s="1" t="s">
        <v>3451</v>
      </c>
      <c r="K658" s="1">
        <f t="shared" si="45"/>
        <v>1</v>
      </c>
      <c r="L658" s="1">
        <f t="shared" si="45"/>
        <v>0</v>
      </c>
      <c r="M658" s="1">
        <f t="shared" si="45"/>
        <v>0</v>
      </c>
      <c r="N658" s="1">
        <f t="shared" si="45"/>
        <v>0</v>
      </c>
      <c r="O658" s="1">
        <f t="shared" si="46"/>
        <v>1</v>
      </c>
      <c r="P658" s="1" t="s">
        <v>18346</v>
      </c>
      <c r="Q658" s="1">
        <v>40</v>
      </c>
      <c r="R658" s="1">
        <v>71</v>
      </c>
      <c r="S658" s="9">
        <f t="shared" si="48"/>
        <v>40</v>
      </c>
      <c r="T658" s="3">
        <v>44488</v>
      </c>
      <c r="U658" s="8" t="s">
        <v>3452</v>
      </c>
      <c r="V658" s="3">
        <v>44488</v>
      </c>
      <c r="W658" s="8" t="s">
        <v>3453</v>
      </c>
      <c r="X658" s="8">
        <v>0.5</v>
      </c>
      <c r="Y658" s="10">
        <f t="shared" si="47"/>
        <v>20</v>
      </c>
      <c r="Z658" s="10">
        <f>IFERROR(INDEX(EFs!B:B,MATCH(P658,EFs!A:A,0))*Dataset!Y658/1000,0)</f>
        <v>1.8167858420000002E-2</v>
      </c>
      <c r="AA658">
        <v>32.724052</v>
      </c>
      <c r="AB658">
        <v>-116.967747</v>
      </c>
      <c r="AC658">
        <v>1</v>
      </c>
      <c r="AD658" t="s">
        <v>18387</v>
      </c>
      <c r="AE658">
        <v>2554</v>
      </c>
      <c r="AF658" t="s">
        <v>18799</v>
      </c>
      <c r="AI658" t="s">
        <v>18446</v>
      </c>
      <c r="AJ658" t="s">
        <v>18390</v>
      </c>
      <c r="AK658" t="s">
        <v>18391</v>
      </c>
      <c r="AL658">
        <v>91978</v>
      </c>
      <c r="AM658" t="s">
        <v>18392</v>
      </c>
      <c r="AN658" t="s">
        <v>18393</v>
      </c>
    </row>
    <row r="659" spans="1:40" ht="57.6" x14ac:dyDescent="0.3">
      <c r="A659" t="s">
        <v>3454</v>
      </c>
      <c r="B659" s="2" t="s">
        <v>15</v>
      </c>
      <c r="C659" s="3">
        <v>40025</v>
      </c>
      <c r="D659" t="s">
        <v>193</v>
      </c>
      <c r="E659" t="s">
        <v>325</v>
      </c>
      <c r="F659" t="s">
        <v>3455</v>
      </c>
      <c r="G659" t="s">
        <v>3456</v>
      </c>
      <c r="H659" s="2" t="s">
        <v>115</v>
      </c>
      <c r="I659" s="2" t="s">
        <v>46</v>
      </c>
      <c r="J659" s="1" t="s">
        <v>3457</v>
      </c>
      <c r="K659" s="1">
        <f t="shared" si="45"/>
        <v>1</v>
      </c>
      <c r="L659" s="1">
        <f t="shared" si="45"/>
        <v>0</v>
      </c>
      <c r="M659" s="1">
        <f t="shared" si="45"/>
        <v>0</v>
      </c>
      <c r="N659" s="1">
        <f t="shared" si="45"/>
        <v>0</v>
      </c>
      <c r="O659" s="1">
        <f t="shared" si="46"/>
        <v>1</v>
      </c>
      <c r="P659" s="1" t="s">
        <v>18346</v>
      </c>
      <c r="Q659" s="1">
        <v>40</v>
      </c>
      <c r="R659" s="1">
        <v>64</v>
      </c>
      <c r="S659" s="9">
        <f t="shared" si="48"/>
        <v>40</v>
      </c>
      <c r="T659" s="3">
        <v>44663</v>
      </c>
      <c r="U659" s="8" t="s">
        <v>3458</v>
      </c>
      <c r="V659" s="3">
        <v>44663</v>
      </c>
      <c r="W659" s="8" t="s">
        <v>3458</v>
      </c>
      <c r="X659" s="8">
        <v>0</v>
      </c>
      <c r="Y659" s="10">
        <f t="shared" si="47"/>
        <v>0</v>
      </c>
      <c r="Z659" s="10">
        <f>IFERROR(INDEX(EFs!B:B,MATCH(P659,EFs!A:A,0))*Dataset!Y659/1000,0)</f>
        <v>0</v>
      </c>
      <c r="AA659">
        <v>32.754610999999997</v>
      </c>
      <c r="AB659">
        <v>-117.216072</v>
      </c>
      <c r="AC659">
        <v>1</v>
      </c>
      <c r="AD659" t="s">
        <v>18394</v>
      </c>
      <c r="AE659">
        <v>3500</v>
      </c>
      <c r="AF659" t="s">
        <v>18413</v>
      </c>
      <c r="AI659" t="s">
        <v>18389</v>
      </c>
      <c r="AJ659" t="s">
        <v>18390</v>
      </c>
      <c r="AK659" t="s">
        <v>18391</v>
      </c>
      <c r="AL659">
        <v>92110</v>
      </c>
      <c r="AM659" t="s">
        <v>18392</v>
      </c>
      <c r="AN659" t="s">
        <v>18397</v>
      </c>
    </row>
    <row r="660" spans="1:40" ht="43.2" x14ac:dyDescent="0.3">
      <c r="A660" t="s">
        <v>3459</v>
      </c>
      <c r="B660" s="2" t="s">
        <v>15</v>
      </c>
      <c r="C660" s="3">
        <v>40025</v>
      </c>
      <c r="D660" t="s">
        <v>16</v>
      </c>
      <c r="E660" t="s">
        <v>325</v>
      </c>
      <c r="F660" t="s">
        <v>332</v>
      </c>
      <c r="G660" t="s">
        <v>3460</v>
      </c>
      <c r="H660" s="2" t="s">
        <v>535</v>
      </c>
      <c r="I660" s="2" t="s">
        <v>107</v>
      </c>
      <c r="J660" s="1" t="s">
        <v>3461</v>
      </c>
      <c r="K660" s="1">
        <f t="shared" si="45"/>
        <v>1</v>
      </c>
      <c r="L660" s="1">
        <f t="shared" si="45"/>
        <v>0</v>
      </c>
      <c r="M660" s="1">
        <f t="shared" si="45"/>
        <v>0</v>
      </c>
      <c r="N660" s="1">
        <f t="shared" si="45"/>
        <v>0</v>
      </c>
      <c r="O660" s="1">
        <f t="shared" si="46"/>
        <v>1</v>
      </c>
      <c r="P660" s="1" t="s">
        <v>18346</v>
      </c>
      <c r="Q660" s="1">
        <v>40</v>
      </c>
      <c r="R660" s="1">
        <v>77</v>
      </c>
      <c r="S660" s="9">
        <f t="shared" si="48"/>
        <v>40</v>
      </c>
      <c r="T660" s="3">
        <v>44323</v>
      </c>
      <c r="U660" s="8" t="s">
        <v>3462</v>
      </c>
      <c r="V660" s="3">
        <v>44323</v>
      </c>
      <c r="W660" s="8" t="s">
        <v>3462</v>
      </c>
      <c r="X660" s="8">
        <v>0</v>
      </c>
      <c r="Y660" s="10">
        <f t="shared" si="47"/>
        <v>0</v>
      </c>
      <c r="Z660" s="10">
        <f>IFERROR(INDEX(EFs!B:B,MATCH(P660,EFs!A:A,0))*Dataset!Y660/1000,0)</f>
        <v>0</v>
      </c>
      <c r="AA660">
        <v>32.802301999999997</v>
      </c>
      <c r="AB660">
        <v>-117.044349</v>
      </c>
      <c r="AC660">
        <v>1</v>
      </c>
      <c r="AD660" t="s">
        <v>18394</v>
      </c>
      <c r="AE660">
        <v>7379</v>
      </c>
      <c r="AF660" t="s">
        <v>18800</v>
      </c>
      <c r="AI660" t="s">
        <v>18389</v>
      </c>
      <c r="AJ660" t="s">
        <v>18390</v>
      </c>
      <c r="AK660" t="s">
        <v>18391</v>
      </c>
      <c r="AL660">
        <v>92119</v>
      </c>
      <c r="AM660" t="s">
        <v>18392</v>
      </c>
      <c r="AN660" t="s">
        <v>18397</v>
      </c>
    </row>
    <row r="661" spans="1:40" ht="57.6" x14ac:dyDescent="0.3">
      <c r="A661" t="s">
        <v>3463</v>
      </c>
      <c r="B661" s="2" t="s">
        <v>15</v>
      </c>
      <c r="C661" s="3">
        <v>40025</v>
      </c>
      <c r="D661" t="s">
        <v>16</v>
      </c>
      <c r="E661" t="s">
        <v>325</v>
      </c>
      <c r="F661" t="s">
        <v>332</v>
      </c>
      <c r="G661" t="s">
        <v>3464</v>
      </c>
      <c r="H661" s="2" t="s">
        <v>3465</v>
      </c>
      <c r="I661" s="2" t="s">
        <v>107</v>
      </c>
      <c r="J661" s="1" t="s">
        <v>3466</v>
      </c>
      <c r="K661" s="1">
        <f t="shared" si="45"/>
        <v>1</v>
      </c>
      <c r="L661" s="1">
        <f t="shared" si="45"/>
        <v>0</v>
      </c>
      <c r="M661" s="1">
        <f t="shared" si="45"/>
        <v>0</v>
      </c>
      <c r="N661" s="1">
        <f t="shared" si="45"/>
        <v>0</v>
      </c>
      <c r="O661" s="1">
        <f t="shared" si="46"/>
        <v>1</v>
      </c>
      <c r="P661" s="1" t="s">
        <v>18346</v>
      </c>
      <c r="Q661" s="1">
        <v>40</v>
      </c>
      <c r="R661" s="1">
        <v>27</v>
      </c>
      <c r="S661" s="9">
        <f t="shared" si="48"/>
        <v>40</v>
      </c>
      <c r="T661" s="3">
        <v>44323</v>
      </c>
      <c r="U661" s="8" t="s">
        <v>3467</v>
      </c>
      <c r="V661" s="3">
        <v>44323</v>
      </c>
      <c r="W661" s="8" t="s">
        <v>3467</v>
      </c>
      <c r="X661" s="8">
        <v>0</v>
      </c>
      <c r="Y661" s="10">
        <f t="shared" si="47"/>
        <v>0</v>
      </c>
      <c r="Z661" s="10">
        <f>IFERROR(INDEX(EFs!B:B,MATCH(P661,EFs!A:A,0))*Dataset!Y661/1000,0)</f>
        <v>0</v>
      </c>
      <c r="AA661">
        <v>32.806814000000003</v>
      </c>
      <c r="AB661">
        <v>-117.0792</v>
      </c>
      <c r="AC661">
        <v>1</v>
      </c>
      <c r="AD661" t="s">
        <v>18394</v>
      </c>
      <c r="AE661">
        <v>11445</v>
      </c>
      <c r="AF661" t="s">
        <v>18801</v>
      </c>
      <c r="AI661" t="s">
        <v>18389</v>
      </c>
      <c r="AJ661" t="s">
        <v>18390</v>
      </c>
      <c r="AK661" t="s">
        <v>18391</v>
      </c>
      <c r="AL661">
        <v>92124</v>
      </c>
      <c r="AM661" t="s">
        <v>18392</v>
      </c>
      <c r="AN661" t="s">
        <v>18397</v>
      </c>
    </row>
    <row r="662" spans="1:40" ht="86.4" x14ac:dyDescent="0.3">
      <c r="A662" t="s">
        <v>3468</v>
      </c>
      <c r="B662" s="2" t="s">
        <v>15</v>
      </c>
      <c r="C662" s="3">
        <v>40025</v>
      </c>
      <c r="D662" t="s">
        <v>16</v>
      </c>
      <c r="E662" t="s">
        <v>3469</v>
      </c>
      <c r="F662" t="s">
        <v>27</v>
      </c>
      <c r="G662" t="s">
        <v>3470</v>
      </c>
      <c r="H662" s="2" t="s">
        <v>106</v>
      </c>
      <c r="I662" s="2" t="s">
        <v>107</v>
      </c>
      <c r="J662" s="1" t="s">
        <v>3471</v>
      </c>
      <c r="K662" s="1">
        <f t="shared" si="45"/>
        <v>1</v>
      </c>
      <c r="L662" s="1">
        <f t="shared" si="45"/>
        <v>0</v>
      </c>
      <c r="M662" s="1">
        <f t="shared" si="45"/>
        <v>0</v>
      </c>
      <c r="N662" s="1">
        <f t="shared" si="45"/>
        <v>0</v>
      </c>
      <c r="O662" s="1">
        <f t="shared" si="46"/>
        <v>1</v>
      </c>
      <c r="P662" s="1" t="s">
        <v>18346</v>
      </c>
      <c r="Q662" s="1">
        <v>100</v>
      </c>
      <c r="R662" s="1">
        <v>166</v>
      </c>
      <c r="S662" s="9">
        <f t="shared" si="48"/>
        <v>100</v>
      </c>
      <c r="T662" s="8"/>
      <c r="U662" s="8"/>
      <c r="V662" s="8"/>
      <c r="W662" s="8"/>
      <c r="X662" s="8"/>
      <c r="Y662" s="10">
        <f t="shared" si="47"/>
        <v>0</v>
      </c>
      <c r="Z662" s="10">
        <f>IFERROR(INDEX(EFs!B:B,MATCH(P662,EFs!A:A,0))*Dataset!Y662/1000,0)</f>
        <v>0</v>
      </c>
      <c r="AA662">
        <v>32.833469000000001</v>
      </c>
      <c r="AB662">
        <v>-117.138593</v>
      </c>
      <c r="AC662">
        <v>1</v>
      </c>
      <c r="AD662" t="s">
        <v>18387</v>
      </c>
      <c r="AE662">
        <v>5455</v>
      </c>
      <c r="AF662" t="s">
        <v>18516</v>
      </c>
      <c r="AI662" t="s">
        <v>18389</v>
      </c>
      <c r="AJ662" t="s">
        <v>18390</v>
      </c>
      <c r="AK662" t="s">
        <v>18391</v>
      </c>
      <c r="AL662">
        <v>92123</v>
      </c>
      <c r="AM662" t="s">
        <v>18392</v>
      </c>
      <c r="AN662" t="s">
        <v>18393</v>
      </c>
    </row>
    <row r="663" spans="1:40" ht="72" x14ac:dyDescent="0.3">
      <c r="A663" t="s">
        <v>3472</v>
      </c>
      <c r="B663" s="2" t="s">
        <v>15</v>
      </c>
      <c r="C663" s="3">
        <v>40025</v>
      </c>
      <c r="D663" t="s">
        <v>16</v>
      </c>
      <c r="E663" t="s">
        <v>3473</v>
      </c>
      <c r="F663" t="s">
        <v>3474</v>
      </c>
      <c r="G663" t="s">
        <v>3475</v>
      </c>
      <c r="H663" s="2" t="s">
        <v>669</v>
      </c>
      <c r="I663" s="2" t="s">
        <v>236</v>
      </c>
      <c r="J663" s="1" t="s">
        <v>3476</v>
      </c>
      <c r="K663" s="1">
        <f t="shared" si="45"/>
        <v>1</v>
      </c>
      <c r="L663" s="1">
        <f t="shared" si="45"/>
        <v>0</v>
      </c>
      <c r="M663" s="1">
        <f t="shared" si="45"/>
        <v>0</v>
      </c>
      <c r="N663" s="1">
        <f t="shared" si="45"/>
        <v>0</v>
      </c>
      <c r="O663" s="1">
        <f t="shared" si="46"/>
        <v>1</v>
      </c>
      <c r="P663" s="1" t="s">
        <v>18346</v>
      </c>
      <c r="Q663" s="1">
        <v>100</v>
      </c>
      <c r="R663" s="1">
        <v>166</v>
      </c>
      <c r="S663" s="9">
        <f t="shared" si="48"/>
        <v>100</v>
      </c>
      <c r="T663" s="3">
        <v>44327</v>
      </c>
      <c r="U663" s="8" t="s">
        <v>3477</v>
      </c>
      <c r="V663" s="3">
        <v>44327</v>
      </c>
      <c r="W663" s="8" t="s">
        <v>3478</v>
      </c>
      <c r="X663" s="8">
        <v>2.1800000000000002</v>
      </c>
      <c r="Y663" s="10">
        <f t="shared" si="47"/>
        <v>218.00000000000003</v>
      </c>
      <c r="Z663" s="10">
        <f>IFERROR(INDEX(EFs!B:B,MATCH(P663,EFs!A:A,0))*Dataset!Y663/1000,0)</f>
        <v>0.19802965677800002</v>
      </c>
      <c r="AA663">
        <v>32.748773</v>
      </c>
      <c r="AB663">
        <v>-117.14520400000001</v>
      </c>
      <c r="AC663">
        <v>1</v>
      </c>
      <c r="AD663" t="s">
        <v>18387</v>
      </c>
      <c r="AE663">
        <v>3911</v>
      </c>
      <c r="AF663" t="s">
        <v>18802</v>
      </c>
      <c r="AI663" t="s">
        <v>18389</v>
      </c>
      <c r="AJ663" t="s">
        <v>18390</v>
      </c>
      <c r="AK663" t="s">
        <v>18391</v>
      </c>
      <c r="AL663">
        <v>92103</v>
      </c>
      <c r="AM663" t="s">
        <v>18392</v>
      </c>
      <c r="AN663" t="s">
        <v>18393</v>
      </c>
    </row>
    <row r="664" spans="1:40" ht="57.6" x14ac:dyDescent="0.3">
      <c r="A664" t="s">
        <v>3479</v>
      </c>
      <c r="B664" s="2" t="s">
        <v>15</v>
      </c>
      <c r="C664" s="3">
        <v>40025</v>
      </c>
      <c r="D664" t="s">
        <v>16</v>
      </c>
      <c r="E664" t="s">
        <v>3480</v>
      </c>
      <c r="G664" t="s">
        <v>3481</v>
      </c>
      <c r="H664" s="2" t="s">
        <v>106</v>
      </c>
      <c r="I664" s="2" t="s">
        <v>107</v>
      </c>
      <c r="J664" s="1" t="s">
        <v>3482</v>
      </c>
      <c r="K664" s="1">
        <f t="shared" si="45"/>
        <v>1</v>
      </c>
      <c r="L664" s="1">
        <f t="shared" si="45"/>
        <v>0</v>
      </c>
      <c r="M664" s="1">
        <f t="shared" si="45"/>
        <v>0</v>
      </c>
      <c r="N664" s="1">
        <f t="shared" si="45"/>
        <v>0</v>
      </c>
      <c r="O664" s="1">
        <f t="shared" si="46"/>
        <v>1</v>
      </c>
      <c r="P664" s="1" t="s">
        <v>18346</v>
      </c>
      <c r="Q664" s="1">
        <v>75</v>
      </c>
      <c r="R664" s="1">
        <v>100</v>
      </c>
      <c r="S664" s="9">
        <f t="shared" si="48"/>
        <v>75</v>
      </c>
      <c r="T664" s="8"/>
      <c r="U664" s="8"/>
      <c r="V664" s="8"/>
      <c r="W664" s="8"/>
      <c r="X664" s="8"/>
      <c r="Y664" s="10">
        <f t="shared" si="47"/>
        <v>0</v>
      </c>
      <c r="Z664" s="10">
        <f>IFERROR(INDEX(EFs!B:B,MATCH(P664,EFs!A:A,0))*Dataset!Y664/1000,0)</f>
        <v>0</v>
      </c>
      <c r="AA664">
        <v>32.825906000000003</v>
      </c>
      <c r="AB664">
        <v>-117.14228199999999</v>
      </c>
      <c r="AC664">
        <v>1</v>
      </c>
      <c r="AD664" t="s">
        <v>18387</v>
      </c>
      <c r="AE664">
        <v>8651</v>
      </c>
      <c r="AF664" t="s">
        <v>18803</v>
      </c>
      <c r="AI664" t="s">
        <v>18389</v>
      </c>
      <c r="AJ664" t="s">
        <v>18390</v>
      </c>
      <c r="AK664" t="s">
        <v>18391</v>
      </c>
      <c r="AL664">
        <v>92123</v>
      </c>
      <c r="AM664" t="s">
        <v>18392</v>
      </c>
      <c r="AN664" t="s">
        <v>18393</v>
      </c>
    </row>
    <row r="665" spans="1:40" ht="57.6" x14ac:dyDescent="0.3">
      <c r="A665" t="s">
        <v>3483</v>
      </c>
      <c r="B665" s="2" t="s">
        <v>15</v>
      </c>
      <c r="C665" s="3">
        <v>40025</v>
      </c>
      <c r="D665" t="s">
        <v>193</v>
      </c>
      <c r="E665" t="s">
        <v>3484</v>
      </c>
      <c r="F665" t="s">
        <v>72</v>
      </c>
      <c r="G665" t="s">
        <v>3485</v>
      </c>
      <c r="H665" s="2" t="s">
        <v>1061</v>
      </c>
      <c r="I665" s="2" t="s">
        <v>53</v>
      </c>
      <c r="J665" s="1" t="s">
        <v>3486</v>
      </c>
      <c r="K665" s="1">
        <f t="shared" si="45"/>
        <v>1</v>
      </c>
      <c r="L665" s="1">
        <f t="shared" si="45"/>
        <v>0</v>
      </c>
      <c r="M665" s="1">
        <f t="shared" si="45"/>
        <v>0</v>
      </c>
      <c r="N665" s="1">
        <f t="shared" si="45"/>
        <v>0</v>
      </c>
      <c r="O665" s="1">
        <f t="shared" si="46"/>
        <v>1</v>
      </c>
      <c r="P665" s="1" t="s">
        <v>18346</v>
      </c>
      <c r="Q665" s="1">
        <v>205</v>
      </c>
      <c r="R665" s="1">
        <v>347</v>
      </c>
      <c r="S665" s="9">
        <f t="shared" si="48"/>
        <v>205</v>
      </c>
      <c r="T665" s="3">
        <v>44322</v>
      </c>
      <c r="U665" s="8" t="s">
        <v>3487</v>
      </c>
      <c r="V665" s="3">
        <v>44677</v>
      </c>
      <c r="W665" s="8" t="s">
        <v>3488</v>
      </c>
      <c r="X665" s="8">
        <v>39.700000000000003</v>
      </c>
      <c r="Y665" s="10">
        <f t="shared" si="47"/>
        <v>8138.5000000000009</v>
      </c>
      <c r="Z665" s="10">
        <f>IFERROR(INDEX(EFs!B:B,MATCH(P665,EFs!A:A,0))*Dataset!Y665/1000,0)</f>
        <v>7.3929557875585008</v>
      </c>
      <c r="AA665">
        <v>33.241183999999997</v>
      </c>
      <c r="AB665">
        <v>-117.166923</v>
      </c>
      <c r="AC665">
        <v>1</v>
      </c>
      <c r="AD665" t="s">
        <v>18387</v>
      </c>
      <c r="AE665">
        <v>3885</v>
      </c>
      <c r="AF665" t="s">
        <v>18551</v>
      </c>
      <c r="AI665" t="s">
        <v>18416</v>
      </c>
      <c r="AJ665" t="s">
        <v>18390</v>
      </c>
      <c r="AK665" t="s">
        <v>18391</v>
      </c>
      <c r="AL665">
        <v>92084</v>
      </c>
      <c r="AM665" t="s">
        <v>18392</v>
      </c>
      <c r="AN665" t="s">
        <v>18407</v>
      </c>
    </row>
    <row r="666" spans="1:40" ht="72" x14ac:dyDescent="0.3">
      <c r="A666" t="s">
        <v>3489</v>
      </c>
      <c r="B666" s="2" t="s">
        <v>15</v>
      </c>
      <c r="C666" s="3">
        <v>40025</v>
      </c>
      <c r="D666" t="s">
        <v>193</v>
      </c>
      <c r="E666" t="s">
        <v>954</v>
      </c>
      <c r="F666" t="s">
        <v>72</v>
      </c>
      <c r="G666" t="s">
        <v>956</v>
      </c>
      <c r="H666" s="2" t="s">
        <v>957</v>
      </c>
      <c r="I666" s="2" t="s">
        <v>139</v>
      </c>
      <c r="J666" s="1" t="s">
        <v>3490</v>
      </c>
      <c r="K666" s="1">
        <f t="shared" si="45"/>
        <v>1</v>
      </c>
      <c r="L666" s="1">
        <f t="shared" si="45"/>
        <v>0</v>
      </c>
      <c r="M666" s="1">
        <f t="shared" si="45"/>
        <v>0</v>
      </c>
      <c r="N666" s="1">
        <f t="shared" si="45"/>
        <v>0</v>
      </c>
      <c r="O666" s="1">
        <f t="shared" si="46"/>
        <v>1</v>
      </c>
      <c r="P666" s="1" t="s">
        <v>18346</v>
      </c>
      <c r="Q666" s="1">
        <v>200</v>
      </c>
      <c r="R666" s="1">
        <v>68</v>
      </c>
      <c r="S666" s="9">
        <f t="shared" si="48"/>
        <v>200</v>
      </c>
      <c r="T666" s="3">
        <v>44562</v>
      </c>
      <c r="U666" s="8" t="s">
        <v>519</v>
      </c>
      <c r="V666" s="3">
        <v>44562</v>
      </c>
      <c r="W666" s="8" t="s">
        <v>3491</v>
      </c>
      <c r="X666" s="8">
        <v>8.3000000000000007</v>
      </c>
      <c r="Y666" s="10">
        <f t="shared" si="47"/>
        <v>1660.0000000000002</v>
      </c>
      <c r="Z666" s="10">
        <f>IFERROR(INDEX(EFs!B:B,MATCH(P666,EFs!A:A,0))*Dataset!Y666/1000,0)</f>
        <v>1.5079322488600002</v>
      </c>
      <c r="AA666">
        <v>32.879537999999997</v>
      </c>
      <c r="AB666">
        <v>-117.161181</v>
      </c>
      <c r="AC666">
        <v>1</v>
      </c>
      <c r="AD666" t="s">
        <v>18408</v>
      </c>
      <c r="AF666" t="s">
        <v>18538</v>
      </c>
      <c r="AI666" t="s">
        <v>18389</v>
      </c>
      <c r="AJ666" t="s">
        <v>18390</v>
      </c>
      <c r="AK666" t="s">
        <v>18391</v>
      </c>
      <c r="AL666">
        <v>92121</v>
      </c>
      <c r="AM666" t="s">
        <v>18392</v>
      </c>
      <c r="AN666" t="s">
        <v>18397</v>
      </c>
    </row>
    <row r="667" spans="1:40" ht="57.6" x14ac:dyDescent="0.3">
      <c r="A667" t="s">
        <v>3492</v>
      </c>
      <c r="B667" s="2" t="s">
        <v>15</v>
      </c>
      <c r="C667" s="3">
        <v>40025</v>
      </c>
      <c r="D667" t="s">
        <v>193</v>
      </c>
      <c r="E667" t="s">
        <v>954</v>
      </c>
      <c r="F667" t="s">
        <v>955</v>
      </c>
      <c r="G667" t="s">
        <v>956</v>
      </c>
      <c r="H667" s="2" t="s">
        <v>957</v>
      </c>
      <c r="I667" s="2" t="s">
        <v>139</v>
      </c>
      <c r="J667" s="1" t="s">
        <v>3493</v>
      </c>
      <c r="K667" s="1">
        <f t="shared" si="45"/>
        <v>1</v>
      </c>
      <c r="L667" s="1">
        <f t="shared" si="45"/>
        <v>0</v>
      </c>
      <c r="M667" s="1">
        <f t="shared" si="45"/>
        <v>0</v>
      </c>
      <c r="N667" s="1">
        <f t="shared" si="45"/>
        <v>0</v>
      </c>
      <c r="O667" s="1">
        <f t="shared" si="46"/>
        <v>1</v>
      </c>
      <c r="P667" s="1" t="s">
        <v>18346</v>
      </c>
      <c r="Q667" s="1">
        <v>200</v>
      </c>
      <c r="R667" s="1">
        <v>87</v>
      </c>
      <c r="S667" s="9">
        <f t="shared" si="48"/>
        <v>200</v>
      </c>
      <c r="T667" s="3">
        <v>44562</v>
      </c>
      <c r="U667" s="8" t="s">
        <v>3494</v>
      </c>
      <c r="V667" s="3">
        <v>44562</v>
      </c>
      <c r="W667" s="8" t="s">
        <v>3495</v>
      </c>
      <c r="X667" s="8">
        <v>2.1</v>
      </c>
      <c r="Y667" s="10">
        <f t="shared" si="47"/>
        <v>420</v>
      </c>
      <c r="Z667" s="10">
        <f>IFERROR(INDEX(EFs!B:B,MATCH(P667,EFs!A:A,0))*Dataset!Y667/1000,0)</f>
        <v>0.38152502682</v>
      </c>
      <c r="AA667">
        <v>32.879537999999997</v>
      </c>
      <c r="AB667">
        <v>-117.161181</v>
      </c>
      <c r="AC667">
        <v>1</v>
      </c>
      <c r="AD667" t="s">
        <v>18408</v>
      </c>
      <c r="AF667" t="s">
        <v>18538</v>
      </c>
      <c r="AI667" t="s">
        <v>18389</v>
      </c>
      <c r="AJ667" t="s">
        <v>18390</v>
      </c>
      <c r="AK667" t="s">
        <v>18391</v>
      </c>
      <c r="AL667">
        <v>92121</v>
      </c>
      <c r="AM667" t="s">
        <v>18392</v>
      </c>
      <c r="AN667" t="s">
        <v>18397</v>
      </c>
    </row>
    <row r="668" spans="1:40" ht="57.6" x14ac:dyDescent="0.3">
      <c r="A668" t="s">
        <v>3496</v>
      </c>
      <c r="B668" s="2" t="s">
        <v>15</v>
      </c>
      <c r="C668" s="3">
        <v>40025</v>
      </c>
      <c r="D668" t="s">
        <v>16</v>
      </c>
      <c r="E668" t="s">
        <v>3003</v>
      </c>
      <c r="F668" t="s">
        <v>72</v>
      </c>
      <c r="G668" t="s">
        <v>3497</v>
      </c>
      <c r="H668" s="2" t="s">
        <v>781</v>
      </c>
      <c r="I668" s="2" t="s">
        <v>782</v>
      </c>
      <c r="J668" s="1" t="s">
        <v>3498</v>
      </c>
      <c r="K668" s="1">
        <f t="shared" si="45"/>
        <v>1</v>
      </c>
      <c r="L668" s="1">
        <f t="shared" si="45"/>
        <v>0</v>
      </c>
      <c r="M668" s="1">
        <f t="shared" si="45"/>
        <v>0</v>
      </c>
      <c r="N668" s="1">
        <f t="shared" si="45"/>
        <v>0</v>
      </c>
      <c r="O668" s="1">
        <f t="shared" si="46"/>
        <v>1</v>
      </c>
      <c r="P668" s="1" t="s">
        <v>18346</v>
      </c>
      <c r="Q668" s="1">
        <v>300</v>
      </c>
      <c r="R668" s="1">
        <v>490</v>
      </c>
      <c r="S668" s="9">
        <f t="shared" si="48"/>
        <v>300</v>
      </c>
      <c r="T668" s="3">
        <v>44561</v>
      </c>
      <c r="U668" s="8" t="s">
        <v>3499</v>
      </c>
      <c r="V668" s="3">
        <v>44720</v>
      </c>
      <c r="W668" s="8" t="s">
        <v>294</v>
      </c>
      <c r="X668" s="8">
        <v>2.9</v>
      </c>
      <c r="Y668" s="10">
        <f t="shared" si="47"/>
        <v>870</v>
      </c>
      <c r="Z668" s="10">
        <f>IFERROR(INDEX(EFs!B:B,MATCH(P668,EFs!A:A,0))*Dataset!Y668/1000,0)</f>
        <v>0.79030184127000003</v>
      </c>
      <c r="AA668">
        <v>32.908588999999999</v>
      </c>
      <c r="AB668">
        <v>-117.229451</v>
      </c>
      <c r="AC668">
        <v>1</v>
      </c>
      <c r="AD668" t="s">
        <v>18387</v>
      </c>
      <c r="AE668">
        <v>11388</v>
      </c>
      <c r="AF668" t="s">
        <v>18749</v>
      </c>
      <c r="AI668" t="s">
        <v>18389</v>
      </c>
      <c r="AJ668" t="s">
        <v>18390</v>
      </c>
      <c r="AK668" t="s">
        <v>18391</v>
      </c>
      <c r="AL668">
        <v>92121</v>
      </c>
      <c r="AM668" t="s">
        <v>18392</v>
      </c>
      <c r="AN668" t="s">
        <v>18393</v>
      </c>
    </row>
    <row r="669" spans="1:40" ht="43.2" x14ac:dyDescent="0.3">
      <c r="A669" t="s">
        <v>3500</v>
      </c>
      <c r="B669" s="2" t="s">
        <v>15</v>
      </c>
      <c r="C669" s="3">
        <v>40025</v>
      </c>
      <c r="D669" t="s">
        <v>16</v>
      </c>
      <c r="E669" t="s">
        <v>3501</v>
      </c>
      <c r="F669" t="s">
        <v>161</v>
      </c>
      <c r="G669" t="s">
        <v>3502</v>
      </c>
      <c r="H669" s="2" t="s">
        <v>163</v>
      </c>
      <c r="I669" s="2" t="s">
        <v>164</v>
      </c>
      <c r="J669" s="1" t="s">
        <v>3503</v>
      </c>
      <c r="K669" s="1">
        <f t="shared" si="45"/>
        <v>0</v>
      </c>
      <c r="L669" s="1">
        <f t="shared" si="45"/>
        <v>0</v>
      </c>
      <c r="M669" s="1">
        <f t="shared" si="45"/>
        <v>1</v>
      </c>
      <c r="N669" s="1">
        <f t="shared" si="45"/>
        <v>0</v>
      </c>
      <c r="O669" s="1">
        <f t="shared" si="46"/>
        <v>1</v>
      </c>
      <c r="P669" s="1" t="s">
        <v>18348</v>
      </c>
      <c r="Q669" s="1">
        <v>80</v>
      </c>
      <c r="R669" s="1">
        <v>150</v>
      </c>
      <c r="S669" s="9">
        <f t="shared" si="48"/>
        <v>80</v>
      </c>
      <c r="T669" s="8"/>
      <c r="U669" s="8"/>
      <c r="V669" s="8"/>
      <c r="W669" s="8"/>
      <c r="X669" s="8"/>
      <c r="Y669" s="10">
        <f t="shared" si="47"/>
        <v>0</v>
      </c>
      <c r="Z669" s="10">
        <f>IFERROR(INDEX(EFs!B:B,MATCH(P669,EFs!A:A,0))*Dataset!Y669/1000,0)</f>
        <v>0</v>
      </c>
      <c r="AA669">
        <v>33.387723000000001</v>
      </c>
      <c r="AB669">
        <v>-117.44475799999999</v>
      </c>
      <c r="AC669">
        <v>0.5</v>
      </c>
      <c r="AD669" t="s">
        <v>18422</v>
      </c>
      <c r="AI669" t="s">
        <v>18423</v>
      </c>
      <c r="AJ669" t="s">
        <v>18390</v>
      </c>
      <c r="AK669" t="s">
        <v>18391</v>
      </c>
      <c r="AL669">
        <v>92055</v>
      </c>
      <c r="AM669" t="s">
        <v>18392</v>
      </c>
      <c r="AN669" t="s">
        <v>18397</v>
      </c>
    </row>
    <row r="670" spans="1:40" ht="43.2" x14ac:dyDescent="0.3">
      <c r="A670" t="s">
        <v>3504</v>
      </c>
      <c r="B670" s="2" t="s">
        <v>15</v>
      </c>
      <c r="C670" s="3">
        <v>40025</v>
      </c>
      <c r="D670" t="s">
        <v>16</v>
      </c>
      <c r="E670" t="s">
        <v>3505</v>
      </c>
      <c r="F670" t="s">
        <v>27</v>
      </c>
      <c r="G670" t="s">
        <v>3506</v>
      </c>
      <c r="H670" s="2" t="s">
        <v>19</v>
      </c>
      <c r="I670" s="2" t="s">
        <v>20</v>
      </c>
      <c r="J670" s="1" t="s">
        <v>3507</v>
      </c>
      <c r="K670" s="1">
        <f t="shared" si="45"/>
        <v>1</v>
      </c>
      <c r="L670" s="1">
        <f t="shared" si="45"/>
        <v>0</v>
      </c>
      <c r="M670" s="1">
        <f t="shared" si="45"/>
        <v>0</v>
      </c>
      <c r="N670" s="1">
        <f t="shared" si="45"/>
        <v>0</v>
      </c>
      <c r="O670" s="1">
        <f t="shared" si="46"/>
        <v>1</v>
      </c>
      <c r="P670" s="1" t="s">
        <v>18346</v>
      </c>
      <c r="Q670" s="1" t="s">
        <v>18355</v>
      </c>
      <c r="R670" s="1">
        <v>750</v>
      </c>
      <c r="S670" s="9">
        <f t="shared" si="48"/>
        <v>559.27499999999998</v>
      </c>
      <c r="T670" s="3">
        <v>44467</v>
      </c>
      <c r="U670" s="8" t="s">
        <v>3508</v>
      </c>
      <c r="V670" s="3">
        <v>44778</v>
      </c>
      <c r="W670" s="8" t="s">
        <v>1650</v>
      </c>
      <c r="X670" s="8">
        <v>15</v>
      </c>
      <c r="Y670" s="10">
        <f t="shared" si="47"/>
        <v>8389.125</v>
      </c>
      <c r="Z670" s="10">
        <f>IFERROR(INDEX(EFs!B:B,MATCH(P670,EFs!A:A,0))*Dataset!Y670/1000,0)</f>
        <v>7.6206217633841256</v>
      </c>
      <c r="AA670">
        <v>32.717277000000003</v>
      </c>
      <c r="AB670">
        <v>-117.17053</v>
      </c>
      <c r="AC670">
        <v>1</v>
      </c>
      <c r="AD670" t="s">
        <v>18387</v>
      </c>
      <c r="AE670">
        <v>1199</v>
      </c>
      <c r="AF670" t="s">
        <v>18575</v>
      </c>
      <c r="AI670" t="s">
        <v>18389</v>
      </c>
      <c r="AJ670" t="s">
        <v>18390</v>
      </c>
      <c r="AK670" t="s">
        <v>18391</v>
      </c>
      <c r="AL670">
        <v>92101</v>
      </c>
      <c r="AM670" t="s">
        <v>18392</v>
      </c>
      <c r="AN670" t="s">
        <v>18407</v>
      </c>
    </row>
    <row r="671" spans="1:40" ht="57.6" x14ac:dyDescent="0.3">
      <c r="A671" t="s">
        <v>3509</v>
      </c>
      <c r="B671" s="2" t="s">
        <v>15</v>
      </c>
      <c r="C671" s="3">
        <v>40025</v>
      </c>
      <c r="D671" t="s">
        <v>193</v>
      </c>
      <c r="E671" t="s">
        <v>3510</v>
      </c>
      <c r="F671" t="s">
        <v>3511</v>
      </c>
      <c r="G671" t="s">
        <v>3512</v>
      </c>
      <c r="H671" s="2" t="s">
        <v>781</v>
      </c>
      <c r="I671" s="2" t="s">
        <v>782</v>
      </c>
      <c r="J671" s="1" t="s">
        <v>3513</v>
      </c>
      <c r="K671" s="1">
        <f t="shared" si="45"/>
        <v>1</v>
      </c>
      <c r="L671" s="1">
        <f t="shared" si="45"/>
        <v>0</v>
      </c>
      <c r="M671" s="1">
        <f t="shared" si="45"/>
        <v>0</v>
      </c>
      <c r="N671" s="1">
        <f t="shared" si="45"/>
        <v>0</v>
      </c>
      <c r="O671" s="1">
        <f t="shared" si="46"/>
        <v>1</v>
      </c>
      <c r="P671" s="1" t="s">
        <v>18346</v>
      </c>
      <c r="Q671" s="1">
        <v>300</v>
      </c>
      <c r="R671" s="1">
        <v>490</v>
      </c>
      <c r="S671" s="9">
        <f t="shared" si="48"/>
        <v>300</v>
      </c>
      <c r="T671" s="3">
        <v>44587</v>
      </c>
      <c r="U671" s="8" t="s">
        <v>3514</v>
      </c>
      <c r="V671" s="3">
        <v>44587</v>
      </c>
      <c r="W671" s="8" t="s">
        <v>3515</v>
      </c>
      <c r="X671" s="8">
        <v>0.5</v>
      </c>
      <c r="Y671" s="10">
        <f t="shared" si="47"/>
        <v>150</v>
      </c>
      <c r="Z671" s="10">
        <f>IFERROR(INDEX(EFs!B:B,MATCH(P671,EFs!A:A,0))*Dataset!Y671/1000,0)</f>
        <v>0.13625893815000001</v>
      </c>
      <c r="AA671">
        <v>32.906030999999999</v>
      </c>
      <c r="AB671">
        <v>-117.18947</v>
      </c>
      <c r="AC671">
        <v>1</v>
      </c>
      <c r="AD671" t="s">
        <v>18387</v>
      </c>
      <c r="AE671">
        <v>10390</v>
      </c>
      <c r="AF671" t="s">
        <v>18804</v>
      </c>
      <c r="AI671" t="s">
        <v>18389</v>
      </c>
      <c r="AJ671" t="s">
        <v>18390</v>
      </c>
      <c r="AK671" t="s">
        <v>18391</v>
      </c>
      <c r="AL671">
        <v>92121</v>
      </c>
      <c r="AM671" t="s">
        <v>18392</v>
      </c>
      <c r="AN671" t="s">
        <v>18407</v>
      </c>
    </row>
    <row r="672" spans="1:40" ht="28.8" x14ac:dyDescent="0.3">
      <c r="A672" t="s">
        <v>3516</v>
      </c>
      <c r="B672" s="2" t="s">
        <v>15</v>
      </c>
      <c r="C672" s="3">
        <v>37886</v>
      </c>
      <c r="D672" t="s">
        <v>25</v>
      </c>
      <c r="E672" t="s">
        <v>3517</v>
      </c>
      <c r="F672" t="s">
        <v>3518</v>
      </c>
      <c r="G672" t="s">
        <v>3519</v>
      </c>
      <c r="H672" s="2" t="s">
        <v>511</v>
      </c>
      <c r="I672" s="2" t="s">
        <v>75</v>
      </c>
      <c r="J672" s="1" t="s">
        <v>3520</v>
      </c>
      <c r="K672" s="1">
        <f t="shared" si="45"/>
        <v>1</v>
      </c>
      <c r="L672" s="1">
        <f t="shared" si="45"/>
        <v>0</v>
      </c>
      <c r="M672" s="1">
        <f t="shared" si="45"/>
        <v>0</v>
      </c>
      <c r="N672" s="1">
        <f t="shared" si="45"/>
        <v>0</v>
      </c>
      <c r="O672" s="1">
        <f t="shared" si="46"/>
        <v>1</v>
      </c>
      <c r="P672" s="1" t="s">
        <v>18346</v>
      </c>
      <c r="Q672" s="1" t="s">
        <v>18355</v>
      </c>
      <c r="R672" s="1">
        <v>85</v>
      </c>
      <c r="S672" s="9">
        <f t="shared" si="48"/>
        <v>63.384500000000003</v>
      </c>
      <c r="T672" s="8"/>
      <c r="U672" s="8"/>
      <c r="V672" s="8"/>
      <c r="W672" s="8"/>
      <c r="X672" s="8"/>
      <c r="Y672" s="10">
        <f t="shared" si="47"/>
        <v>0</v>
      </c>
      <c r="Z672" s="10">
        <f>IFERROR(INDEX(EFs!B:B,MATCH(P672,EFs!A:A,0))*Dataset!Y672/1000,0)</f>
        <v>0</v>
      </c>
      <c r="AA672">
        <v>33.063619000000003</v>
      </c>
      <c r="AB672">
        <v>-117.29339</v>
      </c>
      <c r="AC672">
        <v>1</v>
      </c>
      <c r="AD672" t="s">
        <v>18387</v>
      </c>
      <c r="AE672">
        <v>801</v>
      </c>
      <c r="AF672" t="s">
        <v>18805</v>
      </c>
      <c r="AI672" t="s">
        <v>18485</v>
      </c>
      <c r="AJ672" t="s">
        <v>18390</v>
      </c>
      <c r="AK672" t="s">
        <v>18391</v>
      </c>
      <c r="AL672">
        <v>92024</v>
      </c>
      <c r="AM672" t="s">
        <v>18392</v>
      </c>
      <c r="AN672" t="s">
        <v>18393</v>
      </c>
    </row>
    <row r="673" spans="1:40" ht="28.8" x14ac:dyDescent="0.3">
      <c r="A673" t="s">
        <v>3521</v>
      </c>
      <c r="B673" s="2" t="s">
        <v>15</v>
      </c>
      <c r="C673" s="3">
        <v>40025</v>
      </c>
      <c r="D673" t="s">
        <v>25</v>
      </c>
      <c r="E673" t="s">
        <v>3522</v>
      </c>
      <c r="G673" t="s">
        <v>3523</v>
      </c>
      <c r="H673" s="2" t="s">
        <v>511</v>
      </c>
      <c r="I673" s="2" t="s">
        <v>75</v>
      </c>
      <c r="J673" s="1" t="s">
        <v>3524</v>
      </c>
      <c r="K673" s="1">
        <f t="shared" si="45"/>
        <v>1</v>
      </c>
      <c r="L673" s="1">
        <f t="shared" si="45"/>
        <v>0</v>
      </c>
      <c r="M673" s="1">
        <f t="shared" si="45"/>
        <v>0</v>
      </c>
      <c r="N673" s="1">
        <f t="shared" si="45"/>
        <v>0</v>
      </c>
      <c r="O673" s="1">
        <f t="shared" si="46"/>
        <v>1</v>
      </c>
      <c r="P673" s="1" t="s">
        <v>18346</v>
      </c>
      <c r="Q673" s="1" t="s">
        <v>18355</v>
      </c>
      <c r="R673" s="1">
        <v>65</v>
      </c>
      <c r="S673" s="9">
        <f t="shared" si="48"/>
        <v>48.470500000000001</v>
      </c>
      <c r="T673" s="8"/>
      <c r="U673" s="8"/>
      <c r="V673" s="8"/>
      <c r="W673" s="8"/>
      <c r="X673" s="8"/>
      <c r="Y673" s="10">
        <f t="shared" si="47"/>
        <v>0</v>
      </c>
      <c r="Z673" s="10">
        <f>IFERROR(INDEX(EFs!B:B,MATCH(P673,EFs!A:A,0))*Dataset!Y673/1000,0)</f>
        <v>0</v>
      </c>
      <c r="AA673">
        <v>33.047041</v>
      </c>
      <c r="AB673">
        <v>-117.294797</v>
      </c>
      <c r="AC673">
        <v>1</v>
      </c>
      <c r="AD673" t="s">
        <v>18394</v>
      </c>
      <c r="AE673">
        <v>415</v>
      </c>
      <c r="AF673" t="s">
        <v>18806</v>
      </c>
      <c r="AI673" t="s">
        <v>18485</v>
      </c>
      <c r="AJ673" t="s">
        <v>18390</v>
      </c>
      <c r="AK673" t="s">
        <v>18391</v>
      </c>
      <c r="AL673">
        <v>92024</v>
      </c>
      <c r="AM673" t="s">
        <v>18392</v>
      </c>
      <c r="AN673" t="s">
        <v>18397</v>
      </c>
    </row>
    <row r="674" spans="1:40" ht="43.2" x14ac:dyDescent="0.3">
      <c r="A674" t="s">
        <v>3525</v>
      </c>
      <c r="B674" s="2" t="s">
        <v>15</v>
      </c>
      <c r="C674" s="3">
        <v>40025</v>
      </c>
      <c r="D674" t="s">
        <v>16</v>
      </c>
      <c r="E674" t="s">
        <v>852</v>
      </c>
      <c r="F674" t="s">
        <v>3526</v>
      </c>
      <c r="G674" t="s">
        <v>3527</v>
      </c>
      <c r="H674" s="2" t="s">
        <v>298</v>
      </c>
      <c r="I674" s="2" t="s">
        <v>84</v>
      </c>
      <c r="J674" s="1" t="s">
        <v>3528</v>
      </c>
      <c r="K674" s="1">
        <f t="shared" si="45"/>
        <v>1</v>
      </c>
      <c r="L674" s="1">
        <f t="shared" si="45"/>
        <v>0</v>
      </c>
      <c r="M674" s="1">
        <f t="shared" si="45"/>
        <v>0</v>
      </c>
      <c r="N674" s="1">
        <f t="shared" si="45"/>
        <v>0</v>
      </c>
      <c r="O674" s="1">
        <f t="shared" si="46"/>
        <v>1</v>
      </c>
      <c r="P674" s="1" t="s">
        <v>18346</v>
      </c>
      <c r="Q674" s="1">
        <v>40</v>
      </c>
      <c r="R674" s="1">
        <v>72.8</v>
      </c>
      <c r="S674" s="9">
        <f t="shared" si="48"/>
        <v>40</v>
      </c>
      <c r="T674" s="3">
        <v>44656</v>
      </c>
      <c r="U674" s="8" t="s">
        <v>3529</v>
      </c>
      <c r="V674" s="3">
        <v>44656</v>
      </c>
      <c r="W674" s="8" t="s">
        <v>3530</v>
      </c>
      <c r="X674" s="8">
        <v>0.91</v>
      </c>
      <c r="Y674" s="10">
        <f t="shared" si="47"/>
        <v>36.4</v>
      </c>
      <c r="Z674" s="10">
        <f>IFERROR(INDEX(EFs!B:B,MATCH(P674,EFs!A:A,0))*Dataset!Y674/1000,0)</f>
        <v>3.3065502324400003E-2</v>
      </c>
      <c r="AA674">
        <v>32.710605000000001</v>
      </c>
      <c r="AB674">
        <v>-116.99303399999999</v>
      </c>
      <c r="AC674">
        <v>0.7</v>
      </c>
      <c r="AD674" t="s">
        <v>18408</v>
      </c>
      <c r="AF674" t="s">
        <v>18807</v>
      </c>
      <c r="AI674" t="s">
        <v>18446</v>
      </c>
      <c r="AJ674" t="s">
        <v>18390</v>
      </c>
      <c r="AK674" t="s">
        <v>18391</v>
      </c>
      <c r="AL674">
        <v>91977</v>
      </c>
      <c r="AM674" t="s">
        <v>18392</v>
      </c>
      <c r="AN674" t="s">
        <v>18397</v>
      </c>
    </row>
    <row r="675" spans="1:40" ht="43.2" x14ac:dyDescent="0.3">
      <c r="A675" t="s">
        <v>3531</v>
      </c>
      <c r="B675" s="2" t="s">
        <v>15</v>
      </c>
      <c r="C675" s="3">
        <v>40025</v>
      </c>
      <c r="D675" t="s">
        <v>25</v>
      </c>
      <c r="E675" t="s">
        <v>3532</v>
      </c>
      <c r="F675" t="s">
        <v>3533</v>
      </c>
      <c r="G675" t="s">
        <v>3534</v>
      </c>
      <c r="H675" s="2" t="s">
        <v>1579</v>
      </c>
      <c r="I675" s="2" t="s">
        <v>30</v>
      </c>
      <c r="J675" s="1" t="s">
        <v>3535</v>
      </c>
      <c r="K675" s="1">
        <f t="shared" si="45"/>
        <v>1</v>
      </c>
      <c r="L675" s="1">
        <f t="shared" si="45"/>
        <v>0</v>
      </c>
      <c r="M675" s="1">
        <f t="shared" si="45"/>
        <v>0</v>
      </c>
      <c r="N675" s="1">
        <f t="shared" si="45"/>
        <v>0</v>
      </c>
      <c r="O675" s="1">
        <f t="shared" si="46"/>
        <v>1</v>
      </c>
      <c r="P675" s="1" t="s">
        <v>18346</v>
      </c>
      <c r="Q675" s="1">
        <v>76</v>
      </c>
      <c r="R675" s="1">
        <v>102</v>
      </c>
      <c r="S675" s="9">
        <f t="shared" si="48"/>
        <v>76</v>
      </c>
      <c r="T675" s="3">
        <v>44791</v>
      </c>
      <c r="U675" s="8" t="s">
        <v>1292</v>
      </c>
      <c r="V675" s="3">
        <v>44791</v>
      </c>
      <c r="W675" s="8" t="s">
        <v>3536</v>
      </c>
      <c r="X675" s="8">
        <v>7.5</v>
      </c>
      <c r="Y675" s="10">
        <f t="shared" si="47"/>
        <v>570</v>
      </c>
      <c r="Z675" s="10">
        <f>IFERROR(INDEX(EFs!B:B,MATCH(P675,EFs!A:A,0))*Dataset!Y675/1000,0)</f>
        <v>0.51778396497000001</v>
      </c>
      <c r="AA675">
        <v>32.941777000000002</v>
      </c>
      <c r="AB675">
        <v>-117.044467</v>
      </c>
      <c r="AC675">
        <v>1</v>
      </c>
      <c r="AD675" t="s">
        <v>18387</v>
      </c>
      <c r="AE675">
        <v>13500</v>
      </c>
      <c r="AF675" t="s">
        <v>18610</v>
      </c>
      <c r="AI675" t="s">
        <v>18600</v>
      </c>
      <c r="AJ675" t="s">
        <v>18390</v>
      </c>
      <c r="AK675" t="s">
        <v>18391</v>
      </c>
      <c r="AL675">
        <v>92064</v>
      </c>
      <c r="AM675" t="s">
        <v>18392</v>
      </c>
      <c r="AN675" t="s">
        <v>18393</v>
      </c>
    </row>
    <row r="676" spans="1:40" ht="57.6" x14ac:dyDescent="0.3">
      <c r="A676" t="s">
        <v>3537</v>
      </c>
      <c r="B676" s="2" t="s">
        <v>15</v>
      </c>
      <c r="C676" s="3">
        <v>40025</v>
      </c>
      <c r="D676" t="s">
        <v>193</v>
      </c>
      <c r="E676" t="s">
        <v>3538</v>
      </c>
      <c r="F676" t="s">
        <v>3539</v>
      </c>
      <c r="G676" t="s">
        <v>3540</v>
      </c>
      <c r="H676" s="2" t="s">
        <v>610</v>
      </c>
      <c r="I676" s="2" t="s">
        <v>30</v>
      </c>
      <c r="J676" s="1" t="s">
        <v>3541</v>
      </c>
      <c r="K676" s="1">
        <f t="shared" si="45"/>
        <v>1</v>
      </c>
      <c r="L676" s="1">
        <f t="shared" si="45"/>
        <v>0</v>
      </c>
      <c r="M676" s="1">
        <f t="shared" si="45"/>
        <v>0</v>
      </c>
      <c r="N676" s="1">
        <f t="shared" si="45"/>
        <v>0</v>
      </c>
      <c r="O676" s="1">
        <f t="shared" si="46"/>
        <v>1</v>
      </c>
      <c r="P676" s="1" t="s">
        <v>18346</v>
      </c>
      <c r="Q676" s="1">
        <v>500</v>
      </c>
      <c r="R676" s="1">
        <v>2200</v>
      </c>
      <c r="S676" s="9">
        <f t="shared" si="48"/>
        <v>500</v>
      </c>
      <c r="T676" s="3">
        <v>44496</v>
      </c>
      <c r="U676" s="8" t="s">
        <v>3542</v>
      </c>
      <c r="V676" s="3">
        <v>44496</v>
      </c>
      <c r="W676" s="8" t="s">
        <v>3543</v>
      </c>
      <c r="X676" s="8">
        <v>6.37</v>
      </c>
      <c r="Y676" s="10">
        <f t="shared" si="47"/>
        <v>3185</v>
      </c>
      <c r="Z676" s="10">
        <f>IFERROR(INDEX(EFs!B:B,MATCH(P676,EFs!A:A,0))*Dataset!Y676/1000,0)</f>
        <v>2.8932314533849999</v>
      </c>
      <c r="AA676">
        <v>33.018611999999997</v>
      </c>
      <c r="AB676">
        <v>-117.100489</v>
      </c>
      <c r="AC676">
        <v>1</v>
      </c>
      <c r="AD676" t="s">
        <v>18387</v>
      </c>
      <c r="AE676">
        <v>17082</v>
      </c>
      <c r="AF676" t="s">
        <v>18808</v>
      </c>
      <c r="AI676" t="s">
        <v>18389</v>
      </c>
      <c r="AJ676" t="s">
        <v>18390</v>
      </c>
      <c r="AK676" t="s">
        <v>18391</v>
      </c>
      <c r="AL676">
        <v>92127</v>
      </c>
      <c r="AM676" t="s">
        <v>18392</v>
      </c>
      <c r="AN676" t="s">
        <v>18407</v>
      </c>
    </row>
    <row r="677" spans="1:40" ht="57.6" x14ac:dyDescent="0.3">
      <c r="A677" t="s">
        <v>3544</v>
      </c>
      <c r="B677" s="2" t="s">
        <v>15</v>
      </c>
      <c r="C677" s="3">
        <v>40025</v>
      </c>
      <c r="D677" t="s">
        <v>193</v>
      </c>
      <c r="E677" t="s">
        <v>3538</v>
      </c>
      <c r="F677" t="s">
        <v>3539</v>
      </c>
      <c r="G677" t="s">
        <v>3540</v>
      </c>
      <c r="H677" s="2" t="s">
        <v>610</v>
      </c>
      <c r="I677" s="2" t="s">
        <v>30</v>
      </c>
      <c r="J677" s="1" t="s">
        <v>3545</v>
      </c>
      <c r="K677" s="1">
        <f t="shared" si="45"/>
        <v>1</v>
      </c>
      <c r="L677" s="1">
        <f t="shared" si="45"/>
        <v>0</v>
      </c>
      <c r="M677" s="1">
        <f t="shared" si="45"/>
        <v>0</v>
      </c>
      <c r="N677" s="1">
        <f t="shared" si="45"/>
        <v>0</v>
      </c>
      <c r="O677" s="1">
        <f t="shared" si="46"/>
        <v>1</v>
      </c>
      <c r="P677" s="1" t="s">
        <v>18346</v>
      </c>
      <c r="Q677" s="1">
        <v>500</v>
      </c>
      <c r="R677" s="1">
        <v>2200</v>
      </c>
      <c r="S677" s="9">
        <f t="shared" si="48"/>
        <v>500</v>
      </c>
      <c r="T677" s="3">
        <v>44496</v>
      </c>
      <c r="U677" s="8" t="s">
        <v>3067</v>
      </c>
      <c r="V677" s="3">
        <v>44496</v>
      </c>
      <c r="W677" s="8" t="s">
        <v>3546</v>
      </c>
      <c r="X677" s="8">
        <v>7.14</v>
      </c>
      <c r="Y677" s="10">
        <f t="shared" si="47"/>
        <v>3570</v>
      </c>
      <c r="Z677" s="10">
        <f>IFERROR(INDEX(EFs!B:B,MATCH(P677,EFs!A:A,0))*Dataset!Y677/1000,0)</f>
        <v>3.2429627279700002</v>
      </c>
      <c r="AA677">
        <v>33.018611999999997</v>
      </c>
      <c r="AB677">
        <v>-117.100489</v>
      </c>
      <c r="AC677">
        <v>1</v>
      </c>
      <c r="AD677" t="s">
        <v>18387</v>
      </c>
      <c r="AE677">
        <v>17082</v>
      </c>
      <c r="AF677" t="s">
        <v>18808</v>
      </c>
      <c r="AI677" t="s">
        <v>18389</v>
      </c>
      <c r="AJ677" t="s">
        <v>18390</v>
      </c>
      <c r="AK677" t="s">
        <v>18391</v>
      </c>
      <c r="AL677">
        <v>92127</v>
      </c>
      <c r="AM677" t="s">
        <v>18392</v>
      </c>
      <c r="AN677" t="s">
        <v>18407</v>
      </c>
    </row>
    <row r="678" spans="1:40" ht="43.2" x14ac:dyDescent="0.3">
      <c r="A678" t="s">
        <v>3547</v>
      </c>
      <c r="B678" s="2" t="s">
        <v>15</v>
      </c>
      <c r="C678" s="3">
        <v>40025</v>
      </c>
      <c r="D678" t="s">
        <v>25</v>
      </c>
      <c r="E678" t="s">
        <v>3548</v>
      </c>
      <c r="G678" t="s">
        <v>3549</v>
      </c>
      <c r="H678" s="2" t="s">
        <v>74</v>
      </c>
      <c r="I678" s="2" t="s">
        <v>75</v>
      </c>
      <c r="J678" s="1" t="s">
        <v>3550</v>
      </c>
      <c r="K678" s="1">
        <f t="shared" si="45"/>
        <v>1</v>
      </c>
      <c r="L678" s="1">
        <f t="shared" si="45"/>
        <v>0</v>
      </c>
      <c r="M678" s="1">
        <f t="shared" si="45"/>
        <v>0</v>
      </c>
      <c r="N678" s="1">
        <f t="shared" si="45"/>
        <v>0</v>
      </c>
      <c r="O678" s="1">
        <f t="shared" si="46"/>
        <v>1</v>
      </c>
      <c r="P678" s="1" t="s">
        <v>18346</v>
      </c>
      <c r="Q678" s="1" t="s">
        <v>18355</v>
      </c>
      <c r="R678" s="1">
        <v>166</v>
      </c>
      <c r="S678" s="9">
        <f t="shared" si="48"/>
        <v>123.78620000000001</v>
      </c>
      <c r="T678" s="3">
        <v>44561</v>
      </c>
      <c r="U678" s="8" t="s">
        <v>3551</v>
      </c>
      <c r="V678" s="3">
        <v>44663</v>
      </c>
      <c r="W678" s="8" t="s">
        <v>3552</v>
      </c>
      <c r="X678" s="8">
        <v>6.5</v>
      </c>
      <c r="Y678" s="10">
        <f t="shared" si="47"/>
        <v>804.61030000000005</v>
      </c>
      <c r="Z678" s="10">
        <f>IFERROR(INDEX(EFs!B:B,MATCH(P678,EFs!A:A,0))*Dataset!Y678/1000,0)</f>
        <v>0.73090230068368633</v>
      </c>
      <c r="AA678">
        <v>33.019647999999997</v>
      </c>
      <c r="AB678">
        <v>-117.20774299999999</v>
      </c>
      <c r="AC678">
        <v>1</v>
      </c>
      <c r="AD678" t="s">
        <v>18387</v>
      </c>
      <c r="AE678">
        <v>5920</v>
      </c>
      <c r="AF678" t="s">
        <v>18603</v>
      </c>
      <c r="AI678" t="s">
        <v>18404</v>
      </c>
      <c r="AJ678" t="s">
        <v>18390</v>
      </c>
      <c r="AK678" t="s">
        <v>18391</v>
      </c>
      <c r="AL678">
        <v>92067</v>
      </c>
      <c r="AM678" t="s">
        <v>18392</v>
      </c>
      <c r="AN678" t="s">
        <v>18393</v>
      </c>
    </row>
    <row r="679" spans="1:40" ht="43.2" x14ac:dyDescent="0.3">
      <c r="A679" t="s">
        <v>3553</v>
      </c>
      <c r="B679" s="2" t="s">
        <v>15</v>
      </c>
      <c r="C679" s="3">
        <v>40025</v>
      </c>
      <c r="D679" t="s">
        <v>16</v>
      </c>
      <c r="E679" t="s">
        <v>3554</v>
      </c>
      <c r="F679" t="s">
        <v>3555</v>
      </c>
      <c r="G679" t="s">
        <v>3556</v>
      </c>
      <c r="H679" s="2" t="s">
        <v>610</v>
      </c>
      <c r="I679" s="2" t="s">
        <v>30</v>
      </c>
      <c r="J679" s="1" t="s">
        <v>3557</v>
      </c>
      <c r="K679" s="1">
        <f t="shared" si="45"/>
        <v>1</v>
      </c>
      <c r="L679" s="1">
        <f t="shared" si="45"/>
        <v>0</v>
      </c>
      <c r="M679" s="1">
        <f t="shared" si="45"/>
        <v>0</v>
      </c>
      <c r="N679" s="1">
        <f t="shared" si="45"/>
        <v>0</v>
      </c>
      <c r="O679" s="1">
        <f t="shared" si="46"/>
        <v>1</v>
      </c>
      <c r="P679" s="1" t="s">
        <v>18346</v>
      </c>
      <c r="Q679" s="1">
        <v>400</v>
      </c>
      <c r="R679" s="1">
        <v>574</v>
      </c>
      <c r="S679" s="9">
        <f t="shared" si="48"/>
        <v>400</v>
      </c>
      <c r="T679" s="3">
        <v>44489</v>
      </c>
      <c r="U679" s="8" t="s">
        <v>3558</v>
      </c>
      <c r="V679" s="3">
        <v>44806</v>
      </c>
      <c r="W679" s="8" t="s">
        <v>3559</v>
      </c>
      <c r="X679" s="8">
        <v>34.299999999999997</v>
      </c>
      <c r="Y679" s="10">
        <f t="shared" si="47"/>
        <v>13719.999999999998</v>
      </c>
      <c r="Z679" s="10">
        <f>IFERROR(INDEX(EFs!B:B,MATCH(P679,EFs!A:A,0))*Dataset!Y679/1000,0)</f>
        <v>12.463150876119999</v>
      </c>
      <c r="AA679">
        <v>33.026083999999997</v>
      </c>
      <c r="AB679">
        <v>-117.136724</v>
      </c>
      <c r="AC679">
        <v>1</v>
      </c>
      <c r="AD679" t="s">
        <v>18387</v>
      </c>
      <c r="AE679">
        <v>9062</v>
      </c>
      <c r="AF679" t="s">
        <v>18809</v>
      </c>
      <c r="AI679" t="s">
        <v>18389</v>
      </c>
      <c r="AJ679" t="s">
        <v>18390</v>
      </c>
      <c r="AK679" t="s">
        <v>18391</v>
      </c>
      <c r="AL679">
        <v>92127</v>
      </c>
      <c r="AM679" t="s">
        <v>18392</v>
      </c>
      <c r="AN679" t="s">
        <v>18393</v>
      </c>
    </row>
    <row r="680" spans="1:40" ht="43.2" x14ac:dyDescent="0.3">
      <c r="A680" t="s">
        <v>3560</v>
      </c>
      <c r="B680" s="2" t="s">
        <v>15</v>
      </c>
      <c r="C680" s="3">
        <v>40025</v>
      </c>
      <c r="D680" t="s">
        <v>16</v>
      </c>
      <c r="E680" t="s">
        <v>3561</v>
      </c>
      <c r="F680" t="s">
        <v>72</v>
      </c>
      <c r="G680" t="s">
        <v>3562</v>
      </c>
      <c r="H680" s="2" t="s">
        <v>334</v>
      </c>
      <c r="I680" s="2" t="s">
        <v>107</v>
      </c>
      <c r="J680" s="1" t="s">
        <v>3563</v>
      </c>
      <c r="K680" s="1">
        <f t="shared" si="45"/>
        <v>0</v>
      </c>
      <c r="L680" s="1">
        <f t="shared" si="45"/>
        <v>0</v>
      </c>
      <c r="M680" s="1">
        <f t="shared" si="45"/>
        <v>1</v>
      </c>
      <c r="N680" s="1">
        <f t="shared" si="45"/>
        <v>1</v>
      </c>
      <c r="O680" s="1">
        <f t="shared" si="46"/>
        <v>2</v>
      </c>
      <c r="P680" s="1" t="s">
        <v>18348</v>
      </c>
      <c r="Q680" s="1">
        <v>35</v>
      </c>
      <c r="R680" s="1">
        <v>67</v>
      </c>
      <c r="S680" s="9">
        <f t="shared" si="48"/>
        <v>35</v>
      </c>
      <c r="T680" s="3">
        <v>44562</v>
      </c>
      <c r="U680" s="8" t="s">
        <v>3564</v>
      </c>
      <c r="V680" s="3">
        <v>44562</v>
      </c>
      <c r="W680" s="8" t="s">
        <v>3565</v>
      </c>
      <c r="X680" s="8">
        <v>13.7</v>
      </c>
      <c r="Y680" s="10">
        <f t="shared" si="47"/>
        <v>479.5</v>
      </c>
      <c r="Z680" s="10">
        <f>IFERROR(INDEX(EFs!B:B,MATCH(P680,EFs!A:A,0))*Dataset!Y680/1000,0)</f>
        <v>0.34823961726049996</v>
      </c>
      <c r="AA680">
        <v>32.743332000000002</v>
      </c>
      <c r="AB680">
        <v>-117.05233200000001</v>
      </c>
      <c r="AC680">
        <v>1</v>
      </c>
      <c r="AD680" t="s">
        <v>18394</v>
      </c>
      <c r="AE680">
        <v>3424</v>
      </c>
      <c r="AF680" t="s">
        <v>18810</v>
      </c>
      <c r="AI680" t="s">
        <v>18389</v>
      </c>
      <c r="AJ680" t="s">
        <v>18390</v>
      </c>
      <c r="AK680" t="s">
        <v>18391</v>
      </c>
      <c r="AL680">
        <v>92115</v>
      </c>
      <c r="AM680" t="s">
        <v>18392</v>
      </c>
      <c r="AN680" t="s">
        <v>18397</v>
      </c>
    </row>
    <row r="681" spans="1:40" ht="28.8" x14ac:dyDescent="0.3">
      <c r="A681" t="s">
        <v>3566</v>
      </c>
      <c r="B681" s="2" t="s">
        <v>15</v>
      </c>
      <c r="C681" s="3">
        <v>40025</v>
      </c>
      <c r="D681" t="s">
        <v>25</v>
      </c>
      <c r="E681" t="s">
        <v>3567</v>
      </c>
      <c r="F681" t="s">
        <v>3568</v>
      </c>
      <c r="G681" t="s">
        <v>3569</v>
      </c>
      <c r="H681" s="2" t="s">
        <v>163</v>
      </c>
      <c r="I681" s="2" t="s">
        <v>164</v>
      </c>
      <c r="J681" s="1" t="s">
        <v>3570</v>
      </c>
      <c r="K681" s="1">
        <f t="shared" si="45"/>
        <v>1</v>
      </c>
      <c r="L681" s="1">
        <f t="shared" si="45"/>
        <v>0</v>
      </c>
      <c r="M681" s="1">
        <f t="shared" si="45"/>
        <v>0</v>
      </c>
      <c r="N681" s="1">
        <f t="shared" si="45"/>
        <v>0</v>
      </c>
      <c r="O681" s="1">
        <f t="shared" si="46"/>
        <v>1</v>
      </c>
      <c r="P681" s="1" t="s">
        <v>18346</v>
      </c>
      <c r="Q681" s="1" t="s">
        <v>18355</v>
      </c>
      <c r="R681" s="1">
        <v>166</v>
      </c>
      <c r="S681" s="9">
        <f t="shared" si="48"/>
        <v>123.78620000000001</v>
      </c>
      <c r="T681" s="3">
        <v>44321</v>
      </c>
      <c r="U681" s="8" t="s">
        <v>3571</v>
      </c>
      <c r="V681" s="3">
        <v>44321</v>
      </c>
      <c r="W681" s="8" t="s">
        <v>3572</v>
      </c>
      <c r="X681" s="8">
        <v>5.7</v>
      </c>
      <c r="Y681" s="10">
        <f t="shared" si="47"/>
        <v>705.58134000000007</v>
      </c>
      <c r="Z681" s="10">
        <f>IFERROR(INDEX(EFs!B:B,MATCH(P681,EFs!A:A,0))*Dataset!Y681/1000,0)</f>
        <v>0.64094509444569414</v>
      </c>
      <c r="AA681">
        <v>33.387723000000001</v>
      </c>
      <c r="AB681">
        <v>-117.44475799999999</v>
      </c>
      <c r="AC681">
        <v>0.5</v>
      </c>
      <c r="AD681" t="s">
        <v>18422</v>
      </c>
      <c r="AI681" t="s">
        <v>18423</v>
      </c>
      <c r="AJ681" t="s">
        <v>18390</v>
      </c>
      <c r="AK681" t="s">
        <v>18391</v>
      </c>
      <c r="AL681">
        <v>92055</v>
      </c>
      <c r="AM681" t="s">
        <v>18392</v>
      </c>
      <c r="AN681" t="s">
        <v>18397</v>
      </c>
    </row>
    <row r="682" spans="1:40" ht="28.8" x14ac:dyDescent="0.3">
      <c r="A682" t="s">
        <v>3573</v>
      </c>
      <c r="B682" s="2" t="s">
        <v>15</v>
      </c>
      <c r="C682" s="3">
        <v>40025</v>
      </c>
      <c r="D682" t="s">
        <v>25</v>
      </c>
      <c r="E682" t="s">
        <v>3574</v>
      </c>
      <c r="F682" t="s">
        <v>1187</v>
      </c>
      <c r="G682" t="s">
        <v>3575</v>
      </c>
      <c r="H682" s="2" t="s">
        <v>3576</v>
      </c>
      <c r="I682" s="2" t="s">
        <v>328</v>
      </c>
      <c r="J682" s="1" t="s">
        <v>3577</v>
      </c>
      <c r="K682" s="1">
        <f t="shared" si="45"/>
        <v>1</v>
      </c>
      <c r="L682" s="1">
        <f t="shared" si="45"/>
        <v>0</v>
      </c>
      <c r="M682" s="1">
        <f t="shared" si="45"/>
        <v>0</v>
      </c>
      <c r="N682" s="1">
        <f t="shared" si="45"/>
        <v>0</v>
      </c>
      <c r="O682" s="1">
        <f t="shared" si="46"/>
        <v>1</v>
      </c>
      <c r="P682" s="1" t="s">
        <v>18346</v>
      </c>
      <c r="Q682" s="1" t="s">
        <v>18355</v>
      </c>
      <c r="R682" s="1">
        <v>92</v>
      </c>
      <c r="S682" s="9">
        <f t="shared" si="48"/>
        <v>68.604399999999998</v>
      </c>
      <c r="T682" s="3">
        <v>44426</v>
      </c>
      <c r="U682" s="8" t="s">
        <v>3578</v>
      </c>
      <c r="V682" s="3">
        <v>44678</v>
      </c>
      <c r="W682" s="8" t="s">
        <v>3579</v>
      </c>
      <c r="X682" s="8">
        <v>127.8</v>
      </c>
      <c r="Y682" s="10">
        <f t="shared" si="47"/>
        <v>8767.642319999999</v>
      </c>
      <c r="Z682" s="10">
        <f>IFERROR(INDEX(EFs!B:B,MATCH(P682,EFs!A:A,0))*Dataset!Y682/1000,0)</f>
        <v>7.9644642173480165</v>
      </c>
      <c r="AA682">
        <v>33.202105000000003</v>
      </c>
      <c r="AB682">
        <v>-117.207852</v>
      </c>
      <c r="AC682">
        <v>0.86</v>
      </c>
      <c r="AD682" t="s">
        <v>18387</v>
      </c>
      <c r="AE682">
        <v>370</v>
      </c>
      <c r="AF682" t="s">
        <v>18811</v>
      </c>
      <c r="AI682" t="s">
        <v>18416</v>
      </c>
      <c r="AJ682" t="s">
        <v>18390</v>
      </c>
      <c r="AK682" t="s">
        <v>18391</v>
      </c>
      <c r="AL682">
        <v>92084</v>
      </c>
      <c r="AM682" t="s">
        <v>18392</v>
      </c>
      <c r="AN682" t="s">
        <v>18393</v>
      </c>
    </row>
    <row r="683" spans="1:40" ht="43.2" x14ac:dyDescent="0.3">
      <c r="A683" t="s">
        <v>3580</v>
      </c>
      <c r="B683" s="2" t="s">
        <v>15</v>
      </c>
      <c r="C683" s="3">
        <v>40025</v>
      </c>
      <c r="D683" t="s">
        <v>25</v>
      </c>
      <c r="E683" t="s">
        <v>3581</v>
      </c>
      <c r="G683" t="s">
        <v>3582</v>
      </c>
      <c r="H683" s="2" t="s">
        <v>444</v>
      </c>
      <c r="I683" s="2" t="s">
        <v>155</v>
      </c>
      <c r="J683" s="1" t="s">
        <v>3583</v>
      </c>
      <c r="K683" s="1">
        <f t="shared" si="45"/>
        <v>1</v>
      </c>
      <c r="L683" s="1">
        <f t="shared" si="45"/>
        <v>0</v>
      </c>
      <c r="M683" s="1">
        <f t="shared" si="45"/>
        <v>0</v>
      </c>
      <c r="N683" s="1">
        <f t="shared" si="45"/>
        <v>0</v>
      </c>
      <c r="O683" s="1">
        <f t="shared" si="46"/>
        <v>1</v>
      </c>
      <c r="P683" s="1" t="s">
        <v>18346</v>
      </c>
      <c r="Q683" s="1" t="s">
        <v>18355</v>
      </c>
      <c r="R683" s="1">
        <v>92</v>
      </c>
      <c r="S683" s="9">
        <f t="shared" si="48"/>
        <v>68.604399999999998</v>
      </c>
      <c r="T683" s="3">
        <v>44561</v>
      </c>
      <c r="U683" s="8" t="s">
        <v>3584</v>
      </c>
      <c r="V683" s="3">
        <v>44728</v>
      </c>
      <c r="W683" s="8" t="s">
        <v>3585</v>
      </c>
      <c r="X683" s="8">
        <v>-1328.8</v>
      </c>
      <c r="Y683" s="10">
        <f t="shared" si="47"/>
        <v>-91161.526719999994</v>
      </c>
      <c r="Z683" s="10">
        <f>IFERROR(INDEX(EFs!B:B,MATCH(P683,EFs!A:A,0))*Dataset!Y683/1000,0)</f>
        <v>-82.810485540000343</v>
      </c>
      <c r="AA683">
        <v>33.138646000000001</v>
      </c>
      <c r="AB683">
        <v>-116.591686</v>
      </c>
      <c r="AC683">
        <v>0.69</v>
      </c>
      <c r="AD683" t="s">
        <v>18429</v>
      </c>
      <c r="AE683">
        <v>23801</v>
      </c>
      <c r="AF683" t="s">
        <v>18812</v>
      </c>
      <c r="AI683" t="s">
        <v>18474</v>
      </c>
      <c r="AJ683" t="s">
        <v>18390</v>
      </c>
      <c r="AK683" t="s">
        <v>18391</v>
      </c>
      <c r="AL683">
        <v>92036</v>
      </c>
      <c r="AM683" t="s">
        <v>18392</v>
      </c>
      <c r="AN683" t="s">
        <v>18393</v>
      </c>
    </row>
    <row r="684" spans="1:40" ht="43.2" x14ac:dyDescent="0.3">
      <c r="A684" t="s">
        <v>3586</v>
      </c>
      <c r="B684" s="2" t="s">
        <v>15</v>
      </c>
      <c r="C684" s="3">
        <v>40025</v>
      </c>
      <c r="D684" t="s">
        <v>25</v>
      </c>
      <c r="E684" t="s">
        <v>3587</v>
      </c>
      <c r="F684" t="s">
        <v>3568</v>
      </c>
      <c r="G684" t="s">
        <v>3588</v>
      </c>
      <c r="H684" s="2" t="s">
        <v>3589</v>
      </c>
      <c r="I684" s="2" t="s">
        <v>328</v>
      </c>
      <c r="J684" s="1" t="s">
        <v>3590</v>
      </c>
      <c r="K684" s="1">
        <f t="shared" si="45"/>
        <v>0</v>
      </c>
      <c r="L684" s="1">
        <f t="shared" si="45"/>
        <v>0</v>
      </c>
      <c r="M684" s="1">
        <f t="shared" si="45"/>
        <v>0</v>
      </c>
      <c r="N684" s="1">
        <f t="shared" si="45"/>
        <v>0</v>
      </c>
      <c r="O684" s="1">
        <f t="shared" si="46"/>
        <v>0</v>
      </c>
      <c r="P684" s="1" t="s">
        <v>18352</v>
      </c>
      <c r="Q684" s="1" t="s">
        <v>18355</v>
      </c>
      <c r="R684" s="1">
        <v>102</v>
      </c>
      <c r="S684" s="9">
        <f t="shared" si="48"/>
        <v>76.061400000000006</v>
      </c>
      <c r="T684" s="3">
        <v>44692</v>
      </c>
      <c r="U684" s="8" t="s">
        <v>3591</v>
      </c>
      <c r="V684" s="3">
        <v>44692</v>
      </c>
      <c r="W684" s="8" t="s">
        <v>3592</v>
      </c>
      <c r="X684" s="8">
        <v>14.9</v>
      </c>
      <c r="Y684" s="10">
        <f t="shared" si="47"/>
        <v>1133.3148600000002</v>
      </c>
      <c r="Z684" s="10">
        <f>IFERROR(INDEX(EFs!B:B,MATCH(P684,EFs!A:A,0))*Dataset!Y684/1000,0)</f>
        <v>0</v>
      </c>
      <c r="AA684">
        <v>32.627974000000002</v>
      </c>
      <c r="AB684">
        <v>-116.766111</v>
      </c>
      <c r="AC684">
        <v>1</v>
      </c>
      <c r="AD684" t="s">
        <v>18387</v>
      </c>
      <c r="AE684">
        <v>17883</v>
      </c>
      <c r="AF684" t="s">
        <v>18813</v>
      </c>
      <c r="AI684" t="s">
        <v>18814</v>
      </c>
      <c r="AJ684" t="s">
        <v>18390</v>
      </c>
      <c r="AK684" t="s">
        <v>18391</v>
      </c>
      <c r="AL684">
        <v>91917</v>
      </c>
      <c r="AM684" t="s">
        <v>18392</v>
      </c>
      <c r="AN684" t="s">
        <v>18393</v>
      </c>
    </row>
    <row r="685" spans="1:40" ht="43.2" x14ac:dyDescent="0.3">
      <c r="A685" t="s">
        <v>3593</v>
      </c>
      <c r="B685" s="2" t="s">
        <v>15</v>
      </c>
      <c r="C685" s="3">
        <v>40025</v>
      </c>
      <c r="D685" t="s">
        <v>25</v>
      </c>
      <c r="E685" t="s">
        <v>3587</v>
      </c>
      <c r="F685" t="s">
        <v>3568</v>
      </c>
      <c r="G685" t="s">
        <v>3594</v>
      </c>
      <c r="H685" s="2" t="s">
        <v>2472</v>
      </c>
      <c r="I685" s="2" t="s">
        <v>328</v>
      </c>
      <c r="J685" s="1" t="s">
        <v>3595</v>
      </c>
      <c r="K685" s="1">
        <f t="shared" si="45"/>
        <v>1</v>
      </c>
      <c r="L685" s="1">
        <f t="shared" si="45"/>
        <v>0</v>
      </c>
      <c r="M685" s="1">
        <f t="shared" si="45"/>
        <v>0</v>
      </c>
      <c r="N685" s="1">
        <f t="shared" si="45"/>
        <v>0</v>
      </c>
      <c r="O685" s="1">
        <f t="shared" si="46"/>
        <v>1</v>
      </c>
      <c r="P685" s="1" t="s">
        <v>18346</v>
      </c>
      <c r="Q685" s="1" t="s">
        <v>18355</v>
      </c>
      <c r="R685" s="1">
        <v>102</v>
      </c>
      <c r="S685" s="9">
        <f t="shared" si="48"/>
        <v>76.061400000000006</v>
      </c>
      <c r="T685" s="3">
        <v>44426</v>
      </c>
      <c r="U685" s="8" t="s">
        <v>3596</v>
      </c>
      <c r="V685" s="3">
        <v>44678</v>
      </c>
      <c r="W685" s="8" t="s">
        <v>3597</v>
      </c>
      <c r="X685" s="8">
        <v>27.3</v>
      </c>
      <c r="Y685" s="10">
        <f t="shared" si="47"/>
        <v>2076.47622</v>
      </c>
      <c r="Z685" s="10">
        <f>IFERROR(INDEX(EFs!B:B,MATCH(P685,EFs!A:A,0))*Dataset!Y685/1000,0)</f>
        <v>1.8862562988728386</v>
      </c>
      <c r="AA685">
        <v>32.822600999999999</v>
      </c>
      <c r="AB685">
        <v>-116.530129</v>
      </c>
      <c r="AC685">
        <v>1</v>
      </c>
      <c r="AD685" t="s">
        <v>18387</v>
      </c>
      <c r="AE685">
        <v>28836</v>
      </c>
      <c r="AF685" t="s">
        <v>18815</v>
      </c>
      <c r="AI685" t="s">
        <v>18694</v>
      </c>
      <c r="AJ685" t="s">
        <v>18390</v>
      </c>
      <c r="AK685" t="s">
        <v>18391</v>
      </c>
      <c r="AL685">
        <v>91962</v>
      </c>
      <c r="AM685" t="s">
        <v>18392</v>
      </c>
      <c r="AN685" t="s">
        <v>18393</v>
      </c>
    </row>
    <row r="686" spans="1:40" ht="43.2" x14ac:dyDescent="0.3">
      <c r="A686" t="s">
        <v>3598</v>
      </c>
      <c r="B686" s="2" t="s">
        <v>15</v>
      </c>
      <c r="C686" s="3">
        <v>40025</v>
      </c>
      <c r="D686" t="s">
        <v>25</v>
      </c>
      <c r="E686" t="s">
        <v>3587</v>
      </c>
      <c r="F686" t="s">
        <v>1187</v>
      </c>
      <c r="G686" t="s">
        <v>3599</v>
      </c>
      <c r="H686" s="2" t="s">
        <v>397</v>
      </c>
      <c r="I686" s="2" t="s">
        <v>75</v>
      </c>
      <c r="J686" s="1" t="s">
        <v>3600</v>
      </c>
      <c r="K686" s="1">
        <f t="shared" si="45"/>
        <v>1</v>
      </c>
      <c r="L686" s="1">
        <f t="shared" si="45"/>
        <v>0</v>
      </c>
      <c r="M686" s="1">
        <f t="shared" si="45"/>
        <v>0</v>
      </c>
      <c r="N686" s="1">
        <f t="shared" si="45"/>
        <v>0</v>
      </c>
      <c r="O686" s="1">
        <f t="shared" si="46"/>
        <v>1</v>
      </c>
      <c r="P686" s="1" t="s">
        <v>18346</v>
      </c>
      <c r="Q686" s="1" t="s">
        <v>18355</v>
      </c>
      <c r="R686" s="1">
        <v>44</v>
      </c>
      <c r="S686" s="9">
        <f t="shared" si="48"/>
        <v>32.8108</v>
      </c>
      <c r="T686" s="8"/>
      <c r="U686" s="8"/>
      <c r="V686" s="8"/>
      <c r="W686" s="8"/>
      <c r="X686" s="8"/>
      <c r="Y686" s="10">
        <f t="shared" si="47"/>
        <v>0</v>
      </c>
      <c r="Z686" s="10">
        <f>IFERROR(INDEX(EFs!B:B,MATCH(P686,EFs!A:A,0))*Dataset!Y686/1000,0)</f>
        <v>0</v>
      </c>
      <c r="AA686">
        <v>33.126658999999997</v>
      </c>
      <c r="AB686">
        <v>-117.155086</v>
      </c>
      <c r="AC686">
        <v>0.9</v>
      </c>
      <c r="AD686" t="s">
        <v>18387</v>
      </c>
      <c r="AE686">
        <v>333</v>
      </c>
      <c r="AF686" t="s">
        <v>18816</v>
      </c>
      <c r="AI686" t="s">
        <v>18466</v>
      </c>
      <c r="AJ686" t="s">
        <v>18390</v>
      </c>
      <c r="AK686" t="s">
        <v>18391</v>
      </c>
      <c r="AL686">
        <v>92078</v>
      </c>
      <c r="AM686" t="s">
        <v>18392</v>
      </c>
      <c r="AN686" t="s">
        <v>18393</v>
      </c>
    </row>
    <row r="687" spans="1:40" ht="43.2" x14ac:dyDescent="0.3">
      <c r="A687" t="s">
        <v>3601</v>
      </c>
      <c r="B687" s="2" t="s">
        <v>15</v>
      </c>
      <c r="C687" s="3">
        <v>40025</v>
      </c>
      <c r="D687" t="s">
        <v>16</v>
      </c>
      <c r="E687" t="s">
        <v>3602</v>
      </c>
      <c r="F687" t="s">
        <v>3526</v>
      </c>
      <c r="G687" t="s">
        <v>3603</v>
      </c>
      <c r="H687" s="2" t="s">
        <v>19</v>
      </c>
      <c r="I687" s="2" t="s">
        <v>20</v>
      </c>
      <c r="J687" s="1" t="s">
        <v>3604</v>
      </c>
      <c r="K687" s="1">
        <f t="shared" si="45"/>
        <v>0</v>
      </c>
      <c r="L687" s="1">
        <f t="shared" si="45"/>
        <v>0</v>
      </c>
      <c r="M687" s="1">
        <f t="shared" si="45"/>
        <v>0</v>
      </c>
      <c r="N687" s="1">
        <f t="shared" si="45"/>
        <v>0</v>
      </c>
      <c r="O687" s="1">
        <f t="shared" si="46"/>
        <v>0</v>
      </c>
      <c r="P687" s="1" t="s">
        <v>18352</v>
      </c>
      <c r="Q687" s="1" t="s">
        <v>18355</v>
      </c>
      <c r="R687" s="1">
        <v>265</v>
      </c>
      <c r="S687" s="9">
        <f t="shared" si="48"/>
        <v>197.6105</v>
      </c>
      <c r="T687" s="3">
        <v>44561</v>
      </c>
      <c r="U687" s="8" t="s">
        <v>3605</v>
      </c>
      <c r="V687" s="3">
        <v>44603</v>
      </c>
      <c r="W687" s="8" t="s">
        <v>3551</v>
      </c>
      <c r="X687" s="8">
        <v>27.1</v>
      </c>
      <c r="Y687" s="10">
        <f t="shared" si="47"/>
        <v>5355.2445500000003</v>
      </c>
      <c r="Z687" s="10">
        <f>IFERROR(INDEX(EFs!B:B,MATCH(P687,EFs!A:A,0))*Dataset!Y687/1000,0)</f>
        <v>0</v>
      </c>
      <c r="AA687">
        <v>32.711849000000001</v>
      </c>
      <c r="AB687">
        <v>-117.169442</v>
      </c>
      <c r="AC687">
        <v>0.9</v>
      </c>
      <c r="AD687" t="s">
        <v>18387</v>
      </c>
      <c r="AE687">
        <v>700</v>
      </c>
      <c r="AF687" t="s">
        <v>18496</v>
      </c>
      <c r="AI687" t="s">
        <v>18389</v>
      </c>
      <c r="AJ687" t="s">
        <v>18390</v>
      </c>
      <c r="AK687" t="s">
        <v>18391</v>
      </c>
      <c r="AL687">
        <v>92101</v>
      </c>
      <c r="AM687" t="s">
        <v>18392</v>
      </c>
      <c r="AN687" t="s">
        <v>18393</v>
      </c>
    </row>
    <row r="688" spans="1:40" ht="43.2" x14ac:dyDescent="0.3">
      <c r="A688" t="s">
        <v>3606</v>
      </c>
      <c r="B688" s="2" t="s">
        <v>15</v>
      </c>
      <c r="C688" s="3">
        <v>40025</v>
      </c>
      <c r="D688" t="s">
        <v>193</v>
      </c>
      <c r="E688" t="s">
        <v>3602</v>
      </c>
      <c r="F688" t="s">
        <v>3526</v>
      </c>
      <c r="G688" t="s">
        <v>3603</v>
      </c>
      <c r="H688" s="2" t="s">
        <v>19</v>
      </c>
      <c r="I688" s="2" t="s">
        <v>20</v>
      </c>
      <c r="J688" s="1" t="s">
        <v>3607</v>
      </c>
      <c r="K688" s="1">
        <f t="shared" si="45"/>
        <v>1</v>
      </c>
      <c r="L688" s="1">
        <f t="shared" si="45"/>
        <v>0</v>
      </c>
      <c r="M688" s="1">
        <f t="shared" si="45"/>
        <v>0</v>
      </c>
      <c r="N688" s="1">
        <f t="shared" si="45"/>
        <v>0</v>
      </c>
      <c r="O688" s="1">
        <f t="shared" si="46"/>
        <v>1</v>
      </c>
      <c r="P688" s="1" t="s">
        <v>18346</v>
      </c>
      <c r="Q688" s="1">
        <v>450</v>
      </c>
      <c r="R688" s="1">
        <v>755</v>
      </c>
      <c r="S688" s="9">
        <f t="shared" si="48"/>
        <v>450</v>
      </c>
      <c r="T688" s="3">
        <v>44561</v>
      </c>
      <c r="U688" s="8" t="s">
        <v>3608</v>
      </c>
      <c r="V688" s="3">
        <v>44603</v>
      </c>
      <c r="W688" s="8" t="s">
        <v>2185</v>
      </c>
      <c r="X688" s="8">
        <v>15</v>
      </c>
      <c r="Y688" s="10">
        <f t="shared" si="47"/>
        <v>6750</v>
      </c>
      <c r="Z688" s="10">
        <f>IFERROR(INDEX(EFs!B:B,MATCH(P688,EFs!A:A,0))*Dataset!Y688/1000,0)</f>
        <v>6.1316522167500001</v>
      </c>
      <c r="AA688">
        <v>32.711849000000001</v>
      </c>
      <c r="AB688">
        <v>-117.169442</v>
      </c>
      <c r="AC688">
        <v>0.9</v>
      </c>
      <c r="AD688" t="s">
        <v>18387</v>
      </c>
      <c r="AE688">
        <v>700</v>
      </c>
      <c r="AF688" t="s">
        <v>18496</v>
      </c>
      <c r="AI688" t="s">
        <v>18389</v>
      </c>
      <c r="AJ688" t="s">
        <v>18390</v>
      </c>
      <c r="AK688" t="s">
        <v>18391</v>
      </c>
      <c r="AL688">
        <v>92101</v>
      </c>
      <c r="AM688" t="s">
        <v>18392</v>
      </c>
      <c r="AN688" t="s">
        <v>18393</v>
      </c>
    </row>
    <row r="689" spans="1:40" ht="43.2" x14ac:dyDescent="0.3">
      <c r="A689" t="s">
        <v>3609</v>
      </c>
      <c r="B689" s="2" t="s">
        <v>15</v>
      </c>
      <c r="C689" s="3">
        <v>40025</v>
      </c>
      <c r="D689" t="s">
        <v>193</v>
      </c>
      <c r="E689" t="s">
        <v>3610</v>
      </c>
      <c r="F689" t="s">
        <v>639</v>
      </c>
      <c r="G689" t="s">
        <v>3611</v>
      </c>
      <c r="H689" s="2" t="s">
        <v>465</v>
      </c>
      <c r="I689" s="2" t="s">
        <v>98</v>
      </c>
      <c r="J689" s="1" t="s">
        <v>3612</v>
      </c>
      <c r="K689" s="1">
        <f t="shared" si="45"/>
        <v>1</v>
      </c>
      <c r="L689" s="1">
        <f t="shared" si="45"/>
        <v>0</v>
      </c>
      <c r="M689" s="1">
        <f t="shared" si="45"/>
        <v>0</v>
      </c>
      <c r="N689" s="1">
        <f t="shared" si="45"/>
        <v>0</v>
      </c>
      <c r="O689" s="1">
        <f t="shared" si="46"/>
        <v>1</v>
      </c>
      <c r="P689" s="1" t="s">
        <v>18346</v>
      </c>
      <c r="Q689" s="1">
        <v>450</v>
      </c>
      <c r="R689" s="1">
        <v>685</v>
      </c>
      <c r="S689" s="9">
        <f t="shared" si="48"/>
        <v>450</v>
      </c>
      <c r="T689" s="3">
        <v>44357</v>
      </c>
      <c r="U689" s="8" t="s">
        <v>3613</v>
      </c>
      <c r="V689" s="3">
        <v>44357</v>
      </c>
      <c r="W689" s="8" t="s">
        <v>3614</v>
      </c>
      <c r="X689" s="8">
        <v>4.3</v>
      </c>
      <c r="Y689" s="10">
        <f t="shared" si="47"/>
        <v>1935</v>
      </c>
      <c r="Z689" s="10">
        <f>IFERROR(INDEX(EFs!B:B,MATCH(P689,EFs!A:A,0))*Dataset!Y689/1000,0)</f>
        <v>1.757740302135</v>
      </c>
      <c r="AA689">
        <v>33.219583</v>
      </c>
      <c r="AB689">
        <v>-117.339637</v>
      </c>
      <c r="AC689">
        <v>1</v>
      </c>
      <c r="AD689" t="s">
        <v>18394</v>
      </c>
      <c r="AE689">
        <v>3476</v>
      </c>
      <c r="AF689" t="s">
        <v>18487</v>
      </c>
      <c r="AI689" t="s">
        <v>18410</v>
      </c>
      <c r="AJ689" t="s">
        <v>18390</v>
      </c>
      <c r="AK689" t="s">
        <v>18391</v>
      </c>
      <c r="AL689">
        <v>92058</v>
      </c>
      <c r="AM689" t="s">
        <v>18392</v>
      </c>
      <c r="AN689" t="s">
        <v>18397</v>
      </c>
    </row>
    <row r="690" spans="1:40" ht="57.6" x14ac:dyDescent="0.3">
      <c r="A690" t="s">
        <v>3615</v>
      </c>
      <c r="B690" s="2" t="s">
        <v>15</v>
      </c>
      <c r="C690" s="3">
        <v>40025</v>
      </c>
      <c r="D690" t="s">
        <v>16</v>
      </c>
      <c r="E690" t="s">
        <v>3616</v>
      </c>
      <c r="F690" t="s">
        <v>3617</v>
      </c>
      <c r="G690" t="s">
        <v>3618</v>
      </c>
      <c r="H690" s="2" t="s">
        <v>523</v>
      </c>
      <c r="I690" s="2" t="s">
        <v>164</v>
      </c>
      <c r="J690" s="1" t="s">
        <v>3619</v>
      </c>
      <c r="K690" s="1">
        <f t="shared" si="45"/>
        <v>1</v>
      </c>
      <c r="L690" s="1">
        <f t="shared" si="45"/>
        <v>0</v>
      </c>
      <c r="M690" s="1">
        <f t="shared" si="45"/>
        <v>0</v>
      </c>
      <c r="N690" s="1">
        <f t="shared" si="45"/>
        <v>0</v>
      </c>
      <c r="O690" s="1">
        <f t="shared" si="46"/>
        <v>1</v>
      </c>
      <c r="P690" s="1" t="s">
        <v>18346</v>
      </c>
      <c r="Q690" s="1">
        <v>50</v>
      </c>
      <c r="R690" s="1">
        <v>100</v>
      </c>
      <c r="S690" s="9">
        <f t="shared" si="48"/>
        <v>50</v>
      </c>
      <c r="T690" s="3">
        <v>44561</v>
      </c>
      <c r="U690" s="8" t="s">
        <v>3620</v>
      </c>
      <c r="V690" s="3">
        <v>44790</v>
      </c>
      <c r="W690" s="8" t="s">
        <v>3621</v>
      </c>
      <c r="X690" s="8">
        <v>11.1</v>
      </c>
      <c r="Y690" s="10">
        <f t="shared" si="47"/>
        <v>555</v>
      </c>
      <c r="Z690" s="10">
        <f>IFERROR(INDEX(EFs!B:B,MATCH(P690,EFs!A:A,0))*Dataset!Y690/1000,0)</f>
        <v>0.504158071155</v>
      </c>
      <c r="AA690">
        <v>33.213200000000001</v>
      </c>
      <c r="AB690">
        <v>-117.35493099999999</v>
      </c>
      <c r="AC690">
        <v>1</v>
      </c>
      <c r="AD690" t="s">
        <v>18387</v>
      </c>
      <c r="AE690">
        <v>401</v>
      </c>
      <c r="AF690" t="s">
        <v>18554</v>
      </c>
      <c r="AI690" t="s">
        <v>18410</v>
      </c>
      <c r="AJ690" t="s">
        <v>18390</v>
      </c>
      <c r="AK690" t="s">
        <v>18391</v>
      </c>
      <c r="AL690">
        <v>92058</v>
      </c>
      <c r="AM690" t="s">
        <v>18392</v>
      </c>
      <c r="AN690" t="s">
        <v>18393</v>
      </c>
    </row>
    <row r="691" spans="1:40" ht="57.6" x14ac:dyDescent="0.3">
      <c r="A691" t="s">
        <v>3622</v>
      </c>
      <c r="B691" s="2" t="s">
        <v>15</v>
      </c>
      <c r="C691" s="3">
        <v>40025</v>
      </c>
      <c r="D691" t="s">
        <v>16</v>
      </c>
      <c r="E691" t="s">
        <v>3623</v>
      </c>
      <c r="F691" t="s">
        <v>72</v>
      </c>
      <c r="G691" t="s">
        <v>3624</v>
      </c>
      <c r="H691" s="2" t="s">
        <v>313</v>
      </c>
      <c r="I691" s="2" t="s">
        <v>53</v>
      </c>
      <c r="J691" s="1" t="s">
        <v>3625</v>
      </c>
      <c r="K691" s="1">
        <f t="shared" si="45"/>
        <v>1</v>
      </c>
      <c r="L691" s="1">
        <f t="shared" si="45"/>
        <v>0</v>
      </c>
      <c r="M691" s="1">
        <f t="shared" si="45"/>
        <v>0</v>
      </c>
      <c r="N691" s="1">
        <f t="shared" si="45"/>
        <v>0</v>
      </c>
      <c r="O691" s="1">
        <f t="shared" si="46"/>
        <v>1</v>
      </c>
      <c r="P691" s="1" t="s">
        <v>18346</v>
      </c>
      <c r="Q691" s="1">
        <v>600</v>
      </c>
      <c r="R691" s="1">
        <v>896</v>
      </c>
      <c r="S691" s="9">
        <f t="shared" si="48"/>
        <v>600</v>
      </c>
      <c r="T691" s="3">
        <v>44620</v>
      </c>
      <c r="U691" s="8" t="s">
        <v>439</v>
      </c>
      <c r="V691" s="3">
        <v>44620</v>
      </c>
      <c r="W691" s="8" t="s">
        <v>439</v>
      </c>
      <c r="X691" s="8">
        <v>0</v>
      </c>
      <c r="Y691" s="10">
        <f t="shared" si="47"/>
        <v>0</v>
      </c>
      <c r="Z691" s="10">
        <f>IFERROR(INDEX(EFs!B:B,MATCH(P691,EFs!A:A,0))*Dataset!Y691/1000,0)</f>
        <v>0</v>
      </c>
      <c r="AA691">
        <v>33.129246000000002</v>
      </c>
      <c r="AB691">
        <v>-117.112317</v>
      </c>
      <c r="AC691">
        <v>1</v>
      </c>
      <c r="AD691" t="s">
        <v>18387</v>
      </c>
      <c r="AE691">
        <v>1441</v>
      </c>
      <c r="AF691" t="s">
        <v>18817</v>
      </c>
      <c r="AI691" t="s">
        <v>18421</v>
      </c>
      <c r="AJ691" t="s">
        <v>18390</v>
      </c>
      <c r="AK691" t="s">
        <v>18391</v>
      </c>
      <c r="AL691">
        <v>92026</v>
      </c>
      <c r="AM691" t="s">
        <v>18392</v>
      </c>
      <c r="AN691" t="s">
        <v>18393</v>
      </c>
    </row>
    <row r="692" spans="1:40" ht="43.2" x14ac:dyDescent="0.3">
      <c r="A692" t="s">
        <v>3626</v>
      </c>
      <c r="B692" s="2" t="s">
        <v>15</v>
      </c>
      <c r="C692" s="3">
        <v>40025</v>
      </c>
      <c r="D692" t="s">
        <v>16</v>
      </c>
      <c r="E692" t="s">
        <v>3627</v>
      </c>
      <c r="F692" t="s">
        <v>3628</v>
      </c>
      <c r="G692" t="s">
        <v>3629</v>
      </c>
      <c r="H692" s="2" t="s">
        <v>694</v>
      </c>
      <c r="I692" s="2" t="s">
        <v>98</v>
      </c>
      <c r="J692" s="1" t="s">
        <v>3630</v>
      </c>
      <c r="K692" s="1">
        <f t="shared" si="45"/>
        <v>1</v>
      </c>
      <c r="L692" s="1">
        <f t="shared" si="45"/>
        <v>0</v>
      </c>
      <c r="M692" s="1">
        <f t="shared" si="45"/>
        <v>0</v>
      </c>
      <c r="N692" s="1">
        <f t="shared" si="45"/>
        <v>0</v>
      </c>
      <c r="O692" s="1">
        <f t="shared" si="46"/>
        <v>1</v>
      </c>
      <c r="P692" s="1" t="s">
        <v>18346</v>
      </c>
      <c r="Q692" s="1">
        <v>250</v>
      </c>
      <c r="R692" s="1">
        <v>380</v>
      </c>
      <c r="S692" s="9">
        <f t="shared" si="48"/>
        <v>250</v>
      </c>
      <c r="T692" s="3">
        <v>44601</v>
      </c>
      <c r="U692" s="8" t="s">
        <v>3631</v>
      </c>
      <c r="V692" s="3">
        <v>44601</v>
      </c>
      <c r="W692" s="8" t="s">
        <v>473</v>
      </c>
      <c r="X692" s="8">
        <v>0.6</v>
      </c>
      <c r="Y692" s="10">
        <f t="shared" si="47"/>
        <v>150</v>
      </c>
      <c r="Z692" s="10">
        <f>IFERROR(INDEX(EFs!B:B,MATCH(P692,EFs!A:A,0))*Dataset!Y692/1000,0)</f>
        <v>0.13625893815000001</v>
      </c>
      <c r="AA692">
        <v>33.132002999999997</v>
      </c>
      <c r="AB692">
        <v>-117.25067900000001</v>
      </c>
      <c r="AC692">
        <v>1</v>
      </c>
      <c r="AD692" t="s">
        <v>18394</v>
      </c>
      <c r="AE692">
        <v>2858</v>
      </c>
      <c r="AF692" t="s">
        <v>18818</v>
      </c>
      <c r="AG692" t="s">
        <v>18510</v>
      </c>
      <c r="AH692">
        <v>100</v>
      </c>
      <c r="AI692" t="s">
        <v>18509</v>
      </c>
      <c r="AJ692" t="s">
        <v>18390</v>
      </c>
      <c r="AK692" t="s">
        <v>18391</v>
      </c>
      <c r="AL692">
        <v>92010</v>
      </c>
      <c r="AM692" t="s">
        <v>18392</v>
      </c>
      <c r="AN692" t="s">
        <v>18397</v>
      </c>
    </row>
    <row r="693" spans="1:40" ht="43.2" x14ac:dyDescent="0.3">
      <c r="A693" t="s">
        <v>3632</v>
      </c>
      <c r="B693" s="2" t="s">
        <v>15</v>
      </c>
      <c r="C693" s="3">
        <v>40025</v>
      </c>
      <c r="D693" t="s">
        <v>16</v>
      </c>
      <c r="E693" t="s">
        <v>3633</v>
      </c>
      <c r="F693" t="s">
        <v>3634</v>
      </c>
      <c r="G693" t="s">
        <v>3635</v>
      </c>
      <c r="H693" s="2" t="s">
        <v>97</v>
      </c>
      <c r="I693" s="2" t="s">
        <v>98</v>
      </c>
      <c r="J693" s="1" t="s">
        <v>3636</v>
      </c>
      <c r="K693" s="1">
        <f t="shared" si="45"/>
        <v>1</v>
      </c>
      <c r="L693" s="1">
        <f t="shared" si="45"/>
        <v>0</v>
      </c>
      <c r="M693" s="1">
        <f t="shared" si="45"/>
        <v>0</v>
      </c>
      <c r="N693" s="1">
        <f t="shared" si="45"/>
        <v>0</v>
      </c>
      <c r="O693" s="1">
        <f t="shared" si="46"/>
        <v>1</v>
      </c>
      <c r="P693" s="1" t="s">
        <v>18346</v>
      </c>
      <c r="Q693" s="1" t="s">
        <v>18355</v>
      </c>
      <c r="R693" s="1">
        <v>160</v>
      </c>
      <c r="S693" s="9">
        <f t="shared" si="48"/>
        <v>119.31200000000001</v>
      </c>
      <c r="T693" s="3">
        <v>44596</v>
      </c>
      <c r="U693" s="8" t="s">
        <v>3637</v>
      </c>
      <c r="V693" s="3">
        <v>44596</v>
      </c>
      <c r="W693" s="8" t="s">
        <v>3638</v>
      </c>
      <c r="X693" s="8">
        <v>1.5</v>
      </c>
      <c r="Y693" s="10">
        <f t="shared" si="47"/>
        <v>178.96800000000002</v>
      </c>
      <c r="Z693" s="10">
        <f>IFERROR(INDEX(EFs!B:B,MATCH(P693,EFs!A:A,0))*Dataset!Y693/1000,0)</f>
        <v>0.16257326428552801</v>
      </c>
      <c r="AA693">
        <v>33.195743</v>
      </c>
      <c r="AB693">
        <v>-117.377931</v>
      </c>
      <c r="AC693">
        <v>1</v>
      </c>
      <c r="AD693" t="s">
        <v>18408</v>
      </c>
      <c r="AF693" t="s">
        <v>18819</v>
      </c>
      <c r="AI693" t="s">
        <v>18410</v>
      </c>
      <c r="AJ693" t="s">
        <v>18390</v>
      </c>
      <c r="AK693" t="s">
        <v>18391</v>
      </c>
      <c r="AL693">
        <v>92054</v>
      </c>
      <c r="AM693" t="s">
        <v>18392</v>
      </c>
      <c r="AN693" t="s">
        <v>18397</v>
      </c>
    </row>
    <row r="694" spans="1:40" ht="57.6" x14ac:dyDescent="0.3">
      <c r="A694" t="s">
        <v>3639</v>
      </c>
      <c r="B694" s="2" t="s">
        <v>15</v>
      </c>
      <c r="C694" s="3">
        <v>40025</v>
      </c>
      <c r="D694" t="s">
        <v>193</v>
      </c>
      <c r="E694" t="s">
        <v>3640</v>
      </c>
      <c r="F694" t="s">
        <v>3641</v>
      </c>
      <c r="G694" t="s">
        <v>3642</v>
      </c>
      <c r="H694" s="2" t="s">
        <v>754</v>
      </c>
      <c r="I694" s="2" t="s">
        <v>139</v>
      </c>
      <c r="J694" s="1" t="s">
        <v>3643</v>
      </c>
      <c r="K694" s="1">
        <f t="shared" si="45"/>
        <v>1</v>
      </c>
      <c r="L694" s="1">
        <f t="shared" si="45"/>
        <v>0</v>
      </c>
      <c r="M694" s="1">
        <f t="shared" si="45"/>
        <v>0</v>
      </c>
      <c r="N694" s="1">
        <f t="shared" si="45"/>
        <v>0</v>
      </c>
      <c r="O694" s="1">
        <f t="shared" si="46"/>
        <v>1</v>
      </c>
      <c r="P694" s="1" t="s">
        <v>18346</v>
      </c>
      <c r="Q694" s="1">
        <v>1000</v>
      </c>
      <c r="R694" s="1">
        <v>1501</v>
      </c>
      <c r="S694" s="9">
        <f t="shared" si="48"/>
        <v>1000</v>
      </c>
      <c r="T694" s="3">
        <v>44561</v>
      </c>
      <c r="U694" s="8" t="s">
        <v>2494</v>
      </c>
      <c r="V694" s="3">
        <v>44561</v>
      </c>
      <c r="W694" s="8" t="s">
        <v>3263</v>
      </c>
      <c r="X694" s="8">
        <v>25</v>
      </c>
      <c r="Y694" s="10">
        <f t="shared" si="47"/>
        <v>25000</v>
      </c>
      <c r="Z694" s="10">
        <f>IFERROR(INDEX(EFs!B:B,MATCH(P694,EFs!A:A,0))*Dataset!Y694/1000,0)</f>
        <v>22.709823025000002</v>
      </c>
      <c r="AA694">
        <v>32.870761999999999</v>
      </c>
      <c r="AB694">
        <v>-117.198031</v>
      </c>
      <c r="AC694">
        <v>1</v>
      </c>
      <c r="AD694" t="s">
        <v>18387</v>
      </c>
      <c r="AE694">
        <v>5200</v>
      </c>
      <c r="AF694" t="s">
        <v>18820</v>
      </c>
      <c r="AI694" t="s">
        <v>18389</v>
      </c>
      <c r="AJ694" t="s">
        <v>18390</v>
      </c>
      <c r="AK694" t="s">
        <v>18391</v>
      </c>
      <c r="AL694">
        <v>92122</v>
      </c>
      <c r="AM694" t="s">
        <v>18392</v>
      </c>
      <c r="AN694" t="s">
        <v>18393</v>
      </c>
    </row>
    <row r="695" spans="1:40" ht="57.6" x14ac:dyDescent="0.3">
      <c r="A695" t="s">
        <v>3644</v>
      </c>
      <c r="B695" s="2" t="s">
        <v>15</v>
      </c>
      <c r="C695" s="3">
        <v>40025</v>
      </c>
      <c r="D695" t="s">
        <v>193</v>
      </c>
      <c r="E695" t="s">
        <v>3640</v>
      </c>
      <c r="F695" t="s">
        <v>3641</v>
      </c>
      <c r="G695" t="s">
        <v>3642</v>
      </c>
      <c r="H695" s="2" t="s">
        <v>754</v>
      </c>
      <c r="I695" s="2" t="s">
        <v>139</v>
      </c>
      <c r="J695" s="1" t="s">
        <v>3645</v>
      </c>
      <c r="K695" s="1">
        <f t="shared" si="45"/>
        <v>1</v>
      </c>
      <c r="L695" s="1">
        <f t="shared" si="45"/>
        <v>0</v>
      </c>
      <c r="M695" s="1">
        <f t="shared" si="45"/>
        <v>0</v>
      </c>
      <c r="N695" s="1">
        <f t="shared" si="45"/>
        <v>0</v>
      </c>
      <c r="O695" s="1">
        <f t="shared" si="46"/>
        <v>1</v>
      </c>
      <c r="P695" s="1" t="s">
        <v>18346</v>
      </c>
      <c r="Q695" s="1">
        <v>1000</v>
      </c>
      <c r="R695" s="1">
        <v>1501</v>
      </c>
      <c r="S695" s="9">
        <f t="shared" si="48"/>
        <v>1000</v>
      </c>
      <c r="T695" s="3">
        <v>44561</v>
      </c>
      <c r="U695" s="8" t="s">
        <v>3646</v>
      </c>
      <c r="V695" s="3">
        <v>44733</v>
      </c>
      <c r="W695" s="8" t="s">
        <v>791</v>
      </c>
      <c r="X695" s="8">
        <v>27</v>
      </c>
      <c r="Y695" s="10">
        <f t="shared" si="47"/>
        <v>27000</v>
      </c>
      <c r="Z695" s="10">
        <f>IFERROR(INDEX(EFs!B:B,MATCH(P695,EFs!A:A,0))*Dataset!Y695/1000,0)</f>
        <v>24.526608867</v>
      </c>
      <c r="AA695">
        <v>32.870761999999999</v>
      </c>
      <c r="AB695">
        <v>-117.198031</v>
      </c>
      <c r="AC695">
        <v>1</v>
      </c>
      <c r="AD695" t="s">
        <v>18387</v>
      </c>
      <c r="AE695">
        <v>5200</v>
      </c>
      <c r="AF695" t="s">
        <v>18820</v>
      </c>
      <c r="AI695" t="s">
        <v>18389</v>
      </c>
      <c r="AJ695" t="s">
        <v>18390</v>
      </c>
      <c r="AK695" t="s">
        <v>18391</v>
      </c>
      <c r="AL695">
        <v>92122</v>
      </c>
      <c r="AM695" t="s">
        <v>18392</v>
      </c>
      <c r="AN695" t="s">
        <v>18393</v>
      </c>
    </row>
    <row r="696" spans="1:40" ht="43.2" x14ac:dyDescent="0.3">
      <c r="A696" t="s">
        <v>3647</v>
      </c>
      <c r="B696" s="2" t="s">
        <v>15</v>
      </c>
      <c r="C696" s="3">
        <v>40025</v>
      </c>
      <c r="D696" t="s">
        <v>193</v>
      </c>
      <c r="E696" t="s">
        <v>822</v>
      </c>
      <c r="F696" t="s">
        <v>823</v>
      </c>
      <c r="G696" t="s">
        <v>824</v>
      </c>
      <c r="H696" s="2" t="s">
        <v>19</v>
      </c>
      <c r="I696" s="2" t="s">
        <v>20</v>
      </c>
      <c r="J696" s="1" t="s">
        <v>3648</v>
      </c>
      <c r="K696" s="1">
        <f t="shared" si="45"/>
        <v>1</v>
      </c>
      <c r="L696" s="1">
        <f t="shared" si="45"/>
        <v>0</v>
      </c>
      <c r="M696" s="1">
        <f t="shared" si="45"/>
        <v>0</v>
      </c>
      <c r="N696" s="1">
        <f t="shared" si="45"/>
        <v>0</v>
      </c>
      <c r="O696" s="1">
        <f t="shared" si="46"/>
        <v>1</v>
      </c>
      <c r="P696" s="1" t="s">
        <v>18346</v>
      </c>
      <c r="Q696" s="1">
        <v>750</v>
      </c>
      <c r="R696" s="1">
        <v>1120</v>
      </c>
      <c r="S696" s="9">
        <f t="shared" si="48"/>
        <v>750</v>
      </c>
      <c r="T696" s="3">
        <v>44561</v>
      </c>
      <c r="U696" s="8" t="s">
        <v>900</v>
      </c>
      <c r="V696" s="3">
        <v>44673</v>
      </c>
      <c r="W696" s="8" t="s">
        <v>3649</v>
      </c>
      <c r="X696" s="8">
        <v>27.8</v>
      </c>
      <c r="Y696" s="10">
        <f t="shared" si="47"/>
        <v>20850</v>
      </c>
      <c r="Z696" s="10">
        <f>IFERROR(INDEX(EFs!B:B,MATCH(P696,EFs!A:A,0))*Dataset!Y696/1000,0)</f>
        <v>18.939992402849999</v>
      </c>
      <c r="AA696">
        <v>32.707754000000001</v>
      </c>
      <c r="AB696">
        <v>-117.15005499999999</v>
      </c>
      <c r="AC696">
        <v>1</v>
      </c>
      <c r="AD696" t="s">
        <v>18387</v>
      </c>
      <c r="AE696">
        <v>100</v>
      </c>
      <c r="AF696" t="s">
        <v>18527</v>
      </c>
      <c r="AI696" t="s">
        <v>18389</v>
      </c>
      <c r="AJ696" t="s">
        <v>18390</v>
      </c>
      <c r="AK696" t="s">
        <v>18391</v>
      </c>
      <c r="AL696">
        <v>92101</v>
      </c>
      <c r="AM696" t="s">
        <v>18392</v>
      </c>
      <c r="AN696" t="s">
        <v>18393</v>
      </c>
    </row>
    <row r="697" spans="1:40" ht="57.6" x14ac:dyDescent="0.3">
      <c r="A697" t="s">
        <v>3650</v>
      </c>
      <c r="B697" s="2" t="s">
        <v>15</v>
      </c>
      <c r="C697" s="3">
        <v>40025</v>
      </c>
      <c r="D697" t="s">
        <v>193</v>
      </c>
      <c r="E697" t="s">
        <v>3651</v>
      </c>
      <c r="F697" t="s">
        <v>233</v>
      </c>
      <c r="G697" t="s">
        <v>3652</v>
      </c>
      <c r="H697" s="2" t="s">
        <v>19</v>
      </c>
      <c r="I697" s="2" t="s">
        <v>20</v>
      </c>
      <c r="J697" s="1" t="s">
        <v>3653</v>
      </c>
      <c r="K697" s="1">
        <f t="shared" si="45"/>
        <v>1</v>
      </c>
      <c r="L697" s="1">
        <f t="shared" si="45"/>
        <v>0</v>
      </c>
      <c r="M697" s="1">
        <f t="shared" si="45"/>
        <v>0</v>
      </c>
      <c r="N697" s="1">
        <f t="shared" si="45"/>
        <v>0</v>
      </c>
      <c r="O697" s="1">
        <f t="shared" si="46"/>
        <v>1</v>
      </c>
      <c r="P697" s="1" t="s">
        <v>18346</v>
      </c>
      <c r="Q697" s="1">
        <v>750</v>
      </c>
      <c r="R697" s="1">
        <v>1120</v>
      </c>
      <c r="S697" s="9">
        <f t="shared" si="48"/>
        <v>750</v>
      </c>
      <c r="T697" s="8"/>
      <c r="U697" s="8"/>
      <c r="V697" s="8"/>
      <c r="W697" s="8"/>
      <c r="X697" s="8"/>
      <c r="Y697" s="10">
        <f t="shared" si="47"/>
        <v>0</v>
      </c>
      <c r="Z697" s="10">
        <f>IFERROR(INDEX(EFs!B:B,MATCH(P697,EFs!A:A,0))*Dataset!Y697/1000,0)</f>
        <v>0</v>
      </c>
      <c r="AA697">
        <v>32.720553000000002</v>
      </c>
      <c r="AB697">
        <v>-117.168879</v>
      </c>
      <c r="AC697">
        <v>1</v>
      </c>
      <c r="AD697" t="s">
        <v>18387</v>
      </c>
      <c r="AE697">
        <v>1455</v>
      </c>
      <c r="AF697" t="s">
        <v>18821</v>
      </c>
      <c r="AI697" t="s">
        <v>18389</v>
      </c>
      <c r="AJ697" t="s">
        <v>18390</v>
      </c>
      <c r="AK697" t="s">
        <v>18391</v>
      </c>
      <c r="AL697">
        <v>92101</v>
      </c>
      <c r="AM697" t="s">
        <v>18392</v>
      </c>
      <c r="AN697" t="s">
        <v>18393</v>
      </c>
    </row>
    <row r="698" spans="1:40" ht="43.2" x14ac:dyDescent="0.3">
      <c r="A698" t="s">
        <v>3654</v>
      </c>
      <c r="B698" s="2" t="s">
        <v>15</v>
      </c>
      <c r="C698" s="3">
        <v>40025</v>
      </c>
      <c r="D698" t="s">
        <v>193</v>
      </c>
      <c r="E698" t="s">
        <v>2558</v>
      </c>
      <c r="F698" t="s">
        <v>273</v>
      </c>
      <c r="G698" t="s">
        <v>3655</v>
      </c>
      <c r="H698" s="2" t="s">
        <v>739</v>
      </c>
      <c r="I698" s="2" t="s">
        <v>236</v>
      </c>
      <c r="J698" s="1" t="s">
        <v>3656</v>
      </c>
      <c r="K698" s="1">
        <f t="shared" si="45"/>
        <v>1</v>
      </c>
      <c r="L698" s="1">
        <f t="shared" si="45"/>
        <v>0</v>
      </c>
      <c r="M698" s="1">
        <f t="shared" si="45"/>
        <v>0</v>
      </c>
      <c r="N698" s="1">
        <f t="shared" si="45"/>
        <v>0</v>
      </c>
      <c r="O698" s="1">
        <f t="shared" si="46"/>
        <v>1</v>
      </c>
      <c r="P698" s="1" t="s">
        <v>18346</v>
      </c>
      <c r="Q698" s="1">
        <v>287</v>
      </c>
      <c r="R698" s="1">
        <v>382</v>
      </c>
      <c r="S698" s="9">
        <f t="shared" si="48"/>
        <v>287</v>
      </c>
      <c r="T698" s="3">
        <v>44453</v>
      </c>
      <c r="U698" s="8" t="s">
        <v>1882</v>
      </c>
      <c r="V698" s="3">
        <v>44453</v>
      </c>
      <c r="W698" s="8" t="s">
        <v>3657</v>
      </c>
      <c r="X698" s="8">
        <v>9.6</v>
      </c>
      <c r="Y698" s="10">
        <f t="shared" si="47"/>
        <v>2755.2</v>
      </c>
      <c r="Z698" s="10">
        <f>IFERROR(INDEX(EFs!B:B,MATCH(P698,EFs!A:A,0))*Dataset!Y698/1000,0)</f>
        <v>2.5028041759391999</v>
      </c>
      <c r="AA698">
        <v>32.913615999999998</v>
      </c>
      <c r="AB698">
        <v>-117.121224</v>
      </c>
      <c r="AC698">
        <v>1</v>
      </c>
      <c r="AD698" t="s">
        <v>18387</v>
      </c>
      <c r="AE698">
        <v>10604</v>
      </c>
      <c r="AF698" t="s">
        <v>18822</v>
      </c>
      <c r="AI698" t="s">
        <v>18389</v>
      </c>
      <c r="AJ698" t="s">
        <v>18390</v>
      </c>
      <c r="AK698" t="s">
        <v>18391</v>
      </c>
      <c r="AL698">
        <v>92126</v>
      </c>
      <c r="AM698" t="s">
        <v>18392</v>
      </c>
      <c r="AN698" t="s">
        <v>18407</v>
      </c>
    </row>
    <row r="699" spans="1:40" ht="43.2" x14ac:dyDescent="0.3">
      <c r="A699" t="s">
        <v>3658</v>
      </c>
      <c r="B699" s="2" t="s">
        <v>15</v>
      </c>
      <c r="C699" s="3">
        <v>40025</v>
      </c>
      <c r="D699" t="s">
        <v>25</v>
      </c>
      <c r="E699" t="s">
        <v>3659</v>
      </c>
      <c r="F699" t="s">
        <v>3660</v>
      </c>
      <c r="G699" t="s">
        <v>3661</v>
      </c>
      <c r="H699" s="2" t="s">
        <v>781</v>
      </c>
      <c r="I699" s="2" t="s">
        <v>782</v>
      </c>
      <c r="J699" s="1" t="s">
        <v>3662</v>
      </c>
      <c r="K699" s="1">
        <f t="shared" si="45"/>
        <v>1</v>
      </c>
      <c r="L699" s="1">
        <f t="shared" si="45"/>
        <v>0</v>
      </c>
      <c r="M699" s="1">
        <f t="shared" si="45"/>
        <v>0</v>
      </c>
      <c r="N699" s="1">
        <f t="shared" si="45"/>
        <v>0</v>
      </c>
      <c r="O699" s="1">
        <f t="shared" si="46"/>
        <v>1</v>
      </c>
      <c r="P699" s="1" t="s">
        <v>18346</v>
      </c>
      <c r="Q699" s="1" t="s">
        <v>18355</v>
      </c>
      <c r="R699" s="1">
        <v>248</v>
      </c>
      <c r="S699" s="9">
        <f t="shared" si="48"/>
        <v>184.93360000000001</v>
      </c>
      <c r="T699" s="3">
        <v>44546</v>
      </c>
      <c r="U699" s="8" t="s">
        <v>3663</v>
      </c>
      <c r="V699" s="3">
        <v>44546</v>
      </c>
      <c r="W699" s="8" t="s">
        <v>3664</v>
      </c>
      <c r="X699" s="8">
        <v>7.4</v>
      </c>
      <c r="Y699" s="10">
        <f t="shared" si="47"/>
        <v>1368.5086400000002</v>
      </c>
      <c r="Z699" s="10">
        <f>IFERROR(INDEX(EFs!B:B,MATCH(P699,EFs!A:A,0))*Dataset!Y699/1000,0)</f>
        <v>1.2431435609033377</v>
      </c>
      <c r="AA699">
        <v>32.890441000000003</v>
      </c>
      <c r="AB699">
        <v>-117.200322</v>
      </c>
      <c r="AC699">
        <v>1</v>
      </c>
      <c r="AD699" t="s">
        <v>18387</v>
      </c>
      <c r="AE699">
        <v>4940</v>
      </c>
      <c r="AF699" t="s">
        <v>18722</v>
      </c>
      <c r="AI699" t="s">
        <v>18389</v>
      </c>
      <c r="AJ699" t="s">
        <v>18390</v>
      </c>
      <c r="AK699" t="s">
        <v>18391</v>
      </c>
      <c r="AL699">
        <v>92121</v>
      </c>
      <c r="AM699" t="s">
        <v>18392</v>
      </c>
      <c r="AN699" t="s">
        <v>18393</v>
      </c>
    </row>
    <row r="700" spans="1:40" ht="57.6" x14ac:dyDescent="0.3">
      <c r="A700" t="s">
        <v>3665</v>
      </c>
      <c r="B700" s="2" t="s">
        <v>15</v>
      </c>
      <c r="C700" s="3">
        <v>40025</v>
      </c>
      <c r="D700" t="s">
        <v>193</v>
      </c>
      <c r="E700" t="s">
        <v>3666</v>
      </c>
      <c r="F700" t="s">
        <v>3667</v>
      </c>
      <c r="G700" t="s">
        <v>3668</v>
      </c>
      <c r="H700" s="2" t="s">
        <v>523</v>
      </c>
      <c r="I700" s="2" t="s">
        <v>164</v>
      </c>
      <c r="J700" s="1" t="s">
        <v>3669</v>
      </c>
      <c r="K700" s="1">
        <f t="shared" si="45"/>
        <v>1</v>
      </c>
      <c r="L700" s="1">
        <f t="shared" si="45"/>
        <v>0</v>
      </c>
      <c r="M700" s="1">
        <f t="shared" si="45"/>
        <v>0</v>
      </c>
      <c r="N700" s="1">
        <f t="shared" si="45"/>
        <v>0</v>
      </c>
      <c r="O700" s="1">
        <f t="shared" si="46"/>
        <v>1</v>
      </c>
      <c r="P700" s="1" t="s">
        <v>18346</v>
      </c>
      <c r="Q700" s="1">
        <v>125</v>
      </c>
      <c r="R700" s="1">
        <v>190</v>
      </c>
      <c r="S700" s="9">
        <f t="shared" si="48"/>
        <v>125</v>
      </c>
      <c r="T700" s="3">
        <v>44328</v>
      </c>
      <c r="U700" s="8" t="s">
        <v>3670</v>
      </c>
      <c r="V700" s="3">
        <v>44328</v>
      </c>
      <c r="W700" s="8" t="s">
        <v>3671</v>
      </c>
      <c r="X700" s="8">
        <v>3.1</v>
      </c>
      <c r="Y700" s="10">
        <f t="shared" si="47"/>
        <v>387.5</v>
      </c>
      <c r="Z700" s="10">
        <f>IFERROR(INDEX(EFs!B:B,MATCH(P700,EFs!A:A,0))*Dataset!Y700/1000,0)</f>
        <v>0.35200225688749998</v>
      </c>
      <c r="AA700">
        <v>33.195534000000002</v>
      </c>
      <c r="AB700">
        <v>-117.35453800000001</v>
      </c>
      <c r="AC700">
        <v>0.5</v>
      </c>
      <c r="AD700" t="s">
        <v>18422</v>
      </c>
      <c r="AI700" t="s">
        <v>18410</v>
      </c>
      <c r="AJ700" t="s">
        <v>18390</v>
      </c>
      <c r="AK700" t="s">
        <v>18391</v>
      </c>
      <c r="AL700">
        <v>92054</v>
      </c>
      <c r="AM700" t="s">
        <v>18392</v>
      </c>
      <c r="AN700" t="s">
        <v>18397</v>
      </c>
    </row>
    <row r="701" spans="1:40" ht="57.6" x14ac:dyDescent="0.3">
      <c r="A701" t="s">
        <v>3672</v>
      </c>
      <c r="B701" s="2" t="s">
        <v>15</v>
      </c>
      <c r="C701" s="3">
        <v>40025</v>
      </c>
      <c r="D701" t="s">
        <v>193</v>
      </c>
      <c r="E701" t="s">
        <v>3673</v>
      </c>
      <c r="F701" t="s">
        <v>1762</v>
      </c>
      <c r="G701" t="s">
        <v>3674</v>
      </c>
      <c r="H701" s="2" t="s">
        <v>781</v>
      </c>
      <c r="I701" s="2" t="s">
        <v>782</v>
      </c>
      <c r="J701" s="1" t="s">
        <v>3675</v>
      </c>
      <c r="K701" s="1">
        <f t="shared" si="45"/>
        <v>1</v>
      </c>
      <c r="L701" s="1">
        <f t="shared" si="45"/>
        <v>0</v>
      </c>
      <c r="M701" s="1">
        <f t="shared" si="45"/>
        <v>0</v>
      </c>
      <c r="N701" s="1">
        <f t="shared" si="45"/>
        <v>0</v>
      </c>
      <c r="O701" s="1">
        <f t="shared" si="46"/>
        <v>1</v>
      </c>
      <c r="P701" s="1" t="s">
        <v>18346</v>
      </c>
      <c r="Q701" s="1">
        <v>225</v>
      </c>
      <c r="R701" s="1">
        <v>347</v>
      </c>
      <c r="S701" s="9">
        <f t="shared" si="48"/>
        <v>225</v>
      </c>
      <c r="T701" s="3">
        <v>44561</v>
      </c>
      <c r="U701" s="8" t="s">
        <v>3676</v>
      </c>
      <c r="V701" s="3">
        <v>44659</v>
      </c>
      <c r="W701" s="8" t="s">
        <v>3677</v>
      </c>
      <c r="X701" s="8">
        <v>15.6</v>
      </c>
      <c r="Y701" s="10">
        <f t="shared" si="47"/>
        <v>3510</v>
      </c>
      <c r="Z701" s="10">
        <f>IFERROR(INDEX(EFs!B:B,MATCH(P701,EFs!A:A,0))*Dataset!Y701/1000,0)</f>
        <v>3.1884591527100001</v>
      </c>
      <c r="AA701">
        <v>32.904361000000002</v>
      </c>
      <c r="AB701">
        <v>-117.22983499999999</v>
      </c>
      <c r="AC701">
        <v>1</v>
      </c>
      <c r="AD701" t="s">
        <v>18387</v>
      </c>
      <c r="AE701">
        <v>11040</v>
      </c>
      <c r="AF701" t="s">
        <v>18650</v>
      </c>
      <c r="AI701" t="s">
        <v>18389</v>
      </c>
      <c r="AJ701" t="s">
        <v>18390</v>
      </c>
      <c r="AK701" t="s">
        <v>18391</v>
      </c>
      <c r="AL701">
        <v>92121</v>
      </c>
      <c r="AM701" t="s">
        <v>18392</v>
      </c>
      <c r="AN701" t="s">
        <v>18393</v>
      </c>
    </row>
    <row r="702" spans="1:40" ht="72" x14ac:dyDescent="0.3">
      <c r="A702" t="s">
        <v>3678</v>
      </c>
      <c r="B702" s="2" t="s">
        <v>15</v>
      </c>
      <c r="C702" s="3">
        <v>40025</v>
      </c>
      <c r="D702" t="s">
        <v>16</v>
      </c>
      <c r="E702" t="s">
        <v>1160</v>
      </c>
      <c r="F702" t="s">
        <v>1161</v>
      </c>
      <c r="G702" t="s">
        <v>3679</v>
      </c>
      <c r="H702" s="2" t="s">
        <v>163</v>
      </c>
      <c r="I702" s="2" t="s">
        <v>164</v>
      </c>
      <c r="J702" s="1" t="s">
        <v>3680</v>
      </c>
      <c r="K702" s="1">
        <f t="shared" si="45"/>
        <v>1</v>
      </c>
      <c r="L702" s="1">
        <f t="shared" si="45"/>
        <v>0</v>
      </c>
      <c r="M702" s="1">
        <f t="shared" si="45"/>
        <v>0</v>
      </c>
      <c r="N702" s="1">
        <f t="shared" si="45"/>
        <v>0</v>
      </c>
      <c r="O702" s="1">
        <f t="shared" si="46"/>
        <v>1</v>
      </c>
      <c r="P702" s="1" t="s">
        <v>18346</v>
      </c>
      <c r="Q702" s="1">
        <v>500</v>
      </c>
      <c r="R702" s="1">
        <v>765</v>
      </c>
      <c r="S702" s="9">
        <f t="shared" si="48"/>
        <v>500</v>
      </c>
      <c r="T702" s="8"/>
      <c r="U702" s="8"/>
      <c r="V702" s="8"/>
      <c r="W702" s="8"/>
      <c r="X702" s="8"/>
      <c r="Y702" s="10">
        <f t="shared" si="47"/>
        <v>0</v>
      </c>
      <c r="Z702" s="10">
        <f>IFERROR(INDEX(EFs!B:B,MATCH(P702,EFs!A:A,0))*Dataset!Y702/1000,0)</f>
        <v>0</v>
      </c>
      <c r="AA702">
        <v>33.387723000000001</v>
      </c>
      <c r="AB702">
        <v>-117.44475799999999</v>
      </c>
      <c r="AC702">
        <v>0.5</v>
      </c>
      <c r="AD702" t="s">
        <v>18422</v>
      </c>
      <c r="AI702" t="s">
        <v>18423</v>
      </c>
      <c r="AJ702" t="s">
        <v>18390</v>
      </c>
      <c r="AK702" t="s">
        <v>18391</v>
      </c>
      <c r="AL702">
        <v>92055</v>
      </c>
      <c r="AM702" t="s">
        <v>18392</v>
      </c>
      <c r="AN702" t="s">
        <v>18397</v>
      </c>
    </row>
    <row r="703" spans="1:40" ht="28.8" x14ac:dyDescent="0.3">
      <c r="A703" t="s">
        <v>3681</v>
      </c>
      <c r="B703" s="2" t="s">
        <v>15</v>
      </c>
      <c r="C703" s="3">
        <v>40025</v>
      </c>
      <c r="D703" t="s">
        <v>16</v>
      </c>
      <c r="E703" t="s">
        <v>3682</v>
      </c>
      <c r="F703" t="s">
        <v>3683</v>
      </c>
      <c r="G703" t="s">
        <v>3684</v>
      </c>
      <c r="H703" s="2" t="s">
        <v>669</v>
      </c>
      <c r="I703" s="2" t="s">
        <v>236</v>
      </c>
      <c r="J703" s="1" t="s">
        <v>3685</v>
      </c>
      <c r="K703" s="1">
        <f t="shared" si="45"/>
        <v>0</v>
      </c>
      <c r="L703" s="1">
        <f t="shared" si="45"/>
        <v>0</v>
      </c>
      <c r="M703" s="1">
        <f t="shared" si="45"/>
        <v>0</v>
      </c>
      <c r="N703" s="1">
        <f t="shared" si="45"/>
        <v>0</v>
      </c>
      <c r="O703" s="1">
        <f t="shared" si="46"/>
        <v>0</v>
      </c>
      <c r="P703" s="1" t="s">
        <v>18352</v>
      </c>
      <c r="Q703" s="1">
        <v>90</v>
      </c>
      <c r="R703" s="1">
        <v>162</v>
      </c>
      <c r="S703" s="9">
        <f t="shared" si="48"/>
        <v>90</v>
      </c>
      <c r="T703" s="3">
        <v>44327</v>
      </c>
      <c r="U703" s="8" t="s">
        <v>3686</v>
      </c>
      <c r="V703" s="3">
        <v>44327</v>
      </c>
      <c r="W703" s="8" t="s">
        <v>3687</v>
      </c>
      <c r="X703" s="8">
        <v>5.9</v>
      </c>
      <c r="Y703" s="10">
        <f t="shared" si="47"/>
        <v>531</v>
      </c>
      <c r="Z703" s="10">
        <f>IFERROR(INDEX(EFs!B:B,MATCH(P703,EFs!A:A,0))*Dataset!Y703/1000,0)</f>
        <v>0</v>
      </c>
      <c r="AA703">
        <v>32.749521000000001</v>
      </c>
      <c r="AB703">
        <v>-117.146</v>
      </c>
      <c r="AC703">
        <v>1</v>
      </c>
      <c r="AD703" t="s">
        <v>18387</v>
      </c>
      <c r="AE703">
        <v>3955</v>
      </c>
      <c r="AF703" t="s">
        <v>18802</v>
      </c>
      <c r="AI703" t="s">
        <v>18389</v>
      </c>
      <c r="AJ703" t="s">
        <v>18390</v>
      </c>
      <c r="AK703" t="s">
        <v>18391</v>
      </c>
      <c r="AL703">
        <v>92103</v>
      </c>
      <c r="AM703" t="s">
        <v>18392</v>
      </c>
      <c r="AN703" t="s">
        <v>18393</v>
      </c>
    </row>
    <row r="704" spans="1:40" ht="57.6" x14ac:dyDescent="0.3">
      <c r="A704" t="s">
        <v>3688</v>
      </c>
      <c r="B704" s="2" t="s">
        <v>15</v>
      </c>
      <c r="C704" s="3">
        <v>40025</v>
      </c>
      <c r="D704" t="s">
        <v>193</v>
      </c>
      <c r="E704" t="s">
        <v>607</v>
      </c>
      <c r="F704" t="s">
        <v>608</v>
      </c>
      <c r="G704" t="s">
        <v>609</v>
      </c>
      <c r="H704" s="2" t="s">
        <v>610</v>
      </c>
      <c r="I704" s="2" t="s">
        <v>30</v>
      </c>
      <c r="J704" s="1" t="s">
        <v>3689</v>
      </c>
      <c r="K704" s="1">
        <f t="shared" si="45"/>
        <v>1</v>
      </c>
      <c r="L704" s="1">
        <f t="shared" si="45"/>
        <v>0</v>
      </c>
      <c r="M704" s="1">
        <f t="shared" si="45"/>
        <v>0</v>
      </c>
      <c r="N704" s="1">
        <f t="shared" si="45"/>
        <v>0</v>
      </c>
      <c r="O704" s="1">
        <f t="shared" si="46"/>
        <v>1</v>
      </c>
      <c r="P704" s="1" t="s">
        <v>18346</v>
      </c>
      <c r="Q704" s="1">
        <v>500</v>
      </c>
      <c r="R704" s="1">
        <v>764</v>
      </c>
      <c r="S704" s="9">
        <f t="shared" si="48"/>
        <v>500</v>
      </c>
      <c r="T704" s="3">
        <v>44538</v>
      </c>
      <c r="U704" s="8" t="s">
        <v>3690</v>
      </c>
      <c r="V704" s="3">
        <v>44538</v>
      </c>
      <c r="W704" s="8" t="s">
        <v>3444</v>
      </c>
      <c r="X704" s="8">
        <v>9</v>
      </c>
      <c r="Y704" s="10">
        <f t="shared" si="47"/>
        <v>4500</v>
      </c>
      <c r="Z704" s="10">
        <f>IFERROR(INDEX(EFs!B:B,MATCH(P704,EFs!A:A,0))*Dataset!Y704/1000,0)</f>
        <v>4.0877681445</v>
      </c>
      <c r="AA704">
        <v>33.016398000000002</v>
      </c>
      <c r="AB704">
        <v>-117.092119</v>
      </c>
      <c r="AC704">
        <v>1</v>
      </c>
      <c r="AD704" t="s">
        <v>18387</v>
      </c>
      <c r="AE704">
        <v>16530</v>
      </c>
      <c r="AF704" t="s">
        <v>18498</v>
      </c>
      <c r="AI704" t="s">
        <v>18389</v>
      </c>
      <c r="AJ704" t="s">
        <v>18390</v>
      </c>
      <c r="AK704" t="s">
        <v>18391</v>
      </c>
      <c r="AL704">
        <v>92127</v>
      </c>
      <c r="AM704" t="s">
        <v>18392</v>
      </c>
      <c r="AN704" t="s">
        <v>18393</v>
      </c>
    </row>
    <row r="705" spans="1:40" ht="43.2" x14ac:dyDescent="0.3">
      <c r="A705" t="s">
        <v>3691</v>
      </c>
      <c r="B705" s="2" t="s">
        <v>15</v>
      </c>
      <c r="C705" s="3">
        <v>40025</v>
      </c>
      <c r="D705" t="s">
        <v>16</v>
      </c>
      <c r="E705" t="s">
        <v>3633</v>
      </c>
      <c r="F705" t="s">
        <v>3634</v>
      </c>
      <c r="G705" t="s">
        <v>3635</v>
      </c>
      <c r="H705" s="2" t="s">
        <v>97</v>
      </c>
      <c r="I705" s="2" t="s">
        <v>98</v>
      </c>
      <c r="J705" s="1" t="s">
        <v>3692</v>
      </c>
      <c r="K705" s="1">
        <f t="shared" si="45"/>
        <v>1</v>
      </c>
      <c r="L705" s="1">
        <f t="shared" si="45"/>
        <v>0</v>
      </c>
      <c r="M705" s="1">
        <f t="shared" si="45"/>
        <v>0</v>
      </c>
      <c r="N705" s="1">
        <f t="shared" si="45"/>
        <v>0</v>
      </c>
      <c r="O705" s="1">
        <f t="shared" si="46"/>
        <v>1</v>
      </c>
      <c r="P705" s="1" t="s">
        <v>18346</v>
      </c>
      <c r="Q705" s="1" t="s">
        <v>18355</v>
      </c>
      <c r="R705" s="1">
        <v>275</v>
      </c>
      <c r="S705" s="9">
        <f t="shared" si="48"/>
        <v>205.0675</v>
      </c>
      <c r="T705" s="3">
        <v>44596</v>
      </c>
      <c r="U705" s="8" t="s">
        <v>157</v>
      </c>
      <c r="V705" s="3">
        <v>44596</v>
      </c>
      <c r="W705" s="8" t="s">
        <v>3693</v>
      </c>
      <c r="X705" s="8">
        <v>2.5</v>
      </c>
      <c r="Y705" s="10">
        <f t="shared" si="47"/>
        <v>512.66875000000005</v>
      </c>
      <c r="Z705" s="10">
        <f>IFERROR(INDEX(EFs!B:B,MATCH(P705,EFs!A:A,0))*Dataset!Y705/1000,0)</f>
        <v>0.46570466331791882</v>
      </c>
      <c r="AA705">
        <v>33.195743</v>
      </c>
      <c r="AB705">
        <v>-117.377931</v>
      </c>
      <c r="AC705">
        <v>1</v>
      </c>
      <c r="AD705" t="s">
        <v>18408</v>
      </c>
      <c r="AF705" t="s">
        <v>18819</v>
      </c>
      <c r="AI705" t="s">
        <v>18410</v>
      </c>
      <c r="AJ705" t="s">
        <v>18390</v>
      </c>
      <c r="AK705" t="s">
        <v>18391</v>
      </c>
      <c r="AL705">
        <v>92054</v>
      </c>
      <c r="AM705" t="s">
        <v>18392</v>
      </c>
      <c r="AN705" t="s">
        <v>18397</v>
      </c>
    </row>
    <row r="706" spans="1:40" ht="57.6" x14ac:dyDescent="0.3">
      <c r="A706" t="s">
        <v>3694</v>
      </c>
      <c r="B706" s="2" t="s">
        <v>15</v>
      </c>
      <c r="C706" s="3">
        <v>40025</v>
      </c>
      <c r="D706" t="s">
        <v>193</v>
      </c>
      <c r="E706" t="s">
        <v>462</v>
      </c>
      <c r="F706" t="s">
        <v>463</v>
      </c>
      <c r="G706" t="s">
        <v>3695</v>
      </c>
      <c r="H706" s="2" t="s">
        <v>163</v>
      </c>
      <c r="I706" s="2" t="s">
        <v>164</v>
      </c>
      <c r="J706" s="1" t="s">
        <v>3696</v>
      </c>
      <c r="K706" s="1">
        <f t="shared" si="45"/>
        <v>1</v>
      </c>
      <c r="L706" s="1">
        <f t="shared" si="45"/>
        <v>0</v>
      </c>
      <c r="M706" s="1">
        <f t="shared" si="45"/>
        <v>0</v>
      </c>
      <c r="N706" s="1">
        <f t="shared" ref="N706:N769" si="49">IFERROR(IF(SEARCH(N$1,$J706)&gt;0,1),0)</f>
        <v>0</v>
      </c>
      <c r="O706" s="1">
        <f t="shared" si="46"/>
        <v>1</v>
      </c>
      <c r="P706" s="1" t="s">
        <v>18346</v>
      </c>
      <c r="Q706" s="1">
        <v>200</v>
      </c>
      <c r="R706" s="1">
        <v>347</v>
      </c>
      <c r="S706" s="9">
        <f t="shared" si="48"/>
        <v>200</v>
      </c>
      <c r="T706" s="3">
        <v>44335</v>
      </c>
      <c r="U706" s="8" t="s">
        <v>3697</v>
      </c>
      <c r="V706" s="3">
        <v>44335</v>
      </c>
      <c r="W706" s="8" t="s">
        <v>3698</v>
      </c>
      <c r="X706" s="8">
        <v>4.5999999999999996</v>
      </c>
      <c r="Y706" s="10">
        <f t="shared" si="47"/>
        <v>919.99999999999989</v>
      </c>
      <c r="Z706" s="10">
        <f>IFERROR(INDEX(EFs!B:B,MATCH(P706,EFs!A:A,0))*Dataset!Y706/1000,0)</f>
        <v>0.83572148731999996</v>
      </c>
      <c r="AA706">
        <v>33.387723000000001</v>
      </c>
      <c r="AB706">
        <v>-117.44475799999999</v>
      </c>
      <c r="AC706">
        <v>0.5</v>
      </c>
      <c r="AD706" t="s">
        <v>18422</v>
      </c>
      <c r="AI706" t="s">
        <v>18423</v>
      </c>
      <c r="AJ706" t="s">
        <v>18390</v>
      </c>
      <c r="AK706" t="s">
        <v>18391</v>
      </c>
      <c r="AL706">
        <v>92055</v>
      </c>
      <c r="AM706" t="s">
        <v>18392</v>
      </c>
      <c r="AN706" t="s">
        <v>18397</v>
      </c>
    </row>
    <row r="707" spans="1:40" ht="72" x14ac:dyDescent="0.3">
      <c r="A707" t="s">
        <v>3699</v>
      </c>
      <c r="B707" s="2" t="s">
        <v>15</v>
      </c>
      <c r="C707" s="3">
        <v>40025</v>
      </c>
      <c r="D707" t="s">
        <v>193</v>
      </c>
      <c r="E707" t="s">
        <v>1160</v>
      </c>
      <c r="F707" t="s">
        <v>1161</v>
      </c>
      <c r="G707" t="s">
        <v>3700</v>
      </c>
      <c r="H707" s="2" t="s">
        <v>163</v>
      </c>
      <c r="I707" s="2" t="s">
        <v>164</v>
      </c>
      <c r="J707" s="1" t="s">
        <v>3701</v>
      </c>
      <c r="K707" s="1">
        <f t="shared" ref="K707:N770" si="50">IFERROR(IF(SEARCH(K$1,$J707)&gt;0,1),0)</f>
        <v>1</v>
      </c>
      <c r="L707" s="1">
        <f t="shared" si="50"/>
        <v>0</v>
      </c>
      <c r="M707" s="1">
        <f t="shared" si="50"/>
        <v>0</v>
      </c>
      <c r="N707" s="1">
        <f t="shared" si="49"/>
        <v>0</v>
      </c>
      <c r="O707" s="1">
        <f t="shared" ref="O707:O770" si="51">SUM(K707:N707)</f>
        <v>1</v>
      </c>
      <c r="P707" s="1" t="s">
        <v>18346</v>
      </c>
      <c r="Q707" s="1">
        <v>60</v>
      </c>
      <c r="R707" s="1">
        <v>95.2</v>
      </c>
      <c r="S707" s="9">
        <f t="shared" si="48"/>
        <v>60</v>
      </c>
      <c r="T707" s="8"/>
      <c r="U707" s="8"/>
      <c r="V707" s="8"/>
      <c r="W707" s="8"/>
      <c r="X707" s="8"/>
      <c r="Y707" s="10">
        <f t="shared" ref="Y707:Y770" si="52">X707*S707</f>
        <v>0</v>
      </c>
      <c r="Z707" s="10">
        <f>IFERROR(INDEX(EFs!B:B,MATCH(P707,EFs!A:A,0))*Dataset!Y707/1000,0)</f>
        <v>0</v>
      </c>
      <c r="AA707">
        <v>33.387723000000001</v>
      </c>
      <c r="AB707">
        <v>-117.44475799999999</v>
      </c>
      <c r="AC707">
        <v>0.5</v>
      </c>
      <c r="AD707" t="s">
        <v>18422</v>
      </c>
      <c r="AI707" t="s">
        <v>18423</v>
      </c>
      <c r="AJ707" t="s">
        <v>18390</v>
      </c>
      <c r="AK707" t="s">
        <v>18391</v>
      </c>
      <c r="AL707">
        <v>92055</v>
      </c>
      <c r="AM707" t="s">
        <v>18392</v>
      </c>
      <c r="AN707" t="s">
        <v>18397</v>
      </c>
    </row>
    <row r="708" spans="1:40" ht="57.6" x14ac:dyDescent="0.3">
      <c r="A708" t="s">
        <v>3702</v>
      </c>
      <c r="B708" s="2" t="s">
        <v>15</v>
      </c>
      <c r="C708" s="3">
        <v>40025</v>
      </c>
      <c r="D708" t="s">
        <v>193</v>
      </c>
      <c r="E708" t="s">
        <v>1160</v>
      </c>
      <c r="F708" t="s">
        <v>1161</v>
      </c>
      <c r="G708" t="s">
        <v>3703</v>
      </c>
      <c r="H708" s="2" t="s">
        <v>163</v>
      </c>
      <c r="I708" s="2" t="s">
        <v>164</v>
      </c>
      <c r="J708" s="1" t="s">
        <v>3704</v>
      </c>
      <c r="K708" s="1">
        <f t="shared" si="50"/>
        <v>1</v>
      </c>
      <c r="L708" s="1">
        <f t="shared" si="50"/>
        <v>0</v>
      </c>
      <c r="M708" s="1">
        <f t="shared" si="50"/>
        <v>0</v>
      </c>
      <c r="N708" s="1">
        <f t="shared" si="49"/>
        <v>0</v>
      </c>
      <c r="O708" s="1">
        <f t="shared" si="51"/>
        <v>1</v>
      </c>
      <c r="P708" s="1" t="s">
        <v>18346</v>
      </c>
      <c r="Q708" s="1">
        <v>60</v>
      </c>
      <c r="R708" s="1">
        <v>23</v>
      </c>
      <c r="S708" s="9">
        <f t="shared" ref="S708:S771" si="53">IFERROR(IF(Q708&lt;&gt;"",Q708,R708*0.7457),"Unknown")</f>
        <v>60</v>
      </c>
      <c r="T708" s="8"/>
      <c r="U708" s="8"/>
      <c r="V708" s="8"/>
      <c r="W708" s="8"/>
      <c r="X708" s="8"/>
      <c r="Y708" s="10">
        <f t="shared" si="52"/>
        <v>0</v>
      </c>
      <c r="Z708" s="10">
        <f>IFERROR(INDEX(EFs!B:B,MATCH(P708,EFs!A:A,0))*Dataset!Y708/1000,0)</f>
        <v>0</v>
      </c>
      <c r="AA708">
        <v>33.387723000000001</v>
      </c>
      <c r="AB708">
        <v>-117.44475799999999</v>
      </c>
      <c r="AC708">
        <v>0.5</v>
      </c>
      <c r="AD708" t="s">
        <v>18422</v>
      </c>
      <c r="AI708" t="s">
        <v>18423</v>
      </c>
      <c r="AJ708" t="s">
        <v>18390</v>
      </c>
      <c r="AK708" t="s">
        <v>18391</v>
      </c>
      <c r="AL708">
        <v>92055</v>
      </c>
      <c r="AM708" t="s">
        <v>18392</v>
      </c>
      <c r="AN708" t="s">
        <v>18397</v>
      </c>
    </row>
    <row r="709" spans="1:40" ht="72" x14ac:dyDescent="0.3">
      <c r="A709" t="s">
        <v>3705</v>
      </c>
      <c r="B709" s="2" t="s">
        <v>15</v>
      </c>
      <c r="C709" s="3">
        <v>40025</v>
      </c>
      <c r="D709" t="s">
        <v>193</v>
      </c>
      <c r="E709" t="s">
        <v>1160</v>
      </c>
      <c r="F709" t="s">
        <v>1161</v>
      </c>
      <c r="G709" t="s">
        <v>3706</v>
      </c>
      <c r="H709" s="2" t="s">
        <v>163</v>
      </c>
      <c r="I709" s="2" t="s">
        <v>164</v>
      </c>
      <c r="J709" s="1" t="s">
        <v>3707</v>
      </c>
      <c r="K709" s="1">
        <f t="shared" si="50"/>
        <v>1</v>
      </c>
      <c r="L709" s="1">
        <f t="shared" si="50"/>
        <v>0</v>
      </c>
      <c r="M709" s="1">
        <f t="shared" si="50"/>
        <v>0</v>
      </c>
      <c r="N709" s="1">
        <f t="shared" si="49"/>
        <v>0</v>
      </c>
      <c r="O709" s="1">
        <f t="shared" si="51"/>
        <v>1</v>
      </c>
      <c r="P709" s="1" t="s">
        <v>18346</v>
      </c>
      <c r="Q709" s="1">
        <v>60</v>
      </c>
      <c r="R709" s="1">
        <v>95</v>
      </c>
      <c r="S709" s="9">
        <f t="shared" si="53"/>
        <v>60</v>
      </c>
      <c r="T709" s="8"/>
      <c r="U709" s="8"/>
      <c r="V709" s="8"/>
      <c r="W709" s="8"/>
      <c r="X709" s="8"/>
      <c r="Y709" s="10">
        <f t="shared" si="52"/>
        <v>0</v>
      </c>
      <c r="Z709" s="10">
        <f>IFERROR(INDEX(EFs!B:B,MATCH(P709,EFs!A:A,0))*Dataset!Y709/1000,0)</f>
        <v>0</v>
      </c>
      <c r="AA709">
        <v>33.387723000000001</v>
      </c>
      <c r="AB709">
        <v>-117.44475799999999</v>
      </c>
      <c r="AC709">
        <v>0.5</v>
      </c>
      <c r="AD709" t="s">
        <v>18422</v>
      </c>
      <c r="AI709" t="s">
        <v>18423</v>
      </c>
      <c r="AJ709" t="s">
        <v>18390</v>
      </c>
      <c r="AK709" t="s">
        <v>18391</v>
      </c>
      <c r="AL709">
        <v>92055</v>
      </c>
      <c r="AM709" t="s">
        <v>18392</v>
      </c>
      <c r="AN709" t="s">
        <v>18397</v>
      </c>
    </row>
    <row r="710" spans="1:40" ht="43.2" x14ac:dyDescent="0.3">
      <c r="A710" t="s">
        <v>3708</v>
      </c>
      <c r="B710" s="2" t="s">
        <v>15</v>
      </c>
      <c r="C710" s="3">
        <v>40025</v>
      </c>
      <c r="D710" t="s">
        <v>16</v>
      </c>
      <c r="E710" t="s">
        <v>3709</v>
      </c>
      <c r="F710" t="s">
        <v>3710</v>
      </c>
      <c r="G710" t="s">
        <v>3711</v>
      </c>
      <c r="H710" s="2" t="s">
        <v>138</v>
      </c>
      <c r="I710" s="2" t="s">
        <v>139</v>
      </c>
      <c r="J710" s="1" t="s">
        <v>3712</v>
      </c>
      <c r="K710" s="1">
        <f t="shared" si="50"/>
        <v>1</v>
      </c>
      <c r="L710" s="1">
        <f t="shared" si="50"/>
        <v>0</v>
      </c>
      <c r="M710" s="1">
        <f t="shared" si="50"/>
        <v>0</v>
      </c>
      <c r="N710" s="1">
        <f t="shared" si="49"/>
        <v>0</v>
      </c>
      <c r="O710" s="1">
        <f t="shared" si="51"/>
        <v>1</v>
      </c>
      <c r="P710" s="1" t="s">
        <v>18346</v>
      </c>
      <c r="Q710" s="1">
        <v>30</v>
      </c>
      <c r="R710" s="1">
        <v>64</v>
      </c>
      <c r="S710" s="9">
        <f t="shared" si="53"/>
        <v>30</v>
      </c>
      <c r="T710" s="3">
        <v>44562</v>
      </c>
      <c r="U710" s="8" t="s">
        <v>3713</v>
      </c>
      <c r="V710" s="3">
        <v>44562</v>
      </c>
      <c r="W710" s="8" t="s">
        <v>3714</v>
      </c>
      <c r="X710" s="8">
        <v>1.2</v>
      </c>
      <c r="Y710" s="10">
        <f t="shared" si="52"/>
        <v>36</v>
      </c>
      <c r="Z710" s="10">
        <f>IFERROR(INDEX(EFs!B:B,MATCH(P710,EFs!A:A,0))*Dataset!Y710/1000,0)</f>
        <v>3.2702145156E-2</v>
      </c>
      <c r="AA710">
        <v>32.808410000000002</v>
      </c>
      <c r="AB710">
        <v>-116.75871100000001</v>
      </c>
      <c r="AC710">
        <v>1</v>
      </c>
      <c r="AD710" t="s">
        <v>18387</v>
      </c>
      <c r="AE710">
        <v>2910</v>
      </c>
      <c r="AF710" t="s">
        <v>18676</v>
      </c>
      <c r="AI710" t="s">
        <v>18418</v>
      </c>
      <c r="AJ710" t="s">
        <v>18390</v>
      </c>
      <c r="AK710" t="s">
        <v>18391</v>
      </c>
      <c r="AL710">
        <v>91901</v>
      </c>
      <c r="AM710" t="s">
        <v>18392</v>
      </c>
      <c r="AN710" t="s">
        <v>18393</v>
      </c>
    </row>
    <row r="711" spans="1:40" ht="43.2" x14ac:dyDescent="0.3">
      <c r="A711" t="s">
        <v>3715</v>
      </c>
      <c r="B711" s="2" t="s">
        <v>15</v>
      </c>
      <c r="C711" s="3">
        <v>40025</v>
      </c>
      <c r="D711" t="s">
        <v>16</v>
      </c>
      <c r="E711" t="s">
        <v>3716</v>
      </c>
      <c r="F711" t="s">
        <v>3717</v>
      </c>
      <c r="G711" t="s">
        <v>3718</v>
      </c>
      <c r="H711" s="2" t="s">
        <v>1961</v>
      </c>
      <c r="I711" s="2" t="s">
        <v>328</v>
      </c>
      <c r="J711" s="1" t="s">
        <v>3719</v>
      </c>
      <c r="K711" s="1">
        <f t="shared" si="50"/>
        <v>1</v>
      </c>
      <c r="L711" s="1">
        <f t="shared" si="50"/>
        <v>0</v>
      </c>
      <c r="M711" s="1">
        <f t="shared" si="50"/>
        <v>0</v>
      </c>
      <c r="N711" s="1">
        <f t="shared" si="49"/>
        <v>0</v>
      </c>
      <c r="O711" s="1">
        <f t="shared" si="51"/>
        <v>1</v>
      </c>
      <c r="P711" s="1" t="s">
        <v>18346</v>
      </c>
      <c r="Q711" s="1">
        <v>30</v>
      </c>
      <c r="R711" s="1">
        <v>64</v>
      </c>
      <c r="S711" s="9">
        <f t="shared" si="53"/>
        <v>30</v>
      </c>
      <c r="T711" s="3">
        <v>44561</v>
      </c>
      <c r="U711" s="8" t="s">
        <v>3720</v>
      </c>
      <c r="V711" s="3">
        <v>44719</v>
      </c>
      <c r="W711" s="8" t="s">
        <v>3721</v>
      </c>
      <c r="X711" s="8">
        <v>15.6</v>
      </c>
      <c r="Y711" s="10">
        <f t="shared" si="52"/>
        <v>468</v>
      </c>
      <c r="Z711" s="10">
        <f>IFERROR(INDEX(EFs!B:B,MATCH(P711,EFs!A:A,0))*Dataset!Y711/1000,0)</f>
        <v>0.42512788702800003</v>
      </c>
      <c r="AA711">
        <v>32.605452999999997</v>
      </c>
      <c r="AB711">
        <v>-116.475638</v>
      </c>
      <c r="AC711">
        <v>1</v>
      </c>
      <c r="AD711" t="s">
        <v>18387</v>
      </c>
      <c r="AE711">
        <v>970</v>
      </c>
      <c r="AF711" t="s">
        <v>18823</v>
      </c>
      <c r="AI711" t="s">
        <v>18643</v>
      </c>
      <c r="AJ711" t="s">
        <v>18390</v>
      </c>
      <c r="AK711" t="s">
        <v>18391</v>
      </c>
      <c r="AL711">
        <v>91906</v>
      </c>
      <c r="AM711" t="s">
        <v>18392</v>
      </c>
      <c r="AN711" t="s">
        <v>18393</v>
      </c>
    </row>
    <row r="712" spans="1:40" ht="57.6" x14ac:dyDescent="0.3">
      <c r="A712" t="s">
        <v>3722</v>
      </c>
      <c r="B712" s="2" t="s">
        <v>15</v>
      </c>
      <c r="C712" s="3">
        <v>40025</v>
      </c>
      <c r="D712" t="s">
        <v>193</v>
      </c>
      <c r="E712" t="s">
        <v>645</v>
      </c>
      <c r="F712" t="s">
        <v>50</v>
      </c>
      <c r="G712" t="s">
        <v>646</v>
      </c>
      <c r="H712" s="2" t="s">
        <v>647</v>
      </c>
      <c r="I712" s="2" t="s">
        <v>218</v>
      </c>
      <c r="J712" s="1" t="s">
        <v>3723</v>
      </c>
      <c r="K712" s="1">
        <f t="shared" si="50"/>
        <v>1</v>
      </c>
      <c r="L712" s="1">
        <f t="shared" si="50"/>
        <v>0</v>
      </c>
      <c r="M712" s="1">
        <f t="shared" si="50"/>
        <v>0</v>
      </c>
      <c r="N712" s="1">
        <f t="shared" si="49"/>
        <v>0</v>
      </c>
      <c r="O712" s="1">
        <f t="shared" si="51"/>
        <v>1</v>
      </c>
      <c r="P712" s="1" t="s">
        <v>18346</v>
      </c>
      <c r="Q712" s="1">
        <v>80</v>
      </c>
      <c r="R712" s="1">
        <v>134</v>
      </c>
      <c r="S712" s="9">
        <f t="shared" si="53"/>
        <v>80</v>
      </c>
      <c r="T712" s="3">
        <v>44568</v>
      </c>
      <c r="U712" s="8" t="s">
        <v>3724</v>
      </c>
      <c r="V712" s="3">
        <v>44568</v>
      </c>
      <c r="W712" s="8" t="s">
        <v>3725</v>
      </c>
      <c r="X712" s="8">
        <v>2.2999999999999998</v>
      </c>
      <c r="Y712" s="10">
        <f t="shared" si="52"/>
        <v>184</v>
      </c>
      <c r="Z712" s="10">
        <f>IFERROR(INDEX(EFs!B:B,MATCH(P712,EFs!A:A,0))*Dataset!Y712/1000,0)</f>
        <v>0.167144297464</v>
      </c>
      <c r="AA712">
        <v>32.812175000000003</v>
      </c>
      <c r="AB712">
        <v>-116.932772</v>
      </c>
      <c r="AC712">
        <v>0.86</v>
      </c>
      <c r="AD712" t="s">
        <v>18408</v>
      </c>
      <c r="AF712" t="s">
        <v>18503</v>
      </c>
      <c r="AI712" t="s">
        <v>18449</v>
      </c>
      <c r="AJ712" t="s">
        <v>18390</v>
      </c>
      <c r="AK712" t="s">
        <v>18391</v>
      </c>
      <c r="AL712">
        <v>92021</v>
      </c>
      <c r="AM712" t="s">
        <v>18392</v>
      </c>
      <c r="AN712" t="s">
        <v>18397</v>
      </c>
    </row>
    <row r="713" spans="1:40" ht="28.8" x14ac:dyDescent="0.3">
      <c r="A713" t="s">
        <v>3726</v>
      </c>
      <c r="B713" s="2" t="s">
        <v>15</v>
      </c>
      <c r="C713" s="3">
        <v>40025</v>
      </c>
      <c r="D713" t="s">
        <v>25</v>
      </c>
      <c r="E713" t="s">
        <v>3727</v>
      </c>
      <c r="F713" t="s">
        <v>27</v>
      </c>
      <c r="G713" t="s">
        <v>3728</v>
      </c>
      <c r="H713" s="2" t="s">
        <v>115</v>
      </c>
      <c r="I713" s="2" t="s">
        <v>46</v>
      </c>
      <c r="J713" s="1" t="s">
        <v>3729</v>
      </c>
      <c r="K713" s="1">
        <f t="shared" si="50"/>
        <v>1</v>
      </c>
      <c r="L713" s="1">
        <f t="shared" si="50"/>
        <v>0</v>
      </c>
      <c r="M713" s="1">
        <f t="shared" si="50"/>
        <v>0</v>
      </c>
      <c r="N713" s="1">
        <f t="shared" si="49"/>
        <v>0</v>
      </c>
      <c r="O713" s="1">
        <f t="shared" si="51"/>
        <v>1</v>
      </c>
      <c r="P713" s="1" t="s">
        <v>18346</v>
      </c>
      <c r="Q713" s="1">
        <v>140</v>
      </c>
      <c r="R713" s="1">
        <v>188</v>
      </c>
      <c r="S713" s="9">
        <f t="shared" si="53"/>
        <v>140</v>
      </c>
      <c r="T713" s="3">
        <v>44321</v>
      </c>
      <c r="U713" s="8" t="s">
        <v>3730</v>
      </c>
      <c r="V713" s="3">
        <v>44792</v>
      </c>
      <c r="W713" s="8" t="s">
        <v>3731</v>
      </c>
      <c r="X713" s="8">
        <v>1.2</v>
      </c>
      <c r="Y713" s="10">
        <f t="shared" si="52"/>
        <v>168</v>
      </c>
      <c r="Z713" s="10">
        <f>IFERROR(INDEX(EFs!B:B,MATCH(P713,EFs!A:A,0))*Dataset!Y713/1000,0)</f>
        <v>0.15261001072799998</v>
      </c>
      <c r="AA713">
        <v>32.754610999999997</v>
      </c>
      <c r="AB713">
        <v>-117.216072</v>
      </c>
      <c r="AC713">
        <v>1</v>
      </c>
      <c r="AD713" t="s">
        <v>18394</v>
      </c>
      <c r="AE713">
        <v>3500</v>
      </c>
      <c r="AF713" t="s">
        <v>18413</v>
      </c>
      <c r="AI713" t="s">
        <v>18389</v>
      </c>
      <c r="AJ713" t="s">
        <v>18390</v>
      </c>
      <c r="AK713" t="s">
        <v>18391</v>
      </c>
      <c r="AL713">
        <v>92110</v>
      </c>
      <c r="AM713" t="s">
        <v>18392</v>
      </c>
      <c r="AN713" t="s">
        <v>18397</v>
      </c>
    </row>
    <row r="714" spans="1:40" ht="72" x14ac:dyDescent="0.3">
      <c r="A714" t="s">
        <v>3732</v>
      </c>
      <c r="B714" s="2" t="s">
        <v>15</v>
      </c>
      <c r="C714" s="3">
        <v>40025</v>
      </c>
      <c r="D714" t="s">
        <v>16</v>
      </c>
      <c r="E714" t="s">
        <v>3733</v>
      </c>
      <c r="F714" t="s">
        <v>3734</v>
      </c>
      <c r="G714" t="s">
        <v>3735</v>
      </c>
      <c r="H714" s="2" t="s">
        <v>242</v>
      </c>
      <c r="I714" s="2" t="s">
        <v>164</v>
      </c>
      <c r="J714" s="1" t="s">
        <v>3736</v>
      </c>
      <c r="K714" s="1">
        <f t="shared" si="50"/>
        <v>1</v>
      </c>
      <c r="L714" s="1">
        <f t="shared" si="50"/>
        <v>0</v>
      </c>
      <c r="M714" s="1">
        <f t="shared" si="50"/>
        <v>0</v>
      </c>
      <c r="N714" s="1">
        <f t="shared" si="49"/>
        <v>0</v>
      </c>
      <c r="O714" s="1">
        <f t="shared" si="51"/>
        <v>1</v>
      </c>
      <c r="P714" s="1" t="s">
        <v>18346</v>
      </c>
      <c r="Q714" s="1">
        <v>150</v>
      </c>
      <c r="R714" s="1">
        <v>277</v>
      </c>
      <c r="S714" s="9">
        <f t="shared" si="53"/>
        <v>150</v>
      </c>
      <c r="T714" s="8"/>
      <c r="U714" s="8"/>
      <c r="V714" s="8"/>
      <c r="W714" s="8"/>
      <c r="X714" s="8"/>
      <c r="Y714" s="10">
        <f t="shared" si="52"/>
        <v>0</v>
      </c>
      <c r="Z714" s="10">
        <f>IFERROR(INDEX(EFs!B:B,MATCH(P714,EFs!A:A,0))*Dataset!Y714/1000,0)</f>
        <v>0</v>
      </c>
      <c r="AA714">
        <v>33.369829000000003</v>
      </c>
      <c r="AB714">
        <v>-117.25976799999999</v>
      </c>
      <c r="AC714">
        <v>1</v>
      </c>
      <c r="AD714" t="s">
        <v>18394</v>
      </c>
      <c r="AE714">
        <v>700</v>
      </c>
      <c r="AF714" t="s">
        <v>18824</v>
      </c>
      <c r="AI714" t="s">
        <v>18435</v>
      </c>
      <c r="AJ714" t="s">
        <v>18390</v>
      </c>
      <c r="AK714" t="s">
        <v>18391</v>
      </c>
      <c r="AL714">
        <v>92028</v>
      </c>
      <c r="AM714" t="s">
        <v>18392</v>
      </c>
      <c r="AN714" t="s">
        <v>18397</v>
      </c>
    </row>
    <row r="715" spans="1:40" ht="57.6" x14ac:dyDescent="0.3">
      <c r="A715" t="s">
        <v>3737</v>
      </c>
      <c r="B715" s="2" t="s">
        <v>15</v>
      </c>
      <c r="C715" s="3">
        <v>40025</v>
      </c>
      <c r="D715" t="s">
        <v>193</v>
      </c>
      <c r="E715" t="s">
        <v>852</v>
      </c>
      <c r="F715" t="s">
        <v>3738</v>
      </c>
      <c r="G715" t="s">
        <v>3739</v>
      </c>
      <c r="H715" s="2" t="s">
        <v>298</v>
      </c>
      <c r="I715" s="2" t="s">
        <v>84</v>
      </c>
      <c r="J715" s="1" t="s">
        <v>3740</v>
      </c>
      <c r="K715" s="1">
        <f t="shared" si="50"/>
        <v>1</v>
      </c>
      <c r="L715" s="1">
        <f t="shared" si="50"/>
        <v>0</v>
      </c>
      <c r="M715" s="1">
        <f t="shared" si="50"/>
        <v>0</v>
      </c>
      <c r="N715" s="1">
        <f t="shared" si="49"/>
        <v>0</v>
      </c>
      <c r="O715" s="1">
        <f t="shared" si="51"/>
        <v>1</v>
      </c>
      <c r="P715" s="1" t="s">
        <v>18346</v>
      </c>
      <c r="Q715" s="1">
        <v>200</v>
      </c>
      <c r="R715" s="1">
        <v>325</v>
      </c>
      <c r="S715" s="9">
        <f t="shared" si="53"/>
        <v>200</v>
      </c>
      <c r="T715" s="3">
        <v>44656</v>
      </c>
      <c r="U715" s="8" t="s">
        <v>3741</v>
      </c>
      <c r="V715" s="3">
        <v>44656</v>
      </c>
      <c r="W715" s="8" t="s">
        <v>3742</v>
      </c>
      <c r="X715" s="8">
        <v>1.05</v>
      </c>
      <c r="Y715" s="10">
        <f t="shared" si="52"/>
        <v>210</v>
      </c>
      <c r="Z715" s="10">
        <f>IFERROR(INDEX(EFs!B:B,MATCH(P715,EFs!A:A,0))*Dataset!Y715/1000,0)</f>
        <v>0.19076251341</v>
      </c>
      <c r="AA715">
        <v>32.724052</v>
      </c>
      <c r="AB715">
        <v>-116.967747</v>
      </c>
      <c r="AC715">
        <v>1</v>
      </c>
      <c r="AD715" t="s">
        <v>18387</v>
      </c>
      <c r="AE715">
        <v>2554</v>
      </c>
      <c r="AF715" t="s">
        <v>18799</v>
      </c>
      <c r="AI715" t="s">
        <v>18446</v>
      </c>
      <c r="AJ715" t="s">
        <v>18390</v>
      </c>
      <c r="AK715" t="s">
        <v>18391</v>
      </c>
      <c r="AL715">
        <v>91978</v>
      </c>
      <c r="AM715" t="s">
        <v>18392</v>
      </c>
      <c r="AN715" t="s">
        <v>18393</v>
      </c>
    </row>
    <row r="716" spans="1:40" ht="43.2" x14ac:dyDescent="0.3">
      <c r="A716" t="s">
        <v>3743</v>
      </c>
      <c r="B716" s="2" t="s">
        <v>15</v>
      </c>
      <c r="C716" s="3">
        <v>40025</v>
      </c>
      <c r="D716" t="s">
        <v>25</v>
      </c>
      <c r="E716" t="s">
        <v>852</v>
      </c>
      <c r="F716" t="s">
        <v>3744</v>
      </c>
      <c r="G716" t="s">
        <v>3745</v>
      </c>
      <c r="H716" s="2" t="s">
        <v>966</v>
      </c>
      <c r="I716" s="2" t="s">
        <v>328</v>
      </c>
      <c r="J716" s="1" t="s">
        <v>3746</v>
      </c>
      <c r="K716" s="1">
        <f t="shared" si="50"/>
        <v>1</v>
      </c>
      <c r="L716" s="1">
        <f t="shared" si="50"/>
        <v>0</v>
      </c>
      <c r="M716" s="1">
        <f t="shared" si="50"/>
        <v>0</v>
      </c>
      <c r="N716" s="1">
        <f t="shared" si="49"/>
        <v>0</v>
      </c>
      <c r="O716" s="1">
        <f t="shared" si="51"/>
        <v>1</v>
      </c>
      <c r="P716" s="1" t="s">
        <v>18346</v>
      </c>
      <c r="Q716" s="1" t="s">
        <v>18355</v>
      </c>
      <c r="R716" s="1">
        <v>177</v>
      </c>
      <c r="S716" s="9">
        <f t="shared" si="53"/>
        <v>131.9889</v>
      </c>
      <c r="T716" s="3">
        <v>44719</v>
      </c>
      <c r="U716" s="8" t="s">
        <v>3747</v>
      </c>
      <c r="V716" s="3">
        <v>44719</v>
      </c>
      <c r="W716" s="8" t="s">
        <v>3748</v>
      </c>
      <c r="X716" s="8">
        <v>0.1</v>
      </c>
      <c r="Y716" s="10">
        <f t="shared" si="52"/>
        <v>13.19889</v>
      </c>
      <c r="Z716" s="10">
        <f>IFERROR(INDEX(EFs!B:B,MATCH(P716,EFs!A:A,0))*Dataset!Y716/1000,0)</f>
        <v>1.1989778241057691E-2</v>
      </c>
      <c r="AA716">
        <v>32.728942000000004</v>
      </c>
      <c r="AB716">
        <v>-116.89851400000001</v>
      </c>
      <c r="AC716">
        <v>1</v>
      </c>
      <c r="AD716" t="s">
        <v>18394</v>
      </c>
      <c r="AE716">
        <v>13255</v>
      </c>
      <c r="AF716" t="s">
        <v>18464</v>
      </c>
      <c r="AI716" t="s">
        <v>18540</v>
      </c>
      <c r="AJ716" t="s">
        <v>18390</v>
      </c>
      <c r="AK716" t="s">
        <v>18391</v>
      </c>
      <c r="AL716">
        <v>91935</v>
      </c>
      <c r="AM716" t="s">
        <v>18392</v>
      </c>
      <c r="AN716" t="s">
        <v>18397</v>
      </c>
    </row>
    <row r="717" spans="1:40" ht="43.2" x14ac:dyDescent="0.3">
      <c r="A717" t="s">
        <v>3749</v>
      </c>
      <c r="B717" s="2" t="s">
        <v>15</v>
      </c>
      <c r="C717" s="3">
        <v>40025</v>
      </c>
      <c r="D717" t="s">
        <v>25</v>
      </c>
      <c r="E717" t="s">
        <v>852</v>
      </c>
      <c r="F717" t="s">
        <v>3750</v>
      </c>
      <c r="G717" t="s">
        <v>3751</v>
      </c>
      <c r="H717" s="2" t="s">
        <v>298</v>
      </c>
      <c r="I717" s="2" t="s">
        <v>84</v>
      </c>
      <c r="J717" s="1" t="s">
        <v>3752</v>
      </c>
      <c r="K717" s="1">
        <f t="shared" si="50"/>
        <v>1</v>
      </c>
      <c r="L717" s="1">
        <f t="shared" si="50"/>
        <v>0</v>
      </c>
      <c r="M717" s="1">
        <f t="shared" si="50"/>
        <v>0</v>
      </c>
      <c r="N717" s="1">
        <f t="shared" si="49"/>
        <v>0</v>
      </c>
      <c r="O717" s="1">
        <f t="shared" si="51"/>
        <v>1</v>
      </c>
      <c r="P717" s="1" t="s">
        <v>18346</v>
      </c>
      <c r="Q717" s="1" t="s">
        <v>18355</v>
      </c>
      <c r="R717" s="1">
        <v>607</v>
      </c>
      <c r="S717" s="9">
        <f t="shared" si="53"/>
        <v>452.63990000000001</v>
      </c>
      <c r="T717" s="3">
        <v>44656</v>
      </c>
      <c r="U717" s="8" t="s">
        <v>3753</v>
      </c>
      <c r="V717" s="3">
        <v>44656</v>
      </c>
      <c r="W717" s="8" t="s">
        <v>3754</v>
      </c>
      <c r="X717" s="8">
        <v>1.1000000000000001</v>
      </c>
      <c r="Y717" s="10">
        <f t="shared" si="52"/>
        <v>497.90389000000005</v>
      </c>
      <c r="Z717" s="10">
        <f>IFERROR(INDEX(EFs!B:B,MATCH(P717,EFs!A:A,0))*Dataset!Y717/1000,0)</f>
        <v>0.45229236901436276</v>
      </c>
      <c r="AA717">
        <v>32.729145000000003</v>
      </c>
      <c r="AB717">
        <v>-116.947236</v>
      </c>
      <c r="AC717">
        <v>1</v>
      </c>
      <c r="AD717" t="s">
        <v>18387</v>
      </c>
      <c r="AE717">
        <v>11901</v>
      </c>
      <c r="AF717" t="s">
        <v>18825</v>
      </c>
      <c r="AI717" t="s">
        <v>18446</v>
      </c>
      <c r="AJ717" t="s">
        <v>18390</v>
      </c>
      <c r="AK717" t="s">
        <v>18391</v>
      </c>
      <c r="AL717">
        <v>91978</v>
      </c>
      <c r="AM717" t="s">
        <v>18392</v>
      </c>
      <c r="AN717" t="s">
        <v>18407</v>
      </c>
    </row>
    <row r="718" spans="1:40" ht="28.8" x14ac:dyDescent="0.3">
      <c r="A718" t="s">
        <v>3755</v>
      </c>
      <c r="B718" s="2" t="s">
        <v>15</v>
      </c>
      <c r="C718" s="3">
        <v>40025</v>
      </c>
      <c r="D718" t="s">
        <v>25</v>
      </c>
      <c r="E718" t="s">
        <v>408</v>
      </c>
      <c r="F718" t="s">
        <v>409</v>
      </c>
      <c r="G718" t="s">
        <v>410</v>
      </c>
      <c r="H718" s="2" t="s">
        <v>83</v>
      </c>
      <c r="I718" s="2" t="s">
        <v>84</v>
      </c>
      <c r="J718" s="1" t="s">
        <v>3756</v>
      </c>
      <c r="K718" s="1">
        <f t="shared" si="50"/>
        <v>1</v>
      </c>
      <c r="L718" s="1">
        <f t="shared" si="50"/>
        <v>0</v>
      </c>
      <c r="M718" s="1">
        <f t="shared" si="50"/>
        <v>0</v>
      </c>
      <c r="N718" s="1">
        <f t="shared" si="49"/>
        <v>0</v>
      </c>
      <c r="O718" s="1">
        <f t="shared" si="51"/>
        <v>1</v>
      </c>
      <c r="P718" s="1" t="s">
        <v>18346</v>
      </c>
      <c r="Q718" s="1" t="s">
        <v>18355</v>
      </c>
      <c r="R718" s="1">
        <v>99</v>
      </c>
      <c r="S718" s="9">
        <f t="shared" si="53"/>
        <v>73.824300000000008</v>
      </c>
      <c r="T718" s="3">
        <v>44601</v>
      </c>
      <c r="U718" s="8" t="s">
        <v>3757</v>
      </c>
      <c r="V718" s="3">
        <v>44601</v>
      </c>
      <c r="W718" s="8" t="s">
        <v>3757</v>
      </c>
      <c r="X718" s="8">
        <v>0</v>
      </c>
      <c r="Y718" s="10">
        <f t="shared" si="52"/>
        <v>0</v>
      </c>
      <c r="Z718" s="10">
        <f>IFERROR(INDEX(EFs!B:B,MATCH(P718,EFs!A:A,0))*Dataset!Y718/1000,0)</f>
        <v>0</v>
      </c>
      <c r="AA718">
        <v>32.640532999999998</v>
      </c>
      <c r="AB718">
        <v>-116.99837100000001</v>
      </c>
      <c r="AC718">
        <v>1</v>
      </c>
      <c r="AD718" t="s">
        <v>18387</v>
      </c>
      <c r="AE718">
        <v>900</v>
      </c>
      <c r="AF718" t="s">
        <v>18469</v>
      </c>
      <c r="AI718" t="s">
        <v>18406</v>
      </c>
      <c r="AJ718" t="s">
        <v>18390</v>
      </c>
      <c r="AK718" t="s">
        <v>18391</v>
      </c>
      <c r="AL718">
        <v>91910</v>
      </c>
      <c r="AM718" t="s">
        <v>18392</v>
      </c>
      <c r="AN718" t="s">
        <v>18393</v>
      </c>
    </row>
    <row r="719" spans="1:40" ht="28.8" x14ac:dyDescent="0.3">
      <c r="A719" t="s">
        <v>3758</v>
      </c>
      <c r="B719" s="2" t="s">
        <v>15</v>
      </c>
      <c r="C719" s="3">
        <v>40025</v>
      </c>
      <c r="D719" t="s">
        <v>25</v>
      </c>
      <c r="E719" t="s">
        <v>3759</v>
      </c>
      <c r="F719" t="s">
        <v>3760</v>
      </c>
      <c r="G719" t="s">
        <v>3761</v>
      </c>
      <c r="H719" s="2" t="s">
        <v>351</v>
      </c>
      <c r="I719" s="2" t="s">
        <v>92</v>
      </c>
      <c r="J719" s="1" t="s">
        <v>3762</v>
      </c>
      <c r="K719" s="1">
        <f t="shared" si="50"/>
        <v>1</v>
      </c>
      <c r="L719" s="1">
        <f t="shared" si="50"/>
        <v>0</v>
      </c>
      <c r="M719" s="1">
        <f t="shared" si="50"/>
        <v>0</v>
      </c>
      <c r="N719" s="1">
        <f t="shared" si="49"/>
        <v>0</v>
      </c>
      <c r="O719" s="1">
        <f t="shared" si="51"/>
        <v>1</v>
      </c>
      <c r="P719" s="1" t="s">
        <v>18346</v>
      </c>
      <c r="Q719" s="1" t="s">
        <v>18355</v>
      </c>
      <c r="R719" s="1">
        <v>136</v>
      </c>
      <c r="S719" s="9">
        <f t="shared" si="53"/>
        <v>101.4152</v>
      </c>
      <c r="T719" s="3">
        <v>44349</v>
      </c>
      <c r="U719" s="8" t="s">
        <v>3763</v>
      </c>
      <c r="V719" s="3">
        <v>44750</v>
      </c>
      <c r="W719" s="8" t="s">
        <v>3764</v>
      </c>
      <c r="X719" s="8">
        <v>9.6</v>
      </c>
      <c r="Y719" s="10">
        <f t="shared" si="52"/>
        <v>973.58591999999999</v>
      </c>
      <c r="Z719" s="10">
        <f>IFERROR(INDEX(EFs!B:B,MATCH(P719,EFs!A:A,0))*Dataset!Y719/1000,0)</f>
        <v>0.88439855771327236</v>
      </c>
      <c r="AA719">
        <v>32.675933000000001</v>
      </c>
      <c r="AB719">
        <v>-117.172539</v>
      </c>
      <c r="AC719">
        <v>1</v>
      </c>
      <c r="AD719" t="s">
        <v>18387</v>
      </c>
      <c r="AE719">
        <v>1810</v>
      </c>
      <c r="AF719" t="s">
        <v>18457</v>
      </c>
      <c r="AI719" t="s">
        <v>18458</v>
      </c>
      <c r="AJ719" t="s">
        <v>18390</v>
      </c>
      <c r="AK719" t="s">
        <v>18391</v>
      </c>
      <c r="AL719">
        <v>92118</v>
      </c>
      <c r="AM719" t="s">
        <v>18392</v>
      </c>
      <c r="AN719" t="s">
        <v>18393</v>
      </c>
    </row>
    <row r="720" spans="1:40" ht="57.6" x14ac:dyDescent="0.3">
      <c r="A720" t="s">
        <v>3765</v>
      </c>
      <c r="B720" s="2" t="s">
        <v>15</v>
      </c>
      <c r="C720" s="3">
        <v>40025</v>
      </c>
      <c r="D720" t="s">
        <v>193</v>
      </c>
      <c r="E720" t="s">
        <v>1160</v>
      </c>
      <c r="F720" t="s">
        <v>1161</v>
      </c>
      <c r="G720" t="s">
        <v>3679</v>
      </c>
      <c r="H720" s="2" t="s">
        <v>163</v>
      </c>
      <c r="I720" s="2" t="s">
        <v>164</v>
      </c>
      <c r="J720" s="1" t="s">
        <v>3766</v>
      </c>
      <c r="K720" s="1">
        <f t="shared" si="50"/>
        <v>1</v>
      </c>
      <c r="L720" s="1">
        <f t="shared" si="50"/>
        <v>0</v>
      </c>
      <c r="M720" s="1">
        <f t="shared" si="50"/>
        <v>0</v>
      </c>
      <c r="N720" s="1">
        <f t="shared" si="49"/>
        <v>0</v>
      </c>
      <c r="O720" s="1">
        <f t="shared" si="51"/>
        <v>1</v>
      </c>
      <c r="P720" s="1" t="s">
        <v>18346</v>
      </c>
      <c r="Q720" s="1">
        <v>500</v>
      </c>
      <c r="R720" s="1">
        <v>2172</v>
      </c>
      <c r="S720" s="9">
        <f t="shared" si="53"/>
        <v>500</v>
      </c>
      <c r="T720" s="8"/>
      <c r="U720" s="8"/>
      <c r="V720" s="8"/>
      <c r="W720" s="8"/>
      <c r="X720" s="8"/>
      <c r="Y720" s="10">
        <f t="shared" si="52"/>
        <v>0</v>
      </c>
      <c r="Z720" s="10">
        <f>IFERROR(INDEX(EFs!B:B,MATCH(P720,EFs!A:A,0))*Dataset!Y720/1000,0)</f>
        <v>0</v>
      </c>
      <c r="AA720">
        <v>33.387723000000001</v>
      </c>
      <c r="AB720">
        <v>-117.44475799999999</v>
      </c>
      <c r="AC720">
        <v>0.5</v>
      </c>
      <c r="AD720" t="s">
        <v>18422</v>
      </c>
      <c r="AI720" t="s">
        <v>18423</v>
      </c>
      <c r="AJ720" t="s">
        <v>18390</v>
      </c>
      <c r="AK720" t="s">
        <v>18391</v>
      </c>
      <c r="AL720">
        <v>92055</v>
      </c>
      <c r="AM720" t="s">
        <v>18392</v>
      </c>
      <c r="AN720" t="s">
        <v>18397</v>
      </c>
    </row>
    <row r="721" spans="1:40" ht="28.8" x14ac:dyDescent="0.3">
      <c r="A721" t="s">
        <v>3767</v>
      </c>
      <c r="B721" s="2" t="s">
        <v>15</v>
      </c>
      <c r="C721" s="3">
        <v>40025</v>
      </c>
      <c r="D721" t="s">
        <v>25</v>
      </c>
      <c r="E721" t="s">
        <v>3768</v>
      </c>
      <c r="G721" t="s">
        <v>3769</v>
      </c>
      <c r="H721" s="2" t="s">
        <v>776</v>
      </c>
      <c r="I721" s="2" t="s">
        <v>155</v>
      </c>
      <c r="J721" s="1" t="s">
        <v>3770</v>
      </c>
      <c r="K721" s="1">
        <f t="shared" si="50"/>
        <v>0</v>
      </c>
      <c r="L721" s="1">
        <f t="shared" si="50"/>
        <v>0</v>
      </c>
      <c r="M721" s="1">
        <f t="shared" si="50"/>
        <v>0</v>
      </c>
      <c r="N721" s="1">
        <f t="shared" si="49"/>
        <v>0</v>
      </c>
      <c r="O721" s="1">
        <f t="shared" si="51"/>
        <v>0</v>
      </c>
      <c r="P721" s="1" t="s">
        <v>18352</v>
      </c>
      <c r="Q721" s="1" t="s">
        <v>18355</v>
      </c>
      <c r="R721" s="1">
        <v>201</v>
      </c>
      <c r="S721" s="9">
        <f t="shared" si="53"/>
        <v>149.88570000000001</v>
      </c>
      <c r="T721" s="3">
        <v>44392</v>
      </c>
      <c r="U721" s="8" t="s">
        <v>3771</v>
      </c>
      <c r="V721" s="3">
        <v>44392</v>
      </c>
      <c r="W721" s="8" t="s">
        <v>3772</v>
      </c>
      <c r="X721" s="8">
        <v>8.3000000000000007</v>
      </c>
      <c r="Y721" s="10">
        <f t="shared" si="52"/>
        <v>1244.0513100000003</v>
      </c>
      <c r="Z721" s="10">
        <f>IFERROR(INDEX(EFs!B:B,MATCH(P721,EFs!A:A,0))*Dataset!Y721/1000,0)</f>
        <v>0</v>
      </c>
      <c r="AA721">
        <v>33.098401000000003</v>
      </c>
      <c r="AB721">
        <v>-117.07084500000001</v>
      </c>
      <c r="AC721">
        <v>1</v>
      </c>
      <c r="AD721" t="s">
        <v>18394</v>
      </c>
      <c r="AE721">
        <v>2045</v>
      </c>
      <c r="AF721" t="s">
        <v>18826</v>
      </c>
      <c r="AI721" t="s">
        <v>18421</v>
      </c>
      <c r="AJ721" t="s">
        <v>18390</v>
      </c>
      <c r="AK721" t="s">
        <v>18391</v>
      </c>
      <c r="AL721">
        <v>92025</v>
      </c>
      <c r="AM721" t="s">
        <v>18392</v>
      </c>
      <c r="AN721" t="s">
        <v>18397</v>
      </c>
    </row>
    <row r="722" spans="1:40" ht="57.6" x14ac:dyDescent="0.3">
      <c r="A722" t="s">
        <v>3773</v>
      </c>
      <c r="B722" s="2" t="s">
        <v>15</v>
      </c>
      <c r="C722" s="3">
        <v>40025</v>
      </c>
      <c r="D722" t="s">
        <v>193</v>
      </c>
      <c r="E722" t="s">
        <v>3774</v>
      </c>
      <c r="F722" t="s">
        <v>161</v>
      </c>
      <c r="G722" t="s">
        <v>3775</v>
      </c>
      <c r="H722" s="2" t="s">
        <v>163</v>
      </c>
      <c r="I722" s="2" t="s">
        <v>164</v>
      </c>
      <c r="J722" s="1" t="s">
        <v>3776</v>
      </c>
      <c r="K722" s="1">
        <f t="shared" si="50"/>
        <v>1</v>
      </c>
      <c r="L722" s="1">
        <f t="shared" si="50"/>
        <v>0</v>
      </c>
      <c r="M722" s="1">
        <f t="shared" si="50"/>
        <v>0</v>
      </c>
      <c r="N722" s="1">
        <f t="shared" si="49"/>
        <v>0</v>
      </c>
      <c r="O722" s="1">
        <f t="shared" si="51"/>
        <v>1</v>
      </c>
      <c r="P722" s="1" t="s">
        <v>18346</v>
      </c>
      <c r="Q722" s="1">
        <v>55</v>
      </c>
      <c r="R722" s="1">
        <v>100</v>
      </c>
      <c r="S722" s="9">
        <f t="shared" si="53"/>
        <v>55</v>
      </c>
      <c r="T722" s="8"/>
      <c r="U722" s="8"/>
      <c r="V722" s="8"/>
      <c r="W722" s="8"/>
      <c r="X722" s="8"/>
      <c r="Y722" s="10">
        <f t="shared" si="52"/>
        <v>0</v>
      </c>
      <c r="Z722" s="10">
        <f>IFERROR(INDEX(EFs!B:B,MATCH(P722,EFs!A:A,0))*Dataset!Y722/1000,0)</f>
        <v>0</v>
      </c>
      <c r="AA722">
        <v>33.387723000000001</v>
      </c>
      <c r="AB722">
        <v>-117.44475799999999</v>
      </c>
      <c r="AC722">
        <v>0.5</v>
      </c>
      <c r="AD722" t="s">
        <v>18422</v>
      </c>
      <c r="AI722" t="s">
        <v>18423</v>
      </c>
      <c r="AJ722" t="s">
        <v>18390</v>
      </c>
      <c r="AK722" t="s">
        <v>18391</v>
      </c>
      <c r="AL722">
        <v>92055</v>
      </c>
      <c r="AM722" t="s">
        <v>18392</v>
      </c>
      <c r="AN722" t="s">
        <v>18397</v>
      </c>
    </row>
    <row r="723" spans="1:40" ht="43.2" x14ac:dyDescent="0.3">
      <c r="A723" t="s">
        <v>3777</v>
      </c>
      <c r="B723" s="2" t="s">
        <v>15</v>
      </c>
      <c r="C723" s="3">
        <v>40025</v>
      </c>
      <c r="D723" t="s">
        <v>25</v>
      </c>
      <c r="E723" t="s">
        <v>576</v>
      </c>
      <c r="F723" t="s">
        <v>3778</v>
      </c>
      <c r="G723" t="s">
        <v>3779</v>
      </c>
      <c r="H723" s="2" t="s">
        <v>235</v>
      </c>
      <c r="I723" s="2" t="s">
        <v>236</v>
      </c>
      <c r="J723" s="1" t="s">
        <v>3780</v>
      </c>
      <c r="K723" s="1">
        <f t="shared" si="50"/>
        <v>1</v>
      </c>
      <c r="L723" s="1">
        <f t="shared" si="50"/>
        <v>0</v>
      </c>
      <c r="M723" s="1">
        <f t="shared" si="50"/>
        <v>0</v>
      </c>
      <c r="N723" s="1">
        <f t="shared" si="49"/>
        <v>0</v>
      </c>
      <c r="O723" s="1">
        <f t="shared" si="51"/>
        <v>1</v>
      </c>
      <c r="P723" s="1" t="s">
        <v>18346</v>
      </c>
      <c r="Q723" s="1">
        <v>281</v>
      </c>
      <c r="R723" s="1">
        <v>377</v>
      </c>
      <c r="S723" s="9">
        <f t="shared" si="53"/>
        <v>281</v>
      </c>
      <c r="T723" s="3">
        <v>44476</v>
      </c>
      <c r="U723" s="8" t="s">
        <v>3781</v>
      </c>
      <c r="V723" s="3">
        <v>44476</v>
      </c>
      <c r="W723" s="8" t="s">
        <v>3782</v>
      </c>
      <c r="X723" s="8">
        <v>6</v>
      </c>
      <c r="Y723" s="10">
        <f t="shared" si="52"/>
        <v>1686</v>
      </c>
      <c r="Z723" s="10">
        <f>IFERROR(INDEX(EFs!B:B,MATCH(P723,EFs!A:A,0))*Dataset!Y723/1000,0)</f>
        <v>1.5315504648060001</v>
      </c>
      <c r="AA723">
        <v>32.770021</v>
      </c>
      <c r="AB723">
        <v>-117.16025</v>
      </c>
      <c r="AC723">
        <v>1</v>
      </c>
      <c r="AD723" t="s">
        <v>18387</v>
      </c>
      <c r="AE723">
        <v>7450</v>
      </c>
      <c r="AF723" t="s">
        <v>18827</v>
      </c>
      <c r="AI723" t="s">
        <v>18389</v>
      </c>
      <c r="AJ723" t="s">
        <v>18390</v>
      </c>
      <c r="AK723" t="s">
        <v>18391</v>
      </c>
      <c r="AL723">
        <v>92108</v>
      </c>
      <c r="AM723" t="s">
        <v>18392</v>
      </c>
      <c r="AN723" t="s">
        <v>18393</v>
      </c>
    </row>
    <row r="724" spans="1:40" ht="57.6" x14ac:dyDescent="0.3">
      <c r="A724" t="s">
        <v>3783</v>
      </c>
      <c r="B724" s="2" t="s">
        <v>15</v>
      </c>
      <c r="C724" s="3">
        <v>40025</v>
      </c>
      <c r="D724" t="s">
        <v>193</v>
      </c>
      <c r="E724" t="s">
        <v>3784</v>
      </c>
      <c r="G724" t="s">
        <v>3785</v>
      </c>
      <c r="H724" s="2" t="s">
        <v>83</v>
      </c>
      <c r="I724" s="2" t="s">
        <v>84</v>
      </c>
      <c r="J724" s="1" t="s">
        <v>3786</v>
      </c>
      <c r="K724" s="1">
        <f t="shared" si="50"/>
        <v>1</v>
      </c>
      <c r="L724" s="1">
        <f t="shared" si="50"/>
        <v>0</v>
      </c>
      <c r="M724" s="1">
        <f t="shared" si="50"/>
        <v>0</v>
      </c>
      <c r="N724" s="1">
        <f t="shared" si="49"/>
        <v>0</v>
      </c>
      <c r="O724" s="1">
        <f t="shared" si="51"/>
        <v>1</v>
      </c>
      <c r="P724" s="1" t="s">
        <v>18346</v>
      </c>
      <c r="Q724" s="1">
        <v>750</v>
      </c>
      <c r="R724" s="1">
        <v>1120</v>
      </c>
      <c r="S724" s="9">
        <f t="shared" si="53"/>
        <v>750</v>
      </c>
      <c r="T724" s="8"/>
      <c r="U724" s="8"/>
      <c r="V724" s="8"/>
      <c r="W724" s="8"/>
      <c r="X724" s="8"/>
      <c r="Y724" s="10">
        <f t="shared" si="52"/>
        <v>0</v>
      </c>
      <c r="Z724" s="10">
        <f>IFERROR(INDEX(EFs!B:B,MATCH(P724,EFs!A:A,0))*Dataset!Y724/1000,0)</f>
        <v>0</v>
      </c>
      <c r="AA724">
        <v>32.708649999999999</v>
      </c>
      <c r="AB724">
        <v>-117.160687</v>
      </c>
      <c r="AC724">
        <v>0.9</v>
      </c>
      <c r="AD724" t="s">
        <v>18387</v>
      </c>
      <c r="AE724">
        <v>315</v>
      </c>
      <c r="AF724" t="s">
        <v>18641</v>
      </c>
      <c r="AI724" t="s">
        <v>18389</v>
      </c>
      <c r="AJ724" t="s">
        <v>18390</v>
      </c>
      <c r="AK724" t="s">
        <v>18391</v>
      </c>
      <c r="AL724">
        <v>92101</v>
      </c>
      <c r="AM724" t="s">
        <v>18392</v>
      </c>
      <c r="AN724" t="s">
        <v>18393</v>
      </c>
    </row>
    <row r="725" spans="1:40" ht="57.6" x14ac:dyDescent="0.3">
      <c r="A725" t="s">
        <v>3787</v>
      </c>
      <c r="B725" s="2" t="s">
        <v>15</v>
      </c>
      <c r="C725" s="3">
        <v>40025</v>
      </c>
      <c r="D725" t="s">
        <v>193</v>
      </c>
      <c r="E725" t="s">
        <v>1186</v>
      </c>
      <c r="F725" t="s">
        <v>1187</v>
      </c>
      <c r="G725" t="s">
        <v>190</v>
      </c>
      <c r="H725" s="2" t="s">
        <v>163</v>
      </c>
      <c r="I725" s="2" t="s">
        <v>164</v>
      </c>
      <c r="J725" s="1" t="s">
        <v>3788</v>
      </c>
      <c r="K725" s="1">
        <f t="shared" si="50"/>
        <v>1</v>
      </c>
      <c r="L725" s="1">
        <f t="shared" si="50"/>
        <v>0</v>
      </c>
      <c r="M725" s="1">
        <f t="shared" si="50"/>
        <v>0</v>
      </c>
      <c r="N725" s="1">
        <f t="shared" si="49"/>
        <v>0</v>
      </c>
      <c r="O725" s="1">
        <f t="shared" si="51"/>
        <v>1</v>
      </c>
      <c r="P725" s="1" t="s">
        <v>18346</v>
      </c>
      <c r="Q725" s="1">
        <v>505</v>
      </c>
      <c r="R725" s="1">
        <v>768</v>
      </c>
      <c r="S725" s="9">
        <f t="shared" si="53"/>
        <v>505</v>
      </c>
      <c r="T725" s="3">
        <v>44369</v>
      </c>
      <c r="U725" s="8" t="s">
        <v>3789</v>
      </c>
      <c r="V725" s="3">
        <v>44369</v>
      </c>
      <c r="W725" s="8" t="s">
        <v>3790</v>
      </c>
      <c r="X725" s="8">
        <v>0.7</v>
      </c>
      <c r="Y725" s="10">
        <f t="shared" si="52"/>
        <v>353.5</v>
      </c>
      <c r="Z725" s="10">
        <f>IFERROR(INDEX(EFs!B:B,MATCH(P725,EFs!A:A,0))*Dataset!Y725/1000,0)</f>
        <v>0.32111689757350004</v>
      </c>
      <c r="AA725">
        <v>33.387723000000001</v>
      </c>
      <c r="AB725">
        <v>-117.44475799999999</v>
      </c>
      <c r="AC725">
        <v>1</v>
      </c>
      <c r="AD725" t="s">
        <v>18422</v>
      </c>
      <c r="AI725" t="s">
        <v>18423</v>
      </c>
      <c r="AJ725" t="s">
        <v>18390</v>
      </c>
      <c r="AK725" t="s">
        <v>18391</v>
      </c>
      <c r="AL725">
        <v>92055</v>
      </c>
      <c r="AM725" t="s">
        <v>18392</v>
      </c>
      <c r="AN725" t="s">
        <v>18397</v>
      </c>
    </row>
    <row r="726" spans="1:40" ht="57.6" x14ac:dyDescent="0.3">
      <c r="A726" t="s">
        <v>3791</v>
      </c>
      <c r="B726" s="2" t="s">
        <v>15</v>
      </c>
      <c r="C726" s="3">
        <v>40025</v>
      </c>
      <c r="D726" t="s">
        <v>193</v>
      </c>
      <c r="E726" t="s">
        <v>3792</v>
      </c>
      <c r="F726" t="s">
        <v>3793</v>
      </c>
      <c r="G726" t="s">
        <v>3794</v>
      </c>
      <c r="H726" s="2" t="s">
        <v>397</v>
      </c>
      <c r="I726" s="2" t="s">
        <v>75</v>
      </c>
      <c r="J726" s="1" t="s">
        <v>3795</v>
      </c>
      <c r="K726" s="1">
        <f t="shared" si="50"/>
        <v>0</v>
      </c>
      <c r="L726" s="1">
        <f t="shared" si="50"/>
        <v>0</v>
      </c>
      <c r="M726" s="1">
        <f t="shared" si="50"/>
        <v>1</v>
      </c>
      <c r="N726" s="1">
        <f t="shared" si="49"/>
        <v>0</v>
      </c>
      <c r="O726" s="1">
        <f t="shared" si="51"/>
        <v>1</v>
      </c>
      <c r="P726" s="1" t="s">
        <v>18348</v>
      </c>
      <c r="Q726" s="1">
        <v>35</v>
      </c>
      <c r="R726" s="1">
        <v>52</v>
      </c>
      <c r="S726" s="9">
        <f t="shared" si="53"/>
        <v>35</v>
      </c>
      <c r="T726" s="8"/>
      <c r="U726" s="8"/>
      <c r="V726" s="8"/>
      <c r="W726" s="8"/>
      <c r="X726" s="8"/>
      <c r="Y726" s="10">
        <f t="shared" si="52"/>
        <v>0</v>
      </c>
      <c r="Z726" s="10">
        <f>IFERROR(INDEX(EFs!B:B,MATCH(P726,EFs!A:A,0))*Dataset!Y726/1000,0)</f>
        <v>0</v>
      </c>
      <c r="AA726">
        <v>33.132474999999999</v>
      </c>
      <c r="AB726">
        <v>-117.206041</v>
      </c>
      <c r="AC726">
        <v>1</v>
      </c>
      <c r="AD726" t="s">
        <v>18387</v>
      </c>
      <c r="AE726">
        <v>671</v>
      </c>
      <c r="AF726" t="s">
        <v>18828</v>
      </c>
      <c r="AI726" t="s">
        <v>18466</v>
      </c>
      <c r="AJ726" t="s">
        <v>18390</v>
      </c>
      <c r="AK726" t="s">
        <v>18391</v>
      </c>
      <c r="AL726">
        <v>92078</v>
      </c>
      <c r="AM726" t="s">
        <v>18392</v>
      </c>
      <c r="AN726" t="s">
        <v>18407</v>
      </c>
    </row>
    <row r="727" spans="1:40" ht="43.2" x14ac:dyDescent="0.3">
      <c r="A727" t="s">
        <v>3796</v>
      </c>
      <c r="B727" s="2" t="s">
        <v>15</v>
      </c>
      <c r="C727" s="3">
        <v>40025</v>
      </c>
      <c r="D727" t="s">
        <v>25</v>
      </c>
      <c r="E727" t="s">
        <v>3797</v>
      </c>
      <c r="G727" t="s">
        <v>3798</v>
      </c>
      <c r="H727" s="2" t="s">
        <v>235</v>
      </c>
      <c r="I727" s="2" t="s">
        <v>236</v>
      </c>
      <c r="J727" s="1" t="s">
        <v>3799</v>
      </c>
      <c r="K727" s="1">
        <f t="shared" si="50"/>
        <v>1</v>
      </c>
      <c r="L727" s="1">
        <f t="shared" si="50"/>
        <v>0</v>
      </c>
      <c r="M727" s="1">
        <f t="shared" si="50"/>
        <v>0</v>
      </c>
      <c r="N727" s="1">
        <f t="shared" si="49"/>
        <v>0</v>
      </c>
      <c r="O727" s="1">
        <f t="shared" si="51"/>
        <v>1</v>
      </c>
      <c r="P727" s="1" t="s">
        <v>18346</v>
      </c>
      <c r="Q727" s="1" t="s">
        <v>18355</v>
      </c>
      <c r="R727" s="1">
        <v>555</v>
      </c>
      <c r="S727" s="9">
        <f t="shared" si="53"/>
        <v>413.86350000000004</v>
      </c>
      <c r="T727" s="8"/>
      <c r="U727" s="8"/>
      <c r="V727" s="8"/>
      <c r="W727" s="8"/>
      <c r="X727" s="8"/>
      <c r="Y727" s="10">
        <f t="shared" si="52"/>
        <v>0</v>
      </c>
      <c r="Z727" s="10">
        <f>IFERROR(INDEX(EFs!B:B,MATCH(P727,EFs!A:A,0))*Dataset!Y727/1000,0)</f>
        <v>0</v>
      </c>
      <c r="AA727">
        <v>32.774234</v>
      </c>
      <c r="AB727">
        <v>-117.12780600000001</v>
      </c>
      <c r="AC727">
        <v>1</v>
      </c>
      <c r="AD727" t="s">
        <v>18387</v>
      </c>
      <c r="AE727">
        <v>3111</v>
      </c>
      <c r="AF727" t="s">
        <v>18752</v>
      </c>
      <c r="AI727" t="s">
        <v>18389</v>
      </c>
      <c r="AJ727" t="s">
        <v>18390</v>
      </c>
      <c r="AK727" t="s">
        <v>18391</v>
      </c>
      <c r="AL727">
        <v>92108</v>
      </c>
      <c r="AM727" t="s">
        <v>18392</v>
      </c>
      <c r="AN727" t="s">
        <v>18393</v>
      </c>
    </row>
    <row r="728" spans="1:40" ht="57.6" x14ac:dyDescent="0.3">
      <c r="A728" t="s">
        <v>3800</v>
      </c>
      <c r="B728" s="2" t="s">
        <v>15</v>
      </c>
      <c r="C728" s="3">
        <v>40025</v>
      </c>
      <c r="D728" t="s">
        <v>16</v>
      </c>
      <c r="E728" t="s">
        <v>2558</v>
      </c>
      <c r="F728" t="s">
        <v>2559</v>
      </c>
      <c r="G728" t="s">
        <v>3801</v>
      </c>
      <c r="H728" s="2" t="s">
        <v>987</v>
      </c>
      <c r="I728" s="2" t="s">
        <v>84</v>
      </c>
      <c r="J728" s="1" t="s">
        <v>3802</v>
      </c>
      <c r="K728" s="1">
        <f t="shared" si="50"/>
        <v>1</v>
      </c>
      <c r="L728" s="1">
        <f t="shared" si="50"/>
        <v>0</v>
      </c>
      <c r="M728" s="1">
        <f t="shared" si="50"/>
        <v>0</v>
      </c>
      <c r="N728" s="1">
        <f t="shared" si="49"/>
        <v>0</v>
      </c>
      <c r="O728" s="1">
        <f t="shared" si="51"/>
        <v>1</v>
      </c>
      <c r="P728" s="1" t="s">
        <v>18346</v>
      </c>
      <c r="Q728" s="1">
        <v>125</v>
      </c>
      <c r="R728" s="1" t="s">
        <v>18352</v>
      </c>
      <c r="S728" s="9">
        <f t="shared" si="53"/>
        <v>125</v>
      </c>
      <c r="T728" s="8"/>
      <c r="U728" s="8"/>
      <c r="V728" s="8"/>
      <c r="W728" s="8"/>
      <c r="X728" s="8"/>
      <c r="Y728" s="10">
        <f t="shared" si="52"/>
        <v>0</v>
      </c>
      <c r="Z728" s="10">
        <f>IFERROR(INDEX(EFs!B:B,MATCH(P728,EFs!A:A,0))*Dataset!Y728/1000,0)</f>
        <v>0</v>
      </c>
      <c r="AA728">
        <v>32.633203000000002</v>
      </c>
      <c r="AB728">
        <v>-116.96923</v>
      </c>
      <c r="AC728">
        <v>1</v>
      </c>
      <c r="AD728" t="s">
        <v>18387</v>
      </c>
      <c r="AE728">
        <v>1320</v>
      </c>
      <c r="AF728" t="s">
        <v>18477</v>
      </c>
      <c r="AI728" t="s">
        <v>18406</v>
      </c>
      <c r="AJ728" t="s">
        <v>18390</v>
      </c>
      <c r="AK728" t="s">
        <v>18391</v>
      </c>
      <c r="AL728">
        <v>91915</v>
      </c>
      <c r="AM728" t="s">
        <v>18392</v>
      </c>
      <c r="AN728" t="s">
        <v>18407</v>
      </c>
    </row>
    <row r="729" spans="1:40" ht="57.6" x14ac:dyDescent="0.3">
      <c r="A729" t="s">
        <v>3803</v>
      </c>
      <c r="B729" s="2" t="s">
        <v>15</v>
      </c>
      <c r="C729" s="3">
        <v>40025</v>
      </c>
      <c r="D729" t="s">
        <v>25</v>
      </c>
      <c r="E729" t="s">
        <v>3804</v>
      </c>
      <c r="F729" t="s">
        <v>27</v>
      </c>
      <c r="G729" t="s">
        <v>3805</v>
      </c>
      <c r="H729" s="2" t="s">
        <v>431</v>
      </c>
      <c r="I729" s="2" t="s">
        <v>53</v>
      </c>
      <c r="J729" s="1" t="s">
        <v>3806</v>
      </c>
      <c r="K729" s="1">
        <f t="shared" si="50"/>
        <v>1</v>
      </c>
      <c r="L729" s="1">
        <f t="shared" si="50"/>
        <v>0</v>
      </c>
      <c r="M729" s="1">
        <f t="shared" si="50"/>
        <v>0</v>
      </c>
      <c r="N729" s="1">
        <f t="shared" si="49"/>
        <v>0</v>
      </c>
      <c r="O729" s="1">
        <f t="shared" si="51"/>
        <v>1</v>
      </c>
      <c r="P729" s="1" t="s">
        <v>18346</v>
      </c>
      <c r="Q729" s="1" t="s">
        <v>18355</v>
      </c>
      <c r="R729" s="1">
        <v>400</v>
      </c>
      <c r="S729" s="9">
        <f t="shared" si="53"/>
        <v>298.28000000000003</v>
      </c>
      <c r="T729" s="3">
        <v>44439</v>
      </c>
      <c r="U729" s="8" t="s">
        <v>3807</v>
      </c>
      <c r="V729" s="3">
        <v>44750</v>
      </c>
      <c r="W729" s="8" t="s">
        <v>3808</v>
      </c>
      <c r="X729" s="8">
        <v>6.3</v>
      </c>
      <c r="Y729" s="10">
        <f t="shared" si="52"/>
        <v>1879.1640000000002</v>
      </c>
      <c r="Z729" s="10">
        <f>IFERROR(INDEX(EFs!B:B,MATCH(P729,EFs!A:A,0))*Dataset!Y729/1000,0)</f>
        <v>1.7070192749980442</v>
      </c>
      <c r="AA729">
        <v>33.141424999999998</v>
      </c>
      <c r="AB729">
        <v>-117.145786</v>
      </c>
      <c r="AC729">
        <v>1</v>
      </c>
      <c r="AD729" t="s">
        <v>18394</v>
      </c>
      <c r="AE729">
        <v>182</v>
      </c>
      <c r="AF729" t="s">
        <v>18829</v>
      </c>
      <c r="AI729" t="s">
        <v>18466</v>
      </c>
      <c r="AJ729" t="s">
        <v>18390</v>
      </c>
      <c r="AK729" t="s">
        <v>18391</v>
      </c>
      <c r="AL729">
        <v>92069</v>
      </c>
      <c r="AM729" t="s">
        <v>18392</v>
      </c>
      <c r="AN729" t="s">
        <v>18397</v>
      </c>
    </row>
    <row r="730" spans="1:40" ht="28.8" x14ac:dyDescent="0.3">
      <c r="A730" t="s">
        <v>3809</v>
      </c>
      <c r="B730" s="2" t="s">
        <v>15</v>
      </c>
      <c r="C730" s="3">
        <v>40025</v>
      </c>
      <c r="D730" t="s">
        <v>25</v>
      </c>
      <c r="E730" t="s">
        <v>3810</v>
      </c>
      <c r="F730" t="s">
        <v>3811</v>
      </c>
      <c r="G730" t="s">
        <v>3812</v>
      </c>
      <c r="H730" s="2" t="s">
        <v>235</v>
      </c>
      <c r="I730" s="2" t="s">
        <v>236</v>
      </c>
      <c r="J730" s="1" t="s">
        <v>3813</v>
      </c>
      <c r="K730" s="1">
        <f t="shared" si="50"/>
        <v>1</v>
      </c>
      <c r="L730" s="1">
        <f t="shared" si="50"/>
        <v>0</v>
      </c>
      <c r="M730" s="1">
        <f t="shared" si="50"/>
        <v>0</v>
      </c>
      <c r="N730" s="1">
        <f t="shared" si="49"/>
        <v>0</v>
      </c>
      <c r="O730" s="1">
        <f t="shared" si="51"/>
        <v>1</v>
      </c>
      <c r="P730" s="1" t="s">
        <v>18346</v>
      </c>
      <c r="Q730" s="1" t="s">
        <v>18355</v>
      </c>
      <c r="R730" s="1">
        <v>166</v>
      </c>
      <c r="S730" s="9">
        <f t="shared" si="53"/>
        <v>123.78620000000001</v>
      </c>
      <c r="T730" s="3">
        <v>44476</v>
      </c>
      <c r="U730" s="8" t="s">
        <v>806</v>
      </c>
      <c r="V730" s="3">
        <v>44476</v>
      </c>
      <c r="W730" s="8" t="s">
        <v>3814</v>
      </c>
      <c r="X730" s="8">
        <v>3</v>
      </c>
      <c r="Y730" s="10">
        <f t="shared" si="52"/>
        <v>371.35860000000002</v>
      </c>
      <c r="Z730" s="10">
        <f>IFERROR(INDEX(EFs!B:B,MATCH(P730,EFs!A:A,0))*Dataset!Y730/1000,0)</f>
        <v>0.33733952339247064</v>
      </c>
      <c r="AA730">
        <v>32.777501000000001</v>
      </c>
      <c r="AB730">
        <v>-117.15677100000001</v>
      </c>
      <c r="AC730">
        <v>1</v>
      </c>
      <c r="AD730" t="s">
        <v>18387</v>
      </c>
      <c r="AE730">
        <v>7575</v>
      </c>
      <c r="AF730" t="s">
        <v>18830</v>
      </c>
      <c r="AG730" t="s">
        <v>18510</v>
      </c>
      <c r="AH730">
        <v>101</v>
      </c>
      <c r="AI730" t="s">
        <v>18389</v>
      </c>
      <c r="AJ730" t="s">
        <v>18390</v>
      </c>
      <c r="AK730" t="s">
        <v>18391</v>
      </c>
      <c r="AL730">
        <v>92108</v>
      </c>
      <c r="AM730" t="s">
        <v>18392</v>
      </c>
      <c r="AN730" t="s">
        <v>18393</v>
      </c>
    </row>
    <row r="731" spans="1:40" ht="43.2" x14ac:dyDescent="0.3">
      <c r="A731" t="s">
        <v>3815</v>
      </c>
      <c r="B731" s="2" t="s">
        <v>15</v>
      </c>
      <c r="C731" s="3">
        <v>40025</v>
      </c>
      <c r="D731" t="s">
        <v>193</v>
      </c>
      <c r="E731" t="s">
        <v>3816</v>
      </c>
      <c r="F731" t="s">
        <v>72</v>
      </c>
      <c r="G731" t="s">
        <v>3817</v>
      </c>
      <c r="H731" s="2" t="s">
        <v>320</v>
      </c>
      <c r="I731" s="2" t="s">
        <v>46</v>
      </c>
      <c r="J731" s="1" t="s">
        <v>3818</v>
      </c>
      <c r="K731" s="1">
        <f t="shared" si="50"/>
        <v>1</v>
      </c>
      <c r="L731" s="1">
        <f t="shared" si="50"/>
        <v>0</v>
      </c>
      <c r="M731" s="1">
        <f t="shared" si="50"/>
        <v>0</v>
      </c>
      <c r="N731" s="1">
        <f t="shared" si="49"/>
        <v>0</v>
      </c>
      <c r="O731" s="1">
        <f t="shared" si="51"/>
        <v>1</v>
      </c>
      <c r="P731" s="1" t="s">
        <v>18346</v>
      </c>
      <c r="Q731" s="1">
        <v>250</v>
      </c>
      <c r="R731" s="1">
        <v>470</v>
      </c>
      <c r="S731" s="9">
        <f t="shared" si="53"/>
        <v>250</v>
      </c>
      <c r="T731" s="3">
        <v>44370</v>
      </c>
      <c r="U731" s="8" t="s">
        <v>3819</v>
      </c>
      <c r="V731" s="3">
        <v>44764</v>
      </c>
      <c r="W731" s="8" t="s">
        <v>3820</v>
      </c>
      <c r="X731" s="8">
        <v>9.6</v>
      </c>
      <c r="Y731" s="10">
        <f t="shared" si="52"/>
        <v>2400</v>
      </c>
      <c r="Z731" s="10">
        <f>IFERROR(INDEX(EFs!B:B,MATCH(P731,EFs!A:A,0))*Dataset!Y731/1000,0)</f>
        <v>2.1801430104000001</v>
      </c>
      <c r="AA731">
        <v>32.875765999999999</v>
      </c>
      <c r="AB731">
        <v>-117.239553</v>
      </c>
      <c r="AC731">
        <v>0.9</v>
      </c>
      <c r="AD731" t="s">
        <v>18387</v>
      </c>
      <c r="AE731">
        <v>9500</v>
      </c>
      <c r="AF731" t="s">
        <v>18451</v>
      </c>
      <c r="AG731" t="s">
        <v>18831</v>
      </c>
      <c r="AH731">
        <v>89</v>
      </c>
      <c r="AI731" t="s">
        <v>18428</v>
      </c>
      <c r="AJ731" t="s">
        <v>18390</v>
      </c>
      <c r="AK731" t="s">
        <v>18391</v>
      </c>
      <c r="AL731">
        <v>92093</v>
      </c>
      <c r="AM731" t="s">
        <v>18392</v>
      </c>
      <c r="AN731" t="s">
        <v>18393</v>
      </c>
    </row>
    <row r="732" spans="1:40" ht="57.6" x14ac:dyDescent="0.3">
      <c r="A732" t="s">
        <v>3821</v>
      </c>
      <c r="B732" s="2" t="s">
        <v>15</v>
      </c>
      <c r="C732" s="3">
        <v>40025</v>
      </c>
      <c r="D732" t="s">
        <v>25</v>
      </c>
      <c r="E732" t="s">
        <v>3822</v>
      </c>
      <c r="G732" t="s">
        <v>3823</v>
      </c>
      <c r="H732" s="2" t="s">
        <v>235</v>
      </c>
      <c r="I732" s="2" t="s">
        <v>236</v>
      </c>
      <c r="J732" s="1" t="s">
        <v>3824</v>
      </c>
      <c r="K732" s="1">
        <f t="shared" si="50"/>
        <v>1</v>
      </c>
      <c r="L732" s="1">
        <f t="shared" si="50"/>
        <v>0</v>
      </c>
      <c r="M732" s="1">
        <f t="shared" si="50"/>
        <v>0</v>
      </c>
      <c r="N732" s="1">
        <f t="shared" si="49"/>
        <v>0</v>
      </c>
      <c r="O732" s="1">
        <f t="shared" si="51"/>
        <v>1</v>
      </c>
      <c r="P732" s="1" t="s">
        <v>18346</v>
      </c>
      <c r="Q732" s="1">
        <v>200</v>
      </c>
      <c r="R732" s="1">
        <v>56</v>
      </c>
      <c r="S732" s="9">
        <f t="shared" si="53"/>
        <v>200</v>
      </c>
      <c r="T732" s="3">
        <v>44434</v>
      </c>
      <c r="U732" s="8" t="s">
        <v>3825</v>
      </c>
      <c r="V732" s="3">
        <v>44434</v>
      </c>
      <c r="W732" s="8" t="s">
        <v>3826</v>
      </c>
      <c r="X732" s="8">
        <v>9.8000000000000007</v>
      </c>
      <c r="Y732" s="10">
        <f t="shared" si="52"/>
        <v>1960.0000000000002</v>
      </c>
      <c r="Z732" s="10">
        <f>IFERROR(INDEX(EFs!B:B,MATCH(P732,EFs!A:A,0))*Dataset!Y732/1000,0)</f>
        <v>1.7804501251600002</v>
      </c>
      <c r="AA732">
        <v>32.765186</v>
      </c>
      <c r="AB732">
        <v>-117.15038300000001</v>
      </c>
      <c r="AC732">
        <v>1</v>
      </c>
      <c r="AD732" t="s">
        <v>18387</v>
      </c>
      <c r="AE732">
        <v>1433</v>
      </c>
      <c r="AF732" t="s">
        <v>18832</v>
      </c>
      <c r="AI732" t="s">
        <v>18389</v>
      </c>
      <c r="AJ732" t="s">
        <v>18390</v>
      </c>
      <c r="AK732" t="s">
        <v>18391</v>
      </c>
      <c r="AL732">
        <v>92108</v>
      </c>
      <c r="AM732" t="s">
        <v>18392</v>
      </c>
      <c r="AN732" t="s">
        <v>18393</v>
      </c>
    </row>
    <row r="733" spans="1:40" ht="43.2" x14ac:dyDescent="0.3">
      <c r="A733" t="s">
        <v>3827</v>
      </c>
      <c r="B733" s="2" t="s">
        <v>15</v>
      </c>
      <c r="C733" s="3">
        <v>40025</v>
      </c>
      <c r="D733" t="s">
        <v>193</v>
      </c>
      <c r="E733" t="s">
        <v>3828</v>
      </c>
      <c r="F733" t="s">
        <v>3829</v>
      </c>
      <c r="G733" t="s">
        <v>3830</v>
      </c>
      <c r="H733" s="2" t="s">
        <v>106</v>
      </c>
      <c r="I733" s="2" t="s">
        <v>107</v>
      </c>
      <c r="J733" s="1" t="s">
        <v>3831</v>
      </c>
      <c r="K733" s="1">
        <f t="shared" si="50"/>
        <v>1</v>
      </c>
      <c r="L733" s="1">
        <f t="shared" si="50"/>
        <v>0</v>
      </c>
      <c r="M733" s="1">
        <f t="shared" si="50"/>
        <v>0</v>
      </c>
      <c r="N733" s="1">
        <f t="shared" si="49"/>
        <v>0</v>
      </c>
      <c r="O733" s="1">
        <f t="shared" si="51"/>
        <v>1</v>
      </c>
      <c r="P733" s="1" t="s">
        <v>18346</v>
      </c>
      <c r="Q733" s="1">
        <v>80</v>
      </c>
      <c r="R733" s="1">
        <v>133</v>
      </c>
      <c r="S733" s="9">
        <f t="shared" si="53"/>
        <v>80</v>
      </c>
      <c r="T733" s="3">
        <v>44501</v>
      </c>
      <c r="U733" s="8" t="s">
        <v>3832</v>
      </c>
      <c r="V733" s="3">
        <v>44748</v>
      </c>
      <c r="W733" s="8" t="s">
        <v>1849</v>
      </c>
      <c r="X733" s="8">
        <v>9.3000000000000007</v>
      </c>
      <c r="Y733" s="10">
        <f t="shared" si="52"/>
        <v>744</v>
      </c>
      <c r="Z733" s="10">
        <f>IFERROR(INDEX(EFs!B:B,MATCH(P733,EFs!A:A,0))*Dataset!Y733/1000,0)</f>
        <v>0.67584433322400006</v>
      </c>
      <c r="AA733">
        <v>32.794195999999999</v>
      </c>
      <c r="AB733">
        <v>-117.155051</v>
      </c>
      <c r="AC733">
        <v>1</v>
      </c>
      <c r="AD733" t="s">
        <v>18387</v>
      </c>
      <c r="AE733">
        <v>2828</v>
      </c>
      <c r="AF733" t="s">
        <v>18833</v>
      </c>
      <c r="AI733" t="s">
        <v>18389</v>
      </c>
      <c r="AJ733" t="s">
        <v>18390</v>
      </c>
      <c r="AK733" t="s">
        <v>18391</v>
      </c>
      <c r="AL733">
        <v>92123</v>
      </c>
      <c r="AM733" t="s">
        <v>18392</v>
      </c>
      <c r="AN733" t="s">
        <v>18393</v>
      </c>
    </row>
    <row r="734" spans="1:40" ht="28.8" x14ac:dyDescent="0.3">
      <c r="A734" t="s">
        <v>3833</v>
      </c>
      <c r="B734" s="2" t="s">
        <v>15</v>
      </c>
      <c r="C734" s="3">
        <v>40025</v>
      </c>
      <c r="D734" t="s">
        <v>25</v>
      </c>
      <c r="E734" t="s">
        <v>3834</v>
      </c>
      <c r="F734" t="s">
        <v>233</v>
      </c>
      <c r="G734" t="s">
        <v>3835</v>
      </c>
      <c r="H734" s="2" t="s">
        <v>334</v>
      </c>
      <c r="I734" s="2" t="s">
        <v>107</v>
      </c>
      <c r="J734" s="1" t="s">
        <v>3836</v>
      </c>
      <c r="K734" s="1">
        <f t="shared" si="50"/>
        <v>1</v>
      </c>
      <c r="L734" s="1">
        <f t="shared" si="50"/>
        <v>0</v>
      </c>
      <c r="M734" s="1">
        <f t="shared" si="50"/>
        <v>0</v>
      </c>
      <c r="N734" s="1">
        <f t="shared" si="49"/>
        <v>0</v>
      </c>
      <c r="O734" s="1">
        <f t="shared" si="51"/>
        <v>1</v>
      </c>
      <c r="P734" s="1" t="s">
        <v>18346</v>
      </c>
      <c r="Q734" s="1" t="s">
        <v>18355</v>
      </c>
      <c r="R734" s="1">
        <v>100</v>
      </c>
      <c r="S734" s="9">
        <f t="shared" si="53"/>
        <v>74.570000000000007</v>
      </c>
      <c r="T734" s="3">
        <v>44562</v>
      </c>
      <c r="U734" s="8" t="s">
        <v>3837</v>
      </c>
      <c r="V734" s="3">
        <v>44562</v>
      </c>
      <c r="W734" s="8" t="s">
        <v>2500</v>
      </c>
      <c r="X734" s="8">
        <v>5.2</v>
      </c>
      <c r="Y734" s="10">
        <f t="shared" si="52"/>
        <v>387.76400000000007</v>
      </c>
      <c r="Z734" s="10">
        <f>IFERROR(INDEX(EFs!B:B,MATCH(P734,EFs!A:A,0))*Dataset!Y734/1000,0)</f>
        <v>0.35224207261864404</v>
      </c>
      <c r="AA734">
        <v>32.770400000000002</v>
      </c>
      <c r="AB734">
        <v>-117.07518899999999</v>
      </c>
      <c r="AC734">
        <v>1</v>
      </c>
      <c r="AD734" t="s">
        <v>18387</v>
      </c>
      <c r="AE734">
        <v>5505</v>
      </c>
      <c r="AF734" t="s">
        <v>18834</v>
      </c>
      <c r="AI734" t="s">
        <v>18389</v>
      </c>
      <c r="AJ734" t="s">
        <v>18390</v>
      </c>
      <c r="AK734" t="s">
        <v>18391</v>
      </c>
      <c r="AL734">
        <v>92115</v>
      </c>
      <c r="AM734" t="s">
        <v>18392</v>
      </c>
      <c r="AN734" t="s">
        <v>18393</v>
      </c>
    </row>
    <row r="735" spans="1:40" ht="57.6" x14ac:dyDescent="0.3">
      <c r="A735" t="s">
        <v>3838</v>
      </c>
      <c r="B735" s="2" t="s">
        <v>15</v>
      </c>
      <c r="C735" s="3">
        <v>40025</v>
      </c>
      <c r="D735" t="s">
        <v>193</v>
      </c>
      <c r="E735" t="s">
        <v>3839</v>
      </c>
      <c r="F735" t="s">
        <v>3840</v>
      </c>
      <c r="G735" t="s">
        <v>3841</v>
      </c>
      <c r="H735" s="2" t="s">
        <v>1436</v>
      </c>
      <c r="I735" s="2" t="s">
        <v>98</v>
      </c>
      <c r="J735" s="1" t="s">
        <v>3842</v>
      </c>
      <c r="K735" s="1">
        <f t="shared" si="50"/>
        <v>1</v>
      </c>
      <c r="L735" s="1">
        <f t="shared" si="50"/>
        <v>0</v>
      </c>
      <c r="M735" s="1">
        <f t="shared" si="50"/>
        <v>0</v>
      </c>
      <c r="N735" s="1">
        <f t="shared" si="49"/>
        <v>0</v>
      </c>
      <c r="O735" s="1">
        <f t="shared" si="51"/>
        <v>1</v>
      </c>
      <c r="P735" s="1" t="s">
        <v>18346</v>
      </c>
      <c r="Q735" s="1">
        <v>20</v>
      </c>
      <c r="R735" s="1">
        <v>64</v>
      </c>
      <c r="S735" s="9">
        <f t="shared" si="53"/>
        <v>20</v>
      </c>
      <c r="T735" s="3">
        <v>44558</v>
      </c>
      <c r="U735" s="8" t="s">
        <v>3843</v>
      </c>
      <c r="V735" s="3">
        <v>44755</v>
      </c>
      <c r="W735" s="8" t="s">
        <v>3844</v>
      </c>
      <c r="X735" s="8">
        <v>13.1</v>
      </c>
      <c r="Y735" s="10">
        <f t="shared" si="52"/>
        <v>262</v>
      </c>
      <c r="Z735" s="10">
        <f>IFERROR(INDEX(EFs!B:B,MATCH(P735,EFs!A:A,0))*Dataset!Y735/1000,0)</f>
        <v>0.237998945302</v>
      </c>
      <c r="AA735">
        <v>33.10275</v>
      </c>
      <c r="AB735">
        <v>-117.315738</v>
      </c>
      <c r="AC735">
        <v>1</v>
      </c>
      <c r="AD735" t="s">
        <v>18394</v>
      </c>
      <c r="AE735">
        <v>613</v>
      </c>
      <c r="AF735" t="s">
        <v>18835</v>
      </c>
      <c r="AI735" t="s">
        <v>18509</v>
      </c>
      <c r="AJ735" t="s">
        <v>18390</v>
      </c>
      <c r="AK735" t="s">
        <v>18391</v>
      </c>
      <c r="AL735">
        <v>92011</v>
      </c>
      <c r="AM735" t="s">
        <v>18392</v>
      </c>
      <c r="AN735" t="s">
        <v>18397</v>
      </c>
    </row>
    <row r="736" spans="1:40" ht="28.8" x14ac:dyDescent="0.3">
      <c r="A736" t="s">
        <v>3845</v>
      </c>
      <c r="B736" s="2" t="s">
        <v>15</v>
      </c>
      <c r="C736" s="3">
        <v>40025</v>
      </c>
      <c r="D736" t="s">
        <v>25</v>
      </c>
      <c r="E736" t="s">
        <v>3846</v>
      </c>
      <c r="F736" t="s">
        <v>3847</v>
      </c>
      <c r="G736" t="s">
        <v>3848</v>
      </c>
      <c r="H736" s="2" t="s">
        <v>1436</v>
      </c>
      <c r="I736" s="2" t="s">
        <v>98</v>
      </c>
      <c r="J736" s="1" t="s">
        <v>3849</v>
      </c>
      <c r="K736" s="1">
        <f t="shared" si="50"/>
        <v>1</v>
      </c>
      <c r="L736" s="1">
        <f t="shared" si="50"/>
        <v>0</v>
      </c>
      <c r="M736" s="1">
        <f t="shared" si="50"/>
        <v>0</v>
      </c>
      <c r="N736" s="1">
        <f t="shared" si="49"/>
        <v>0</v>
      </c>
      <c r="O736" s="1">
        <f t="shared" si="51"/>
        <v>1</v>
      </c>
      <c r="P736" s="1" t="s">
        <v>18346</v>
      </c>
      <c r="Q736" s="1" t="s">
        <v>18355</v>
      </c>
      <c r="R736" s="1">
        <v>320</v>
      </c>
      <c r="S736" s="9">
        <f t="shared" si="53"/>
        <v>238.62400000000002</v>
      </c>
      <c r="T736" s="3">
        <v>44562</v>
      </c>
      <c r="U736" s="8" t="s">
        <v>3850</v>
      </c>
      <c r="V736" s="3">
        <v>44562</v>
      </c>
      <c r="W736" s="8" t="s">
        <v>3851</v>
      </c>
      <c r="X736" s="8">
        <v>2.9</v>
      </c>
      <c r="Y736" s="10">
        <f t="shared" si="52"/>
        <v>692.00960000000009</v>
      </c>
      <c r="Z736" s="10">
        <f>IFERROR(INDEX(EFs!B:B,MATCH(P736,EFs!A:A,0))*Dataset!Y736/1000,0)</f>
        <v>0.62861662190404177</v>
      </c>
      <c r="AA736">
        <v>33.174308000000003</v>
      </c>
      <c r="AB736">
        <v>-117.32401400000001</v>
      </c>
      <c r="AC736">
        <v>1</v>
      </c>
      <c r="AD736" t="s">
        <v>18387</v>
      </c>
      <c r="AE736">
        <v>3140</v>
      </c>
      <c r="AF736" t="s">
        <v>18484</v>
      </c>
      <c r="AI736" t="s">
        <v>18509</v>
      </c>
      <c r="AJ736" t="s">
        <v>18390</v>
      </c>
      <c r="AK736" t="s">
        <v>18391</v>
      </c>
      <c r="AL736">
        <v>92008</v>
      </c>
      <c r="AM736" t="s">
        <v>18392</v>
      </c>
      <c r="AN736" t="s">
        <v>18393</v>
      </c>
    </row>
    <row r="737" spans="1:40" ht="43.2" x14ac:dyDescent="0.3">
      <c r="A737" t="s">
        <v>3852</v>
      </c>
      <c r="B737" s="2" t="s">
        <v>15</v>
      </c>
      <c r="C737" s="3">
        <v>40025</v>
      </c>
      <c r="D737" t="s">
        <v>25</v>
      </c>
      <c r="E737" t="s">
        <v>3853</v>
      </c>
      <c r="F737" t="s">
        <v>3854</v>
      </c>
      <c r="G737" t="s">
        <v>3855</v>
      </c>
      <c r="H737" s="2" t="s">
        <v>610</v>
      </c>
      <c r="I737" s="2" t="s">
        <v>30</v>
      </c>
      <c r="J737" s="1" t="s">
        <v>3856</v>
      </c>
      <c r="K737" s="1">
        <f t="shared" si="50"/>
        <v>1</v>
      </c>
      <c r="L737" s="1">
        <f t="shared" si="50"/>
        <v>0</v>
      </c>
      <c r="M737" s="1">
        <f t="shared" si="50"/>
        <v>0</v>
      </c>
      <c r="N737" s="1">
        <f t="shared" si="49"/>
        <v>0</v>
      </c>
      <c r="O737" s="1">
        <f t="shared" si="51"/>
        <v>1</v>
      </c>
      <c r="P737" s="1" t="s">
        <v>18346</v>
      </c>
      <c r="Q737" s="1">
        <v>280</v>
      </c>
      <c r="R737" s="1">
        <v>59</v>
      </c>
      <c r="S737" s="9">
        <f t="shared" si="53"/>
        <v>280</v>
      </c>
      <c r="T737" s="3">
        <v>44482</v>
      </c>
      <c r="U737" s="8" t="s">
        <v>1441</v>
      </c>
      <c r="V737" s="3">
        <v>44482</v>
      </c>
      <c r="W737" s="8" t="s">
        <v>3857</v>
      </c>
      <c r="X737" s="8">
        <v>8.6</v>
      </c>
      <c r="Y737" s="10">
        <f t="shared" si="52"/>
        <v>2408</v>
      </c>
      <c r="Z737" s="10">
        <f>IFERROR(INDEX(EFs!B:B,MATCH(P737,EFs!A:A,0))*Dataset!Y737/1000,0)</f>
        <v>2.187410153768</v>
      </c>
      <c r="AA737">
        <v>33.005653000000002</v>
      </c>
      <c r="AB737">
        <v>-117.09390999999999</v>
      </c>
      <c r="AC737">
        <v>1</v>
      </c>
      <c r="AD737" t="s">
        <v>18387</v>
      </c>
      <c r="AE737">
        <v>15720</v>
      </c>
      <c r="AF737" t="s">
        <v>18522</v>
      </c>
      <c r="AI737" t="s">
        <v>18389</v>
      </c>
      <c r="AJ737" t="s">
        <v>18390</v>
      </c>
      <c r="AK737" t="s">
        <v>18391</v>
      </c>
      <c r="AL737">
        <v>92127</v>
      </c>
      <c r="AM737" t="s">
        <v>18392</v>
      </c>
      <c r="AN737" t="s">
        <v>18393</v>
      </c>
    </row>
    <row r="738" spans="1:40" ht="57.6" x14ac:dyDescent="0.3">
      <c r="A738" t="s">
        <v>3858</v>
      </c>
      <c r="B738" s="2" t="s">
        <v>15</v>
      </c>
      <c r="C738" s="3">
        <v>40025</v>
      </c>
      <c r="D738" t="s">
        <v>25</v>
      </c>
      <c r="E738" t="s">
        <v>3859</v>
      </c>
      <c r="F738" t="s">
        <v>3860</v>
      </c>
      <c r="G738" t="s">
        <v>3861</v>
      </c>
      <c r="H738" s="2" t="s">
        <v>97</v>
      </c>
      <c r="I738" s="2" t="s">
        <v>98</v>
      </c>
      <c r="J738" s="1" t="s">
        <v>3862</v>
      </c>
      <c r="K738" s="1">
        <f t="shared" si="50"/>
        <v>1</v>
      </c>
      <c r="L738" s="1">
        <f t="shared" si="50"/>
        <v>0</v>
      </c>
      <c r="M738" s="1">
        <f t="shared" si="50"/>
        <v>0</v>
      </c>
      <c r="N738" s="1">
        <f t="shared" si="49"/>
        <v>0</v>
      </c>
      <c r="O738" s="1">
        <f t="shared" si="51"/>
        <v>1</v>
      </c>
      <c r="P738" s="1" t="s">
        <v>18346</v>
      </c>
      <c r="Q738" s="1">
        <v>80</v>
      </c>
      <c r="R738" s="1">
        <v>45</v>
      </c>
      <c r="S738" s="9">
        <f t="shared" si="53"/>
        <v>80</v>
      </c>
      <c r="T738" s="3">
        <v>44650</v>
      </c>
      <c r="U738" s="8" t="s">
        <v>3863</v>
      </c>
      <c r="V738" s="3">
        <v>44650</v>
      </c>
      <c r="W738" s="8" t="s">
        <v>3864</v>
      </c>
      <c r="X738" s="8">
        <v>2.5</v>
      </c>
      <c r="Y738" s="10">
        <f t="shared" si="52"/>
        <v>200</v>
      </c>
      <c r="Z738" s="10">
        <f>IFERROR(INDEX(EFs!B:B,MATCH(P738,EFs!A:A,0))*Dataset!Y738/1000,0)</f>
        <v>0.18167858420000002</v>
      </c>
      <c r="AA738">
        <v>33.187327000000003</v>
      </c>
      <c r="AB738">
        <v>-117.289496</v>
      </c>
      <c r="AC738">
        <v>1</v>
      </c>
      <c r="AD738" t="s">
        <v>18387</v>
      </c>
      <c r="AE738">
        <v>3921</v>
      </c>
      <c r="AF738" t="s">
        <v>18836</v>
      </c>
      <c r="AG738" t="s">
        <v>18510</v>
      </c>
      <c r="AH738" t="s">
        <v>53</v>
      </c>
      <c r="AI738" t="s">
        <v>18410</v>
      </c>
      <c r="AJ738" t="s">
        <v>18390</v>
      </c>
      <c r="AK738" t="s">
        <v>18391</v>
      </c>
      <c r="AL738">
        <v>92056</v>
      </c>
      <c r="AM738" t="s">
        <v>18392</v>
      </c>
      <c r="AN738" t="s">
        <v>18393</v>
      </c>
    </row>
    <row r="739" spans="1:40" ht="43.2" x14ac:dyDescent="0.3">
      <c r="A739" t="s">
        <v>3865</v>
      </c>
      <c r="B739" s="2" t="s">
        <v>15</v>
      </c>
      <c r="C739" s="3">
        <v>40025</v>
      </c>
      <c r="D739" t="s">
        <v>25</v>
      </c>
      <c r="E739" t="s">
        <v>3866</v>
      </c>
      <c r="F739" t="s">
        <v>27</v>
      </c>
      <c r="G739" t="s">
        <v>3867</v>
      </c>
      <c r="H739" s="2" t="s">
        <v>554</v>
      </c>
      <c r="I739" s="2" t="s">
        <v>84</v>
      </c>
      <c r="J739" s="1" t="s">
        <v>3868</v>
      </c>
      <c r="K739" s="1">
        <f t="shared" si="50"/>
        <v>1</v>
      </c>
      <c r="L739" s="1">
        <f t="shared" si="50"/>
        <v>0</v>
      </c>
      <c r="M739" s="1">
        <f t="shared" si="50"/>
        <v>0</v>
      </c>
      <c r="N739" s="1">
        <f t="shared" si="49"/>
        <v>0</v>
      </c>
      <c r="O739" s="1">
        <f t="shared" si="51"/>
        <v>1</v>
      </c>
      <c r="P739" s="1" t="s">
        <v>18346</v>
      </c>
      <c r="Q739" s="1" t="s">
        <v>18355</v>
      </c>
      <c r="R739" s="1">
        <v>70</v>
      </c>
      <c r="S739" s="9">
        <f t="shared" si="53"/>
        <v>52.199000000000005</v>
      </c>
      <c r="T739" s="3">
        <v>44491</v>
      </c>
      <c r="U739" s="8" t="s">
        <v>2430</v>
      </c>
      <c r="V739" s="3">
        <v>44491</v>
      </c>
      <c r="W739" s="8" t="s">
        <v>3869</v>
      </c>
      <c r="X739" s="8">
        <v>38.1</v>
      </c>
      <c r="Y739" s="10">
        <f t="shared" si="52"/>
        <v>1988.7819000000002</v>
      </c>
      <c r="Z739" s="10">
        <f>IFERROR(INDEX(EFs!B:B,MATCH(P739,EFs!A:A,0))*Dataset!Y739/1000,0)</f>
        <v>1.8065953993729302</v>
      </c>
      <c r="AA739">
        <v>32.684390999999998</v>
      </c>
      <c r="AB739">
        <v>-117.084762</v>
      </c>
      <c r="AC739">
        <v>1</v>
      </c>
      <c r="AD739" t="s">
        <v>18387</v>
      </c>
      <c r="AE739">
        <v>541</v>
      </c>
      <c r="AF739" t="s">
        <v>18837</v>
      </c>
      <c r="AI739" t="s">
        <v>18491</v>
      </c>
      <c r="AJ739" t="s">
        <v>18390</v>
      </c>
      <c r="AK739" t="s">
        <v>18391</v>
      </c>
      <c r="AL739">
        <v>91950</v>
      </c>
      <c r="AM739" t="s">
        <v>18392</v>
      </c>
      <c r="AN739" t="s">
        <v>18393</v>
      </c>
    </row>
    <row r="740" spans="1:40" ht="43.2" x14ac:dyDescent="0.3">
      <c r="A740" t="s">
        <v>3870</v>
      </c>
      <c r="B740" s="2" t="s">
        <v>15</v>
      </c>
      <c r="C740" s="3">
        <v>40025</v>
      </c>
      <c r="D740" t="s">
        <v>25</v>
      </c>
      <c r="E740" t="s">
        <v>26</v>
      </c>
      <c r="F740" t="s">
        <v>559</v>
      </c>
      <c r="G740" t="s">
        <v>3871</v>
      </c>
      <c r="H740" s="2" t="s">
        <v>29</v>
      </c>
      <c r="I740" s="2" t="s">
        <v>30</v>
      </c>
      <c r="J740" s="1" t="s">
        <v>3872</v>
      </c>
      <c r="K740" s="1">
        <f t="shared" si="50"/>
        <v>1</v>
      </c>
      <c r="L740" s="1">
        <f t="shared" si="50"/>
        <v>0</v>
      </c>
      <c r="M740" s="1">
        <f t="shared" si="50"/>
        <v>0</v>
      </c>
      <c r="N740" s="1">
        <f t="shared" si="49"/>
        <v>0</v>
      </c>
      <c r="O740" s="1">
        <f t="shared" si="51"/>
        <v>1</v>
      </c>
      <c r="P740" s="1" t="s">
        <v>18346</v>
      </c>
      <c r="Q740" s="1" t="s">
        <v>18355</v>
      </c>
      <c r="R740" s="1">
        <v>49</v>
      </c>
      <c r="S740" s="9">
        <f t="shared" si="53"/>
        <v>36.539300000000004</v>
      </c>
      <c r="T740" s="3">
        <v>44532</v>
      </c>
      <c r="U740" s="8" t="s">
        <v>3873</v>
      </c>
      <c r="V740" s="3">
        <v>44532</v>
      </c>
      <c r="W740" s="8" t="s">
        <v>3874</v>
      </c>
      <c r="X740" s="8">
        <v>17.100000000000001</v>
      </c>
      <c r="Y740" s="10">
        <f t="shared" si="52"/>
        <v>624.82203000000015</v>
      </c>
      <c r="Z740" s="10">
        <f>IFERROR(INDEX(EFs!B:B,MATCH(P740,EFs!A:A,0))*Dataset!Y740/1000,0)</f>
        <v>0.56758390893684973</v>
      </c>
      <c r="AA740">
        <v>33.050063000000002</v>
      </c>
      <c r="AB740">
        <v>-116.85772</v>
      </c>
      <c r="AC740">
        <v>1</v>
      </c>
      <c r="AD740" t="s">
        <v>18394</v>
      </c>
      <c r="AE740">
        <v>125</v>
      </c>
      <c r="AF740" t="s">
        <v>18806</v>
      </c>
      <c r="AI740" t="s">
        <v>18396</v>
      </c>
      <c r="AJ740" t="s">
        <v>18390</v>
      </c>
      <c r="AK740" t="s">
        <v>18391</v>
      </c>
      <c r="AL740">
        <v>92065</v>
      </c>
      <c r="AM740" t="s">
        <v>18392</v>
      </c>
      <c r="AN740" t="s">
        <v>18397</v>
      </c>
    </row>
    <row r="741" spans="1:40" ht="43.2" x14ac:dyDescent="0.3">
      <c r="A741" t="s">
        <v>3875</v>
      </c>
      <c r="B741" s="2" t="s">
        <v>15</v>
      </c>
      <c r="C741" s="3">
        <v>40025</v>
      </c>
      <c r="D741" t="s">
        <v>16</v>
      </c>
      <c r="E741" t="s">
        <v>572</v>
      </c>
      <c r="F741" t="s">
        <v>27</v>
      </c>
      <c r="G741" t="s">
        <v>573</v>
      </c>
      <c r="H741" s="2" t="s">
        <v>19</v>
      </c>
      <c r="I741" s="2" t="s">
        <v>20</v>
      </c>
      <c r="J741" s="1" t="s">
        <v>3876</v>
      </c>
      <c r="K741" s="1">
        <f t="shared" si="50"/>
        <v>1</v>
      </c>
      <c r="L741" s="1">
        <f t="shared" si="50"/>
        <v>0</v>
      </c>
      <c r="M741" s="1">
        <f t="shared" si="50"/>
        <v>0</v>
      </c>
      <c r="N741" s="1">
        <f t="shared" si="49"/>
        <v>0</v>
      </c>
      <c r="O741" s="1">
        <f t="shared" si="51"/>
        <v>1</v>
      </c>
      <c r="P741" s="1" t="s">
        <v>18346</v>
      </c>
      <c r="Q741" s="1">
        <v>600</v>
      </c>
      <c r="R741" s="1">
        <v>900</v>
      </c>
      <c r="S741" s="9">
        <f t="shared" si="53"/>
        <v>600</v>
      </c>
      <c r="T741" s="8"/>
      <c r="U741" s="8"/>
      <c r="V741" s="8"/>
      <c r="W741" s="8"/>
      <c r="X741" s="8"/>
      <c r="Y741" s="10">
        <f t="shared" si="52"/>
        <v>0</v>
      </c>
      <c r="Z741" s="10">
        <f>IFERROR(INDEX(EFs!B:B,MATCH(P741,EFs!A:A,0))*Dataset!Y741/1000,0)</f>
        <v>0</v>
      </c>
      <c r="AA741">
        <v>32.706246</v>
      </c>
      <c r="AB741">
        <v>-117.159471</v>
      </c>
      <c r="AC741">
        <v>1</v>
      </c>
      <c r="AD741" t="s">
        <v>18394</v>
      </c>
      <c r="AE741">
        <v>333</v>
      </c>
      <c r="AF741" t="s">
        <v>18424</v>
      </c>
      <c r="AI741" t="s">
        <v>18389</v>
      </c>
      <c r="AJ741" t="s">
        <v>18390</v>
      </c>
      <c r="AK741" t="s">
        <v>18391</v>
      </c>
      <c r="AL741">
        <v>92101</v>
      </c>
      <c r="AM741" t="s">
        <v>18392</v>
      </c>
      <c r="AN741" t="s">
        <v>18397</v>
      </c>
    </row>
    <row r="742" spans="1:40" ht="43.2" x14ac:dyDescent="0.3">
      <c r="A742" t="s">
        <v>3877</v>
      </c>
      <c r="B742" s="2" t="s">
        <v>15</v>
      </c>
      <c r="C742" s="3">
        <v>40025</v>
      </c>
      <c r="D742" t="s">
        <v>193</v>
      </c>
      <c r="E742" t="s">
        <v>1223</v>
      </c>
      <c r="F742" t="s">
        <v>1210</v>
      </c>
      <c r="G742" t="s">
        <v>3878</v>
      </c>
      <c r="H742" s="2" t="s">
        <v>163</v>
      </c>
      <c r="I742" s="2" t="s">
        <v>164</v>
      </c>
      <c r="J742" s="1" t="s">
        <v>3879</v>
      </c>
      <c r="K742" s="1">
        <f t="shared" si="50"/>
        <v>1</v>
      </c>
      <c r="L742" s="1">
        <f t="shared" si="50"/>
        <v>0</v>
      </c>
      <c r="M742" s="1">
        <f t="shared" si="50"/>
        <v>0</v>
      </c>
      <c r="N742" s="1">
        <f t="shared" si="49"/>
        <v>0</v>
      </c>
      <c r="O742" s="1">
        <f t="shared" si="51"/>
        <v>1</v>
      </c>
      <c r="P742" s="1" t="s">
        <v>18346</v>
      </c>
      <c r="Q742" s="1">
        <v>80</v>
      </c>
      <c r="R742" s="1">
        <v>131</v>
      </c>
      <c r="S742" s="9">
        <f t="shared" si="53"/>
        <v>80</v>
      </c>
      <c r="T742" s="8"/>
      <c r="U742" s="8"/>
      <c r="V742" s="8"/>
      <c r="W742" s="8"/>
      <c r="X742" s="8"/>
      <c r="Y742" s="10">
        <f t="shared" si="52"/>
        <v>0</v>
      </c>
      <c r="Z742" s="10">
        <f>IFERROR(INDEX(EFs!B:B,MATCH(P742,EFs!A:A,0))*Dataset!Y742/1000,0)</f>
        <v>0</v>
      </c>
      <c r="AA742">
        <v>33.387723000000001</v>
      </c>
      <c r="AB742">
        <v>-117.44475799999999</v>
      </c>
      <c r="AC742">
        <v>0.5</v>
      </c>
      <c r="AD742" t="s">
        <v>18422</v>
      </c>
      <c r="AI742" t="s">
        <v>18423</v>
      </c>
      <c r="AJ742" t="s">
        <v>18390</v>
      </c>
      <c r="AK742" t="s">
        <v>18391</v>
      </c>
      <c r="AL742">
        <v>92055</v>
      </c>
      <c r="AM742" t="s">
        <v>18392</v>
      </c>
      <c r="AN742" t="s">
        <v>18397</v>
      </c>
    </row>
    <row r="743" spans="1:40" ht="43.2" x14ac:dyDescent="0.3">
      <c r="A743" t="s">
        <v>3880</v>
      </c>
      <c r="B743" s="2" t="s">
        <v>15</v>
      </c>
      <c r="C743" s="3">
        <v>40025</v>
      </c>
      <c r="D743" t="s">
        <v>193</v>
      </c>
      <c r="E743" t="s">
        <v>1223</v>
      </c>
      <c r="F743" t="s">
        <v>1210</v>
      </c>
      <c r="G743" t="s">
        <v>3881</v>
      </c>
      <c r="H743" s="2" t="s">
        <v>163</v>
      </c>
      <c r="I743" s="2" t="s">
        <v>164</v>
      </c>
      <c r="J743" s="1" t="s">
        <v>3882</v>
      </c>
      <c r="K743" s="1">
        <f t="shared" si="50"/>
        <v>1</v>
      </c>
      <c r="L743" s="1">
        <f t="shared" si="50"/>
        <v>0</v>
      </c>
      <c r="M743" s="1">
        <f t="shared" si="50"/>
        <v>0</v>
      </c>
      <c r="N743" s="1">
        <f t="shared" si="49"/>
        <v>0</v>
      </c>
      <c r="O743" s="1">
        <f t="shared" si="51"/>
        <v>1</v>
      </c>
      <c r="P743" s="1" t="s">
        <v>18346</v>
      </c>
      <c r="Q743" s="1">
        <v>130</v>
      </c>
      <c r="R743" s="1">
        <v>198</v>
      </c>
      <c r="S743" s="9">
        <f t="shared" si="53"/>
        <v>130</v>
      </c>
      <c r="T743" s="8"/>
      <c r="U743" s="8"/>
      <c r="V743" s="8"/>
      <c r="W743" s="8"/>
      <c r="X743" s="8"/>
      <c r="Y743" s="10">
        <f t="shared" si="52"/>
        <v>0</v>
      </c>
      <c r="Z743" s="10">
        <f>IFERROR(INDEX(EFs!B:B,MATCH(P743,EFs!A:A,0))*Dataset!Y743/1000,0)</f>
        <v>0</v>
      </c>
      <c r="AA743">
        <v>33.397266000000002</v>
      </c>
      <c r="AB743">
        <v>-117.5288</v>
      </c>
      <c r="AC743">
        <v>0.7</v>
      </c>
      <c r="AD743" t="s">
        <v>18408</v>
      </c>
      <c r="AF743" t="s">
        <v>18838</v>
      </c>
      <c r="AI743" t="s">
        <v>18423</v>
      </c>
      <c r="AJ743" t="s">
        <v>18390</v>
      </c>
      <c r="AK743" t="s">
        <v>18391</v>
      </c>
      <c r="AL743">
        <v>92055</v>
      </c>
      <c r="AM743" t="s">
        <v>18392</v>
      </c>
      <c r="AN743" t="s">
        <v>18397</v>
      </c>
    </row>
    <row r="744" spans="1:40" ht="43.2" x14ac:dyDescent="0.3">
      <c r="A744" t="s">
        <v>3883</v>
      </c>
      <c r="B744" s="2" t="s">
        <v>15</v>
      </c>
      <c r="C744" s="3">
        <v>40025</v>
      </c>
      <c r="D744" t="s">
        <v>16</v>
      </c>
      <c r="E744" t="s">
        <v>906</v>
      </c>
      <c r="F744" t="s">
        <v>559</v>
      </c>
      <c r="G744" t="s">
        <v>907</v>
      </c>
      <c r="H744" s="2" t="s">
        <v>754</v>
      </c>
      <c r="I744" s="2" t="s">
        <v>139</v>
      </c>
      <c r="J744" s="1" t="s">
        <v>3884</v>
      </c>
      <c r="K744" s="1">
        <f t="shared" si="50"/>
        <v>1</v>
      </c>
      <c r="L744" s="1">
        <f t="shared" si="50"/>
        <v>0</v>
      </c>
      <c r="M744" s="1">
        <f t="shared" si="50"/>
        <v>0</v>
      </c>
      <c r="N744" s="1">
        <f t="shared" si="49"/>
        <v>0</v>
      </c>
      <c r="O744" s="1">
        <f t="shared" si="51"/>
        <v>1</v>
      </c>
      <c r="P744" s="1" t="s">
        <v>18346</v>
      </c>
      <c r="Q744" s="1">
        <v>200</v>
      </c>
      <c r="R744" s="1">
        <v>325</v>
      </c>
      <c r="S744" s="9">
        <f t="shared" si="53"/>
        <v>200</v>
      </c>
      <c r="T744" s="3">
        <v>44748</v>
      </c>
      <c r="U744" s="8" t="s">
        <v>3885</v>
      </c>
      <c r="V744" s="3">
        <v>44748</v>
      </c>
      <c r="W744" s="8" t="s">
        <v>3886</v>
      </c>
      <c r="X744" s="8">
        <v>5</v>
      </c>
      <c r="Y744" s="10">
        <f t="shared" si="52"/>
        <v>1000</v>
      </c>
      <c r="Z744" s="10">
        <f>IFERROR(INDEX(EFs!B:B,MATCH(P744,EFs!A:A,0))*Dataset!Y744/1000,0)</f>
        <v>0.90839292100000002</v>
      </c>
      <c r="AA744">
        <v>32.868321999999999</v>
      </c>
      <c r="AB744">
        <v>-117.216379</v>
      </c>
      <c r="AC744">
        <v>1</v>
      </c>
      <c r="AD744" t="s">
        <v>18387</v>
      </c>
      <c r="AE744">
        <v>8515</v>
      </c>
      <c r="AF744" t="s">
        <v>18535</v>
      </c>
      <c r="AI744" t="s">
        <v>18389</v>
      </c>
      <c r="AJ744" t="s">
        <v>18390</v>
      </c>
      <c r="AK744" t="s">
        <v>18391</v>
      </c>
      <c r="AL744">
        <v>92122</v>
      </c>
      <c r="AM744" t="s">
        <v>18392</v>
      </c>
      <c r="AN744" t="s">
        <v>18393</v>
      </c>
    </row>
    <row r="745" spans="1:40" ht="28.8" x14ac:dyDescent="0.3">
      <c r="A745" t="s">
        <v>3887</v>
      </c>
      <c r="B745" s="2" t="s">
        <v>15</v>
      </c>
      <c r="C745" s="3">
        <v>40025</v>
      </c>
      <c r="D745" t="s">
        <v>16</v>
      </c>
      <c r="E745" t="s">
        <v>1036</v>
      </c>
      <c r="F745" t="s">
        <v>27</v>
      </c>
      <c r="G745" t="s">
        <v>3888</v>
      </c>
      <c r="H745" s="2" t="s">
        <v>403</v>
      </c>
      <c r="I745" s="2" t="s">
        <v>155</v>
      </c>
      <c r="J745" s="1" t="s">
        <v>3889</v>
      </c>
      <c r="K745" s="1">
        <f t="shared" si="50"/>
        <v>1</v>
      </c>
      <c r="L745" s="1">
        <f t="shared" si="50"/>
        <v>0</v>
      </c>
      <c r="M745" s="1">
        <f t="shared" si="50"/>
        <v>0</v>
      </c>
      <c r="N745" s="1">
        <f t="shared" si="49"/>
        <v>0</v>
      </c>
      <c r="O745" s="1">
        <f t="shared" si="51"/>
        <v>1</v>
      </c>
      <c r="P745" s="1" t="s">
        <v>18346</v>
      </c>
      <c r="Q745" s="1">
        <v>150</v>
      </c>
      <c r="R745" s="1">
        <v>250</v>
      </c>
      <c r="S745" s="9">
        <f t="shared" si="53"/>
        <v>150</v>
      </c>
      <c r="T745" s="3">
        <v>44505</v>
      </c>
      <c r="U745" s="8" t="s">
        <v>3890</v>
      </c>
      <c r="V745" s="3">
        <v>44505</v>
      </c>
      <c r="W745" s="8" t="s">
        <v>3891</v>
      </c>
      <c r="X745" s="8">
        <v>23.1</v>
      </c>
      <c r="Y745" s="10">
        <f t="shared" si="52"/>
        <v>3465</v>
      </c>
      <c r="Z745" s="10">
        <f>IFERROR(INDEX(EFs!B:B,MATCH(P745,EFs!A:A,0))*Dataset!Y745/1000,0)</f>
        <v>3.1475814712650001</v>
      </c>
      <c r="AA745">
        <v>33.257133000000003</v>
      </c>
      <c r="AB745">
        <v>-116.36700500000001</v>
      </c>
      <c r="AC745">
        <v>1</v>
      </c>
      <c r="AD745" t="s">
        <v>18387</v>
      </c>
      <c r="AE745">
        <v>880</v>
      </c>
      <c r="AF745" t="s">
        <v>18839</v>
      </c>
      <c r="AI745" t="s">
        <v>18468</v>
      </c>
      <c r="AJ745" t="s">
        <v>18390</v>
      </c>
      <c r="AK745" t="s">
        <v>18391</v>
      </c>
      <c r="AL745">
        <v>92004</v>
      </c>
      <c r="AM745" t="s">
        <v>18392</v>
      </c>
      <c r="AN745" t="s">
        <v>18393</v>
      </c>
    </row>
    <row r="746" spans="1:40" ht="43.2" x14ac:dyDescent="0.3">
      <c r="A746" t="s">
        <v>3892</v>
      </c>
      <c r="B746" s="2" t="s">
        <v>15</v>
      </c>
      <c r="C746" s="3">
        <v>40025</v>
      </c>
      <c r="D746" t="s">
        <v>16</v>
      </c>
      <c r="E746" t="s">
        <v>3893</v>
      </c>
      <c r="F746" t="s">
        <v>3894</v>
      </c>
      <c r="G746" t="s">
        <v>3895</v>
      </c>
      <c r="H746" s="2" t="s">
        <v>523</v>
      </c>
      <c r="I746" s="2" t="s">
        <v>164</v>
      </c>
      <c r="J746" s="1" t="s">
        <v>3896</v>
      </c>
      <c r="K746" s="1">
        <f t="shared" si="50"/>
        <v>1</v>
      </c>
      <c r="L746" s="1">
        <f t="shared" si="50"/>
        <v>0</v>
      </c>
      <c r="M746" s="1">
        <f t="shared" si="50"/>
        <v>0</v>
      </c>
      <c r="N746" s="1">
        <f t="shared" si="49"/>
        <v>0</v>
      </c>
      <c r="O746" s="1">
        <f t="shared" si="51"/>
        <v>1</v>
      </c>
      <c r="P746" s="1" t="s">
        <v>18346</v>
      </c>
      <c r="Q746" s="1" t="s">
        <v>18355</v>
      </c>
      <c r="R746" s="1">
        <v>519</v>
      </c>
      <c r="S746" s="9">
        <f t="shared" si="53"/>
        <v>387.01830000000001</v>
      </c>
      <c r="T746" s="3">
        <v>44510</v>
      </c>
      <c r="U746" s="8" t="s">
        <v>439</v>
      </c>
      <c r="V746" s="3">
        <v>44510</v>
      </c>
      <c r="W746" s="8" t="s">
        <v>439</v>
      </c>
      <c r="X746" s="8">
        <v>0</v>
      </c>
      <c r="Y746" s="10">
        <f t="shared" si="52"/>
        <v>0</v>
      </c>
      <c r="Z746" s="10">
        <f>IFERROR(INDEX(EFs!B:B,MATCH(P746,EFs!A:A,0))*Dataset!Y746/1000,0)</f>
        <v>0</v>
      </c>
      <c r="AA746">
        <v>33.221525999999997</v>
      </c>
      <c r="AB746">
        <v>-117.345112</v>
      </c>
      <c r="AC746">
        <v>0.81</v>
      </c>
      <c r="AD746" t="s">
        <v>18429</v>
      </c>
      <c r="AE746">
        <v>3300</v>
      </c>
      <c r="AF746" t="s">
        <v>18840</v>
      </c>
      <c r="AI746" t="s">
        <v>18410</v>
      </c>
      <c r="AJ746" t="s">
        <v>18390</v>
      </c>
      <c r="AK746" t="s">
        <v>18391</v>
      </c>
      <c r="AL746">
        <v>92058</v>
      </c>
      <c r="AM746" t="s">
        <v>18392</v>
      </c>
      <c r="AN746" t="s">
        <v>18393</v>
      </c>
    </row>
    <row r="747" spans="1:40" ht="43.2" x14ac:dyDescent="0.3">
      <c r="A747" t="s">
        <v>3897</v>
      </c>
      <c r="B747" s="2" t="s">
        <v>15</v>
      </c>
      <c r="C747" s="3">
        <v>40025</v>
      </c>
      <c r="D747" t="s">
        <v>16</v>
      </c>
      <c r="E747" t="s">
        <v>3898</v>
      </c>
      <c r="F747" t="s">
        <v>3899</v>
      </c>
      <c r="G747" t="s">
        <v>3900</v>
      </c>
      <c r="H747" s="2" t="s">
        <v>781</v>
      </c>
      <c r="I747" s="2" t="s">
        <v>782</v>
      </c>
      <c r="J747" s="1" t="s">
        <v>3901</v>
      </c>
      <c r="K747" s="1">
        <f t="shared" si="50"/>
        <v>1</v>
      </c>
      <c r="L747" s="1">
        <f t="shared" si="50"/>
        <v>0</v>
      </c>
      <c r="M747" s="1">
        <f t="shared" si="50"/>
        <v>0</v>
      </c>
      <c r="N747" s="1">
        <f t="shared" si="49"/>
        <v>0</v>
      </c>
      <c r="O747" s="1">
        <f t="shared" si="51"/>
        <v>1</v>
      </c>
      <c r="P747" s="1" t="s">
        <v>18346</v>
      </c>
      <c r="Q747" s="1">
        <v>75</v>
      </c>
      <c r="R747" s="1">
        <v>135</v>
      </c>
      <c r="S747" s="9">
        <f t="shared" si="53"/>
        <v>75</v>
      </c>
      <c r="T747" s="3">
        <v>44561</v>
      </c>
      <c r="U747" s="8" t="s">
        <v>3902</v>
      </c>
      <c r="V747" s="3">
        <v>44643</v>
      </c>
      <c r="W747" s="8" t="s">
        <v>3903</v>
      </c>
      <c r="X747" s="8">
        <v>24.2</v>
      </c>
      <c r="Y747" s="10">
        <f t="shared" si="52"/>
        <v>1815</v>
      </c>
      <c r="Z747" s="10">
        <f>IFERROR(INDEX(EFs!B:B,MATCH(P747,EFs!A:A,0))*Dataset!Y747/1000,0)</f>
        <v>1.6487331516149999</v>
      </c>
      <c r="AA747">
        <v>32.898111999999998</v>
      </c>
      <c r="AB747">
        <v>-117.22377</v>
      </c>
      <c r="AC747">
        <v>1</v>
      </c>
      <c r="AD747" t="s">
        <v>18387</v>
      </c>
      <c r="AE747">
        <v>10790</v>
      </c>
      <c r="AF747" t="s">
        <v>18650</v>
      </c>
      <c r="AI747" t="s">
        <v>18389</v>
      </c>
      <c r="AJ747" t="s">
        <v>18390</v>
      </c>
      <c r="AK747" t="s">
        <v>18391</v>
      </c>
      <c r="AL747">
        <v>92121</v>
      </c>
      <c r="AM747" t="s">
        <v>18392</v>
      </c>
      <c r="AN747" t="s">
        <v>18393</v>
      </c>
    </row>
    <row r="748" spans="1:40" ht="43.2" x14ac:dyDescent="0.3">
      <c r="A748" t="s">
        <v>3904</v>
      </c>
      <c r="B748" s="2" t="s">
        <v>15</v>
      </c>
      <c r="C748" s="3">
        <v>40025</v>
      </c>
      <c r="D748" t="s">
        <v>16</v>
      </c>
      <c r="E748" t="s">
        <v>3905</v>
      </c>
      <c r="F748" t="s">
        <v>27</v>
      </c>
      <c r="G748" t="s">
        <v>3906</v>
      </c>
      <c r="H748" s="2" t="s">
        <v>19</v>
      </c>
      <c r="I748" s="2" t="s">
        <v>20</v>
      </c>
      <c r="J748" s="1" t="s">
        <v>3907</v>
      </c>
      <c r="K748" s="1">
        <f t="shared" si="50"/>
        <v>1</v>
      </c>
      <c r="L748" s="1">
        <f t="shared" si="50"/>
        <v>0</v>
      </c>
      <c r="M748" s="1">
        <f t="shared" si="50"/>
        <v>0</v>
      </c>
      <c r="N748" s="1">
        <f t="shared" si="49"/>
        <v>0</v>
      </c>
      <c r="O748" s="1">
        <f t="shared" si="51"/>
        <v>1</v>
      </c>
      <c r="P748" s="1" t="s">
        <v>18346</v>
      </c>
      <c r="Q748" s="1">
        <v>175</v>
      </c>
      <c r="R748" s="1">
        <v>263</v>
      </c>
      <c r="S748" s="9">
        <f t="shared" si="53"/>
        <v>175</v>
      </c>
      <c r="T748" s="3">
        <v>44504</v>
      </c>
      <c r="U748" s="8" t="s">
        <v>3908</v>
      </c>
      <c r="V748" s="3">
        <v>44729</v>
      </c>
      <c r="W748" s="8" t="s">
        <v>3909</v>
      </c>
      <c r="X748" s="8">
        <v>9</v>
      </c>
      <c r="Y748" s="10">
        <f t="shared" si="52"/>
        <v>1575</v>
      </c>
      <c r="Z748" s="10">
        <f>IFERROR(INDEX(EFs!B:B,MATCH(P748,EFs!A:A,0))*Dataset!Y748/1000,0)</f>
        <v>1.4307188505749999</v>
      </c>
      <c r="AA748">
        <v>32.716417</v>
      </c>
      <c r="AB748">
        <v>-117.162537</v>
      </c>
      <c r="AC748">
        <v>1</v>
      </c>
      <c r="AD748" t="s">
        <v>18387</v>
      </c>
      <c r="AE748">
        <v>1055</v>
      </c>
      <c r="AF748" t="s">
        <v>18841</v>
      </c>
      <c r="AI748" t="s">
        <v>18389</v>
      </c>
      <c r="AJ748" t="s">
        <v>18390</v>
      </c>
      <c r="AK748" t="s">
        <v>18391</v>
      </c>
      <c r="AL748">
        <v>92101</v>
      </c>
      <c r="AM748" t="s">
        <v>18392</v>
      </c>
      <c r="AN748" t="s">
        <v>18393</v>
      </c>
    </row>
    <row r="749" spans="1:40" ht="43.2" x14ac:dyDescent="0.3">
      <c r="A749" t="s">
        <v>3910</v>
      </c>
      <c r="B749" s="2" t="s">
        <v>15</v>
      </c>
      <c r="C749" s="3">
        <v>40025</v>
      </c>
      <c r="D749" t="s">
        <v>16</v>
      </c>
      <c r="E749" t="s">
        <v>3905</v>
      </c>
      <c r="F749" t="s">
        <v>27</v>
      </c>
      <c r="G749" t="s">
        <v>3906</v>
      </c>
      <c r="H749" s="2" t="s">
        <v>19</v>
      </c>
      <c r="I749" s="2" t="s">
        <v>20</v>
      </c>
      <c r="J749" s="1" t="s">
        <v>3911</v>
      </c>
      <c r="K749" s="1">
        <f t="shared" si="50"/>
        <v>1</v>
      </c>
      <c r="L749" s="1">
        <f t="shared" si="50"/>
        <v>0</v>
      </c>
      <c r="M749" s="1">
        <f t="shared" si="50"/>
        <v>0</v>
      </c>
      <c r="N749" s="1">
        <f t="shared" si="49"/>
        <v>0</v>
      </c>
      <c r="O749" s="1">
        <f t="shared" si="51"/>
        <v>1</v>
      </c>
      <c r="P749" s="1" t="s">
        <v>18346</v>
      </c>
      <c r="Q749" s="1">
        <v>175</v>
      </c>
      <c r="R749" s="1">
        <v>263</v>
      </c>
      <c r="S749" s="9">
        <f t="shared" si="53"/>
        <v>175</v>
      </c>
      <c r="T749" s="3">
        <v>44504</v>
      </c>
      <c r="U749" s="8" t="s">
        <v>3912</v>
      </c>
      <c r="V749" s="3">
        <v>44729</v>
      </c>
      <c r="W749" s="8" t="s">
        <v>3913</v>
      </c>
      <c r="X749" s="8">
        <v>10</v>
      </c>
      <c r="Y749" s="10">
        <f t="shared" si="52"/>
        <v>1750</v>
      </c>
      <c r="Z749" s="10">
        <f>IFERROR(INDEX(EFs!B:B,MATCH(P749,EFs!A:A,0))*Dataset!Y749/1000,0)</f>
        <v>1.5896876117500001</v>
      </c>
      <c r="AA749">
        <v>32.716417</v>
      </c>
      <c r="AB749">
        <v>-117.162537</v>
      </c>
      <c r="AC749">
        <v>1</v>
      </c>
      <c r="AD749" t="s">
        <v>18387</v>
      </c>
      <c r="AE749">
        <v>1055</v>
      </c>
      <c r="AF749" t="s">
        <v>18841</v>
      </c>
      <c r="AI749" t="s">
        <v>18389</v>
      </c>
      <c r="AJ749" t="s">
        <v>18390</v>
      </c>
      <c r="AK749" t="s">
        <v>18391</v>
      </c>
      <c r="AL749">
        <v>92101</v>
      </c>
      <c r="AM749" t="s">
        <v>18392</v>
      </c>
      <c r="AN749" t="s">
        <v>18393</v>
      </c>
    </row>
    <row r="750" spans="1:40" ht="43.2" x14ac:dyDescent="0.3">
      <c r="A750" t="s">
        <v>3914</v>
      </c>
      <c r="B750" s="2" t="s">
        <v>15</v>
      </c>
      <c r="C750" s="3">
        <v>40025</v>
      </c>
      <c r="D750" t="s">
        <v>16</v>
      </c>
      <c r="E750" t="s">
        <v>3915</v>
      </c>
      <c r="F750" t="s">
        <v>3641</v>
      </c>
      <c r="G750" t="s">
        <v>3916</v>
      </c>
      <c r="H750" s="2" t="s">
        <v>610</v>
      </c>
      <c r="I750" s="2" t="s">
        <v>30</v>
      </c>
      <c r="J750" s="1" t="s">
        <v>3917</v>
      </c>
      <c r="K750" s="1">
        <f t="shared" si="50"/>
        <v>1</v>
      </c>
      <c r="L750" s="1">
        <f t="shared" si="50"/>
        <v>0</v>
      </c>
      <c r="M750" s="1">
        <f t="shared" si="50"/>
        <v>0</v>
      </c>
      <c r="N750" s="1">
        <f t="shared" si="49"/>
        <v>0</v>
      </c>
      <c r="O750" s="1">
        <f t="shared" si="51"/>
        <v>1</v>
      </c>
      <c r="P750" s="1" t="s">
        <v>18346</v>
      </c>
      <c r="Q750" s="1" t="s">
        <v>18355</v>
      </c>
      <c r="R750" s="1">
        <v>490</v>
      </c>
      <c r="S750" s="9">
        <f t="shared" si="53"/>
        <v>365.39300000000003</v>
      </c>
      <c r="T750" s="3">
        <v>44629</v>
      </c>
      <c r="U750" s="8" t="s">
        <v>3918</v>
      </c>
      <c r="V750" s="3">
        <v>44629</v>
      </c>
      <c r="W750" s="8" t="s">
        <v>3919</v>
      </c>
      <c r="X750" s="8">
        <v>1.3</v>
      </c>
      <c r="Y750" s="10">
        <f t="shared" si="52"/>
        <v>475.01090000000005</v>
      </c>
      <c r="Z750" s="10">
        <f>IFERROR(INDEX(EFs!B:B,MATCH(P750,EFs!A:A,0))*Dataset!Y750/1000,0)</f>
        <v>0.43149653895783896</v>
      </c>
      <c r="AA750">
        <v>33.011589000000001</v>
      </c>
      <c r="AB750">
        <v>-117.087192</v>
      </c>
      <c r="AC750">
        <v>1</v>
      </c>
      <c r="AD750" t="s">
        <v>18387</v>
      </c>
      <c r="AE750">
        <v>16399</v>
      </c>
      <c r="AF750" t="s">
        <v>18842</v>
      </c>
      <c r="AI750" t="s">
        <v>18389</v>
      </c>
      <c r="AJ750" t="s">
        <v>18390</v>
      </c>
      <c r="AK750" t="s">
        <v>18391</v>
      </c>
      <c r="AL750">
        <v>92127</v>
      </c>
      <c r="AM750" t="s">
        <v>18392</v>
      </c>
      <c r="AN750" t="s">
        <v>2733</v>
      </c>
    </row>
    <row r="751" spans="1:40" ht="43.2" x14ac:dyDescent="0.3">
      <c r="A751" t="s">
        <v>3920</v>
      </c>
      <c r="B751" s="2" t="s">
        <v>15</v>
      </c>
      <c r="C751" s="3">
        <v>40025</v>
      </c>
      <c r="D751" t="s">
        <v>16</v>
      </c>
      <c r="E751" t="s">
        <v>3921</v>
      </c>
      <c r="F751" t="s">
        <v>27</v>
      </c>
      <c r="G751" t="s">
        <v>3922</v>
      </c>
      <c r="H751" s="2" t="s">
        <v>351</v>
      </c>
      <c r="I751" s="2" t="s">
        <v>92</v>
      </c>
      <c r="J751" s="1" t="s">
        <v>3923</v>
      </c>
      <c r="K751" s="1">
        <f t="shared" si="50"/>
        <v>1</v>
      </c>
      <c r="L751" s="1">
        <f t="shared" si="50"/>
        <v>0</v>
      </c>
      <c r="M751" s="1">
        <f t="shared" si="50"/>
        <v>0</v>
      </c>
      <c r="N751" s="1">
        <f t="shared" si="49"/>
        <v>0</v>
      </c>
      <c r="O751" s="1">
        <f t="shared" si="51"/>
        <v>1</v>
      </c>
      <c r="P751" s="1" t="s">
        <v>18346</v>
      </c>
      <c r="Q751" s="1" t="s">
        <v>18355</v>
      </c>
      <c r="R751" s="1">
        <v>192</v>
      </c>
      <c r="S751" s="9">
        <f t="shared" si="53"/>
        <v>143.17439999999999</v>
      </c>
      <c r="T751" s="3">
        <v>44398</v>
      </c>
      <c r="U751" s="8" t="s">
        <v>1405</v>
      </c>
      <c r="V751" s="3">
        <v>44750</v>
      </c>
      <c r="W751" s="8" t="s">
        <v>3924</v>
      </c>
      <c r="X751" s="8">
        <v>195.6</v>
      </c>
      <c r="Y751" s="10">
        <f t="shared" si="52"/>
        <v>28004.912639999999</v>
      </c>
      <c r="Z751" s="10">
        <f>IFERROR(INDEX(EFs!B:B,MATCH(P751,EFs!A:A,0))*Dataset!Y751/1000,0)</f>
        <v>25.439464395399419</v>
      </c>
      <c r="AA751">
        <v>32.677560999999997</v>
      </c>
      <c r="AB751">
        <v>-117.175595</v>
      </c>
      <c r="AC751">
        <v>1</v>
      </c>
      <c r="AD751" t="s">
        <v>18387</v>
      </c>
      <c r="AE751">
        <v>1730</v>
      </c>
      <c r="AF751" t="s">
        <v>18457</v>
      </c>
      <c r="AI751" t="s">
        <v>18458</v>
      </c>
      <c r="AJ751" t="s">
        <v>18390</v>
      </c>
      <c r="AK751" t="s">
        <v>18391</v>
      </c>
      <c r="AL751">
        <v>92118</v>
      </c>
      <c r="AM751" t="s">
        <v>18392</v>
      </c>
      <c r="AN751" t="s">
        <v>18393</v>
      </c>
    </row>
    <row r="752" spans="1:40" ht="57.6" x14ac:dyDescent="0.3">
      <c r="A752" t="s">
        <v>3925</v>
      </c>
      <c r="B752" s="2" t="s">
        <v>15</v>
      </c>
      <c r="C752" s="3">
        <v>40025</v>
      </c>
      <c r="D752" t="s">
        <v>193</v>
      </c>
      <c r="E752" t="s">
        <v>3926</v>
      </c>
      <c r="F752" t="s">
        <v>27</v>
      </c>
      <c r="G752" t="s">
        <v>3927</v>
      </c>
      <c r="H752" s="2" t="s">
        <v>19</v>
      </c>
      <c r="I752" s="2" t="s">
        <v>20</v>
      </c>
      <c r="J752" s="1" t="s">
        <v>3928</v>
      </c>
      <c r="K752" s="1">
        <f t="shared" si="50"/>
        <v>1</v>
      </c>
      <c r="L752" s="1">
        <f t="shared" si="50"/>
        <v>0</v>
      </c>
      <c r="M752" s="1">
        <f t="shared" si="50"/>
        <v>0</v>
      </c>
      <c r="N752" s="1">
        <f t="shared" si="49"/>
        <v>0</v>
      </c>
      <c r="O752" s="1">
        <f t="shared" si="51"/>
        <v>1</v>
      </c>
      <c r="P752" s="1" t="s">
        <v>18346</v>
      </c>
      <c r="Q752" s="1">
        <v>1000</v>
      </c>
      <c r="R752" s="1">
        <v>1480</v>
      </c>
      <c r="S752" s="9">
        <f t="shared" si="53"/>
        <v>1000</v>
      </c>
      <c r="T752" s="3">
        <v>44810</v>
      </c>
      <c r="U752" s="8" t="s">
        <v>3742</v>
      </c>
      <c r="V752" s="3">
        <v>44810</v>
      </c>
      <c r="W752" s="8" t="s">
        <v>3929</v>
      </c>
      <c r="X752" s="8">
        <v>8</v>
      </c>
      <c r="Y752" s="10">
        <f t="shared" si="52"/>
        <v>8000</v>
      </c>
      <c r="Z752" s="10">
        <f>IFERROR(INDEX(EFs!B:B,MATCH(P752,EFs!A:A,0))*Dataset!Y752/1000,0)</f>
        <v>7.2671433680000002</v>
      </c>
      <c r="AA752">
        <v>32.711753000000002</v>
      </c>
      <c r="AB752">
        <v>-117.16446500000001</v>
      </c>
      <c r="AC752">
        <v>1</v>
      </c>
      <c r="AD752" t="s">
        <v>18387</v>
      </c>
      <c r="AE752">
        <v>645</v>
      </c>
      <c r="AF752" t="s">
        <v>18661</v>
      </c>
      <c r="AI752" t="s">
        <v>18389</v>
      </c>
      <c r="AJ752" t="s">
        <v>18390</v>
      </c>
      <c r="AK752" t="s">
        <v>18391</v>
      </c>
      <c r="AL752">
        <v>92101</v>
      </c>
      <c r="AM752" t="s">
        <v>18392</v>
      </c>
      <c r="AN752" t="s">
        <v>18393</v>
      </c>
    </row>
    <row r="753" spans="1:40" ht="57.6" x14ac:dyDescent="0.3">
      <c r="A753" t="s">
        <v>3930</v>
      </c>
      <c r="B753" s="2" t="s">
        <v>15</v>
      </c>
      <c r="C753" s="3">
        <v>40025</v>
      </c>
      <c r="D753" t="s">
        <v>193</v>
      </c>
      <c r="E753" t="s">
        <v>607</v>
      </c>
      <c r="F753" t="s">
        <v>608</v>
      </c>
      <c r="G753" t="s">
        <v>1472</v>
      </c>
      <c r="H753" s="2" t="s">
        <v>781</v>
      </c>
      <c r="I753" s="2" t="s">
        <v>782</v>
      </c>
      <c r="J753" s="1" t="s">
        <v>3931</v>
      </c>
      <c r="K753" s="1">
        <f t="shared" si="50"/>
        <v>1</v>
      </c>
      <c r="L753" s="1">
        <f t="shared" si="50"/>
        <v>0</v>
      </c>
      <c r="M753" s="1">
        <f t="shared" si="50"/>
        <v>0</v>
      </c>
      <c r="N753" s="1">
        <f t="shared" si="49"/>
        <v>0</v>
      </c>
      <c r="O753" s="1">
        <f t="shared" si="51"/>
        <v>1</v>
      </c>
      <c r="P753" s="1" t="s">
        <v>18346</v>
      </c>
      <c r="Q753" s="1">
        <v>600</v>
      </c>
      <c r="R753" s="1">
        <v>846</v>
      </c>
      <c r="S753" s="9">
        <f t="shared" si="53"/>
        <v>600</v>
      </c>
      <c r="T753" s="3">
        <v>44561</v>
      </c>
      <c r="U753" s="8" t="s">
        <v>3932</v>
      </c>
      <c r="V753" s="3">
        <v>44729</v>
      </c>
      <c r="W753" s="8" t="s">
        <v>2254</v>
      </c>
      <c r="X753" s="8">
        <v>19.600000000000001</v>
      </c>
      <c r="Y753" s="10">
        <f t="shared" si="52"/>
        <v>11760</v>
      </c>
      <c r="Z753" s="10">
        <f>IFERROR(INDEX(EFs!B:B,MATCH(P753,EFs!A:A,0))*Dataset!Y753/1000,0)</f>
        <v>10.68270075096</v>
      </c>
      <c r="AA753">
        <v>32.893853999999997</v>
      </c>
      <c r="AB753">
        <v>-117.236064</v>
      </c>
      <c r="AC753">
        <v>1</v>
      </c>
      <c r="AD753" t="s">
        <v>18387</v>
      </c>
      <c r="AE753">
        <v>3550</v>
      </c>
      <c r="AF753" t="s">
        <v>18585</v>
      </c>
      <c r="AI753" t="s">
        <v>18389</v>
      </c>
      <c r="AJ753" t="s">
        <v>18390</v>
      </c>
      <c r="AK753" t="s">
        <v>18391</v>
      </c>
      <c r="AL753">
        <v>92121</v>
      </c>
      <c r="AM753" t="s">
        <v>18392</v>
      </c>
      <c r="AN753" t="s">
        <v>18407</v>
      </c>
    </row>
    <row r="754" spans="1:40" ht="57.6" x14ac:dyDescent="0.3">
      <c r="A754" t="s">
        <v>3933</v>
      </c>
      <c r="B754" s="2" t="s">
        <v>15</v>
      </c>
      <c r="C754" s="3">
        <v>40025</v>
      </c>
      <c r="D754" t="s">
        <v>193</v>
      </c>
      <c r="E754" t="s">
        <v>3934</v>
      </c>
      <c r="F754" t="s">
        <v>27</v>
      </c>
      <c r="G754" t="s">
        <v>3935</v>
      </c>
      <c r="H754" s="2" t="s">
        <v>987</v>
      </c>
      <c r="I754" s="2" t="s">
        <v>84</v>
      </c>
      <c r="J754" s="1" t="s">
        <v>3936</v>
      </c>
      <c r="K754" s="1">
        <f t="shared" si="50"/>
        <v>1</v>
      </c>
      <c r="L754" s="1">
        <f t="shared" si="50"/>
        <v>0</v>
      </c>
      <c r="M754" s="1">
        <f t="shared" si="50"/>
        <v>0</v>
      </c>
      <c r="N754" s="1">
        <f t="shared" si="49"/>
        <v>0</v>
      </c>
      <c r="O754" s="1">
        <f t="shared" si="51"/>
        <v>1</v>
      </c>
      <c r="P754" s="1" t="s">
        <v>18346</v>
      </c>
      <c r="Q754" s="1">
        <v>60</v>
      </c>
      <c r="R754" s="1">
        <v>96</v>
      </c>
      <c r="S754" s="9">
        <f t="shared" si="53"/>
        <v>60</v>
      </c>
      <c r="T754" s="8"/>
      <c r="U754" s="8"/>
      <c r="V754" s="8"/>
      <c r="W754" s="8"/>
      <c r="X754" s="8"/>
      <c r="Y754" s="10">
        <f t="shared" si="52"/>
        <v>0</v>
      </c>
      <c r="Z754" s="10">
        <f>IFERROR(INDEX(EFs!B:B,MATCH(P754,EFs!A:A,0))*Dataset!Y754/1000,0)</f>
        <v>0</v>
      </c>
      <c r="AA754">
        <v>32.654508999999997</v>
      </c>
      <c r="AB754">
        <v>-116.96150299999999</v>
      </c>
      <c r="AC754">
        <v>1</v>
      </c>
      <c r="AD754" t="s">
        <v>18387</v>
      </c>
      <c r="AE754">
        <v>2400</v>
      </c>
      <c r="AF754" t="s">
        <v>18843</v>
      </c>
      <c r="AI754" t="s">
        <v>18406</v>
      </c>
      <c r="AJ754" t="s">
        <v>18390</v>
      </c>
      <c r="AK754" t="s">
        <v>18391</v>
      </c>
      <c r="AL754">
        <v>91914</v>
      </c>
      <c r="AM754" t="s">
        <v>18392</v>
      </c>
      <c r="AN754" t="s">
        <v>18393</v>
      </c>
    </row>
    <row r="755" spans="1:40" ht="28.8" x14ac:dyDescent="0.3">
      <c r="A755" t="s">
        <v>3937</v>
      </c>
      <c r="B755" s="2" t="s">
        <v>15</v>
      </c>
      <c r="C755" s="3">
        <v>40025</v>
      </c>
      <c r="D755" t="s">
        <v>25</v>
      </c>
      <c r="E755" t="s">
        <v>3938</v>
      </c>
      <c r="G755" t="s">
        <v>3939</v>
      </c>
      <c r="H755" s="2" t="s">
        <v>627</v>
      </c>
      <c r="I755" s="2" t="s">
        <v>306</v>
      </c>
      <c r="J755" s="1" t="s">
        <v>3940</v>
      </c>
      <c r="K755" s="1">
        <f t="shared" si="50"/>
        <v>1</v>
      </c>
      <c r="L755" s="1">
        <f t="shared" si="50"/>
        <v>0</v>
      </c>
      <c r="M755" s="1">
        <f t="shared" si="50"/>
        <v>0</v>
      </c>
      <c r="N755" s="1">
        <f t="shared" si="49"/>
        <v>0</v>
      </c>
      <c r="O755" s="1">
        <f t="shared" si="51"/>
        <v>1</v>
      </c>
      <c r="P755" s="1" t="s">
        <v>18346</v>
      </c>
      <c r="Q755" s="1" t="s">
        <v>18355</v>
      </c>
      <c r="R755" s="1">
        <v>66</v>
      </c>
      <c r="S755" s="9">
        <f t="shared" si="53"/>
        <v>49.216200000000001</v>
      </c>
      <c r="T755" s="8"/>
      <c r="U755" s="8"/>
      <c r="V755" s="8"/>
      <c r="W755" s="8"/>
      <c r="X755" s="8"/>
      <c r="Y755" s="10">
        <f t="shared" si="52"/>
        <v>0</v>
      </c>
      <c r="Z755" s="10">
        <f>IFERROR(INDEX(EFs!B:B,MATCH(P755,EFs!A:A,0))*Dataset!Y755/1000,0)</f>
        <v>0</v>
      </c>
      <c r="AA755">
        <v>32.796920999999998</v>
      </c>
      <c r="AB755">
        <v>-116.973444</v>
      </c>
      <c r="AC755">
        <v>0.9</v>
      </c>
      <c r="AD755" t="s">
        <v>18387</v>
      </c>
      <c r="AE755">
        <v>904</v>
      </c>
      <c r="AF755" t="s">
        <v>18844</v>
      </c>
      <c r="AI755" t="s">
        <v>18449</v>
      </c>
      <c r="AJ755" t="s">
        <v>18390</v>
      </c>
      <c r="AK755" t="s">
        <v>18391</v>
      </c>
      <c r="AL755">
        <v>92020</v>
      </c>
      <c r="AM755" t="s">
        <v>18392</v>
      </c>
      <c r="AN755" t="s">
        <v>18393</v>
      </c>
    </row>
    <row r="756" spans="1:40" ht="43.2" x14ac:dyDescent="0.3">
      <c r="A756" t="s">
        <v>3941</v>
      </c>
      <c r="B756" s="2" t="s">
        <v>15</v>
      </c>
      <c r="C756" s="3">
        <v>40025</v>
      </c>
      <c r="D756" t="s">
        <v>193</v>
      </c>
      <c r="E756" t="s">
        <v>3942</v>
      </c>
      <c r="F756" t="s">
        <v>3943</v>
      </c>
      <c r="G756" t="s">
        <v>3944</v>
      </c>
      <c r="H756" s="2" t="s">
        <v>19</v>
      </c>
      <c r="I756" s="2" t="s">
        <v>20</v>
      </c>
      <c r="J756" s="1" t="s">
        <v>3945</v>
      </c>
      <c r="K756" s="1">
        <f t="shared" si="50"/>
        <v>1</v>
      </c>
      <c r="L756" s="1">
        <f t="shared" si="50"/>
        <v>0</v>
      </c>
      <c r="M756" s="1">
        <f t="shared" si="50"/>
        <v>0</v>
      </c>
      <c r="N756" s="1">
        <f t="shared" si="49"/>
        <v>0</v>
      </c>
      <c r="O756" s="1">
        <f t="shared" si="51"/>
        <v>1</v>
      </c>
      <c r="P756" s="1" t="s">
        <v>18346</v>
      </c>
      <c r="Q756" s="1">
        <v>750</v>
      </c>
      <c r="R756" s="1">
        <v>1120</v>
      </c>
      <c r="S756" s="9">
        <f t="shared" si="53"/>
        <v>750</v>
      </c>
      <c r="T756" s="3">
        <v>44454</v>
      </c>
      <c r="U756" s="8" t="s">
        <v>3946</v>
      </c>
      <c r="V756" s="3">
        <v>44454</v>
      </c>
      <c r="W756" s="8" t="s">
        <v>3947</v>
      </c>
      <c r="X756" s="8">
        <v>3.3</v>
      </c>
      <c r="Y756" s="10">
        <f t="shared" si="52"/>
        <v>2475</v>
      </c>
      <c r="Z756" s="10">
        <f>IFERROR(INDEX(EFs!B:B,MATCH(P756,EFs!A:A,0))*Dataset!Y756/1000,0)</f>
        <v>2.2482724794750002</v>
      </c>
      <c r="AA756">
        <v>32.720373000000002</v>
      </c>
      <c r="AB756">
        <v>-117.15608400000001</v>
      </c>
      <c r="AC756">
        <v>1</v>
      </c>
      <c r="AD756" t="s">
        <v>18387</v>
      </c>
      <c r="AE756">
        <v>1441</v>
      </c>
      <c r="AF756" t="s">
        <v>18612</v>
      </c>
      <c r="AI756" t="s">
        <v>18389</v>
      </c>
      <c r="AJ756" t="s">
        <v>18390</v>
      </c>
      <c r="AK756" t="s">
        <v>18391</v>
      </c>
      <c r="AL756">
        <v>92101</v>
      </c>
      <c r="AM756" t="s">
        <v>18392</v>
      </c>
      <c r="AN756" t="s">
        <v>18393</v>
      </c>
    </row>
    <row r="757" spans="1:40" ht="43.2" x14ac:dyDescent="0.3">
      <c r="A757" t="s">
        <v>3948</v>
      </c>
      <c r="B757" s="2" t="s">
        <v>15</v>
      </c>
      <c r="C757" s="3">
        <v>40025</v>
      </c>
      <c r="D757" t="s">
        <v>193</v>
      </c>
      <c r="E757" t="s">
        <v>2297</v>
      </c>
      <c r="F757" t="s">
        <v>2298</v>
      </c>
      <c r="G757" t="s">
        <v>3949</v>
      </c>
      <c r="H757" s="2" t="s">
        <v>781</v>
      </c>
      <c r="I757" s="2" t="s">
        <v>782</v>
      </c>
      <c r="J757" s="1" t="s">
        <v>3950</v>
      </c>
      <c r="K757" s="1">
        <f t="shared" si="50"/>
        <v>1</v>
      </c>
      <c r="L757" s="1">
        <f t="shared" si="50"/>
        <v>0</v>
      </c>
      <c r="M757" s="1">
        <f t="shared" si="50"/>
        <v>0</v>
      </c>
      <c r="N757" s="1">
        <f t="shared" si="49"/>
        <v>0</v>
      </c>
      <c r="O757" s="1">
        <f t="shared" si="51"/>
        <v>1</v>
      </c>
      <c r="P757" s="1" t="s">
        <v>18346</v>
      </c>
      <c r="Q757" s="1">
        <v>600</v>
      </c>
      <c r="R757" s="1">
        <v>918</v>
      </c>
      <c r="S757" s="9">
        <f t="shared" si="53"/>
        <v>600</v>
      </c>
      <c r="T757" s="3">
        <v>44427</v>
      </c>
      <c r="U757" s="8" t="s">
        <v>3951</v>
      </c>
      <c r="V757" s="3">
        <v>44427</v>
      </c>
      <c r="W757" s="8" t="s">
        <v>3952</v>
      </c>
      <c r="X757" s="8">
        <v>4.9000000000000004</v>
      </c>
      <c r="Y757" s="10">
        <f t="shared" si="52"/>
        <v>2940</v>
      </c>
      <c r="Z757" s="10">
        <f>IFERROR(INDEX(EFs!B:B,MATCH(P757,EFs!A:A,0))*Dataset!Y757/1000,0)</f>
        <v>2.6706751877400001</v>
      </c>
      <c r="AA757">
        <v>32.885123</v>
      </c>
      <c r="AB757">
        <v>-117.221726</v>
      </c>
      <c r="AC757">
        <v>1</v>
      </c>
      <c r="AD757" t="s">
        <v>18387</v>
      </c>
      <c r="AE757">
        <v>9880</v>
      </c>
      <c r="AF757" t="s">
        <v>18845</v>
      </c>
      <c r="AI757" t="s">
        <v>18389</v>
      </c>
      <c r="AJ757" t="s">
        <v>18390</v>
      </c>
      <c r="AK757" t="s">
        <v>18391</v>
      </c>
      <c r="AL757">
        <v>92121</v>
      </c>
      <c r="AM757" t="s">
        <v>18392</v>
      </c>
      <c r="AN757" t="s">
        <v>18393</v>
      </c>
    </row>
    <row r="758" spans="1:40" ht="28.8" x14ac:dyDescent="0.3">
      <c r="A758" t="s">
        <v>3953</v>
      </c>
      <c r="B758" s="2" t="s">
        <v>15</v>
      </c>
      <c r="C758" s="3">
        <v>40025</v>
      </c>
      <c r="D758" t="s">
        <v>193</v>
      </c>
      <c r="E758" t="s">
        <v>2037</v>
      </c>
      <c r="F758" t="s">
        <v>2038</v>
      </c>
      <c r="G758" t="s">
        <v>2039</v>
      </c>
      <c r="H758" s="2" t="s">
        <v>523</v>
      </c>
      <c r="I758" s="2" t="s">
        <v>164</v>
      </c>
      <c r="J758" s="1" t="s">
        <v>3954</v>
      </c>
      <c r="K758" s="1">
        <f t="shared" si="50"/>
        <v>1</v>
      </c>
      <c r="L758" s="1">
        <f t="shared" si="50"/>
        <v>0</v>
      </c>
      <c r="M758" s="1">
        <f t="shared" si="50"/>
        <v>0</v>
      </c>
      <c r="N758" s="1">
        <f t="shared" si="49"/>
        <v>0</v>
      </c>
      <c r="O758" s="1">
        <f t="shared" si="51"/>
        <v>1</v>
      </c>
      <c r="P758" s="1" t="s">
        <v>18346</v>
      </c>
      <c r="Q758" s="1" t="s">
        <v>18355</v>
      </c>
      <c r="R758" s="1">
        <v>563</v>
      </c>
      <c r="S758" s="9">
        <f t="shared" si="53"/>
        <v>419.82910000000004</v>
      </c>
      <c r="T758" s="3">
        <v>44412</v>
      </c>
      <c r="U758" s="8" t="s">
        <v>3955</v>
      </c>
      <c r="V758" s="3">
        <v>44412</v>
      </c>
      <c r="W758" s="8" t="s">
        <v>3955</v>
      </c>
      <c r="X758" s="8">
        <v>0</v>
      </c>
      <c r="Y758" s="10">
        <f t="shared" si="52"/>
        <v>0</v>
      </c>
      <c r="Z758" s="10">
        <f>IFERROR(INDEX(EFs!B:B,MATCH(P758,EFs!A:A,0))*Dataset!Y758/1000,0)</f>
        <v>0</v>
      </c>
      <c r="AA758">
        <v>33.387723000000001</v>
      </c>
      <c r="AB758">
        <v>-117.44475799999999</v>
      </c>
      <c r="AC758">
        <v>0.5</v>
      </c>
      <c r="AD758" t="s">
        <v>18422</v>
      </c>
      <c r="AI758" t="s">
        <v>18423</v>
      </c>
      <c r="AJ758" t="s">
        <v>18390</v>
      </c>
      <c r="AK758" t="s">
        <v>18391</v>
      </c>
      <c r="AL758">
        <v>92055</v>
      </c>
      <c r="AM758" t="s">
        <v>18392</v>
      </c>
      <c r="AN758" t="s">
        <v>18397</v>
      </c>
    </row>
    <row r="759" spans="1:40" ht="57.6" x14ac:dyDescent="0.3">
      <c r="A759" t="s">
        <v>3956</v>
      </c>
      <c r="B759" s="2" t="s">
        <v>15</v>
      </c>
      <c r="C759" s="3">
        <v>40025</v>
      </c>
      <c r="D759" t="s">
        <v>193</v>
      </c>
      <c r="E759" t="s">
        <v>3938</v>
      </c>
      <c r="G759" t="s">
        <v>3939</v>
      </c>
      <c r="H759" s="2" t="s">
        <v>627</v>
      </c>
      <c r="I759" s="2" t="s">
        <v>306</v>
      </c>
      <c r="J759" s="1" t="s">
        <v>3957</v>
      </c>
      <c r="K759" s="1">
        <f t="shared" si="50"/>
        <v>1</v>
      </c>
      <c r="L759" s="1">
        <f t="shared" si="50"/>
        <v>0</v>
      </c>
      <c r="M759" s="1">
        <f t="shared" si="50"/>
        <v>0</v>
      </c>
      <c r="N759" s="1">
        <f t="shared" si="49"/>
        <v>0</v>
      </c>
      <c r="O759" s="1">
        <f t="shared" si="51"/>
        <v>1</v>
      </c>
      <c r="P759" s="1" t="s">
        <v>18346</v>
      </c>
      <c r="Q759" s="1">
        <v>33</v>
      </c>
      <c r="R759" s="1">
        <v>64</v>
      </c>
      <c r="S759" s="9">
        <f t="shared" si="53"/>
        <v>33</v>
      </c>
      <c r="T759" s="8"/>
      <c r="U759" s="8"/>
      <c r="V759" s="8"/>
      <c r="W759" s="8"/>
      <c r="X759" s="8"/>
      <c r="Y759" s="10">
        <f t="shared" si="52"/>
        <v>0</v>
      </c>
      <c r="Z759" s="10">
        <f>IFERROR(INDEX(EFs!B:B,MATCH(P759,EFs!A:A,0))*Dataset!Y759/1000,0)</f>
        <v>0</v>
      </c>
      <c r="AA759">
        <v>32.796920999999998</v>
      </c>
      <c r="AB759">
        <v>-116.973444</v>
      </c>
      <c r="AC759">
        <v>0.9</v>
      </c>
      <c r="AD759" t="s">
        <v>18387</v>
      </c>
      <c r="AE759">
        <v>904</v>
      </c>
      <c r="AF759" t="s">
        <v>18844</v>
      </c>
      <c r="AI759" t="s">
        <v>18449</v>
      </c>
      <c r="AJ759" t="s">
        <v>18390</v>
      </c>
      <c r="AK759" t="s">
        <v>18391</v>
      </c>
      <c r="AL759">
        <v>92020</v>
      </c>
      <c r="AM759" t="s">
        <v>18392</v>
      </c>
      <c r="AN759" t="s">
        <v>18393</v>
      </c>
    </row>
    <row r="760" spans="1:40" ht="28.8" x14ac:dyDescent="0.3">
      <c r="A760" t="s">
        <v>3958</v>
      </c>
      <c r="B760" s="2" t="s">
        <v>15</v>
      </c>
      <c r="C760" s="3">
        <v>40025</v>
      </c>
      <c r="D760" t="s">
        <v>25</v>
      </c>
      <c r="E760" t="s">
        <v>3959</v>
      </c>
      <c r="F760" t="s">
        <v>3960</v>
      </c>
      <c r="G760" t="s">
        <v>3961</v>
      </c>
      <c r="H760" s="2" t="s">
        <v>106</v>
      </c>
      <c r="I760" s="2" t="s">
        <v>107</v>
      </c>
      <c r="J760" s="1" t="s">
        <v>3962</v>
      </c>
      <c r="K760" s="1">
        <f t="shared" si="50"/>
        <v>1</v>
      </c>
      <c r="L760" s="1">
        <f t="shared" si="50"/>
        <v>0</v>
      </c>
      <c r="M760" s="1">
        <f t="shared" si="50"/>
        <v>0</v>
      </c>
      <c r="N760" s="1">
        <f t="shared" si="49"/>
        <v>0</v>
      </c>
      <c r="O760" s="1">
        <f t="shared" si="51"/>
        <v>1</v>
      </c>
      <c r="P760" s="1" t="s">
        <v>18346</v>
      </c>
      <c r="Q760" s="1" t="s">
        <v>18355</v>
      </c>
      <c r="R760" s="1">
        <v>52</v>
      </c>
      <c r="S760" s="9">
        <f t="shared" si="53"/>
        <v>38.776400000000002</v>
      </c>
      <c r="T760" s="3">
        <v>44543</v>
      </c>
      <c r="U760" s="8" t="s">
        <v>3963</v>
      </c>
      <c r="V760" s="3">
        <v>44747</v>
      </c>
      <c r="W760" s="8" t="s">
        <v>3964</v>
      </c>
      <c r="X760" s="8">
        <v>12.5</v>
      </c>
      <c r="Y760" s="10">
        <f t="shared" si="52"/>
        <v>484.70500000000004</v>
      </c>
      <c r="Z760" s="10">
        <f>IFERROR(INDEX(EFs!B:B,MATCH(P760,EFs!A:A,0))*Dataset!Y760/1000,0)</f>
        <v>0.44030259077330502</v>
      </c>
      <c r="AA760">
        <v>32.811872000000001</v>
      </c>
      <c r="AB760">
        <v>-117.11579500000001</v>
      </c>
      <c r="AC760">
        <v>1</v>
      </c>
      <c r="AD760" t="s">
        <v>18387</v>
      </c>
      <c r="AE760">
        <v>3805</v>
      </c>
      <c r="AF760" t="s">
        <v>18846</v>
      </c>
      <c r="AI760" t="s">
        <v>18389</v>
      </c>
      <c r="AJ760" t="s">
        <v>18390</v>
      </c>
      <c r="AK760" t="s">
        <v>18391</v>
      </c>
      <c r="AL760">
        <v>92123</v>
      </c>
      <c r="AM760" t="s">
        <v>18392</v>
      </c>
      <c r="AN760" t="s">
        <v>18393</v>
      </c>
    </row>
    <row r="761" spans="1:40" ht="43.2" x14ac:dyDescent="0.3">
      <c r="A761" t="s">
        <v>3965</v>
      </c>
      <c r="B761" s="2" t="s">
        <v>15</v>
      </c>
      <c r="C761" s="3">
        <v>40025</v>
      </c>
      <c r="D761" t="s">
        <v>193</v>
      </c>
      <c r="E761" t="s">
        <v>3966</v>
      </c>
      <c r="F761" t="s">
        <v>27</v>
      </c>
      <c r="G761" t="s">
        <v>3967</v>
      </c>
      <c r="H761" s="2" t="s">
        <v>275</v>
      </c>
      <c r="I761" s="2" t="s">
        <v>139</v>
      </c>
      <c r="J761" s="1" t="s">
        <v>3968</v>
      </c>
      <c r="K761" s="1">
        <f t="shared" si="50"/>
        <v>1</v>
      </c>
      <c r="L761" s="1">
        <f t="shared" si="50"/>
        <v>0</v>
      </c>
      <c r="M761" s="1">
        <f t="shared" si="50"/>
        <v>0</v>
      </c>
      <c r="N761" s="1">
        <f t="shared" si="49"/>
        <v>0</v>
      </c>
      <c r="O761" s="1">
        <f t="shared" si="51"/>
        <v>1</v>
      </c>
      <c r="P761" s="1" t="s">
        <v>18346</v>
      </c>
      <c r="Q761" s="1">
        <v>600</v>
      </c>
      <c r="R761" s="1">
        <v>900</v>
      </c>
      <c r="S761" s="9">
        <f t="shared" si="53"/>
        <v>600</v>
      </c>
      <c r="T761" s="3">
        <v>44562</v>
      </c>
      <c r="U761" s="8" t="s">
        <v>3969</v>
      </c>
      <c r="V761" s="3">
        <v>44562</v>
      </c>
      <c r="W761" s="8" t="s">
        <v>3970</v>
      </c>
      <c r="X761" s="8">
        <v>2.5</v>
      </c>
      <c r="Y761" s="10">
        <f t="shared" si="52"/>
        <v>1500</v>
      </c>
      <c r="Z761" s="10">
        <f>IFERROR(INDEX(EFs!B:B,MATCH(P761,EFs!A:A,0))*Dataset!Y761/1000,0)</f>
        <v>1.3625893814999999</v>
      </c>
      <c r="AA761">
        <v>32.835566999999998</v>
      </c>
      <c r="AB761">
        <v>-116.96148100000001</v>
      </c>
      <c r="AC761">
        <v>0.9</v>
      </c>
      <c r="AD761" t="s">
        <v>18394</v>
      </c>
      <c r="AE761">
        <v>8810</v>
      </c>
      <c r="AF761" t="s">
        <v>18847</v>
      </c>
      <c r="AI761" t="s">
        <v>18442</v>
      </c>
      <c r="AJ761" t="s">
        <v>18390</v>
      </c>
      <c r="AK761" t="s">
        <v>18391</v>
      </c>
      <c r="AL761">
        <v>92071</v>
      </c>
      <c r="AM761" t="s">
        <v>18392</v>
      </c>
      <c r="AN761" t="s">
        <v>18397</v>
      </c>
    </row>
    <row r="762" spans="1:40" ht="43.2" x14ac:dyDescent="0.3">
      <c r="A762" t="s">
        <v>3971</v>
      </c>
      <c r="B762" s="2" t="s">
        <v>15</v>
      </c>
      <c r="C762" s="3">
        <v>40025</v>
      </c>
      <c r="D762" t="s">
        <v>193</v>
      </c>
      <c r="E762" t="s">
        <v>1160</v>
      </c>
      <c r="F762" t="s">
        <v>1161</v>
      </c>
      <c r="G762" t="s">
        <v>3972</v>
      </c>
      <c r="H762" s="2" t="s">
        <v>163</v>
      </c>
      <c r="I762" s="2" t="s">
        <v>164</v>
      </c>
      <c r="J762" s="1" t="s">
        <v>3973</v>
      </c>
      <c r="K762" s="1">
        <f t="shared" si="50"/>
        <v>1</v>
      </c>
      <c r="L762" s="1">
        <f t="shared" si="50"/>
        <v>0</v>
      </c>
      <c r="M762" s="1">
        <f t="shared" si="50"/>
        <v>0</v>
      </c>
      <c r="N762" s="1">
        <f t="shared" si="49"/>
        <v>0</v>
      </c>
      <c r="O762" s="1">
        <f t="shared" si="51"/>
        <v>1</v>
      </c>
      <c r="P762" s="1" t="s">
        <v>18346</v>
      </c>
      <c r="Q762" s="1" t="s">
        <v>18355</v>
      </c>
      <c r="R762" s="1">
        <v>757</v>
      </c>
      <c r="S762" s="9">
        <f t="shared" si="53"/>
        <v>564.49490000000003</v>
      </c>
      <c r="T762" s="8"/>
      <c r="U762" s="8"/>
      <c r="V762" s="8"/>
      <c r="W762" s="8"/>
      <c r="X762" s="8"/>
      <c r="Y762" s="10">
        <f t="shared" si="52"/>
        <v>0</v>
      </c>
      <c r="Z762" s="10">
        <f>IFERROR(INDEX(EFs!B:B,MATCH(P762,EFs!A:A,0))*Dataset!Y762/1000,0)</f>
        <v>0</v>
      </c>
      <c r="AA762">
        <v>33.387723000000001</v>
      </c>
      <c r="AB762">
        <v>-117.44475799999999</v>
      </c>
      <c r="AC762">
        <v>0.5</v>
      </c>
      <c r="AD762" t="s">
        <v>18422</v>
      </c>
      <c r="AI762" t="s">
        <v>18423</v>
      </c>
      <c r="AJ762" t="s">
        <v>18390</v>
      </c>
      <c r="AK762" t="s">
        <v>18391</v>
      </c>
      <c r="AL762">
        <v>92055</v>
      </c>
      <c r="AM762" t="s">
        <v>18392</v>
      </c>
      <c r="AN762" t="s">
        <v>18397</v>
      </c>
    </row>
    <row r="763" spans="1:40" ht="43.2" x14ac:dyDescent="0.3">
      <c r="A763" t="s">
        <v>3974</v>
      </c>
      <c r="B763" s="2" t="s">
        <v>15</v>
      </c>
      <c r="C763" s="3">
        <v>40025</v>
      </c>
      <c r="D763" t="s">
        <v>193</v>
      </c>
      <c r="E763" t="s">
        <v>3975</v>
      </c>
      <c r="G763" t="s">
        <v>3976</v>
      </c>
      <c r="H763" s="2" t="s">
        <v>797</v>
      </c>
      <c r="I763" s="2" t="s">
        <v>30</v>
      </c>
      <c r="J763" s="1" t="s">
        <v>3977</v>
      </c>
      <c r="K763" s="1">
        <f t="shared" si="50"/>
        <v>1</v>
      </c>
      <c r="L763" s="1">
        <f t="shared" si="50"/>
        <v>0</v>
      </c>
      <c r="M763" s="1">
        <f t="shared" si="50"/>
        <v>0</v>
      </c>
      <c r="N763" s="1">
        <f t="shared" si="49"/>
        <v>0</v>
      </c>
      <c r="O763" s="1">
        <f t="shared" si="51"/>
        <v>1</v>
      </c>
      <c r="P763" s="1" t="s">
        <v>18346</v>
      </c>
      <c r="Q763" s="1" t="s">
        <v>18355</v>
      </c>
      <c r="R763" s="1">
        <v>550</v>
      </c>
      <c r="S763" s="9">
        <f t="shared" si="53"/>
        <v>410.13499999999999</v>
      </c>
      <c r="T763" s="3">
        <v>44650</v>
      </c>
      <c r="U763" s="8" t="s">
        <v>3978</v>
      </c>
      <c r="V763" s="3">
        <v>44650</v>
      </c>
      <c r="W763" s="8" t="s">
        <v>3979</v>
      </c>
      <c r="X763" s="8">
        <v>4.5</v>
      </c>
      <c r="Y763" s="10">
        <f t="shared" si="52"/>
        <v>1845.6075000000001</v>
      </c>
      <c r="Z763" s="10">
        <f>IFERROR(INDEX(EFs!B:B,MATCH(P763,EFs!A:A,0))*Dataset!Y763/1000,0)</f>
        <v>1.6765367879445074</v>
      </c>
      <c r="AA763">
        <v>32.989251000000003</v>
      </c>
      <c r="AB763">
        <v>-117.077719</v>
      </c>
      <c r="AC763">
        <v>1</v>
      </c>
      <c r="AD763" t="s">
        <v>18387</v>
      </c>
      <c r="AE763">
        <v>15004</v>
      </c>
      <c r="AF763" t="s">
        <v>18848</v>
      </c>
      <c r="AI763" t="s">
        <v>18389</v>
      </c>
      <c r="AJ763" t="s">
        <v>18390</v>
      </c>
      <c r="AK763" t="s">
        <v>18391</v>
      </c>
      <c r="AL763">
        <v>92128</v>
      </c>
      <c r="AM763" t="s">
        <v>18392</v>
      </c>
      <c r="AN763" t="s">
        <v>18393</v>
      </c>
    </row>
    <row r="764" spans="1:40" ht="43.2" x14ac:dyDescent="0.3">
      <c r="A764" t="s">
        <v>3980</v>
      </c>
      <c r="B764" s="2" t="s">
        <v>15</v>
      </c>
      <c r="C764" s="3">
        <v>40025</v>
      </c>
      <c r="D764" t="s">
        <v>193</v>
      </c>
      <c r="E764" t="s">
        <v>3981</v>
      </c>
      <c r="F764" t="s">
        <v>3982</v>
      </c>
      <c r="G764" t="s">
        <v>3983</v>
      </c>
      <c r="H764" s="2" t="s">
        <v>106</v>
      </c>
      <c r="I764" s="2" t="s">
        <v>107</v>
      </c>
      <c r="J764" s="1" t="s">
        <v>3984</v>
      </c>
      <c r="K764" s="1">
        <f t="shared" si="50"/>
        <v>1</v>
      </c>
      <c r="L764" s="1">
        <f t="shared" si="50"/>
        <v>0</v>
      </c>
      <c r="M764" s="1">
        <f t="shared" si="50"/>
        <v>0</v>
      </c>
      <c r="N764" s="1">
        <f t="shared" si="49"/>
        <v>0</v>
      </c>
      <c r="O764" s="1">
        <f t="shared" si="51"/>
        <v>1</v>
      </c>
      <c r="P764" s="1" t="s">
        <v>18346</v>
      </c>
      <c r="Q764" s="1" t="s">
        <v>18355</v>
      </c>
      <c r="R764" s="1">
        <v>563</v>
      </c>
      <c r="S764" s="9">
        <f t="shared" si="53"/>
        <v>419.82910000000004</v>
      </c>
      <c r="T764" s="3">
        <v>44447</v>
      </c>
      <c r="U764" s="8" t="s">
        <v>3985</v>
      </c>
      <c r="V764" s="3">
        <v>44447</v>
      </c>
      <c r="W764" s="8" t="s">
        <v>3986</v>
      </c>
      <c r="X764" s="8">
        <v>1.3</v>
      </c>
      <c r="Y764" s="10">
        <f t="shared" si="52"/>
        <v>545.77783000000011</v>
      </c>
      <c r="Z764" s="10">
        <f>IFERROR(INDEX(EFs!B:B,MATCH(P764,EFs!A:A,0))*Dataset!Y764/1000,0)</f>
        <v>0.49578071721074157</v>
      </c>
      <c r="AA764">
        <v>32.820039999999999</v>
      </c>
      <c r="AB764">
        <v>-117.141943</v>
      </c>
      <c r="AC764">
        <v>1</v>
      </c>
      <c r="AD764" t="s">
        <v>18387</v>
      </c>
      <c r="AE764">
        <v>8611</v>
      </c>
      <c r="AF764" t="s">
        <v>18690</v>
      </c>
      <c r="AI764" t="s">
        <v>18389</v>
      </c>
      <c r="AJ764" t="s">
        <v>18390</v>
      </c>
      <c r="AK764" t="s">
        <v>18391</v>
      </c>
      <c r="AL764">
        <v>92123</v>
      </c>
      <c r="AM764" t="s">
        <v>18392</v>
      </c>
      <c r="AN764" t="s">
        <v>18393</v>
      </c>
    </row>
    <row r="765" spans="1:40" ht="43.2" x14ac:dyDescent="0.3">
      <c r="A765" t="s">
        <v>3987</v>
      </c>
      <c r="B765" s="2" t="s">
        <v>15</v>
      </c>
      <c r="C765" s="3">
        <v>40025</v>
      </c>
      <c r="D765" t="s">
        <v>193</v>
      </c>
      <c r="E765" t="s">
        <v>3988</v>
      </c>
      <c r="F765" t="s">
        <v>3989</v>
      </c>
      <c r="G765" t="s">
        <v>3990</v>
      </c>
      <c r="H765" s="2" t="s">
        <v>781</v>
      </c>
      <c r="I765" s="2" t="s">
        <v>782</v>
      </c>
      <c r="J765" s="1" t="s">
        <v>3991</v>
      </c>
      <c r="K765" s="1">
        <f t="shared" si="50"/>
        <v>1</v>
      </c>
      <c r="L765" s="1">
        <f t="shared" si="50"/>
        <v>0</v>
      </c>
      <c r="M765" s="1">
        <f t="shared" si="50"/>
        <v>0</v>
      </c>
      <c r="N765" s="1">
        <f t="shared" si="49"/>
        <v>0</v>
      </c>
      <c r="O765" s="1">
        <f t="shared" si="51"/>
        <v>1</v>
      </c>
      <c r="P765" s="1" t="s">
        <v>18346</v>
      </c>
      <c r="Q765" s="1">
        <v>355</v>
      </c>
      <c r="R765" s="1">
        <v>550</v>
      </c>
      <c r="S765" s="9">
        <f t="shared" si="53"/>
        <v>355</v>
      </c>
      <c r="T765" s="3">
        <v>44544</v>
      </c>
      <c r="U765" s="8" t="s">
        <v>3992</v>
      </c>
      <c r="V765" s="3">
        <v>44544</v>
      </c>
      <c r="W765" s="8" t="s">
        <v>3993</v>
      </c>
      <c r="X765" s="8">
        <v>9.9</v>
      </c>
      <c r="Y765" s="10">
        <f t="shared" si="52"/>
        <v>3514.5</v>
      </c>
      <c r="Z765" s="10">
        <f>IFERROR(INDEX(EFs!B:B,MATCH(P765,EFs!A:A,0))*Dataset!Y765/1000,0)</f>
        <v>3.1925469208544999</v>
      </c>
      <c r="AA765">
        <v>32.883029999999998</v>
      </c>
      <c r="AB765">
        <v>-117.190439</v>
      </c>
      <c r="AC765">
        <v>1</v>
      </c>
      <c r="AD765" t="s">
        <v>18387</v>
      </c>
      <c r="AE765">
        <v>5340</v>
      </c>
      <c r="AF765" t="s">
        <v>18782</v>
      </c>
      <c r="AI765" t="s">
        <v>18389</v>
      </c>
      <c r="AJ765" t="s">
        <v>18390</v>
      </c>
      <c r="AK765" t="s">
        <v>18391</v>
      </c>
      <c r="AL765">
        <v>92121</v>
      </c>
      <c r="AM765" t="s">
        <v>18392</v>
      </c>
      <c r="AN765" t="s">
        <v>18393</v>
      </c>
    </row>
    <row r="766" spans="1:40" ht="57.6" x14ac:dyDescent="0.3">
      <c r="A766" t="s">
        <v>3994</v>
      </c>
      <c r="B766" s="2" t="s">
        <v>15</v>
      </c>
      <c r="C766" s="3">
        <v>40025</v>
      </c>
      <c r="D766" t="s">
        <v>193</v>
      </c>
      <c r="E766" t="s">
        <v>1209</v>
      </c>
      <c r="F766" t="s">
        <v>161</v>
      </c>
      <c r="G766" t="s">
        <v>3995</v>
      </c>
      <c r="H766" s="2" t="s">
        <v>163</v>
      </c>
      <c r="I766" s="2" t="s">
        <v>164</v>
      </c>
      <c r="J766" s="1" t="s">
        <v>3996</v>
      </c>
      <c r="K766" s="1">
        <f t="shared" si="50"/>
        <v>1</v>
      </c>
      <c r="L766" s="1">
        <f t="shared" si="50"/>
        <v>0</v>
      </c>
      <c r="M766" s="1">
        <f t="shared" si="50"/>
        <v>0</v>
      </c>
      <c r="N766" s="1">
        <f t="shared" si="49"/>
        <v>0</v>
      </c>
      <c r="O766" s="1">
        <f t="shared" si="51"/>
        <v>1</v>
      </c>
      <c r="P766" s="1" t="s">
        <v>18346</v>
      </c>
      <c r="Q766" s="1">
        <v>34</v>
      </c>
      <c r="R766" s="1">
        <v>64</v>
      </c>
      <c r="S766" s="9">
        <f t="shared" si="53"/>
        <v>34</v>
      </c>
      <c r="T766" s="8"/>
      <c r="U766" s="8"/>
      <c r="V766" s="8"/>
      <c r="W766" s="8"/>
      <c r="X766" s="8"/>
      <c r="Y766" s="10">
        <f t="shared" si="52"/>
        <v>0</v>
      </c>
      <c r="Z766" s="10">
        <f>IFERROR(INDEX(EFs!B:B,MATCH(P766,EFs!A:A,0))*Dataset!Y766/1000,0)</f>
        <v>0</v>
      </c>
      <c r="AA766">
        <v>33.387723000000001</v>
      </c>
      <c r="AB766">
        <v>-117.44475799999999</v>
      </c>
      <c r="AC766">
        <v>0.5</v>
      </c>
      <c r="AD766" t="s">
        <v>18422</v>
      </c>
      <c r="AI766" t="s">
        <v>18423</v>
      </c>
      <c r="AJ766" t="s">
        <v>18390</v>
      </c>
      <c r="AK766" t="s">
        <v>18391</v>
      </c>
      <c r="AL766">
        <v>92055</v>
      </c>
      <c r="AM766" t="s">
        <v>18392</v>
      </c>
      <c r="AN766" t="s">
        <v>18397</v>
      </c>
    </row>
    <row r="767" spans="1:40" ht="57.6" x14ac:dyDescent="0.3">
      <c r="A767" t="s">
        <v>3997</v>
      </c>
      <c r="B767" s="2" t="s">
        <v>15</v>
      </c>
      <c r="C767" s="3">
        <v>40025</v>
      </c>
      <c r="D767" t="s">
        <v>193</v>
      </c>
      <c r="E767" t="s">
        <v>1227</v>
      </c>
      <c r="F767" t="s">
        <v>161</v>
      </c>
      <c r="G767" t="s">
        <v>3998</v>
      </c>
      <c r="H767" s="2" t="s">
        <v>163</v>
      </c>
      <c r="I767" s="2" t="s">
        <v>164</v>
      </c>
      <c r="J767" s="1" t="s">
        <v>3999</v>
      </c>
      <c r="K767" s="1">
        <f t="shared" si="50"/>
        <v>1</v>
      </c>
      <c r="L767" s="1">
        <f t="shared" si="50"/>
        <v>0</v>
      </c>
      <c r="M767" s="1">
        <f t="shared" si="50"/>
        <v>0</v>
      </c>
      <c r="N767" s="1">
        <f t="shared" si="49"/>
        <v>0</v>
      </c>
      <c r="O767" s="1">
        <f t="shared" si="51"/>
        <v>1</v>
      </c>
      <c r="P767" s="1" t="s">
        <v>18346</v>
      </c>
      <c r="Q767" s="1">
        <v>34</v>
      </c>
      <c r="R767" s="1">
        <v>59</v>
      </c>
      <c r="S767" s="9">
        <f t="shared" si="53"/>
        <v>34</v>
      </c>
      <c r="T767" s="8"/>
      <c r="U767" s="8"/>
      <c r="V767" s="8"/>
      <c r="W767" s="8"/>
      <c r="X767" s="8"/>
      <c r="Y767" s="10">
        <f t="shared" si="52"/>
        <v>0</v>
      </c>
      <c r="Z767" s="10">
        <f>IFERROR(INDEX(EFs!B:B,MATCH(P767,EFs!A:A,0))*Dataset!Y767/1000,0)</f>
        <v>0</v>
      </c>
      <c r="AA767">
        <v>33.387723000000001</v>
      </c>
      <c r="AB767">
        <v>-117.44475799999999</v>
      </c>
      <c r="AC767">
        <v>0.5</v>
      </c>
      <c r="AD767" t="s">
        <v>18422</v>
      </c>
      <c r="AI767" t="s">
        <v>18423</v>
      </c>
      <c r="AJ767" t="s">
        <v>18390</v>
      </c>
      <c r="AK767" t="s">
        <v>18391</v>
      </c>
      <c r="AL767">
        <v>92055</v>
      </c>
      <c r="AM767" t="s">
        <v>18392</v>
      </c>
      <c r="AN767" t="s">
        <v>18397</v>
      </c>
    </row>
    <row r="768" spans="1:40" ht="43.2" x14ac:dyDescent="0.3">
      <c r="A768" t="s">
        <v>4000</v>
      </c>
      <c r="B768" s="2" t="s">
        <v>15</v>
      </c>
      <c r="C768" s="3">
        <v>40025</v>
      </c>
      <c r="D768" t="s">
        <v>193</v>
      </c>
      <c r="E768" t="s">
        <v>1209</v>
      </c>
      <c r="F768" t="s">
        <v>161</v>
      </c>
      <c r="G768" t="s">
        <v>4001</v>
      </c>
      <c r="H768" s="2" t="s">
        <v>163</v>
      </c>
      <c r="I768" s="2" t="s">
        <v>164</v>
      </c>
      <c r="J768" s="1" t="s">
        <v>4002</v>
      </c>
      <c r="K768" s="1">
        <f t="shared" si="50"/>
        <v>1</v>
      </c>
      <c r="L768" s="1">
        <f t="shared" si="50"/>
        <v>0</v>
      </c>
      <c r="M768" s="1">
        <f t="shared" si="50"/>
        <v>0</v>
      </c>
      <c r="N768" s="1">
        <f t="shared" si="49"/>
        <v>0</v>
      </c>
      <c r="O768" s="1">
        <f t="shared" si="51"/>
        <v>1</v>
      </c>
      <c r="P768" s="1" t="s">
        <v>18346</v>
      </c>
      <c r="Q768" s="1">
        <v>34</v>
      </c>
      <c r="R768" s="1">
        <v>64</v>
      </c>
      <c r="S768" s="9">
        <f t="shared" si="53"/>
        <v>34</v>
      </c>
      <c r="T768" s="8"/>
      <c r="U768" s="8"/>
      <c r="V768" s="8"/>
      <c r="W768" s="8"/>
      <c r="X768" s="8"/>
      <c r="Y768" s="10">
        <f t="shared" si="52"/>
        <v>0</v>
      </c>
      <c r="Z768" s="10">
        <f>IFERROR(INDEX(EFs!B:B,MATCH(P768,EFs!A:A,0))*Dataset!Y768/1000,0)</f>
        <v>0</v>
      </c>
      <c r="AA768">
        <v>33.387723000000001</v>
      </c>
      <c r="AB768">
        <v>-117.44475799999999</v>
      </c>
      <c r="AC768">
        <v>0.5</v>
      </c>
      <c r="AD768" t="s">
        <v>18422</v>
      </c>
      <c r="AI768" t="s">
        <v>18423</v>
      </c>
      <c r="AJ768" t="s">
        <v>18390</v>
      </c>
      <c r="AK768" t="s">
        <v>18391</v>
      </c>
      <c r="AL768">
        <v>92055</v>
      </c>
      <c r="AM768" t="s">
        <v>18392</v>
      </c>
      <c r="AN768" t="s">
        <v>18397</v>
      </c>
    </row>
    <row r="769" spans="1:40" ht="57.6" x14ac:dyDescent="0.3">
      <c r="A769" t="s">
        <v>4003</v>
      </c>
      <c r="B769" s="2" t="s">
        <v>15</v>
      </c>
      <c r="C769" s="3">
        <v>40025</v>
      </c>
      <c r="D769" t="s">
        <v>193</v>
      </c>
      <c r="E769" t="s">
        <v>1227</v>
      </c>
      <c r="F769" t="s">
        <v>161</v>
      </c>
      <c r="G769" t="s">
        <v>4004</v>
      </c>
      <c r="H769" s="2" t="s">
        <v>163</v>
      </c>
      <c r="I769" s="2" t="s">
        <v>164</v>
      </c>
      <c r="J769" s="1" t="s">
        <v>4005</v>
      </c>
      <c r="K769" s="1">
        <f t="shared" si="50"/>
        <v>1</v>
      </c>
      <c r="L769" s="1">
        <f t="shared" si="50"/>
        <v>0</v>
      </c>
      <c r="M769" s="1">
        <f t="shared" si="50"/>
        <v>0</v>
      </c>
      <c r="N769" s="1">
        <f t="shared" si="49"/>
        <v>0</v>
      </c>
      <c r="O769" s="1">
        <f t="shared" si="51"/>
        <v>1</v>
      </c>
      <c r="P769" s="1" t="s">
        <v>18346</v>
      </c>
      <c r="Q769" s="1">
        <v>34</v>
      </c>
      <c r="R769" s="1">
        <v>27</v>
      </c>
      <c r="S769" s="9">
        <f t="shared" si="53"/>
        <v>34</v>
      </c>
      <c r="T769" s="8"/>
      <c r="U769" s="8"/>
      <c r="V769" s="8"/>
      <c r="W769" s="8"/>
      <c r="X769" s="8"/>
      <c r="Y769" s="10">
        <f t="shared" si="52"/>
        <v>0</v>
      </c>
      <c r="Z769" s="10">
        <f>IFERROR(INDEX(EFs!B:B,MATCH(P769,EFs!A:A,0))*Dataset!Y769/1000,0)</f>
        <v>0</v>
      </c>
      <c r="AA769">
        <v>33.387723000000001</v>
      </c>
      <c r="AB769">
        <v>-117.44475799999999</v>
      </c>
      <c r="AC769">
        <v>0.5</v>
      </c>
      <c r="AD769" t="s">
        <v>18422</v>
      </c>
      <c r="AI769" t="s">
        <v>18423</v>
      </c>
      <c r="AJ769" t="s">
        <v>18390</v>
      </c>
      <c r="AK769" t="s">
        <v>18391</v>
      </c>
      <c r="AL769">
        <v>92055</v>
      </c>
      <c r="AM769" t="s">
        <v>18392</v>
      </c>
      <c r="AN769" t="s">
        <v>18397</v>
      </c>
    </row>
    <row r="770" spans="1:40" ht="43.2" x14ac:dyDescent="0.3">
      <c r="A770" t="s">
        <v>4006</v>
      </c>
      <c r="B770" s="2" t="s">
        <v>15</v>
      </c>
      <c r="C770" s="3">
        <v>42283</v>
      </c>
      <c r="D770" t="s">
        <v>193</v>
      </c>
      <c r="E770" t="s">
        <v>4007</v>
      </c>
      <c r="F770" t="s">
        <v>4008</v>
      </c>
      <c r="G770" t="s">
        <v>4009</v>
      </c>
      <c r="H770" s="2" t="s">
        <v>217</v>
      </c>
      <c r="I770" s="2" t="s">
        <v>218</v>
      </c>
      <c r="J770" s="1" t="s">
        <v>4010</v>
      </c>
      <c r="K770" s="1">
        <f t="shared" si="50"/>
        <v>1</v>
      </c>
      <c r="L770" s="1">
        <f t="shared" si="50"/>
        <v>0</v>
      </c>
      <c r="M770" s="1">
        <f t="shared" si="50"/>
        <v>0</v>
      </c>
      <c r="N770" s="1">
        <f t="shared" si="50"/>
        <v>0</v>
      </c>
      <c r="O770" s="1">
        <f t="shared" si="51"/>
        <v>1</v>
      </c>
      <c r="P770" s="1" t="s">
        <v>18346</v>
      </c>
      <c r="Q770" s="1" t="s">
        <v>18355</v>
      </c>
      <c r="R770" s="1">
        <v>1354</v>
      </c>
      <c r="S770" s="9">
        <f t="shared" si="53"/>
        <v>1009.6778</v>
      </c>
      <c r="T770" s="3">
        <v>44357</v>
      </c>
      <c r="U770" s="8" t="s">
        <v>1810</v>
      </c>
      <c r="V770" s="3">
        <v>44783</v>
      </c>
      <c r="W770" s="8" t="s">
        <v>4011</v>
      </c>
      <c r="X770" s="8">
        <v>55.2</v>
      </c>
      <c r="Y770" s="10">
        <f t="shared" si="52"/>
        <v>55734.214560000008</v>
      </c>
      <c r="Z770" s="10">
        <f>IFERROR(INDEX(EFs!B:B,MATCH(P770,EFs!A:A,0))*Dataset!Y770/1000,0)</f>
        <v>50.62856596379914</v>
      </c>
      <c r="AA770">
        <v>32.573763999999997</v>
      </c>
      <c r="AB770">
        <v>-116.917929</v>
      </c>
      <c r="AC770">
        <v>0.68</v>
      </c>
      <c r="AD770" t="s">
        <v>18429</v>
      </c>
      <c r="AE770">
        <v>7363</v>
      </c>
      <c r="AF770" t="s">
        <v>18849</v>
      </c>
      <c r="AI770" t="s">
        <v>18389</v>
      </c>
      <c r="AJ770" t="s">
        <v>18390</v>
      </c>
      <c r="AK770" t="s">
        <v>18391</v>
      </c>
      <c r="AL770">
        <v>92154</v>
      </c>
      <c r="AM770" t="s">
        <v>18392</v>
      </c>
      <c r="AN770" t="s">
        <v>18393</v>
      </c>
    </row>
    <row r="771" spans="1:40" ht="57.6" x14ac:dyDescent="0.3">
      <c r="A771" t="s">
        <v>4012</v>
      </c>
      <c r="B771" s="2" t="s">
        <v>15</v>
      </c>
      <c r="C771" s="3">
        <v>42286</v>
      </c>
      <c r="D771" t="s">
        <v>193</v>
      </c>
      <c r="E771" t="s">
        <v>2822</v>
      </c>
      <c r="G771" t="s">
        <v>2823</v>
      </c>
      <c r="H771" s="2" t="s">
        <v>2824</v>
      </c>
      <c r="I771" s="2" t="s">
        <v>46</v>
      </c>
      <c r="J771" s="1" t="s">
        <v>4013</v>
      </c>
      <c r="K771" s="1">
        <f t="shared" ref="K771:N834" si="54">IFERROR(IF(SEARCH(K$1,$J771)&gt;0,1),0)</f>
        <v>1</v>
      </c>
      <c r="L771" s="1">
        <f t="shared" si="54"/>
        <v>0</v>
      </c>
      <c r="M771" s="1">
        <f t="shared" si="54"/>
        <v>0</v>
      </c>
      <c r="N771" s="1">
        <f t="shared" si="54"/>
        <v>0</v>
      </c>
      <c r="O771" s="1">
        <f t="shared" ref="O771:O834" si="55">SUM(K771:N771)</f>
        <v>1</v>
      </c>
      <c r="P771" s="1" t="s">
        <v>18346</v>
      </c>
      <c r="Q771" s="1">
        <v>500</v>
      </c>
      <c r="R771" s="1">
        <v>762</v>
      </c>
      <c r="S771" s="9">
        <f t="shared" si="53"/>
        <v>500</v>
      </c>
      <c r="T771" s="3">
        <v>44749</v>
      </c>
      <c r="U771" s="8" t="s">
        <v>4014</v>
      </c>
      <c r="V771" s="3">
        <v>44749</v>
      </c>
      <c r="W771" s="8" t="s">
        <v>4015</v>
      </c>
      <c r="X771" s="8">
        <v>0.5</v>
      </c>
      <c r="Y771" s="10">
        <f t="shared" ref="Y771:Y834" si="56">X771*S771</f>
        <v>250</v>
      </c>
      <c r="Z771" s="10">
        <f>IFERROR(INDEX(EFs!B:B,MATCH(P771,EFs!A:A,0))*Dataset!Y771/1000,0)</f>
        <v>0.22709823025</v>
      </c>
      <c r="AA771">
        <v>32.724037000000003</v>
      </c>
      <c r="AB771">
        <v>-117.247873</v>
      </c>
      <c r="AC771">
        <v>0.7</v>
      </c>
      <c r="AD771" t="s">
        <v>18408</v>
      </c>
      <c r="AF771" t="s">
        <v>18732</v>
      </c>
      <c r="AI771" t="s">
        <v>18389</v>
      </c>
      <c r="AJ771" t="s">
        <v>18390</v>
      </c>
      <c r="AK771" t="s">
        <v>18391</v>
      </c>
      <c r="AL771">
        <v>92107</v>
      </c>
      <c r="AM771" t="s">
        <v>18392</v>
      </c>
      <c r="AN771" t="s">
        <v>18397</v>
      </c>
    </row>
    <row r="772" spans="1:40" ht="43.2" x14ac:dyDescent="0.3">
      <c r="A772" t="s">
        <v>4016</v>
      </c>
      <c r="B772" s="2" t="s">
        <v>15</v>
      </c>
      <c r="C772" s="3">
        <v>42290</v>
      </c>
      <c r="D772" t="s">
        <v>193</v>
      </c>
      <c r="E772" t="s">
        <v>4017</v>
      </c>
      <c r="F772" t="s">
        <v>4018</v>
      </c>
      <c r="G772" t="s">
        <v>4019</v>
      </c>
      <c r="H772" s="2" t="s">
        <v>351</v>
      </c>
      <c r="I772" s="2" t="s">
        <v>92</v>
      </c>
      <c r="J772" s="1" t="s">
        <v>4020</v>
      </c>
      <c r="K772" s="1">
        <f t="shared" si="54"/>
        <v>1</v>
      </c>
      <c r="L772" s="1">
        <f t="shared" si="54"/>
        <v>0</v>
      </c>
      <c r="M772" s="1">
        <f t="shared" si="54"/>
        <v>0</v>
      </c>
      <c r="N772" s="1">
        <f t="shared" si="54"/>
        <v>0</v>
      </c>
      <c r="O772" s="1">
        <f t="shared" si="55"/>
        <v>1</v>
      </c>
      <c r="P772" s="1" t="s">
        <v>18346</v>
      </c>
      <c r="Q772" s="1">
        <v>200</v>
      </c>
      <c r="R772" s="1">
        <v>318</v>
      </c>
      <c r="S772" s="9">
        <f t="shared" ref="S772:S835" si="57">IFERROR(IF(Q772&lt;&gt;"",Q772,R772*0.7457),"Unknown")</f>
        <v>200</v>
      </c>
      <c r="T772" s="3">
        <v>44573</v>
      </c>
      <c r="U772" s="8" t="s">
        <v>4021</v>
      </c>
      <c r="V772" s="3">
        <v>44573</v>
      </c>
      <c r="W772" s="8" t="s">
        <v>4021</v>
      </c>
      <c r="X772" s="8">
        <v>0</v>
      </c>
      <c r="Y772" s="10">
        <f t="shared" si="56"/>
        <v>0</v>
      </c>
      <c r="Z772" s="10">
        <f>IFERROR(INDEX(EFs!B:B,MATCH(P772,EFs!A:A,0))*Dataset!Y772/1000,0)</f>
        <v>0</v>
      </c>
      <c r="AA772">
        <v>32.629671999999999</v>
      </c>
      <c r="AB772">
        <v>-117.138071</v>
      </c>
      <c r="AC772">
        <v>0.7</v>
      </c>
      <c r="AD772" t="s">
        <v>18408</v>
      </c>
      <c r="AF772" t="s">
        <v>18850</v>
      </c>
      <c r="AI772" t="s">
        <v>18458</v>
      </c>
      <c r="AJ772" t="s">
        <v>18390</v>
      </c>
      <c r="AK772" t="s">
        <v>18391</v>
      </c>
      <c r="AL772">
        <v>92118</v>
      </c>
      <c r="AM772" t="s">
        <v>18392</v>
      </c>
      <c r="AN772" t="s">
        <v>18397</v>
      </c>
    </row>
    <row r="773" spans="1:40" ht="43.2" x14ac:dyDescent="0.3">
      <c r="A773" t="s">
        <v>4022</v>
      </c>
      <c r="B773" s="2" t="s">
        <v>15</v>
      </c>
      <c r="C773" s="3">
        <v>42292</v>
      </c>
      <c r="D773" t="s">
        <v>193</v>
      </c>
      <c r="E773" t="s">
        <v>4023</v>
      </c>
      <c r="F773" t="s">
        <v>4024</v>
      </c>
      <c r="G773" t="s">
        <v>4025</v>
      </c>
      <c r="H773" s="2" t="s">
        <v>283</v>
      </c>
      <c r="I773" s="2" t="s">
        <v>46</v>
      </c>
      <c r="J773" s="1" t="s">
        <v>4026</v>
      </c>
      <c r="K773" s="1">
        <f t="shared" si="54"/>
        <v>1</v>
      </c>
      <c r="L773" s="1">
        <f t="shared" si="54"/>
        <v>0</v>
      </c>
      <c r="M773" s="1">
        <f t="shared" si="54"/>
        <v>0</v>
      </c>
      <c r="N773" s="1">
        <f t="shared" si="54"/>
        <v>0</v>
      </c>
      <c r="O773" s="1">
        <f t="shared" si="55"/>
        <v>1</v>
      </c>
      <c r="P773" s="1" t="s">
        <v>18346</v>
      </c>
      <c r="Q773" s="1" t="s">
        <v>18355</v>
      </c>
      <c r="R773" s="1">
        <v>130</v>
      </c>
      <c r="S773" s="9">
        <f t="shared" si="57"/>
        <v>96.941000000000003</v>
      </c>
      <c r="T773" s="3">
        <v>44455</v>
      </c>
      <c r="U773" s="8" t="s">
        <v>4027</v>
      </c>
      <c r="V773" s="3">
        <v>44455</v>
      </c>
      <c r="W773" s="8" t="s">
        <v>4028</v>
      </c>
      <c r="X773" s="8">
        <v>2.65</v>
      </c>
      <c r="Y773" s="10">
        <f t="shared" si="56"/>
        <v>256.89364999999998</v>
      </c>
      <c r="Z773" s="10">
        <f>IFERROR(INDEX(EFs!B:B,MATCH(P773,EFs!A:A,0))*Dataset!Y773/1000,0)</f>
        <v>0.23336037310985164</v>
      </c>
      <c r="AA773">
        <v>32.724102999999999</v>
      </c>
      <c r="AB773">
        <v>-117.170912</v>
      </c>
      <c r="AC773">
        <v>0.5</v>
      </c>
      <c r="AD773" t="s">
        <v>18422</v>
      </c>
      <c r="AI773" t="s">
        <v>18389</v>
      </c>
      <c r="AJ773" t="s">
        <v>18390</v>
      </c>
      <c r="AK773" t="s">
        <v>18391</v>
      </c>
      <c r="AL773">
        <v>92101</v>
      </c>
      <c r="AM773" t="s">
        <v>18392</v>
      </c>
      <c r="AN773" t="s">
        <v>18397</v>
      </c>
    </row>
    <row r="774" spans="1:40" ht="43.2" x14ac:dyDescent="0.3">
      <c r="A774" t="s">
        <v>4029</v>
      </c>
      <c r="B774" s="2" t="s">
        <v>15</v>
      </c>
      <c r="C774" s="3">
        <v>42297</v>
      </c>
      <c r="D774" t="s">
        <v>193</v>
      </c>
      <c r="E774" t="s">
        <v>4023</v>
      </c>
      <c r="F774" t="s">
        <v>4024</v>
      </c>
      <c r="G774" t="s">
        <v>4025</v>
      </c>
      <c r="H774" s="2" t="s">
        <v>283</v>
      </c>
      <c r="I774" s="2" t="s">
        <v>46</v>
      </c>
      <c r="J774" s="1" t="s">
        <v>4030</v>
      </c>
      <c r="K774" s="1">
        <f t="shared" si="54"/>
        <v>1</v>
      </c>
      <c r="L774" s="1">
        <f t="shared" si="54"/>
        <v>0</v>
      </c>
      <c r="M774" s="1">
        <f t="shared" si="54"/>
        <v>0</v>
      </c>
      <c r="N774" s="1">
        <f t="shared" si="54"/>
        <v>0</v>
      </c>
      <c r="O774" s="1">
        <f t="shared" si="55"/>
        <v>1</v>
      </c>
      <c r="P774" s="1" t="s">
        <v>18346</v>
      </c>
      <c r="Q774" s="1" t="s">
        <v>18355</v>
      </c>
      <c r="R774" s="1">
        <v>130</v>
      </c>
      <c r="S774" s="9">
        <f t="shared" si="57"/>
        <v>96.941000000000003</v>
      </c>
      <c r="T774" s="3">
        <v>44455</v>
      </c>
      <c r="U774" s="8" t="s">
        <v>4031</v>
      </c>
      <c r="V774" s="3">
        <v>44455</v>
      </c>
      <c r="W774" s="8" t="s">
        <v>4032</v>
      </c>
      <c r="X774" s="8">
        <v>1.78</v>
      </c>
      <c r="Y774" s="10">
        <f t="shared" si="56"/>
        <v>172.55498</v>
      </c>
      <c r="Z774" s="10">
        <f>IFERROR(INDEX(EFs!B:B,MATCH(P774,EFs!A:A,0))*Dataset!Y774/1000,0)</f>
        <v>0.15674772231529657</v>
      </c>
      <c r="AA774">
        <v>32.724102999999999</v>
      </c>
      <c r="AB774">
        <v>-117.170912</v>
      </c>
      <c r="AC774">
        <v>0.5</v>
      </c>
      <c r="AD774" t="s">
        <v>18422</v>
      </c>
      <c r="AI774" t="s">
        <v>18389</v>
      </c>
      <c r="AJ774" t="s">
        <v>18390</v>
      </c>
      <c r="AK774" t="s">
        <v>18391</v>
      </c>
      <c r="AL774">
        <v>92101</v>
      </c>
      <c r="AM774" t="s">
        <v>18392</v>
      </c>
      <c r="AN774" t="s">
        <v>18397</v>
      </c>
    </row>
    <row r="775" spans="1:40" ht="43.2" x14ac:dyDescent="0.3">
      <c r="A775" t="s">
        <v>4033</v>
      </c>
      <c r="B775" s="2" t="s">
        <v>15</v>
      </c>
      <c r="C775" s="3">
        <v>42299</v>
      </c>
      <c r="D775" t="s">
        <v>193</v>
      </c>
      <c r="E775" t="s">
        <v>4034</v>
      </c>
      <c r="F775" t="s">
        <v>4035</v>
      </c>
      <c r="G775" t="s">
        <v>4036</v>
      </c>
      <c r="H775" s="2" t="s">
        <v>154</v>
      </c>
      <c r="I775" s="2" t="s">
        <v>155</v>
      </c>
      <c r="J775" s="1" t="s">
        <v>4037</v>
      </c>
      <c r="K775" s="1">
        <f t="shared" si="54"/>
        <v>1</v>
      </c>
      <c r="L775" s="1">
        <f t="shared" si="54"/>
        <v>0</v>
      </c>
      <c r="M775" s="1">
        <f t="shared" si="54"/>
        <v>0</v>
      </c>
      <c r="N775" s="1">
        <f t="shared" si="54"/>
        <v>0</v>
      </c>
      <c r="O775" s="1">
        <f t="shared" si="55"/>
        <v>1</v>
      </c>
      <c r="P775" s="1" t="s">
        <v>18346</v>
      </c>
      <c r="Q775" s="1" t="s">
        <v>18355</v>
      </c>
      <c r="R775" s="1">
        <v>159</v>
      </c>
      <c r="S775" s="9">
        <f t="shared" si="57"/>
        <v>118.5663</v>
      </c>
      <c r="T775" s="3">
        <v>44561</v>
      </c>
      <c r="U775" s="8" t="s">
        <v>4038</v>
      </c>
      <c r="V775" s="3">
        <v>44586</v>
      </c>
      <c r="W775" s="8" t="s">
        <v>2026</v>
      </c>
      <c r="X775" s="8">
        <v>16.7</v>
      </c>
      <c r="Y775" s="10">
        <f t="shared" si="56"/>
        <v>1980.0572099999999</v>
      </c>
      <c r="Z775" s="10">
        <f>IFERROR(INDEX(EFs!B:B,MATCH(P775,EFs!A:A,0))*Dataset!Y775/1000,0)</f>
        <v>1.7986699527390104</v>
      </c>
      <c r="AA775">
        <v>33.099559999999997</v>
      </c>
      <c r="AB775">
        <v>-117.13276500000001</v>
      </c>
      <c r="AC775">
        <v>1</v>
      </c>
      <c r="AD775" t="s">
        <v>18387</v>
      </c>
      <c r="AE775">
        <v>2886</v>
      </c>
      <c r="AF775" t="s">
        <v>18851</v>
      </c>
      <c r="AI775" t="s">
        <v>18421</v>
      </c>
      <c r="AJ775" t="s">
        <v>18390</v>
      </c>
      <c r="AK775" t="s">
        <v>18391</v>
      </c>
      <c r="AL775">
        <v>92029</v>
      </c>
      <c r="AM775" t="s">
        <v>18392</v>
      </c>
      <c r="AN775" t="s">
        <v>18393</v>
      </c>
    </row>
    <row r="776" spans="1:40" ht="43.2" x14ac:dyDescent="0.3">
      <c r="A776" t="s">
        <v>4039</v>
      </c>
      <c r="B776" s="2" t="s">
        <v>15</v>
      </c>
      <c r="C776" s="3">
        <v>42299</v>
      </c>
      <c r="D776" t="s">
        <v>193</v>
      </c>
      <c r="E776" t="s">
        <v>4040</v>
      </c>
      <c r="F776" t="s">
        <v>4041</v>
      </c>
      <c r="G776" t="s">
        <v>4042</v>
      </c>
      <c r="H776" s="2" t="s">
        <v>19</v>
      </c>
      <c r="I776" s="2" t="s">
        <v>20</v>
      </c>
      <c r="J776" s="1" t="s">
        <v>4043</v>
      </c>
      <c r="K776" s="1">
        <f t="shared" si="54"/>
        <v>1</v>
      </c>
      <c r="L776" s="1">
        <f t="shared" si="54"/>
        <v>0</v>
      </c>
      <c r="M776" s="1">
        <f t="shared" si="54"/>
        <v>0</v>
      </c>
      <c r="N776" s="1">
        <f t="shared" si="54"/>
        <v>0</v>
      </c>
      <c r="O776" s="1">
        <f t="shared" si="55"/>
        <v>1</v>
      </c>
      <c r="P776" s="1" t="s">
        <v>18346</v>
      </c>
      <c r="Q776" s="1" t="s">
        <v>18355</v>
      </c>
      <c r="R776" s="1">
        <v>463</v>
      </c>
      <c r="S776" s="9">
        <f t="shared" si="57"/>
        <v>345.25909999999999</v>
      </c>
      <c r="T776" s="8"/>
      <c r="U776" s="8"/>
      <c r="V776" s="8"/>
      <c r="W776" s="8"/>
      <c r="X776" s="8"/>
      <c r="Y776" s="10">
        <f t="shared" si="56"/>
        <v>0</v>
      </c>
      <c r="Z776" s="10">
        <f>IFERROR(INDEX(EFs!B:B,MATCH(P776,EFs!A:A,0))*Dataset!Y776/1000,0)</f>
        <v>0</v>
      </c>
      <c r="AA776">
        <v>32.710101000000002</v>
      </c>
      <c r="AB776">
        <v>-117.158928</v>
      </c>
      <c r="AC776">
        <v>1</v>
      </c>
      <c r="AD776" t="s">
        <v>18387</v>
      </c>
      <c r="AE776">
        <v>453</v>
      </c>
      <c r="AF776" t="s">
        <v>18505</v>
      </c>
      <c r="AI776" t="s">
        <v>18389</v>
      </c>
      <c r="AJ776" t="s">
        <v>18390</v>
      </c>
      <c r="AK776" t="s">
        <v>18391</v>
      </c>
      <c r="AL776">
        <v>92101</v>
      </c>
      <c r="AM776" t="s">
        <v>18392</v>
      </c>
      <c r="AN776" t="s">
        <v>18393</v>
      </c>
    </row>
    <row r="777" spans="1:40" ht="57.6" x14ac:dyDescent="0.3">
      <c r="A777" t="s">
        <v>4044</v>
      </c>
      <c r="B777" s="2" t="s">
        <v>15</v>
      </c>
      <c r="C777" s="3">
        <v>42300</v>
      </c>
      <c r="D777" t="s">
        <v>193</v>
      </c>
      <c r="E777" t="s">
        <v>1700</v>
      </c>
      <c r="F777" t="s">
        <v>1701</v>
      </c>
      <c r="G777" t="s">
        <v>4045</v>
      </c>
      <c r="H777" s="2" t="s">
        <v>106</v>
      </c>
      <c r="I777" s="2" t="s">
        <v>107</v>
      </c>
      <c r="J777" s="1" t="s">
        <v>4046</v>
      </c>
      <c r="K777" s="1">
        <f t="shared" si="54"/>
        <v>1</v>
      </c>
      <c r="L777" s="1">
        <f t="shared" si="54"/>
        <v>0</v>
      </c>
      <c r="M777" s="1">
        <f t="shared" si="54"/>
        <v>0</v>
      </c>
      <c r="N777" s="1">
        <f t="shared" si="54"/>
        <v>0</v>
      </c>
      <c r="O777" s="1">
        <f t="shared" si="55"/>
        <v>1</v>
      </c>
      <c r="P777" s="1" t="s">
        <v>18346</v>
      </c>
      <c r="Q777" s="1">
        <v>500</v>
      </c>
      <c r="R777" s="1">
        <v>3634</v>
      </c>
      <c r="S777" s="9">
        <f t="shared" si="57"/>
        <v>500</v>
      </c>
      <c r="T777" s="8"/>
      <c r="U777" s="8"/>
      <c r="V777" s="8"/>
      <c r="W777" s="8"/>
      <c r="X777" s="8"/>
      <c r="Y777" s="10">
        <f t="shared" si="56"/>
        <v>0</v>
      </c>
      <c r="Z777" s="10">
        <f>IFERROR(INDEX(EFs!B:B,MATCH(P777,EFs!A:A,0))*Dataset!Y777/1000,0)</f>
        <v>0</v>
      </c>
      <c r="AA777">
        <v>32.830736000000002</v>
      </c>
      <c r="AB777">
        <v>-117.12586899999999</v>
      </c>
      <c r="AC777">
        <v>1</v>
      </c>
      <c r="AD777" t="s">
        <v>18387</v>
      </c>
      <c r="AE777">
        <v>9455</v>
      </c>
      <c r="AF777" t="s">
        <v>18852</v>
      </c>
      <c r="AI777" t="s">
        <v>18389</v>
      </c>
      <c r="AJ777" t="s">
        <v>18390</v>
      </c>
      <c r="AK777" t="s">
        <v>18391</v>
      </c>
      <c r="AL777">
        <v>92123</v>
      </c>
      <c r="AM777" t="s">
        <v>18392</v>
      </c>
      <c r="AN777" t="s">
        <v>18393</v>
      </c>
    </row>
    <row r="778" spans="1:40" ht="57.6" x14ac:dyDescent="0.3">
      <c r="A778" t="s">
        <v>4047</v>
      </c>
      <c r="B778" s="2" t="s">
        <v>15</v>
      </c>
      <c r="C778" s="3">
        <v>42300</v>
      </c>
      <c r="D778" t="s">
        <v>193</v>
      </c>
      <c r="E778" t="s">
        <v>1700</v>
      </c>
      <c r="F778" t="s">
        <v>1701</v>
      </c>
      <c r="G778" t="s">
        <v>4045</v>
      </c>
      <c r="H778" s="2" t="s">
        <v>106</v>
      </c>
      <c r="I778" s="2" t="s">
        <v>107</v>
      </c>
      <c r="J778" s="1" t="s">
        <v>4048</v>
      </c>
      <c r="K778" s="1">
        <f t="shared" si="54"/>
        <v>1</v>
      </c>
      <c r="L778" s="1">
        <f t="shared" si="54"/>
        <v>0</v>
      </c>
      <c r="M778" s="1">
        <f t="shared" si="54"/>
        <v>0</v>
      </c>
      <c r="N778" s="1">
        <f t="shared" si="54"/>
        <v>0</v>
      </c>
      <c r="O778" s="1">
        <f t="shared" si="55"/>
        <v>1</v>
      </c>
      <c r="P778" s="1" t="s">
        <v>18346</v>
      </c>
      <c r="Q778" s="1">
        <v>500</v>
      </c>
      <c r="R778" s="1">
        <v>3634</v>
      </c>
      <c r="S778" s="9">
        <f t="shared" si="57"/>
        <v>500</v>
      </c>
      <c r="T778" s="8"/>
      <c r="U778" s="8"/>
      <c r="V778" s="8"/>
      <c r="W778" s="8"/>
      <c r="X778" s="8"/>
      <c r="Y778" s="10">
        <f t="shared" si="56"/>
        <v>0</v>
      </c>
      <c r="Z778" s="10">
        <f>IFERROR(INDEX(EFs!B:B,MATCH(P778,EFs!A:A,0))*Dataset!Y778/1000,0)</f>
        <v>0</v>
      </c>
      <c r="AA778">
        <v>32.830736000000002</v>
      </c>
      <c r="AB778">
        <v>-117.12586899999999</v>
      </c>
      <c r="AC778">
        <v>1</v>
      </c>
      <c r="AD778" t="s">
        <v>18387</v>
      </c>
      <c r="AE778">
        <v>9455</v>
      </c>
      <c r="AF778" t="s">
        <v>18852</v>
      </c>
      <c r="AI778" t="s">
        <v>18389</v>
      </c>
      <c r="AJ778" t="s">
        <v>18390</v>
      </c>
      <c r="AK778" t="s">
        <v>18391</v>
      </c>
      <c r="AL778">
        <v>92123</v>
      </c>
      <c r="AM778" t="s">
        <v>18392</v>
      </c>
      <c r="AN778" t="s">
        <v>18393</v>
      </c>
    </row>
    <row r="779" spans="1:40" ht="57.6" x14ac:dyDescent="0.3">
      <c r="A779" t="s">
        <v>4049</v>
      </c>
      <c r="B779" s="2" t="s">
        <v>15</v>
      </c>
      <c r="C779" s="3">
        <v>42300</v>
      </c>
      <c r="D779" t="s">
        <v>193</v>
      </c>
      <c r="E779" t="s">
        <v>1700</v>
      </c>
      <c r="F779" t="s">
        <v>1701</v>
      </c>
      <c r="G779" t="s">
        <v>4045</v>
      </c>
      <c r="H779" s="2" t="s">
        <v>106</v>
      </c>
      <c r="I779" s="2" t="s">
        <v>107</v>
      </c>
      <c r="J779" s="1" t="s">
        <v>4050</v>
      </c>
      <c r="K779" s="1">
        <f t="shared" si="54"/>
        <v>1</v>
      </c>
      <c r="L779" s="1">
        <f t="shared" si="54"/>
        <v>0</v>
      </c>
      <c r="M779" s="1">
        <f t="shared" si="54"/>
        <v>0</v>
      </c>
      <c r="N779" s="1">
        <f t="shared" si="54"/>
        <v>0</v>
      </c>
      <c r="O779" s="1">
        <f t="shared" si="55"/>
        <v>1</v>
      </c>
      <c r="P779" s="1" t="s">
        <v>18346</v>
      </c>
      <c r="Q779" s="1">
        <v>500</v>
      </c>
      <c r="R779" s="1">
        <v>3634</v>
      </c>
      <c r="S779" s="9">
        <f t="shared" si="57"/>
        <v>500</v>
      </c>
      <c r="T779" s="8"/>
      <c r="U779" s="8"/>
      <c r="V779" s="8"/>
      <c r="W779" s="8"/>
      <c r="X779" s="8"/>
      <c r="Y779" s="10">
        <f t="shared" si="56"/>
        <v>0</v>
      </c>
      <c r="Z779" s="10">
        <f>IFERROR(INDEX(EFs!B:B,MATCH(P779,EFs!A:A,0))*Dataset!Y779/1000,0)</f>
        <v>0</v>
      </c>
      <c r="AA779">
        <v>32.830736000000002</v>
      </c>
      <c r="AB779">
        <v>-117.12586899999999</v>
      </c>
      <c r="AC779">
        <v>1</v>
      </c>
      <c r="AD779" t="s">
        <v>18387</v>
      </c>
      <c r="AE779">
        <v>9455</v>
      </c>
      <c r="AF779" t="s">
        <v>18852</v>
      </c>
      <c r="AI779" t="s">
        <v>18389</v>
      </c>
      <c r="AJ779" t="s">
        <v>18390</v>
      </c>
      <c r="AK779" t="s">
        <v>18391</v>
      </c>
      <c r="AL779">
        <v>92123</v>
      </c>
      <c r="AM779" t="s">
        <v>18392</v>
      </c>
      <c r="AN779" t="s">
        <v>18393</v>
      </c>
    </row>
    <row r="780" spans="1:40" ht="28.8" x14ac:dyDescent="0.3">
      <c r="A780" t="s">
        <v>4051</v>
      </c>
      <c r="B780" s="2" t="s">
        <v>15</v>
      </c>
      <c r="C780" s="3">
        <v>42304</v>
      </c>
      <c r="D780" t="s">
        <v>193</v>
      </c>
      <c r="E780" t="s">
        <v>564</v>
      </c>
      <c r="F780" t="s">
        <v>565</v>
      </c>
      <c r="G780" t="s">
        <v>566</v>
      </c>
      <c r="H780" s="2" t="s">
        <v>567</v>
      </c>
      <c r="I780" s="2" t="s">
        <v>328</v>
      </c>
      <c r="J780" s="1" t="s">
        <v>4052</v>
      </c>
      <c r="K780" s="1">
        <f t="shared" si="54"/>
        <v>0</v>
      </c>
      <c r="L780" s="1">
        <f t="shared" si="54"/>
        <v>0</v>
      </c>
      <c r="M780" s="1">
        <f t="shared" si="54"/>
        <v>0</v>
      </c>
      <c r="N780" s="1">
        <f t="shared" si="54"/>
        <v>0</v>
      </c>
      <c r="O780" s="1">
        <f t="shared" si="55"/>
        <v>0</v>
      </c>
      <c r="P780" s="1" t="s">
        <v>18352</v>
      </c>
      <c r="Q780" s="1">
        <v>80</v>
      </c>
      <c r="R780" s="1">
        <v>132</v>
      </c>
      <c r="S780" s="9">
        <f t="shared" si="57"/>
        <v>80</v>
      </c>
      <c r="T780" s="3">
        <v>44448</v>
      </c>
      <c r="U780" s="8"/>
      <c r="V780" s="3">
        <v>44448</v>
      </c>
      <c r="W780" s="8"/>
      <c r="X780" s="8"/>
      <c r="Y780" s="10">
        <f t="shared" si="56"/>
        <v>0</v>
      </c>
      <c r="Z780" s="10">
        <f>IFERROR(INDEX(EFs!B:B,MATCH(P780,EFs!A:A,0))*Dataset!Y780/1000,0)</f>
        <v>0</v>
      </c>
      <c r="AA780">
        <v>32.581147999999999</v>
      </c>
      <c r="AB780">
        <v>-116.927246</v>
      </c>
      <c r="AC780">
        <v>1</v>
      </c>
      <c r="AD780" t="s">
        <v>18387</v>
      </c>
      <c r="AE780">
        <v>480</v>
      </c>
      <c r="AF780" t="s">
        <v>18492</v>
      </c>
      <c r="AI780" t="s">
        <v>18389</v>
      </c>
      <c r="AJ780" t="s">
        <v>18390</v>
      </c>
      <c r="AK780" t="s">
        <v>18391</v>
      </c>
      <c r="AL780">
        <v>92179</v>
      </c>
      <c r="AM780" t="s">
        <v>18392</v>
      </c>
      <c r="AN780" t="s">
        <v>18393</v>
      </c>
    </row>
    <row r="781" spans="1:40" ht="43.2" x14ac:dyDescent="0.3">
      <c r="A781" t="s">
        <v>4053</v>
      </c>
      <c r="B781" s="2" t="s">
        <v>15</v>
      </c>
      <c r="C781" s="3">
        <v>42305</v>
      </c>
      <c r="D781" t="s">
        <v>193</v>
      </c>
      <c r="E781" t="s">
        <v>4054</v>
      </c>
      <c r="F781" t="s">
        <v>4055</v>
      </c>
      <c r="G781" t="s">
        <v>4056</v>
      </c>
      <c r="H781" s="2" t="s">
        <v>4057</v>
      </c>
      <c r="I781" s="2" t="s">
        <v>328</v>
      </c>
      <c r="J781" s="1" t="s">
        <v>4058</v>
      </c>
      <c r="K781" s="1">
        <f t="shared" si="54"/>
        <v>1</v>
      </c>
      <c r="L781" s="1">
        <f t="shared" si="54"/>
        <v>0</v>
      </c>
      <c r="M781" s="1">
        <f t="shared" si="54"/>
        <v>0</v>
      </c>
      <c r="N781" s="1">
        <f t="shared" si="54"/>
        <v>0</v>
      </c>
      <c r="O781" s="1">
        <f t="shared" si="55"/>
        <v>1</v>
      </c>
      <c r="P781" s="1" t="s">
        <v>18346</v>
      </c>
      <c r="Q781" s="1">
        <v>125</v>
      </c>
      <c r="R781" s="1">
        <v>197</v>
      </c>
      <c r="S781" s="9">
        <f t="shared" si="57"/>
        <v>125</v>
      </c>
      <c r="T781" s="3">
        <v>44343</v>
      </c>
      <c r="U781" s="8" t="s">
        <v>4059</v>
      </c>
      <c r="V781" s="3">
        <v>44635</v>
      </c>
      <c r="W781" s="8" t="s">
        <v>4060</v>
      </c>
      <c r="X781" s="8">
        <v>55</v>
      </c>
      <c r="Y781" s="10">
        <f t="shared" si="56"/>
        <v>6875</v>
      </c>
      <c r="Z781" s="10">
        <f>IFERROR(INDEX(EFs!B:B,MATCH(P781,EFs!A:A,0))*Dataset!Y781/1000,0)</f>
        <v>6.2452013318750002</v>
      </c>
      <c r="AA781">
        <v>32.673285999999997</v>
      </c>
      <c r="AB781">
        <v>-116.29034799999999</v>
      </c>
      <c r="AC781">
        <v>0.9</v>
      </c>
      <c r="AD781" t="s">
        <v>18394</v>
      </c>
      <c r="AE781">
        <v>40080</v>
      </c>
      <c r="AF781" t="s">
        <v>18853</v>
      </c>
      <c r="AI781" t="s">
        <v>18854</v>
      </c>
      <c r="AJ781" t="s">
        <v>18390</v>
      </c>
      <c r="AK781" t="s">
        <v>18391</v>
      </c>
      <c r="AL781">
        <v>91905</v>
      </c>
      <c r="AM781" t="s">
        <v>18392</v>
      </c>
      <c r="AN781" t="s">
        <v>18397</v>
      </c>
    </row>
    <row r="782" spans="1:40" ht="43.2" x14ac:dyDescent="0.3">
      <c r="A782" t="s">
        <v>4061</v>
      </c>
      <c r="B782" s="2" t="s">
        <v>15</v>
      </c>
      <c r="C782" s="3">
        <v>42313</v>
      </c>
      <c r="D782" t="s">
        <v>193</v>
      </c>
      <c r="E782" t="s">
        <v>4062</v>
      </c>
      <c r="F782" t="s">
        <v>4063</v>
      </c>
      <c r="G782" t="s">
        <v>4064</v>
      </c>
      <c r="H782" s="2" t="s">
        <v>217</v>
      </c>
      <c r="I782" s="2" t="s">
        <v>218</v>
      </c>
      <c r="J782" s="1" t="s">
        <v>4065</v>
      </c>
      <c r="K782" s="1">
        <f t="shared" si="54"/>
        <v>1</v>
      </c>
      <c r="L782" s="1">
        <f t="shared" si="54"/>
        <v>0</v>
      </c>
      <c r="M782" s="1">
        <f t="shared" si="54"/>
        <v>0</v>
      </c>
      <c r="N782" s="1">
        <f t="shared" si="54"/>
        <v>0</v>
      </c>
      <c r="O782" s="1">
        <f t="shared" si="55"/>
        <v>1</v>
      </c>
      <c r="P782" s="1" t="s">
        <v>18346</v>
      </c>
      <c r="Q782" s="1">
        <v>460</v>
      </c>
      <c r="R782" s="1">
        <v>617</v>
      </c>
      <c r="S782" s="9">
        <f t="shared" si="57"/>
        <v>460</v>
      </c>
      <c r="T782" s="3">
        <v>44594</v>
      </c>
      <c r="U782" s="8" t="s">
        <v>4066</v>
      </c>
      <c r="V782" s="3">
        <v>44594</v>
      </c>
      <c r="W782" s="8" t="s">
        <v>2161</v>
      </c>
      <c r="X782" s="8">
        <v>19.600000000000001</v>
      </c>
      <c r="Y782" s="10">
        <f t="shared" si="56"/>
        <v>9016</v>
      </c>
      <c r="Z782" s="10">
        <f>IFERROR(INDEX(EFs!B:B,MATCH(P782,EFs!A:A,0))*Dataset!Y782/1000,0)</f>
        <v>8.1900705757359997</v>
      </c>
      <c r="AA782">
        <v>32.721007999999998</v>
      </c>
      <c r="AB782">
        <v>-117.130009</v>
      </c>
      <c r="AC782">
        <v>1</v>
      </c>
      <c r="AD782" t="s">
        <v>18387</v>
      </c>
      <c r="AE782">
        <v>1445</v>
      </c>
      <c r="AF782" t="s">
        <v>18855</v>
      </c>
      <c r="AI782" t="s">
        <v>18491</v>
      </c>
      <c r="AJ782" t="s">
        <v>18390</v>
      </c>
      <c r="AK782" t="s">
        <v>18391</v>
      </c>
      <c r="AL782">
        <v>91950</v>
      </c>
      <c r="AM782" t="s">
        <v>18392</v>
      </c>
      <c r="AN782" t="s">
        <v>18393</v>
      </c>
    </row>
    <row r="783" spans="1:40" ht="57.6" x14ac:dyDescent="0.3">
      <c r="A783" t="s">
        <v>4067</v>
      </c>
      <c r="B783" s="2" t="s">
        <v>15</v>
      </c>
      <c r="C783" s="3">
        <v>41683</v>
      </c>
      <c r="D783" t="s">
        <v>193</v>
      </c>
      <c r="E783" t="s">
        <v>4068</v>
      </c>
      <c r="F783" t="s">
        <v>4069</v>
      </c>
      <c r="G783" t="s">
        <v>4070</v>
      </c>
      <c r="H783" s="2" t="s">
        <v>83</v>
      </c>
      <c r="I783" s="2" t="s">
        <v>84</v>
      </c>
      <c r="J783" s="1" t="s">
        <v>4071</v>
      </c>
      <c r="K783" s="1">
        <f t="shared" si="54"/>
        <v>1</v>
      </c>
      <c r="L783" s="1">
        <f t="shared" si="54"/>
        <v>0</v>
      </c>
      <c r="M783" s="1">
        <f t="shared" si="54"/>
        <v>0</v>
      </c>
      <c r="N783" s="1">
        <f t="shared" si="54"/>
        <v>0</v>
      </c>
      <c r="O783" s="1">
        <f t="shared" si="55"/>
        <v>1</v>
      </c>
      <c r="P783" s="1" t="s">
        <v>18346</v>
      </c>
      <c r="Q783" s="1">
        <v>300</v>
      </c>
      <c r="R783" s="1">
        <v>480</v>
      </c>
      <c r="S783" s="9">
        <f t="shared" si="57"/>
        <v>300</v>
      </c>
      <c r="T783" s="8"/>
      <c r="U783" s="8"/>
      <c r="V783" s="8"/>
      <c r="W783" s="8"/>
      <c r="X783" s="8"/>
      <c r="Y783" s="10">
        <f t="shared" si="56"/>
        <v>0</v>
      </c>
      <c r="Z783" s="10">
        <f>IFERROR(INDEX(EFs!B:B,MATCH(P783,EFs!A:A,0))*Dataset!Y783/1000,0)</f>
        <v>0</v>
      </c>
      <c r="AA783">
        <v>32.641111000000002</v>
      </c>
      <c r="AB783">
        <v>-117.079013</v>
      </c>
      <c r="AC783">
        <v>1</v>
      </c>
      <c r="AD783" t="s">
        <v>18387</v>
      </c>
      <c r="AE783">
        <v>288</v>
      </c>
      <c r="AF783" t="s">
        <v>18680</v>
      </c>
      <c r="AI783" t="s">
        <v>18406</v>
      </c>
      <c r="AJ783" t="s">
        <v>18390</v>
      </c>
      <c r="AK783" t="s">
        <v>18391</v>
      </c>
      <c r="AL783">
        <v>91910</v>
      </c>
      <c r="AM783" t="s">
        <v>18392</v>
      </c>
      <c r="AN783" t="s">
        <v>18393</v>
      </c>
    </row>
    <row r="784" spans="1:40" ht="43.2" hidden="1" x14ac:dyDescent="0.3">
      <c r="A784" t="s">
        <v>4072</v>
      </c>
      <c r="B784" s="2" t="s">
        <v>2048</v>
      </c>
      <c r="C784" s="3">
        <v>40025.394722222198</v>
      </c>
      <c r="D784" t="s">
        <v>193</v>
      </c>
      <c r="E784" t="s">
        <v>4073</v>
      </c>
      <c r="F784" t="s">
        <v>4074</v>
      </c>
      <c r="G784" t="s">
        <v>4075</v>
      </c>
      <c r="H784" s="2" t="s">
        <v>781</v>
      </c>
      <c r="I784" s="2" t="s">
        <v>782</v>
      </c>
      <c r="J784" s="1" t="s">
        <v>4076</v>
      </c>
      <c r="K784" s="1">
        <f t="shared" si="54"/>
        <v>1</v>
      </c>
      <c r="L784" s="1">
        <f t="shared" si="54"/>
        <v>0</v>
      </c>
      <c r="M784" s="1">
        <f t="shared" si="54"/>
        <v>0</v>
      </c>
      <c r="N784" s="1">
        <f t="shared" si="54"/>
        <v>0</v>
      </c>
      <c r="O784" s="1">
        <f t="shared" si="55"/>
        <v>1</v>
      </c>
      <c r="P784" s="1" t="s">
        <v>18346</v>
      </c>
      <c r="Q784" s="1">
        <v>260</v>
      </c>
      <c r="R784" s="1">
        <v>415</v>
      </c>
      <c r="S784" s="9">
        <f t="shared" si="57"/>
        <v>260</v>
      </c>
      <c r="T784" s="8"/>
      <c r="U784" s="8"/>
      <c r="V784" s="8"/>
      <c r="W784" s="8"/>
      <c r="X784" s="8"/>
      <c r="Y784" s="10">
        <f t="shared" si="56"/>
        <v>0</v>
      </c>
      <c r="Z784" s="10">
        <f>IFERROR(INDEX(EFs!B:B,MATCH(P784,EFs!A:A,0))*Dataset!Y784/1000,0)</f>
        <v>0</v>
      </c>
      <c r="AA784">
        <v>32.893602999999999</v>
      </c>
      <c r="AB784">
        <v>-117.194734</v>
      </c>
      <c r="AC784">
        <v>1</v>
      </c>
      <c r="AD784" t="s">
        <v>18387</v>
      </c>
      <c r="AE784">
        <v>5770</v>
      </c>
      <c r="AF784" t="s">
        <v>18758</v>
      </c>
      <c r="AI784" t="s">
        <v>18389</v>
      </c>
      <c r="AJ784" t="s">
        <v>18390</v>
      </c>
      <c r="AK784" t="s">
        <v>18391</v>
      </c>
      <c r="AL784">
        <v>92121</v>
      </c>
      <c r="AM784" t="s">
        <v>18392</v>
      </c>
      <c r="AN784" t="s">
        <v>18393</v>
      </c>
    </row>
    <row r="785" spans="1:40" ht="43.2" hidden="1" x14ac:dyDescent="0.3">
      <c r="A785" t="s">
        <v>4077</v>
      </c>
      <c r="B785" s="2" t="s">
        <v>2048</v>
      </c>
      <c r="C785" s="3">
        <v>40025</v>
      </c>
      <c r="D785" t="s">
        <v>16</v>
      </c>
      <c r="E785" t="s">
        <v>4078</v>
      </c>
      <c r="F785" t="s">
        <v>4079</v>
      </c>
      <c r="G785" t="s">
        <v>4080</v>
      </c>
      <c r="H785" s="2" t="s">
        <v>235</v>
      </c>
      <c r="I785" s="2" t="s">
        <v>236</v>
      </c>
      <c r="J785" s="1" t="s">
        <v>4081</v>
      </c>
      <c r="K785" s="1">
        <f t="shared" si="54"/>
        <v>1</v>
      </c>
      <c r="L785" s="1">
        <f t="shared" si="54"/>
        <v>0</v>
      </c>
      <c r="M785" s="1">
        <f t="shared" si="54"/>
        <v>0</v>
      </c>
      <c r="N785" s="1">
        <f t="shared" si="54"/>
        <v>0</v>
      </c>
      <c r="O785" s="1">
        <f t="shared" si="55"/>
        <v>1</v>
      </c>
      <c r="P785" s="1" t="s">
        <v>18346</v>
      </c>
      <c r="Q785" s="1">
        <v>150</v>
      </c>
      <c r="R785" s="1">
        <v>36</v>
      </c>
      <c r="S785" s="9">
        <f t="shared" si="57"/>
        <v>150</v>
      </c>
      <c r="T785" s="8"/>
      <c r="U785" s="8"/>
      <c r="V785" s="8"/>
      <c r="W785" s="8"/>
      <c r="X785" s="8"/>
      <c r="Y785" s="10">
        <f t="shared" si="56"/>
        <v>0</v>
      </c>
      <c r="Z785" s="10">
        <f>IFERROR(INDEX(EFs!B:B,MATCH(P785,EFs!A:A,0))*Dataset!Y785/1000,0)</f>
        <v>0</v>
      </c>
      <c r="AA785">
        <v>32.777583999999997</v>
      </c>
      <c r="AB785">
        <v>-117.105102</v>
      </c>
      <c r="AC785">
        <v>1</v>
      </c>
      <c r="AD785" t="s">
        <v>18387</v>
      </c>
      <c r="AE785">
        <v>4141</v>
      </c>
      <c r="AF785" t="s">
        <v>18832</v>
      </c>
      <c r="AI785" t="s">
        <v>18389</v>
      </c>
      <c r="AJ785" t="s">
        <v>18390</v>
      </c>
      <c r="AK785" t="s">
        <v>18391</v>
      </c>
      <c r="AL785">
        <v>92108</v>
      </c>
      <c r="AM785" t="s">
        <v>18392</v>
      </c>
      <c r="AN785" t="s">
        <v>18393</v>
      </c>
    </row>
    <row r="786" spans="1:40" ht="43.2" hidden="1" x14ac:dyDescent="0.3">
      <c r="A786" t="s">
        <v>4082</v>
      </c>
      <c r="B786" s="2" t="s">
        <v>2048</v>
      </c>
      <c r="C786" s="3">
        <v>40025</v>
      </c>
      <c r="D786" t="s">
        <v>16</v>
      </c>
      <c r="E786" t="s">
        <v>2029</v>
      </c>
      <c r="F786" t="s">
        <v>2030</v>
      </c>
      <c r="G786" t="s">
        <v>2031</v>
      </c>
      <c r="H786" s="2" t="s">
        <v>781</v>
      </c>
      <c r="I786" s="2" t="s">
        <v>782</v>
      </c>
      <c r="J786" s="1" t="s">
        <v>4083</v>
      </c>
      <c r="K786" s="1">
        <f t="shared" si="54"/>
        <v>1</v>
      </c>
      <c r="L786" s="1">
        <f t="shared" si="54"/>
        <v>0</v>
      </c>
      <c r="M786" s="1">
        <f t="shared" si="54"/>
        <v>0</v>
      </c>
      <c r="N786" s="1">
        <f t="shared" si="54"/>
        <v>0</v>
      </c>
      <c r="O786" s="1">
        <f t="shared" si="55"/>
        <v>1</v>
      </c>
      <c r="P786" s="1" t="s">
        <v>18346</v>
      </c>
      <c r="Q786" s="1" t="s">
        <v>18355</v>
      </c>
      <c r="R786" s="1">
        <v>211</v>
      </c>
      <c r="S786" s="9">
        <f t="shared" si="57"/>
        <v>157.34270000000001</v>
      </c>
      <c r="T786" s="8"/>
      <c r="U786" s="8"/>
      <c r="V786" s="8"/>
      <c r="W786" s="8"/>
      <c r="X786" s="8"/>
      <c r="Y786" s="10">
        <f t="shared" si="56"/>
        <v>0</v>
      </c>
      <c r="Z786" s="10">
        <f>IFERROR(INDEX(EFs!B:B,MATCH(P786,EFs!A:A,0))*Dataset!Y786/1000,0)</f>
        <v>0</v>
      </c>
      <c r="AA786">
        <v>32.906101999999997</v>
      </c>
      <c r="AB786">
        <v>-117.229479</v>
      </c>
      <c r="AC786">
        <v>1</v>
      </c>
      <c r="AD786" t="s">
        <v>18387</v>
      </c>
      <c r="AE786">
        <v>11075</v>
      </c>
      <c r="AF786" t="s">
        <v>18650</v>
      </c>
      <c r="AI786" t="s">
        <v>18389</v>
      </c>
      <c r="AJ786" t="s">
        <v>18390</v>
      </c>
      <c r="AK786" t="s">
        <v>18391</v>
      </c>
      <c r="AL786">
        <v>92121</v>
      </c>
      <c r="AM786" t="s">
        <v>18392</v>
      </c>
      <c r="AN786" t="s">
        <v>18393</v>
      </c>
    </row>
    <row r="787" spans="1:40" ht="57.6" hidden="1" x14ac:dyDescent="0.3">
      <c r="A787" t="s">
        <v>4084</v>
      </c>
      <c r="B787" s="2" t="s">
        <v>2048</v>
      </c>
      <c r="C787" s="3">
        <v>40025</v>
      </c>
      <c r="D787" t="s">
        <v>193</v>
      </c>
      <c r="E787" t="s">
        <v>3816</v>
      </c>
      <c r="F787" t="s">
        <v>72</v>
      </c>
      <c r="G787" t="s">
        <v>4085</v>
      </c>
      <c r="H787" s="2" t="s">
        <v>320</v>
      </c>
      <c r="I787" s="2" t="s">
        <v>46</v>
      </c>
      <c r="J787" s="1" t="s">
        <v>4086</v>
      </c>
      <c r="K787" s="1">
        <f t="shared" si="54"/>
        <v>1</v>
      </c>
      <c r="L787" s="1">
        <f t="shared" si="54"/>
        <v>0</v>
      </c>
      <c r="M787" s="1">
        <f t="shared" si="54"/>
        <v>0</v>
      </c>
      <c r="N787" s="1">
        <f t="shared" si="54"/>
        <v>0</v>
      </c>
      <c r="O787" s="1">
        <f t="shared" si="55"/>
        <v>1</v>
      </c>
      <c r="P787" s="1" t="s">
        <v>18346</v>
      </c>
      <c r="Q787" s="1">
        <v>50</v>
      </c>
      <c r="R787" s="1">
        <v>102</v>
      </c>
      <c r="S787" s="9">
        <f t="shared" si="57"/>
        <v>50</v>
      </c>
      <c r="T787" s="8"/>
      <c r="U787" s="8"/>
      <c r="V787" s="8"/>
      <c r="W787" s="8"/>
      <c r="X787" s="8"/>
      <c r="Y787" s="10">
        <f t="shared" si="56"/>
        <v>0</v>
      </c>
      <c r="Z787" s="10">
        <f>IFERROR(INDEX(EFs!B:B,MATCH(P787,EFs!A:A,0))*Dataset!Y787/1000,0)</f>
        <v>0</v>
      </c>
      <c r="AA787">
        <v>32.875765999999999</v>
      </c>
      <c r="AB787">
        <v>-117.239553</v>
      </c>
      <c r="AC787">
        <v>1</v>
      </c>
      <c r="AD787" t="s">
        <v>18387</v>
      </c>
      <c r="AE787">
        <v>9500</v>
      </c>
      <c r="AF787" t="s">
        <v>18451</v>
      </c>
      <c r="AG787" t="s">
        <v>18831</v>
      </c>
      <c r="AH787">
        <v>89</v>
      </c>
      <c r="AI787" t="s">
        <v>18428</v>
      </c>
      <c r="AJ787" t="s">
        <v>18390</v>
      </c>
      <c r="AK787" t="s">
        <v>18391</v>
      </c>
      <c r="AL787">
        <v>92093</v>
      </c>
      <c r="AM787" t="s">
        <v>18392</v>
      </c>
      <c r="AN787" t="s">
        <v>18393</v>
      </c>
    </row>
    <row r="788" spans="1:40" ht="43.2" hidden="1" x14ac:dyDescent="0.3">
      <c r="A788" t="s">
        <v>4087</v>
      </c>
      <c r="B788" s="2" t="s">
        <v>2048</v>
      </c>
      <c r="C788" s="3">
        <v>40025</v>
      </c>
      <c r="D788" t="s">
        <v>16</v>
      </c>
      <c r="E788" t="s">
        <v>2558</v>
      </c>
      <c r="F788" t="s">
        <v>273</v>
      </c>
      <c r="G788" t="s">
        <v>4088</v>
      </c>
      <c r="H788" s="2" t="s">
        <v>3078</v>
      </c>
      <c r="I788" s="2" t="s">
        <v>236</v>
      </c>
      <c r="J788" s="1" t="s">
        <v>4089</v>
      </c>
      <c r="K788" s="1">
        <f t="shared" si="54"/>
        <v>1</v>
      </c>
      <c r="L788" s="1">
        <f t="shared" si="54"/>
        <v>0</v>
      </c>
      <c r="M788" s="1">
        <f t="shared" si="54"/>
        <v>0</v>
      </c>
      <c r="N788" s="1">
        <f t="shared" si="54"/>
        <v>0</v>
      </c>
      <c r="O788" s="1">
        <f t="shared" si="55"/>
        <v>1</v>
      </c>
      <c r="P788" s="1" t="s">
        <v>18346</v>
      </c>
      <c r="Q788" s="1">
        <v>100</v>
      </c>
      <c r="R788" s="1">
        <v>166</v>
      </c>
      <c r="S788" s="9">
        <f t="shared" si="57"/>
        <v>100</v>
      </c>
      <c r="T788" s="8"/>
      <c r="U788" s="8"/>
      <c r="V788" s="8"/>
      <c r="W788" s="8"/>
      <c r="X788" s="8"/>
      <c r="Y788" s="10">
        <f t="shared" si="56"/>
        <v>0</v>
      </c>
      <c r="Z788" s="10">
        <f>IFERROR(INDEX(EFs!B:B,MATCH(P788,EFs!A:A,0))*Dataset!Y788/1000,0)</f>
        <v>0</v>
      </c>
      <c r="AA788">
        <v>32.822384999999997</v>
      </c>
      <c r="AB788">
        <v>-117.182148</v>
      </c>
      <c r="AC788">
        <v>1</v>
      </c>
      <c r="AD788" t="s">
        <v>18387</v>
      </c>
      <c r="AE788">
        <v>4255</v>
      </c>
      <c r="AF788" t="s">
        <v>18856</v>
      </c>
      <c r="AI788" t="s">
        <v>18389</v>
      </c>
      <c r="AJ788" t="s">
        <v>18390</v>
      </c>
      <c r="AK788" t="s">
        <v>18391</v>
      </c>
      <c r="AL788">
        <v>92117</v>
      </c>
      <c r="AM788" t="s">
        <v>18392</v>
      </c>
      <c r="AN788" t="s">
        <v>18393</v>
      </c>
    </row>
    <row r="789" spans="1:40" ht="57.6" hidden="1" x14ac:dyDescent="0.3">
      <c r="A789" t="s">
        <v>4090</v>
      </c>
      <c r="B789" s="2" t="s">
        <v>2048</v>
      </c>
      <c r="C789" s="3">
        <v>40025.493981481501</v>
      </c>
      <c r="D789" t="s">
        <v>193</v>
      </c>
      <c r="E789" t="s">
        <v>4091</v>
      </c>
      <c r="F789" t="s">
        <v>559</v>
      </c>
      <c r="G789" t="s">
        <v>4092</v>
      </c>
      <c r="H789" s="2" t="s">
        <v>1128</v>
      </c>
      <c r="I789" s="2" t="s">
        <v>84</v>
      </c>
      <c r="J789" s="1" t="s">
        <v>4093</v>
      </c>
      <c r="K789" s="1">
        <f t="shared" si="54"/>
        <v>1</v>
      </c>
      <c r="L789" s="1">
        <f t="shared" si="54"/>
        <v>0</v>
      </c>
      <c r="M789" s="1">
        <f t="shared" si="54"/>
        <v>0</v>
      </c>
      <c r="N789" s="1">
        <f t="shared" si="54"/>
        <v>0</v>
      </c>
      <c r="O789" s="1">
        <f t="shared" si="55"/>
        <v>1</v>
      </c>
      <c r="P789" s="1" t="s">
        <v>18346</v>
      </c>
      <c r="Q789" s="1">
        <v>75</v>
      </c>
      <c r="R789" s="1">
        <v>118</v>
      </c>
      <c r="S789" s="9">
        <f t="shared" si="57"/>
        <v>75</v>
      </c>
      <c r="T789" s="8"/>
      <c r="U789" s="8"/>
      <c r="V789" s="8"/>
      <c r="W789" s="8"/>
      <c r="X789" s="8"/>
      <c r="Y789" s="10">
        <f t="shared" si="56"/>
        <v>0</v>
      </c>
      <c r="Z789" s="10">
        <f>IFERROR(INDEX(EFs!B:B,MATCH(P789,EFs!A:A,0))*Dataset!Y789/1000,0)</f>
        <v>0</v>
      </c>
      <c r="AA789">
        <v>32.649034</v>
      </c>
      <c r="AB789">
        <v>-117.05274300000001</v>
      </c>
      <c r="AC789">
        <v>0.9</v>
      </c>
      <c r="AD789" t="s">
        <v>18387</v>
      </c>
      <c r="AE789">
        <v>3302</v>
      </c>
      <c r="AF789" t="s">
        <v>18596</v>
      </c>
      <c r="AI789" t="s">
        <v>18406</v>
      </c>
      <c r="AJ789" t="s">
        <v>18390</v>
      </c>
      <c r="AK789" t="s">
        <v>18391</v>
      </c>
      <c r="AL789">
        <v>91910</v>
      </c>
      <c r="AM789" t="s">
        <v>18392</v>
      </c>
      <c r="AN789" t="s">
        <v>18393</v>
      </c>
    </row>
    <row r="790" spans="1:40" ht="43.2" hidden="1" x14ac:dyDescent="0.3">
      <c r="A790" t="s">
        <v>4094</v>
      </c>
      <c r="B790" s="2" t="s">
        <v>2048</v>
      </c>
      <c r="C790" s="3">
        <v>40025</v>
      </c>
      <c r="D790" t="s">
        <v>193</v>
      </c>
      <c r="E790" t="s">
        <v>4095</v>
      </c>
      <c r="F790" t="s">
        <v>559</v>
      </c>
      <c r="G790" t="s">
        <v>4096</v>
      </c>
      <c r="H790" s="2" t="s">
        <v>4097</v>
      </c>
      <c r="I790" s="2" t="s">
        <v>92</v>
      </c>
      <c r="J790" s="1" t="s">
        <v>4098</v>
      </c>
      <c r="K790" s="1">
        <f t="shared" si="54"/>
        <v>1</v>
      </c>
      <c r="L790" s="1">
        <f t="shared" si="54"/>
        <v>0</v>
      </c>
      <c r="M790" s="1">
        <f t="shared" si="54"/>
        <v>0</v>
      </c>
      <c r="N790" s="1">
        <f t="shared" si="54"/>
        <v>0</v>
      </c>
      <c r="O790" s="1">
        <f t="shared" si="55"/>
        <v>1</v>
      </c>
      <c r="P790" s="1" t="s">
        <v>18346</v>
      </c>
      <c r="Q790" s="1">
        <v>250</v>
      </c>
      <c r="R790" s="1">
        <v>1800</v>
      </c>
      <c r="S790" s="9">
        <f t="shared" si="57"/>
        <v>250</v>
      </c>
      <c r="T790" s="8"/>
      <c r="U790" s="8"/>
      <c r="V790" s="8"/>
      <c r="W790" s="8"/>
      <c r="X790" s="8"/>
      <c r="Y790" s="10">
        <f t="shared" si="56"/>
        <v>0</v>
      </c>
      <c r="Z790" s="10">
        <f>IFERROR(INDEX(EFs!B:B,MATCH(P790,EFs!A:A,0))*Dataset!Y790/1000,0)</f>
        <v>0</v>
      </c>
      <c r="AA790">
        <v>32.543360999999997</v>
      </c>
      <c r="AB790">
        <v>-117.028961</v>
      </c>
      <c r="AC790">
        <v>0.9</v>
      </c>
      <c r="AD790" t="s">
        <v>18394</v>
      </c>
      <c r="AE790">
        <v>801</v>
      </c>
      <c r="AF790" t="s">
        <v>18857</v>
      </c>
      <c r="AI790" t="s">
        <v>18858</v>
      </c>
      <c r="AJ790" t="s">
        <v>18390</v>
      </c>
      <c r="AK790" t="s">
        <v>18391</v>
      </c>
      <c r="AL790">
        <v>92173</v>
      </c>
      <c r="AM790" t="s">
        <v>18392</v>
      </c>
      <c r="AN790" t="s">
        <v>18397</v>
      </c>
    </row>
    <row r="791" spans="1:40" ht="57.6" hidden="1" x14ac:dyDescent="0.3">
      <c r="A791" t="s">
        <v>4099</v>
      </c>
      <c r="B791" s="2" t="s">
        <v>2048</v>
      </c>
      <c r="C791" s="3">
        <v>40025</v>
      </c>
      <c r="D791" t="s">
        <v>193</v>
      </c>
      <c r="E791" t="s">
        <v>2198</v>
      </c>
      <c r="F791" t="s">
        <v>50</v>
      </c>
      <c r="G791" t="s">
        <v>4100</v>
      </c>
      <c r="H791" s="2" t="s">
        <v>2200</v>
      </c>
      <c r="I791" s="2" t="s">
        <v>46</v>
      </c>
      <c r="J791" s="1" t="s">
        <v>4101</v>
      </c>
      <c r="K791" s="1">
        <f t="shared" si="54"/>
        <v>1</v>
      </c>
      <c r="L791" s="1">
        <f t="shared" si="54"/>
        <v>0</v>
      </c>
      <c r="M791" s="1">
        <f t="shared" si="54"/>
        <v>0</v>
      </c>
      <c r="N791" s="1">
        <f t="shared" si="54"/>
        <v>0</v>
      </c>
      <c r="O791" s="1">
        <f t="shared" si="55"/>
        <v>1</v>
      </c>
      <c r="P791" s="1" t="s">
        <v>18346</v>
      </c>
      <c r="Q791" s="1">
        <v>500</v>
      </c>
      <c r="R791" s="1">
        <v>755</v>
      </c>
      <c r="S791" s="9">
        <f t="shared" si="57"/>
        <v>500</v>
      </c>
      <c r="T791" s="8"/>
      <c r="U791" s="8"/>
      <c r="V791" s="8"/>
      <c r="W791" s="8"/>
      <c r="X791" s="8"/>
      <c r="Y791" s="10">
        <f t="shared" si="56"/>
        <v>0</v>
      </c>
      <c r="Z791" s="10">
        <f>IFERROR(INDEX(EFs!B:B,MATCH(P791,EFs!A:A,0))*Dataset!Y791/1000,0)</f>
        <v>0</v>
      </c>
      <c r="AA791">
        <v>32.723928999999998</v>
      </c>
      <c r="AB791">
        <v>-117.21757700000001</v>
      </c>
      <c r="AC791">
        <v>1</v>
      </c>
      <c r="AD791" t="s">
        <v>18394</v>
      </c>
      <c r="AE791">
        <v>32444</v>
      </c>
      <c r="AF791" t="s">
        <v>18669</v>
      </c>
      <c r="AG791" t="s">
        <v>18582</v>
      </c>
      <c r="AH791">
        <v>53</v>
      </c>
      <c r="AI791" t="s">
        <v>18389</v>
      </c>
      <c r="AJ791" t="s">
        <v>18390</v>
      </c>
      <c r="AK791" t="s">
        <v>18391</v>
      </c>
      <c r="AL791">
        <v>92147</v>
      </c>
      <c r="AM791" t="s">
        <v>18392</v>
      </c>
      <c r="AN791" t="s">
        <v>18397</v>
      </c>
    </row>
    <row r="792" spans="1:40" ht="43.2" hidden="1" x14ac:dyDescent="0.3">
      <c r="A792" t="s">
        <v>4102</v>
      </c>
      <c r="B792" s="2" t="s">
        <v>2048</v>
      </c>
      <c r="C792" s="3">
        <v>40025</v>
      </c>
      <c r="D792" t="s">
        <v>16</v>
      </c>
      <c r="E792" t="s">
        <v>4103</v>
      </c>
      <c r="F792" t="s">
        <v>4104</v>
      </c>
      <c r="G792" t="s">
        <v>4105</v>
      </c>
      <c r="H792" s="2" t="s">
        <v>3465</v>
      </c>
      <c r="I792" s="2" t="s">
        <v>107</v>
      </c>
      <c r="J792" s="1" t="s">
        <v>4106</v>
      </c>
      <c r="K792" s="1">
        <f t="shared" si="54"/>
        <v>0</v>
      </c>
      <c r="L792" s="1">
        <f t="shared" si="54"/>
        <v>0</v>
      </c>
      <c r="M792" s="1">
        <f t="shared" si="54"/>
        <v>1</v>
      </c>
      <c r="N792" s="1">
        <f t="shared" si="54"/>
        <v>0</v>
      </c>
      <c r="O792" s="1">
        <f t="shared" si="55"/>
        <v>1</v>
      </c>
      <c r="P792" s="1" t="s">
        <v>18348</v>
      </c>
      <c r="Q792" s="1">
        <v>30</v>
      </c>
      <c r="R792" s="1">
        <v>75</v>
      </c>
      <c r="S792" s="9">
        <f t="shared" si="57"/>
        <v>30</v>
      </c>
      <c r="T792" s="8"/>
      <c r="U792" s="8"/>
      <c r="V792" s="8"/>
      <c r="W792" s="8"/>
      <c r="X792" s="8"/>
      <c r="Y792" s="10">
        <f t="shared" si="56"/>
        <v>0</v>
      </c>
      <c r="Z792" s="10">
        <f>IFERROR(INDEX(EFs!B:B,MATCH(P792,EFs!A:A,0))*Dataset!Y792/1000,0)</f>
        <v>0</v>
      </c>
      <c r="AA792">
        <v>32.822859000000001</v>
      </c>
      <c r="AB792">
        <v>-117.100717</v>
      </c>
      <c r="AC792">
        <v>1</v>
      </c>
      <c r="AD792" t="s">
        <v>18394</v>
      </c>
      <c r="AE792">
        <v>10633</v>
      </c>
      <c r="AF792" t="s">
        <v>18801</v>
      </c>
      <c r="AI792" t="s">
        <v>18389</v>
      </c>
      <c r="AJ792" t="s">
        <v>18390</v>
      </c>
      <c r="AK792" t="s">
        <v>18391</v>
      </c>
      <c r="AL792">
        <v>92124</v>
      </c>
      <c r="AM792" t="s">
        <v>18392</v>
      </c>
      <c r="AN792" t="s">
        <v>18397</v>
      </c>
    </row>
    <row r="793" spans="1:40" ht="57.6" hidden="1" x14ac:dyDescent="0.3">
      <c r="A793" t="s">
        <v>4107</v>
      </c>
      <c r="B793" s="2" t="s">
        <v>2048</v>
      </c>
      <c r="C793" s="3">
        <v>40025</v>
      </c>
      <c r="D793" t="s">
        <v>193</v>
      </c>
      <c r="E793" t="s">
        <v>4108</v>
      </c>
      <c r="F793" t="s">
        <v>4109</v>
      </c>
      <c r="G793" t="s">
        <v>4110</v>
      </c>
      <c r="H793" s="2" t="s">
        <v>1542</v>
      </c>
      <c r="I793" s="2" t="s">
        <v>236</v>
      </c>
      <c r="J793" s="1" t="s">
        <v>4111</v>
      </c>
      <c r="K793" s="1">
        <f t="shared" si="54"/>
        <v>1</v>
      </c>
      <c r="L793" s="1">
        <f t="shared" si="54"/>
        <v>0</v>
      </c>
      <c r="M793" s="1">
        <f t="shared" si="54"/>
        <v>0</v>
      </c>
      <c r="N793" s="1">
        <f t="shared" si="54"/>
        <v>0</v>
      </c>
      <c r="O793" s="1">
        <f t="shared" si="55"/>
        <v>1</v>
      </c>
      <c r="P793" s="1" t="s">
        <v>18346</v>
      </c>
      <c r="Q793" s="1">
        <v>150</v>
      </c>
      <c r="R793" s="1">
        <v>277</v>
      </c>
      <c r="S793" s="9">
        <f t="shared" si="57"/>
        <v>150</v>
      </c>
      <c r="T793" s="8"/>
      <c r="U793" s="8"/>
      <c r="V793" s="8"/>
      <c r="W793" s="8"/>
      <c r="X793" s="8"/>
      <c r="Y793" s="10">
        <f t="shared" si="56"/>
        <v>0</v>
      </c>
      <c r="Z793" s="10">
        <f>IFERROR(INDEX(EFs!B:B,MATCH(P793,EFs!A:A,0))*Dataset!Y793/1000,0)</f>
        <v>0</v>
      </c>
      <c r="AA793">
        <v>32.714409000000003</v>
      </c>
      <c r="AB793">
        <v>-117.030492</v>
      </c>
      <c r="AC793">
        <v>0.65</v>
      </c>
      <c r="AD793" t="s">
        <v>18429</v>
      </c>
      <c r="AE793">
        <v>8176</v>
      </c>
      <c r="AF793" t="s">
        <v>18859</v>
      </c>
      <c r="AI793" t="s">
        <v>18389</v>
      </c>
      <c r="AJ793" t="s">
        <v>18390</v>
      </c>
      <c r="AK793" t="s">
        <v>18391</v>
      </c>
      <c r="AL793">
        <v>92114</v>
      </c>
      <c r="AM793" t="s">
        <v>18392</v>
      </c>
      <c r="AN793" t="s">
        <v>18393</v>
      </c>
    </row>
    <row r="794" spans="1:40" ht="57.6" hidden="1" x14ac:dyDescent="0.3">
      <c r="A794" t="s">
        <v>4112</v>
      </c>
      <c r="B794" s="2" t="s">
        <v>2048</v>
      </c>
      <c r="C794" s="3">
        <v>40025.499120370398</v>
      </c>
      <c r="D794" t="s">
        <v>193</v>
      </c>
      <c r="E794" t="s">
        <v>2643</v>
      </c>
      <c r="F794" t="s">
        <v>4113</v>
      </c>
      <c r="G794" t="s">
        <v>2644</v>
      </c>
      <c r="H794" s="2" t="s">
        <v>1020</v>
      </c>
      <c r="I794" s="2" t="s">
        <v>92</v>
      </c>
      <c r="J794" s="1" t="s">
        <v>4114</v>
      </c>
      <c r="K794" s="1">
        <f t="shared" si="54"/>
        <v>1</v>
      </c>
      <c r="L794" s="1">
        <f t="shared" si="54"/>
        <v>0</v>
      </c>
      <c r="M794" s="1">
        <f t="shared" si="54"/>
        <v>0</v>
      </c>
      <c r="N794" s="1">
        <f t="shared" si="54"/>
        <v>0</v>
      </c>
      <c r="O794" s="1">
        <f t="shared" si="55"/>
        <v>1</v>
      </c>
      <c r="P794" s="1" t="s">
        <v>18346</v>
      </c>
      <c r="Q794" s="1">
        <v>60</v>
      </c>
      <c r="R794" s="1">
        <v>91</v>
      </c>
      <c r="S794" s="9">
        <f t="shared" si="57"/>
        <v>60</v>
      </c>
      <c r="T794" s="8"/>
      <c r="U794" s="8"/>
      <c r="V794" s="8"/>
      <c r="W794" s="8"/>
      <c r="X794" s="8"/>
      <c r="Y794" s="10">
        <f t="shared" si="56"/>
        <v>0</v>
      </c>
      <c r="Z794" s="10">
        <f>IFERROR(INDEX(EFs!B:B,MATCH(P794,EFs!A:A,0))*Dataset!Y794/1000,0)</f>
        <v>0</v>
      </c>
      <c r="AA794">
        <v>32.699235000000002</v>
      </c>
      <c r="AB794">
        <v>-117.209642</v>
      </c>
      <c r="AC794">
        <v>1</v>
      </c>
      <c r="AD794" t="s">
        <v>18422</v>
      </c>
      <c r="AI794" t="s">
        <v>18458</v>
      </c>
      <c r="AJ794" t="s">
        <v>18390</v>
      </c>
      <c r="AK794" t="s">
        <v>18391</v>
      </c>
      <c r="AL794">
        <v>92118</v>
      </c>
      <c r="AM794" t="s">
        <v>18392</v>
      </c>
      <c r="AN794" t="s">
        <v>18397</v>
      </c>
    </row>
    <row r="795" spans="1:40" ht="28.8" hidden="1" x14ac:dyDescent="0.3">
      <c r="A795" t="s">
        <v>4115</v>
      </c>
      <c r="B795" s="2" t="s">
        <v>2048</v>
      </c>
      <c r="C795" s="3">
        <v>40025</v>
      </c>
      <c r="D795" t="s">
        <v>25</v>
      </c>
      <c r="E795" t="s">
        <v>4116</v>
      </c>
      <c r="F795" t="s">
        <v>27</v>
      </c>
      <c r="G795" t="s">
        <v>4117</v>
      </c>
      <c r="H795" s="2" t="s">
        <v>351</v>
      </c>
      <c r="I795" s="2" t="s">
        <v>92</v>
      </c>
      <c r="J795" s="1" t="s">
        <v>4118</v>
      </c>
      <c r="K795" s="1">
        <f t="shared" si="54"/>
        <v>1</v>
      </c>
      <c r="L795" s="1">
        <f t="shared" si="54"/>
        <v>0</v>
      </c>
      <c r="M795" s="1">
        <f t="shared" si="54"/>
        <v>0</v>
      </c>
      <c r="N795" s="1">
        <f t="shared" si="54"/>
        <v>0</v>
      </c>
      <c r="O795" s="1">
        <f t="shared" si="55"/>
        <v>1</v>
      </c>
      <c r="P795" s="1" t="s">
        <v>18346</v>
      </c>
      <c r="Q795" s="1" t="s">
        <v>18355</v>
      </c>
      <c r="R795" s="1">
        <v>150</v>
      </c>
      <c r="S795" s="9">
        <f t="shared" si="57"/>
        <v>111.855</v>
      </c>
      <c r="T795" s="8"/>
      <c r="U795" s="8"/>
      <c r="V795" s="8"/>
      <c r="W795" s="8"/>
      <c r="X795" s="8"/>
      <c r="Y795" s="10">
        <f t="shared" si="56"/>
        <v>0</v>
      </c>
      <c r="Z795" s="10">
        <f>IFERROR(INDEX(EFs!B:B,MATCH(P795,EFs!A:A,0))*Dataset!Y795/1000,0)</f>
        <v>0</v>
      </c>
      <c r="AA795">
        <v>32.675848999999999</v>
      </c>
      <c r="AB795">
        <v>-117.173911</v>
      </c>
      <c r="AC795">
        <v>1</v>
      </c>
      <c r="AD795" t="s">
        <v>18387</v>
      </c>
      <c r="AE795">
        <v>1780</v>
      </c>
      <c r="AF795" t="s">
        <v>18457</v>
      </c>
      <c r="AI795" t="s">
        <v>18458</v>
      </c>
      <c r="AJ795" t="s">
        <v>18390</v>
      </c>
      <c r="AK795" t="s">
        <v>18391</v>
      </c>
      <c r="AL795">
        <v>92118</v>
      </c>
      <c r="AM795" t="s">
        <v>18392</v>
      </c>
      <c r="AN795" t="s">
        <v>18393</v>
      </c>
    </row>
    <row r="796" spans="1:40" ht="57.6" hidden="1" x14ac:dyDescent="0.3">
      <c r="A796" t="s">
        <v>4119</v>
      </c>
      <c r="B796" s="2" t="s">
        <v>2048</v>
      </c>
      <c r="C796" s="3">
        <v>40025.902037036998</v>
      </c>
      <c r="D796" t="s">
        <v>193</v>
      </c>
      <c r="E796" t="s">
        <v>4120</v>
      </c>
      <c r="G796" t="s">
        <v>4121</v>
      </c>
      <c r="H796" s="2" t="s">
        <v>781</v>
      </c>
      <c r="I796" s="2" t="s">
        <v>782</v>
      </c>
      <c r="J796" s="1" t="s">
        <v>4122</v>
      </c>
      <c r="K796" s="1">
        <f t="shared" si="54"/>
        <v>1</v>
      </c>
      <c r="L796" s="1">
        <f t="shared" si="54"/>
        <v>0</v>
      </c>
      <c r="M796" s="1">
        <f t="shared" si="54"/>
        <v>0</v>
      </c>
      <c r="N796" s="1">
        <f t="shared" si="54"/>
        <v>0</v>
      </c>
      <c r="O796" s="1">
        <f t="shared" si="55"/>
        <v>1</v>
      </c>
      <c r="P796" s="1" t="s">
        <v>18346</v>
      </c>
      <c r="Q796" s="1" t="s">
        <v>18355</v>
      </c>
      <c r="R796" s="1">
        <v>1120</v>
      </c>
      <c r="S796" s="9">
        <f t="shared" si="57"/>
        <v>835.18400000000008</v>
      </c>
      <c r="T796" s="8"/>
      <c r="U796" s="8"/>
      <c r="V796" s="8"/>
      <c r="W796" s="8"/>
      <c r="X796" s="8"/>
      <c r="Y796" s="10">
        <f t="shared" si="56"/>
        <v>0</v>
      </c>
      <c r="Z796" s="10">
        <f>IFERROR(INDEX(EFs!B:B,MATCH(P796,EFs!A:A,0))*Dataset!Y796/1000,0)</f>
        <v>0</v>
      </c>
      <c r="AA796">
        <v>32.90654</v>
      </c>
      <c r="AB796">
        <v>-117.187192</v>
      </c>
      <c r="AC796">
        <v>1</v>
      </c>
      <c r="AD796" t="s">
        <v>18387</v>
      </c>
      <c r="AE796">
        <v>10421</v>
      </c>
      <c r="AF796" t="s">
        <v>18804</v>
      </c>
      <c r="AI796" t="s">
        <v>18389</v>
      </c>
      <c r="AJ796" t="s">
        <v>18390</v>
      </c>
      <c r="AK796" t="s">
        <v>18391</v>
      </c>
      <c r="AL796">
        <v>92121</v>
      </c>
      <c r="AM796" t="s">
        <v>18392</v>
      </c>
      <c r="AN796" t="s">
        <v>18407</v>
      </c>
    </row>
    <row r="797" spans="1:40" ht="43.2" hidden="1" x14ac:dyDescent="0.3">
      <c r="A797" t="s">
        <v>4123</v>
      </c>
      <c r="B797" s="2" t="s">
        <v>2048</v>
      </c>
      <c r="C797" s="3">
        <v>40025</v>
      </c>
      <c r="D797" t="s">
        <v>25</v>
      </c>
      <c r="E797" t="s">
        <v>3759</v>
      </c>
      <c r="F797" t="s">
        <v>3760</v>
      </c>
      <c r="G797" t="s">
        <v>3761</v>
      </c>
      <c r="H797" s="2" t="s">
        <v>351</v>
      </c>
      <c r="I797" s="2" t="s">
        <v>92</v>
      </c>
      <c r="J797" s="1" t="s">
        <v>4124</v>
      </c>
      <c r="K797" s="1">
        <f t="shared" si="54"/>
        <v>1</v>
      </c>
      <c r="L797" s="1">
        <f t="shared" si="54"/>
        <v>0</v>
      </c>
      <c r="M797" s="1">
        <f t="shared" si="54"/>
        <v>0</v>
      </c>
      <c r="N797" s="1">
        <f t="shared" si="54"/>
        <v>0</v>
      </c>
      <c r="O797" s="1">
        <f t="shared" si="55"/>
        <v>1</v>
      </c>
      <c r="P797" s="1" t="s">
        <v>18346</v>
      </c>
      <c r="Q797" s="1" t="s">
        <v>18355</v>
      </c>
      <c r="R797" s="1">
        <v>150</v>
      </c>
      <c r="S797" s="9">
        <f t="shared" si="57"/>
        <v>111.855</v>
      </c>
      <c r="T797" s="8"/>
      <c r="U797" s="8"/>
      <c r="V797" s="8"/>
      <c r="W797" s="8"/>
      <c r="X797" s="8"/>
      <c r="Y797" s="10">
        <f t="shared" si="56"/>
        <v>0</v>
      </c>
      <c r="Z797" s="10">
        <f>IFERROR(INDEX(EFs!B:B,MATCH(P797,EFs!A:A,0))*Dataset!Y797/1000,0)</f>
        <v>0</v>
      </c>
      <c r="AA797">
        <v>32.675933000000001</v>
      </c>
      <c r="AB797">
        <v>-117.172539</v>
      </c>
      <c r="AC797">
        <v>1</v>
      </c>
      <c r="AD797" t="s">
        <v>18387</v>
      </c>
      <c r="AE797">
        <v>1810</v>
      </c>
      <c r="AF797" t="s">
        <v>18457</v>
      </c>
      <c r="AI797" t="s">
        <v>18458</v>
      </c>
      <c r="AJ797" t="s">
        <v>18390</v>
      </c>
      <c r="AK797" t="s">
        <v>18391</v>
      </c>
      <c r="AL797">
        <v>92118</v>
      </c>
      <c r="AM797" t="s">
        <v>18392</v>
      </c>
      <c r="AN797" t="s">
        <v>18393</v>
      </c>
    </row>
    <row r="798" spans="1:40" ht="57.6" hidden="1" x14ac:dyDescent="0.3">
      <c r="A798" t="s">
        <v>4125</v>
      </c>
      <c r="B798" s="2" t="s">
        <v>2048</v>
      </c>
      <c r="C798" s="3">
        <v>40025.479537036997</v>
      </c>
      <c r="D798" t="s">
        <v>16</v>
      </c>
      <c r="E798" t="s">
        <v>4126</v>
      </c>
      <c r="F798" t="s">
        <v>27</v>
      </c>
      <c r="G798" t="s">
        <v>4127</v>
      </c>
      <c r="H798" s="2" t="s">
        <v>1542</v>
      </c>
      <c r="I798" s="2" t="s">
        <v>236</v>
      </c>
      <c r="J798" s="1" t="s">
        <v>4128</v>
      </c>
      <c r="K798" s="1">
        <f t="shared" si="54"/>
        <v>0</v>
      </c>
      <c r="L798" s="1">
        <f t="shared" si="54"/>
        <v>0</v>
      </c>
      <c r="M798" s="1">
        <f t="shared" si="54"/>
        <v>0</v>
      </c>
      <c r="N798" s="1">
        <f t="shared" si="54"/>
        <v>0</v>
      </c>
      <c r="O798" s="1">
        <f t="shared" si="55"/>
        <v>0</v>
      </c>
      <c r="P798" s="1" t="s">
        <v>18348</v>
      </c>
      <c r="Q798" s="1">
        <v>45</v>
      </c>
      <c r="R798" s="1">
        <v>75</v>
      </c>
      <c r="S798" s="9">
        <f t="shared" si="57"/>
        <v>45</v>
      </c>
      <c r="T798" s="8"/>
      <c r="U798" s="8"/>
      <c r="V798" s="8"/>
      <c r="W798" s="8"/>
      <c r="X798" s="8"/>
      <c r="Y798" s="10">
        <f t="shared" si="56"/>
        <v>0</v>
      </c>
      <c r="Z798" s="10">
        <f>IFERROR(INDEX(EFs!B:B,MATCH(P798,EFs!A:A,0))*Dataset!Y798/1000,0)</f>
        <v>0</v>
      </c>
      <c r="AA798">
        <v>32.820946999999997</v>
      </c>
      <c r="AB798">
        <v>-117.158244</v>
      </c>
      <c r="AC798">
        <v>1</v>
      </c>
      <c r="AD798" t="s">
        <v>18387</v>
      </c>
      <c r="AE798">
        <v>7715</v>
      </c>
      <c r="AF798" t="s">
        <v>18690</v>
      </c>
      <c r="AI798" t="s">
        <v>18389</v>
      </c>
      <c r="AJ798" t="s">
        <v>18390</v>
      </c>
      <c r="AK798" t="s">
        <v>18391</v>
      </c>
      <c r="AL798">
        <v>92111</v>
      </c>
      <c r="AM798" t="s">
        <v>18392</v>
      </c>
      <c r="AN798" t="s">
        <v>18393</v>
      </c>
    </row>
    <row r="799" spans="1:40" ht="28.8" hidden="1" x14ac:dyDescent="0.3">
      <c r="A799" t="s">
        <v>4129</v>
      </c>
      <c r="B799" s="2" t="s">
        <v>2048</v>
      </c>
      <c r="C799" s="3">
        <v>40025.4626041667</v>
      </c>
      <c r="D799" t="s">
        <v>25</v>
      </c>
      <c r="E799" t="s">
        <v>4130</v>
      </c>
      <c r="F799" t="s">
        <v>4131</v>
      </c>
      <c r="G799" t="s">
        <v>4132</v>
      </c>
      <c r="H799" s="2" t="s">
        <v>19</v>
      </c>
      <c r="I799" s="2" t="s">
        <v>20</v>
      </c>
      <c r="J799" s="1" t="s">
        <v>4133</v>
      </c>
      <c r="K799" s="1">
        <f t="shared" si="54"/>
        <v>1</v>
      </c>
      <c r="L799" s="1">
        <f t="shared" si="54"/>
        <v>0</v>
      </c>
      <c r="M799" s="1">
        <f t="shared" si="54"/>
        <v>0</v>
      </c>
      <c r="N799" s="1">
        <f t="shared" si="54"/>
        <v>0</v>
      </c>
      <c r="O799" s="1">
        <f t="shared" si="55"/>
        <v>1</v>
      </c>
      <c r="P799" s="1" t="s">
        <v>18346</v>
      </c>
      <c r="Q799" s="1" t="s">
        <v>18355</v>
      </c>
      <c r="R799" s="1">
        <v>78</v>
      </c>
      <c r="S799" s="9">
        <f t="shared" si="57"/>
        <v>58.1646</v>
      </c>
      <c r="T799" s="8"/>
      <c r="U799" s="8"/>
      <c r="V799" s="8"/>
      <c r="W799" s="8"/>
      <c r="X799" s="8"/>
      <c r="Y799" s="10">
        <f t="shared" si="56"/>
        <v>0</v>
      </c>
      <c r="Z799" s="10">
        <f>IFERROR(INDEX(EFs!B:B,MATCH(P799,EFs!A:A,0))*Dataset!Y799/1000,0)</f>
        <v>0</v>
      </c>
      <c r="AA799">
        <v>32.586395000000003</v>
      </c>
      <c r="AB799">
        <v>-117.05174700000001</v>
      </c>
      <c r="AC799">
        <v>1</v>
      </c>
      <c r="AD799" t="s">
        <v>18408</v>
      </c>
      <c r="AF799" t="s">
        <v>18860</v>
      </c>
      <c r="AI799" t="s">
        <v>18389</v>
      </c>
      <c r="AJ799" t="s">
        <v>18390</v>
      </c>
      <c r="AK799" t="s">
        <v>18391</v>
      </c>
      <c r="AL799">
        <v>92154</v>
      </c>
      <c r="AM799" t="s">
        <v>18392</v>
      </c>
      <c r="AN799" t="s">
        <v>18397</v>
      </c>
    </row>
    <row r="800" spans="1:40" ht="28.8" hidden="1" x14ac:dyDescent="0.3">
      <c r="A800" t="s">
        <v>4134</v>
      </c>
      <c r="B800" s="2" t="s">
        <v>2048</v>
      </c>
      <c r="C800" s="3">
        <v>40025</v>
      </c>
      <c r="D800" t="s">
        <v>25</v>
      </c>
      <c r="E800" t="s">
        <v>4135</v>
      </c>
      <c r="F800" t="s">
        <v>72</v>
      </c>
      <c r="G800" t="s">
        <v>4136</v>
      </c>
      <c r="H800" s="2" t="s">
        <v>3589</v>
      </c>
      <c r="I800" s="2" t="s">
        <v>328</v>
      </c>
      <c r="J800" s="1" t="s">
        <v>4137</v>
      </c>
      <c r="K800" s="1">
        <f t="shared" si="54"/>
        <v>0</v>
      </c>
      <c r="L800" s="1">
        <f t="shared" si="54"/>
        <v>0</v>
      </c>
      <c r="M800" s="1">
        <f t="shared" si="54"/>
        <v>0</v>
      </c>
      <c r="N800" s="1">
        <f t="shared" si="54"/>
        <v>1</v>
      </c>
      <c r="O800" s="1">
        <f t="shared" si="55"/>
        <v>1</v>
      </c>
      <c r="P800" s="1" t="s">
        <v>18347</v>
      </c>
      <c r="Q800" s="1">
        <v>45</v>
      </c>
      <c r="R800" s="1" t="s">
        <v>18352</v>
      </c>
      <c r="S800" s="9">
        <f t="shared" si="57"/>
        <v>45</v>
      </c>
      <c r="T800" s="8"/>
      <c r="U800" s="8"/>
      <c r="V800" s="8"/>
      <c r="W800" s="8"/>
      <c r="X800" s="8"/>
      <c r="Y800" s="10">
        <f t="shared" si="56"/>
        <v>0</v>
      </c>
      <c r="Z800" s="10">
        <f>IFERROR(INDEX(EFs!B:B,MATCH(P800,EFs!A:A,0))*Dataset!Y800/1000,0)</f>
        <v>0</v>
      </c>
      <c r="AA800">
        <v>32.579234</v>
      </c>
      <c r="AB800">
        <v>-116.91886100000001</v>
      </c>
      <c r="AC800">
        <v>0.9</v>
      </c>
      <c r="AD800" t="s">
        <v>18408</v>
      </c>
      <c r="AF800" t="s">
        <v>18492</v>
      </c>
      <c r="AI800" t="s">
        <v>18389</v>
      </c>
      <c r="AJ800" t="s">
        <v>18390</v>
      </c>
      <c r="AK800" t="s">
        <v>18391</v>
      </c>
      <c r="AL800">
        <v>92154</v>
      </c>
      <c r="AM800" t="s">
        <v>18392</v>
      </c>
      <c r="AN800" t="s">
        <v>18397</v>
      </c>
    </row>
    <row r="801" spans="1:40" ht="43.2" hidden="1" x14ac:dyDescent="0.3">
      <c r="A801" t="s">
        <v>4138</v>
      </c>
      <c r="B801" s="2" t="s">
        <v>2048</v>
      </c>
      <c r="C801" s="3">
        <v>42045</v>
      </c>
      <c r="D801" t="s">
        <v>193</v>
      </c>
      <c r="E801" t="s">
        <v>4139</v>
      </c>
      <c r="F801" t="s">
        <v>4140</v>
      </c>
      <c r="G801" t="s">
        <v>4141</v>
      </c>
      <c r="H801" s="2" t="s">
        <v>4142</v>
      </c>
      <c r="I801" s="2" t="s">
        <v>62</v>
      </c>
      <c r="J801" s="1" t="s">
        <v>4143</v>
      </c>
      <c r="K801" s="1">
        <f t="shared" si="54"/>
        <v>1</v>
      </c>
      <c r="L801" s="1">
        <f t="shared" si="54"/>
        <v>0</v>
      </c>
      <c r="M801" s="1">
        <f t="shared" si="54"/>
        <v>0</v>
      </c>
      <c r="N801" s="1">
        <f t="shared" si="54"/>
        <v>0</v>
      </c>
      <c r="O801" s="1">
        <f t="shared" si="55"/>
        <v>1</v>
      </c>
      <c r="P801" s="1" t="s">
        <v>18346</v>
      </c>
      <c r="Q801" s="1">
        <v>725</v>
      </c>
      <c r="R801" s="1">
        <v>1093</v>
      </c>
      <c r="S801" s="9">
        <f t="shared" si="57"/>
        <v>725</v>
      </c>
      <c r="T801" s="8"/>
      <c r="U801" s="8"/>
      <c r="V801" s="8"/>
      <c r="W801" s="8"/>
      <c r="X801" s="8"/>
      <c r="Y801" s="10">
        <f t="shared" si="56"/>
        <v>0</v>
      </c>
      <c r="Z801" s="10">
        <f>IFERROR(INDEX(EFs!B:B,MATCH(P801,EFs!A:A,0))*Dataset!Y801/1000,0)</f>
        <v>0</v>
      </c>
      <c r="AA801">
        <v>32.750878</v>
      </c>
      <c r="AB801">
        <v>-117.113457</v>
      </c>
      <c r="AC801">
        <v>1</v>
      </c>
      <c r="AD801" t="s">
        <v>18387</v>
      </c>
      <c r="AE801">
        <v>4042</v>
      </c>
      <c r="AF801" t="s">
        <v>18861</v>
      </c>
      <c r="AI801" t="s">
        <v>18389</v>
      </c>
      <c r="AJ801" t="s">
        <v>18390</v>
      </c>
      <c r="AK801" t="s">
        <v>18391</v>
      </c>
      <c r="AL801">
        <v>92105</v>
      </c>
      <c r="AM801" t="s">
        <v>18392</v>
      </c>
      <c r="AN801" t="s">
        <v>18393</v>
      </c>
    </row>
    <row r="802" spans="1:40" ht="43.2" hidden="1" x14ac:dyDescent="0.3">
      <c r="A802" t="s">
        <v>4144</v>
      </c>
      <c r="B802" s="2" t="s">
        <v>2048</v>
      </c>
      <c r="C802" s="3">
        <v>42052</v>
      </c>
      <c r="D802" t="s">
        <v>193</v>
      </c>
      <c r="E802" t="s">
        <v>4145</v>
      </c>
      <c r="F802" t="s">
        <v>4146</v>
      </c>
      <c r="G802" t="s">
        <v>4147</v>
      </c>
      <c r="H802" s="2" t="s">
        <v>19</v>
      </c>
      <c r="I802" s="2" t="s">
        <v>20</v>
      </c>
      <c r="J802" s="1" t="s">
        <v>4148</v>
      </c>
      <c r="K802" s="1">
        <f t="shared" si="54"/>
        <v>1</v>
      </c>
      <c r="L802" s="1">
        <f t="shared" si="54"/>
        <v>0</v>
      </c>
      <c r="M802" s="1">
        <f t="shared" si="54"/>
        <v>0</v>
      </c>
      <c r="N802" s="1">
        <f t="shared" si="54"/>
        <v>0</v>
      </c>
      <c r="O802" s="1">
        <f t="shared" si="55"/>
        <v>1</v>
      </c>
      <c r="P802" s="1" t="s">
        <v>18346</v>
      </c>
      <c r="Q802" s="1">
        <v>500</v>
      </c>
      <c r="R802" s="1">
        <v>755</v>
      </c>
      <c r="S802" s="9">
        <f t="shared" si="57"/>
        <v>500</v>
      </c>
      <c r="T802" s="8"/>
      <c r="U802" s="8"/>
      <c r="V802" s="8"/>
      <c r="W802" s="8"/>
      <c r="X802" s="8"/>
      <c r="Y802" s="10">
        <f t="shared" si="56"/>
        <v>0</v>
      </c>
      <c r="Z802" s="10">
        <f>IFERROR(INDEX(EFs!B:B,MATCH(P802,EFs!A:A,0))*Dataset!Y802/1000,0)</f>
        <v>0</v>
      </c>
      <c r="AA802">
        <v>32.714978000000002</v>
      </c>
      <c r="AB802">
        <v>-117.156367</v>
      </c>
      <c r="AC802">
        <v>1</v>
      </c>
      <c r="AD802" t="s">
        <v>18394</v>
      </c>
      <c r="AE802">
        <v>929</v>
      </c>
      <c r="AF802" t="s">
        <v>18612</v>
      </c>
      <c r="AI802" t="s">
        <v>18389</v>
      </c>
      <c r="AJ802" t="s">
        <v>18390</v>
      </c>
      <c r="AK802" t="s">
        <v>18391</v>
      </c>
      <c r="AL802">
        <v>92101</v>
      </c>
      <c r="AM802" t="s">
        <v>18392</v>
      </c>
      <c r="AN802" t="s">
        <v>18397</v>
      </c>
    </row>
    <row r="803" spans="1:40" ht="43.2" hidden="1" x14ac:dyDescent="0.3">
      <c r="A803" t="s">
        <v>4149</v>
      </c>
      <c r="B803" s="2" t="s">
        <v>2048</v>
      </c>
      <c r="C803" s="3">
        <v>42055</v>
      </c>
      <c r="D803" t="s">
        <v>193</v>
      </c>
      <c r="E803" t="s">
        <v>4150</v>
      </c>
      <c r="F803" t="s">
        <v>4151</v>
      </c>
      <c r="G803" t="s">
        <v>4152</v>
      </c>
      <c r="H803" s="2" t="s">
        <v>19</v>
      </c>
      <c r="I803" s="2" t="s">
        <v>20</v>
      </c>
      <c r="J803" s="1" t="s">
        <v>4153</v>
      </c>
      <c r="K803" s="1">
        <f t="shared" si="54"/>
        <v>1</v>
      </c>
      <c r="L803" s="1">
        <f t="shared" si="54"/>
        <v>0</v>
      </c>
      <c r="M803" s="1">
        <f t="shared" si="54"/>
        <v>0</v>
      </c>
      <c r="N803" s="1">
        <f t="shared" si="54"/>
        <v>0</v>
      </c>
      <c r="O803" s="1">
        <f t="shared" si="55"/>
        <v>1</v>
      </c>
      <c r="P803" s="1" t="s">
        <v>18346</v>
      </c>
      <c r="Q803" s="1" t="s">
        <v>18355</v>
      </c>
      <c r="R803" s="1">
        <v>175</v>
      </c>
      <c r="S803" s="9">
        <f t="shared" si="57"/>
        <v>130.4975</v>
      </c>
      <c r="T803" s="8"/>
      <c r="U803" s="8"/>
      <c r="V803" s="8"/>
      <c r="W803" s="8"/>
      <c r="X803" s="8"/>
      <c r="Y803" s="10">
        <f t="shared" si="56"/>
        <v>0</v>
      </c>
      <c r="Z803" s="10">
        <f>IFERROR(INDEX(EFs!B:B,MATCH(P803,EFs!A:A,0))*Dataset!Y803/1000,0)</f>
        <v>0</v>
      </c>
      <c r="AA803">
        <v>32.714326</v>
      </c>
      <c r="AB803">
        <v>-117.164953</v>
      </c>
      <c r="AC803">
        <v>1</v>
      </c>
      <c r="AD803" t="s">
        <v>18387</v>
      </c>
      <c r="AE803">
        <v>880</v>
      </c>
      <c r="AF803" t="s">
        <v>18661</v>
      </c>
      <c r="AI803" t="s">
        <v>18389</v>
      </c>
      <c r="AJ803" t="s">
        <v>18390</v>
      </c>
      <c r="AK803" t="s">
        <v>18391</v>
      </c>
      <c r="AL803">
        <v>92101</v>
      </c>
      <c r="AM803" t="s">
        <v>18392</v>
      </c>
      <c r="AN803" t="s">
        <v>18393</v>
      </c>
    </row>
    <row r="804" spans="1:40" ht="43.2" hidden="1" x14ac:dyDescent="0.3">
      <c r="A804" t="s">
        <v>4154</v>
      </c>
      <c r="B804" s="2" t="s">
        <v>2048</v>
      </c>
      <c r="C804" s="3">
        <v>42073</v>
      </c>
      <c r="D804" t="s">
        <v>193</v>
      </c>
      <c r="E804" t="s">
        <v>4155</v>
      </c>
      <c r="G804" t="s">
        <v>4156</v>
      </c>
      <c r="H804" s="2" t="s">
        <v>1013</v>
      </c>
      <c r="I804" s="2" t="s">
        <v>236</v>
      </c>
      <c r="J804" s="1" t="s">
        <v>4157</v>
      </c>
      <c r="K804" s="1">
        <f t="shared" si="54"/>
        <v>1</v>
      </c>
      <c r="L804" s="1">
        <f t="shared" si="54"/>
        <v>0</v>
      </c>
      <c r="M804" s="1">
        <f t="shared" si="54"/>
        <v>0</v>
      </c>
      <c r="N804" s="1">
        <f t="shared" si="54"/>
        <v>0</v>
      </c>
      <c r="O804" s="1">
        <f t="shared" si="55"/>
        <v>1</v>
      </c>
      <c r="P804" s="1" t="s">
        <v>18346</v>
      </c>
      <c r="Q804" s="1">
        <v>60</v>
      </c>
      <c r="R804" s="1">
        <v>945</v>
      </c>
      <c r="S804" s="9">
        <f t="shared" si="57"/>
        <v>60</v>
      </c>
      <c r="T804" s="8"/>
      <c r="U804" s="8"/>
      <c r="V804" s="8"/>
      <c r="W804" s="8"/>
      <c r="X804" s="8"/>
      <c r="Y804" s="10">
        <f t="shared" si="56"/>
        <v>0</v>
      </c>
      <c r="Z804" s="10">
        <f>IFERROR(INDEX(EFs!B:B,MATCH(P804,EFs!A:A,0))*Dataset!Y804/1000,0)</f>
        <v>0</v>
      </c>
      <c r="AA804">
        <v>32.941575999999998</v>
      </c>
      <c r="AB804">
        <v>-117.239564</v>
      </c>
      <c r="AC804">
        <v>1</v>
      </c>
      <c r="AD804" t="s">
        <v>18387</v>
      </c>
      <c r="AE804">
        <v>12275</v>
      </c>
      <c r="AF804" t="s">
        <v>18484</v>
      </c>
      <c r="AG804" t="s">
        <v>18510</v>
      </c>
      <c r="AH804">
        <v>140</v>
      </c>
      <c r="AI804" t="s">
        <v>18389</v>
      </c>
      <c r="AJ804" t="s">
        <v>18390</v>
      </c>
      <c r="AK804" t="s">
        <v>18391</v>
      </c>
      <c r="AL804">
        <v>92130</v>
      </c>
      <c r="AM804" t="s">
        <v>18392</v>
      </c>
      <c r="AN804" t="s">
        <v>18393</v>
      </c>
    </row>
    <row r="805" spans="1:40" ht="43.2" hidden="1" x14ac:dyDescent="0.3">
      <c r="A805" t="s">
        <v>4158</v>
      </c>
      <c r="B805" s="2" t="s">
        <v>2048</v>
      </c>
      <c r="C805" s="3">
        <v>42075</v>
      </c>
      <c r="D805" t="s">
        <v>193</v>
      </c>
      <c r="E805" t="s">
        <v>4159</v>
      </c>
      <c r="F805" t="s">
        <v>4160</v>
      </c>
      <c r="G805" t="s">
        <v>4161</v>
      </c>
      <c r="H805" s="2" t="s">
        <v>781</v>
      </c>
      <c r="I805" s="2" t="s">
        <v>782</v>
      </c>
      <c r="J805" s="1" t="s">
        <v>4162</v>
      </c>
      <c r="K805" s="1">
        <f t="shared" si="54"/>
        <v>1</v>
      </c>
      <c r="L805" s="1">
        <f t="shared" si="54"/>
        <v>0</v>
      </c>
      <c r="M805" s="1">
        <f t="shared" si="54"/>
        <v>0</v>
      </c>
      <c r="N805" s="1">
        <f t="shared" si="54"/>
        <v>0</v>
      </c>
      <c r="O805" s="1">
        <f t="shared" si="55"/>
        <v>1</v>
      </c>
      <c r="P805" s="1" t="s">
        <v>18346</v>
      </c>
      <c r="Q805" s="1">
        <v>112</v>
      </c>
      <c r="R805" s="1">
        <v>490</v>
      </c>
      <c r="S805" s="9">
        <f t="shared" si="57"/>
        <v>112</v>
      </c>
      <c r="T805" s="8"/>
      <c r="U805" s="8"/>
      <c r="V805" s="8"/>
      <c r="W805" s="8"/>
      <c r="X805" s="8"/>
      <c r="Y805" s="10">
        <f t="shared" si="56"/>
        <v>0</v>
      </c>
      <c r="Z805" s="10">
        <f>IFERROR(INDEX(EFs!B:B,MATCH(P805,EFs!A:A,0))*Dataset!Y805/1000,0)</f>
        <v>0</v>
      </c>
      <c r="AA805">
        <v>32.904997000000002</v>
      </c>
      <c r="AB805">
        <v>-117.186055</v>
      </c>
      <c r="AC805">
        <v>1</v>
      </c>
      <c r="AD805" t="s">
        <v>18387</v>
      </c>
      <c r="AE805">
        <v>6290</v>
      </c>
      <c r="AF805" t="s">
        <v>18557</v>
      </c>
      <c r="AI805" t="s">
        <v>18389</v>
      </c>
      <c r="AJ805" t="s">
        <v>18390</v>
      </c>
      <c r="AK805" t="s">
        <v>18391</v>
      </c>
      <c r="AL805">
        <v>92121</v>
      </c>
      <c r="AM805" t="s">
        <v>18392</v>
      </c>
      <c r="AN805" t="s">
        <v>18393</v>
      </c>
    </row>
    <row r="806" spans="1:40" ht="43.2" hidden="1" x14ac:dyDescent="0.3">
      <c r="A806" t="s">
        <v>4163</v>
      </c>
      <c r="B806" s="2" t="s">
        <v>2048</v>
      </c>
      <c r="C806" s="3">
        <v>42136</v>
      </c>
      <c r="D806" t="s">
        <v>193</v>
      </c>
      <c r="E806" t="s">
        <v>4164</v>
      </c>
      <c r="G806" t="s">
        <v>4165</v>
      </c>
      <c r="H806" s="2" t="s">
        <v>610</v>
      </c>
      <c r="I806" s="2" t="s">
        <v>30</v>
      </c>
      <c r="J806" s="1" t="s">
        <v>4166</v>
      </c>
      <c r="K806" s="1">
        <f t="shared" si="54"/>
        <v>1</v>
      </c>
      <c r="L806" s="1">
        <f t="shared" si="54"/>
        <v>0</v>
      </c>
      <c r="M806" s="1">
        <f t="shared" si="54"/>
        <v>0</v>
      </c>
      <c r="N806" s="1">
        <f t="shared" si="54"/>
        <v>0</v>
      </c>
      <c r="O806" s="1">
        <f t="shared" si="55"/>
        <v>1</v>
      </c>
      <c r="P806" s="1" t="s">
        <v>18346</v>
      </c>
      <c r="Q806" s="1" t="s">
        <v>18355</v>
      </c>
      <c r="R806" s="1">
        <v>157</v>
      </c>
      <c r="S806" s="9">
        <f t="shared" si="57"/>
        <v>117.0749</v>
      </c>
      <c r="T806" s="3">
        <v>44488</v>
      </c>
      <c r="U806" s="8" t="s">
        <v>4167</v>
      </c>
      <c r="V806" s="3">
        <v>44488</v>
      </c>
      <c r="W806" s="8" t="s">
        <v>1835</v>
      </c>
      <c r="X806" s="8">
        <v>19</v>
      </c>
      <c r="Y806" s="10">
        <f t="shared" si="56"/>
        <v>2224.4231</v>
      </c>
      <c r="Z806" s="10">
        <f>IFERROR(INDEX(EFs!B:B,MATCH(P806,EFs!A:A,0))*Dataset!Y806/1000,0)</f>
        <v>2.0206501973488749</v>
      </c>
      <c r="AA806">
        <v>33.018810000000002</v>
      </c>
      <c r="AB806">
        <v>-117.086215</v>
      </c>
      <c r="AC806">
        <v>1</v>
      </c>
      <c r="AD806" t="s">
        <v>18387</v>
      </c>
      <c r="AE806">
        <v>16550</v>
      </c>
      <c r="AF806" t="s">
        <v>18634</v>
      </c>
      <c r="AG806" t="s">
        <v>18582</v>
      </c>
      <c r="AH806">
        <v>3</v>
      </c>
      <c r="AI806" t="s">
        <v>18389</v>
      </c>
      <c r="AJ806" t="s">
        <v>18390</v>
      </c>
      <c r="AK806" t="s">
        <v>18391</v>
      </c>
      <c r="AL806">
        <v>92127</v>
      </c>
      <c r="AM806" t="s">
        <v>18392</v>
      </c>
      <c r="AN806" t="s">
        <v>18393</v>
      </c>
    </row>
    <row r="807" spans="1:40" ht="43.2" hidden="1" x14ac:dyDescent="0.3">
      <c r="A807" t="s">
        <v>4168</v>
      </c>
      <c r="B807" s="2" t="s">
        <v>2048</v>
      </c>
      <c r="C807" s="3">
        <v>42137</v>
      </c>
      <c r="D807" t="s">
        <v>193</v>
      </c>
      <c r="E807" t="s">
        <v>4169</v>
      </c>
      <c r="F807" t="s">
        <v>4170</v>
      </c>
      <c r="G807" t="s">
        <v>4171</v>
      </c>
      <c r="H807" s="2" t="s">
        <v>19</v>
      </c>
      <c r="I807" s="2" t="s">
        <v>20</v>
      </c>
      <c r="J807" s="1" t="s">
        <v>1949</v>
      </c>
      <c r="K807" s="1">
        <f t="shared" si="54"/>
        <v>1</v>
      </c>
      <c r="L807" s="1">
        <f t="shared" si="54"/>
        <v>0</v>
      </c>
      <c r="M807" s="1">
        <f t="shared" si="54"/>
        <v>0</v>
      </c>
      <c r="N807" s="1">
        <f t="shared" si="54"/>
        <v>0</v>
      </c>
      <c r="O807" s="1">
        <f t="shared" si="55"/>
        <v>1</v>
      </c>
      <c r="P807" s="1" t="s">
        <v>18346</v>
      </c>
      <c r="Q807" s="1">
        <v>604</v>
      </c>
      <c r="R807" s="1">
        <v>809</v>
      </c>
      <c r="S807" s="9">
        <f t="shared" si="57"/>
        <v>604</v>
      </c>
      <c r="T807" s="8"/>
      <c r="U807" s="8"/>
      <c r="V807" s="8"/>
      <c r="W807" s="8"/>
      <c r="X807" s="8"/>
      <c r="Y807" s="10">
        <f t="shared" si="56"/>
        <v>0</v>
      </c>
      <c r="Z807" s="10">
        <f>IFERROR(INDEX(EFs!B:B,MATCH(P807,EFs!A:A,0))*Dataset!Y807/1000,0)</f>
        <v>0</v>
      </c>
      <c r="AA807">
        <v>32.717078999999998</v>
      </c>
      <c r="AB807">
        <v>-117.16413300000001</v>
      </c>
      <c r="AC807">
        <v>1</v>
      </c>
      <c r="AD807" t="s">
        <v>18387</v>
      </c>
      <c r="AE807">
        <v>110</v>
      </c>
      <c r="AF807" t="s">
        <v>18640</v>
      </c>
      <c r="AI807" t="s">
        <v>18389</v>
      </c>
      <c r="AJ807" t="s">
        <v>18390</v>
      </c>
      <c r="AK807" t="s">
        <v>18391</v>
      </c>
      <c r="AL807">
        <v>92101</v>
      </c>
      <c r="AM807" t="s">
        <v>18392</v>
      </c>
      <c r="AN807" t="s">
        <v>18393</v>
      </c>
    </row>
    <row r="808" spans="1:40" ht="43.2" hidden="1" x14ac:dyDescent="0.3">
      <c r="A808" t="s">
        <v>4172</v>
      </c>
      <c r="B808" s="2" t="s">
        <v>2048</v>
      </c>
      <c r="C808" s="3">
        <v>42201</v>
      </c>
      <c r="D808" t="s">
        <v>193</v>
      </c>
      <c r="E808" t="s">
        <v>4173</v>
      </c>
      <c r="F808" t="s">
        <v>4174</v>
      </c>
      <c r="G808" t="s">
        <v>4175</v>
      </c>
      <c r="H808" s="2" t="s">
        <v>147</v>
      </c>
      <c r="I808" s="2" t="s">
        <v>53</v>
      </c>
      <c r="J808" s="1" t="s">
        <v>4176</v>
      </c>
      <c r="K808" s="1">
        <f t="shared" si="54"/>
        <v>1</v>
      </c>
      <c r="L808" s="1">
        <f t="shared" si="54"/>
        <v>0</v>
      </c>
      <c r="M808" s="1">
        <f t="shared" si="54"/>
        <v>0</v>
      </c>
      <c r="N808" s="1">
        <f t="shared" si="54"/>
        <v>0</v>
      </c>
      <c r="O808" s="1">
        <f t="shared" si="55"/>
        <v>1</v>
      </c>
      <c r="P808" s="1" t="s">
        <v>18346</v>
      </c>
      <c r="Q808" s="1" t="s">
        <v>18355</v>
      </c>
      <c r="R808" s="1">
        <v>175</v>
      </c>
      <c r="S808" s="9">
        <f t="shared" si="57"/>
        <v>130.4975</v>
      </c>
      <c r="T808" s="8"/>
      <c r="U808" s="8"/>
      <c r="V808" s="8"/>
      <c r="W808" s="8"/>
      <c r="X808" s="8"/>
      <c r="Y808" s="10">
        <f t="shared" si="56"/>
        <v>0</v>
      </c>
      <c r="Z808" s="10">
        <f>IFERROR(INDEX(EFs!B:B,MATCH(P808,EFs!A:A,0))*Dataset!Y808/1000,0)</f>
        <v>0</v>
      </c>
      <c r="AA808">
        <v>33.147843000000002</v>
      </c>
      <c r="AB808">
        <v>-117.227549</v>
      </c>
      <c r="AC808">
        <v>1</v>
      </c>
      <c r="AD808" t="s">
        <v>18387</v>
      </c>
      <c r="AE808">
        <v>2760</v>
      </c>
      <c r="AF808" t="s">
        <v>18862</v>
      </c>
      <c r="AI808" t="s">
        <v>18416</v>
      </c>
      <c r="AJ808" t="s">
        <v>18390</v>
      </c>
      <c r="AK808" t="s">
        <v>18391</v>
      </c>
      <c r="AL808">
        <v>92081</v>
      </c>
      <c r="AM808" t="s">
        <v>18392</v>
      </c>
      <c r="AN808" t="s">
        <v>18393</v>
      </c>
    </row>
    <row r="809" spans="1:40" ht="43.2" hidden="1" x14ac:dyDescent="0.3">
      <c r="A809" t="s">
        <v>4177</v>
      </c>
      <c r="B809" s="2" t="s">
        <v>2048</v>
      </c>
      <c r="C809" s="3">
        <v>42276</v>
      </c>
      <c r="D809" t="s">
        <v>193</v>
      </c>
      <c r="E809" t="s">
        <v>4178</v>
      </c>
      <c r="F809" t="s">
        <v>4179</v>
      </c>
      <c r="G809" t="s">
        <v>4180</v>
      </c>
      <c r="H809" s="2" t="s">
        <v>1013</v>
      </c>
      <c r="I809" s="2" t="s">
        <v>236</v>
      </c>
      <c r="J809" s="1" t="s">
        <v>4181</v>
      </c>
      <c r="K809" s="1">
        <f t="shared" si="54"/>
        <v>1</v>
      </c>
      <c r="L809" s="1">
        <f t="shared" si="54"/>
        <v>0</v>
      </c>
      <c r="M809" s="1">
        <f t="shared" si="54"/>
        <v>0</v>
      </c>
      <c r="N809" s="1">
        <f t="shared" si="54"/>
        <v>0</v>
      </c>
      <c r="O809" s="1">
        <f t="shared" si="55"/>
        <v>1</v>
      </c>
      <c r="P809" s="1" t="s">
        <v>18346</v>
      </c>
      <c r="Q809" s="1">
        <v>125</v>
      </c>
      <c r="R809" s="1">
        <v>237</v>
      </c>
      <c r="S809" s="9">
        <f t="shared" si="57"/>
        <v>125</v>
      </c>
      <c r="T809" s="8"/>
      <c r="U809" s="8"/>
      <c r="V809" s="8"/>
      <c r="W809" s="8"/>
      <c r="X809" s="8"/>
      <c r="Y809" s="10">
        <f t="shared" si="56"/>
        <v>0</v>
      </c>
      <c r="Z809" s="10">
        <f>IFERROR(INDEX(EFs!B:B,MATCH(P809,EFs!A:A,0))*Dataset!Y809/1000,0)</f>
        <v>0</v>
      </c>
      <c r="AA809">
        <v>32.946914999999997</v>
      </c>
      <c r="AB809">
        <v>-117.23755800000001</v>
      </c>
      <c r="AC809">
        <v>0.9</v>
      </c>
      <c r="AD809" t="s">
        <v>18394</v>
      </c>
      <c r="AE809">
        <v>12790</v>
      </c>
      <c r="AF809" t="s">
        <v>18484</v>
      </c>
      <c r="AI809" t="s">
        <v>18389</v>
      </c>
      <c r="AJ809" t="s">
        <v>18390</v>
      </c>
      <c r="AK809" t="s">
        <v>18391</v>
      </c>
      <c r="AL809">
        <v>92130</v>
      </c>
      <c r="AM809" t="s">
        <v>18392</v>
      </c>
      <c r="AN809" t="s">
        <v>18397</v>
      </c>
    </row>
    <row r="810" spans="1:40" ht="43.2" hidden="1" x14ac:dyDescent="0.3">
      <c r="A810" t="s">
        <v>4182</v>
      </c>
      <c r="B810" s="2" t="s">
        <v>2048</v>
      </c>
      <c r="C810" s="3">
        <v>42282</v>
      </c>
      <c r="D810" t="s">
        <v>25</v>
      </c>
      <c r="E810" t="s">
        <v>4183</v>
      </c>
      <c r="F810" t="s">
        <v>4184</v>
      </c>
      <c r="G810" t="s">
        <v>4185</v>
      </c>
      <c r="H810" s="2" t="s">
        <v>403</v>
      </c>
      <c r="I810" s="2" t="s">
        <v>155</v>
      </c>
      <c r="J810" s="1" t="s">
        <v>4186</v>
      </c>
      <c r="K810" s="1">
        <f t="shared" si="54"/>
        <v>1</v>
      </c>
      <c r="L810" s="1">
        <f t="shared" si="54"/>
        <v>0</v>
      </c>
      <c r="M810" s="1">
        <f t="shared" si="54"/>
        <v>0</v>
      </c>
      <c r="N810" s="1">
        <f t="shared" si="54"/>
        <v>0</v>
      </c>
      <c r="O810" s="1">
        <f t="shared" si="55"/>
        <v>1</v>
      </c>
      <c r="P810" s="1" t="s">
        <v>18346</v>
      </c>
      <c r="Q810" s="1" t="s">
        <v>18355</v>
      </c>
      <c r="R810" s="1">
        <v>68</v>
      </c>
      <c r="S810" s="9">
        <f t="shared" si="57"/>
        <v>50.707599999999999</v>
      </c>
      <c r="T810" s="8"/>
      <c r="U810" s="8"/>
      <c r="V810" s="8"/>
      <c r="W810" s="8"/>
      <c r="X810" s="8"/>
      <c r="Y810" s="10">
        <f t="shared" si="56"/>
        <v>0</v>
      </c>
      <c r="Z810" s="10">
        <f>IFERROR(INDEX(EFs!B:B,MATCH(P810,EFs!A:A,0))*Dataset!Y810/1000,0)</f>
        <v>0</v>
      </c>
      <c r="AA810">
        <v>33.257995999999999</v>
      </c>
      <c r="AB810">
        <v>-116.335638</v>
      </c>
      <c r="AC810">
        <v>1</v>
      </c>
      <c r="AD810" t="s">
        <v>18387</v>
      </c>
      <c r="AE810">
        <v>1576</v>
      </c>
      <c r="AF810" t="s">
        <v>18839</v>
      </c>
      <c r="AI810" t="s">
        <v>18468</v>
      </c>
      <c r="AJ810" t="s">
        <v>18390</v>
      </c>
      <c r="AK810" t="s">
        <v>18391</v>
      </c>
      <c r="AL810">
        <v>92004</v>
      </c>
      <c r="AM810" t="s">
        <v>18392</v>
      </c>
      <c r="AN810" t="s">
        <v>18393</v>
      </c>
    </row>
    <row r="811" spans="1:40" ht="43.2" hidden="1" x14ac:dyDescent="0.3">
      <c r="A811" t="s">
        <v>4187</v>
      </c>
      <c r="B811" s="2" t="s">
        <v>2048</v>
      </c>
      <c r="C811" s="3">
        <v>41614</v>
      </c>
      <c r="D811" t="s">
        <v>193</v>
      </c>
      <c r="E811" t="s">
        <v>4188</v>
      </c>
      <c r="F811" t="s">
        <v>4189</v>
      </c>
      <c r="G811" t="s">
        <v>4190</v>
      </c>
      <c r="H811" s="2" t="s">
        <v>305</v>
      </c>
      <c r="I811" s="2" t="s">
        <v>306</v>
      </c>
      <c r="J811" s="1" t="s">
        <v>4191</v>
      </c>
      <c r="K811" s="1">
        <f t="shared" si="54"/>
        <v>0</v>
      </c>
      <c r="L811" s="1">
        <f t="shared" si="54"/>
        <v>0</v>
      </c>
      <c r="M811" s="1">
        <f t="shared" si="54"/>
        <v>0</v>
      </c>
      <c r="N811" s="1">
        <f t="shared" si="54"/>
        <v>0</v>
      </c>
      <c r="O811" s="1">
        <f t="shared" si="55"/>
        <v>0</v>
      </c>
      <c r="P811" s="1" t="s">
        <v>18349</v>
      </c>
      <c r="Q811" s="1">
        <v>45</v>
      </c>
      <c r="R811" s="1">
        <v>78</v>
      </c>
      <c r="S811" s="9">
        <f t="shared" si="57"/>
        <v>45</v>
      </c>
      <c r="T811" s="8"/>
      <c r="U811" s="8"/>
      <c r="V811" s="8"/>
      <c r="W811" s="8"/>
      <c r="X811" s="8"/>
      <c r="Y811" s="10">
        <f t="shared" si="56"/>
        <v>0</v>
      </c>
      <c r="Z811" s="10">
        <f>IFERROR(INDEX(EFs!B:B,MATCH(P811,EFs!A:A,0))*Dataset!Y811/1000,0)</f>
        <v>0</v>
      </c>
      <c r="AA811">
        <v>32.812933000000001</v>
      </c>
      <c r="AB811">
        <v>-116.918262</v>
      </c>
      <c r="AC811">
        <v>1</v>
      </c>
      <c r="AD811" t="s">
        <v>18394</v>
      </c>
      <c r="AE811">
        <v>1722</v>
      </c>
      <c r="AF811" t="s">
        <v>18863</v>
      </c>
      <c r="AI811" t="s">
        <v>18449</v>
      </c>
      <c r="AJ811" t="s">
        <v>18390</v>
      </c>
      <c r="AK811" t="s">
        <v>18391</v>
      </c>
      <c r="AL811">
        <v>92021</v>
      </c>
      <c r="AM811" t="s">
        <v>18392</v>
      </c>
      <c r="AN811" t="s">
        <v>18397</v>
      </c>
    </row>
    <row r="812" spans="1:40" ht="43.2" hidden="1" x14ac:dyDescent="0.3">
      <c r="A812" t="s">
        <v>4192</v>
      </c>
      <c r="B812" s="2" t="s">
        <v>2048</v>
      </c>
      <c r="C812" s="3">
        <v>41772</v>
      </c>
      <c r="D812" t="s">
        <v>16</v>
      </c>
      <c r="E812" t="s">
        <v>4193</v>
      </c>
      <c r="F812" t="s">
        <v>4194</v>
      </c>
      <c r="G812" t="s">
        <v>4195</v>
      </c>
      <c r="H812" s="2" t="s">
        <v>504</v>
      </c>
      <c r="I812" s="2" t="s">
        <v>328</v>
      </c>
      <c r="J812" s="1" t="s">
        <v>4196</v>
      </c>
      <c r="K812" s="1">
        <f t="shared" si="54"/>
        <v>0</v>
      </c>
      <c r="L812" s="1">
        <f t="shared" si="54"/>
        <v>0</v>
      </c>
      <c r="M812" s="1">
        <f t="shared" si="54"/>
        <v>1</v>
      </c>
      <c r="N812" s="1">
        <f t="shared" si="54"/>
        <v>0</v>
      </c>
      <c r="O812" s="1">
        <f t="shared" si="55"/>
        <v>1</v>
      </c>
      <c r="P812" s="1" t="s">
        <v>18348</v>
      </c>
      <c r="Q812" s="1">
        <v>125</v>
      </c>
      <c r="R812" s="1" t="s">
        <v>18352</v>
      </c>
      <c r="S812" s="9">
        <f t="shared" si="57"/>
        <v>125</v>
      </c>
      <c r="T812" s="8"/>
      <c r="U812" s="8"/>
      <c r="V812" s="8"/>
      <c r="W812" s="8"/>
      <c r="X812" s="8"/>
      <c r="Y812" s="10">
        <f t="shared" si="56"/>
        <v>0</v>
      </c>
      <c r="Z812" s="10">
        <f>IFERROR(INDEX(EFs!B:B,MATCH(P812,EFs!A:A,0))*Dataset!Y812/1000,0)</f>
        <v>0</v>
      </c>
      <c r="AA812">
        <v>32.593649999999997</v>
      </c>
      <c r="AB812">
        <v>-117.016822</v>
      </c>
      <c r="AC812">
        <v>1</v>
      </c>
      <c r="AD812" t="s">
        <v>18387</v>
      </c>
      <c r="AE812">
        <v>1891</v>
      </c>
      <c r="AF812" t="s">
        <v>18864</v>
      </c>
      <c r="AI812" t="s">
        <v>18406</v>
      </c>
      <c r="AJ812" t="s">
        <v>18390</v>
      </c>
      <c r="AK812" t="s">
        <v>18391</v>
      </c>
      <c r="AL812">
        <v>91911</v>
      </c>
      <c r="AM812" t="s">
        <v>18392</v>
      </c>
      <c r="AN812" t="s">
        <v>18393</v>
      </c>
    </row>
    <row r="813" spans="1:40" ht="43.2" hidden="1" x14ac:dyDescent="0.3">
      <c r="A813" t="s">
        <v>4197</v>
      </c>
      <c r="B813" s="2" t="s">
        <v>2048</v>
      </c>
      <c r="C813" s="3">
        <v>42032</v>
      </c>
      <c r="D813" t="s">
        <v>193</v>
      </c>
      <c r="E813" t="s">
        <v>4198</v>
      </c>
      <c r="F813" t="s">
        <v>4199</v>
      </c>
      <c r="G813" t="s">
        <v>4200</v>
      </c>
      <c r="H813" s="2" t="s">
        <v>45</v>
      </c>
      <c r="I813" s="2" t="s">
        <v>46</v>
      </c>
      <c r="J813" s="1" t="s">
        <v>4201</v>
      </c>
      <c r="K813" s="1">
        <f t="shared" si="54"/>
        <v>1</v>
      </c>
      <c r="L813" s="1">
        <f t="shared" si="54"/>
        <v>0</v>
      </c>
      <c r="M813" s="1">
        <f t="shared" si="54"/>
        <v>0</v>
      </c>
      <c r="N813" s="1">
        <f t="shared" si="54"/>
        <v>0</v>
      </c>
      <c r="O813" s="1">
        <f t="shared" si="55"/>
        <v>1</v>
      </c>
      <c r="P813" s="1" t="s">
        <v>18346</v>
      </c>
      <c r="Q813" s="1">
        <v>800</v>
      </c>
      <c r="R813" s="1">
        <v>1093</v>
      </c>
      <c r="S813" s="9">
        <f t="shared" si="57"/>
        <v>800</v>
      </c>
      <c r="T813" s="8"/>
      <c r="U813" s="8"/>
      <c r="V813" s="8"/>
      <c r="W813" s="8"/>
      <c r="X813" s="8"/>
      <c r="Y813" s="10">
        <f t="shared" si="56"/>
        <v>0</v>
      </c>
      <c r="Z813" s="10">
        <f>IFERROR(INDEX(EFs!B:B,MATCH(P813,EFs!A:A,0))*Dataset!Y813/1000,0)</f>
        <v>0</v>
      </c>
      <c r="AA813">
        <v>32.785075999999997</v>
      </c>
      <c r="AB813">
        <v>-117.24933299999999</v>
      </c>
      <c r="AC813">
        <v>1</v>
      </c>
      <c r="AD813" t="s">
        <v>18387</v>
      </c>
      <c r="AE813">
        <v>914</v>
      </c>
      <c r="AF813" t="s">
        <v>18865</v>
      </c>
      <c r="AI813" t="s">
        <v>18389</v>
      </c>
      <c r="AJ813" t="s">
        <v>18390</v>
      </c>
      <c r="AK813" t="s">
        <v>18391</v>
      </c>
      <c r="AL813">
        <v>92109</v>
      </c>
      <c r="AM813" t="s">
        <v>18392</v>
      </c>
      <c r="AN813" t="s">
        <v>18393</v>
      </c>
    </row>
    <row r="814" spans="1:40" ht="43.2" hidden="1" x14ac:dyDescent="0.3">
      <c r="A814" t="s">
        <v>4202</v>
      </c>
      <c r="B814" s="2" t="s">
        <v>2048</v>
      </c>
      <c r="C814" s="3">
        <v>42048</v>
      </c>
      <c r="D814" t="s">
        <v>193</v>
      </c>
      <c r="E814" t="s">
        <v>2037</v>
      </c>
      <c r="F814" t="s">
        <v>2038</v>
      </c>
      <c r="G814" t="s">
        <v>2039</v>
      </c>
      <c r="H814" s="2" t="s">
        <v>523</v>
      </c>
      <c r="I814" s="2" t="s">
        <v>164</v>
      </c>
      <c r="J814" s="1" t="s">
        <v>4203</v>
      </c>
      <c r="K814" s="1">
        <f t="shared" si="54"/>
        <v>1</v>
      </c>
      <c r="L814" s="1">
        <f t="shared" si="54"/>
        <v>0</v>
      </c>
      <c r="M814" s="1">
        <f t="shared" si="54"/>
        <v>0</v>
      </c>
      <c r="N814" s="1">
        <f t="shared" si="54"/>
        <v>0</v>
      </c>
      <c r="O814" s="1">
        <f t="shared" si="55"/>
        <v>1</v>
      </c>
      <c r="P814" s="1" t="s">
        <v>18346</v>
      </c>
      <c r="Q814" s="1">
        <v>750</v>
      </c>
      <c r="R814" s="1">
        <v>2922</v>
      </c>
      <c r="S814" s="9">
        <f t="shared" si="57"/>
        <v>750</v>
      </c>
      <c r="T814" s="8"/>
      <c r="U814" s="8"/>
      <c r="V814" s="8"/>
      <c r="W814" s="8"/>
      <c r="X814" s="8"/>
      <c r="Y814" s="10">
        <f t="shared" si="56"/>
        <v>0</v>
      </c>
      <c r="Z814" s="10">
        <f>IFERROR(INDEX(EFs!B:B,MATCH(P814,EFs!A:A,0))*Dataset!Y814/1000,0)</f>
        <v>0</v>
      </c>
      <c r="AA814">
        <v>33.387723000000001</v>
      </c>
      <c r="AB814">
        <v>-117.44475799999999</v>
      </c>
      <c r="AC814">
        <v>0.5</v>
      </c>
      <c r="AD814" t="s">
        <v>18422</v>
      </c>
      <c r="AI814" t="s">
        <v>18423</v>
      </c>
      <c r="AJ814" t="s">
        <v>18390</v>
      </c>
      <c r="AK814" t="s">
        <v>18391</v>
      </c>
      <c r="AL814">
        <v>92055</v>
      </c>
      <c r="AM814" t="s">
        <v>18392</v>
      </c>
      <c r="AN814" t="s">
        <v>18397</v>
      </c>
    </row>
    <row r="815" spans="1:40" ht="57.6" hidden="1" x14ac:dyDescent="0.3">
      <c r="A815" t="s">
        <v>4204</v>
      </c>
      <c r="B815" s="2" t="s">
        <v>2048</v>
      </c>
      <c r="C815" s="3">
        <v>42514</v>
      </c>
      <c r="D815" t="s">
        <v>193</v>
      </c>
      <c r="E815" t="s">
        <v>4205</v>
      </c>
      <c r="F815" t="s">
        <v>4206</v>
      </c>
      <c r="G815" t="s">
        <v>4207</v>
      </c>
      <c r="H815" s="2" t="s">
        <v>115</v>
      </c>
      <c r="I815" s="2" t="s">
        <v>46</v>
      </c>
      <c r="J815" s="1" t="s">
        <v>4208</v>
      </c>
      <c r="K815" s="1">
        <f t="shared" si="54"/>
        <v>0</v>
      </c>
      <c r="L815" s="1">
        <f t="shared" si="54"/>
        <v>0</v>
      </c>
      <c r="M815" s="1">
        <f t="shared" si="54"/>
        <v>1</v>
      </c>
      <c r="N815" s="1">
        <f t="shared" si="54"/>
        <v>0</v>
      </c>
      <c r="O815" s="1">
        <f t="shared" si="55"/>
        <v>1</v>
      </c>
      <c r="P815" s="1" t="s">
        <v>18348</v>
      </c>
      <c r="Q815" s="1">
        <v>45</v>
      </c>
      <c r="R815" s="1">
        <v>66.5</v>
      </c>
      <c r="S815" s="9">
        <f t="shared" si="57"/>
        <v>45</v>
      </c>
      <c r="T815" s="8"/>
      <c r="U815" s="8"/>
      <c r="V815" s="8"/>
      <c r="W815" s="8"/>
      <c r="X815" s="8"/>
      <c r="Y815" s="10">
        <f t="shared" si="56"/>
        <v>0</v>
      </c>
      <c r="Z815" s="10">
        <f>IFERROR(INDEX(EFs!B:B,MATCH(P815,EFs!A:A,0))*Dataset!Y815/1000,0)</f>
        <v>0</v>
      </c>
      <c r="AA815">
        <v>32.766840000000002</v>
      </c>
      <c r="AB815">
        <v>-117.200254</v>
      </c>
      <c r="AC815">
        <v>1</v>
      </c>
      <c r="AD815" t="s">
        <v>18387</v>
      </c>
      <c r="AE815">
        <v>1061</v>
      </c>
      <c r="AF815" t="s">
        <v>18866</v>
      </c>
      <c r="AI815" t="s">
        <v>18389</v>
      </c>
      <c r="AJ815" t="s">
        <v>18390</v>
      </c>
      <c r="AK815" t="s">
        <v>18391</v>
      </c>
      <c r="AL815">
        <v>92110</v>
      </c>
      <c r="AM815" t="s">
        <v>18392</v>
      </c>
      <c r="AN815" t="s">
        <v>18393</v>
      </c>
    </row>
    <row r="816" spans="1:40" ht="43.2" hidden="1" x14ac:dyDescent="0.3">
      <c r="A816" t="s">
        <v>4209</v>
      </c>
      <c r="B816" s="2" t="s">
        <v>2048</v>
      </c>
      <c r="C816" s="3">
        <v>42451</v>
      </c>
      <c r="D816" t="s">
        <v>193</v>
      </c>
      <c r="E816" t="s">
        <v>4210</v>
      </c>
      <c r="F816" t="s">
        <v>4211</v>
      </c>
      <c r="G816" t="s">
        <v>4212</v>
      </c>
      <c r="H816" s="2" t="s">
        <v>91</v>
      </c>
      <c r="I816" s="2" t="s">
        <v>92</v>
      </c>
      <c r="J816" s="1" t="s">
        <v>4213</v>
      </c>
      <c r="K816" s="1">
        <f t="shared" si="54"/>
        <v>1</v>
      </c>
      <c r="L816" s="1">
        <f t="shared" si="54"/>
        <v>0</v>
      </c>
      <c r="M816" s="1">
        <f t="shared" si="54"/>
        <v>0</v>
      </c>
      <c r="N816" s="1">
        <f t="shared" si="54"/>
        <v>0</v>
      </c>
      <c r="O816" s="1">
        <f t="shared" si="55"/>
        <v>1</v>
      </c>
      <c r="P816" s="1" t="s">
        <v>18346</v>
      </c>
      <c r="Q816" s="1">
        <v>1000</v>
      </c>
      <c r="R816" s="1">
        <v>495</v>
      </c>
      <c r="S816" s="9">
        <f t="shared" si="57"/>
        <v>1000</v>
      </c>
      <c r="T816" s="8"/>
      <c r="U816" s="8"/>
      <c r="V816" s="8"/>
      <c r="W816" s="8"/>
      <c r="X816" s="8"/>
      <c r="Y816" s="10">
        <f t="shared" si="56"/>
        <v>0</v>
      </c>
      <c r="Z816" s="10">
        <f>IFERROR(INDEX(EFs!B:B,MATCH(P816,EFs!A:A,0))*Dataset!Y816/1000,0)</f>
        <v>0</v>
      </c>
      <c r="AA816">
        <v>32.724102999999999</v>
      </c>
      <c r="AB816">
        <v>-117.170912</v>
      </c>
      <c r="AC816">
        <v>0.5</v>
      </c>
      <c r="AD816" t="s">
        <v>18422</v>
      </c>
      <c r="AI816" t="s">
        <v>18389</v>
      </c>
      <c r="AJ816" t="s">
        <v>18390</v>
      </c>
      <c r="AK816" t="s">
        <v>18391</v>
      </c>
      <c r="AL816">
        <v>92101</v>
      </c>
      <c r="AM816" t="s">
        <v>18392</v>
      </c>
      <c r="AN816" t="s">
        <v>18397</v>
      </c>
    </row>
    <row r="817" spans="1:40" ht="43.2" hidden="1" x14ac:dyDescent="0.3">
      <c r="A817" t="s">
        <v>4214</v>
      </c>
      <c r="B817" s="2" t="s">
        <v>2048</v>
      </c>
      <c r="C817" s="3">
        <v>42048</v>
      </c>
      <c r="D817" t="s">
        <v>193</v>
      </c>
      <c r="E817" t="s">
        <v>2037</v>
      </c>
      <c r="F817" t="s">
        <v>2038</v>
      </c>
      <c r="G817" t="s">
        <v>2039</v>
      </c>
      <c r="H817" s="2" t="s">
        <v>523</v>
      </c>
      <c r="I817" s="2" t="s">
        <v>164</v>
      </c>
      <c r="J817" s="1" t="s">
        <v>4215</v>
      </c>
      <c r="K817" s="1">
        <f t="shared" si="54"/>
        <v>1</v>
      </c>
      <c r="L817" s="1">
        <f t="shared" si="54"/>
        <v>0</v>
      </c>
      <c r="M817" s="1">
        <f t="shared" si="54"/>
        <v>0</v>
      </c>
      <c r="N817" s="1">
        <f t="shared" si="54"/>
        <v>0</v>
      </c>
      <c r="O817" s="1">
        <f t="shared" si="55"/>
        <v>1</v>
      </c>
      <c r="P817" s="1" t="s">
        <v>18346</v>
      </c>
      <c r="Q817" s="1">
        <v>500</v>
      </c>
      <c r="R817" s="1">
        <v>755</v>
      </c>
      <c r="S817" s="9">
        <f t="shared" si="57"/>
        <v>500</v>
      </c>
      <c r="T817" s="8"/>
      <c r="U817" s="8"/>
      <c r="V817" s="8"/>
      <c r="W817" s="8"/>
      <c r="X817" s="8"/>
      <c r="Y817" s="10">
        <f t="shared" si="56"/>
        <v>0</v>
      </c>
      <c r="Z817" s="10">
        <f>IFERROR(INDEX(EFs!B:B,MATCH(P817,EFs!A:A,0))*Dataset!Y817/1000,0)</f>
        <v>0</v>
      </c>
      <c r="AA817">
        <v>33.387723000000001</v>
      </c>
      <c r="AB817">
        <v>-117.44475799999999</v>
      </c>
      <c r="AC817">
        <v>0.5</v>
      </c>
      <c r="AD817" t="s">
        <v>18422</v>
      </c>
      <c r="AI817" t="s">
        <v>18423</v>
      </c>
      <c r="AJ817" t="s">
        <v>18390</v>
      </c>
      <c r="AK817" t="s">
        <v>18391</v>
      </c>
      <c r="AL817">
        <v>92055</v>
      </c>
      <c r="AM817" t="s">
        <v>18392</v>
      </c>
      <c r="AN817" t="s">
        <v>18397</v>
      </c>
    </row>
    <row r="818" spans="1:40" ht="28.8" x14ac:dyDescent="0.3">
      <c r="A818" t="s">
        <v>4216</v>
      </c>
      <c r="B818" s="2" t="s">
        <v>15</v>
      </c>
      <c r="C818" s="3">
        <v>40025</v>
      </c>
      <c r="D818" t="s">
        <v>25</v>
      </c>
      <c r="E818" t="s">
        <v>4217</v>
      </c>
      <c r="F818" t="s">
        <v>72</v>
      </c>
      <c r="G818" t="s">
        <v>4218</v>
      </c>
      <c r="H818" s="2" t="s">
        <v>138</v>
      </c>
      <c r="I818" s="2" t="s">
        <v>139</v>
      </c>
      <c r="J818" s="1" t="s">
        <v>4219</v>
      </c>
      <c r="K818" s="1">
        <f t="shared" si="54"/>
        <v>1</v>
      </c>
      <c r="L818" s="1">
        <f t="shared" si="54"/>
        <v>0</v>
      </c>
      <c r="M818" s="1">
        <f t="shared" si="54"/>
        <v>0</v>
      </c>
      <c r="N818" s="1">
        <f t="shared" si="54"/>
        <v>0</v>
      </c>
      <c r="O818" s="1">
        <f t="shared" si="55"/>
        <v>1</v>
      </c>
      <c r="P818" s="1" t="s">
        <v>18346</v>
      </c>
      <c r="Q818" s="1" t="s">
        <v>18355</v>
      </c>
      <c r="R818" s="1">
        <v>281</v>
      </c>
      <c r="S818" s="9">
        <f t="shared" si="57"/>
        <v>209.54170000000002</v>
      </c>
      <c r="T818" s="3">
        <v>44562</v>
      </c>
      <c r="U818" s="8" t="s">
        <v>4220</v>
      </c>
      <c r="V818" s="3">
        <v>44562</v>
      </c>
      <c r="W818" s="8" t="s">
        <v>4221</v>
      </c>
      <c r="X818" s="8">
        <v>1</v>
      </c>
      <c r="Y818" s="10">
        <f t="shared" si="56"/>
        <v>209.54170000000002</v>
      </c>
      <c r="Z818" s="10">
        <f>IFERROR(INDEX(EFs!B:B,MATCH(P818,EFs!A:A,0))*Dataset!Y818/1000,0)</f>
        <v>0.19034619693430571</v>
      </c>
      <c r="AA818">
        <v>32.810623999999997</v>
      </c>
      <c r="AB818">
        <v>-116.710667</v>
      </c>
      <c r="AC818">
        <v>0.5</v>
      </c>
      <c r="AD818" t="s">
        <v>18422</v>
      </c>
      <c r="AI818" t="s">
        <v>18418</v>
      </c>
      <c r="AJ818" t="s">
        <v>18390</v>
      </c>
      <c r="AK818" t="s">
        <v>18391</v>
      </c>
      <c r="AL818">
        <v>91901</v>
      </c>
      <c r="AM818" t="s">
        <v>18392</v>
      </c>
      <c r="AN818" t="s">
        <v>18397</v>
      </c>
    </row>
    <row r="819" spans="1:40" ht="28.8" x14ac:dyDescent="0.3">
      <c r="A819" t="s">
        <v>4222</v>
      </c>
      <c r="B819" s="2" t="s">
        <v>15</v>
      </c>
      <c r="C819" s="3">
        <v>40025</v>
      </c>
      <c r="D819" t="s">
        <v>25</v>
      </c>
      <c r="E819" t="s">
        <v>462</v>
      </c>
      <c r="F819" t="s">
        <v>4223</v>
      </c>
      <c r="G819" t="s">
        <v>4224</v>
      </c>
      <c r="H819" s="2" t="s">
        <v>523</v>
      </c>
      <c r="I819" s="2" t="s">
        <v>164</v>
      </c>
      <c r="J819" s="1" t="s">
        <v>4225</v>
      </c>
      <c r="K819" s="1">
        <f t="shared" si="54"/>
        <v>1</v>
      </c>
      <c r="L819" s="1">
        <f t="shared" si="54"/>
        <v>0</v>
      </c>
      <c r="M819" s="1">
        <f t="shared" si="54"/>
        <v>0</v>
      </c>
      <c r="N819" s="1">
        <f t="shared" si="54"/>
        <v>0</v>
      </c>
      <c r="O819" s="1">
        <f t="shared" si="55"/>
        <v>1</v>
      </c>
      <c r="P819" s="1" t="s">
        <v>18346</v>
      </c>
      <c r="Q819" s="1" t="s">
        <v>18355</v>
      </c>
      <c r="R819" s="1">
        <v>135</v>
      </c>
      <c r="S819" s="9">
        <f t="shared" si="57"/>
        <v>100.6695</v>
      </c>
      <c r="T819" s="8"/>
      <c r="U819" s="8"/>
      <c r="V819" s="8"/>
      <c r="W819" s="8"/>
      <c r="X819" s="8"/>
      <c r="Y819" s="10">
        <f t="shared" si="56"/>
        <v>0</v>
      </c>
      <c r="Z819" s="10">
        <f>IFERROR(INDEX(EFs!B:B,MATCH(P819,EFs!A:A,0))*Dataset!Y819/1000,0)</f>
        <v>0</v>
      </c>
      <c r="AA819">
        <v>33.212445000000002</v>
      </c>
      <c r="AB819">
        <v>-117.35248199999999</v>
      </c>
      <c r="AC819">
        <v>1</v>
      </c>
      <c r="AD819" t="s">
        <v>18394</v>
      </c>
      <c r="AE819">
        <v>303</v>
      </c>
      <c r="AF819" t="s">
        <v>18867</v>
      </c>
      <c r="AI819" t="s">
        <v>18410</v>
      </c>
      <c r="AJ819" t="s">
        <v>18390</v>
      </c>
      <c r="AK819" t="s">
        <v>18391</v>
      </c>
      <c r="AL819">
        <v>92058</v>
      </c>
      <c r="AM819" t="s">
        <v>18392</v>
      </c>
      <c r="AN819" t="s">
        <v>18397</v>
      </c>
    </row>
    <row r="820" spans="1:40" ht="43.2" x14ac:dyDescent="0.3">
      <c r="A820" t="s">
        <v>4226</v>
      </c>
      <c r="B820" s="2" t="s">
        <v>15</v>
      </c>
      <c r="C820" s="3">
        <v>40025</v>
      </c>
      <c r="D820" t="s">
        <v>193</v>
      </c>
      <c r="E820" t="s">
        <v>4227</v>
      </c>
      <c r="F820" t="s">
        <v>2164</v>
      </c>
      <c r="G820" t="s">
        <v>2174</v>
      </c>
      <c r="H820" s="2" t="s">
        <v>372</v>
      </c>
      <c r="I820" s="2" t="s">
        <v>62</v>
      </c>
      <c r="J820" s="1" t="s">
        <v>4228</v>
      </c>
      <c r="K820" s="1">
        <f t="shared" si="54"/>
        <v>1</v>
      </c>
      <c r="L820" s="1">
        <f t="shared" si="54"/>
        <v>0</v>
      </c>
      <c r="M820" s="1">
        <f t="shared" si="54"/>
        <v>0</v>
      </c>
      <c r="N820" s="1">
        <f t="shared" si="54"/>
        <v>0</v>
      </c>
      <c r="O820" s="1">
        <f t="shared" si="55"/>
        <v>1</v>
      </c>
      <c r="P820" s="1" t="s">
        <v>18346</v>
      </c>
      <c r="Q820" s="1">
        <v>800</v>
      </c>
      <c r="R820" s="1">
        <v>1200</v>
      </c>
      <c r="S820" s="9">
        <f t="shared" si="57"/>
        <v>800</v>
      </c>
      <c r="T820" s="3">
        <v>44512</v>
      </c>
      <c r="U820" s="8" t="s">
        <v>4229</v>
      </c>
      <c r="V820" s="3">
        <v>44631</v>
      </c>
      <c r="W820" s="8" t="s">
        <v>4230</v>
      </c>
      <c r="X820" s="8">
        <v>21.5</v>
      </c>
      <c r="Y820" s="10">
        <f t="shared" si="56"/>
        <v>17200</v>
      </c>
      <c r="Z820" s="10">
        <f>IFERROR(INDEX(EFs!B:B,MATCH(P820,EFs!A:A,0))*Dataset!Y820/1000,0)</f>
        <v>15.624358241199999</v>
      </c>
      <c r="AA820">
        <v>32.720492999999998</v>
      </c>
      <c r="AB820">
        <v>-117.08266999999999</v>
      </c>
      <c r="AC820">
        <v>1</v>
      </c>
      <c r="AD820" t="s">
        <v>18387</v>
      </c>
      <c r="AE820">
        <v>5159</v>
      </c>
      <c r="AF820" t="s">
        <v>18666</v>
      </c>
      <c r="AI820" t="s">
        <v>18389</v>
      </c>
      <c r="AJ820" t="s">
        <v>18390</v>
      </c>
      <c r="AK820" t="s">
        <v>18391</v>
      </c>
      <c r="AL820">
        <v>92105</v>
      </c>
      <c r="AM820" t="s">
        <v>18392</v>
      </c>
      <c r="AN820" t="s">
        <v>18393</v>
      </c>
    </row>
    <row r="821" spans="1:40" ht="57.6" x14ac:dyDescent="0.3">
      <c r="A821" t="s">
        <v>4231</v>
      </c>
      <c r="B821" s="2" t="s">
        <v>15</v>
      </c>
      <c r="C821" s="3">
        <v>40025</v>
      </c>
      <c r="D821" t="s">
        <v>25</v>
      </c>
      <c r="E821" t="s">
        <v>2558</v>
      </c>
      <c r="F821" t="s">
        <v>2559</v>
      </c>
      <c r="G821" t="s">
        <v>4232</v>
      </c>
      <c r="H821" s="2" t="s">
        <v>431</v>
      </c>
      <c r="I821" s="2" t="s">
        <v>53</v>
      </c>
      <c r="J821" s="1" t="s">
        <v>4233</v>
      </c>
      <c r="K821" s="1">
        <f t="shared" si="54"/>
        <v>1</v>
      </c>
      <c r="L821" s="1">
        <f t="shared" si="54"/>
        <v>0</v>
      </c>
      <c r="M821" s="1">
        <f t="shared" si="54"/>
        <v>0</v>
      </c>
      <c r="N821" s="1">
        <f t="shared" si="54"/>
        <v>0</v>
      </c>
      <c r="O821" s="1">
        <f t="shared" si="55"/>
        <v>1</v>
      </c>
      <c r="P821" s="1" t="s">
        <v>18346</v>
      </c>
      <c r="Q821" s="1">
        <v>105</v>
      </c>
      <c r="R821" s="1">
        <v>166</v>
      </c>
      <c r="S821" s="9">
        <f t="shared" si="57"/>
        <v>105</v>
      </c>
      <c r="T821" s="3">
        <v>44621</v>
      </c>
      <c r="U821" s="8" t="s">
        <v>4234</v>
      </c>
      <c r="V821" s="3">
        <v>44621</v>
      </c>
      <c r="W821" s="8" t="s">
        <v>4235</v>
      </c>
      <c r="X821" s="8">
        <v>4.9000000000000004</v>
      </c>
      <c r="Y821" s="10">
        <f t="shared" si="56"/>
        <v>514.5</v>
      </c>
      <c r="Z821" s="10">
        <f>IFERROR(INDEX(EFs!B:B,MATCH(P821,EFs!A:A,0))*Dataset!Y821/1000,0)</f>
        <v>0.46736815785449998</v>
      </c>
      <c r="AA821">
        <v>33.139941999999998</v>
      </c>
      <c r="AB821">
        <v>-117.173298</v>
      </c>
      <c r="AC821">
        <v>1</v>
      </c>
      <c r="AD821" t="s">
        <v>18387</v>
      </c>
      <c r="AE821">
        <v>550</v>
      </c>
      <c r="AF821" t="s">
        <v>18868</v>
      </c>
      <c r="AI821" t="s">
        <v>18466</v>
      </c>
      <c r="AJ821" t="s">
        <v>18390</v>
      </c>
      <c r="AK821" t="s">
        <v>18391</v>
      </c>
      <c r="AL821">
        <v>92069</v>
      </c>
      <c r="AM821" t="s">
        <v>18392</v>
      </c>
      <c r="AN821" t="s">
        <v>18393</v>
      </c>
    </row>
    <row r="822" spans="1:40" ht="43.2" x14ac:dyDescent="0.3">
      <c r="A822" t="s">
        <v>4236</v>
      </c>
      <c r="B822" s="2" t="s">
        <v>15</v>
      </c>
      <c r="C822" s="3">
        <v>38169</v>
      </c>
      <c r="D822" t="s">
        <v>193</v>
      </c>
      <c r="E822" t="s">
        <v>4237</v>
      </c>
      <c r="F822" t="s">
        <v>27</v>
      </c>
      <c r="G822" t="s">
        <v>4238</v>
      </c>
      <c r="H822" s="2" t="s">
        <v>781</v>
      </c>
      <c r="I822" s="2" t="s">
        <v>782</v>
      </c>
      <c r="J822" s="1" t="s">
        <v>4239</v>
      </c>
      <c r="K822" s="1">
        <f t="shared" si="54"/>
        <v>1</v>
      </c>
      <c r="L822" s="1">
        <f t="shared" si="54"/>
        <v>0</v>
      </c>
      <c r="M822" s="1">
        <f t="shared" si="54"/>
        <v>0</v>
      </c>
      <c r="N822" s="1">
        <f t="shared" si="54"/>
        <v>0</v>
      </c>
      <c r="O822" s="1">
        <f t="shared" si="55"/>
        <v>1</v>
      </c>
      <c r="P822" s="1" t="s">
        <v>18346</v>
      </c>
      <c r="Q822" s="1">
        <v>260</v>
      </c>
      <c r="R822" s="1">
        <v>394</v>
      </c>
      <c r="S822" s="9">
        <f t="shared" si="57"/>
        <v>260</v>
      </c>
      <c r="T822" s="3">
        <v>44505</v>
      </c>
      <c r="U822" s="8" t="s">
        <v>4240</v>
      </c>
      <c r="V822" s="3">
        <v>44505</v>
      </c>
      <c r="W822" s="8" t="s">
        <v>4241</v>
      </c>
      <c r="X822" s="8">
        <v>4.7</v>
      </c>
      <c r="Y822" s="10">
        <f t="shared" si="56"/>
        <v>1222</v>
      </c>
      <c r="Z822" s="10">
        <f>IFERROR(INDEX(EFs!B:B,MATCH(P822,EFs!A:A,0))*Dataset!Y822/1000,0)</f>
        <v>1.110056149462</v>
      </c>
      <c r="AA822">
        <v>32.895200000000003</v>
      </c>
      <c r="AB822">
        <v>-117.192046</v>
      </c>
      <c r="AC822">
        <v>1</v>
      </c>
      <c r="AD822" t="s">
        <v>18387</v>
      </c>
      <c r="AE822">
        <v>5871</v>
      </c>
      <c r="AF822" t="s">
        <v>18758</v>
      </c>
      <c r="AI822" t="s">
        <v>18389</v>
      </c>
      <c r="AJ822" t="s">
        <v>18390</v>
      </c>
      <c r="AK822" t="s">
        <v>18391</v>
      </c>
      <c r="AL822">
        <v>92121</v>
      </c>
      <c r="AM822" t="s">
        <v>18392</v>
      </c>
      <c r="AN822" t="s">
        <v>18393</v>
      </c>
    </row>
    <row r="823" spans="1:40" ht="28.8" x14ac:dyDescent="0.3">
      <c r="A823" t="s">
        <v>4242</v>
      </c>
      <c r="B823" s="2" t="s">
        <v>15</v>
      </c>
      <c r="C823" s="3">
        <v>40025</v>
      </c>
      <c r="D823" t="s">
        <v>25</v>
      </c>
      <c r="E823" t="s">
        <v>4243</v>
      </c>
      <c r="F823" t="s">
        <v>4244</v>
      </c>
      <c r="G823" t="s">
        <v>4245</v>
      </c>
      <c r="H823" s="2" t="s">
        <v>217</v>
      </c>
      <c r="I823" s="2" t="s">
        <v>218</v>
      </c>
      <c r="J823" s="1" t="s">
        <v>4246</v>
      </c>
      <c r="K823" s="1">
        <f t="shared" si="54"/>
        <v>1</v>
      </c>
      <c r="L823" s="1">
        <f t="shared" si="54"/>
        <v>0</v>
      </c>
      <c r="M823" s="1">
        <f t="shared" si="54"/>
        <v>0</v>
      </c>
      <c r="N823" s="1">
        <f t="shared" si="54"/>
        <v>0</v>
      </c>
      <c r="O823" s="1">
        <f t="shared" si="55"/>
        <v>1</v>
      </c>
      <c r="P823" s="1" t="s">
        <v>18346</v>
      </c>
      <c r="Q823" s="1" t="s">
        <v>18355</v>
      </c>
      <c r="R823" s="1">
        <v>66</v>
      </c>
      <c r="S823" s="9">
        <f t="shared" si="57"/>
        <v>49.216200000000001</v>
      </c>
      <c r="T823" s="8"/>
      <c r="U823" s="8"/>
      <c r="V823" s="8"/>
      <c r="W823" s="8"/>
      <c r="X823" s="8"/>
      <c r="Y823" s="10">
        <f t="shared" si="56"/>
        <v>0</v>
      </c>
      <c r="Z823" s="10">
        <f>IFERROR(INDEX(EFs!B:B,MATCH(P823,EFs!A:A,0))*Dataset!Y823/1000,0)</f>
        <v>0</v>
      </c>
      <c r="AA823">
        <v>32.562061999999997</v>
      </c>
      <c r="AB823">
        <v>-116.977262</v>
      </c>
      <c r="AC823">
        <v>1</v>
      </c>
      <c r="AD823" t="s">
        <v>18387</v>
      </c>
      <c r="AE823">
        <v>7625</v>
      </c>
      <c r="AF823" t="s">
        <v>18869</v>
      </c>
      <c r="AI823" t="s">
        <v>18389</v>
      </c>
      <c r="AJ823" t="s">
        <v>18390</v>
      </c>
      <c r="AK823" t="s">
        <v>18391</v>
      </c>
      <c r="AL823">
        <v>92154</v>
      </c>
      <c r="AM823" t="s">
        <v>18392</v>
      </c>
      <c r="AN823" t="s">
        <v>18393</v>
      </c>
    </row>
    <row r="824" spans="1:40" ht="57.6" x14ac:dyDescent="0.3">
      <c r="A824" t="s">
        <v>4247</v>
      </c>
      <c r="B824" s="2" t="s">
        <v>15</v>
      </c>
      <c r="C824" s="3">
        <v>40025</v>
      </c>
      <c r="D824" t="s">
        <v>193</v>
      </c>
      <c r="E824" t="s">
        <v>4248</v>
      </c>
      <c r="F824" t="s">
        <v>50</v>
      </c>
      <c r="G824" t="s">
        <v>4249</v>
      </c>
      <c r="H824" s="2" t="s">
        <v>4250</v>
      </c>
      <c r="I824" s="2" t="s">
        <v>92</v>
      </c>
      <c r="J824" s="1" t="s">
        <v>4251</v>
      </c>
      <c r="K824" s="1">
        <f t="shared" si="54"/>
        <v>1</v>
      </c>
      <c r="L824" s="1">
        <f t="shared" si="54"/>
        <v>0</v>
      </c>
      <c r="M824" s="1">
        <f t="shared" si="54"/>
        <v>0</v>
      </c>
      <c r="N824" s="1">
        <f t="shared" si="54"/>
        <v>0</v>
      </c>
      <c r="O824" s="1">
        <f t="shared" si="55"/>
        <v>1</v>
      </c>
      <c r="P824" s="1" t="s">
        <v>18346</v>
      </c>
      <c r="Q824" s="1">
        <v>125</v>
      </c>
      <c r="R824" s="1">
        <v>207</v>
      </c>
      <c r="S824" s="9">
        <f t="shared" si="57"/>
        <v>125</v>
      </c>
      <c r="T824" s="8"/>
      <c r="U824" s="8"/>
      <c r="V824" s="8"/>
      <c r="W824" s="8"/>
      <c r="X824" s="8"/>
      <c r="Y824" s="10">
        <f t="shared" si="56"/>
        <v>0</v>
      </c>
      <c r="Z824" s="10">
        <f>IFERROR(INDEX(EFs!B:B,MATCH(P824,EFs!A:A,0))*Dataset!Y824/1000,0)</f>
        <v>0</v>
      </c>
      <c r="AA824">
        <v>32.578296999999999</v>
      </c>
      <c r="AB824">
        <v>-117.105531</v>
      </c>
      <c r="AC824">
        <v>1</v>
      </c>
      <c r="AD824" t="s">
        <v>18408</v>
      </c>
      <c r="AF824" t="s">
        <v>18870</v>
      </c>
      <c r="AI824" t="s">
        <v>18871</v>
      </c>
      <c r="AJ824" t="s">
        <v>18390</v>
      </c>
      <c r="AK824" t="s">
        <v>18391</v>
      </c>
      <c r="AL824">
        <v>91932</v>
      </c>
      <c r="AM824" t="s">
        <v>18392</v>
      </c>
      <c r="AN824" t="s">
        <v>18397</v>
      </c>
    </row>
    <row r="825" spans="1:40" ht="43.2" x14ac:dyDescent="0.3">
      <c r="A825" t="s">
        <v>4252</v>
      </c>
      <c r="B825" s="2" t="s">
        <v>15</v>
      </c>
      <c r="C825" s="3">
        <v>40025</v>
      </c>
      <c r="D825" t="s">
        <v>25</v>
      </c>
      <c r="E825" t="s">
        <v>4253</v>
      </c>
      <c r="F825" t="s">
        <v>27</v>
      </c>
      <c r="G825" t="s">
        <v>4254</v>
      </c>
      <c r="H825" s="2" t="s">
        <v>554</v>
      </c>
      <c r="I825" s="2" t="s">
        <v>84</v>
      </c>
      <c r="J825" s="1" t="s">
        <v>4255</v>
      </c>
      <c r="K825" s="1">
        <f t="shared" si="54"/>
        <v>1</v>
      </c>
      <c r="L825" s="1">
        <f t="shared" si="54"/>
        <v>0</v>
      </c>
      <c r="M825" s="1">
        <f t="shared" si="54"/>
        <v>0</v>
      </c>
      <c r="N825" s="1">
        <f t="shared" si="54"/>
        <v>0</v>
      </c>
      <c r="O825" s="1">
        <f t="shared" si="55"/>
        <v>1</v>
      </c>
      <c r="P825" s="1" t="s">
        <v>18346</v>
      </c>
      <c r="Q825" s="1" t="s">
        <v>18355</v>
      </c>
      <c r="R825" s="1">
        <v>215</v>
      </c>
      <c r="S825" s="9">
        <f t="shared" si="57"/>
        <v>160.32550000000001</v>
      </c>
      <c r="T825" s="8"/>
      <c r="U825" s="8"/>
      <c r="V825" s="8"/>
      <c r="W825" s="8"/>
      <c r="X825" s="8"/>
      <c r="Y825" s="10">
        <f t="shared" si="56"/>
        <v>0</v>
      </c>
      <c r="Z825" s="10">
        <f>IFERROR(INDEX(EFs!B:B,MATCH(P825,EFs!A:A,0))*Dataset!Y825/1000,0)</f>
        <v>0</v>
      </c>
      <c r="AA825">
        <v>32.672227999999997</v>
      </c>
      <c r="AB825">
        <v>-117.10556800000001</v>
      </c>
      <c r="AC825">
        <v>1</v>
      </c>
      <c r="AD825" t="s">
        <v>18394</v>
      </c>
      <c r="AE825">
        <v>1200</v>
      </c>
      <c r="AF825" t="s">
        <v>18872</v>
      </c>
      <c r="AI825" t="s">
        <v>18491</v>
      </c>
      <c r="AJ825" t="s">
        <v>18390</v>
      </c>
      <c r="AK825" t="s">
        <v>18391</v>
      </c>
      <c r="AL825">
        <v>91950</v>
      </c>
      <c r="AM825" t="s">
        <v>18392</v>
      </c>
      <c r="AN825" t="s">
        <v>18397</v>
      </c>
    </row>
    <row r="826" spans="1:40" ht="28.8" x14ac:dyDescent="0.3">
      <c r="A826" t="s">
        <v>4256</v>
      </c>
      <c r="B826" s="2" t="s">
        <v>15</v>
      </c>
      <c r="C826" s="3">
        <v>40025</v>
      </c>
      <c r="D826" t="s">
        <v>25</v>
      </c>
      <c r="E826" t="s">
        <v>4257</v>
      </c>
      <c r="F826" t="s">
        <v>4258</v>
      </c>
      <c r="G826" t="s">
        <v>4259</v>
      </c>
      <c r="H826" s="2" t="s">
        <v>554</v>
      </c>
      <c r="I826" s="2" t="s">
        <v>84</v>
      </c>
      <c r="J826" s="1" t="s">
        <v>4260</v>
      </c>
      <c r="K826" s="1">
        <f t="shared" si="54"/>
        <v>1</v>
      </c>
      <c r="L826" s="1">
        <f t="shared" si="54"/>
        <v>0</v>
      </c>
      <c r="M826" s="1">
        <f t="shared" si="54"/>
        <v>0</v>
      </c>
      <c r="N826" s="1">
        <f t="shared" si="54"/>
        <v>0</v>
      </c>
      <c r="O826" s="1">
        <f t="shared" si="55"/>
        <v>1</v>
      </c>
      <c r="P826" s="1" t="s">
        <v>18346</v>
      </c>
      <c r="Q826" s="1" t="s">
        <v>18355</v>
      </c>
      <c r="R826" s="1">
        <v>275</v>
      </c>
      <c r="S826" s="9">
        <f t="shared" si="57"/>
        <v>205.0675</v>
      </c>
      <c r="T826" s="3">
        <v>44490</v>
      </c>
      <c r="U826" s="8" t="s">
        <v>4261</v>
      </c>
      <c r="V826" s="3">
        <v>44490</v>
      </c>
      <c r="W826" s="8" t="s">
        <v>4262</v>
      </c>
      <c r="X826" s="8">
        <v>2.7</v>
      </c>
      <c r="Y826" s="10">
        <f t="shared" si="56"/>
        <v>553.68225000000007</v>
      </c>
      <c r="Z826" s="10">
        <f>IFERROR(INDEX(EFs!B:B,MATCH(P826,EFs!A:A,0))*Dataset!Y826/1000,0)</f>
        <v>0.50296103638335232</v>
      </c>
      <c r="AA826">
        <v>32.671577999999997</v>
      </c>
      <c r="AB826">
        <v>-117.10288</v>
      </c>
      <c r="AC826">
        <v>1</v>
      </c>
      <c r="AD826" t="s">
        <v>18387</v>
      </c>
      <c r="AE826">
        <v>1243</v>
      </c>
      <c r="AF826" t="s">
        <v>18872</v>
      </c>
      <c r="AI826" t="s">
        <v>18491</v>
      </c>
      <c r="AJ826" t="s">
        <v>18390</v>
      </c>
      <c r="AK826" t="s">
        <v>18391</v>
      </c>
      <c r="AL826">
        <v>91950</v>
      </c>
      <c r="AM826" t="s">
        <v>18392</v>
      </c>
      <c r="AN826" t="s">
        <v>18393</v>
      </c>
    </row>
    <row r="827" spans="1:40" ht="28.8" x14ac:dyDescent="0.3">
      <c r="A827" t="s">
        <v>4263</v>
      </c>
      <c r="B827" s="2" t="s">
        <v>15</v>
      </c>
      <c r="C827" s="3">
        <v>40025</v>
      </c>
      <c r="D827" t="s">
        <v>16</v>
      </c>
      <c r="E827" t="s">
        <v>2351</v>
      </c>
      <c r="F827" t="s">
        <v>2366</v>
      </c>
      <c r="G827" t="s">
        <v>2367</v>
      </c>
      <c r="H827" s="2" t="s">
        <v>364</v>
      </c>
      <c r="I827" s="2" t="s">
        <v>62</v>
      </c>
      <c r="J827" s="1" t="s">
        <v>4264</v>
      </c>
      <c r="K827" s="1">
        <f t="shared" si="54"/>
        <v>1</v>
      </c>
      <c r="L827" s="1">
        <f t="shared" si="54"/>
        <v>0</v>
      </c>
      <c r="M827" s="1">
        <f t="shared" si="54"/>
        <v>0</v>
      </c>
      <c r="N827" s="1">
        <f t="shared" si="54"/>
        <v>0</v>
      </c>
      <c r="O827" s="1">
        <f t="shared" si="55"/>
        <v>1</v>
      </c>
      <c r="P827" s="1" t="s">
        <v>18346</v>
      </c>
      <c r="Q827" s="1" t="s">
        <v>18355</v>
      </c>
      <c r="R827" s="1">
        <v>2200</v>
      </c>
      <c r="S827" s="9">
        <f t="shared" si="57"/>
        <v>1640.54</v>
      </c>
      <c r="T827" s="3">
        <v>44544</v>
      </c>
      <c r="U827" s="8" t="s">
        <v>4265</v>
      </c>
      <c r="V827" s="3">
        <v>44700</v>
      </c>
      <c r="W827" s="8" t="s">
        <v>4266</v>
      </c>
      <c r="X827" s="8">
        <v>11.9</v>
      </c>
      <c r="Y827" s="10">
        <f t="shared" si="56"/>
        <v>19522.425999999999</v>
      </c>
      <c r="Z827" s="10">
        <f>IFERROR(INDEX(EFs!B:B,MATCH(P827,EFs!A:A,0))*Dataset!Y827/1000,0)</f>
        <v>17.734033579146349</v>
      </c>
      <c r="AA827">
        <v>32.779995999999997</v>
      </c>
      <c r="AB827">
        <v>-117.03997699999999</v>
      </c>
      <c r="AC827">
        <v>1</v>
      </c>
      <c r="AD827" t="s">
        <v>18387</v>
      </c>
      <c r="AE827">
        <v>5540</v>
      </c>
      <c r="AF827" t="s">
        <v>18685</v>
      </c>
      <c r="AI827" t="s">
        <v>18460</v>
      </c>
      <c r="AJ827" t="s">
        <v>18390</v>
      </c>
      <c r="AK827" t="s">
        <v>18391</v>
      </c>
      <c r="AL827">
        <v>91942</v>
      </c>
      <c r="AM827" t="s">
        <v>18392</v>
      </c>
      <c r="AN827" t="s">
        <v>18393</v>
      </c>
    </row>
    <row r="828" spans="1:40" ht="28.8" x14ac:dyDescent="0.3">
      <c r="A828" t="s">
        <v>4267</v>
      </c>
      <c r="B828" s="2" t="s">
        <v>15</v>
      </c>
      <c r="C828" s="3">
        <v>40025</v>
      </c>
      <c r="D828" t="s">
        <v>25</v>
      </c>
      <c r="E828" t="s">
        <v>4268</v>
      </c>
      <c r="G828" t="s">
        <v>4269</v>
      </c>
      <c r="H828" s="2" t="s">
        <v>949</v>
      </c>
      <c r="I828" s="2" t="s">
        <v>75</v>
      </c>
      <c r="J828" s="1" t="s">
        <v>4270</v>
      </c>
      <c r="K828" s="1">
        <f t="shared" si="54"/>
        <v>1</v>
      </c>
      <c r="L828" s="1">
        <f t="shared" si="54"/>
        <v>0</v>
      </c>
      <c r="M828" s="1">
        <f t="shared" si="54"/>
        <v>0</v>
      </c>
      <c r="N828" s="1">
        <f t="shared" si="54"/>
        <v>0</v>
      </c>
      <c r="O828" s="1">
        <f t="shared" si="55"/>
        <v>1</v>
      </c>
      <c r="P828" s="1" t="s">
        <v>18346</v>
      </c>
      <c r="Q828" s="1" t="s">
        <v>18355</v>
      </c>
      <c r="R828" s="1">
        <v>68</v>
      </c>
      <c r="S828" s="9">
        <f t="shared" si="57"/>
        <v>50.707599999999999</v>
      </c>
      <c r="T828" s="3">
        <v>44562</v>
      </c>
      <c r="U828" s="8" t="s">
        <v>4271</v>
      </c>
      <c r="V828" s="3">
        <v>44562</v>
      </c>
      <c r="W828" s="8" t="s">
        <v>4272</v>
      </c>
      <c r="X828" s="8">
        <v>8.5</v>
      </c>
      <c r="Y828" s="10">
        <f t="shared" si="56"/>
        <v>431.01459999999997</v>
      </c>
      <c r="Z828" s="10">
        <f>IFERROR(INDEX(EFs!B:B,MATCH(P828,EFs!A:A,0))*Dataset!Y828/1000,0)</f>
        <v>0.39153061148764656</v>
      </c>
      <c r="AA828">
        <v>33.089339000000002</v>
      </c>
      <c r="AB828">
        <v>-117.26836</v>
      </c>
      <c r="AC828">
        <v>1</v>
      </c>
      <c r="AD828" t="s">
        <v>18408</v>
      </c>
      <c r="AF828" t="s">
        <v>18873</v>
      </c>
      <c r="AI828" t="s">
        <v>18509</v>
      </c>
      <c r="AJ828" t="s">
        <v>18390</v>
      </c>
      <c r="AK828" t="s">
        <v>18391</v>
      </c>
      <c r="AL828">
        <v>92009</v>
      </c>
      <c r="AM828" t="s">
        <v>18392</v>
      </c>
      <c r="AN828" t="s">
        <v>18397</v>
      </c>
    </row>
    <row r="829" spans="1:40" ht="28.8" x14ac:dyDescent="0.3">
      <c r="A829" t="s">
        <v>4273</v>
      </c>
      <c r="B829" s="2" t="s">
        <v>15</v>
      </c>
      <c r="C829" s="3">
        <v>40025</v>
      </c>
      <c r="D829" t="s">
        <v>193</v>
      </c>
      <c r="E829" t="s">
        <v>4274</v>
      </c>
      <c r="G829" t="s">
        <v>4275</v>
      </c>
      <c r="H829" s="2" t="s">
        <v>669</v>
      </c>
      <c r="I829" s="2" t="s">
        <v>236</v>
      </c>
      <c r="J829" s="1" t="s">
        <v>4276</v>
      </c>
      <c r="K829" s="1">
        <f t="shared" si="54"/>
        <v>0</v>
      </c>
      <c r="L829" s="1">
        <f t="shared" si="54"/>
        <v>0</v>
      </c>
      <c r="M829" s="1">
        <f t="shared" si="54"/>
        <v>1</v>
      </c>
      <c r="N829" s="1">
        <f t="shared" si="54"/>
        <v>0</v>
      </c>
      <c r="O829" s="1">
        <f t="shared" si="55"/>
        <v>1</v>
      </c>
      <c r="P829" s="1" t="s">
        <v>18348</v>
      </c>
      <c r="Q829" s="1" t="s">
        <v>18355</v>
      </c>
      <c r="R829" s="1">
        <v>66</v>
      </c>
      <c r="S829" s="9">
        <f t="shared" si="57"/>
        <v>49.216200000000001</v>
      </c>
      <c r="T829" s="3">
        <v>44329</v>
      </c>
      <c r="U829" s="8" t="s">
        <v>4277</v>
      </c>
      <c r="V829" s="3">
        <v>44329</v>
      </c>
      <c r="W829" s="8" t="s">
        <v>4277</v>
      </c>
      <c r="X829" s="8">
        <v>0</v>
      </c>
      <c r="Y829" s="10">
        <f t="shared" si="56"/>
        <v>0</v>
      </c>
      <c r="Z829" s="10">
        <f>IFERROR(INDEX(EFs!B:B,MATCH(P829,EFs!A:A,0))*Dataset!Y829/1000,0)</f>
        <v>0</v>
      </c>
      <c r="AA829">
        <v>32.748168999999997</v>
      </c>
      <c r="AB829">
        <v>-117.15807599999999</v>
      </c>
      <c r="AC829">
        <v>1</v>
      </c>
      <c r="AD829" t="s">
        <v>18387</v>
      </c>
      <c r="AE829">
        <v>711</v>
      </c>
      <c r="AF829" t="s">
        <v>18461</v>
      </c>
      <c r="AI829" t="s">
        <v>18389</v>
      </c>
      <c r="AJ829" t="s">
        <v>18390</v>
      </c>
      <c r="AK829" t="s">
        <v>18391</v>
      </c>
      <c r="AL829">
        <v>92103</v>
      </c>
      <c r="AM829" t="s">
        <v>18392</v>
      </c>
      <c r="AN829" t="s">
        <v>18393</v>
      </c>
    </row>
    <row r="830" spans="1:40" ht="43.2" x14ac:dyDescent="0.3">
      <c r="A830" t="s">
        <v>4278</v>
      </c>
      <c r="B830" s="2" t="s">
        <v>15</v>
      </c>
      <c r="C830" s="3">
        <v>40025</v>
      </c>
      <c r="D830" t="s">
        <v>25</v>
      </c>
      <c r="E830" t="s">
        <v>4279</v>
      </c>
      <c r="F830" t="s">
        <v>4280</v>
      </c>
      <c r="G830" t="s">
        <v>4281</v>
      </c>
      <c r="H830" s="2" t="s">
        <v>242</v>
      </c>
      <c r="I830" s="2" t="s">
        <v>164</v>
      </c>
      <c r="J830" s="1" t="s">
        <v>4282</v>
      </c>
      <c r="K830" s="1">
        <f t="shared" si="54"/>
        <v>1</v>
      </c>
      <c r="L830" s="1">
        <f t="shared" si="54"/>
        <v>0</v>
      </c>
      <c r="M830" s="1">
        <f t="shared" si="54"/>
        <v>0</v>
      </c>
      <c r="N830" s="1">
        <f t="shared" si="54"/>
        <v>0</v>
      </c>
      <c r="O830" s="1">
        <f t="shared" si="55"/>
        <v>1</v>
      </c>
      <c r="P830" s="1" t="s">
        <v>18346</v>
      </c>
      <c r="Q830" s="1">
        <v>125</v>
      </c>
      <c r="R830" s="1">
        <v>199</v>
      </c>
      <c r="S830" s="9">
        <f t="shared" si="57"/>
        <v>125</v>
      </c>
      <c r="T830" s="3">
        <v>44561</v>
      </c>
      <c r="U830" s="8" t="s">
        <v>4283</v>
      </c>
      <c r="V830" s="3">
        <v>44561</v>
      </c>
      <c r="W830" s="8" t="s">
        <v>4284</v>
      </c>
      <c r="X830" s="8">
        <v>33</v>
      </c>
      <c r="Y830" s="10">
        <f t="shared" si="56"/>
        <v>4125</v>
      </c>
      <c r="Z830" s="10">
        <f>IFERROR(INDEX(EFs!B:B,MATCH(P830,EFs!A:A,0))*Dataset!Y830/1000,0)</f>
        <v>3.7471207991250002</v>
      </c>
      <c r="AA830">
        <v>33.383077999999998</v>
      </c>
      <c r="AB830">
        <v>-117.248214</v>
      </c>
      <c r="AC830">
        <v>1</v>
      </c>
      <c r="AD830" t="s">
        <v>18387</v>
      </c>
      <c r="AE830">
        <v>315</v>
      </c>
      <c r="AF830" t="s">
        <v>18874</v>
      </c>
      <c r="AI830" t="s">
        <v>18435</v>
      </c>
      <c r="AJ830" t="s">
        <v>18390</v>
      </c>
      <c r="AK830" t="s">
        <v>18391</v>
      </c>
      <c r="AL830">
        <v>92028</v>
      </c>
      <c r="AM830" t="s">
        <v>18392</v>
      </c>
      <c r="AN830" t="s">
        <v>18393</v>
      </c>
    </row>
    <row r="831" spans="1:40" ht="57.6" x14ac:dyDescent="0.3">
      <c r="A831" t="s">
        <v>4285</v>
      </c>
      <c r="B831" s="2" t="s">
        <v>15</v>
      </c>
      <c r="C831" s="3">
        <v>40025</v>
      </c>
      <c r="D831" t="s">
        <v>193</v>
      </c>
      <c r="E831" t="s">
        <v>4268</v>
      </c>
      <c r="G831" t="s">
        <v>4286</v>
      </c>
      <c r="H831" s="2" t="s">
        <v>511</v>
      </c>
      <c r="I831" s="2" t="s">
        <v>75</v>
      </c>
      <c r="J831" s="1" t="s">
        <v>4287</v>
      </c>
      <c r="K831" s="1">
        <f t="shared" si="54"/>
        <v>0</v>
      </c>
      <c r="L831" s="1">
        <f t="shared" si="54"/>
        <v>0</v>
      </c>
      <c r="M831" s="1">
        <f t="shared" si="54"/>
        <v>1</v>
      </c>
      <c r="N831" s="1">
        <f t="shared" si="54"/>
        <v>0</v>
      </c>
      <c r="O831" s="1">
        <f t="shared" si="55"/>
        <v>1</v>
      </c>
      <c r="P831" s="1" t="s">
        <v>18348</v>
      </c>
      <c r="Q831" s="1">
        <v>80</v>
      </c>
      <c r="R831" s="1">
        <v>153</v>
      </c>
      <c r="S831" s="9">
        <f t="shared" si="57"/>
        <v>80</v>
      </c>
      <c r="T831" s="3">
        <v>44562</v>
      </c>
      <c r="U831" s="8" t="s">
        <v>439</v>
      </c>
      <c r="V831" s="3">
        <v>44562</v>
      </c>
      <c r="W831" s="8" t="s">
        <v>4288</v>
      </c>
      <c r="X831" s="8">
        <v>7.6</v>
      </c>
      <c r="Y831" s="10">
        <f t="shared" si="56"/>
        <v>608</v>
      </c>
      <c r="Z831" s="10">
        <f>IFERROR(INDEX(EFs!B:B,MATCH(P831,EFs!A:A,0))*Dataset!Y831/1000,0)</f>
        <v>0.44156347715199995</v>
      </c>
      <c r="AA831">
        <v>33.036371000000003</v>
      </c>
      <c r="AB831">
        <v>-117.256388</v>
      </c>
      <c r="AC831">
        <v>1</v>
      </c>
      <c r="AD831" t="s">
        <v>18387</v>
      </c>
      <c r="AE831">
        <v>1435</v>
      </c>
      <c r="AF831" t="s">
        <v>18875</v>
      </c>
      <c r="AI831" t="s">
        <v>18485</v>
      </c>
      <c r="AJ831" t="s">
        <v>18390</v>
      </c>
      <c r="AK831" t="s">
        <v>18391</v>
      </c>
      <c r="AL831">
        <v>92024</v>
      </c>
      <c r="AM831" t="s">
        <v>18392</v>
      </c>
      <c r="AN831" t="s">
        <v>18407</v>
      </c>
    </row>
    <row r="832" spans="1:40" ht="43.2" x14ac:dyDescent="0.3">
      <c r="A832" t="s">
        <v>4289</v>
      </c>
      <c r="B832" s="2" t="s">
        <v>15</v>
      </c>
      <c r="C832" s="3">
        <v>40025</v>
      </c>
      <c r="D832" t="s">
        <v>193</v>
      </c>
      <c r="E832" t="s">
        <v>1223</v>
      </c>
      <c r="F832" t="s">
        <v>1210</v>
      </c>
      <c r="G832" t="s">
        <v>4290</v>
      </c>
      <c r="H832" s="2" t="s">
        <v>163</v>
      </c>
      <c r="I832" s="2" t="s">
        <v>164</v>
      </c>
      <c r="J832" s="1" t="s">
        <v>4291</v>
      </c>
      <c r="K832" s="1">
        <f t="shared" si="54"/>
        <v>1</v>
      </c>
      <c r="L832" s="1">
        <f t="shared" si="54"/>
        <v>0</v>
      </c>
      <c r="M832" s="1">
        <f t="shared" si="54"/>
        <v>0</v>
      </c>
      <c r="N832" s="1">
        <f t="shared" si="54"/>
        <v>0</v>
      </c>
      <c r="O832" s="1">
        <f t="shared" si="55"/>
        <v>1</v>
      </c>
      <c r="P832" s="1" t="s">
        <v>18346</v>
      </c>
      <c r="Q832" s="1">
        <v>50</v>
      </c>
      <c r="R832" s="1">
        <v>85</v>
      </c>
      <c r="S832" s="9">
        <f t="shared" si="57"/>
        <v>50</v>
      </c>
      <c r="T832" s="8"/>
      <c r="U832" s="8"/>
      <c r="V832" s="8"/>
      <c r="W832" s="8"/>
      <c r="X832" s="8"/>
      <c r="Y832" s="10">
        <f t="shared" si="56"/>
        <v>0</v>
      </c>
      <c r="Z832" s="10">
        <f>IFERROR(INDEX(EFs!B:B,MATCH(P832,EFs!A:A,0))*Dataset!Y832/1000,0)</f>
        <v>0</v>
      </c>
      <c r="AA832">
        <v>33.387723000000001</v>
      </c>
      <c r="AB832">
        <v>-117.44475799999999</v>
      </c>
      <c r="AC832">
        <v>0.5</v>
      </c>
      <c r="AD832" t="s">
        <v>18422</v>
      </c>
      <c r="AI832" t="s">
        <v>18423</v>
      </c>
      <c r="AJ832" t="s">
        <v>18390</v>
      </c>
      <c r="AK832" t="s">
        <v>18391</v>
      </c>
      <c r="AL832">
        <v>92055</v>
      </c>
      <c r="AM832" t="s">
        <v>18392</v>
      </c>
      <c r="AN832" t="s">
        <v>18397</v>
      </c>
    </row>
    <row r="833" spans="1:40" ht="43.2" x14ac:dyDescent="0.3">
      <c r="A833" t="s">
        <v>4292</v>
      </c>
      <c r="B833" s="2" t="s">
        <v>15</v>
      </c>
      <c r="C833" s="3">
        <v>40025</v>
      </c>
      <c r="D833" t="s">
        <v>25</v>
      </c>
      <c r="E833" t="s">
        <v>4293</v>
      </c>
      <c r="F833" t="s">
        <v>72</v>
      </c>
      <c r="G833" t="s">
        <v>4294</v>
      </c>
      <c r="H833" s="2" t="s">
        <v>19</v>
      </c>
      <c r="I833" s="2" t="s">
        <v>20</v>
      </c>
      <c r="J833" s="1" t="s">
        <v>4295</v>
      </c>
      <c r="K833" s="1">
        <f t="shared" si="54"/>
        <v>1</v>
      </c>
      <c r="L833" s="1">
        <f t="shared" si="54"/>
        <v>0</v>
      </c>
      <c r="M833" s="1">
        <f t="shared" si="54"/>
        <v>0</v>
      </c>
      <c r="N833" s="1">
        <f t="shared" si="54"/>
        <v>0</v>
      </c>
      <c r="O833" s="1">
        <f t="shared" si="55"/>
        <v>1</v>
      </c>
      <c r="P833" s="1" t="s">
        <v>18346</v>
      </c>
      <c r="Q833" s="1" t="s">
        <v>18355</v>
      </c>
      <c r="R833" s="1">
        <v>94</v>
      </c>
      <c r="S833" s="9">
        <f t="shared" si="57"/>
        <v>70.095799999999997</v>
      </c>
      <c r="T833" s="8"/>
      <c r="U833" s="8"/>
      <c r="V833" s="8"/>
      <c r="W833" s="8"/>
      <c r="X833" s="8"/>
      <c r="Y833" s="10">
        <f t="shared" si="56"/>
        <v>0</v>
      </c>
      <c r="Z833" s="10">
        <f>IFERROR(INDEX(EFs!B:B,MATCH(P833,EFs!A:A,0))*Dataset!Y833/1000,0)</f>
        <v>0</v>
      </c>
      <c r="AA833">
        <v>32.718283999999997</v>
      </c>
      <c r="AB833">
        <v>-117.158205</v>
      </c>
      <c r="AC833">
        <v>1</v>
      </c>
      <c r="AD833" t="s">
        <v>18394</v>
      </c>
      <c r="AE833">
        <v>1245</v>
      </c>
      <c r="AF833" t="s">
        <v>18876</v>
      </c>
      <c r="AI833" t="s">
        <v>18389</v>
      </c>
      <c r="AJ833" t="s">
        <v>18390</v>
      </c>
      <c r="AK833" t="s">
        <v>18391</v>
      </c>
      <c r="AL833">
        <v>92101</v>
      </c>
      <c r="AM833" t="s">
        <v>18392</v>
      </c>
      <c r="AN833" t="s">
        <v>18397</v>
      </c>
    </row>
    <row r="834" spans="1:40" ht="28.8" x14ac:dyDescent="0.3">
      <c r="A834" t="s">
        <v>4296</v>
      </c>
      <c r="B834" s="2" t="s">
        <v>15</v>
      </c>
      <c r="C834" s="3">
        <v>40025</v>
      </c>
      <c r="D834" t="s">
        <v>25</v>
      </c>
      <c r="E834" t="s">
        <v>946</v>
      </c>
      <c r="F834" t="s">
        <v>4297</v>
      </c>
      <c r="G834" t="s">
        <v>4298</v>
      </c>
      <c r="H834" s="2" t="s">
        <v>949</v>
      </c>
      <c r="I834" s="2" t="s">
        <v>75</v>
      </c>
      <c r="J834" s="1" t="s">
        <v>4299</v>
      </c>
      <c r="K834" s="1">
        <f t="shared" si="54"/>
        <v>1</v>
      </c>
      <c r="L834" s="1">
        <f t="shared" si="54"/>
        <v>0</v>
      </c>
      <c r="M834" s="1">
        <f t="shared" si="54"/>
        <v>0</v>
      </c>
      <c r="N834" s="1">
        <f t="shared" ref="N834:N897" si="58">IFERROR(IF(SEARCH(N$1,$J834)&gt;0,1),0)</f>
        <v>0</v>
      </c>
      <c r="O834" s="1">
        <f t="shared" si="55"/>
        <v>1</v>
      </c>
      <c r="P834" s="1" t="s">
        <v>18346</v>
      </c>
      <c r="Q834" s="1" t="s">
        <v>18355</v>
      </c>
      <c r="R834" s="1">
        <v>170</v>
      </c>
      <c r="S834" s="9">
        <f t="shared" si="57"/>
        <v>126.76900000000001</v>
      </c>
      <c r="T834" s="3">
        <v>44562</v>
      </c>
      <c r="U834" s="8" t="s">
        <v>4300</v>
      </c>
      <c r="V834" s="3">
        <v>44562</v>
      </c>
      <c r="W834" s="8" t="s">
        <v>4301</v>
      </c>
      <c r="X834" s="8">
        <v>15.6</v>
      </c>
      <c r="Y834" s="10">
        <f t="shared" si="56"/>
        <v>1977.5964000000001</v>
      </c>
      <c r="Z834" s="10">
        <f>IFERROR(INDEX(EFs!B:B,MATCH(P834,EFs!A:A,0))*Dataset!Y834/1000,0)</f>
        <v>1.7964345703550846</v>
      </c>
      <c r="AA834">
        <v>33.086770000000001</v>
      </c>
      <c r="AB834">
        <v>-117.266352</v>
      </c>
      <c r="AC834">
        <v>1</v>
      </c>
      <c r="AD834" t="s">
        <v>18387</v>
      </c>
      <c r="AE834">
        <v>1960</v>
      </c>
      <c r="AF834" t="s">
        <v>18877</v>
      </c>
      <c r="AI834" t="s">
        <v>18509</v>
      </c>
      <c r="AJ834" t="s">
        <v>18390</v>
      </c>
      <c r="AK834" t="s">
        <v>18391</v>
      </c>
      <c r="AL834">
        <v>92009</v>
      </c>
      <c r="AM834" t="s">
        <v>18392</v>
      </c>
      <c r="AN834" t="s">
        <v>18393</v>
      </c>
    </row>
    <row r="835" spans="1:40" ht="28.8" x14ac:dyDescent="0.3">
      <c r="A835" t="s">
        <v>4302</v>
      </c>
      <c r="B835" s="2" t="s">
        <v>15</v>
      </c>
      <c r="C835" s="3">
        <v>40025</v>
      </c>
      <c r="D835" t="s">
        <v>25</v>
      </c>
      <c r="E835" t="s">
        <v>4303</v>
      </c>
      <c r="F835" t="s">
        <v>332</v>
      </c>
      <c r="G835" t="s">
        <v>4304</v>
      </c>
      <c r="H835" s="2" t="s">
        <v>242</v>
      </c>
      <c r="I835" s="2" t="s">
        <v>164</v>
      </c>
      <c r="J835" s="1" t="s">
        <v>4305</v>
      </c>
      <c r="K835" s="1">
        <f t="shared" ref="K835:N898" si="59">IFERROR(IF(SEARCH(K$1,$J835)&gt;0,1),0)</f>
        <v>1</v>
      </c>
      <c r="L835" s="1">
        <f t="shared" si="59"/>
        <v>0</v>
      </c>
      <c r="M835" s="1">
        <f t="shared" si="59"/>
        <v>0</v>
      </c>
      <c r="N835" s="1">
        <f t="shared" si="58"/>
        <v>0</v>
      </c>
      <c r="O835" s="1">
        <f t="shared" ref="O835:O898" si="60">SUM(K835:N835)</f>
        <v>1</v>
      </c>
      <c r="P835" s="1" t="s">
        <v>18346</v>
      </c>
      <c r="Q835" s="1" t="s">
        <v>18355</v>
      </c>
      <c r="R835" s="1">
        <v>68</v>
      </c>
      <c r="S835" s="9">
        <f t="shared" si="57"/>
        <v>50.707599999999999</v>
      </c>
      <c r="T835" s="8"/>
      <c r="U835" s="8"/>
      <c r="V835" s="8"/>
      <c r="W835" s="8"/>
      <c r="X835" s="8"/>
      <c r="Y835" s="10">
        <f t="shared" ref="Y835:Y898" si="61">X835*S835</f>
        <v>0</v>
      </c>
      <c r="Z835" s="10">
        <f>IFERROR(INDEX(EFs!B:B,MATCH(P835,EFs!A:A,0))*Dataset!Y835/1000,0)</f>
        <v>0</v>
      </c>
      <c r="AA835">
        <v>33.395201999999998</v>
      </c>
      <c r="AB835">
        <v>-117.189627</v>
      </c>
      <c r="AC835">
        <v>1</v>
      </c>
      <c r="AD835" t="s">
        <v>18408</v>
      </c>
      <c r="AF835" t="s">
        <v>18878</v>
      </c>
      <c r="AI835" t="s">
        <v>18435</v>
      </c>
      <c r="AJ835" t="s">
        <v>18390</v>
      </c>
      <c r="AK835" t="s">
        <v>18391</v>
      </c>
      <c r="AL835">
        <v>92028</v>
      </c>
      <c r="AM835" t="s">
        <v>18392</v>
      </c>
      <c r="AN835" t="s">
        <v>18397</v>
      </c>
    </row>
    <row r="836" spans="1:40" ht="43.2" x14ac:dyDescent="0.3">
      <c r="A836" t="s">
        <v>4306</v>
      </c>
      <c r="B836" s="2" t="s">
        <v>15</v>
      </c>
      <c r="C836" s="3">
        <v>40025</v>
      </c>
      <c r="D836" t="s">
        <v>25</v>
      </c>
      <c r="E836" t="s">
        <v>325</v>
      </c>
      <c r="F836" t="s">
        <v>4307</v>
      </c>
      <c r="G836" t="s">
        <v>4308</v>
      </c>
      <c r="H836" s="2" t="s">
        <v>523</v>
      </c>
      <c r="I836" s="2" t="s">
        <v>164</v>
      </c>
      <c r="J836" s="1" t="s">
        <v>4309</v>
      </c>
      <c r="K836" s="1">
        <f t="shared" si="59"/>
        <v>1</v>
      </c>
      <c r="L836" s="1">
        <f t="shared" si="59"/>
        <v>0</v>
      </c>
      <c r="M836" s="1">
        <f t="shared" si="59"/>
        <v>0</v>
      </c>
      <c r="N836" s="1">
        <f t="shared" si="58"/>
        <v>0</v>
      </c>
      <c r="O836" s="1">
        <f t="shared" si="60"/>
        <v>1</v>
      </c>
      <c r="P836" s="1" t="s">
        <v>18346</v>
      </c>
      <c r="Q836" s="1" t="s">
        <v>18355</v>
      </c>
      <c r="R836" s="1">
        <v>68</v>
      </c>
      <c r="S836" s="9">
        <f t="shared" ref="S836:S899" si="62">IFERROR(IF(Q836&lt;&gt;"",Q836,R836*0.7457),"Unknown")</f>
        <v>50.707599999999999</v>
      </c>
      <c r="T836" s="8"/>
      <c r="U836" s="8"/>
      <c r="V836" s="8"/>
      <c r="W836" s="8"/>
      <c r="X836" s="8"/>
      <c r="Y836" s="10">
        <f t="shared" si="61"/>
        <v>0</v>
      </c>
      <c r="Z836" s="10">
        <f>IFERROR(INDEX(EFs!B:B,MATCH(P836,EFs!A:A,0))*Dataset!Y836/1000,0)</f>
        <v>0</v>
      </c>
      <c r="AA836">
        <v>33.225394999999999</v>
      </c>
      <c r="AB836">
        <v>-117.36580499999999</v>
      </c>
      <c r="AC836">
        <v>1</v>
      </c>
      <c r="AD836" t="s">
        <v>18394</v>
      </c>
      <c r="AE836">
        <v>695</v>
      </c>
      <c r="AF836" t="s">
        <v>18879</v>
      </c>
      <c r="AI836" t="s">
        <v>18410</v>
      </c>
      <c r="AJ836" t="s">
        <v>18390</v>
      </c>
      <c r="AK836" t="s">
        <v>18391</v>
      </c>
      <c r="AL836">
        <v>92058</v>
      </c>
      <c r="AM836" t="s">
        <v>18392</v>
      </c>
      <c r="AN836" t="s">
        <v>18397</v>
      </c>
    </row>
    <row r="837" spans="1:40" ht="28.8" x14ac:dyDescent="0.3">
      <c r="A837" t="s">
        <v>4310</v>
      </c>
      <c r="B837" s="2" t="s">
        <v>15</v>
      </c>
      <c r="C837" s="3">
        <v>40025</v>
      </c>
      <c r="D837" t="s">
        <v>25</v>
      </c>
      <c r="E837" t="s">
        <v>4311</v>
      </c>
      <c r="F837" t="s">
        <v>27</v>
      </c>
      <c r="G837" t="s">
        <v>4312</v>
      </c>
      <c r="H837" s="2" t="s">
        <v>154</v>
      </c>
      <c r="I837" s="2" t="s">
        <v>155</v>
      </c>
      <c r="J837" s="1" t="s">
        <v>4313</v>
      </c>
      <c r="K837" s="1">
        <f t="shared" si="59"/>
        <v>1</v>
      </c>
      <c r="L837" s="1">
        <f t="shared" si="59"/>
        <v>0</v>
      </c>
      <c r="M837" s="1">
        <f t="shared" si="59"/>
        <v>0</v>
      </c>
      <c r="N837" s="1">
        <f t="shared" si="58"/>
        <v>0</v>
      </c>
      <c r="O837" s="1">
        <f t="shared" si="60"/>
        <v>1</v>
      </c>
      <c r="P837" s="1" t="s">
        <v>18346</v>
      </c>
      <c r="Q837" s="1" t="s">
        <v>18355</v>
      </c>
      <c r="R837" s="1">
        <v>68</v>
      </c>
      <c r="S837" s="9">
        <f t="shared" si="62"/>
        <v>50.707599999999999</v>
      </c>
      <c r="T837" s="3">
        <v>44435</v>
      </c>
      <c r="U837" s="8" t="s">
        <v>4314</v>
      </c>
      <c r="V837" s="3">
        <v>44435</v>
      </c>
      <c r="W837" s="8" t="s">
        <v>4315</v>
      </c>
      <c r="X837" s="8">
        <v>0.6</v>
      </c>
      <c r="Y837" s="10">
        <f t="shared" si="61"/>
        <v>30.42456</v>
      </c>
      <c r="Z837" s="10">
        <f>IFERROR(INDEX(EFs!B:B,MATCH(P837,EFs!A:A,0))*Dataset!Y837/1000,0)</f>
        <v>2.7637454928539761E-2</v>
      </c>
      <c r="AA837">
        <v>33.104405</v>
      </c>
      <c r="AB837">
        <v>-117.096282</v>
      </c>
      <c r="AC837">
        <v>1</v>
      </c>
      <c r="AD837" t="s">
        <v>18387</v>
      </c>
      <c r="AE837">
        <v>1539</v>
      </c>
      <c r="AF837" t="s">
        <v>18880</v>
      </c>
      <c r="AI837" t="s">
        <v>18421</v>
      </c>
      <c r="AJ837" t="s">
        <v>18390</v>
      </c>
      <c r="AK837" t="s">
        <v>18391</v>
      </c>
      <c r="AL837">
        <v>92029</v>
      </c>
      <c r="AM837" t="s">
        <v>18392</v>
      </c>
      <c r="AN837" t="s">
        <v>18393</v>
      </c>
    </row>
    <row r="838" spans="1:40" ht="43.2" x14ac:dyDescent="0.3">
      <c r="A838" t="s">
        <v>4316</v>
      </c>
      <c r="B838" s="2" t="s">
        <v>15</v>
      </c>
      <c r="C838" s="3">
        <v>40025</v>
      </c>
      <c r="D838" t="s">
        <v>25</v>
      </c>
      <c r="E838" t="s">
        <v>325</v>
      </c>
      <c r="F838" t="s">
        <v>2075</v>
      </c>
      <c r="G838" t="s">
        <v>4317</v>
      </c>
      <c r="H838" s="2" t="s">
        <v>511</v>
      </c>
      <c r="I838" s="2" t="s">
        <v>75</v>
      </c>
      <c r="J838" s="1" t="s">
        <v>4318</v>
      </c>
      <c r="K838" s="1">
        <f t="shared" si="59"/>
        <v>1</v>
      </c>
      <c r="L838" s="1">
        <f t="shared" si="59"/>
        <v>0</v>
      </c>
      <c r="M838" s="1">
        <f t="shared" si="59"/>
        <v>0</v>
      </c>
      <c r="N838" s="1">
        <f t="shared" si="58"/>
        <v>0</v>
      </c>
      <c r="O838" s="1">
        <f t="shared" si="60"/>
        <v>1</v>
      </c>
      <c r="P838" s="1" t="s">
        <v>18346</v>
      </c>
      <c r="Q838" s="1" t="s">
        <v>18355</v>
      </c>
      <c r="R838" s="1">
        <v>102</v>
      </c>
      <c r="S838" s="9">
        <f t="shared" si="62"/>
        <v>76.061400000000006</v>
      </c>
      <c r="T838" s="8"/>
      <c r="U838" s="8"/>
      <c r="V838" s="8"/>
      <c r="W838" s="8"/>
      <c r="X838" s="8"/>
      <c r="Y838" s="10">
        <f t="shared" si="61"/>
        <v>0</v>
      </c>
      <c r="Z838" s="10">
        <f>IFERROR(INDEX(EFs!B:B,MATCH(P838,EFs!A:A,0))*Dataset!Y838/1000,0)</f>
        <v>0</v>
      </c>
      <c r="AA838">
        <v>33.050835999999997</v>
      </c>
      <c r="AB838">
        <v>-117.268066</v>
      </c>
      <c r="AC838">
        <v>0.7</v>
      </c>
      <c r="AD838" t="s">
        <v>18408</v>
      </c>
      <c r="AF838" t="s">
        <v>18881</v>
      </c>
      <c r="AI838" t="s">
        <v>18485</v>
      </c>
      <c r="AJ838" t="s">
        <v>18390</v>
      </c>
      <c r="AK838" t="s">
        <v>18391</v>
      </c>
      <c r="AL838">
        <v>92024</v>
      </c>
      <c r="AM838" t="s">
        <v>18392</v>
      </c>
      <c r="AN838" t="s">
        <v>18397</v>
      </c>
    </row>
    <row r="839" spans="1:40" ht="43.2" x14ac:dyDescent="0.3">
      <c r="A839" t="s">
        <v>4319</v>
      </c>
      <c r="B839" s="2" t="s">
        <v>15</v>
      </c>
      <c r="C839" s="3">
        <v>40025</v>
      </c>
      <c r="D839" t="s">
        <v>25</v>
      </c>
      <c r="E839" t="s">
        <v>4320</v>
      </c>
      <c r="F839" t="s">
        <v>27</v>
      </c>
      <c r="G839" t="s">
        <v>4321</v>
      </c>
      <c r="H839" s="2" t="s">
        <v>163</v>
      </c>
      <c r="I839" s="2" t="s">
        <v>164</v>
      </c>
      <c r="J839" s="1" t="s">
        <v>4322</v>
      </c>
      <c r="K839" s="1">
        <f t="shared" si="59"/>
        <v>1</v>
      </c>
      <c r="L839" s="1">
        <f t="shared" si="59"/>
        <v>0</v>
      </c>
      <c r="M839" s="1">
        <f t="shared" si="59"/>
        <v>0</v>
      </c>
      <c r="N839" s="1">
        <f t="shared" si="58"/>
        <v>0</v>
      </c>
      <c r="O839" s="1">
        <f t="shared" si="60"/>
        <v>1</v>
      </c>
      <c r="P839" s="1" t="s">
        <v>18346</v>
      </c>
      <c r="Q839" s="1" t="s">
        <v>18355</v>
      </c>
      <c r="R839" s="1">
        <v>102</v>
      </c>
      <c r="S839" s="9">
        <f t="shared" si="62"/>
        <v>76.061400000000006</v>
      </c>
      <c r="T839" s="8"/>
      <c r="U839" s="8"/>
      <c r="V839" s="8"/>
      <c r="W839" s="8"/>
      <c r="X839" s="8"/>
      <c r="Y839" s="10">
        <f t="shared" si="61"/>
        <v>0</v>
      </c>
      <c r="Z839" s="10">
        <f>IFERROR(INDEX(EFs!B:B,MATCH(P839,EFs!A:A,0))*Dataset!Y839/1000,0)</f>
        <v>0</v>
      </c>
      <c r="AA839">
        <v>33.150951999999997</v>
      </c>
      <c r="AB839">
        <v>-117.302797</v>
      </c>
      <c r="AC839">
        <v>0.69</v>
      </c>
      <c r="AD839" t="s">
        <v>18429</v>
      </c>
      <c r="AE839">
        <v>5005</v>
      </c>
      <c r="AF839" t="s">
        <v>18484</v>
      </c>
      <c r="AI839" t="s">
        <v>18509</v>
      </c>
      <c r="AJ839" t="s">
        <v>18390</v>
      </c>
      <c r="AK839" t="s">
        <v>18391</v>
      </c>
      <c r="AL839">
        <v>92008</v>
      </c>
      <c r="AM839" t="s">
        <v>18392</v>
      </c>
      <c r="AN839" t="s">
        <v>18393</v>
      </c>
    </row>
    <row r="840" spans="1:40" ht="43.2" x14ac:dyDescent="0.3">
      <c r="A840" t="s">
        <v>4323</v>
      </c>
      <c r="B840" s="2" t="s">
        <v>15</v>
      </c>
      <c r="C840" s="3">
        <v>40025</v>
      </c>
      <c r="D840" t="s">
        <v>25</v>
      </c>
      <c r="E840" t="s">
        <v>325</v>
      </c>
      <c r="F840" t="s">
        <v>4324</v>
      </c>
      <c r="G840" t="s">
        <v>4325</v>
      </c>
      <c r="H840" s="2" t="s">
        <v>313</v>
      </c>
      <c r="I840" s="2" t="s">
        <v>53</v>
      </c>
      <c r="J840" s="1" t="s">
        <v>4326</v>
      </c>
      <c r="K840" s="1">
        <f t="shared" si="59"/>
        <v>1</v>
      </c>
      <c r="L840" s="1">
        <f t="shared" si="59"/>
        <v>0</v>
      </c>
      <c r="M840" s="1">
        <f t="shared" si="59"/>
        <v>0</v>
      </c>
      <c r="N840" s="1">
        <f t="shared" si="58"/>
        <v>0</v>
      </c>
      <c r="O840" s="1">
        <f t="shared" si="60"/>
        <v>1</v>
      </c>
      <c r="P840" s="1" t="s">
        <v>18346</v>
      </c>
      <c r="Q840" s="1" t="s">
        <v>18355</v>
      </c>
      <c r="R840" s="1">
        <v>102</v>
      </c>
      <c r="S840" s="9">
        <f t="shared" si="62"/>
        <v>76.061400000000006</v>
      </c>
      <c r="T840" s="3">
        <v>44662</v>
      </c>
      <c r="U840" s="8" t="s">
        <v>4327</v>
      </c>
      <c r="V840" s="3">
        <v>44662</v>
      </c>
      <c r="W840" s="8" t="s">
        <v>4328</v>
      </c>
      <c r="X840" s="8">
        <v>3.9</v>
      </c>
      <c r="Y840" s="10">
        <f t="shared" si="61"/>
        <v>296.63946000000004</v>
      </c>
      <c r="Z840" s="10">
        <f>IFERROR(INDEX(EFs!B:B,MATCH(P840,EFs!A:A,0))*Dataset!Y840/1000,0)</f>
        <v>0.26946518555326271</v>
      </c>
      <c r="AA840">
        <v>33.184896000000002</v>
      </c>
      <c r="AB840">
        <v>-117.129166</v>
      </c>
      <c r="AC840">
        <v>1</v>
      </c>
      <c r="AD840" t="s">
        <v>18387</v>
      </c>
      <c r="AE840">
        <v>1219</v>
      </c>
      <c r="AF840" t="s">
        <v>18882</v>
      </c>
      <c r="AI840" t="s">
        <v>18421</v>
      </c>
      <c r="AJ840" t="s">
        <v>18390</v>
      </c>
      <c r="AK840" t="s">
        <v>18391</v>
      </c>
      <c r="AL840">
        <v>92026</v>
      </c>
      <c r="AM840" t="s">
        <v>18392</v>
      </c>
      <c r="AN840" t="s">
        <v>18393</v>
      </c>
    </row>
    <row r="841" spans="1:40" ht="28.8" x14ac:dyDescent="0.3">
      <c r="A841" t="s">
        <v>4329</v>
      </c>
      <c r="B841" s="2" t="s">
        <v>15</v>
      </c>
      <c r="C841" s="3">
        <v>40025</v>
      </c>
      <c r="D841" t="s">
        <v>25</v>
      </c>
      <c r="E841" t="s">
        <v>325</v>
      </c>
      <c r="F841" t="s">
        <v>4330</v>
      </c>
      <c r="G841" t="s">
        <v>4331</v>
      </c>
      <c r="H841" s="2" t="s">
        <v>1013</v>
      </c>
      <c r="I841" s="2" t="s">
        <v>236</v>
      </c>
      <c r="J841" s="1" t="s">
        <v>4332</v>
      </c>
      <c r="K841" s="1">
        <f t="shared" si="59"/>
        <v>1</v>
      </c>
      <c r="L841" s="1">
        <f t="shared" si="59"/>
        <v>0</v>
      </c>
      <c r="M841" s="1">
        <f t="shared" si="59"/>
        <v>0</v>
      </c>
      <c r="N841" s="1">
        <f t="shared" si="58"/>
        <v>0</v>
      </c>
      <c r="O841" s="1">
        <f t="shared" si="60"/>
        <v>1</v>
      </c>
      <c r="P841" s="1" t="s">
        <v>18346</v>
      </c>
      <c r="Q841" s="1" t="s">
        <v>18355</v>
      </c>
      <c r="R841" s="1">
        <v>68</v>
      </c>
      <c r="S841" s="9">
        <f t="shared" si="62"/>
        <v>50.707599999999999</v>
      </c>
      <c r="T841" s="3">
        <v>44370</v>
      </c>
      <c r="U841" s="8" t="s">
        <v>4333</v>
      </c>
      <c r="V841" s="3">
        <v>44370</v>
      </c>
      <c r="W841" s="8" t="s">
        <v>4333</v>
      </c>
      <c r="X841" s="8">
        <v>0</v>
      </c>
      <c r="Y841" s="10">
        <f t="shared" si="61"/>
        <v>0</v>
      </c>
      <c r="Z841" s="10">
        <f>IFERROR(INDEX(EFs!B:B,MATCH(P841,EFs!A:A,0))*Dataset!Y841/1000,0)</f>
        <v>0</v>
      </c>
      <c r="AA841">
        <v>32.926716999999996</v>
      </c>
      <c r="AB841">
        <v>-117.232955</v>
      </c>
      <c r="AC841">
        <v>1</v>
      </c>
      <c r="AD841" t="s">
        <v>18394</v>
      </c>
      <c r="AE841">
        <v>3701</v>
      </c>
      <c r="AF841" t="s">
        <v>18883</v>
      </c>
      <c r="AI841" t="s">
        <v>18389</v>
      </c>
      <c r="AJ841" t="s">
        <v>18390</v>
      </c>
      <c r="AK841" t="s">
        <v>18391</v>
      </c>
      <c r="AL841">
        <v>92130</v>
      </c>
      <c r="AM841" t="s">
        <v>18392</v>
      </c>
      <c r="AN841" t="s">
        <v>18397</v>
      </c>
    </row>
    <row r="842" spans="1:40" ht="57.6" x14ac:dyDescent="0.3">
      <c r="A842" t="s">
        <v>4334</v>
      </c>
      <c r="B842" s="2" t="s">
        <v>15</v>
      </c>
      <c r="C842" s="3">
        <v>40025</v>
      </c>
      <c r="D842" t="s">
        <v>193</v>
      </c>
      <c r="E842" t="s">
        <v>4335</v>
      </c>
      <c r="F842" t="s">
        <v>4336</v>
      </c>
      <c r="G842" t="s">
        <v>4337</v>
      </c>
      <c r="H842" s="2" t="s">
        <v>217</v>
      </c>
      <c r="I842" s="2" t="s">
        <v>218</v>
      </c>
      <c r="J842" s="1" t="s">
        <v>4338</v>
      </c>
      <c r="K842" s="1">
        <f t="shared" si="59"/>
        <v>1</v>
      </c>
      <c r="L842" s="1">
        <f t="shared" si="59"/>
        <v>0</v>
      </c>
      <c r="M842" s="1">
        <f t="shared" si="59"/>
        <v>0</v>
      </c>
      <c r="N842" s="1">
        <f t="shared" si="58"/>
        <v>0</v>
      </c>
      <c r="O842" s="1">
        <f t="shared" si="60"/>
        <v>1</v>
      </c>
      <c r="P842" s="1" t="s">
        <v>18346</v>
      </c>
      <c r="Q842" s="1">
        <v>750</v>
      </c>
      <c r="R842" s="1">
        <v>1114</v>
      </c>
      <c r="S842" s="9">
        <f t="shared" si="62"/>
        <v>750</v>
      </c>
      <c r="T842" s="8"/>
      <c r="U842" s="8"/>
      <c r="V842" s="8"/>
      <c r="W842" s="8"/>
      <c r="X842" s="8"/>
      <c r="Y842" s="10">
        <f t="shared" si="61"/>
        <v>0</v>
      </c>
      <c r="Z842" s="10">
        <f>IFERROR(INDEX(EFs!B:B,MATCH(P842,EFs!A:A,0))*Dataset!Y842/1000,0)</f>
        <v>0</v>
      </c>
      <c r="AA842">
        <v>32.591116999999997</v>
      </c>
      <c r="AB842">
        <v>-116.92344</v>
      </c>
      <c r="AC842">
        <v>1</v>
      </c>
      <c r="AD842" t="s">
        <v>18387</v>
      </c>
      <c r="AE842">
        <v>446</v>
      </c>
      <c r="AF842" t="s">
        <v>18492</v>
      </c>
      <c r="AI842" t="s">
        <v>18389</v>
      </c>
      <c r="AJ842" t="s">
        <v>18390</v>
      </c>
      <c r="AK842" t="s">
        <v>18391</v>
      </c>
      <c r="AL842">
        <v>92154</v>
      </c>
      <c r="AM842" t="s">
        <v>18392</v>
      </c>
      <c r="AN842" t="s">
        <v>18393</v>
      </c>
    </row>
    <row r="843" spans="1:40" ht="57.6" x14ac:dyDescent="0.3">
      <c r="A843" t="s">
        <v>4339</v>
      </c>
      <c r="B843" s="2" t="s">
        <v>15</v>
      </c>
      <c r="C843" s="3">
        <v>40025</v>
      </c>
      <c r="D843" t="s">
        <v>193</v>
      </c>
      <c r="E843" t="s">
        <v>2466</v>
      </c>
      <c r="F843" t="s">
        <v>72</v>
      </c>
      <c r="G843" t="s">
        <v>4340</v>
      </c>
      <c r="H843" s="2" t="s">
        <v>275</v>
      </c>
      <c r="I843" s="2" t="s">
        <v>139</v>
      </c>
      <c r="J843" s="1" t="s">
        <v>4341</v>
      </c>
      <c r="K843" s="1">
        <f t="shared" si="59"/>
        <v>1</v>
      </c>
      <c r="L843" s="1">
        <f t="shared" si="59"/>
        <v>0</v>
      </c>
      <c r="M843" s="1">
        <f t="shared" si="59"/>
        <v>0</v>
      </c>
      <c r="N843" s="1">
        <f t="shared" si="58"/>
        <v>0</v>
      </c>
      <c r="O843" s="1">
        <f t="shared" si="60"/>
        <v>1</v>
      </c>
      <c r="P843" s="1" t="s">
        <v>18346</v>
      </c>
      <c r="Q843" s="1">
        <v>420</v>
      </c>
      <c r="R843" s="1">
        <v>635</v>
      </c>
      <c r="S843" s="9">
        <f t="shared" si="62"/>
        <v>420</v>
      </c>
      <c r="T843" s="8"/>
      <c r="U843" s="8"/>
      <c r="V843" s="8"/>
      <c r="W843" s="8"/>
      <c r="X843" s="8"/>
      <c r="Y843" s="10">
        <f t="shared" si="61"/>
        <v>0</v>
      </c>
      <c r="Z843" s="10">
        <f>IFERROR(INDEX(EFs!B:B,MATCH(P843,EFs!A:A,0))*Dataset!Y843/1000,0)</f>
        <v>0</v>
      </c>
      <c r="AA843">
        <v>32.839818999999999</v>
      </c>
      <c r="AB843">
        <v>-116.992367</v>
      </c>
      <c r="AC843">
        <v>1</v>
      </c>
      <c r="AD843" t="s">
        <v>18387</v>
      </c>
      <c r="AE843">
        <v>9416</v>
      </c>
      <c r="AF843" t="s">
        <v>18441</v>
      </c>
      <c r="AI843" t="s">
        <v>18442</v>
      </c>
      <c r="AJ843" t="s">
        <v>18390</v>
      </c>
      <c r="AK843" t="s">
        <v>18391</v>
      </c>
      <c r="AL843">
        <v>92071</v>
      </c>
      <c r="AM843" t="s">
        <v>18392</v>
      </c>
      <c r="AN843" t="s">
        <v>18393</v>
      </c>
    </row>
    <row r="844" spans="1:40" ht="57.6" x14ac:dyDescent="0.3">
      <c r="A844" t="s">
        <v>4342</v>
      </c>
      <c r="B844" s="2" t="s">
        <v>15</v>
      </c>
      <c r="C844" s="3">
        <v>40025</v>
      </c>
      <c r="D844" t="s">
        <v>193</v>
      </c>
      <c r="E844" t="s">
        <v>4343</v>
      </c>
      <c r="F844" t="s">
        <v>27</v>
      </c>
      <c r="G844" t="s">
        <v>4344</v>
      </c>
      <c r="H844" s="2" t="s">
        <v>201</v>
      </c>
      <c r="I844" s="2" t="s">
        <v>46</v>
      </c>
      <c r="J844" s="1" t="s">
        <v>4345</v>
      </c>
      <c r="K844" s="1">
        <f t="shared" si="59"/>
        <v>1</v>
      </c>
      <c r="L844" s="1">
        <f t="shared" si="59"/>
        <v>0</v>
      </c>
      <c r="M844" s="1">
        <f t="shared" si="59"/>
        <v>0</v>
      </c>
      <c r="N844" s="1">
        <f t="shared" si="58"/>
        <v>0</v>
      </c>
      <c r="O844" s="1">
        <f t="shared" si="60"/>
        <v>1</v>
      </c>
      <c r="P844" s="1" t="s">
        <v>18346</v>
      </c>
      <c r="Q844" s="1">
        <v>175</v>
      </c>
      <c r="R844" s="1">
        <v>325</v>
      </c>
      <c r="S844" s="9">
        <f t="shared" si="62"/>
        <v>175</v>
      </c>
      <c r="T844" s="8"/>
      <c r="U844" s="8"/>
      <c r="V844" s="8"/>
      <c r="W844" s="8"/>
      <c r="X844" s="8"/>
      <c r="Y844" s="10">
        <f t="shared" si="61"/>
        <v>0</v>
      </c>
      <c r="Z844" s="10">
        <f>IFERROR(INDEX(EFs!B:B,MATCH(P844,EFs!A:A,0))*Dataset!Y844/1000,0)</f>
        <v>0</v>
      </c>
      <c r="AA844">
        <v>32.839742000000001</v>
      </c>
      <c r="AB844">
        <v>-117.272013</v>
      </c>
      <c r="AC844">
        <v>1</v>
      </c>
      <c r="AD844" t="s">
        <v>18387</v>
      </c>
      <c r="AE844">
        <v>7435</v>
      </c>
      <c r="AF844" t="s">
        <v>18602</v>
      </c>
      <c r="AI844" t="s">
        <v>18428</v>
      </c>
      <c r="AJ844" t="s">
        <v>18390</v>
      </c>
      <c r="AK844" t="s">
        <v>18391</v>
      </c>
      <c r="AL844">
        <v>92037</v>
      </c>
      <c r="AM844" t="s">
        <v>18392</v>
      </c>
      <c r="AN844" t="s">
        <v>18393</v>
      </c>
    </row>
    <row r="845" spans="1:40" ht="43.2" x14ac:dyDescent="0.3">
      <c r="A845" t="s">
        <v>4346</v>
      </c>
      <c r="B845" s="2" t="s">
        <v>15</v>
      </c>
      <c r="C845" s="3">
        <v>40025</v>
      </c>
      <c r="D845" t="s">
        <v>193</v>
      </c>
      <c r="E845" t="s">
        <v>4347</v>
      </c>
      <c r="F845" t="s">
        <v>4348</v>
      </c>
      <c r="G845" t="s">
        <v>4349</v>
      </c>
      <c r="H845" s="2" t="s">
        <v>38</v>
      </c>
      <c r="I845" s="2" t="s">
        <v>30</v>
      </c>
      <c r="J845" s="1" t="s">
        <v>4350</v>
      </c>
      <c r="K845" s="1">
        <f t="shared" si="59"/>
        <v>1</v>
      </c>
      <c r="L845" s="1">
        <f t="shared" si="59"/>
        <v>0</v>
      </c>
      <c r="M845" s="1">
        <f t="shared" si="59"/>
        <v>0</v>
      </c>
      <c r="N845" s="1">
        <f t="shared" si="58"/>
        <v>0</v>
      </c>
      <c r="O845" s="1">
        <f t="shared" si="60"/>
        <v>1</v>
      </c>
      <c r="P845" s="1" t="s">
        <v>18346</v>
      </c>
      <c r="Q845" s="1">
        <v>150</v>
      </c>
      <c r="R845" s="1">
        <v>325</v>
      </c>
      <c r="S845" s="9">
        <f t="shared" si="62"/>
        <v>150</v>
      </c>
      <c r="T845" s="3">
        <v>44657</v>
      </c>
      <c r="U845" s="8" t="s">
        <v>4351</v>
      </c>
      <c r="V845" s="3">
        <v>44657</v>
      </c>
      <c r="W845" s="8" t="s">
        <v>4352</v>
      </c>
      <c r="X845" s="8">
        <v>7.9</v>
      </c>
      <c r="Y845" s="10">
        <f t="shared" si="61"/>
        <v>1185</v>
      </c>
      <c r="Z845" s="10">
        <f>IFERROR(INDEX(EFs!B:B,MATCH(P845,EFs!A:A,0))*Dataset!Y845/1000,0)</f>
        <v>1.0764456113850001</v>
      </c>
      <c r="AA845">
        <v>32.913426999999999</v>
      </c>
      <c r="AB845">
        <v>-117.109116</v>
      </c>
      <c r="AC845">
        <v>1</v>
      </c>
      <c r="AD845" t="s">
        <v>18387</v>
      </c>
      <c r="AE845">
        <v>10625</v>
      </c>
      <c r="AF845" t="s">
        <v>18884</v>
      </c>
      <c r="AG845" t="s">
        <v>18510</v>
      </c>
      <c r="AH845" t="s">
        <v>75</v>
      </c>
      <c r="AI845" t="s">
        <v>18389</v>
      </c>
      <c r="AJ845" t="s">
        <v>18390</v>
      </c>
      <c r="AK845" t="s">
        <v>18391</v>
      </c>
      <c r="AL845">
        <v>92131</v>
      </c>
      <c r="AM845" t="s">
        <v>18392</v>
      </c>
      <c r="AN845" t="s">
        <v>18393</v>
      </c>
    </row>
    <row r="846" spans="1:40" ht="28.8" x14ac:dyDescent="0.3">
      <c r="A846" t="s">
        <v>4353</v>
      </c>
      <c r="B846" s="2" t="s">
        <v>15</v>
      </c>
      <c r="C846" s="3">
        <v>40025</v>
      </c>
      <c r="D846" t="s">
        <v>25</v>
      </c>
      <c r="E846" t="s">
        <v>4343</v>
      </c>
      <c r="F846" t="s">
        <v>27</v>
      </c>
      <c r="G846" t="s">
        <v>4354</v>
      </c>
      <c r="H846" s="2" t="s">
        <v>797</v>
      </c>
      <c r="I846" s="2" t="s">
        <v>30</v>
      </c>
      <c r="J846" s="1" t="s">
        <v>4355</v>
      </c>
      <c r="K846" s="1">
        <f t="shared" si="59"/>
        <v>1</v>
      </c>
      <c r="L846" s="1">
        <f t="shared" si="59"/>
        <v>0</v>
      </c>
      <c r="M846" s="1">
        <f t="shared" si="59"/>
        <v>0</v>
      </c>
      <c r="N846" s="1">
        <f t="shared" si="58"/>
        <v>0</v>
      </c>
      <c r="O846" s="1">
        <f t="shared" si="60"/>
        <v>1</v>
      </c>
      <c r="P846" s="1" t="s">
        <v>18346</v>
      </c>
      <c r="Q846" s="1" t="s">
        <v>18355</v>
      </c>
      <c r="R846" s="1">
        <v>102</v>
      </c>
      <c r="S846" s="9">
        <f t="shared" si="62"/>
        <v>76.061400000000006</v>
      </c>
      <c r="T846" s="3">
        <v>44657</v>
      </c>
      <c r="U846" s="8" t="s">
        <v>4356</v>
      </c>
      <c r="V846" s="3">
        <v>44657</v>
      </c>
      <c r="W846" s="8" t="s">
        <v>4357</v>
      </c>
      <c r="X846" s="8">
        <v>2.2000000000000002</v>
      </c>
      <c r="Y846" s="10">
        <f t="shared" si="61"/>
        <v>167.33508000000003</v>
      </c>
      <c r="Z846" s="10">
        <f>IFERROR(INDEX(EFs!B:B,MATCH(P846,EFs!A:A,0))*Dataset!Y846/1000,0)</f>
        <v>0.15200600210696871</v>
      </c>
      <c r="AA846">
        <v>32.993198999999997</v>
      </c>
      <c r="AB846">
        <v>-117.070567</v>
      </c>
      <c r="AC846">
        <v>1</v>
      </c>
      <c r="AD846" t="s">
        <v>18394</v>
      </c>
      <c r="AE846">
        <v>12124</v>
      </c>
      <c r="AF846" t="s">
        <v>18885</v>
      </c>
      <c r="AI846" t="s">
        <v>18389</v>
      </c>
      <c r="AJ846" t="s">
        <v>18390</v>
      </c>
      <c r="AK846" t="s">
        <v>18391</v>
      </c>
      <c r="AL846">
        <v>92128</v>
      </c>
      <c r="AM846" t="s">
        <v>18392</v>
      </c>
      <c r="AN846" t="s">
        <v>18397</v>
      </c>
    </row>
    <row r="847" spans="1:40" ht="28.8" x14ac:dyDescent="0.3">
      <c r="A847" t="s">
        <v>4358</v>
      </c>
      <c r="B847" s="2" t="s">
        <v>15</v>
      </c>
      <c r="C847" s="3">
        <v>40025</v>
      </c>
      <c r="D847" t="s">
        <v>25</v>
      </c>
      <c r="E847" t="s">
        <v>4359</v>
      </c>
      <c r="F847" t="s">
        <v>4360</v>
      </c>
      <c r="G847" t="s">
        <v>4361</v>
      </c>
      <c r="H847" s="2" t="s">
        <v>1542</v>
      </c>
      <c r="I847" s="2" t="s">
        <v>236</v>
      </c>
      <c r="J847" s="1" t="s">
        <v>4362</v>
      </c>
      <c r="K847" s="1">
        <f t="shared" si="59"/>
        <v>1</v>
      </c>
      <c r="L847" s="1">
        <f t="shared" si="59"/>
        <v>0</v>
      </c>
      <c r="M847" s="1">
        <f t="shared" si="59"/>
        <v>0</v>
      </c>
      <c r="N847" s="1">
        <f t="shared" si="58"/>
        <v>0</v>
      </c>
      <c r="O847" s="1">
        <f t="shared" si="60"/>
        <v>1</v>
      </c>
      <c r="P847" s="1" t="s">
        <v>18346</v>
      </c>
      <c r="Q847" s="1" t="s">
        <v>18355</v>
      </c>
      <c r="R847" s="1">
        <v>166</v>
      </c>
      <c r="S847" s="9">
        <f t="shared" si="62"/>
        <v>123.78620000000001</v>
      </c>
      <c r="T847" s="3">
        <v>44413</v>
      </c>
      <c r="U847" s="8" t="s">
        <v>4363</v>
      </c>
      <c r="V847" s="3">
        <v>44413</v>
      </c>
      <c r="W847" s="8" t="s">
        <v>4364</v>
      </c>
      <c r="X847" s="8">
        <v>4.5</v>
      </c>
      <c r="Y847" s="10">
        <f t="shared" si="61"/>
        <v>557.03790000000004</v>
      </c>
      <c r="Z847" s="10">
        <f>IFERROR(INDEX(EFs!B:B,MATCH(P847,EFs!A:A,0))*Dataset!Y847/1000,0)</f>
        <v>0.50600928508870591</v>
      </c>
      <c r="AA847">
        <v>32.814208000000001</v>
      </c>
      <c r="AB847">
        <v>-117.155134</v>
      </c>
      <c r="AC847">
        <v>1</v>
      </c>
      <c r="AD847" t="s">
        <v>18387</v>
      </c>
      <c r="AE847">
        <v>7888</v>
      </c>
      <c r="AF847" t="s">
        <v>18886</v>
      </c>
      <c r="AI847" t="s">
        <v>18389</v>
      </c>
      <c r="AJ847" t="s">
        <v>18390</v>
      </c>
      <c r="AK847" t="s">
        <v>18391</v>
      </c>
      <c r="AL847">
        <v>92111</v>
      </c>
      <c r="AM847" t="s">
        <v>18392</v>
      </c>
      <c r="AN847" t="s">
        <v>18393</v>
      </c>
    </row>
    <row r="848" spans="1:40" ht="28.8" x14ac:dyDescent="0.3">
      <c r="A848" t="s">
        <v>4365</v>
      </c>
      <c r="B848" s="2" t="s">
        <v>15</v>
      </c>
      <c r="C848" s="3">
        <v>40025</v>
      </c>
      <c r="D848" t="s">
        <v>25</v>
      </c>
      <c r="E848" t="s">
        <v>4343</v>
      </c>
      <c r="F848" t="s">
        <v>27</v>
      </c>
      <c r="G848" t="s">
        <v>4366</v>
      </c>
      <c r="H848" s="2" t="s">
        <v>201</v>
      </c>
      <c r="I848" s="2" t="s">
        <v>46</v>
      </c>
      <c r="J848" s="1" t="s">
        <v>4367</v>
      </c>
      <c r="K848" s="1">
        <f t="shared" si="59"/>
        <v>1</v>
      </c>
      <c r="L848" s="1">
        <f t="shared" si="59"/>
        <v>0</v>
      </c>
      <c r="M848" s="1">
        <f t="shared" si="59"/>
        <v>0</v>
      </c>
      <c r="N848" s="1">
        <f t="shared" si="58"/>
        <v>0</v>
      </c>
      <c r="O848" s="1">
        <f t="shared" si="60"/>
        <v>1</v>
      </c>
      <c r="P848" s="1" t="s">
        <v>18346</v>
      </c>
      <c r="Q848" s="1" t="s">
        <v>18355</v>
      </c>
      <c r="R848" s="1">
        <v>102</v>
      </c>
      <c r="S848" s="9">
        <f t="shared" si="62"/>
        <v>76.061400000000006</v>
      </c>
      <c r="T848" s="8"/>
      <c r="U848" s="8"/>
      <c r="V848" s="8"/>
      <c r="W848" s="8"/>
      <c r="X848" s="8"/>
      <c r="Y848" s="10">
        <f t="shared" si="61"/>
        <v>0</v>
      </c>
      <c r="Z848" s="10">
        <f>IFERROR(INDEX(EFs!B:B,MATCH(P848,EFs!A:A,0))*Dataset!Y848/1000,0)</f>
        <v>0</v>
      </c>
      <c r="AA848">
        <v>32.873184000000002</v>
      </c>
      <c r="AB848">
        <v>-117.217592</v>
      </c>
      <c r="AC848">
        <v>1</v>
      </c>
      <c r="AD848" t="s">
        <v>18387</v>
      </c>
      <c r="AE848">
        <v>4150</v>
      </c>
      <c r="AF848" t="s">
        <v>18887</v>
      </c>
      <c r="AI848" t="s">
        <v>18428</v>
      </c>
      <c r="AJ848" t="s">
        <v>18390</v>
      </c>
      <c r="AK848" t="s">
        <v>18391</v>
      </c>
      <c r="AL848">
        <v>92037</v>
      </c>
      <c r="AM848" t="s">
        <v>18392</v>
      </c>
      <c r="AN848" t="s">
        <v>18393</v>
      </c>
    </row>
    <row r="849" spans="1:40" ht="28.8" x14ac:dyDescent="0.3">
      <c r="A849" t="s">
        <v>4368</v>
      </c>
      <c r="B849" s="2" t="s">
        <v>15</v>
      </c>
      <c r="C849" s="3">
        <v>40025</v>
      </c>
      <c r="D849" t="s">
        <v>25</v>
      </c>
      <c r="E849" t="s">
        <v>4343</v>
      </c>
      <c r="F849" t="s">
        <v>27</v>
      </c>
      <c r="G849" t="s">
        <v>4369</v>
      </c>
      <c r="H849" s="2" t="s">
        <v>351</v>
      </c>
      <c r="I849" s="2" t="s">
        <v>92</v>
      </c>
      <c r="J849" s="1" t="s">
        <v>4370</v>
      </c>
      <c r="K849" s="1">
        <f t="shared" si="59"/>
        <v>1</v>
      </c>
      <c r="L849" s="1">
        <f t="shared" si="59"/>
        <v>0</v>
      </c>
      <c r="M849" s="1">
        <f t="shared" si="59"/>
        <v>0</v>
      </c>
      <c r="N849" s="1">
        <f t="shared" si="58"/>
        <v>0</v>
      </c>
      <c r="O849" s="1">
        <f t="shared" si="60"/>
        <v>1</v>
      </c>
      <c r="P849" s="1" t="s">
        <v>18346</v>
      </c>
      <c r="Q849" s="1" t="s">
        <v>18355</v>
      </c>
      <c r="R849" s="1">
        <v>166</v>
      </c>
      <c r="S849" s="9">
        <f t="shared" si="62"/>
        <v>123.78620000000001</v>
      </c>
      <c r="T849" s="8"/>
      <c r="U849" s="8"/>
      <c r="V849" s="8"/>
      <c r="W849" s="8"/>
      <c r="X849" s="8"/>
      <c r="Y849" s="10">
        <f t="shared" si="61"/>
        <v>0</v>
      </c>
      <c r="Z849" s="10">
        <f>IFERROR(INDEX(EFs!B:B,MATCH(P849,EFs!A:A,0))*Dataset!Y849/1000,0)</f>
        <v>0</v>
      </c>
      <c r="AA849">
        <v>32.684719999999999</v>
      </c>
      <c r="AB849">
        <v>-117.17997200000001</v>
      </c>
      <c r="AC849">
        <v>0.9</v>
      </c>
      <c r="AD849" t="s">
        <v>18387</v>
      </c>
      <c r="AE849">
        <v>1110</v>
      </c>
      <c r="AF849" t="s">
        <v>18696</v>
      </c>
      <c r="AI849" t="s">
        <v>18458</v>
      </c>
      <c r="AJ849" t="s">
        <v>18390</v>
      </c>
      <c r="AK849" t="s">
        <v>18391</v>
      </c>
      <c r="AL849">
        <v>92118</v>
      </c>
      <c r="AM849" t="s">
        <v>18392</v>
      </c>
      <c r="AN849" t="s">
        <v>18393</v>
      </c>
    </row>
    <row r="850" spans="1:40" ht="28.8" x14ac:dyDescent="0.3">
      <c r="A850" t="s">
        <v>4371</v>
      </c>
      <c r="B850" s="2" t="s">
        <v>15</v>
      </c>
      <c r="C850" s="3">
        <v>40025</v>
      </c>
      <c r="D850" t="s">
        <v>25</v>
      </c>
      <c r="E850" t="s">
        <v>4343</v>
      </c>
      <c r="F850" t="s">
        <v>27</v>
      </c>
      <c r="G850" t="s">
        <v>4372</v>
      </c>
      <c r="H850" s="2" t="s">
        <v>3078</v>
      </c>
      <c r="I850" s="2" t="s">
        <v>236</v>
      </c>
      <c r="J850" s="1" t="s">
        <v>4373</v>
      </c>
      <c r="K850" s="1">
        <f t="shared" si="59"/>
        <v>1</v>
      </c>
      <c r="L850" s="1">
        <f t="shared" si="59"/>
        <v>0</v>
      </c>
      <c r="M850" s="1">
        <f t="shared" si="59"/>
        <v>0</v>
      </c>
      <c r="N850" s="1">
        <f t="shared" si="58"/>
        <v>0</v>
      </c>
      <c r="O850" s="1">
        <f t="shared" si="60"/>
        <v>1</v>
      </c>
      <c r="P850" s="1" t="s">
        <v>18346</v>
      </c>
      <c r="Q850" s="1" t="s">
        <v>18355</v>
      </c>
      <c r="R850" s="1">
        <v>102</v>
      </c>
      <c r="S850" s="9">
        <f t="shared" si="62"/>
        <v>76.061400000000006</v>
      </c>
      <c r="T850" s="3">
        <v>44561</v>
      </c>
      <c r="U850" s="8" t="s">
        <v>4374</v>
      </c>
      <c r="V850" s="3">
        <v>44797</v>
      </c>
      <c r="W850" s="8" t="s">
        <v>4375</v>
      </c>
      <c r="X850" s="8">
        <v>25.2</v>
      </c>
      <c r="Y850" s="10">
        <f t="shared" si="61"/>
        <v>1916.74728</v>
      </c>
      <c r="Z850" s="10">
        <f>IFERROR(INDEX(EFs!B:B,MATCH(P850,EFs!A:A,0))*Dataset!Y850/1000,0)</f>
        <v>1.7411596604980051</v>
      </c>
      <c r="AA850">
        <v>32.794575000000002</v>
      </c>
      <c r="AB850">
        <v>-117.19250099999999</v>
      </c>
      <c r="AC850">
        <v>1</v>
      </c>
      <c r="AD850" t="s">
        <v>18387</v>
      </c>
      <c r="AE850">
        <v>3049</v>
      </c>
      <c r="AF850" t="s">
        <v>18888</v>
      </c>
      <c r="AI850" t="s">
        <v>18389</v>
      </c>
      <c r="AJ850" t="s">
        <v>18390</v>
      </c>
      <c r="AK850" t="s">
        <v>18391</v>
      </c>
      <c r="AL850">
        <v>92117</v>
      </c>
      <c r="AM850" t="s">
        <v>18392</v>
      </c>
      <c r="AN850" t="s">
        <v>18393</v>
      </c>
    </row>
    <row r="851" spans="1:40" ht="28.8" x14ac:dyDescent="0.3">
      <c r="A851" t="s">
        <v>4376</v>
      </c>
      <c r="B851" s="2" t="s">
        <v>15</v>
      </c>
      <c r="C851" s="3">
        <v>40025</v>
      </c>
      <c r="D851" t="s">
        <v>25</v>
      </c>
      <c r="E851" t="s">
        <v>4343</v>
      </c>
      <c r="F851" t="s">
        <v>27</v>
      </c>
      <c r="G851" t="s">
        <v>4377</v>
      </c>
      <c r="H851" s="2" t="s">
        <v>3078</v>
      </c>
      <c r="I851" s="2" t="s">
        <v>236</v>
      </c>
      <c r="J851" s="1" t="s">
        <v>4378</v>
      </c>
      <c r="K851" s="1">
        <f t="shared" si="59"/>
        <v>1</v>
      </c>
      <c r="L851" s="1">
        <f t="shared" si="59"/>
        <v>0</v>
      </c>
      <c r="M851" s="1">
        <f t="shared" si="59"/>
        <v>0</v>
      </c>
      <c r="N851" s="1">
        <f t="shared" si="58"/>
        <v>0</v>
      </c>
      <c r="O851" s="1">
        <f t="shared" si="60"/>
        <v>1</v>
      </c>
      <c r="P851" s="1" t="s">
        <v>18346</v>
      </c>
      <c r="Q851" s="1" t="s">
        <v>18355</v>
      </c>
      <c r="R851" s="1">
        <v>102</v>
      </c>
      <c r="S851" s="9">
        <f t="shared" si="62"/>
        <v>76.061400000000006</v>
      </c>
      <c r="T851" s="3">
        <v>44561</v>
      </c>
      <c r="U851" s="8" t="s">
        <v>4379</v>
      </c>
      <c r="V851" s="3">
        <v>44753</v>
      </c>
      <c r="W851" s="8" t="s">
        <v>4380</v>
      </c>
      <c r="X851" s="8">
        <v>7.9</v>
      </c>
      <c r="Y851" s="10">
        <f t="shared" si="61"/>
        <v>600.88506000000007</v>
      </c>
      <c r="Z851" s="10">
        <f>IFERROR(INDEX(EFs!B:B,MATCH(P851,EFs!A:A,0))*Dataset!Y851/1000,0)</f>
        <v>0.54583973483866033</v>
      </c>
      <c r="AA851">
        <v>32.833832000000001</v>
      </c>
      <c r="AB851">
        <v>-117.195469</v>
      </c>
      <c r="AC851">
        <v>1</v>
      </c>
      <c r="AD851" t="s">
        <v>18387</v>
      </c>
      <c r="AE851">
        <v>4467</v>
      </c>
      <c r="AF851" t="s">
        <v>18852</v>
      </c>
      <c r="AI851" t="s">
        <v>18389</v>
      </c>
      <c r="AJ851" t="s">
        <v>18390</v>
      </c>
      <c r="AK851" t="s">
        <v>18391</v>
      </c>
      <c r="AL851">
        <v>92117</v>
      </c>
      <c r="AM851" t="s">
        <v>18392</v>
      </c>
      <c r="AN851" t="s">
        <v>18393</v>
      </c>
    </row>
    <row r="852" spans="1:40" ht="28.8" x14ac:dyDescent="0.3">
      <c r="A852" t="s">
        <v>4381</v>
      </c>
      <c r="B852" s="2" t="s">
        <v>15</v>
      </c>
      <c r="C852" s="3">
        <v>40025</v>
      </c>
      <c r="D852" t="s">
        <v>25</v>
      </c>
      <c r="E852" t="s">
        <v>4343</v>
      </c>
      <c r="F852" t="s">
        <v>27</v>
      </c>
      <c r="G852" t="s">
        <v>4382</v>
      </c>
      <c r="H852" s="2" t="s">
        <v>610</v>
      </c>
      <c r="I852" s="2" t="s">
        <v>30</v>
      </c>
      <c r="J852" s="1" t="s">
        <v>4383</v>
      </c>
      <c r="K852" s="1">
        <f t="shared" si="59"/>
        <v>1</v>
      </c>
      <c r="L852" s="1">
        <f t="shared" si="59"/>
        <v>0</v>
      </c>
      <c r="M852" s="1">
        <f t="shared" si="59"/>
        <v>0</v>
      </c>
      <c r="N852" s="1">
        <f t="shared" si="58"/>
        <v>0</v>
      </c>
      <c r="O852" s="1">
        <f t="shared" si="60"/>
        <v>1</v>
      </c>
      <c r="P852" s="1" t="s">
        <v>18346</v>
      </c>
      <c r="Q852" s="1" t="s">
        <v>18355</v>
      </c>
      <c r="R852" s="1">
        <v>102</v>
      </c>
      <c r="S852" s="9">
        <f t="shared" si="62"/>
        <v>76.061400000000006</v>
      </c>
      <c r="T852" s="3">
        <v>44657</v>
      </c>
      <c r="U852" s="8" t="s">
        <v>4384</v>
      </c>
      <c r="V852" s="3">
        <v>44657</v>
      </c>
      <c r="W852" s="8" t="s">
        <v>4385</v>
      </c>
      <c r="X852" s="8">
        <v>2.1</v>
      </c>
      <c r="Y852" s="10">
        <f t="shared" si="61"/>
        <v>159.72894000000002</v>
      </c>
      <c r="Z852" s="10">
        <f>IFERROR(INDEX(EFs!B:B,MATCH(P852,EFs!A:A,0))*Dataset!Y852/1000,0)</f>
        <v>0.14509663837483375</v>
      </c>
      <c r="AA852">
        <v>33.007947000000001</v>
      </c>
      <c r="AB852">
        <v>-117.089659</v>
      </c>
      <c r="AC852">
        <v>1</v>
      </c>
      <c r="AD852" t="s">
        <v>18387</v>
      </c>
      <c r="AE852">
        <v>15950</v>
      </c>
      <c r="AF852" t="s">
        <v>18522</v>
      </c>
      <c r="AI852" t="s">
        <v>18389</v>
      </c>
      <c r="AJ852" t="s">
        <v>18390</v>
      </c>
      <c r="AK852" t="s">
        <v>18391</v>
      </c>
      <c r="AL852">
        <v>92127</v>
      </c>
      <c r="AM852" t="s">
        <v>18392</v>
      </c>
      <c r="AN852" t="s">
        <v>18393</v>
      </c>
    </row>
    <row r="853" spans="1:40" ht="43.2" x14ac:dyDescent="0.3">
      <c r="A853" t="s">
        <v>4386</v>
      </c>
      <c r="B853" s="2" t="s">
        <v>15</v>
      </c>
      <c r="C853" s="3">
        <v>40025</v>
      </c>
      <c r="D853" t="s">
        <v>16</v>
      </c>
      <c r="E853" t="s">
        <v>2401</v>
      </c>
      <c r="F853" t="s">
        <v>993</v>
      </c>
      <c r="G853" t="s">
        <v>4387</v>
      </c>
      <c r="H853" s="2" t="s">
        <v>1579</v>
      </c>
      <c r="I853" s="2" t="s">
        <v>30</v>
      </c>
      <c r="J853" s="1" t="s">
        <v>4388</v>
      </c>
      <c r="K853" s="1">
        <f t="shared" si="59"/>
        <v>1</v>
      </c>
      <c r="L853" s="1">
        <f t="shared" si="59"/>
        <v>0</v>
      </c>
      <c r="M853" s="1">
        <f t="shared" si="59"/>
        <v>0</v>
      </c>
      <c r="N853" s="1">
        <f t="shared" si="58"/>
        <v>0</v>
      </c>
      <c r="O853" s="1">
        <f t="shared" si="60"/>
        <v>1</v>
      </c>
      <c r="P853" s="1" t="s">
        <v>18346</v>
      </c>
      <c r="Q853" s="1" t="s">
        <v>18355</v>
      </c>
      <c r="R853" s="1">
        <v>347</v>
      </c>
      <c r="S853" s="9">
        <f t="shared" si="62"/>
        <v>258.75790000000001</v>
      </c>
      <c r="T853" s="3">
        <v>44348</v>
      </c>
      <c r="U853" s="8" t="s">
        <v>4389</v>
      </c>
      <c r="V853" s="3">
        <v>44712</v>
      </c>
      <c r="W853" s="8" t="s">
        <v>2605</v>
      </c>
      <c r="X853" s="8">
        <v>5.8</v>
      </c>
      <c r="Y853" s="10">
        <f t="shared" si="61"/>
        <v>1500.79582</v>
      </c>
      <c r="Z853" s="10">
        <f>IFERROR(INDEX(EFs!B:B,MATCH(P853,EFs!A:A,0))*Dataset!Y853/1000,0)</f>
        <v>1.3633122987543902</v>
      </c>
      <c r="AA853">
        <v>32.978214000000001</v>
      </c>
      <c r="AB853">
        <v>-117.06568300000001</v>
      </c>
      <c r="AC853">
        <v>1</v>
      </c>
      <c r="AD853" t="s">
        <v>18387</v>
      </c>
      <c r="AE853">
        <v>14322</v>
      </c>
      <c r="AF853" t="s">
        <v>18398</v>
      </c>
      <c r="AI853" t="s">
        <v>18600</v>
      </c>
      <c r="AJ853" t="s">
        <v>18390</v>
      </c>
      <c r="AK853" t="s">
        <v>18391</v>
      </c>
      <c r="AL853">
        <v>92064</v>
      </c>
      <c r="AM853" t="s">
        <v>18392</v>
      </c>
      <c r="AN853" t="s">
        <v>18393</v>
      </c>
    </row>
    <row r="854" spans="1:40" ht="43.2" x14ac:dyDescent="0.3">
      <c r="A854" t="s">
        <v>4390</v>
      </c>
      <c r="B854" s="2" t="s">
        <v>15</v>
      </c>
      <c r="C854" s="3">
        <v>40025</v>
      </c>
      <c r="D854" t="s">
        <v>16</v>
      </c>
      <c r="E854" t="s">
        <v>1180</v>
      </c>
      <c r="G854" t="s">
        <v>4391</v>
      </c>
      <c r="H854" s="2" t="s">
        <v>431</v>
      </c>
      <c r="I854" s="2" t="s">
        <v>53</v>
      </c>
      <c r="J854" s="1" t="s">
        <v>4392</v>
      </c>
      <c r="K854" s="1">
        <f t="shared" si="59"/>
        <v>0</v>
      </c>
      <c r="L854" s="1">
        <f t="shared" si="59"/>
        <v>0</v>
      </c>
      <c r="M854" s="1">
        <f t="shared" si="59"/>
        <v>1</v>
      </c>
      <c r="N854" s="1">
        <f t="shared" si="58"/>
        <v>0</v>
      </c>
      <c r="O854" s="1">
        <f t="shared" si="60"/>
        <v>1</v>
      </c>
      <c r="P854" s="1" t="s">
        <v>18348</v>
      </c>
      <c r="Q854" s="1" t="s">
        <v>18355</v>
      </c>
      <c r="R854" s="1">
        <v>276</v>
      </c>
      <c r="S854" s="9">
        <f t="shared" si="62"/>
        <v>205.81319999999999</v>
      </c>
      <c r="T854" s="3">
        <v>44655</v>
      </c>
      <c r="U854" s="8" t="s">
        <v>4393</v>
      </c>
      <c r="V854" s="3">
        <v>44655</v>
      </c>
      <c r="W854" s="8" t="s">
        <v>4394</v>
      </c>
      <c r="X854" s="8">
        <v>0.4</v>
      </c>
      <c r="Y854" s="10">
        <f t="shared" si="61"/>
        <v>82.325280000000006</v>
      </c>
      <c r="Z854" s="10">
        <f>IFERROR(INDEX(EFs!B:B,MATCH(P854,EFs!A:A,0))*Dataset!Y854/1000,0)</f>
        <v>5.9789205418276321E-2</v>
      </c>
      <c r="AA854">
        <v>33.123181000000002</v>
      </c>
      <c r="AB854">
        <v>-117.16551</v>
      </c>
      <c r="AC854">
        <v>0.89</v>
      </c>
      <c r="AD854" t="s">
        <v>18429</v>
      </c>
      <c r="AE854">
        <v>801</v>
      </c>
      <c r="AF854" t="s">
        <v>18889</v>
      </c>
      <c r="AI854" t="s">
        <v>18466</v>
      </c>
      <c r="AJ854" t="s">
        <v>18390</v>
      </c>
      <c r="AK854" t="s">
        <v>18391</v>
      </c>
      <c r="AL854">
        <v>92078</v>
      </c>
      <c r="AM854" t="s">
        <v>18392</v>
      </c>
      <c r="AN854" t="s">
        <v>18393</v>
      </c>
    </row>
    <row r="855" spans="1:40" ht="57.6" x14ac:dyDescent="0.3">
      <c r="A855" t="s">
        <v>4395</v>
      </c>
      <c r="B855" s="2" t="s">
        <v>15</v>
      </c>
      <c r="C855" s="3">
        <v>40025</v>
      </c>
      <c r="D855" t="s">
        <v>193</v>
      </c>
      <c r="E855" t="s">
        <v>862</v>
      </c>
      <c r="G855" t="s">
        <v>863</v>
      </c>
      <c r="H855" s="2" t="s">
        <v>424</v>
      </c>
      <c r="I855" s="2" t="s">
        <v>53</v>
      </c>
      <c r="J855" s="1" t="s">
        <v>4396</v>
      </c>
      <c r="K855" s="1">
        <f t="shared" si="59"/>
        <v>1</v>
      </c>
      <c r="L855" s="1">
        <f t="shared" si="59"/>
        <v>0</v>
      </c>
      <c r="M855" s="1">
        <f t="shared" si="59"/>
        <v>0</v>
      </c>
      <c r="N855" s="1">
        <f t="shared" si="58"/>
        <v>0</v>
      </c>
      <c r="O855" s="1">
        <f t="shared" si="60"/>
        <v>1</v>
      </c>
      <c r="P855" s="1" t="s">
        <v>18346</v>
      </c>
      <c r="Q855" s="1">
        <v>80</v>
      </c>
      <c r="R855" s="1">
        <v>134</v>
      </c>
      <c r="S855" s="9">
        <f t="shared" si="62"/>
        <v>80</v>
      </c>
      <c r="T855" s="3">
        <v>44561</v>
      </c>
      <c r="U855" s="8" t="s">
        <v>4397</v>
      </c>
      <c r="V855" s="3">
        <v>44754</v>
      </c>
      <c r="W855" s="8" t="s">
        <v>4398</v>
      </c>
      <c r="X855" s="8">
        <v>88.6</v>
      </c>
      <c r="Y855" s="10">
        <f t="shared" si="61"/>
        <v>7088</v>
      </c>
      <c r="Z855" s="10">
        <f>IFERROR(INDEX(EFs!B:B,MATCH(P855,EFs!A:A,0))*Dataset!Y855/1000,0)</f>
        <v>6.4386890240480001</v>
      </c>
      <c r="AA855">
        <v>33.352913999999998</v>
      </c>
      <c r="AB855">
        <v>-116.865517</v>
      </c>
      <c r="AC855">
        <v>1</v>
      </c>
      <c r="AD855" t="s">
        <v>18387</v>
      </c>
      <c r="AE855">
        <v>35899</v>
      </c>
      <c r="AF855" t="s">
        <v>18529</v>
      </c>
      <c r="AI855" t="s">
        <v>18471</v>
      </c>
      <c r="AJ855" t="s">
        <v>18390</v>
      </c>
      <c r="AK855" t="s">
        <v>18391</v>
      </c>
      <c r="AL855">
        <v>92060</v>
      </c>
      <c r="AM855" t="s">
        <v>18392</v>
      </c>
      <c r="AN855" t="s">
        <v>18393</v>
      </c>
    </row>
    <row r="856" spans="1:40" ht="57.6" x14ac:dyDescent="0.3">
      <c r="A856" t="s">
        <v>4399</v>
      </c>
      <c r="B856" s="2" t="s">
        <v>15</v>
      </c>
      <c r="C856" s="3">
        <v>40025</v>
      </c>
      <c r="D856" t="s">
        <v>193</v>
      </c>
      <c r="E856" t="s">
        <v>42</v>
      </c>
      <c r="F856" t="s">
        <v>43</v>
      </c>
      <c r="G856" t="s">
        <v>44</v>
      </c>
      <c r="H856" s="2" t="s">
        <v>45</v>
      </c>
      <c r="I856" s="2" t="s">
        <v>46</v>
      </c>
      <c r="J856" s="1" t="s">
        <v>4400</v>
      </c>
      <c r="K856" s="1">
        <f t="shared" si="59"/>
        <v>1</v>
      </c>
      <c r="L856" s="1">
        <f t="shared" si="59"/>
        <v>0</v>
      </c>
      <c r="M856" s="1">
        <f t="shared" si="59"/>
        <v>0</v>
      </c>
      <c r="N856" s="1">
        <f t="shared" si="58"/>
        <v>0</v>
      </c>
      <c r="O856" s="1">
        <f t="shared" si="60"/>
        <v>1</v>
      </c>
      <c r="P856" s="1" t="s">
        <v>18346</v>
      </c>
      <c r="Q856" s="1">
        <v>142</v>
      </c>
      <c r="R856" s="1">
        <v>190</v>
      </c>
      <c r="S856" s="9">
        <f t="shared" si="62"/>
        <v>142</v>
      </c>
      <c r="T856" s="8"/>
      <c r="U856" s="8"/>
      <c r="V856" s="8"/>
      <c r="W856" s="8"/>
      <c r="X856" s="8"/>
      <c r="Y856" s="10">
        <f t="shared" si="61"/>
        <v>0</v>
      </c>
      <c r="Z856" s="10">
        <f>IFERROR(INDEX(EFs!B:B,MATCH(P856,EFs!A:A,0))*Dataset!Y856/1000,0)</f>
        <v>0</v>
      </c>
      <c r="AA856">
        <v>32.761102000000001</v>
      </c>
      <c r="AB856">
        <v>-117.22194399999999</v>
      </c>
      <c r="AC856">
        <v>1</v>
      </c>
      <c r="AD856" t="s">
        <v>18394</v>
      </c>
      <c r="AE856">
        <v>500</v>
      </c>
      <c r="AF856" t="s">
        <v>18399</v>
      </c>
      <c r="AI856" t="s">
        <v>18389</v>
      </c>
      <c r="AJ856" t="s">
        <v>18390</v>
      </c>
      <c r="AK856" t="s">
        <v>18391</v>
      </c>
      <c r="AL856">
        <v>92109</v>
      </c>
      <c r="AM856" t="s">
        <v>18392</v>
      </c>
      <c r="AN856" t="s">
        <v>18397</v>
      </c>
    </row>
    <row r="857" spans="1:40" ht="28.8" x14ac:dyDescent="0.3">
      <c r="A857" t="s">
        <v>4401</v>
      </c>
      <c r="B857" s="2" t="s">
        <v>15</v>
      </c>
      <c r="C857" s="3">
        <v>40025</v>
      </c>
      <c r="D857" t="s">
        <v>25</v>
      </c>
      <c r="E857" t="s">
        <v>325</v>
      </c>
      <c r="F857" t="s">
        <v>332</v>
      </c>
      <c r="G857" t="s">
        <v>4402</v>
      </c>
      <c r="H857" s="2" t="s">
        <v>1542</v>
      </c>
      <c r="I857" s="2" t="s">
        <v>236</v>
      </c>
      <c r="J857" s="1" t="s">
        <v>4403</v>
      </c>
      <c r="K857" s="1">
        <f t="shared" si="59"/>
        <v>1</v>
      </c>
      <c r="L857" s="1">
        <f t="shared" si="59"/>
        <v>0</v>
      </c>
      <c r="M857" s="1">
        <f t="shared" si="59"/>
        <v>0</v>
      </c>
      <c r="N857" s="1">
        <f t="shared" si="58"/>
        <v>0</v>
      </c>
      <c r="O857" s="1">
        <f t="shared" si="60"/>
        <v>1</v>
      </c>
      <c r="P857" s="1" t="s">
        <v>18346</v>
      </c>
      <c r="Q857" s="1" t="s">
        <v>18355</v>
      </c>
      <c r="R857" s="1">
        <v>102</v>
      </c>
      <c r="S857" s="9">
        <f t="shared" si="62"/>
        <v>76.061400000000006</v>
      </c>
      <c r="T857" s="3">
        <v>44658</v>
      </c>
      <c r="U857" s="8" t="s">
        <v>4404</v>
      </c>
      <c r="V857" s="3">
        <v>44658</v>
      </c>
      <c r="W857" s="8" t="s">
        <v>4404</v>
      </c>
      <c r="X857" s="8">
        <v>0</v>
      </c>
      <c r="Y857" s="10">
        <f t="shared" si="61"/>
        <v>0</v>
      </c>
      <c r="Z857" s="10">
        <f>IFERROR(INDEX(EFs!B:B,MATCH(P857,EFs!A:A,0))*Dataset!Y857/1000,0)</f>
        <v>0</v>
      </c>
      <c r="AA857">
        <v>32.819550999999997</v>
      </c>
      <c r="AB857">
        <v>-117.173113</v>
      </c>
      <c r="AC857">
        <v>1</v>
      </c>
      <c r="AD857" t="s">
        <v>18387</v>
      </c>
      <c r="AE857">
        <v>6426</v>
      </c>
      <c r="AF857" t="s">
        <v>18890</v>
      </c>
      <c r="AI857" t="s">
        <v>18389</v>
      </c>
      <c r="AJ857" t="s">
        <v>18390</v>
      </c>
      <c r="AK857" t="s">
        <v>18391</v>
      </c>
      <c r="AL857">
        <v>92111</v>
      </c>
      <c r="AM857" t="s">
        <v>18392</v>
      </c>
      <c r="AN857" t="s">
        <v>18393</v>
      </c>
    </row>
    <row r="858" spans="1:40" ht="28.8" x14ac:dyDescent="0.3">
      <c r="A858" t="s">
        <v>4405</v>
      </c>
      <c r="B858" s="2" t="s">
        <v>15</v>
      </c>
      <c r="C858" s="3">
        <v>38689</v>
      </c>
      <c r="D858" t="s">
        <v>25</v>
      </c>
      <c r="E858" t="s">
        <v>325</v>
      </c>
      <c r="F858" t="s">
        <v>332</v>
      </c>
      <c r="G858" t="s">
        <v>4406</v>
      </c>
      <c r="H858" s="2" t="s">
        <v>106</v>
      </c>
      <c r="I858" s="2" t="s">
        <v>107</v>
      </c>
      <c r="J858" s="1" t="s">
        <v>4407</v>
      </c>
      <c r="K858" s="1">
        <f t="shared" si="59"/>
        <v>1</v>
      </c>
      <c r="L858" s="1">
        <f t="shared" si="59"/>
        <v>0</v>
      </c>
      <c r="M858" s="1">
        <f t="shared" si="59"/>
        <v>0</v>
      </c>
      <c r="N858" s="1">
        <f t="shared" si="58"/>
        <v>0</v>
      </c>
      <c r="O858" s="1">
        <f t="shared" si="60"/>
        <v>1</v>
      </c>
      <c r="P858" s="1" t="s">
        <v>18346</v>
      </c>
      <c r="Q858" s="1" t="s">
        <v>18355</v>
      </c>
      <c r="R858" s="1">
        <v>68</v>
      </c>
      <c r="S858" s="9">
        <f t="shared" si="62"/>
        <v>50.707599999999999</v>
      </c>
      <c r="T858" s="3">
        <v>44323</v>
      </c>
      <c r="U858" s="8" t="s">
        <v>4408</v>
      </c>
      <c r="V858" s="3">
        <v>44323</v>
      </c>
      <c r="W858" s="8" t="s">
        <v>4408</v>
      </c>
      <c r="X858" s="8">
        <v>0</v>
      </c>
      <c r="Y858" s="10">
        <f t="shared" si="61"/>
        <v>0</v>
      </c>
      <c r="Z858" s="10">
        <f>IFERROR(INDEX(EFs!B:B,MATCH(P858,EFs!A:A,0))*Dataset!Y858/1000,0)</f>
        <v>0</v>
      </c>
      <c r="AA858">
        <v>32.790892999999997</v>
      </c>
      <c r="AB858">
        <v>-117.11827700000001</v>
      </c>
      <c r="AC858">
        <v>1</v>
      </c>
      <c r="AD858" t="s">
        <v>18394</v>
      </c>
      <c r="AE858">
        <v>9565</v>
      </c>
      <c r="AF858" t="s">
        <v>18891</v>
      </c>
      <c r="AI858" t="s">
        <v>18389</v>
      </c>
      <c r="AJ858" t="s">
        <v>18390</v>
      </c>
      <c r="AK858" t="s">
        <v>18391</v>
      </c>
      <c r="AL858">
        <v>92123</v>
      </c>
      <c r="AM858" t="s">
        <v>18392</v>
      </c>
      <c r="AN858" t="s">
        <v>18397</v>
      </c>
    </row>
    <row r="859" spans="1:40" ht="28.8" x14ac:dyDescent="0.3">
      <c r="A859" t="s">
        <v>4409</v>
      </c>
      <c r="B859" s="2" t="s">
        <v>15</v>
      </c>
      <c r="C859" s="3">
        <v>40025</v>
      </c>
      <c r="D859" t="s">
        <v>25</v>
      </c>
      <c r="E859" t="s">
        <v>325</v>
      </c>
      <c r="F859" t="s">
        <v>332</v>
      </c>
      <c r="G859" t="s">
        <v>4410</v>
      </c>
      <c r="H859" s="2" t="s">
        <v>29</v>
      </c>
      <c r="I859" s="2" t="s">
        <v>30</v>
      </c>
      <c r="J859" s="1" t="s">
        <v>4411</v>
      </c>
      <c r="K859" s="1">
        <f t="shared" si="59"/>
        <v>1</v>
      </c>
      <c r="L859" s="1">
        <f t="shared" si="59"/>
        <v>0</v>
      </c>
      <c r="M859" s="1">
        <f t="shared" si="59"/>
        <v>0</v>
      </c>
      <c r="N859" s="1">
        <f t="shared" si="58"/>
        <v>0</v>
      </c>
      <c r="O859" s="1">
        <f t="shared" si="60"/>
        <v>1</v>
      </c>
      <c r="P859" s="1" t="s">
        <v>18346</v>
      </c>
      <c r="Q859" s="1" t="s">
        <v>18355</v>
      </c>
      <c r="R859" s="1">
        <v>102</v>
      </c>
      <c r="S859" s="9">
        <f t="shared" si="62"/>
        <v>76.061400000000006</v>
      </c>
      <c r="T859" s="3">
        <v>44524</v>
      </c>
      <c r="U859" s="8" t="s">
        <v>4412</v>
      </c>
      <c r="V859" s="3">
        <v>44524</v>
      </c>
      <c r="W859" s="8" t="s">
        <v>4413</v>
      </c>
      <c r="X859" s="8">
        <v>33.4</v>
      </c>
      <c r="Y859" s="10">
        <f t="shared" si="61"/>
        <v>2540.4507600000002</v>
      </c>
      <c r="Z859" s="10">
        <f>IFERROR(INDEX(EFs!B:B,MATCH(P859,EFs!A:A,0))*Dataset!Y859/1000,0)</f>
        <v>2.3077274865330701</v>
      </c>
      <c r="AA859">
        <v>33.006934000000001</v>
      </c>
      <c r="AB859">
        <v>-116.956902</v>
      </c>
      <c r="AC859">
        <v>1</v>
      </c>
      <c r="AD859" t="s">
        <v>18387</v>
      </c>
      <c r="AE859">
        <v>17170</v>
      </c>
      <c r="AF859" t="s">
        <v>18783</v>
      </c>
      <c r="AG859" t="s">
        <v>18448</v>
      </c>
      <c r="AH859" t="s">
        <v>155</v>
      </c>
      <c r="AI859" t="s">
        <v>18396</v>
      </c>
      <c r="AJ859" t="s">
        <v>18390</v>
      </c>
      <c r="AK859" t="s">
        <v>18391</v>
      </c>
      <c r="AL859">
        <v>92065</v>
      </c>
      <c r="AM859" t="s">
        <v>18392</v>
      </c>
      <c r="AN859" t="s">
        <v>18393</v>
      </c>
    </row>
    <row r="860" spans="1:40" ht="28.8" x14ac:dyDescent="0.3">
      <c r="A860" t="s">
        <v>4414</v>
      </c>
      <c r="B860" s="2" t="s">
        <v>15</v>
      </c>
      <c r="C860" s="3">
        <v>40025</v>
      </c>
      <c r="D860" t="s">
        <v>25</v>
      </c>
      <c r="E860" t="s">
        <v>325</v>
      </c>
      <c r="F860" t="s">
        <v>332</v>
      </c>
      <c r="G860" t="s">
        <v>4415</v>
      </c>
      <c r="H860" s="2" t="s">
        <v>451</v>
      </c>
      <c r="I860" s="2" t="s">
        <v>139</v>
      </c>
      <c r="J860" s="1" t="s">
        <v>4416</v>
      </c>
      <c r="K860" s="1">
        <f t="shared" si="59"/>
        <v>1</v>
      </c>
      <c r="L860" s="1">
        <f t="shared" si="59"/>
        <v>0</v>
      </c>
      <c r="M860" s="1">
        <f t="shared" si="59"/>
        <v>0</v>
      </c>
      <c r="N860" s="1">
        <f t="shared" si="58"/>
        <v>0</v>
      </c>
      <c r="O860" s="1">
        <f t="shared" si="60"/>
        <v>1</v>
      </c>
      <c r="P860" s="1" t="s">
        <v>18346</v>
      </c>
      <c r="Q860" s="1" t="s">
        <v>18355</v>
      </c>
      <c r="R860" s="1">
        <v>166</v>
      </c>
      <c r="S860" s="9">
        <f t="shared" si="62"/>
        <v>123.78620000000001</v>
      </c>
      <c r="T860" s="8"/>
      <c r="U860" s="8"/>
      <c r="V860" s="8"/>
      <c r="W860" s="8"/>
      <c r="X860" s="8"/>
      <c r="Y860" s="10">
        <f t="shared" si="61"/>
        <v>0</v>
      </c>
      <c r="Z860" s="10">
        <f>IFERROR(INDEX(EFs!B:B,MATCH(P860,EFs!A:A,0))*Dataset!Y860/1000,0)</f>
        <v>0</v>
      </c>
      <c r="AA860">
        <v>32.829109000000003</v>
      </c>
      <c r="AB860">
        <v>-116.94225</v>
      </c>
      <c r="AC860">
        <v>1</v>
      </c>
      <c r="AD860" t="s">
        <v>18387</v>
      </c>
      <c r="AE860">
        <v>8242</v>
      </c>
      <c r="AF860" t="s">
        <v>18892</v>
      </c>
      <c r="AI860" t="s">
        <v>18476</v>
      </c>
      <c r="AJ860" t="s">
        <v>18390</v>
      </c>
      <c r="AK860" t="s">
        <v>18391</v>
      </c>
      <c r="AL860">
        <v>92040</v>
      </c>
      <c r="AM860" t="s">
        <v>18392</v>
      </c>
      <c r="AN860" t="s">
        <v>18393</v>
      </c>
    </row>
    <row r="861" spans="1:40" ht="57.6" x14ac:dyDescent="0.3">
      <c r="A861" t="s">
        <v>4417</v>
      </c>
      <c r="B861" s="2" t="s">
        <v>15</v>
      </c>
      <c r="C861" s="3">
        <v>40025</v>
      </c>
      <c r="D861" t="s">
        <v>16</v>
      </c>
      <c r="E861" t="s">
        <v>4418</v>
      </c>
      <c r="F861" t="s">
        <v>72</v>
      </c>
      <c r="G861" t="s">
        <v>4419</v>
      </c>
      <c r="H861" s="2" t="s">
        <v>115</v>
      </c>
      <c r="I861" s="2" t="s">
        <v>46</v>
      </c>
      <c r="J861" s="1" t="s">
        <v>4420</v>
      </c>
      <c r="K861" s="1">
        <f t="shared" si="59"/>
        <v>0</v>
      </c>
      <c r="L861" s="1">
        <f t="shared" si="59"/>
        <v>0</v>
      </c>
      <c r="M861" s="1">
        <f t="shared" si="59"/>
        <v>1</v>
      </c>
      <c r="N861" s="1">
        <f t="shared" si="58"/>
        <v>1</v>
      </c>
      <c r="O861" s="1">
        <f t="shared" si="60"/>
        <v>2</v>
      </c>
      <c r="P861" s="1" t="s">
        <v>18348</v>
      </c>
      <c r="Q861" s="1">
        <v>35</v>
      </c>
      <c r="R861" s="1">
        <v>57</v>
      </c>
      <c r="S861" s="9">
        <f t="shared" si="62"/>
        <v>35</v>
      </c>
      <c r="T861" s="3">
        <v>44792</v>
      </c>
      <c r="U861" s="8" t="s">
        <v>4421</v>
      </c>
      <c r="V861" s="3">
        <v>44792</v>
      </c>
      <c r="W861" s="8" t="s">
        <v>4422</v>
      </c>
      <c r="X861" s="8">
        <v>5.6</v>
      </c>
      <c r="Y861" s="10">
        <f t="shared" si="61"/>
        <v>196</v>
      </c>
      <c r="Z861" s="10">
        <f>IFERROR(INDEX(EFs!B:B,MATCH(P861,EFs!A:A,0))*Dataset!Y861/1000,0)</f>
        <v>0.14234612092399998</v>
      </c>
      <c r="AA861">
        <v>32.751375000000003</v>
      </c>
      <c r="AB861">
        <v>-117.210019</v>
      </c>
      <c r="AC861">
        <v>1</v>
      </c>
      <c r="AD861" t="s">
        <v>18387</v>
      </c>
      <c r="AE861">
        <v>3245</v>
      </c>
      <c r="AF861" t="s">
        <v>18413</v>
      </c>
      <c r="AI861" t="s">
        <v>18389</v>
      </c>
      <c r="AJ861" t="s">
        <v>18390</v>
      </c>
      <c r="AK861" t="s">
        <v>18391</v>
      </c>
      <c r="AL861">
        <v>92110</v>
      </c>
      <c r="AM861" t="s">
        <v>18392</v>
      </c>
      <c r="AN861" t="s">
        <v>18393</v>
      </c>
    </row>
    <row r="862" spans="1:40" ht="43.2" x14ac:dyDescent="0.3">
      <c r="A862" t="s">
        <v>4423</v>
      </c>
      <c r="B862" s="2" t="s">
        <v>15</v>
      </c>
      <c r="C862" s="3">
        <v>40025</v>
      </c>
      <c r="D862" t="s">
        <v>16</v>
      </c>
      <c r="E862" t="s">
        <v>4424</v>
      </c>
      <c r="F862" t="s">
        <v>273</v>
      </c>
      <c r="G862" t="s">
        <v>4425</v>
      </c>
      <c r="H862" s="2" t="s">
        <v>739</v>
      </c>
      <c r="I862" s="2" t="s">
        <v>236</v>
      </c>
      <c r="J862" s="1" t="s">
        <v>4426</v>
      </c>
      <c r="K862" s="1">
        <f t="shared" si="59"/>
        <v>0</v>
      </c>
      <c r="L862" s="1">
        <f t="shared" si="59"/>
        <v>0</v>
      </c>
      <c r="M862" s="1">
        <f t="shared" si="59"/>
        <v>1</v>
      </c>
      <c r="N862" s="1">
        <f t="shared" si="58"/>
        <v>1</v>
      </c>
      <c r="O862" s="1">
        <f t="shared" si="60"/>
        <v>2</v>
      </c>
      <c r="P862" s="1" t="s">
        <v>18348</v>
      </c>
      <c r="Q862" s="1">
        <v>82</v>
      </c>
      <c r="R862" s="1">
        <v>158</v>
      </c>
      <c r="S862" s="9">
        <f t="shared" si="62"/>
        <v>82</v>
      </c>
      <c r="T862" s="3">
        <v>44459</v>
      </c>
      <c r="U862" s="8" t="s">
        <v>4427</v>
      </c>
      <c r="V862" s="3">
        <v>44459</v>
      </c>
      <c r="W862" s="8" t="s">
        <v>4428</v>
      </c>
      <c r="X862" s="8">
        <v>15.5</v>
      </c>
      <c r="Y862" s="10">
        <f t="shared" si="61"/>
        <v>1271</v>
      </c>
      <c r="Z862" s="10">
        <f>IFERROR(INDEX(EFs!B:B,MATCH(P862,EFs!A:A,0))*Dataset!Y862/1000,0)</f>
        <v>0.923071018849</v>
      </c>
      <c r="AA862">
        <v>32.911248000000001</v>
      </c>
      <c r="AB862">
        <v>-117.14588500000001</v>
      </c>
      <c r="AC862">
        <v>1</v>
      </c>
      <c r="AD862" t="s">
        <v>18387</v>
      </c>
      <c r="AE862">
        <v>8251</v>
      </c>
      <c r="AF862" t="s">
        <v>18893</v>
      </c>
      <c r="AI862" t="s">
        <v>18389</v>
      </c>
      <c r="AJ862" t="s">
        <v>18390</v>
      </c>
      <c r="AK862" t="s">
        <v>18391</v>
      </c>
      <c r="AL862">
        <v>92126</v>
      </c>
      <c r="AM862" t="s">
        <v>18392</v>
      </c>
      <c r="AN862" t="s">
        <v>18393</v>
      </c>
    </row>
    <row r="863" spans="1:40" ht="43.2" x14ac:dyDescent="0.3">
      <c r="A863" t="s">
        <v>4429</v>
      </c>
      <c r="B863" s="2" t="s">
        <v>15</v>
      </c>
      <c r="C863" s="3">
        <v>40025</v>
      </c>
      <c r="D863" t="s">
        <v>25</v>
      </c>
      <c r="E863" t="s">
        <v>4430</v>
      </c>
      <c r="F863" t="s">
        <v>273</v>
      </c>
      <c r="G863" t="s">
        <v>4431</v>
      </c>
      <c r="H863" s="2" t="s">
        <v>364</v>
      </c>
      <c r="I863" s="2" t="s">
        <v>62</v>
      </c>
      <c r="J863" s="1" t="s">
        <v>4432</v>
      </c>
      <c r="K863" s="1">
        <f t="shared" si="59"/>
        <v>1</v>
      </c>
      <c r="L863" s="1">
        <f t="shared" si="59"/>
        <v>0</v>
      </c>
      <c r="M863" s="1">
        <f t="shared" si="59"/>
        <v>0</v>
      </c>
      <c r="N863" s="1">
        <f t="shared" si="58"/>
        <v>0</v>
      </c>
      <c r="O863" s="1">
        <f t="shared" si="60"/>
        <v>1</v>
      </c>
      <c r="P863" s="1" t="s">
        <v>18346</v>
      </c>
      <c r="Q863" s="1" t="s">
        <v>18355</v>
      </c>
      <c r="R863" s="1">
        <v>102</v>
      </c>
      <c r="S863" s="9">
        <f t="shared" si="62"/>
        <v>76.061400000000006</v>
      </c>
      <c r="T863" s="3">
        <v>44546</v>
      </c>
      <c r="U863" s="8" t="s">
        <v>4433</v>
      </c>
      <c r="V863" s="3">
        <v>44698</v>
      </c>
      <c r="W863" s="8" t="s">
        <v>4434</v>
      </c>
      <c r="X863" s="8">
        <v>9.8000000000000007</v>
      </c>
      <c r="Y863" s="10">
        <f t="shared" si="61"/>
        <v>745.40172000000007</v>
      </c>
      <c r="Z863" s="10">
        <f>IFERROR(INDEX(EFs!B:B,MATCH(P863,EFs!A:A,0))*Dataset!Y863/1000,0)</f>
        <v>0.67711764574922417</v>
      </c>
      <c r="AA863">
        <v>32.777540999999999</v>
      </c>
      <c r="AB863">
        <v>-117.01159699999999</v>
      </c>
      <c r="AC863">
        <v>1</v>
      </c>
      <c r="AD863" t="s">
        <v>18387</v>
      </c>
      <c r="AE863">
        <v>5500</v>
      </c>
      <c r="AF863" t="s">
        <v>18894</v>
      </c>
      <c r="AI863" t="s">
        <v>18460</v>
      </c>
      <c r="AJ863" t="s">
        <v>18390</v>
      </c>
      <c r="AK863" t="s">
        <v>18391</v>
      </c>
      <c r="AL863">
        <v>91942</v>
      </c>
      <c r="AM863" t="s">
        <v>18392</v>
      </c>
      <c r="AN863" t="s">
        <v>18393</v>
      </c>
    </row>
    <row r="864" spans="1:40" ht="57.6" x14ac:dyDescent="0.3">
      <c r="A864" t="s">
        <v>4435</v>
      </c>
      <c r="B864" s="2" t="s">
        <v>15</v>
      </c>
      <c r="C864" s="3">
        <v>40025</v>
      </c>
      <c r="D864" t="s">
        <v>193</v>
      </c>
      <c r="E864" t="s">
        <v>3816</v>
      </c>
      <c r="F864" t="s">
        <v>72</v>
      </c>
      <c r="G864" t="s">
        <v>3817</v>
      </c>
      <c r="H864" s="2" t="s">
        <v>320</v>
      </c>
      <c r="I864" s="2" t="s">
        <v>46</v>
      </c>
      <c r="J864" s="1" t="s">
        <v>4436</v>
      </c>
      <c r="K864" s="1">
        <f t="shared" si="59"/>
        <v>1</v>
      </c>
      <c r="L864" s="1">
        <f t="shared" si="59"/>
        <v>0</v>
      </c>
      <c r="M864" s="1">
        <f t="shared" si="59"/>
        <v>0</v>
      </c>
      <c r="N864" s="1">
        <f t="shared" si="58"/>
        <v>0</v>
      </c>
      <c r="O864" s="1">
        <f t="shared" si="60"/>
        <v>1</v>
      </c>
      <c r="P864" s="1" t="s">
        <v>18346</v>
      </c>
      <c r="Q864" s="1">
        <v>750</v>
      </c>
      <c r="R864" s="1">
        <v>1114</v>
      </c>
      <c r="S864" s="9">
        <f t="shared" si="62"/>
        <v>750</v>
      </c>
      <c r="T864" s="3">
        <v>44370</v>
      </c>
      <c r="U864" s="8" t="s">
        <v>3671</v>
      </c>
      <c r="V864" s="3">
        <v>44763</v>
      </c>
      <c r="W864" s="8" t="s">
        <v>4437</v>
      </c>
      <c r="X864" s="8">
        <v>8</v>
      </c>
      <c r="Y864" s="10">
        <f t="shared" si="61"/>
        <v>6000</v>
      </c>
      <c r="Z864" s="10">
        <f>IFERROR(INDEX(EFs!B:B,MATCH(P864,EFs!A:A,0))*Dataset!Y864/1000,0)</f>
        <v>5.4503575259999995</v>
      </c>
      <c r="AA864">
        <v>32.875765999999999</v>
      </c>
      <c r="AB864">
        <v>-117.239553</v>
      </c>
      <c r="AC864">
        <v>0.9</v>
      </c>
      <c r="AD864" t="s">
        <v>18387</v>
      </c>
      <c r="AE864">
        <v>9500</v>
      </c>
      <c r="AF864" t="s">
        <v>18451</v>
      </c>
      <c r="AG864" t="s">
        <v>18831</v>
      </c>
      <c r="AH864">
        <v>89</v>
      </c>
      <c r="AI864" t="s">
        <v>18428</v>
      </c>
      <c r="AJ864" t="s">
        <v>18390</v>
      </c>
      <c r="AK864" t="s">
        <v>18391</v>
      </c>
      <c r="AL864">
        <v>92093</v>
      </c>
      <c r="AM864" t="s">
        <v>18392</v>
      </c>
      <c r="AN864" t="s">
        <v>18393</v>
      </c>
    </row>
    <row r="865" spans="1:40" ht="28.8" x14ac:dyDescent="0.3">
      <c r="A865" t="s">
        <v>4438</v>
      </c>
      <c r="B865" s="2" t="s">
        <v>15</v>
      </c>
      <c r="C865" s="3">
        <v>40025</v>
      </c>
      <c r="D865" t="s">
        <v>25</v>
      </c>
      <c r="E865" t="s">
        <v>4439</v>
      </c>
      <c r="F865" t="s">
        <v>4440</v>
      </c>
      <c r="G865" t="s">
        <v>4441</v>
      </c>
      <c r="H865" s="2" t="s">
        <v>291</v>
      </c>
      <c r="I865" s="2" t="s">
        <v>155</v>
      </c>
      <c r="J865" s="1" t="s">
        <v>4442</v>
      </c>
      <c r="K865" s="1">
        <f t="shared" si="59"/>
        <v>1</v>
      </c>
      <c r="L865" s="1">
        <f t="shared" si="59"/>
        <v>0</v>
      </c>
      <c r="M865" s="1">
        <f t="shared" si="59"/>
        <v>0</v>
      </c>
      <c r="N865" s="1">
        <f t="shared" si="58"/>
        <v>0</v>
      </c>
      <c r="O865" s="1">
        <f t="shared" si="60"/>
        <v>1</v>
      </c>
      <c r="P865" s="1" t="s">
        <v>18346</v>
      </c>
      <c r="Q865" s="1" t="s">
        <v>18355</v>
      </c>
      <c r="R865" s="1">
        <v>61</v>
      </c>
      <c r="S865" s="9">
        <f t="shared" si="62"/>
        <v>45.487700000000004</v>
      </c>
      <c r="T865" s="3">
        <v>44561</v>
      </c>
      <c r="U865" s="8" t="s">
        <v>4443</v>
      </c>
      <c r="V865" s="3">
        <v>44593</v>
      </c>
      <c r="W865" s="8" t="s">
        <v>4444</v>
      </c>
      <c r="X865" s="8">
        <v>38.200000000000003</v>
      </c>
      <c r="Y865" s="10">
        <f t="shared" si="61"/>
        <v>1737.6301400000002</v>
      </c>
      <c r="Z865" s="10">
        <f>IFERROR(INDEX(EFs!B:B,MATCH(P865,EFs!A:A,0))*Dataset!Y865/1000,0)</f>
        <v>1.5784509184922393</v>
      </c>
      <c r="AA865">
        <v>33.153789000000003</v>
      </c>
      <c r="AB865">
        <v>-117.07698600000001</v>
      </c>
      <c r="AC865">
        <v>1</v>
      </c>
      <c r="AD865" t="s">
        <v>18394</v>
      </c>
      <c r="AE865">
        <v>1225</v>
      </c>
      <c r="AF865" t="s">
        <v>18895</v>
      </c>
      <c r="AI865" t="s">
        <v>18421</v>
      </c>
      <c r="AJ865" t="s">
        <v>18390</v>
      </c>
      <c r="AK865" t="s">
        <v>18391</v>
      </c>
      <c r="AL865">
        <v>92027</v>
      </c>
      <c r="AM865" t="s">
        <v>18392</v>
      </c>
      <c r="AN865" t="s">
        <v>18397</v>
      </c>
    </row>
    <row r="866" spans="1:40" ht="43.2" x14ac:dyDescent="0.3">
      <c r="A866" t="s">
        <v>4445</v>
      </c>
      <c r="B866" s="2" t="s">
        <v>15</v>
      </c>
      <c r="C866" s="3">
        <v>40025</v>
      </c>
      <c r="D866" t="s">
        <v>25</v>
      </c>
      <c r="E866" t="s">
        <v>4446</v>
      </c>
      <c r="G866" t="s">
        <v>4447</v>
      </c>
      <c r="H866" s="2" t="s">
        <v>1542</v>
      </c>
      <c r="I866" s="2" t="s">
        <v>236</v>
      </c>
      <c r="J866" s="1" t="s">
        <v>4448</v>
      </c>
      <c r="K866" s="1">
        <f t="shared" si="59"/>
        <v>1</v>
      </c>
      <c r="L866" s="1">
        <f t="shared" si="59"/>
        <v>0</v>
      </c>
      <c r="M866" s="1">
        <f t="shared" si="59"/>
        <v>0</v>
      </c>
      <c r="N866" s="1">
        <f t="shared" si="58"/>
        <v>0</v>
      </c>
      <c r="O866" s="1">
        <f t="shared" si="60"/>
        <v>1</v>
      </c>
      <c r="P866" s="1" t="s">
        <v>18346</v>
      </c>
      <c r="Q866" s="1" t="s">
        <v>18355</v>
      </c>
      <c r="R866" s="1">
        <v>523</v>
      </c>
      <c r="S866" s="9">
        <f t="shared" si="62"/>
        <v>390.00110000000001</v>
      </c>
      <c r="T866" s="3">
        <v>44441</v>
      </c>
      <c r="U866" s="8" t="s">
        <v>4449</v>
      </c>
      <c r="V866" s="3">
        <v>44441</v>
      </c>
      <c r="W866" s="8" t="s">
        <v>4449</v>
      </c>
      <c r="X866" s="8">
        <v>0</v>
      </c>
      <c r="Y866" s="10">
        <f t="shared" si="61"/>
        <v>0</v>
      </c>
      <c r="Z866" s="10">
        <f>IFERROR(INDEX(EFs!B:B,MATCH(P866,EFs!A:A,0))*Dataset!Y866/1000,0)</f>
        <v>0</v>
      </c>
      <c r="AA866">
        <v>32.835206999999997</v>
      </c>
      <c r="AB866">
        <v>-117.157837</v>
      </c>
      <c r="AC866">
        <v>1</v>
      </c>
      <c r="AD866" t="s">
        <v>18387</v>
      </c>
      <c r="AE866">
        <v>7480</v>
      </c>
      <c r="AF866" t="s">
        <v>18896</v>
      </c>
      <c r="AI866" t="s">
        <v>18389</v>
      </c>
      <c r="AJ866" t="s">
        <v>18390</v>
      </c>
      <c r="AK866" t="s">
        <v>18391</v>
      </c>
      <c r="AL866">
        <v>92111</v>
      </c>
      <c r="AM866" t="s">
        <v>18392</v>
      </c>
      <c r="AN866" t="s">
        <v>18407</v>
      </c>
    </row>
    <row r="867" spans="1:40" ht="28.8" x14ac:dyDescent="0.3">
      <c r="A867" t="s">
        <v>4450</v>
      </c>
      <c r="B867" s="2" t="s">
        <v>15</v>
      </c>
      <c r="C867" s="3">
        <v>40025</v>
      </c>
      <c r="D867" t="s">
        <v>25</v>
      </c>
      <c r="E867" t="s">
        <v>4451</v>
      </c>
      <c r="F867" t="s">
        <v>4440</v>
      </c>
      <c r="G867" t="s">
        <v>4452</v>
      </c>
      <c r="H867" s="2" t="s">
        <v>776</v>
      </c>
      <c r="I867" s="2" t="s">
        <v>155</v>
      </c>
      <c r="J867" s="1" t="s">
        <v>4453</v>
      </c>
      <c r="K867" s="1">
        <f t="shared" si="59"/>
        <v>1</v>
      </c>
      <c r="L867" s="1">
        <f t="shared" si="59"/>
        <v>0</v>
      </c>
      <c r="M867" s="1">
        <f t="shared" si="59"/>
        <v>0</v>
      </c>
      <c r="N867" s="1">
        <f t="shared" si="58"/>
        <v>0</v>
      </c>
      <c r="O867" s="1">
        <f t="shared" si="60"/>
        <v>1</v>
      </c>
      <c r="P867" s="1" t="s">
        <v>18346</v>
      </c>
      <c r="Q867" s="1">
        <v>50</v>
      </c>
      <c r="R867" s="1">
        <v>833</v>
      </c>
      <c r="S867" s="9">
        <f t="shared" si="62"/>
        <v>50</v>
      </c>
      <c r="T867" s="3">
        <v>44561</v>
      </c>
      <c r="U867" s="8" t="s">
        <v>4454</v>
      </c>
      <c r="V867" s="3">
        <v>44593</v>
      </c>
      <c r="W867" s="8" t="s">
        <v>1607</v>
      </c>
      <c r="X867" s="8">
        <v>10.4</v>
      </c>
      <c r="Y867" s="10">
        <f t="shared" si="61"/>
        <v>520</v>
      </c>
      <c r="Z867" s="10">
        <f>IFERROR(INDEX(EFs!B:B,MATCH(P867,EFs!A:A,0))*Dataset!Y867/1000,0)</f>
        <v>0.47236431892000003</v>
      </c>
      <c r="AA867">
        <v>33.092953999999999</v>
      </c>
      <c r="AB867">
        <v>-117.042761</v>
      </c>
      <c r="AC867">
        <v>1</v>
      </c>
      <c r="AD867" t="s">
        <v>18387</v>
      </c>
      <c r="AE867">
        <v>2646</v>
      </c>
      <c r="AF867" t="s">
        <v>18897</v>
      </c>
      <c r="AI867" t="s">
        <v>18421</v>
      </c>
      <c r="AJ867" t="s">
        <v>18390</v>
      </c>
      <c r="AK867" t="s">
        <v>18391</v>
      </c>
      <c r="AL867">
        <v>92025</v>
      </c>
      <c r="AM867" t="s">
        <v>18392</v>
      </c>
      <c r="AN867" t="s">
        <v>18407</v>
      </c>
    </row>
    <row r="868" spans="1:40" ht="43.2" x14ac:dyDescent="0.3">
      <c r="A868" t="s">
        <v>4455</v>
      </c>
      <c r="B868" s="2" t="s">
        <v>15</v>
      </c>
      <c r="C868" s="3">
        <v>40025</v>
      </c>
      <c r="D868" t="s">
        <v>25</v>
      </c>
      <c r="E868" t="s">
        <v>4456</v>
      </c>
      <c r="F868" t="s">
        <v>4440</v>
      </c>
      <c r="G868" t="s">
        <v>4457</v>
      </c>
      <c r="H868" s="2" t="s">
        <v>1061</v>
      </c>
      <c r="I868" s="2" t="s">
        <v>53</v>
      </c>
      <c r="J868" s="1" t="s">
        <v>4458</v>
      </c>
      <c r="K868" s="1">
        <f t="shared" si="59"/>
        <v>1</v>
      </c>
      <c r="L868" s="1">
        <f t="shared" si="59"/>
        <v>0</v>
      </c>
      <c r="M868" s="1">
        <f t="shared" si="59"/>
        <v>0</v>
      </c>
      <c r="N868" s="1">
        <f t="shared" si="58"/>
        <v>0</v>
      </c>
      <c r="O868" s="1">
        <f t="shared" si="60"/>
        <v>1</v>
      </c>
      <c r="P868" s="1" t="s">
        <v>18346</v>
      </c>
      <c r="Q868" s="1" t="s">
        <v>18355</v>
      </c>
      <c r="R868" s="1">
        <v>586</v>
      </c>
      <c r="S868" s="9">
        <f t="shared" si="62"/>
        <v>436.98020000000002</v>
      </c>
      <c r="T868" s="3">
        <v>44669</v>
      </c>
      <c r="U868" s="8" t="s">
        <v>4459</v>
      </c>
      <c r="V868" s="3">
        <v>44669</v>
      </c>
      <c r="W868" s="8" t="s">
        <v>4460</v>
      </c>
      <c r="X868" s="8">
        <v>2.2000000000000002</v>
      </c>
      <c r="Y868" s="10">
        <f t="shared" si="61"/>
        <v>961.35644000000013</v>
      </c>
      <c r="Z868" s="10">
        <f>IFERROR(INDEX(EFs!B:B,MATCH(P868,EFs!A:A,0))*Dataset!Y868/1000,0)</f>
        <v>0.87328938465376138</v>
      </c>
      <c r="AA868">
        <v>33.213954000000001</v>
      </c>
      <c r="AB868">
        <v>-117.19842300000001</v>
      </c>
      <c r="AC868">
        <v>1</v>
      </c>
      <c r="AD868" t="s">
        <v>18387</v>
      </c>
      <c r="AE868">
        <v>2374</v>
      </c>
      <c r="AF868" t="s">
        <v>18898</v>
      </c>
      <c r="AI868" t="s">
        <v>18416</v>
      </c>
      <c r="AJ868" t="s">
        <v>18390</v>
      </c>
      <c r="AK868" t="s">
        <v>18391</v>
      </c>
      <c r="AL868">
        <v>92084</v>
      </c>
      <c r="AM868" t="s">
        <v>18392</v>
      </c>
      <c r="AN868" t="s">
        <v>18393</v>
      </c>
    </row>
    <row r="869" spans="1:40" ht="43.2" x14ac:dyDescent="0.3">
      <c r="A869" t="s">
        <v>4461</v>
      </c>
      <c r="B869" s="2" t="s">
        <v>15</v>
      </c>
      <c r="C869" s="3">
        <v>40025</v>
      </c>
      <c r="D869" t="s">
        <v>25</v>
      </c>
      <c r="E869" t="s">
        <v>4462</v>
      </c>
      <c r="F869" t="s">
        <v>4440</v>
      </c>
      <c r="G869" t="s">
        <v>4463</v>
      </c>
      <c r="H869" s="2" t="s">
        <v>1579</v>
      </c>
      <c r="I869" s="2" t="s">
        <v>30</v>
      </c>
      <c r="J869" s="1" t="s">
        <v>4464</v>
      </c>
      <c r="K869" s="1">
        <f t="shared" si="59"/>
        <v>1</v>
      </c>
      <c r="L869" s="1">
        <f t="shared" si="59"/>
        <v>0</v>
      </c>
      <c r="M869" s="1">
        <f t="shared" si="59"/>
        <v>0</v>
      </c>
      <c r="N869" s="1">
        <f t="shared" si="58"/>
        <v>0</v>
      </c>
      <c r="O869" s="1">
        <f t="shared" si="60"/>
        <v>1</v>
      </c>
      <c r="P869" s="1" t="s">
        <v>18346</v>
      </c>
      <c r="Q869" s="1" t="s">
        <v>18355</v>
      </c>
      <c r="R869" s="1">
        <v>67</v>
      </c>
      <c r="S869" s="9">
        <f t="shared" si="62"/>
        <v>49.9619</v>
      </c>
      <c r="T869" s="3">
        <v>44481</v>
      </c>
      <c r="U869" s="8" t="s">
        <v>4465</v>
      </c>
      <c r="V869" s="3">
        <v>44481</v>
      </c>
      <c r="W869" s="8" t="s">
        <v>4466</v>
      </c>
      <c r="X869" s="8">
        <v>8.3000000000000007</v>
      </c>
      <c r="Y869" s="10">
        <f t="shared" si="61"/>
        <v>414.68377000000004</v>
      </c>
      <c r="Z869" s="10">
        <f>IFERROR(INDEX(EFs!B:B,MATCH(P869,EFs!A:A,0))*Dataset!Y869/1000,0)</f>
        <v>0.37669580112159223</v>
      </c>
      <c r="AA869">
        <v>32.943424</v>
      </c>
      <c r="AB869">
        <v>-117.05237200000001</v>
      </c>
      <c r="AC869">
        <v>1</v>
      </c>
      <c r="AD869" t="s">
        <v>18394</v>
      </c>
      <c r="AE869">
        <v>12544</v>
      </c>
      <c r="AF869" t="s">
        <v>18899</v>
      </c>
      <c r="AI869" t="s">
        <v>18600</v>
      </c>
      <c r="AJ869" t="s">
        <v>18390</v>
      </c>
      <c r="AK869" t="s">
        <v>18391</v>
      </c>
      <c r="AL869">
        <v>92064</v>
      </c>
      <c r="AM869" t="s">
        <v>18392</v>
      </c>
      <c r="AN869" t="s">
        <v>18397</v>
      </c>
    </row>
    <row r="870" spans="1:40" ht="43.2" x14ac:dyDescent="0.3">
      <c r="A870" t="s">
        <v>4467</v>
      </c>
      <c r="B870" s="2" t="s">
        <v>15</v>
      </c>
      <c r="C870" s="3">
        <v>40025</v>
      </c>
      <c r="D870" t="s">
        <v>25</v>
      </c>
      <c r="E870" t="s">
        <v>4468</v>
      </c>
      <c r="F870" t="s">
        <v>4440</v>
      </c>
      <c r="G870" t="s">
        <v>4469</v>
      </c>
      <c r="H870" s="2" t="s">
        <v>949</v>
      </c>
      <c r="I870" s="2" t="s">
        <v>75</v>
      </c>
      <c r="J870" s="1" t="s">
        <v>4470</v>
      </c>
      <c r="K870" s="1">
        <f t="shared" si="59"/>
        <v>1</v>
      </c>
      <c r="L870" s="1">
        <f t="shared" si="59"/>
        <v>0</v>
      </c>
      <c r="M870" s="1">
        <f t="shared" si="59"/>
        <v>0</v>
      </c>
      <c r="N870" s="1">
        <f t="shared" si="58"/>
        <v>0</v>
      </c>
      <c r="O870" s="1">
        <f t="shared" si="60"/>
        <v>1</v>
      </c>
      <c r="P870" s="1" t="s">
        <v>18346</v>
      </c>
      <c r="Q870" s="1" t="s">
        <v>18355</v>
      </c>
      <c r="R870" s="1">
        <v>61</v>
      </c>
      <c r="S870" s="9">
        <f t="shared" si="62"/>
        <v>45.487700000000004</v>
      </c>
      <c r="T870" s="8"/>
      <c r="U870" s="8"/>
      <c r="V870" s="8"/>
      <c r="W870" s="8"/>
      <c r="X870" s="8"/>
      <c r="Y870" s="10">
        <f t="shared" si="61"/>
        <v>0</v>
      </c>
      <c r="Z870" s="10">
        <f>IFERROR(INDEX(EFs!B:B,MATCH(P870,EFs!A:A,0))*Dataset!Y870/1000,0)</f>
        <v>0</v>
      </c>
      <c r="AA870">
        <v>33.113264999999998</v>
      </c>
      <c r="AB870">
        <v>-117.287908</v>
      </c>
      <c r="AC870">
        <v>0.9</v>
      </c>
      <c r="AD870" t="s">
        <v>18394</v>
      </c>
      <c r="AE870">
        <v>6510</v>
      </c>
      <c r="AF870" t="s">
        <v>18900</v>
      </c>
      <c r="AI870" t="s">
        <v>18509</v>
      </c>
      <c r="AJ870" t="s">
        <v>18390</v>
      </c>
      <c r="AK870" t="s">
        <v>18391</v>
      </c>
      <c r="AL870">
        <v>92011</v>
      </c>
      <c r="AM870" t="s">
        <v>18392</v>
      </c>
      <c r="AN870" t="s">
        <v>18397</v>
      </c>
    </row>
    <row r="871" spans="1:40" ht="28.8" x14ac:dyDescent="0.3">
      <c r="A871" t="s">
        <v>4471</v>
      </c>
      <c r="B871" s="2" t="s">
        <v>15</v>
      </c>
      <c r="C871" s="3">
        <v>40025</v>
      </c>
      <c r="D871" t="s">
        <v>25</v>
      </c>
      <c r="E871" t="s">
        <v>4472</v>
      </c>
      <c r="F871" t="s">
        <v>4440</v>
      </c>
      <c r="G871" t="s">
        <v>4473</v>
      </c>
      <c r="H871" s="2" t="s">
        <v>217</v>
      </c>
      <c r="I871" s="2" t="s">
        <v>218</v>
      </c>
      <c r="J871" s="1" t="s">
        <v>4474</v>
      </c>
      <c r="K871" s="1">
        <f t="shared" si="59"/>
        <v>1</v>
      </c>
      <c r="L871" s="1">
        <f t="shared" si="59"/>
        <v>0</v>
      </c>
      <c r="M871" s="1">
        <f t="shared" si="59"/>
        <v>0</v>
      </c>
      <c r="N871" s="1">
        <f t="shared" si="58"/>
        <v>0</v>
      </c>
      <c r="O871" s="1">
        <f t="shared" si="60"/>
        <v>1</v>
      </c>
      <c r="P871" s="1" t="s">
        <v>18346</v>
      </c>
      <c r="Q871" s="1" t="s">
        <v>18355</v>
      </c>
      <c r="R871" s="1">
        <v>67</v>
      </c>
      <c r="S871" s="9">
        <f t="shared" si="62"/>
        <v>49.9619</v>
      </c>
      <c r="T871" s="3">
        <v>44424</v>
      </c>
      <c r="U871" s="8" t="s">
        <v>4475</v>
      </c>
      <c r="V871" s="3">
        <v>44424</v>
      </c>
      <c r="W871" s="8" t="s">
        <v>3209</v>
      </c>
      <c r="X871" s="8">
        <v>4.0999999999999996</v>
      </c>
      <c r="Y871" s="10">
        <f t="shared" si="61"/>
        <v>204.84378999999998</v>
      </c>
      <c r="Z871" s="10">
        <f>IFERROR(INDEX(EFs!B:B,MATCH(P871,EFs!A:A,0))*Dataset!Y871/1000,0)</f>
        <v>0.1860786487468106</v>
      </c>
      <c r="AA871">
        <v>32.563068000000001</v>
      </c>
      <c r="AB871">
        <v>-116.93861699999999</v>
      </c>
      <c r="AC871">
        <v>1</v>
      </c>
      <c r="AD871" t="s">
        <v>18387</v>
      </c>
      <c r="AE871">
        <v>2001</v>
      </c>
      <c r="AF871" t="s">
        <v>18901</v>
      </c>
      <c r="AI871" t="s">
        <v>18389</v>
      </c>
      <c r="AJ871" t="s">
        <v>18390</v>
      </c>
      <c r="AK871" t="s">
        <v>18391</v>
      </c>
      <c r="AL871">
        <v>92154</v>
      </c>
      <c r="AM871" t="s">
        <v>18392</v>
      </c>
      <c r="AN871" t="s">
        <v>18393</v>
      </c>
    </row>
    <row r="872" spans="1:40" ht="43.2" x14ac:dyDescent="0.3">
      <c r="A872" t="s">
        <v>4476</v>
      </c>
      <c r="B872" s="2" t="s">
        <v>15</v>
      </c>
      <c r="C872" s="3">
        <v>40025</v>
      </c>
      <c r="D872" t="s">
        <v>25</v>
      </c>
      <c r="E872" t="s">
        <v>4477</v>
      </c>
      <c r="F872" t="s">
        <v>4440</v>
      </c>
      <c r="G872" t="s">
        <v>4478</v>
      </c>
      <c r="H872" s="2" t="s">
        <v>504</v>
      </c>
      <c r="I872" s="2" t="s">
        <v>328</v>
      </c>
      <c r="J872" s="1" t="s">
        <v>4479</v>
      </c>
      <c r="K872" s="1">
        <f t="shared" si="59"/>
        <v>1</v>
      </c>
      <c r="L872" s="1">
        <f t="shared" si="59"/>
        <v>0</v>
      </c>
      <c r="M872" s="1">
        <f t="shared" si="59"/>
        <v>0</v>
      </c>
      <c r="N872" s="1">
        <f t="shared" si="58"/>
        <v>0</v>
      </c>
      <c r="O872" s="1">
        <f t="shared" si="60"/>
        <v>1</v>
      </c>
      <c r="P872" s="1" t="s">
        <v>18346</v>
      </c>
      <c r="Q872" s="1" t="s">
        <v>18355</v>
      </c>
      <c r="R872" s="1">
        <v>82</v>
      </c>
      <c r="S872" s="9">
        <f t="shared" si="62"/>
        <v>61.147400000000005</v>
      </c>
      <c r="T872" s="3">
        <v>44426</v>
      </c>
      <c r="U872" s="8" t="s">
        <v>4480</v>
      </c>
      <c r="V872" s="3">
        <v>44692</v>
      </c>
      <c r="W872" s="8" t="s">
        <v>2384</v>
      </c>
      <c r="X872" s="8">
        <v>11.3</v>
      </c>
      <c r="Y872" s="10">
        <f t="shared" si="61"/>
        <v>690.96562000000006</v>
      </c>
      <c r="Z872" s="10">
        <f>IFERROR(INDEX(EFs!B:B,MATCH(P872,EFs!A:A,0))*Dataset!Y872/1000,0)</f>
        <v>0.627668277862376</v>
      </c>
      <c r="AA872">
        <v>32.605789000000001</v>
      </c>
      <c r="AB872">
        <v>-117.025808</v>
      </c>
      <c r="AC872">
        <v>1</v>
      </c>
      <c r="AD872" t="s">
        <v>18387</v>
      </c>
      <c r="AE872">
        <v>651</v>
      </c>
      <c r="AF872" t="s">
        <v>18902</v>
      </c>
      <c r="AI872" t="s">
        <v>18406</v>
      </c>
      <c r="AJ872" t="s">
        <v>18390</v>
      </c>
      <c r="AK872" t="s">
        <v>18391</v>
      </c>
      <c r="AL872">
        <v>91911</v>
      </c>
      <c r="AM872" t="s">
        <v>18392</v>
      </c>
      <c r="AN872" t="s">
        <v>18393</v>
      </c>
    </row>
    <row r="873" spans="1:40" ht="43.2" x14ac:dyDescent="0.3">
      <c r="A873" t="s">
        <v>4481</v>
      </c>
      <c r="B873" s="2" t="s">
        <v>15</v>
      </c>
      <c r="C873" s="3">
        <v>40025</v>
      </c>
      <c r="D873" t="s">
        <v>25</v>
      </c>
      <c r="E873" t="s">
        <v>4482</v>
      </c>
      <c r="F873" t="s">
        <v>4440</v>
      </c>
      <c r="G873" t="s">
        <v>4483</v>
      </c>
      <c r="H873" s="2" t="s">
        <v>242</v>
      </c>
      <c r="I873" s="2" t="s">
        <v>164</v>
      </c>
      <c r="J873" s="1" t="s">
        <v>4484</v>
      </c>
      <c r="K873" s="1">
        <f t="shared" si="59"/>
        <v>1</v>
      </c>
      <c r="L873" s="1">
        <f t="shared" si="59"/>
        <v>0</v>
      </c>
      <c r="M873" s="1">
        <f t="shared" si="59"/>
        <v>0</v>
      </c>
      <c r="N873" s="1">
        <f t="shared" si="58"/>
        <v>0</v>
      </c>
      <c r="O873" s="1">
        <f t="shared" si="60"/>
        <v>1</v>
      </c>
      <c r="P873" s="1" t="s">
        <v>18346</v>
      </c>
      <c r="Q873" s="1" t="s">
        <v>18355</v>
      </c>
      <c r="R873" s="1">
        <v>67</v>
      </c>
      <c r="S873" s="9">
        <f t="shared" si="62"/>
        <v>49.9619</v>
      </c>
      <c r="T873" s="8"/>
      <c r="U873" s="8"/>
      <c r="V873" s="8"/>
      <c r="W873" s="8"/>
      <c r="X873" s="8"/>
      <c r="Y873" s="10">
        <f t="shared" si="61"/>
        <v>0</v>
      </c>
      <c r="Z873" s="10">
        <f>IFERROR(INDEX(EFs!B:B,MATCH(P873,EFs!A:A,0))*Dataset!Y873/1000,0)</f>
        <v>0</v>
      </c>
      <c r="AA873">
        <v>33.390613999999999</v>
      </c>
      <c r="AB873">
        <v>-117.184404</v>
      </c>
      <c r="AC873">
        <v>1</v>
      </c>
      <c r="AD873" t="s">
        <v>18394</v>
      </c>
      <c r="AE873">
        <v>3662</v>
      </c>
      <c r="AF873" t="s">
        <v>18455</v>
      </c>
      <c r="AI873" t="s">
        <v>18435</v>
      </c>
      <c r="AJ873" t="s">
        <v>18390</v>
      </c>
      <c r="AK873" t="s">
        <v>18391</v>
      </c>
      <c r="AL873">
        <v>92028</v>
      </c>
      <c r="AM873" t="s">
        <v>18392</v>
      </c>
      <c r="AN873" t="s">
        <v>18397</v>
      </c>
    </row>
    <row r="874" spans="1:40" ht="43.2" x14ac:dyDescent="0.3">
      <c r="A874" t="s">
        <v>4485</v>
      </c>
      <c r="B874" s="2" t="s">
        <v>15</v>
      </c>
      <c r="C874" s="3">
        <v>40025</v>
      </c>
      <c r="D874" t="s">
        <v>25</v>
      </c>
      <c r="E874" t="s">
        <v>4486</v>
      </c>
      <c r="F874" t="s">
        <v>4440</v>
      </c>
      <c r="G874" t="s">
        <v>4487</v>
      </c>
      <c r="H874" s="2" t="s">
        <v>504</v>
      </c>
      <c r="I874" s="2" t="s">
        <v>328</v>
      </c>
      <c r="J874" s="1" t="s">
        <v>4488</v>
      </c>
      <c r="K874" s="1">
        <f t="shared" si="59"/>
        <v>1</v>
      </c>
      <c r="L874" s="1">
        <f t="shared" si="59"/>
        <v>0</v>
      </c>
      <c r="M874" s="1">
        <f t="shared" si="59"/>
        <v>0</v>
      </c>
      <c r="N874" s="1">
        <f t="shared" si="58"/>
        <v>0</v>
      </c>
      <c r="O874" s="1">
        <f t="shared" si="60"/>
        <v>1</v>
      </c>
      <c r="P874" s="1" t="s">
        <v>18346</v>
      </c>
      <c r="Q874" s="1" t="s">
        <v>18355</v>
      </c>
      <c r="R874" s="1">
        <v>80</v>
      </c>
      <c r="S874" s="9">
        <f t="shared" si="62"/>
        <v>59.656000000000006</v>
      </c>
      <c r="T874" s="3">
        <v>44692</v>
      </c>
      <c r="U874" s="8" t="s">
        <v>4489</v>
      </c>
      <c r="V874" s="3">
        <v>44692</v>
      </c>
      <c r="W874" s="8" t="s">
        <v>4490</v>
      </c>
      <c r="X874" s="8">
        <v>0.6</v>
      </c>
      <c r="Y874" s="10">
        <f t="shared" si="61"/>
        <v>35.793600000000005</v>
      </c>
      <c r="Z874" s="10">
        <f>IFERROR(INDEX(EFs!B:B,MATCH(P874,EFs!A:A,0))*Dataset!Y874/1000,0)</f>
        <v>3.25146528571056E-2</v>
      </c>
      <c r="AA874">
        <v>32.597847999999999</v>
      </c>
      <c r="AB874">
        <v>-117.086821</v>
      </c>
      <c r="AC874">
        <v>1</v>
      </c>
      <c r="AD874" t="s">
        <v>18387</v>
      </c>
      <c r="AE874">
        <v>775</v>
      </c>
      <c r="AF874" t="s">
        <v>18903</v>
      </c>
      <c r="AI874" t="s">
        <v>18406</v>
      </c>
      <c r="AJ874" t="s">
        <v>18390</v>
      </c>
      <c r="AK874" t="s">
        <v>18391</v>
      </c>
      <c r="AL874">
        <v>91911</v>
      </c>
      <c r="AM874" t="s">
        <v>18392</v>
      </c>
      <c r="AN874" t="s">
        <v>18393</v>
      </c>
    </row>
    <row r="875" spans="1:40" ht="43.2" x14ac:dyDescent="0.3">
      <c r="A875" t="s">
        <v>4491</v>
      </c>
      <c r="B875" s="2" t="s">
        <v>15</v>
      </c>
      <c r="C875" s="3">
        <v>40025</v>
      </c>
      <c r="D875" t="s">
        <v>25</v>
      </c>
      <c r="E875" t="s">
        <v>4492</v>
      </c>
      <c r="F875" t="s">
        <v>4440</v>
      </c>
      <c r="G875" t="s">
        <v>4493</v>
      </c>
      <c r="H875" s="2" t="s">
        <v>897</v>
      </c>
      <c r="I875" s="2" t="s">
        <v>75</v>
      </c>
      <c r="J875" s="1" t="s">
        <v>4494</v>
      </c>
      <c r="K875" s="1">
        <f t="shared" si="59"/>
        <v>1</v>
      </c>
      <c r="L875" s="1">
        <f t="shared" si="59"/>
        <v>0</v>
      </c>
      <c r="M875" s="1">
        <f t="shared" si="59"/>
        <v>0</v>
      </c>
      <c r="N875" s="1">
        <f t="shared" si="58"/>
        <v>0</v>
      </c>
      <c r="O875" s="1">
        <f t="shared" si="60"/>
        <v>1</v>
      </c>
      <c r="P875" s="1" t="s">
        <v>18346</v>
      </c>
      <c r="Q875" s="1" t="s">
        <v>18355</v>
      </c>
      <c r="R875" s="1">
        <v>838</v>
      </c>
      <c r="S875" s="9">
        <f t="shared" si="62"/>
        <v>624.89660000000003</v>
      </c>
      <c r="T875" s="8"/>
      <c r="U875" s="8"/>
      <c r="V875" s="8"/>
      <c r="W875" s="8"/>
      <c r="X875" s="8"/>
      <c r="Y875" s="10">
        <f t="shared" si="61"/>
        <v>0</v>
      </c>
      <c r="Z875" s="10">
        <f>IFERROR(INDEX(EFs!B:B,MATCH(P875,EFs!A:A,0))*Dataset!Y875/1000,0)</f>
        <v>0</v>
      </c>
      <c r="AA875">
        <v>32.950713</v>
      </c>
      <c r="AB875">
        <v>-117.246064</v>
      </c>
      <c r="AC875">
        <v>1</v>
      </c>
      <c r="AD875" t="s">
        <v>18387</v>
      </c>
      <c r="AE875">
        <v>2646</v>
      </c>
      <c r="AF875" t="s">
        <v>18683</v>
      </c>
      <c r="AI875" t="s">
        <v>18534</v>
      </c>
      <c r="AJ875" t="s">
        <v>18390</v>
      </c>
      <c r="AK875" t="s">
        <v>18391</v>
      </c>
      <c r="AL875">
        <v>92014</v>
      </c>
      <c r="AM875" t="s">
        <v>18392</v>
      </c>
      <c r="AN875" t="s">
        <v>18393</v>
      </c>
    </row>
    <row r="876" spans="1:40" ht="28.8" x14ac:dyDescent="0.3">
      <c r="A876" t="s">
        <v>4495</v>
      </c>
      <c r="B876" s="2" t="s">
        <v>15</v>
      </c>
      <c r="C876" s="3">
        <v>40025</v>
      </c>
      <c r="D876" t="s">
        <v>25</v>
      </c>
      <c r="E876" t="s">
        <v>4496</v>
      </c>
      <c r="F876" t="s">
        <v>4440</v>
      </c>
      <c r="G876" t="s">
        <v>4497</v>
      </c>
      <c r="H876" s="2" t="s">
        <v>490</v>
      </c>
      <c r="I876" s="2" t="s">
        <v>20</v>
      </c>
      <c r="J876" s="1" t="s">
        <v>4498</v>
      </c>
      <c r="K876" s="1">
        <f t="shared" si="59"/>
        <v>1</v>
      </c>
      <c r="L876" s="1">
        <f t="shared" si="59"/>
        <v>0</v>
      </c>
      <c r="M876" s="1">
        <f t="shared" si="59"/>
        <v>0</v>
      </c>
      <c r="N876" s="1">
        <f t="shared" si="58"/>
        <v>0</v>
      </c>
      <c r="O876" s="1">
        <f t="shared" si="60"/>
        <v>1</v>
      </c>
      <c r="P876" s="1" t="s">
        <v>18346</v>
      </c>
      <c r="Q876" s="1" t="s">
        <v>18355</v>
      </c>
      <c r="R876" s="1">
        <v>67</v>
      </c>
      <c r="S876" s="9">
        <f t="shared" si="62"/>
        <v>49.9619</v>
      </c>
      <c r="T876" s="3">
        <v>44462</v>
      </c>
      <c r="U876" s="8" t="s">
        <v>4499</v>
      </c>
      <c r="V876" s="3">
        <v>44721</v>
      </c>
      <c r="W876" s="8" t="s">
        <v>4500</v>
      </c>
      <c r="X876" s="8">
        <v>21.5</v>
      </c>
      <c r="Y876" s="10">
        <f t="shared" si="61"/>
        <v>1074.18085</v>
      </c>
      <c r="Z876" s="10">
        <f>IFERROR(INDEX(EFs!B:B,MATCH(P876,EFs!A:A,0))*Dataset!Y876/1000,0)</f>
        <v>0.97577828001376277</v>
      </c>
      <c r="AA876">
        <v>32.742088000000003</v>
      </c>
      <c r="AB876">
        <v>-117.042091</v>
      </c>
      <c r="AC876">
        <v>1</v>
      </c>
      <c r="AD876" t="s">
        <v>18387</v>
      </c>
      <c r="AE876">
        <v>7227</v>
      </c>
      <c r="AF876" t="s">
        <v>18388</v>
      </c>
      <c r="AI876" t="s">
        <v>18482</v>
      </c>
      <c r="AJ876" t="s">
        <v>18390</v>
      </c>
      <c r="AK876" t="s">
        <v>18391</v>
      </c>
      <c r="AL876">
        <v>91945</v>
      </c>
      <c r="AM876" t="s">
        <v>18392</v>
      </c>
      <c r="AN876" t="s">
        <v>18393</v>
      </c>
    </row>
    <row r="877" spans="1:40" ht="43.2" x14ac:dyDescent="0.3">
      <c r="A877" t="s">
        <v>4501</v>
      </c>
      <c r="B877" s="2" t="s">
        <v>15</v>
      </c>
      <c r="C877" s="3">
        <v>40025</v>
      </c>
      <c r="D877" t="s">
        <v>25</v>
      </c>
      <c r="E877" t="s">
        <v>4502</v>
      </c>
      <c r="F877" t="s">
        <v>4440</v>
      </c>
      <c r="G877" t="s">
        <v>4503</v>
      </c>
      <c r="H877" s="2" t="s">
        <v>1319</v>
      </c>
      <c r="I877" s="2" t="s">
        <v>62</v>
      </c>
      <c r="J877" s="1" t="s">
        <v>4504</v>
      </c>
      <c r="K877" s="1">
        <f t="shared" si="59"/>
        <v>1</v>
      </c>
      <c r="L877" s="1">
        <f t="shared" si="59"/>
        <v>0</v>
      </c>
      <c r="M877" s="1">
        <f t="shared" si="59"/>
        <v>0</v>
      </c>
      <c r="N877" s="1">
        <f t="shared" si="58"/>
        <v>0</v>
      </c>
      <c r="O877" s="1">
        <f t="shared" si="60"/>
        <v>1</v>
      </c>
      <c r="P877" s="1" t="s">
        <v>18346</v>
      </c>
      <c r="Q877" s="1" t="s">
        <v>18355</v>
      </c>
      <c r="R877" s="1">
        <v>67</v>
      </c>
      <c r="S877" s="9">
        <f t="shared" si="62"/>
        <v>49.9619</v>
      </c>
      <c r="T877" s="3">
        <v>44536</v>
      </c>
      <c r="U877" s="8" t="s">
        <v>1315</v>
      </c>
      <c r="V877" s="3">
        <v>44714</v>
      </c>
      <c r="W877" s="8" t="s">
        <v>4505</v>
      </c>
      <c r="X877" s="8">
        <v>1.7</v>
      </c>
      <c r="Y877" s="10">
        <f t="shared" si="61"/>
        <v>84.935230000000004</v>
      </c>
      <c r="Z877" s="10">
        <f>IFERROR(INDEX(EFs!B:B,MATCH(P877,EFs!A:A,0))*Dataset!Y877/1000,0)</f>
        <v>7.7154561675506841E-2</v>
      </c>
      <c r="AA877">
        <v>32.756146000000001</v>
      </c>
      <c r="AB877">
        <v>-117.011032</v>
      </c>
      <c r="AC877">
        <v>1</v>
      </c>
      <c r="AD877" t="s">
        <v>18387</v>
      </c>
      <c r="AE877">
        <v>8691</v>
      </c>
      <c r="AF877" t="s">
        <v>18904</v>
      </c>
      <c r="AG877" t="s">
        <v>18448</v>
      </c>
      <c r="AH877">
        <v>1</v>
      </c>
      <c r="AI877" t="s">
        <v>18460</v>
      </c>
      <c r="AJ877" t="s">
        <v>18390</v>
      </c>
      <c r="AK877" t="s">
        <v>18391</v>
      </c>
      <c r="AL877">
        <v>91941</v>
      </c>
      <c r="AM877" t="s">
        <v>18392</v>
      </c>
      <c r="AN877" t="s">
        <v>18393</v>
      </c>
    </row>
    <row r="878" spans="1:40" ht="43.2" x14ac:dyDescent="0.3">
      <c r="A878" t="s">
        <v>4506</v>
      </c>
      <c r="B878" s="2" t="s">
        <v>15</v>
      </c>
      <c r="C878" s="3">
        <v>40025</v>
      </c>
      <c r="D878" t="s">
        <v>25</v>
      </c>
      <c r="E878" t="s">
        <v>4507</v>
      </c>
      <c r="F878" t="s">
        <v>4440</v>
      </c>
      <c r="G878" t="s">
        <v>4508</v>
      </c>
      <c r="H878" s="2" t="s">
        <v>334</v>
      </c>
      <c r="I878" s="2" t="s">
        <v>107</v>
      </c>
      <c r="J878" s="1" t="s">
        <v>4509</v>
      </c>
      <c r="K878" s="1">
        <f t="shared" si="59"/>
        <v>1</v>
      </c>
      <c r="L878" s="1">
        <f t="shared" si="59"/>
        <v>0</v>
      </c>
      <c r="M878" s="1">
        <f t="shared" si="59"/>
        <v>0</v>
      </c>
      <c r="N878" s="1">
        <f t="shared" si="58"/>
        <v>0</v>
      </c>
      <c r="O878" s="1">
        <f t="shared" si="60"/>
        <v>1</v>
      </c>
      <c r="P878" s="1" t="s">
        <v>18346</v>
      </c>
      <c r="Q878" s="1" t="s">
        <v>18355</v>
      </c>
      <c r="R878" s="1">
        <v>67</v>
      </c>
      <c r="S878" s="9">
        <f t="shared" si="62"/>
        <v>49.9619</v>
      </c>
      <c r="T878" s="8"/>
      <c r="U878" s="8"/>
      <c r="V878" s="8"/>
      <c r="W878" s="8"/>
      <c r="X878" s="8"/>
      <c r="Y878" s="10">
        <f t="shared" si="61"/>
        <v>0</v>
      </c>
      <c r="Z878" s="10">
        <f>IFERROR(INDEX(EFs!B:B,MATCH(P878,EFs!A:A,0))*Dataset!Y878/1000,0)</f>
        <v>0</v>
      </c>
      <c r="AA878">
        <v>32.775851000000003</v>
      </c>
      <c r="AB878">
        <v>-117.071896</v>
      </c>
      <c r="AC878">
        <v>1</v>
      </c>
      <c r="AD878" t="s">
        <v>18387</v>
      </c>
      <c r="AE878">
        <v>5300</v>
      </c>
      <c r="AF878" t="s">
        <v>18402</v>
      </c>
      <c r="AI878" t="s">
        <v>18389</v>
      </c>
      <c r="AJ878" t="s">
        <v>18390</v>
      </c>
      <c r="AK878" t="s">
        <v>18391</v>
      </c>
      <c r="AL878">
        <v>92115</v>
      </c>
      <c r="AM878" t="s">
        <v>18392</v>
      </c>
      <c r="AN878" t="s">
        <v>18393</v>
      </c>
    </row>
    <row r="879" spans="1:40" ht="43.2" x14ac:dyDescent="0.3">
      <c r="A879" t="s">
        <v>4510</v>
      </c>
      <c r="B879" s="2" t="s">
        <v>15</v>
      </c>
      <c r="C879" s="3">
        <v>40025</v>
      </c>
      <c r="D879" t="s">
        <v>25</v>
      </c>
      <c r="E879" t="s">
        <v>4511</v>
      </c>
      <c r="F879" t="s">
        <v>4440</v>
      </c>
      <c r="G879" t="s">
        <v>4512</v>
      </c>
      <c r="H879" s="2" t="s">
        <v>201</v>
      </c>
      <c r="I879" s="2" t="s">
        <v>46</v>
      </c>
      <c r="J879" s="1" t="s">
        <v>4513</v>
      </c>
      <c r="K879" s="1">
        <f t="shared" si="59"/>
        <v>1</v>
      </c>
      <c r="L879" s="1">
        <f t="shared" si="59"/>
        <v>0</v>
      </c>
      <c r="M879" s="1">
        <f t="shared" si="59"/>
        <v>0</v>
      </c>
      <c r="N879" s="1">
        <f t="shared" si="58"/>
        <v>0</v>
      </c>
      <c r="O879" s="1">
        <f t="shared" si="60"/>
        <v>1</v>
      </c>
      <c r="P879" s="1" t="s">
        <v>18346</v>
      </c>
      <c r="Q879" s="1" t="s">
        <v>18355</v>
      </c>
      <c r="R879" s="1">
        <v>82</v>
      </c>
      <c r="S879" s="9">
        <f t="shared" si="62"/>
        <v>61.147400000000005</v>
      </c>
      <c r="T879" s="3">
        <v>44770</v>
      </c>
      <c r="U879" s="8" t="s">
        <v>3724</v>
      </c>
      <c r="V879" s="3">
        <v>44770</v>
      </c>
      <c r="W879" s="8" t="s">
        <v>4514</v>
      </c>
      <c r="X879" s="8">
        <v>3.8</v>
      </c>
      <c r="Y879" s="10">
        <f t="shared" si="61"/>
        <v>232.36011999999999</v>
      </c>
      <c r="Z879" s="10">
        <f>IFERROR(INDEX(EFs!B:B,MATCH(P879,EFs!A:A,0))*Dataset!Y879/1000,0)</f>
        <v>0.21107428813071052</v>
      </c>
      <c r="AA879">
        <v>32.840975999999998</v>
      </c>
      <c r="AB879">
        <v>-117.253871</v>
      </c>
      <c r="AC879">
        <v>0.9</v>
      </c>
      <c r="AD879" t="s">
        <v>18394</v>
      </c>
      <c r="AE879">
        <v>2122</v>
      </c>
      <c r="AF879" t="s">
        <v>18905</v>
      </c>
      <c r="AI879" t="s">
        <v>18428</v>
      </c>
      <c r="AJ879" t="s">
        <v>18390</v>
      </c>
      <c r="AK879" t="s">
        <v>18391</v>
      </c>
      <c r="AL879">
        <v>92037</v>
      </c>
      <c r="AM879" t="s">
        <v>18392</v>
      </c>
      <c r="AN879" t="s">
        <v>18397</v>
      </c>
    </row>
    <row r="880" spans="1:40" ht="28.8" x14ac:dyDescent="0.3">
      <c r="A880" t="s">
        <v>4515</v>
      </c>
      <c r="B880" s="2" t="s">
        <v>15</v>
      </c>
      <c r="C880" s="3">
        <v>40025</v>
      </c>
      <c r="D880" t="s">
        <v>25</v>
      </c>
      <c r="E880" t="s">
        <v>4516</v>
      </c>
      <c r="F880" t="s">
        <v>72</v>
      </c>
      <c r="G880" t="s">
        <v>3424</v>
      </c>
      <c r="H880" s="2" t="s">
        <v>29</v>
      </c>
      <c r="I880" s="2" t="s">
        <v>30</v>
      </c>
      <c r="J880" s="1" t="s">
        <v>4517</v>
      </c>
      <c r="K880" s="1">
        <f t="shared" si="59"/>
        <v>1</v>
      </c>
      <c r="L880" s="1">
        <f t="shared" si="59"/>
        <v>0</v>
      </c>
      <c r="M880" s="1">
        <f t="shared" si="59"/>
        <v>0</v>
      </c>
      <c r="N880" s="1">
        <f t="shared" si="58"/>
        <v>0</v>
      </c>
      <c r="O880" s="1">
        <f t="shared" si="60"/>
        <v>1</v>
      </c>
      <c r="P880" s="1" t="s">
        <v>18346</v>
      </c>
      <c r="Q880" s="1" t="s">
        <v>18355</v>
      </c>
      <c r="R880" s="1">
        <v>67</v>
      </c>
      <c r="S880" s="9">
        <f t="shared" si="62"/>
        <v>49.9619</v>
      </c>
      <c r="T880" s="3">
        <v>44523</v>
      </c>
      <c r="U880" s="8" t="s">
        <v>4518</v>
      </c>
      <c r="V880" s="3">
        <v>44523</v>
      </c>
      <c r="W880" s="8" t="s">
        <v>4519</v>
      </c>
      <c r="X880" s="8">
        <v>14.5</v>
      </c>
      <c r="Y880" s="10">
        <f t="shared" si="61"/>
        <v>724.44754999999998</v>
      </c>
      <c r="Z880" s="10">
        <f>IFERROR(INDEX(EFs!B:B,MATCH(P880,EFs!A:A,0))*Dataset!Y880/1000,0)</f>
        <v>0.6580830260557935</v>
      </c>
      <c r="AA880">
        <v>33.027738999999997</v>
      </c>
      <c r="AB880">
        <v>-116.827912</v>
      </c>
      <c r="AC880">
        <v>1</v>
      </c>
      <c r="AD880" t="s">
        <v>18387</v>
      </c>
      <c r="AE880">
        <v>18303</v>
      </c>
      <c r="AF880" t="s">
        <v>18797</v>
      </c>
      <c r="AI880" t="s">
        <v>18396</v>
      </c>
      <c r="AJ880" t="s">
        <v>18390</v>
      </c>
      <c r="AK880" t="s">
        <v>18391</v>
      </c>
      <c r="AL880">
        <v>92065</v>
      </c>
      <c r="AM880" t="s">
        <v>18392</v>
      </c>
      <c r="AN880" t="s">
        <v>18393</v>
      </c>
    </row>
    <row r="881" spans="1:40" ht="28.8" x14ac:dyDescent="0.3">
      <c r="A881" t="s">
        <v>4520</v>
      </c>
      <c r="B881" s="2" t="s">
        <v>15</v>
      </c>
      <c r="C881" s="3">
        <v>40025</v>
      </c>
      <c r="D881" t="s">
        <v>25</v>
      </c>
      <c r="E881" t="s">
        <v>4521</v>
      </c>
      <c r="F881" t="s">
        <v>4522</v>
      </c>
      <c r="G881" t="s">
        <v>4523</v>
      </c>
      <c r="H881" s="2" t="s">
        <v>523</v>
      </c>
      <c r="I881" s="2" t="s">
        <v>164</v>
      </c>
      <c r="J881" s="1" t="s">
        <v>4524</v>
      </c>
      <c r="K881" s="1">
        <f t="shared" si="59"/>
        <v>1</v>
      </c>
      <c r="L881" s="1">
        <f t="shared" si="59"/>
        <v>0</v>
      </c>
      <c r="M881" s="1">
        <f t="shared" si="59"/>
        <v>0</v>
      </c>
      <c r="N881" s="1">
        <f t="shared" si="58"/>
        <v>0</v>
      </c>
      <c r="O881" s="1">
        <f t="shared" si="60"/>
        <v>1</v>
      </c>
      <c r="P881" s="1" t="s">
        <v>18346</v>
      </c>
      <c r="Q881" s="1" t="s">
        <v>18355</v>
      </c>
      <c r="R881" s="1">
        <v>82</v>
      </c>
      <c r="S881" s="9">
        <f t="shared" si="62"/>
        <v>61.147400000000005</v>
      </c>
      <c r="T881" s="3">
        <v>44516</v>
      </c>
      <c r="U881" s="8" t="s">
        <v>4525</v>
      </c>
      <c r="V881" s="3">
        <v>44762</v>
      </c>
      <c r="W881" s="8" t="s">
        <v>1103</v>
      </c>
      <c r="X881" s="8">
        <v>17.600000000000001</v>
      </c>
      <c r="Y881" s="10">
        <f t="shared" si="61"/>
        <v>1076.1942400000003</v>
      </c>
      <c r="Z881" s="10">
        <f>IFERROR(INDEX(EFs!B:B,MATCH(P881,EFs!A:A,0))*Dataset!Y881/1000,0)</f>
        <v>0.97760722923697529</v>
      </c>
      <c r="AA881">
        <v>33.220275000000001</v>
      </c>
      <c r="AB881">
        <v>-117.363218</v>
      </c>
      <c r="AC881">
        <v>1</v>
      </c>
      <c r="AD881" t="s">
        <v>18394</v>
      </c>
      <c r="AE881">
        <v>625</v>
      </c>
      <c r="AF881" t="s">
        <v>18879</v>
      </c>
      <c r="AI881" t="s">
        <v>18410</v>
      </c>
      <c r="AJ881" t="s">
        <v>18390</v>
      </c>
      <c r="AK881" t="s">
        <v>18391</v>
      </c>
      <c r="AL881">
        <v>92058</v>
      </c>
      <c r="AM881" t="s">
        <v>18392</v>
      </c>
      <c r="AN881" t="s">
        <v>18397</v>
      </c>
    </row>
    <row r="882" spans="1:40" ht="28.8" x14ac:dyDescent="0.3">
      <c r="A882" t="s">
        <v>4526</v>
      </c>
      <c r="B882" s="2" t="s">
        <v>15</v>
      </c>
      <c r="C882" s="3">
        <v>40025</v>
      </c>
      <c r="D882" t="s">
        <v>25</v>
      </c>
      <c r="E882" t="s">
        <v>4527</v>
      </c>
      <c r="F882" t="s">
        <v>4440</v>
      </c>
      <c r="G882" t="s">
        <v>4528</v>
      </c>
      <c r="H882" s="2" t="s">
        <v>403</v>
      </c>
      <c r="I882" s="2" t="s">
        <v>155</v>
      </c>
      <c r="J882" s="1" t="s">
        <v>4529</v>
      </c>
      <c r="K882" s="1">
        <f t="shared" si="59"/>
        <v>1</v>
      </c>
      <c r="L882" s="1">
        <f t="shared" si="59"/>
        <v>0</v>
      </c>
      <c r="M882" s="1">
        <f t="shared" si="59"/>
        <v>0</v>
      </c>
      <c r="N882" s="1">
        <f t="shared" si="58"/>
        <v>0</v>
      </c>
      <c r="O882" s="1">
        <f t="shared" si="60"/>
        <v>1</v>
      </c>
      <c r="P882" s="1" t="s">
        <v>18346</v>
      </c>
      <c r="Q882" s="1" t="s">
        <v>18355</v>
      </c>
      <c r="R882" s="1">
        <v>67</v>
      </c>
      <c r="S882" s="9">
        <f t="shared" si="62"/>
        <v>49.9619</v>
      </c>
      <c r="T882" s="3">
        <v>44505</v>
      </c>
      <c r="U882" s="8" t="s">
        <v>4530</v>
      </c>
      <c r="V882" s="3">
        <v>44505</v>
      </c>
      <c r="W882" s="8" t="s">
        <v>1378</v>
      </c>
      <c r="X882" s="8">
        <v>10</v>
      </c>
      <c r="Y882" s="10">
        <f t="shared" si="61"/>
        <v>499.61900000000003</v>
      </c>
      <c r="Z882" s="10">
        <f>IFERROR(INDEX(EFs!B:B,MATCH(P882,EFs!A:A,0))*Dataset!Y882/1000,0)</f>
        <v>0.45385036279709901</v>
      </c>
      <c r="AA882">
        <v>33.261215999999997</v>
      </c>
      <c r="AB882">
        <v>-116.37196299999999</v>
      </c>
      <c r="AC882">
        <v>1</v>
      </c>
      <c r="AD882" t="s">
        <v>18387</v>
      </c>
      <c r="AE882">
        <v>2332</v>
      </c>
      <c r="AF882" t="s">
        <v>18467</v>
      </c>
      <c r="AI882" t="s">
        <v>18468</v>
      </c>
      <c r="AJ882" t="s">
        <v>18390</v>
      </c>
      <c r="AK882" t="s">
        <v>18391</v>
      </c>
      <c r="AL882">
        <v>92004</v>
      </c>
      <c r="AM882" t="s">
        <v>18392</v>
      </c>
      <c r="AN882" t="s">
        <v>18393</v>
      </c>
    </row>
    <row r="883" spans="1:40" ht="43.2" x14ac:dyDescent="0.3">
      <c r="A883" t="s">
        <v>4531</v>
      </c>
      <c r="B883" s="2" t="s">
        <v>15</v>
      </c>
      <c r="C883" s="3">
        <v>40025</v>
      </c>
      <c r="D883" t="s">
        <v>25</v>
      </c>
      <c r="E883" t="s">
        <v>4532</v>
      </c>
      <c r="F883" t="s">
        <v>4440</v>
      </c>
      <c r="G883" t="s">
        <v>4533</v>
      </c>
      <c r="H883" s="2" t="s">
        <v>97</v>
      </c>
      <c r="I883" s="2" t="s">
        <v>98</v>
      </c>
      <c r="J883" s="1" t="s">
        <v>4534</v>
      </c>
      <c r="K883" s="1">
        <f t="shared" si="59"/>
        <v>1</v>
      </c>
      <c r="L883" s="1">
        <f t="shared" si="59"/>
        <v>0</v>
      </c>
      <c r="M883" s="1">
        <f t="shared" si="59"/>
        <v>0</v>
      </c>
      <c r="N883" s="1">
        <f t="shared" si="58"/>
        <v>0</v>
      </c>
      <c r="O883" s="1">
        <f t="shared" si="60"/>
        <v>1</v>
      </c>
      <c r="P883" s="1" t="s">
        <v>18346</v>
      </c>
      <c r="Q883" s="1" t="s">
        <v>18355</v>
      </c>
      <c r="R883" s="1">
        <v>838</v>
      </c>
      <c r="S883" s="9">
        <f t="shared" si="62"/>
        <v>624.89660000000003</v>
      </c>
      <c r="T883" s="3">
        <v>44531</v>
      </c>
      <c r="U883" s="8" t="s">
        <v>4535</v>
      </c>
      <c r="V883" s="3">
        <v>44762</v>
      </c>
      <c r="W883" s="8" t="s">
        <v>4536</v>
      </c>
      <c r="X883" s="8">
        <v>7.3</v>
      </c>
      <c r="Y883" s="10">
        <f t="shared" si="61"/>
        <v>4561.7451799999999</v>
      </c>
      <c r="Z883" s="10">
        <f>IFERROR(INDEX(EFs!B:B,MATCH(P883,EFs!A:A,0))*Dataset!Y883/1000,0)</f>
        <v>4.1438570289178704</v>
      </c>
      <c r="AA883">
        <v>33.188454999999998</v>
      </c>
      <c r="AB883">
        <v>-117.298973</v>
      </c>
      <c r="AC883">
        <v>0.7</v>
      </c>
      <c r="AD883" t="s">
        <v>18408</v>
      </c>
      <c r="AF883" t="s">
        <v>18906</v>
      </c>
      <c r="AI883" t="s">
        <v>18410</v>
      </c>
      <c r="AJ883" t="s">
        <v>18390</v>
      </c>
      <c r="AK883" t="s">
        <v>18391</v>
      </c>
      <c r="AL883">
        <v>92056</v>
      </c>
      <c r="AM883" t="s">
        <v>18392</v>
      </c>
      <c r="AN883" t="s">
        <v>18397</v>
      </c>
    </row>
    <row r="884" spans="1:40" ht="43.2" x14ac:dyDescent="0.3">
      <c r="A884" t="s">
        <v>4537</v>
      </c>
      <c r="B884" s="2" t="s">
        <v>15</v>
      </c>
      <c r="C884" s="3">
        <v>40025</v>
      </c>
      <c r="D884" t="s">
        <v>16</v>
      </c>
      <c r="E884" t="s">
        <v>42</v>
      </c>
      <c r="F884" t="s">
        <v>43</v>
      </c>
      <c r="G884" t="s">
        <v>44</v>
      </c>
      <c r="H884" s="2" t="s">
        <v>45</v>
      </c>
      <c r="I884" s="2" t="s">
        <v>46</v>
      </c>
      <c r="J884" s="1" t="s">
        <v>4538</v>
      </c>
      <c r="K884" s="1">
        <f t="shared" si="59"/>
        <v>1</v>
      </c>
      <c r="L884" s="1">
        <f t="shared" si="59"/>
        <v>0</v>
      </c>
      <c r="M884" s="1">
        <f t="shared" si="59"/>
        <v>0</v>
      </c>
      <c r="N884" s="1">
        <f t="shared" si="58"/>
        <v>0</v>
      </c>
      <c r="O884" s="1">
        <f t="shared" si="60"/>
        <v>1</v>
      </c>
      <c r="P884" s="1" t="s">
        <v>18346</v>
      </c>
      <c r="Q884" s="1" t="s">
        <v>18355</v>
      </c>
      <c r="R884" s="1">
        <v>94</v>
      </c>
      <c r="S884" s="9">
        <f t="shared" si="62"/>
        <v>70.095799999999997</v>
      </c>
      <c r="T884" s="8"/>
      <c r="U884" s="8"/>
      <c r="V884" s="8"/>
      <c r="W884" s="8"/>
      <c r="X884" s="8"/>
      <c r="Y884" s="10">
        <f t="shared" si="61"/>
        <v>0</v>
      </c>
      <c r="Z884" s="10">
        <f>IFERROR(INDEX(EFs!B:B,MATCH(P884,EFs!A:A,0))*Dataset!Y884/1000,0)</f>
        <v>0</v>
      </c>
      <c r="AA884">
        <v>32.761102000000001</v>
      </c>
      <c r="AB884">
        <v>-117.22194399999999</v>
      </c>
      <c r="AC884">
        <v>1</v>
      </c>
      <c r="AD884" t="s">
        <v>18394</v>
      </c>
      <c r="AE884">
        <v>500</v>
      </c>
      <c r="AF884" t="s">
        <v>18399</v>
      </c>
      <c r="AI884" t="s">
        <v>18389</v>
      </c>
      <c r="AJ884" t="s">
        <v>18390</v>
      </c>
      <c r="AK884" t="s">
        <v>18391</v>
      </c>
      <c r="AL884">
        <v>92109</v>
      </c>
      <c r="AM884" t="s">
        <v>18392</v>
      </c>
      <c r="AN884" t="s">
        <v>18397</v>
      </c>
    </row>
    <row r="885" spans="1:40" ht="57.6" x14ac:dyDescent="0.3">
      <c r="A885" t="s">
        <v>4539</v>
      </c>
      <c r="B885" s="2" t="s">
        <v>15</v>
      </c>
      <c r="C885" s="3">
        <v>40025</v>
      </c>
      <c r="D885" t="s">
        <v>193</v>
      </c>
      <c r="E885" t="s">
        <v>4540</v>
      </c>
      <c r="G885" t="s">
        <v>4541</v>
      </c>
      <c r="H885" s="2" t="s">
        <v>1787</v>
      </c>
      <c r="I885" s="2" t="s">
        <v>53</v>
      </c>
      <c r="J885" s="1" t="s">
        <v>4542</v>
      </c>
      <c r="K885" s="1">
        <f t="shared" si="59"/>
        <v>0</v>
      </c>
      <c r="L885" s="1">
        <f t="shared" si="59"/>
        <v>0</v>
      </c>
      <c r="M885" s="1">
        <f t="shared" si="59"/>
        <v>0</v>
      </c>
      <c r="N885" s="1">
        <f t="shared" si="58"/>
        <v>0</v>
      </c>
      <c r="O885" s="1">
        <f t="shared" si="60"/>
        <v>0</v>
      </c>
      <c r="P885" s="1" t="s">
        <v>18352</v>
      </c>
      <c r="Q885" s="1" t="s">
        <v>18355</v>
      </c>
      <c r="R885" s="1">
        <v>126</v>
      </c>
      <c r="S885" s="9">
        <f t="shared" si="62"/>
        <v>93.958200000000005</v>
      </c>
      <c r="T885" s="3">
        <v>44649</v>
      </c>
      <c r="U885" s="8" t="s">
        <v>4543</v>
      </c>
      <c r="V885" s="3">
        <v>44649</v>
      </c>
      <c r="W885" s="8" t="s">
        <v>4543</v>
      </c>
      <c r="X885" s="8">
        <v>0</v>
      </c>
      <c r="Y885" s="10">
        <f t="shared" si="61"/>
        <v>0</v>
      </c>
      <c r="Z885" s="10">
        <f>IFERROR(INDEX(EFs!B:B,MATCH(P885,EFs!A:A,0))*Dataset!Y885/1000,0)</f>
        <v>0</v>
      </c>
      <c r="AA885">
        <v>33.225690999999998</v>
      </c>
      <c r="AB885">
        <v>-116.975576</v>
      </c>
      <c r="AC885">
        <v>1</v>
      </c>
      <c r="AD885" t="s">
        <v>18394</v>
      </c>
      <c r="AE885">
        <v>28205</v>
      </c>
      <c r="AF885" t="s">
        <v>18907</v>
      </c>
      <c r="AI885" t="s">
        <v>18625</v>
      </c>
      <c r="AJ885" t="s">
        <v>18390</v>
      </c>
      <c r="AK885" t="s">
        <v>18391</v>
      </c>
      <c r="AL885">
        <v>92082</v>
      </c>
      <c r="AM885" t="s">
        <v>18392</v>
      </c>
      <c r="AN885" t="s">
        <v>18397</v>
      </c>
    </row>
    <row r="886" spans="1:40" ht="28.8" x14ac:dyDescent="0.3">
      <c r="A886" t="s">
        <v>4544</v>
      </c>
      <c r="B886" s="2" t="s">
        <v>15</v>
      </c>
      <c r="C886" s="3">
        <v>40025</v>
      </c>
      <c r="D886" t="s">
        <v>25</v>
      </c>
      <c r="E886" t="s">
        <v>4545</v>
      </c>
      <c r="F886" t="s">
        <v>27</v>
      </c>
      <c r="G886" t="s">
        <v>4546</v>
      </c>
      <c r="H886" s="2" t="s">
        <v>1013</v>
      </c>
      <c r="I886" s="2" t="s">
        <v>236</v>
      </c>
      <c r="J886" s="1" t="s">
        <v>4547</v>
      </c>
      <c r="K886" s="1">
        <f t="shared" si="59"/>
        <v>1</v>
      </c>
      <c r="L886" s="1">
        <f t="shared" si="59"/>
        <v>0</v>
      </c>
      <c r="M886" s="1">
        <f t="shared" si="59"/>
        <v>0</v>
      </c>
      <c r="N886" s="1">
        <f t="shared" si="58"/>
        <v>0</v>
      </c>
      <c r="O886" s="1">
        <f t="shared" si="60"/>
        <v>1</v>
      </c>
      <c r="P886" s="1" t="s">
        <v>18346</v>
      </c>
      <c r="Q886" s="1" t="s">
        <v>18355</v>
      </c>
      <c r="R886" s="1">
        <v>317</v>
      </c>
      <c r="S886" s="9">
        <f t="shared" si="62"/>
        <v>236.3869</v>
      </c>
      <c r="T886" s="3">
        <v>44792</v>
      </c>
      <c r="U886" s="8" t="s">
        <v>4548</v>
      </c>
      <c r="V886" s="3">
        <v>44792</v>
      </c>
      <c r="W886" s="8" t="s">
        <v>4549</v>
      </c>
      <c r="X886" s="8">
        <v>4.3</v>
      </c>
      <c r="Y886" s="10">
        <f t="shared" si="61"/>
        <v>1016.46367</v>
      </c>
      <c r="Z886" s="10">
        <f>IFERROR(INDEX(EFs!B:B,MATCH(P886,EFs!A:A,0))*Dataset!Y886/1000,0)</f>
        <v>0.92334840228168003</v>
      </c>
      <c r="AA886">
        <v>32.939678000000001</v>
      </c>
      <c r="AB886">
        <v>-117.24081099999999</v>
      </c>
      <c r="AC886">
        <v>1</v>
      </c>
      <c r="AD886" t="s">
        <v>18387</v>
      </c>
      <c r="AE886">
        <v>12264</v>
      </c>
      <c r="AF886" t="s">
        <v>18484</v>
      </c>
      <c r="AI886" t="s">
        <v>18389</v>
      </c>
      <c r="AJ886" t="s">
        <v>18390</v>
      </c>
      <c r="AK886" t="s">
        <v>18391</v>
      </c>
      <c r="AL886">
        <v>92130</v>
      </c>
      <c r="AM886" t="s">
        <v>18392</v>
      </c>
      <c r="AN886" t="s">
        <v>18393</v>
      </c>
    </row>
    <row r="887" spans="1:40" ht="28.8" x14ac:dyDescent="0.3">
      <c r="A887" t="s">
        <v>4550</v>
      </c>
      <c r="B887" s="2" t="s">
        <v>15</v>
      </c>
      <c r="C887" s="3">
        <v>40025</v>
      </c>
      <c r="D887" t="s">
        <v>25</v>
      </c>
      <c r="E887" t="s">
        <v>325</v>
      </c>
      <c r="F887" t="s">
        <v>332</v>
      </c>
      <c r="G887" t="s">
        <v>4551</v>
      </c>
      <c r="H887" s="2" t="s">
        <v>298</v>
      </c>
      <c r="I887" s="2" t="s">
        <v>84</v>
      </c>
      <c r="J887" s="1" t="s">
        <v>4552</v>
      </c>
      <c r="K887" s="1">
        <f t="shared" si="59"/>
        <v>1</v>
      </c>
      <c r="L887" s="1">
        <f t="shared" si="59"/>
        <v>0</v>
      </c>
      <c r="M887" s="1">
        <f t="shared" si="59"/>
        <v>0</v>
      </c>
      <c r="N887" s="1">
        <f t="shared" si="58"/>
        <v>0</v>
      </c>
      <c r="O887" s="1">
        <f t="shared" si="60"/>
        <v>1</v>
      </c>
      <c r="P887" s="1" t="s">
        <v>18346</v>
      </c>
      <c r="Q887" s="1" t="s">
        <v>18355</v>
      </c>
      <c r="R887" s="1" t="s">
        <v>18352</v>
      </c>
      <c r="S887" s="9" t="str">
        <f t="shared" si="62"/>
        <v>Unknown</v>
      </c>
      <c r="T887" s="3">
        <v>44561</v>
      </c>
      <c r="U887" s="8" t="s">
        <v>4553</v>
      </c>
      <c r="V887" s="3">
        <v>44694</v>
      </c>
      <c r="W887" s="8" t="s">
        <v>4554</v>
      </c>
      <c r="X887" s="8">
        <v>20.6</v>
      </c>
      <c r="Y887" s="10" t="e">
        <f t="shared" si="61"/>
        <v>#VALUE!</v>
      </c>
      <c r="Z887" s="10">
        <f>IFERROR(INDEX(EFs!B:B,MATCH(P887,EFs!A:A,0))*Dataset!Y887/1000,0)</f>
        <v>0</v>
      </c>
      <c r="AA887">
        <v>32.695501999999998</v>
      </c>
      <c r="AB887">
        <v>-116.937112</v>
      </c>
      <c r="AC887">
        <v>0.99</v>
      </c>
      <c r="AD887" t="s">
        <v>18387</v>
      </c>
      <c r="AE887">
        <v>12195</v>
      </c>
      <c r="AF887" t="s">
        <v>18813</v>
      </c>
      <c r="AI887" t="s">
        <v>18446</v>
      </c>
      <c r="AJ887" t="s">
        <v>18390</v>
      </c>
      <c r="AK887" t="s">
        <v>18391</v>
      </c>
      <c r="AL887">
        <v>91978</v>
      </c>
      <c r="AM887" t="s">
        <v>18392</v>
      </c>
      <c r="AN887" t="s">
        <v>18393</v>
      </c>
    </row>
    <row r="888" spans="1:40" ht="43.2" x14ac:dyDescent="0.3">
      <c r="A888" t="s">
        <v>4555</v>
      </c>
      <c r="B888" s="2" t="s">
        <v>15</v>
      </c>
      <c r="C888" s="3">
        <v>40025</v>
      </c>
      <c r="D888" t="s">
        <v>193</v>
      </c>
      <c r="E888" t="s">
        <v>4556</v>
      </c>
      <c r="G888" t="s">
        <v>4557</v>
      </c>
      <c r="H888" s="2" t="s">
        <v>351</v>
      </c>
      <c r="I888" s="2" t="s">
        <v>92</v>
      </c>
      <c r="J888" s="1" t="s">
        <v>4558</v>
      </c>
      <c r="K888" s="1">
        <f t="shared" si="59"/>
        <v>1</v>
      </c>
      <c r="L888" s="1">
        <f t="shared" si="59"/>
        <v>0</v>
      </c>
      <c r="M888" s="1">
        <f t="shared" si="59"/>
        <v>0</v>
      </c>
      <c r="N888" s="1">
        <f t="shared" si="58"/>
        <v>0</v>
      </c>
      <c r="O888" s="1">
        <f t="shared" si="60"/>
        <v>1</v>
      </c>
      <c r="P888" s="1" t="s">
        <v>18346</v>
      </c>
      <c r="Q888" s="1" t="s">
        <v>18355</v>
      </c>
      <c r="R888" s="1">
        <v>1807</v>
      </c>
      <c r="S888" s="9">
        <f t="shared" si="62"/>
        <v>1347.4799</v>
      </c>
      <c r="T888" s="8"/>
      <c r="U888" s="8"/>
      <c r="V888" s="8"/>
      <c r="W888" s="8"/>
      <c r="X888" s="8"/>
      <c r="Y888" s="10">
        <f t="shared" si="61"/>
        <v>0</v>
      </c>
      <c r="Z888" s="10">
        <f>IFERROR(INDEX(EFs!B:B,MATCH(P888,EFs!A:A,0))*Dataset!Y888/1000,0)</f>
        <v>0</v>
      </c>
      <c r="AA888">
        <v>32.689346999999998</v>
      </c>
      <c r="AB888">
        <v>-117.178409</v>
      </c>
      <c r="AC888">
        <v>1</v>
      </c>
      <c r="AD888" t="s">
        <v>18387</v>
      </c>
      <c r="AE888">
        <v>756</v>
      </c>
      <c r="AF888" t="s">
        <v>18696</v>
      </c>
      <c r="AI888" t="s">
        <v>18458</v>
      </c>
      <c r="AJ888" t="s">
        <v>18390</v>
      </c>
      <c r="AK888" t="s">
        <v>18391</v>
      </c>
      <c r="AL888">
        <v>92118</v>
      </c>
      <c r="AM888" t="s">
        <v>18392</v>
      </c>
      <c r="AN888" t="s">
        <v>18393</v>
      </c>
    </row>
    <row r="889" spans="1:40" ht="57.6" x14ac:dyDescent="0.3">
      <c r="A889" t="s">
        <v>4559</v>
      </c>
      <c r="B889" s="2" t="s">
        <v>15</v>
      </c>
      <c r="C889" s="3">
        <v>40025</v>
      </c>
      <c r="D889" t="s">
        <v>193</v>
      </c>
      <c r="E889" t="s">
        <v>4560</v>
      </c>
      <c r="F889" t="s">
        <v>161</v>
      </c>
      <c r="G889" t="s">
        <v>4561</v>
      </c>
      <c r="H889" s="2" t="s">
        <v>163</v>
      </c>
      <c r="I889" s="2" t="s">
        <v>164</v>
      </c>
      <c r="J889" s="1" t="s">
        <v>4562</v>
      </c>
      <c r="K889" s="1">
        <f t="shared" si="59"/>
        <v>1</v>
      </c>
      <c r="L889" s="1">
        <f t="shared" si="59"/>
        <v>0</v>
      </c>
      <c r="M889" s="1">
        <f t="shared" si="59"/>
        <v>0</v>
      </c>
      <c r="N889" s="1">
        <f t="shared" si="58"/>
        <v>0</v>
      </c>
      <c r="O889" s="1">
        <f t="shared" si="60"/>
        <v>1</v>
      </c>
      <c r="P889" s="1" t="s">
        <v>18346</v>
      </c>
      <c r="Q889" s="1">
        <v>250</v>
      </c>
      <c r="R889" s="1">
        <v>400</v>
      </c>
      <c r="S889" s="9">
        <f t="shared" si="62"/>
        <v>250</v>
      </c>
      <c r="T889" s="8"/>
      <c r="U889" s="8"/>
      <c r="V889" s="8"/>
      <c r="W889" s="8"/>
      <c r="X889" s="8"/>
      <c r="Y889" s="10">
        <f t="shared" si="61"/>
        <v>0</v>
      </c>
      <c r="Z889" s="10">
        <f>IFERROR(INDEX(EFs!B:B,MATCH(P889,EFs!A:A,0))*Dataset!Y889/1000,0)</f>
        <v>0</v>
      </c>
      <c r="AA889">
        <v>33.387723000000001</v>
      </c>
      <c r="AB889">
        <v>-117.44475799999999</v>
      </c>
      <c r="AC889">
        <v>0.5</v>
      </c>
      <c r="AD889" t="s">
        <v>18422</v>
      </c>
      <c r="AI889" t="s">
        <v>18423</v>
      </c>
      <c r="AJ889" t="s">
        <v>18390</v>
      </c>
      <c r="AK889" t="s">
        <v>18391</v>
      </c>
      <c r="AL889">
        <v>92055</v>
      </c>
      <c r="AM889" t="s">
        <v>18392</v>
      </c>
      <c r="AN889" t="s">
        <v>18397</v>
      </c>
    </row>
    <row r="890" spans="1:40" ht="43.2" x14ac:dyDescent="0.3">
      <c r="A890" t="s">
        <v>4563</v>
      </c>
      <c r="B890" s="2" t="s">
        <v>15</v>
      </c>
      <c r="C890" s="3">
        <v>40025</v>
      </c>
      <c r="D890" t="s">
        <v>193</v>
      </c>
      <c r="E890" t="s">
        <v>1018</v>
      </c>
      <c r="F890" t="s">
        <v>50</v>
      </c>
      <c r="G890" t="s">
        <v>1019</v>
      </c>
      <c r="H890" s="2" t="s">
        <v>1020</v>
      </c>
      <c r="I890" s="2" t="s">
        <v>92</v>
      </c>
      <c r="J890" s="1" t="s">
        <v>4564</v>
      </c>
      <c r="K890" s="1">
        <f t="shared" si="59"/>
        <v>1</v>
      </c>
      <c r="L890" s="1">
        <f t="shared" si="59"/>
        <v>0</v>
      </c>
      <c r="M890" s="1">
        <f t="shared" si="59"/>
        <v>0</v>
      </c>
      <c r="N890" s="1">
        <f t="shared" si="58"/>
        <v>0</v>
      </c>
      <c r="O890" s="1">
        <f t="shared" si="60"/>
        <v>1</v>
      </c>
      <c r="P890" s="1" t="s">
        <v>18346</v>
      </c>
      <c r="Q890" s="1" t="s">
        <v>18355</v>
      </c>
      <c r="R890" s="1">
        <v>91</v>
      </c>
      <c r="S890" s="9">
        <f t="shared" si="62"/>
        <v>67.858699999999999</v>
      </c>
      <c r="T890" s="3">
        <v>44678</v>
      </c>
      <c r="U890" s="8" t="s">
        <v>4565</v>
      </c>
      <c r="V890" s="3">
        <v>44678</v>
      </c>
      <c r="W890" s="8" t="s">
        <v>4566</v>
      </c>
      <c r="X890" s="8">
        <v>0.8</v>
      </c>
      <c r="Y890" s="10">
        <f t="shared" si="61"/>
        <v>54.286960000000001</v>
      </c>
      <c r="Z890" s="10">
        <f>IFERROR(INDEX(EFs!B:B,MATCH(P890,EFs!A:A,0))*Dataset!Y890/1000,0)</f>
        <v>4.9313890166610162E-2</v>
      </c>
      <c r="AA890">
        <v>32.659621000000001</v>
      </c>
      <c r="AB890">
        <v>-117.15543</v>
      </c>
      <c r="AC890">
        <v>1</v>
      </c>
      <c r="AD890" t="s">
        <v>18408</v>
      </c>
      <c r="AF890" t="s">
        <v>18547</v>
      </c>
      <c r="AI890" t="s">
        <v>18458</v>
      </c>
      <c r="AJ890" t="s">
        <v>18390</v>
      </c>
      <c r="AK890" t="s">
        <v>18391</v>
      </c>
      <c r="AL890">
        <v>92118</v>
      </c>
      <c r="AM890" t="s">
        <v>18392</v>
      </c>
      <c r="AN890" t="s">
        <v>18397</v>
      </c>
    </row>
    <row r="891" spans="1:40" ht="43.2" x14ac:dyDescent="0.3">
      <c r="A891" t="s">
        <v>4567</v>
      </c>
      <c r="B891" s="2" t="s">
        <v>15</v>
      </c>
      <c r="C891" s="3">
        <v>40025</v>
      </c>
      <c r="D891" t="s">
        <v>193</v>
      </c>
      <c r="E891" t="s">
        <v>4568</v>
      </c>
      <c r="F891" t="s">
        <v>4569</v>
      </c>
      <c r="G891" t="s">
        <v>4570</v>
      </c>
      <c r="H891" s="2" t="s">
        <v>138</v>
      </c>
      <c r="I891" s="2" t="s">
        <v>139</v>
      </c>
      <c r="J891" s="1" t="s">
        <v>4571</v>
      </c>
      <c r="K891" s="1">
        <f t="shared" si="59"/>
        <v>0</v>
      </c>
      <c r="L891" s="1">
        <f t="shared" si="59"/>
        <v>0</v>
      </c>
      <c r="M891" s="1">
        <f t="shared" si="59"/>
        <v>0</v>
      </c>
      <c r="N891" s="1">
        <f t="shared" si="58"/>
        <v>0</v>
      </c>
      <c r="O891" s="1">
        <f t="shared" si="60"/>
        <v>0</v>
      </c>
      <c r="P891" s="1" t="s">
        <v>18349</v>
      </c>
      <c r="Q891" s="1">
        <v>53</v>
      </c>
      <c r="R891" s="1">
        <v>103</v>
      </c>
      <c r="S891" s="9">
        <f t="shared" si="62"/>
        <v>53</v>
      </c>
      <c r="T891" s="3">
        <v>44562</v>
      </c>
      <c r="U891" s="8" t="s">
        <v>4572</v>
      </c>
      <c r="V891" s="3">
        <v>44562</v>
      </c>
      <c r="W891" s="8" t="s">
        <v>4573</v>
      </c>
      <c r="X891" s="8">
        <v>4.3</v>
      </c>
      <c r="Y891" s="10">
        <f t="shared" si="61"/>
        <v>227.89999999999998</v>
      </c>
      <c r="Z891" s="10">
        <f>IFERROR(INDEX(EFs!B:B,MATCH(P891,EFs!A:A,0))*Dataset!Y891/1000,0)</f>
        <v>0.22623990597889998</v>
      </c>
      <c r="AA891">
        <v>32.812714999999997</v>
      </c>
      <c r="AB891">
        <v>-116.79783999999999</v>
      </c>
      <c r="AC891">
        <v>1</v>
      </c>
      <c r="AD891" t="s">
        <v>18387</v>
      </c>
      <c r="AE891">
        <v>2395</v>
      </c>
      <c r="AF891" t="s">
        <v>18908</v>
      </c>
      <c r="AI891" t="s">
        <v>18418</v>
      </c>
      <c r="AJ891" t="s">
        <v>18390</v>
      </c>
      <c r="AK891" t="s">
        <v>18391</v>
      </c>
      <c r="AL891">
        <v>91901</v>
      </c>
      <c r="AM891" t="s">
        <v>18392</v>
      </c>
      <c r="AN891" t="s">
        <v>18393</v>
      </c>
    </row>
    <row r="892" spans="1:40" ht="28.8" x14ac:dyDescent="0.3">
      <c r="A892" t="s">
        <v>4574</v>
      </c>
      <c r="B892" s="2" t="s">
        <v>15</v>
      </c>
      <c r="C892" s="3">
        <v>40025</v>
      </c>
      <c r="D892" t="s">
        <v>193</v>
      </c>
      <c r="E892" t="s">
        <v>4575</v>
      </c>
      <c r="F892" t="s">
        <v>4576</v>
      </c>
      <c r="G892" t="s">
        <v>4577</v>
      </c>
      <c r="H892" s="2" t="s">
        <v>4057</v>
      </c>
      <c r="I892" s="2" t="s">
        <v>328</v>
      </c>
      <c r="J892" s="1" t="s">
        <v>4578</v>
      </c>
      <c r="K892" s="1">
        <f t="shared" si="59"/>
        <v>1</v>
      </c>
      <c r="L892" s="1">
        <f t="shared" si="59"/>
        <v>0</v>
      </c>
      <c r="M892" s="1">
        <f t="shared" si="59"/>
        <v>0</v>
      </c>
      <c r="N892" s="1">
        <f t="shared" si="58"/>
        <v>0</v>
      </c>
      <c r="O892" s="1">
        <f t="shared" si="60"/>
        <v>1</v>
      </c>
      <c r="P892" s="1" t="s">
        <v>18346</v>
      </c>
      <c r="Q892" s="1">
        <v>58</v>
      </c>
      <c r="R892" s="1">
        <v>94</v>
      </c>
      <c r="S892" s="9">
        <f t="shared" si="62"/>
        <v>58</v>
      </c>
      <c r="T892" s="3">
        <v>44343</v>
      </c>
      <c r="U892" s="8" t="s">
        <v>4579</v>
      </c>
      <c r="V892" s="3">
        <v>44635</v>
      </c>
      <c r="W892" s="8" t="s">
        <v>2356</v>
      </c>
      <c r="X892" s="8">
        <v>73.2</v>
      </c>
      <c r="Y892" s="10">
        <f t="shared" si="61"/>
        <v>4245.6000000000004</v>
      </c>
      <c r="Z892" s="10">
        <f>IFERROR(INDEX(EFs!B:B,MATCH(P892,EFs!A:A,0))*Dataset!Y892/1000,0)</f>
        <v>3.8566729853976005</v>
      </c>
      <c r="AA892">
        <v>32.647472</v>
      </c>
      <c r="AB892">
        <v>-116.318122</v>
      </c>
      <c r="AC892">
        <v>1</v>
      </c>
      <c r="AD892" t="s">
        <v>18387</v>
      </c>
      <c r="AE892">
        <v>1684</v>
      </c>
      <c r="AF892" t="s">
        <v>18909</v>
      </c>
      <c r="AI892" t="s">
        <v>18854</v>
      </c>
      <c r="AJ892" t="s">
        <v>18390</v>
      </c>
      <c r="AK892" t="s">
        <v>18391</v>
      </c>
      <c r="AL892">
        <v>91905</v>
      </c>
      <c r="AM892" t="s">
        <v>18392</v>
      </c>
      <c r="AN892" t="s">
        <v>18393</v>
      </c>
    </row>
    <row r="893" spans="1:40" ht="43.2" x14ac:dyDescent="0.3">
      <c r="A893" t="s">
        <v>4580</v>
      </c>
      <c r="B893" s="2" t="s">
        <v>15</v>
      </c>
      <c r="C893" s="3">
        <v>40025</v>
      </c>
      <c r="D893" t="s">
        <v>25</v>
      </c>
      <c r="E893" t="s">
        <v>4568</v>
      </c>
      <c r="G893" t="s">
        <v>4581</v>
      </c>
      <c r="H893" s="2" t="s">
        <v>1787</v>
      </c>
      <c r="I893" s="2" t="s">
        <v>53</v>
      </c>
      <c r="J893" s="1" t="s">
        <v>4582</v>
      </c>
      <c r="K893" s="1">
        <f t="shared" si="59"/>
        <v>0</v>
      </c>
      <c r="L893" s="1">
        <f t="shared" si="59"/>
        <v>0</v>
      </c>
      <c r="M893" s="1">
        <f t="shared" si="59"/>
        <v>0</v>
      </c>
      <c r="N893" s="1">
        <f t="shared" si="58"/>
        <v>1</v>
      </c>
      <c r="O893" s="1">
        <f t="shared" si="60"/>
        <v>1</v>
      </c>
      <c r="P893" s="1" t="s">
        <v>18347</v>
      </c>
      <c r="Q893" s="1" t="s">
        <v>18355</v>
      </c>
      <c r="R893" s="1">
        <v>88.9</v>
      </c>
      <c r="S893" s="9">
        <f t="shared" si="62"/>
        <v>66.292730000000006</v>
      </c>
      <c r="T893" s="3">
        <v>44656</v>
      </c>
      <c r="U893" s="8" t="s">
        <v>4583</v>
      </c>
      <c r="V893" s="3">
        <v>44656</v>
      </c>
      <c r="W893" s="8" t="s">
        <v>4584</v>
      </c>
      <c r="X893" s="8">
        <v>10.1</v>
      </c>
      <c r="Y893" s="10">
        <f t="shared" si="61"/>
        <v>669.55657300000007</v>
      </c>
      <c r="Z893" s="10">
        <f>IFERROR(INDEX(EFs!B:B,MATCH(P893,EFs!A:A,0))*Dataset!Y893/1000,0)</f>
        <v>0.55164766049470004</v>
      </c>
      <c r="AA893">
        <v>33.247942999999999</v>
      </c>
      <c r="AB893">
        <v>-117.07631600000001</v>
      </c>
      <c r="AC893">
        <v>1</v>
      </c>
      <c r="AD893" t="s">
        <v>18394</v>
      </c>
      <c r="AE893">
        <v>29564</v>
      </c>
      <c r="AF893" t="s">
        <v>18910</v>
      </c>
      <c r="AI893" t="s">
        <v>18625</v>
      </c>
      <c r="AJ893" t="s">
        <v>18390</v>
      </c>
      <c r="AK893" t="s">
        <v>18391</v>
      </c>
      <c r="AL893">
        <v>92082</v>
      </c>
      <c r="AM893" t="s">
        <v>18392</v>
      </c>
      <c r="AN893" t="s">
        <v>18397</v>
      </c>
    </row>
    <row r="894" spans="1:40" ht="28.8" x14ac:dyDescent="0.3">
      <c r="A894" t="s">
        <v>4585</v>
      </c>
      <c r="B894" s="2" t="s">
        <v>15</v>
      </c>
      <c r="C894" s="3">
        <v>40025</v>
      </c>
      <c r="D894" t="s">
        <v>25</v>
      </c>
      <c r="E894" t="s">
        <v>4568</v>
      </c>
      <c r="G894" t="s">
        <v>4586</v>
      </c>
      <c r="H894" s="2" t="s">
        <v>397</v>
      </c>
      <c r="I894" s="2" t="s">
        <v>75</v>
      </c>
      <c r="J894" s="1" t="s">
        <v>4587</v>
      </c>
      <c r="K894" s="1">
        <f t="shared" si="59"/>
        <v>0</v>
      </c>
      <c r="L894" s="1">
        <f t="shared" si="59"/>
        <v>0</v>
      </c>
      <c r="M894" s="1">
        <f t="shared" si="59"/>
        <v>0</v>
      </c>
      <c r="N894" s="1">
        <f t="shared" si="58"/>
        <v>1</v>
      </c>
      <c r="O894" s="1">
        <f t="shared" si="60"/>
        <v>1</v>
      </c>
      <c r="P894" s="1" t="s">
        <v>18347</v>
      </c>
      <c r="Q894" s="1" t="s">
        <v>18355</v>
      </c>
      <c r="R894" s="1">
        <v>88.9</v>
      </c>
      <c r="S894" s="9">
        <f t="shared" si="62"/>
        <v>66.292730000000006</v>
      </c>
      <c r="T894" s="8"/>
      <c r="U894" s="8"/>
      <c r="V894" s="8"/>
      <c r="W894" s="8"/>
      <c r="X894" s="8"/>
      <c r="Y894" s="10">
        <f t="shared" si="61"/>
        <v>0</v>
      </c>
      <c r="Z894" s="10">
        <f>IFERROR(INDEX(EFs!B:B,MATCH(P894,EFs!A:A,0))*Dataset!Y894/1000,0)</f>
        <v>0</v>
      </c>
      <c r="AA894">
        <v>33.116492999999998</v>
      </c>
      <c r="AB894">
        <v>-117.205332</v>
      </c>
      <c r="AC894">
        <v>1</v>
      </c>
      <c r="AD894" t="s">
        <v>18394</v>
      </c>
      <c r="AE894">
        <v>1510</v>
      </c>
      <c r="AF894" t="s">
        <v>18911</v>
      </c>
      <c r="AI894" t="s">
        <v>18466</v>
      </c>
      <c r="AJ894" t="s">
        <v>18390</v>
      </c>
      <c r="AK894" t="s">
        <v>18391</v>
      </c>
      <c r="AL894">
        <v>92078</v>
      </c>
      <c r="AM894" t="s">
        <v>18392</v>
      </c>
      <c r="AN894" t="s">
        <v>18397</v>
      </c>
    </row>
    <row r="895" spans="1:40" ht="28.8" x14ac:dyDescent="0.3">
      <c r="A895" t="s">
        <v>4588</v>
      </c>
      <c r="B895" s="2" t="s">
        <v>15</v>
      </c>
      <c r="C895" s="3">
        <v>40025</v>
      </c>
      <c r="D895" t="s">
        <v>25</v>
      </c>
      <c r="E895" t="s">
        <v>4568</v>
      </c>
      <c r="G895" t="s">
        <v>4589</v>
      </c>
      <c r="H895" s="2" t="s">
        <v>535</v>
      </c>
      <c r="I895" s="2" t="s">
        <v>107</v>
      </c>
      <c r="J895" s="1" t="s">
        <v>4590</v>
      </c>
      <c r="K895" s="1">
        <f t="shared" si="59"/>
        <v>0</v>
      </c>
      <c r="L895" s="1">
        <f t="shared" si="59"/>
        <v>0</v>
      </c>
      <c r="M895" s="1">
        <f t="shared" si="59"/>
        <v>0</v>
      </c>
      <c r="N895" s="1">
        <f t="shared" si="58"/>
        <v>1</v>
      </c>
      <c r="O895" s="1">
        <f t="shared" si="60"/>
        <v>1</v>
      </c>
      <c r="P895" s="1" t="s">
        <v>18347</v>
      </c>
      <c r="Q895" s="1" t="s">
        <v>18355</v>
      </c>
      <c r="R895" s="1">
        <v>88.9</v>
      </c>
      <c r="S895" s="9">
        <f t="shared" si="62"/>
        <v>66.292730000000006</v>
      </c>
      <c r="T895" s="8"/>
      <c r="U895" s="8"/>
      <c r="V895" s="8"/>
      <c r="W895" s="8"/>
      <c r="X895" s="8"/>
      <c r="Y895" s="10">
        <f t="shared" si="61"/>
        <v>0</v>
      </c>
      <c r="Z895" s="10">
        <f>IFERROR(INDEX(EFs!B:B,MATCH(P895,EFs!A:A,0))*Dataset!Y895/1000,0)</f>
        <v>0</v>
      </c>
      <c r="AA895">
        <v>32.810896999999997</v>
      </c>
      <c r="AB895">
        <v>-117.034541</v>
      </c>
      <c r="AC895">
        <v>1</v>
      </c>
      <c r="AD895" t="s">
        <v>18387</v>
      </c>
      <c r="AE895">
        <v>6902</v>
      </c>
      <c r="AF895" t="s">
        <v>18912</v>
      </c>
      <c r="AI895" t="s">
        <v>18389</v>
      </c>
      <c r="AJ895" t="s">
        <v>18390</v>
      </c>
      <c r="AK895" t="s">
        <v>18391</v>
      </c>
      <c r="AL895">
        <v>92119</v>
      </c>
      <c r="AM895" t="s">
        <v>18392</v>
      </c>
      <c r="AN895" t="s">
        <v>18393</v>
      </c>
    </row>
    <row r="896" spans="1:40" ht="28.8" x14ac:dyDescent="0.3">
      <c r="A896" t="s">
        <v>4591</v>
      </c>
      <c r="B896" s="2" t="s">
        <v>15</v>
      </c>
      <c r="C896" s="3">
        <v>40025</v>
      </c>
      <c r="D896" t="s">
        <v>25</v>
      </c>
      <c r="E896" t="s">
        <v>4568</v>
      </c>
      <c r="G896" t="s">
        <v>4592</v>
      </c>
      <c r="H896" s="2" t="s">
        <v>3576</v>
      </c>
      <c r="I896" s="2" t="s">
        <v>328</v>
      </c>
      <c r="J896" s="1" t="s">
        <v>4593</v>
      </c>
      <c r="K896" s="1">
        <f t="shared" si="59"/>
        <v>0</v>
      </c>
      <c r="L896" s="1">
        <f t="shared" si="59"/>
        <v>0</v>
      </c>
      <c r="M896" s="1">
        <f t="shared" si="59"/>
        <v>0</v>
      </c>
      <c r="N896" s="1">
        <f t="shared" si="58"/>
        <v>1</v>
      </c>
      <c r="O896" s="1">
        <f t="shared" si="60"/>
        <v>1</v>
      </c>
      <c r="P896" s="1" t="s">
        <v>18347</v>
      </c>
      <c r="Q896" s="1" t="s">
        <v>18355</v>
      </c>
      <c r="R896" s="1">
        <v>88.9</v>
      </c>
      <c r="S896" s="9">
        <f t="shared" si="62"/>
        <v>66.292730000000006</v>
      </c>
      <c r="T896" s="3">
        <v>44349</v>
      </c>
      <c r="U896" s="8" t="s">
        <v>4594</v>
      </c>
      <c r="V896" s="3">
        <v>44641</v>
      </c>
      <c r="W896" s="8" t="s">
        <v>4595</v>
      </c>
      <c r="X896" s="8">
        <v>134.1</v>
      </c>
      <c r="Y896" s="10">
        <f t="shared" si="61"/>
        <v>8889.8550930000001</v>
      </c>
      <c r="Z896" s="10">
        <f>IFERROR(INDEX(EFs!B:B,MATCH(P896,EFs!A:A,0))*Dataset!Y896/1000,0)</f>
        <v>7.3243516111227001</v>
      </c>
      <c r="AA896">
        <v>32.895465000000002</v>
      </c>
      <c r="AB896">
        <v>-116.421998</v>
      </c>
      <c r="AC896">
        <v>1</v>
      </c>
      <c r="AD896" t="s">
        <v>18387</v>
      </c>
      <c r="AE896">
        <v>10965</v>
      </c>
      <c r="AF896" t="s">
        <v>18913</v>
      </c>
      <c r="AI896" t="s">
        <v>18914</v>
      </c>
      <c r="AJ896" t="s">
        <v>18390</v>
      </c>
      <c r="AK896" t="s">
        <v>18391</v>
      </c>
      <c r="AL896">
        <v>91948</v>
      </c>
      <c r="AM896" t="s">
        <v>18392</v>
      </c>
      <c r="AN896" t="s">
        <v>18407</v>
      </c>
    </row>
    <row r="897" spans="1:40" ht="43.2" x14ac:dyDescent="0.3">
      <c r="A897" t="s">
        <v>4596</v>
      </c>
      <c r="B897" s="2" t="s">
        <v>15</v>
      </c>
      <c r="C897" s="3">
        <v>40025</v>
      </c>
      <c r="D897" t="s">
        <v>193</v>
      </c>
      <c r="E897" t="s">
        <v>4597</v>
      </c>
      <c r="F897" t="s">
        <v>4598</v>
      </c>
      <c r="G897" t="s">
        <v>4599</v>
      </c>
      <c r="H897" s="2" t="s">
        <v>298</v>
      </c>
      <c r="I897" s="2" t="s">
        <v>84</v>
      </c>
      <c r="J897" s="1" t="s">
        <v>4600</v>
      </c>
      <c r="K897" s="1">
        <f t="shared" si="59"/>
        <v>0</v>
      </c>
      <c r="L897" s="1">
        <f t="shared" si="59"/>
        <v>0</v>
      </c>
      <c r="M897" s="1">
        <f t="shared" si="59"/>
        <v>0</v>
      </c>
      <c r="N897" s="1">
        <f t="shared" si="58"/>
        <v>0</v>
      </c>
      <c r="O897" s="1">
        <f t="shared" si="60"/>
        <v>0</v>
      </c>
      <c r="P897" s="1" t="s">
        <v>18349</v>
      </c>
      <c r="Q897" s="1">
        <v>63</v>
      </c>
      <c r="R897" s="1">
        <v>103</v>
      </c>
      <c r="S897" s="9">
        <f t="shared" si="62"/>
        <v>63</v>
      </c>
      <c r="T897" s="3">
        <v>44425</v>
      </c>
      <c r="U897" s="8" t="s">
        <v>4601</v>
      </c>
      <c r="V897" s="3">
        <v>44425</v>
      </c>
      <c r="W897" s="8" t="s">
        <v>4602</v>
      </c>
      <c r="X897" s="8">
        <v>17.14</v>
      </c>
      <c r="Y897" s="10">
        <f t="shared" si="61"/>
        <v>1079.82</v>
      </c>
      <c r="Z897" s="10">
        <f>IFERROR(INDEX(EFs!B:B,MATCH(P897,EFs!A:A,0))*Dataset!Y897/1000,0)</f>
        <v>1.0719542574556198</v>
      </c>
      <c r="AA897">
        <v>32.718352000000003</v>
      </c>
      <c r="AB897">
        <v>-117.00010899999999</v>
      </c>
      <c r="AC897">
        <v>0.5</v>
      </c>
      <c r="AD897" t="s">
        <v>18422</v>
      </c>
      <c r="AI897" t="s">
        <v>18446</v>
      </c>
      <c r="AJ897" t="s">
        <v>18390</v>
      </c>
      <c r="AK897" t="s">
        <v>18391</v>
      </c>
      <c r="AL897">
        <v>91977</v>
      </c>
      <c r="AM897" t="s">
        <v>18392</v>
      </c>
      <c r="AN897" t="s">
        <v>18397</v>
      </c>
    </row>
    <row r="898" spans="1:40" ht="57.6" x14ac:dyDescent="0.3">
      <c r="A898" t="s">
        <v>4603</v>
      </c>
      <c r="B898" s="2" t="s">
        <v>15</v>
      </c>
      <c r="C898" s="3">
        <v>40025</v>
      </c>
      <c r="D898" t="s">
        <v>193</v>
      </c>
      <c r="E898" t="s">
        <v>4604</v>
      </c>
      <c r="F898" t="s">
        <v>27</v>
      </c>
      <c r="G898" t="s">
        <v>4605</v>
      </c>
      <c r="H898" s="2" t="s">
        <v>19</v>
      </c>
      <c r="I898" s="2" t="s">
        <v>20</v>
      </c>
      <c r="J898" s="1" t="s">
        <v>4606</v>
      </c>
      <c r="K898" s="1">
        <f t="shared" si="59"/>
        <v>1</v>
      </c>
      <c r="L898" s="1">
        <f t="shared" si="59"/>
        <v>0</v>
      </c>
      <c r="M898" s="1">
        <f t="shared" si="59"/>
        <v>0</v>
      </c>
      <c r="N898" s="1">
        <f t="shared" si="59"/>
        <v>0</v>
      </c>
      <c r="O898" s="1">
        <f t="shared" si="60"/>
        <v>1</v>
      </c>
      <c r="P898" s="1" t="s">
        <v>18346</v>
      </c>
      <c r="Q898" s="1">
        <v>230</v>
      </c>
      <c r="R898" s="1">
        <v>415</v>
      </c>
      <c r="S898" s="9">
        <f t="shared" si="62"/>
        <v>230</v>
      </c>
      <c r="T898" s="3">
        <v>44491</v>
      </c>
      <c r="U898" s="8" t="s">
        <v>4607</v>
      </c>
      <c r="V898" s="3">
        <v>44740</v>
      </c>
      <c r="W898" s="8" t="s">
        <v>4608</v>
      </c>
      <c r="X898" s="8">
        <v>39.799999999999997</v>
      </c>
      <c r="Y898" s="10">
        <f t="shared" si="61"/>
        <v>9154</v>
      </c>
      <c r="Z898" s="10">
        <f>IFERROR(INDEX(EFs!B:B,MATCH(P898,EFs!A:A,0))*Dataset!Y898/1000,0)</f>
        <v>8.3154287988340005</v>
      </c>
      <c r="AA898">
        <v>32.708629000000002</v>
      </c>
      <c r="AB898">
        <v>-117.15964700000001</v>
      </c>
      <c r="AC898">
        <v>1</v>
      </c>
      <c r="AD898" t="s">
        <v>18387</v>
      </c>
      <c r="AE898">
        <v>530</v>
      </c>
      <c r="AF898" t="s">
        <v>18691</v>
      </c>
      <c r="AI898" t="s">
        <v>18389</v>
      </c>
      <c r="AJ898" t="s">
        <v>18390</v>
      </c>
      <c r="AK898" t="s">
        <v>18391</v>
      </c>
      <c r="AL898">
        <v>92101</v>
      </c>
      <c r="AM898" t="s">
        <v>18392</v>
      </c>
      <c r="AN898" t="s">
        <v>18393</v>
      </c>
    </row>
    <row r="899" spans="1:40" ht="43.2" x14ac:dyDescent="0.3">
      <c r="A899" t="s">
        <v>4609</v>
      </c>
      <c r="B899" s="2" t="s">
        <v>15</v>
      </c>
      <c r="C899" s="3">
        <v>40025</v>
      </c>
      <c r="D899" t="s">
        <v>193</v>
      </c>
      <c r="E899" t="s">
        <v>4610</v>
      </c>
      <c r="F899" t="s">
        <v>4611</v>
      </c>
      <c r="G899" t="s">
        <v>4612</v>
      </c>
      <c r="H899" s="2" t="s">
        <v>38</v>
      </c>
      <c r="I899" s="2" t="s">
        <v>30</v>
      </c>
      <c r="J899" s="1" t="s">
        <v>4613</v>
      </c>
      <c r="K899" s="1">
        <f t="shared" ref="K899:N962" si="63">IFERROR(IF(SEARCH(K$1,$J899)&gt;0,1),0)</f>
        <v>1</v>
      </c>
      <c r="L899" s="1">
        <f t="shared" si="63"/>
        <v>0</v>
      </c>
      <c r="M899" s="1">
        <f t="shared" si="63"/>
        <v>0</v>
      </c>
      <c r="N899" s="1">
        <f t="shared" si="63"/>
        <v>0</v>
      </c>
      <c r="O899" s="1">
        <f t="shared" ref="O899:O962" si="64">SUM(K899:N899)</f>
        <v>1</v>
      </c>
      <c r="P899" s="1" t="s">
        <v>18346</v>
      </c>
      <c r="Q899" s="1">
        <v>150</v>
      </c>
      <c r="R899" s="1">
        <v>251</v>
      </c>
      <c r="S899" s="9">
        <f t="shared" si="62"/>
        <v>150</v>
      </c>
      <c r="T899" s="3">
        <v>44384</v>
      </c>
      <c r="U899" s="8" t="s">
        <v>4614</v>
      </c>
      <c r="V899" s="3">
        <v>44740</v>
      </c>
      <c r="W899" s="8" t="s">
        <v>4615</v>
      </c>
      <c r="X899" s="8">
        <v>29.7</v>
      </c>
      <c r="Y899" s="10">
        <f t="shared" ref="Y899:Y962" si="65">X899*S899</f>
        <v>4455</v>
      </c>
      <c r="Z899" s="10">
        <f>IFERROR(INDEX(EFs!B:B,MATCH(P899,EFs!A:A,0))*Dataset!Y899/1000,0)</f>
        <v>4.046890463055</v>
      </c>
      <c r="AA899">
        <v>32.893352</v>
      </c>
      <c r="AB899">
        <v>-117.105446</v>
      </c>
      <c r="AC899">
        <v>1</v>
      </c>
      <c r="AD899" t="s">
        <v>18387</v>
      </c>
      <c r="AE899">
        <v>9999</v>
      </c>
      <c r="AF899" t="s">
        <v>18915</v>
      </c>
      <c r="AI899" t="s">
        <v>18389</v>
      </c>
      <c r="AJ899" t="s">
        <v>18390</v>
      </c>
      <c r="AK899" t="s">
        <v>18391</v>
      </c>
      <c r="AL899">
        <v>92131</v>
      </c>
      <c r="AM899" t="s">
        <v>18392</v>
      </c>
      <c r="AN899" t="s">
        <v>18393</v>
      </c>
    </row>
    <row r="900" spans="1:40" ht="57.6" x14ac:dyDescent="0.3">
      <c r="A900" t="s">
        <v>4616</v>
      </c>
      <c r="B900" s="2" t="s">
        <v>15</v>
      </c>
      <c r="C900" s="3">
        <v>40025</v>
      </c>
      <c r="D900" t="s">
        <v>193</v>
      </c>
      <c r="E900" t="s">
        <v>3816</v>
      </c>
      <c r="F900" t="s">
        <v>72</v>
      </c>
      <c r="G900" t="s">
        <v>3817</v>
      </c>
      <c r="H900" s="2" t="s">
        <v>320</v>
      </c>
      <c r="I900" s="2" t="s">
        <v>46</v>
      </c>
      <c r="J900" s="1" t="s">
        <v>4617</v>
      </c>
      <c r="K900" s="1">
        <f t="shared" si="63"/>
        <v>1</v>
      </c>
      <c r="L900" s="1">
        <f t="shared" si="63"/>
        <v>0</v>
      </c>
      <c r="M900" s="1">
        <f t="shared" si="63"/>
        <v>0</v>
      </c>
      <c r="N900" s="1">
        <f t="shared" si="63"/>
        <v>0</v>
      </c>
      <c r="O900" s="1">
        <f t="shared" si="64"/>
        <v>1</v>
      </c>
      <c r="P900" s="1" t="s">
        <v>18346</v>
      </c>
      <c r="Q900" s="1">
        <v>200</v>
      </c>
      <c r="R900" s="1">
        <v>317</v>
      </c>
      <c r="S900" s="9">
        <f t="shared" ref="S900:S963" si="66">IFERROR(IF(Q900&lt;&gt;"",Q900,R900*0.7457),"Unknown")</f>
        <v>200</v>
      </c>
      <c r="T900" s="3">
        <v>44370</v>
      </c>
      <c r="U900" s="8" t="s">
        <v>4618</v>
      </c>
      <c r="V900" s="3">
        <v>44764</v>
      </c>
      <c r="W900" s="8" t="s">
        <v>4619</v>
      </c>
      <c r="X900" s="8">
        <v>11</v>
      </c>
      <c r="Y900" s="10">
        <f t="shared" si="65"/>
        <v>2200</v>
      </c>
      <c r="Z900" s="10">
        <f>IFERROR(INDEX(EFs!B:B,MATCH(P900,EFs!A:A,0))*Dataset!Y900/1000,0)</f>
        <v>1.9984644262</v>
      </c>
      <c r="AA900">
        <v>32.875765999999999</v>
      </c>
      <c r="AB900">
        <v>-117.239553</v>
      </c>
      <c r="AC900">
        <v>0.9</v>
      </c>
      <c r="AD900" t="s">
        <v>18387</v>
      </c>
      <c r="AE900">
        <v>9500</v>
      </c>
      <c r="AF900" t="s">
        <v>18451</v>
      </c>
      <c r="AG900" t="s">
        <v>18831</v>
      </c>
      <c r="AH900">
        <v>89</v>
      </c>
      <c r="AI900" t="s">
        <v>18428</v>
      </c>
      <c r="AJ900" t="s">
        <v>18390</v>
      </c>
      <c r="AK900" t="s">
        <v>18391</v>
      </c>
      <c r="AL900">
        <v>92093</v>
      </c>
      <c r="AM900" t="s">
        <v>18392</v>
      </c>
      <c r="AN900" t="s">
        <v>18393</v>
      </c>
    </row>
    <row r="901" spans="1:40" ht="72" x14ac:dyDescent="0.3">
      <c r="A901" t="s">
        <v>4620</v>
      </c>
      <c r="B901" s="2" t="s">
        <v>15</v>
      </c>
      <c r="C901" s="3">
        <v>40025</v>
      </c>
      <c r="D901" t="s">
        <v>193</v>
      </c>
      <c r="E901" t="s">
        <v>3733</v>
      </c>
      <c r="F901" t="s">
        <v>3734</v>
      </c>
      <c r="G901" t="s">
        <v>3735</v>
      </c>
      <c r="H901" s="2" t="s">
        <v>242</v>
      </c>
      <c r="I901" s="2" t="s">
        <v>164</v>
      </c>
      <c r="J901" s="1" t="s">
        <v>4621</v>
      </c>
      <c r="K901" s="1">
        <f t="shared" si="63"/>
        <v>1</v>
      </c>
      <c r="L901" s="1">
        <f t="shared" si="63"/>
        <v>0</v>
      </c>
      <c r="M901" s="1">
        <f t="shared" si="63"/>
        <v>0</v>
      </c>
      <c r="N901" s="1">
        <f t="shared" si="63"/>
        <v>0</v>
      </c>
      <c r="O901" s="1">
        <f t="shared" si="64"/>
        <v>1</v>
      </c>
      <c r="P901" s="1" t="s">
        <v>18346</v>
      </c>
      <c r="Q901" s="1">
        <v>125</v>
      </c>
      <c r="R901" s="1">
        <v>190</v>
      </c>
      <c r="S901" s="9">
        <f t="shared" si="66"/>
        <v>125</v>
      </c>
      <c r="T901" s="8"/>
      <c r="U901" s="8"/>
      <c r="V901" s="8"/>
      <c r="W901" s="8"/>
      <c r="X901" s="8"/>
      <c r="Y901" s="10">
        <f t="shared" si="65"/>
        <v>0</v>
      </c>
      <c r="Z901" s="10">
        <f>IFERROR(INDEX(EFs!B:B,MATCH(P901,EFs!A:A,0))*Dataset!Y901/1000,0)</f>
        <v>0</v>
      </c>
      <c r="AA901">
        <v>33.369829000000003</v>
      </c>
      <c r="AB901">
        <v>-117.25976799999999</v>
      </c>
      <c r="AC901">
        <v>1</v>
      </c>
      <c r="AD901" t="s">
        <v>18394</v>
      </c>
      <c r="AE901">
        <v>700</v>
      </c>
      <c r="AF901" t="s">
        <v>18824</v>
      </c>
      <c r="AI901" t="s">
        <v>18435</v>
      </c>
      <c r="AJ901" t="s">
        <v>18390</v>
      </c>
      <c r="AK901" t="s">
        <v>18391</v>
      </c>
      <c r="AL901">
        <v>92028</v>
      </c>
      <c r="AM901" t="s">
        <v>18392</v>
      </c>
      <c r="AN901" t="s">
        <v>18397</v>
      </c>
    </row>
    <row r="902" spans="1:40" ht="57.6" x14ac:dyDescent="0.3">
      <c r="A902" t="s">
        <v>4622</v>
      </c>
      <c r="B902" s="2" t="s">
        <v>15</v>
      </c>
      <c r="C902" s="3">
        <v>40025</v>
      </c>
      <c r="D902" t="s">
        <v>193</v>
      </c>
      <c r="E902" t="s">
        <v>3733</v>
      </c>
      <c r="F902" t="s">
        <v>3734</v>
      </c>
      <c r="G902" t="s">
        <v>3735</v>
      </c>
      <c r="H902" s="2" t="s">
        <v>242</v>
      </c>
      <c r="I902" s="2" t="s">
        <v>164</v>
      </c>
      <c r="J902" s="1" t="s">
        <v>4623</v>
      </c>
      <c r="K902" s="1">
        <f t="shared" si="63"/>
        <v>1</v>
      </c>
      <c r="L902" s="1">
        <f t="shared" si="63"/>
        <v>0</v>
      </c>
      <c r="M902" s="1">
        <f t="shared" si="63"/>
        <v>0</v>
      </c>
      <c r="N902" s="1">
        <f t="shared" si="63"/>
        <v>0</v>
      </c>
      <c r="O902" s="1">
        <f t="shared" si="64"/>
        <v>1</v>
      </c>
      <c r="P902" s="1" t="s">
        <v>18346</v>
      </c>
      <c r="Q902" s="1">
        <v>125</v>
      </c>
      <c r="R902" s="1">
        <v>190</v>
      </c>
      <c r="S902" s="9">
        <f t="shared" si="66"/>
        <v>125</v>
      </c>
      <c r="T902" s="8"/>
      <c r="U902" s="8"/>
      <c r="V902" s="8"/>
      <c r="W902" s="8"/>
      <c r="X902" s="8"/>
      <c r="Y902" s="10">
        <f t="shared" si="65"/>
        <v>0</v>
      </c>
      <c r="Z902" s="10">
        <f>IFERROR(INDEX(EFs!B:B,MATCH(P902,EFs!A:A,0))*Dataset!Y902/1000,0)</f>
        <v>0</v>
      </c>
      <c r="AA902">
        <v>33.369829000000003</v>
      </c>
      <c r="AB902">
        <v>-117.25976799999999</v>
      </c>
      <c r="AC902">
        <v>1</v>
      </c>
      <c r="AD902" t="s">
        <v>18394</v>
      </c>
      <c r="AE902">
        <v>700</v>
      </c>
      <c r="AF902" t="s">
        <v>18824</v>
      </c>
      <c r="AI902" t="s">
        <v>18435</v>
      </c>
      <c r="AJ902" t="s">
        <v>18390</v>
      </c>
      <c r="AK902" t="s">
        <v>18391</v>
      </c>
      <c r="AL902">
        <v>92028</v>
      </c>
      <c r="AM902" t="s">
        <v>18392</v>
      </c>
      <c r="AN902" t="s">
        <v>18397</v>
      </c>
    </row>
    <row r="903" spans="1:40" ht="72" x14ac:dyDescent="0.3">
      <c r="A903" t="s">
        <v>4624</v>
      </c>
      <c r="B903" s="2" t="s">
        <v>15</v>
      </c>
      <c r="C903" s="3">
        <v>40025</v>
      </c>
      <c r="D903" t="s">
        <v>193</v>
      </c>
      <c r="E903" t="s">
        <v>4625</v>
      </c>
      <c r="F903" t="s">
        <v>4626</v>
      </c>
      <c r="G903" t="s">
        <v>4627</v>
      </c>
      <c r="H903" s="2" t="s">
        <v>242</v>
      </c>
      <c r="I903" s="2" t="s">
        <v>164</v>
      </c>
      <c r="J903" s="1" t="s">
        <v>4628</v>
      </c>
      <c r="K903" s="1">
        <f t="shared" si="63"/>
        <v>1</v>
      </c>
      <c r="L903" s="1">
        <f t="shared" si="63"/>
        <v>0</v>
      </c>
      <c r="M903" s="1">
        <f t="shared" si="63"/>
        <v>0</v>
      </c>
      <c r="N903" s="1">
        <f t="shared" si="63"/>
        <v>0</v>
      </c>
      <c r="O903" s="1">
        <f t="shared" si="64"/>
        <v>1</v>
      </c>
      <c r="P903" s="1" t="s">
        <v>18346</v>
      </c>
      <c r="Q903" s="1">
        <v>125</v>
      </c>
      <c r="R903" s="1">
        <v>190</v>
      </c>
      <c r="S903" s="9">
        <f t="shared" si="66"/>
        <v>125</v>
      </c>
      <c r="T903" s="8"/>
      <c r="U903" s="8"/>
      <c r="V903" s="8"/>
      <c r="W903" s="8"/>
      <c r="X903" s="8"/>
      <c r="Y903" s="10">
        <f t="shared" si="65"/>
        <v>0</v>
      </c>
      <c r="Z903" s="10">
        <f>IFERROR(INDEX(EFs!B:B,MATCH(P903,EFs!A:A,0))*Dataset!Y903/1000,0)</f>
        <v>0</v>
      </c>
      <c r="AA903">
        <v>33.390476999999997</v>
      </c>
      <c r="AB903">
        <v>-117.20942700000001</v>
      </c>
      <c r="AC903">
        <v>1</v>
      </c>
      <c r="AD903" t="s">
        <v>18422</v>
      </c>
      <c r="AI903" t="s">
        <v>18435</v>
      </c>
      <c r="AJ903" t="s">
        <v>18390</v>
      </c>
      <c r="AK903" t="s">
        <v>18391</v>
      </c>
      <c r="AL903">
        <v>92028</v>
      </c>
      <c r="AM903" t="s">
        <v>18392</v>
      </c>
      <c r="AN903" t="s">
        <v>18397</v>
      </c>
    </row>
    <row r="904" spans="1:40" ht="43.2" x14ac:dyDescent="0.3">
      <c r="A904" t="s">
        <v>4629</v>
      </c>
      <c r="B904" s="2" t="s">
        <v>15</v>
      </c>
      <c r="C904" s="3">
        <v>40025</v>
      </c>
      <c r="D904" t="s">
        <v>193</v>
      </c>
      <c r="E904" t="s">
        <v>4630</v>
      </c>
      <c r="F904" t="s">
        <v>27</v>
      </c>
      <c r="G904" t="s">
        <v>4631</v>
      </c>
      <c r="H904" s="2" t="s">
        <v>444</v>
      </c>
      <c r="I904" s="2" t="s">
        <v>155</v>
      </c>
      <c r="J904" s="1" t="s">
        <v>4632</v>
      </c>
      <c r="K904" s="1">
        <f t="shared" si="63"/>
        <v>1</v>
      </c>
      <c r="L904" s="1">
        <f t="shared" si="63"/>
        <v>0</v>
      </c>
      <c r="M904" s="1">
        <f t="shared" si="63"/>
        <v>0</v>
      </c>
      <c r="N904" s="1">
        <f t="shared" si="63"/>
        <v>0</v>
      </c>
      <c r="O904" s="1">
        <f t="shared" si="64"/>
        <v>1</v>
      </c>
      <c r="P904" s="1" t="s">
        <v>18346</v>
      </c>
      <c r="Q904" s="1">
        <v>50</v>
      </c>
      <c r="R904" s="1">
        <v>99</v>
      </c>
      <c r="S904" s="9">
        <f t="shared" si="66"/>
        <v>50</v>
      </c>
      <c r="T904" s="3">
        <v>44477</v>
      </c>
      <c r="U904" s="8" t="s">
        <v>4633</v>
      </c>
      <c r="V904" s="3">
        <v>44477</v>
      </c>
      <c r="W904" s="8" t="s">
        <v>4634</v>
      </c>
      <c r="X904" s="8">
        <v>5.0999999999999996</v>
      </c>
      <c r="Y904" s="10">
        <f t="shared" si="65"/>
        <v>254.99999999999997</v>
      </c>
      <c r="Z904" s="10">
        <f>IFERROR(INDEX(EFs!B:B,MATCH(P904,EFs!A:A,0))*Dataset!Y904/1000,0)</f>
        <v>0.23164019485499998</v>
      </c>
      <c r="AA904">
        <v>33.076931000000002</v>
      </c>
      <c r="AB904">
        <v>-116.603449</v>
      </c>
      <c r="AC904">
        <v>1</v>
      </c>
      <c r="AD904" t="s">
        <v>18387</v>
      </c>
      <c r="AE904">
        <v>2907</v>
      </c>
      <c r="AF904" t="s">
        <v>18916</v>
      </c>
      <c r="AG904" t="s">
        <v>18448</v>
      </c>
      <c r="AH904" t="s">
        <v>98</v>
      </c>
      <c r="AI904" t="s">
        <v>18474</v>
      </c>
      <c r="AJ904" t="s">
        <v>18390</v>
      </c>
      <c r="AK904" t="s">
        <v>18391</v>
      </c>
      <c r="AL904">
        <v>92036</v>
      </c>
      <c r="AM904" t="s">
        <v>18392</v>
      </c>
      <c r="AN904" t="s">
        <v>18393</v>
      </c>
    </row>
    <row r="905" spans="1:40" ht="57.6" x14ac:dyDescent="0.3">
      <c r="A905" t="s">
        <v>4635</v>
      </c>
      <c r="B905" s="2" t="s">
        <v>15</v>
      </c>
      <c r="C905" s="3">
        <v>40025</v>
      </c>
      <c r="D905" t="s">
        <v>193</v>
      </c>
      <c r="E905" t="s">
        <v>1160</v>
      </c>
      <c r="G905" t="s">
        <v>4636</v>
      </c>
      <c r="H905" s="2" t="s">
        <v>163</v>
      </c>
      <c r="I905" s="2" t="s">
        <v>164</v>
      </c>
      <c r="J905" s="1" t="s">
        <v>4637</v>
      </c>
      <c r="K905" s="1">
        <f t="shared" si="63"/>
        <v>1</v>
      </c>
      <c r="L905" s="1">
        <f t="shared" si="63"/>
        <v>0</v>
      </c>
      <c r="M905" s="1">
        <f t="shared" si="63"/>
        <v>0</v>
      </c>
      <c r="N905" s="1">
        <f t="shared" si="63"/>
        <v>0</v>
      </c>
      <c r="O905" s="1">
        <f t="shared" si="64"/>
        <v>1</v>
      </c>
      <c r="P905" s="1" t="s">
        <v>18346</v>
      </c>
      <c r="Q905" s="1">
        <v>250</v>
      </c>
      <c r="R905" s="1">
        <v>400</v>
      </c>
      <c r="S905" s="9">
        <f t="shared" si="66"/>
        <v>250</v>
      </c>
      <c r="T905" s="8"/>
      <c r="U905" s="8"/>
      <c r="V905" s="8"/>
      <c r="W905" s="8"/>
      <c r="X905" s="8"/>
      <c r="Y905" s="10">
        <f t="shared" si="65"/>
        <v>0</v>
      </c>
      <c r="Z905" s="10">
        <f>IFERROR(INDEX(EFs!B:B,MATCH(P905,EFs!A:A,0))*Dataset!Y905/1000,0)</f>
        <v>0</v>
      </c>
      <c r="AA905">
        <v>33.387723000000001</v>
      </c>
      <c r="AB905">
        <v>-117.44475799999999</v>
      </c>
      <c r="AC905">
        <v>0.5</v>
      </c>
      <c r="AD905" t="s">
        <v>18422</v>
      </c>
      <c r="AI905" t="s">
        <v>18423</v>
      </c>
      <c r="AJ905" t="s">
        <v>18390</v>
      </c>
      <c r="AK905" t="s">
        <v>18391</v>
      </c>
      <c r="AL905">
        <v>92055</v>
      </c>
      <c r="AM905" t="s">
        <v>18392</v>
      </c>
      <c r="AN905" t="s">
        <v>18397</v>
      </c>
    </row>
    <row r="906" spans="1:40" ht="28.8" x14ac:dyDescent="0.3">
      <c r="A906" t="s">
        <v>4638</v>
      </c>
      <c r="B906" s="2" t="s">
        <v>15</v>
      </c>
      <c r="C906" s="3">
        <v>40025</v>
      </c>
      <c r="D906" t="s">
        <v>25</v>
      </c>
      <c r="E906" t="s">
        <v>4639</v>
      </c>
      <c r="F906" t="s">
        <v>27</v>
      </c>
      <c r="G906" t="s">
        <v>4640</v>
      </c>
      <c r="H906" s="2" t="s">
        <v>154</v>
      </c>
      <c r="I906" s="2" t="s">
        <v>155</v>
      </c>
      <c r="J906" s="1" t="s">
        <v>4641</v>
      </c>
      <c r="K906" s="1">
        <f t="shared" si="63"/>
        <v>1</v>
      </c>
      <c r="L906" s="1">
        <f t="shared" si="63"/>
        <v>0</v>
      </c>
      <c r="M906" s="1">
        <f t="shared" si="63"/>
        <v>0</v>
      </c>
      <c r="N906" s="1">
        <f t="shared" si="63"/>
        <v>0</v>
      </c>
      <c r="O906" s="1">
        <f t="shared" si="64"/>
        <v>1</v>
      </c>
      <c r="P906" s="1" t="s">
        <v>18346</v>
      </c>
      <c r="Q906" s="1" t="s">
        <v>18355</v>
      </c>
      <c r="R906" s="1" t="s">
        <v>18352</v>
      </c>
      <c r="S906" s="9" t="str">
        <f t="shared" si="66"/>
        <v>Unknown</v>
      </c>
      <c r="T906" s="8"/>
      <c r="U906" s="8"/>
      <c r="V906" s="8"/>
      <c r="W906" s="8"/>
      <c r="X906" s="8"/>
      <c r="Y906" s="10" t="e">
        <f t="shared" si="65"/>
        <v>#VALUE!</v>
      </c>
      <c r="Z906" s="10">
        <f>IFERROR(INDEX(EFs!B:B,MATCH(P906,EFs!A:A,0))*Dataset!Y906/1000,0)</f>
        <v>0</v>
      </c>
      <c r="AA906">
        <v>33.090829999999997</v>
      </c>
      <c r="AB906">
        <v>-117.085469</v>
      </c>
      <c r="AC906">
        <v>1</v>
      </c>
      <c r="AD906" t="s">
        <v>18387</v>
      </c>
      <c r="AE906">
        <v>2319</v>
      </c>
      <c r="AF906" t="s">
        <v>18917</v>
      </c>
      <c r="AI906" t="s">
        <v>18421</v>
      </c>
      <c r="AJ906" t="s">
        <v>18390</v>
      </c>
      <c r="AK906" t="s">
        <v>18391</v>
      </c>
      <c r="AL906">
        <v>92029</v>
      </c>
      <c r="AM906" t="s">
        <v>18392</v>
      </c>
      <c r="AN906" t="s">
        <v>18393</v>
      </c>
    </row>
    <row r="907" spans="1:40" ht="57.6" x14ac:dyDescent="0.3">
      <c r="A907" t="s">
        <v>4642</v>
      </c>
      <c r="B907" s="2" t="s">
        <v>15</v>
      </c>
      <c r="C907" s="3">
        <v>40025</v>
      </c>
      <c r="D907" t="s">
        <v>16</v>
      </c>
      <c r="E907" t="s">
        <v>4643</v>
      </c>
      <c r="F907" t="s">
        <v>4644</v>
      </c>
      <c r="G907" t="s">
        <v>4645</v>
      </c>
      <c r="H907" s="2" t="s">
        <v>1013</v>
      </c>
      <c r="I907" s="2" t="s">
        <v>236</v>
      </c>
      <c r="J907" s="1" t="s">
        <v>4646</v>
      </c>
      <c r="K907" s="1">
        <f t="shared" si="63"/>
        <v>1</v>
      </c>
      <c r="L907" s="1">
        <f t="shared" si="63"/>
        <v>0</v>
      </c>
      <c r="M907" s="1">
        <f t="shared" si="63"/>
        <v>0</v>
      </c>
      <c r="N907" s="1">
        <f t="shared" si="63"/>
        <v>0</v>
      </c>
      <c r="O907" s="1">
        <f t="shared" si="64"/>
        <v>1</v>
      </c>
      <c r="P907" s="1" t="s">
        <v>18346</v>
      </c>
      <c r="Q907" s="1">
        <v>265</v>
      </c>
      <c r="R907" s="1">
        <v>88</v>
      </c>
      <c r="S907" s="9">
        <f t="shared" si="66"/>
        <v>265</v>
      </c>
      <c r="T907" s="3">
        <v>44561</v>
      </c>
      <c r="U907" s="8" t="s">
        <v>4565</v>
      </c>
      <c r="V907" s="3">
        <v>44797</v>
      </c>
      <c r="W907" s="8" t="s">
        <v>4647</v>
      </c>
      <c r="X907" s="8">
        <v>19.8</v>
      </c>
      <c r="Y907" s="10">
        <f t="shared" si="65"/>
        <v>5247</v>
      </c>
      <c r="Z907" s="10">
        <f>IFERROR(INDEX(EFs!B:B,MATCH(P907,EFs!A:A,0))*Dataset!Y907/1000,0)</f>
        <v>4.7663376564870008</v>
      </c>
      <c r="AA907">
        <v>32.936450999999998</v>
      </c>
      <c r="AB907">
        <v>-117.23321799999999</v>
      </c>
      <c r="AC907">
        <v>1</v>
      </c>
      <c r="AD907" t="s">
        <v>18387</v>
      </c>
      <c r="AE907">
        <v>3811</v>
      </c>
      <c r="AF907" t="s">
        <v>18918</v>
      </c>
      <c r="AI907" t="s">
        <v>18389</v>
      </c>
      <c r="AJ907" t="s">
        <v>18390</v>
      </c>
      <c r="AK907" t="s">
        <v>18391</v>
      </c>
      <c r="AL907">
        <v>92130</v>
      </c>
      <c r="AM907" t="s">
        <v>18392</v>
      </c>
      <c r="AN907" t="s">
        <v>18393</v>
      </c>
    </row>
    <row r="908" spans="1:40" ht="57.6" x14ac:dyDescent="0.3">
      <c r="A908" t="s">
        <v>4648</v>
      </c>
      <c r="B908" s="2" t="s">
        <v>15</v>
      </c>
      <c r="C908" s="3">
        <v>40025</v>
      </c>
      <c r="D908" t="s">
        <v>16</v>
      </c>
      <c r="E908" t="s">
        <v>4649</v>
      </c>
      <c r="G908" t="s">
        <v>4650</v>
      </c>
      <c r="H908" s="2" t="s">
        <v>201</v>
      </c>
      <c r="I908" s="2" t="s">
        <v>46</v>
      </c>
      <c r="J908" s="1" t="s">
        <v>4651</v>
      </c>
      <c r="K908" s="1">
        <f t="shared" si="63"/>
        <v>0</v>
      </c>
      <c r="L908" s="1">
        <f t="shared" si="63"/>
        <v>0</v>
      </c>
      <c r="M908" s="1">
        <f t="shared" si="63"/>
        <v>1</v>
      </c>
      <c r="N908" s="1">
        <f t="shared" si="63"/>
        <v>0</v>
      </c>
      <c r="O908" s="1">
        <f t="shared" si="64"/>
        <v>1</v>
      </c>
      <c r="P908" s="1" t="s">
        <v>18348</v>
      </c>
      <c r="Q908" s="1">
        <v>90</v>
      </c>
      <c r="R908" s="1">
        <v>162</v>
      </c>
      <c r="S908" s="9">
        <f t="shared" si="66"/>
        <v>90</v>
      </c>
      <c r="T908" s="3">
        <v>44350</v>
      </c>
      <c r="U908" s="8" t="s">
        <v>1368</v>
      </c>
      <c r="V908" s="3">
        <v>44350</v>
      </c>
      <c r="W908" s="8" t="s">
        <v>4652</v>
      </c>
      <c r="X908" s="8">
        <v>3.2</v>
      </c>
      <c r="Y908" s="10">
        <f t="shared" si="65"/>
        <v>288</v>
      </c>
      <c r="Z908" s="10">
        <f>IFERROR(INDEX(EFs!B:B,MATCH(P908,EFs!A:A,0))*Dataset!Y908/1000,0)</f>
        <v>0.209161647072</v>
      </c>
      <c r="AA908">
        <v>32.814919000000003</v>
      </c>
      <c r="AB908">
        <v>-117.273096</v>
      </c>
      <c r="AC908">
        <v>1</v>
      </c>
      <c r="AD908" t="s">
        <v>18394</v>
      </c>
      <c r="AE908">
        <v>201</v>
      </c>
      <c r="AF908" t="s">
        <v>18919</v>
      </c>
      <c r="AI908" t="s">
        <v>18428</v>
      </c>
      <c r="AJ908" t="s">
        <v>18390</v>
      </c>
      <c r="AK908" t="s">
        <v>18391</v>
      </c>
      <c r="AL908">
        <v>92037</v>
      </c>
      <c r="AM908" t="s">
        <v>18392</v>
      </c>
      <c r="AN908" t="s">
        <v>18397</v>
      </c>
    </row>
    <row r="909" spans="1:40" ht="28.8" x14ac:dyDescent="0.3">
      <c r="A909" t="s">
        <v>4653</v>
      </c>
      <c r="B909" s="2" t="s">
        <v>15</v>
      </c>
      <c r="C909" s="3">
        <v>40025</v>
      </c>
      <c r="D909" t="s">
        <v>25</v>
      </c>
      <c r="E909" t="s">
        <v>4654</v>
      </c>
      <c r="F909" t="s">
        <v>4655</v>
      </c>
      <c r="G909" t="s">
        <v>4656</v>
      </c>
      <c r="H909" s="2" t="s">
        <v>1436</v>
      </c>
      <c r="I909" s="2" t="s">
        <v>98</v>
      </c>
      <c r="J909" s="1" t="s">
        <v>4657</v>
      </c>
      <c r="K909" s="1">
        <f t="shared" si="63"/>
        <v>1</v>
      </c>
      <c r="L909" s="1">
        <f t="shared" si="63"/>
        <v>0</v>
      </c>
      <c r="M909" s="1">
        <f t="shared" si="63"/>
        <v>0</v>
      </c>
      <c r="N909" s="1">
        <f t="shared" si="63"/>
        <v>0</v>
      </c>
      <c r="O909" s="1">
        <f t="shared" si="64"/>
        <v>1</v>
      </c>
      <c r="P909" s="1" t="s">
        <v>18346</v>
      </c>
      <c r="Q909" s="1" t="s">
        <v>18355</v>
      </c>
      <c r="R909" s="1">
        <v>78</v>
      </c>
      <c r="S909" s="9">
        <f t="shared" si="66"/>
        <v>58.1646</v>
      </c>
      <c r="T909" s="3">
        <v>44384</v>
      </c>
      <c r="U909" s="8" t="s">
        <v>4658</v>
      </c>
      <c r="V909" s="3">
        <v>44771</v>
      </c>
      <c r="W909" s="8" t="s">
        <v>4659</v>
      </c>
      <c r="X909" s="8">
        <v>20.9</v>
      </c>
      <c r="Y909" s="10">
        <f t="shared" si="65"/>
        <v>1215.64014</v>
      </c>
      <c r="Z909" s="10">
        <f>IFERROR(INDEX(EFs!B:B,MATCH(P909,EFs!A:A,0))*Dataset!Y909/1000,0)</f>
        <v>1.1042788976594489</v>
      </c>
      <c r="AA909">
        <v>33.178702999999999</v>
      </c>
      <c r="AB909">
        <v>-117.33090300000001</v>
      </c>
      <c r="AC909">
        <v>1</v>
      </c>
      <c r="AD909" t="s">
        <v>18387</v>
      </c>
      <c r="AE909">
        <v>2555</v>
      </c>
      <c r="AF909" t="s">
        <v>18484</v>
      </c>
      <c r="AI909" t="s">
        <v>18509</v>
      </c>
      <c r="AJ909" t="s">
        <v>18390</v>
      </c>
      <c r="AK909" t="s">
        <v>18391</v>
      </c>
      <c r="AL909">
        <v>92008</v>
      </c>
      <c r="AM909" t="s">
        <v>18392</v>
      </c>
      <c r="AN909" t="s">
        <v>18393</v>
      </c>
    </row>
    <row r="910" spans="1:40" ht="28.8" x14ac:dyDescent="0.3">
      <c r="A910" t="s">
        <v>4660</v>
      </c>
      <c r="B910" s="2" t="s">
        <v>15</v>
      </c>
      <c r="C910" s="3">
        <v>40025</v>
      </c>
      <c r="D910" t="s">
        <v>25</v>
      </c>
      <c r="E910" t="s">
        <v>4661</v>
      </c>
      <c r="F910" t="s">
        <v>4662</v>
      </c>
      <c r="G910" t="s">
        <v>4663</v>
      </c>
      <c r="H910" s="2" t="s">
        <v>610</v>
      </c>
      <c r="I910" s="2" t="s">
        <v>30</v>
      </c>
      <c r="J910" s="1" t="s">
        <v>4664</v>
      </c>
      <c r="K910" s="1">
        <f t="shared" si="63"/>
        <v>0</v>
      </c>
      <c r="L910" s="1">
        <f t="shared" si="63"/>
        <v>0</v>
      </c>
      <c r="M910" s="1">
        <f t="shared" si="63"/>
        <v>1</v>
      </c>
      <c r="N910" s="1">
        <f t="shared" si="63"/>
        <v>0</v>
      </c>
      <c r="O910" s="1">
        <f t="shared" si="64"/>
        <v>1</v>
      </c>
      <c r="P910" s="1" t="s">
        <v>18348</v>
      </c>
      <c r="Q910" s="1" t="s">
        <v>18355</v>
      </c>
      <c r="R910" s="1">
        <v>82</v>
      </c>
      <c r="S910" s="9">
        <f t="shared" si="66"/>
        <v>61.147400000000005</v>
      </c>
      <c r="T910" s="3">
        <v>44516</v>
      </c>
      <c r="U910" s="8" t="s">
        <v>4665</v>
      </c>
      <c r="V910" s="3">
        <v>44516</v>
      </c>
      <c r="W910" s="8" t="s">
        <v>4666</v>
      </c>
      <c r="X910" s="8">
        <v>1.1000000000000001</v>
      </c>
      <c r="Y910" s="10">
        <f t="shared" si="65"/>
        <v>67.262140000000016</v>
      </c>
      <c r="Z910" s="10">
        <f>IFERROR(INDEX(EFs!B:B,MATCH(P910,EFs!A:A,0))*Dataset!Y910/1000,0)</f>
        <v>4.8849513847178672E-2</v>
      </c>
      <c r="AA910">
        <v>33.016691000000002</v>
      </c>
      <c r="AB910">
        <v>-117.094252</v>
      </c>
      <c r="AC910">
        <v>1</v>
      </c>
      <c r="AD910" t="s">
        <v>18387</v>
      </c>
      <c r="AE910">
        <v>16707</v>
      </c>
      <c r="AF910" t="s">
        <v>18566</v>
      </c>
      <c r="AI910" t="s">
        <v>18389</v>
      </c>
      <c r="AJ910" t="s">
        <v>18390</v>
      </c>
      <c r="AK910" t="s">
        <v>18391</v>
      </c>
      <c r="AL910">
        <v>92127</v>
      </c>
      <c r="AM910" t="s">
        <v>18392</v>
      </c>
      <c r="AN910" t="s">
        <v>18407</v>
      </c>
    </row>
    <row r="911" spans="1:40" ht="43.2" x14ac:dyDescent="0.3">
      <c r="A911" t="s">
        <v>4667</v>
      </c>
      <c r="B911" s="2" t="s">
        <v>15</v>
      </c>
      <c r="C911" s="3">
        <v>40025</v>
      </c>
      <c r="D911" t="s">
        <v>16</v>
      </c>
      <c r="E911" t="s">
        <v>4668</v>
      </c>
      <c r="G911" t="s">
        <v>4669</v>
      </c>
      <c r="H911" s="2" t="s">
        <v>201</v>
      </c>
      <c r="I911" s="2" t="s">
        <v>46</v>
      </c>
      <c r="J911" s="1" t="s">
        <v>4670</v>
      </c>
      <c r="K911" s="1">
        <f t="shared" si="63"/>
        <v>0</v>
      </c>
      <c r="L911" s="1">
        <f t="shared" si="63"/>
        <v>0</v>
      </c>
      <c r="M911" s="1">
        <f t="shared" si="63"/>
        <v>1</v>
      </c>
      <c r="N911" s="1">
        <f t="shared" si="63"/>
        <v>0</v>
      </c>
      <c r="O911" s="1">
        <f t="shared" si="64"/>
        <v>1</v>
      </c>
      <c r="P911" s="1" t="s">
        <v>18348</v>
      </c>
      <c r="Q911" s="1">
        <v>60</v>
      </c>
      <c r="R911" s="1">
        <v>105</v>
      </c>
      <c r="S911" s="9">
        <f t="shared" si="66"/>
        <v>60</v>
      </c>
      <c r="T911" s="3">
        <v>44350</v>
      </c>
      <c r="U911" s="8" t="s">
        <v>4671</v>
      </c>
      <c r="V911" s="3">
        <v>44350</v>
      </c>
      <c r="W911" s="8" t="s">
        <v>1650</v>
      </c>
      <c r="X911" s="8">
        <v>3.9</v>
      </c>
      <c r="Y911" s="10">
        <f t="shared" si="65"/>
        <v>234</v>
      </c>
      <c r="Z911" s="10">
        <f>IFERROR(INDEX(EFs!B:B,MATCH(P911,EFs!A:A,0))*Dataset!Y911/1000,0)</f>
        <v>0.16994383824599998</v>
      </c>
      <c r="AA911">
        <v>32.810167999999997</v>
      </c>
      <c r="AB911">
        <v>-117.269058</v>
      </c>
      <c r="AC911">
        <v>0.9</v>
      </c>
      <c r="AD911" t="s">
        <v>18394</v>
      </c>
      <c r="AE911">
        <v>5387</v>
      </c>
      <c r="AF911" t="s">
        <v>18920</v>
      </c>
      <c r="AI911" t="s">
        <v>18428</v>
      </c>
      <c r="AJ911" t="s">
        <v>18390</v>
      </c>
      <c r="AK911" t="s">
        <v>18391</v>
      </c>
      <c r="AL911">
        <v>92037</v>
      </c>
      <c r="AM911" t="s">
        <v>18392</v>
      </c>
      <c r="AN911" t="s">
        <v>18397</v>
      </c>
    </row>
    <row r="912" spans="1:40" ht="43.2" x14ac:dyDescent="0.3">
      <c r="A912" t="s">
        <v>4672</v>
      </c>
      <c r="B912" s="2" t="s">
        <v>15</v>
      </c>
      <c r="C912" s="3">
        <v>40025</v>
      </c>
      <c r="D912" t="s">
        <v>193</v>
      </c>
      <c r="E912" t="s">
        <v>2853</v>
      </c>
      <c r="F912" t="s">
        <v>27</v>
      </c>
      <c r="G912" t="s">
        <v>4673</v>
      </c>
      <c r="H912" s="2" t="s">
        <v>106</v>
      </c>
      <c r="I912" s="2" t="s">
        <v>107</v>
      </c>
      <c r="J912" s="1" t="s">
        <v>4674</v>
      </c>
      <c r="K912" s="1">
        <f t="shared" si="63"/>
        <v>1</v>
      </c>
      <c r="L912" s="1">
        <f t="shared" si="63"/>
        <v>0</v>
      </c>
      <c r="M912" s="1">
        <f t="shared" si="63"/>
        <v>0</v>
      </c>
      <c r="N912" s="1">
        <f t="shared" si="63"/>
        <v>0</v>
      </c>
      <c r="O912" s="1">
        <f t="shared" si="64"/>
        <v>1</v>
      </c>
      <c r="P912" s="1" t="s">
        <v>18346</v>
      </c>
      <c r="Q912" s="1" t="s">
        <v>18355</v>
      </c>
      <c r="R912" s="1">
        <v>529</v>
      </c>
      <c r="S912" s="9">
        <f t="shared" si="66"/>
        <v>394.4753</v>
      </c>
      <c r="T912" s="3">
        <v>44561</v>
      </c>
      <c r="U912" s="8" t="s">
        <v>4675</v>
      </c>
      <c r="V912" s="3">
        <v>44705</v>
      </c>
      <c r="W912" s="8" t="s">
        <v>4676</v>
      </c>
      <c r="X912" s="8">
        <v>18.399999999999999</v>
      </c>
      <c r="Y912" s="10">
        <f t="shared" si="65"/>
        <v>7258.3455199999999</v>
      </c>
      <c r="Z912" s="10">
        <f>IFERROR(INDEX(EFs!B:B,MATCH(P912,EFs!A:A,0))*Dataset!Y912/1000,0)</f>
        <v>6.5934296885400636</v>
      </c>
      <c r="AA912">
        <v>32.833542000000001</v>
      </c>
      <c r="AB912">
        <v>-117.132823</v>
      </c>
      <c r="AC912">
        <v>1</v>
      </c>
      <c r="AD912" t="s">
        <v>18387</v>
      </c>
      <c r="AE912">
        <v>5488</v>
      </c>
      <c r="AF912" t="s">
        <v>18581</v>
      </c>
      <c r="AI912" t="s">
        <v>18389</v>
      </c>
      <c r="AJ912" t="s">
        <v>18390</v>
      </c>
      <c r="AK912" t="s">
        <v>18391</v>
      </c>
      <c r="AL912">
        <v>92123</v>
      </c>
      <c r="AM912" t="s">
        <v>18392</v>
      </c>
      <c r="AN912" t="s">
        <v>18393</v>
      </c>
    </row>
    <row r="913" spans="1:40" ht="43.2" x14ac:dyDescent="0.3">
      <c r="A913" t="s">
        <v>4677</v>
      </c>
      <c r="B913" s="2" t="s">
        <v>15</v>
      </c>
      <c r="C913" s="3">
        <v>40025</v>
      </c>
      <c r="D913" t="s">
        <v>16</v>
      </c>
      <c r="E913" t="s">
        <v>4678</v>
      </c>
      <c r="F913" t="s">
        <v>4679</v>
      </c>
      <c r="G913" t="s">
        <v>4680</v>
      </c>
      <c r="H913" s="2" t="s">
        <v>781</v>
      </c>
      <c r="I913" s="2" t="s">
        <v>782</v>
      </c>
      <c r="J913" s="1" t="s">
        <v>4681</v>
      </c>
      <c r="K913" s="1">
        <f t="shared" si="63"/>
        <v>1</v>
      </c>
      <c r="L913" s="1">
        <f t="shared" si="63"/>
        <v>0</v>
      </c>
      <c r="M913" s="1">
        <f t="shared" si="63"/>
        <v>0</v>
      </c>
      <c r="N913" s="1">
        <f t="shared" si="63"/>
        <v>0</v>
      </c>
      <c r="O913" s="1">
        <f t="shared" si="64"/>
        <v>1</v>
      </c>
      <c r="P913" s="1" t="s">
        <v>18346</v>
      </c>
      <c r="Q913" s="1" t="s">
        <v>18355</v>
      </c>
      <c r="R913" s="1">
        <v>83</v>
      </c>
      <c r="S913" s="9">
        <f t="shared" si="66"/>
        <v>61.893100000000004</v>
      </c>
      <c r="T913" s="3">
        <v>44560</v>
      </c>
      <c r="U913" s="8" t="s">
        <v>4682</v>
      </c>
      <c r="V913" s="3">
        <v>44560</v>
      </c>
      <c r="W913" s="8" t="s">
        <v>4683</v>
      </c>
      <c r="X913" s="8">
        <v>8.6</v>
      </c>
      <c r="Y913" s="10">
        <f t="shared" si="65"/>
        <v>532.28066000000001</v>
      </c>
      <c r="Z913" s="10">
        <f>IFERROR(INDEX(EFs!B:B,MATCH(P913,EFs!A:A,0))*Dataset!Y913/1000,0)</f>
        <v>0.48351998352920789</v>
      </c>
      <c r="AA913">
        <v>32.903236</v>
      </c>
      <c r="AB913">
        <v>-117.18899999999999</v>
      </c>
      <c r="AC913">
        <v>1</v>
      </c>
      <c r="AD913" t="s">
        <v>18387</v>
      </c>
      <c r="AE913">
        <v>5955</v>
      </c>
      <c r="AF913" t="s">
        <v>18706</v>
      </c>
      <c r="AI913" t="s">
        <v>18389</v>
      </c>
      <c r="AJ913" t="s">
        <v>18390</v>
      </c>
      <c r="AK913" t="s">
        <v>18391</v>
      </c>
      <c r="AL913">
        <v>92121</v>
      </c>
      <c r="AM913" t="s">
        <v>18392</v>
      </c>
      <c r="AN913" t="s">
        <v>18393</v>
      </c>
    </row>
    <row r="914" spans="1:40" ht="57.6" x14ac:dyDescent="0.3">
      <c r="A914" t="s">
        <v>4684</v>
      </c>
      <c r="B914" s="2" t="s">
        <v>15</v>
      </c>
      <c r="C914" s="3">
        <v>40025</v>
      </c>
      <c r="D914" t="s">
        <v>193</v>
      </c>
      <c r="E914" t="s">
        <v>422</v>
      </c>
      <c r="F914" t="s">
        <v>1845</v>
      </c>
      <c r="G914" t="s">
        <v>4685</v>
      </c>
      <c r="H914" s="2" t="s">
        <v>29</v>
      </c>
      <c r="I914" s="2" t="s">
        <v>30</v>
      </c>
      <c r="J914" s="1" t="s">
        <v>4686</v>
      </c>
      <c r="K914" s="1">
        <f t="shared" si="63"/>
        <v>1</v>
      </c>
      <c r="L914" s="1">
        <f t="shared" si="63"/>
        <v>0</v>
      </c>
      <c r="M914" s="1">
        <f t="shared" si="63"/>
        <v>0</v>
      </c>
      <c r="N914" s="1">
        <f t="shared" si="63"/>
        <v>0</v>
      </c>
      <c r="O914" s="1">
        <f t="shared" si="64"/>
        <v>1</v>
      </c>
      <c r="P914" s="1" t="s">
        <v>18346</v>
      </c>
      <c r="Q914" s="1" t="s">
        <v>18355</v>
      </c>
      <c r="R914" s="1">
        <v>165</v>
      </c>
      <c r="S914" s="9">
        <f t="shared" si="66"/>
        <v>123.04050000000001</v>
      </c>
      <c r="T914" s="3">
        <v>44523</v>
      </c>
      <c r="U914" s="8" t="s">
        <v>4687</v>
      </c>
      <c r="V914" s="3">
        <v>44523</v>
      </c>
      <c r="W914" s="8" t="s">
        <v>4688</v>
      </c>
      <c r="X914" s="8">
        <v>7.2</v>
      </c>
      <c r="Y914" s="10">
        <f t="shared" si="65"/>
        <v>885.89160000000004</v>
      </c>
      <c r="Z914" s="10">
        <f>IFERROR(INDEX(EFs!B:B,MATCH(P914,EFs!A:A,0))*Dataset!Y914/1000,0)</f>
        <v>0.80473765821336363</v>
      </c>
      <c r="AA914">
        <v>33.040866999999999</v>
      </c>
      <c r="AB914">
        <v>-116.87613</v>
      </c>
      <c r="AC914">
        <v>1</v>
      </c>
      <c r="AD914" t="s">
        <v>18387</v>
      </c>
      <c r="AE914">
        <v>110</v>
      </c>
      <c r="AF914" t="s">
        <v>18921</v>
      </c>
      <c r="AI914" t="s">
        <v>18396</v>
      </c>
      <c r="AJ914" t="s">
        <v>18390</v>
      </c>
      <c r="AK914" t="s">
        <v>18391</v>
      </c>
      <c r="AL914">
        <v>92065</v>
      </c>
      <c r="AM914" t="s">
        <v>18392</v>
      </c>
      <c r="AN914" t="s">
        <v>18393</v>
      </c>
    </row>
    <row r="915" spans="1:40" ht="57.6" x14ac:dyDescent="0.3">
      <c r="A915" t="s">
        <v>4689</v>
      </c>
      <c r="B915" s="2" t="s">
        <v>15</v>
      </c>
      <c r="C915" s="3">
        <v>40025</v>
      </c>
      <c r="D915" t="s">
        <v>193</v>
      </c>
      <c r="E915" t="s">
        <v>3160</v>
      </c>
      <c r="F915" t="s">
        <v>3161</v>
      </c>
      <c r="G915" t="s">
        <v>3162</v>
      </c>
      <c r="H915" s="2" t="s">
        <v>1787</v>
      </c>
      <c r="I915" s="2" t="s">
        <v>53</v>
      </c>
      <c r="J915" s="1" t="s">
        <v>4690</v>
      </c>
      <c r="K915" s="1">
        <f t="shared" si="63"/>
        <v>1</v>
      </c>
      <c r="L915" s="1">
        <f t="shared" si="63"/>
        <v>0</v>
      </c>
      <c r="M915" s="1">
        <f t="shared" si="63"/>
        <v>0</v>
      </c>
      <c r="N915" s="1">
        <f t="shared" si="63"/>
        <v>0</v>
      </c>
      <c r="O915" s="1">
        <f t="shared" si="64"/>
        <v>1</v>
      </c>
      <c r="P915" s="1" t="s">
        <v>18346</v>
      </c>
      <c r="Q915" s="1">
        <v>80</v>
      </c>
      <c r="R915" s="1">
        <v>107</v>
      </c>
      <c r="S915" s="9">
        <f t="shared" si="66"/>
        <v>80</v>
      </c>
      <c r="T915" s="8"/>
      <c r="U915" s="8"/>
      <c r="V915" s="8"/>
      <c r="W915" s="8"/>
      <c r="X915" s="8"/>
      <c r="Y915" s="10">
        <f t="shared" si="65"/>
        <v>0</v>
      </c>
      <c r="Z915" s="10">
        <f>IFERROR(INDEX(EFs!B:B,MATCH(P915,EFs!A:A,0))*Dataset!Y915/1000,0)</f>
        <v>0</v>
      </c>
      <c r="AA915">
        <v>33.231819000000002</v>
      </c>
      <c r="AB915">
        <v>-117.020332</v>
      </c>
      <c r="AC915">
        <v>1</v>
      </c>
      <c r="AD915" t="s">
        <v>18387</v>
      </c>
      <c r="AE915">
        <v>29300</v>
      </c>
      <c r="AF915" t="s">
        <v>18764</v>
      </c>
      <c r="AI915" t="s">
        <v>18625</v>
      </c>
      <c r="AJ915" t="s">
        <v>18390</v>
      </c>
      <c r="AK915" t="s">
        <v>18391</v>
      </c>
      <c r="AL915">
        <v>92082</v>
      </c>
      <c r="AM915" t="s">
        <v>18392</v>
      </c>
      <c r="AN915" t="s">
        <v>18393</v>
      </c>
    </row>
    <row r="916" spans="1:40" ht="57.6" x14ac:dyDescent="0.3">
      <c r="A916" t="s">
        <v>4691</v>
      </c>
      <c r="B916" s="2" t="s">
        <v>15</v>
      </c>
      <c r="C916" s="3">
        <v>40025</v>
      </c>
      <c r="D916" t="s">
        <v>193</v>
      </c>
      <c r="E916" t="s">
        <v>1160</v>
      </c>
      <c r="F916" t="s">
        <v>1161</v>
      </c>
      <c r="G916" t="s">
        <v>4692</v>
      </c>
      <c r="H916" s="2" t="s">
        <v>163</v>
      </c>
      <c r="I916" s="2" t="s">
        <v>164</v>
      </c>
      <c r="J916" s="1" t="s">
        <v>4693</v>
      </c>
      <c r="K916" s="1">
        <f t="shared" si="63"/>
        <v>1</v>
      </c>
      <c r="L916" s="1">
        <f t="shared" si="63"/>
        <v>0</v>
      </c>
      <c r="M916" s="1">
        <f t="shared" si="63"/>
        <v>0</v>
      </c>
      <c r="N916" s="1">
        <f t="shared" si="63"/>
        <v>0</v>
      </c>
      <c r="O916" s="1">
        <f t="shared" si="64"/>
        <v>1</v>
      </c>
      <c r="P916" s="1" t="s">
        <v>18346</v>
      </c>
      <c r="Q916" s="1" t="s">
        <v>18355</v>
      </c>
      <c r="R916" s="1">
        <v>99</v>
      </c>
      <c r="S916" s="9">
        <f t="shared" si="66"/>
        <v>73.824300000000008</v>
      </c>
      <c r="T916" s="8"/>
      <c r="U916" s="8"/>
      <c r="V916" s="8"/>
      <c r="W916" s="8"/>
      <c r="X916" s="8"/>
      <c r="Y916" s="10">
        <f t="shared" si="65"/>
        <v>0</v>
      </c>
      <c r="Z916" s="10">
        <f>IFERROR(INDEX(EFs!B:B,MATCH(P916,EFs!A:A,0))*Dataset!Y916/1000,0)</f>
        <v>0</v>
      </c>
      <c r="AA916">
        <v>33.387723000000001</v>
      </c>
      <c r="AB916">
        <v>-117.44475799999999</v>
      </c>
      <c r="AC916">
        <v>0.5</v>
      </c>
      <c r="AD916" t="s">
        <v>18422</v>
      </c>
      <c r="AI916" t="s">
        <v>18423</v>
      </c>
      <c r="AJ916" t="s">
        <v>18390</v>
      </c>
      <c r="AK916" t="s">
        <v>18391</v>
      </c>
      <c r="AL916">
        <v>92055</v>
      </c>
      <c r="AM916" t="s">
        <v>18392</v>
      </c>
      <c r="AN916" t="s">
        <v>18397</v>
      </c>
    </row>
    <row r="917" spans="1:40" ht="43.2" x14ac:dyDescent="0.3">
      <c r="A917" t="s">
        <v>4694</v>
      </c>
      <c r="B917" s="2" t="s">
        <v>15</v>
      </c>
      <c r="C917" s="3">
        <v>40025</v>
      </c>
      <c r="D917" t="s">
        <v>193</v>
      </c>
      <c r="E917" t="s">
        <v>1687</v>
      </c>
      <c r="G917" t="s">
        <v>1688</v>
      </c>
      <c r="H917" s="2" t="s">
        <v>1579</v>
      </c>
      <c r="I917" s="2" t="s">
        <v>30</v>
      </c>
      <c r="J917" s="1" t="s">
        <v>4695</v>
      </c>
      <c r="K917" s="1">
        <f t="shared" si="63"/>
        <v>1</v>
      </c>
      <c r="L917" s="1">
        <f t="shared" si="63"/>
        <v>0</v>
      </c>
      <c r="M917" s="1">
        <f t="shared" si="63"/>
        <v>0</v>
      </c>
      <c r="N917" s="1">
        <f t="shared" si="63"/>
        <v>0</v>
      </c>
      <c r="O917" s="1">
        <f t="shared" si="64"/>
        <v>1</v>
      </c>
      <c r="P917" s="1" t="s">
        <v>18346</v>
      </c>
      <c r="Q917" s="1" t="s">
        <v>18355</v>
      </c>
      <c r="R917" s="1">
        <v>1120</v>
      </c>
      <c r="S917" s="9">
        <f t="shared" si="66"/>
        <v>835.18400000000008</v>
      </c>
      <c r="T917" s="3">
        <v>44421</v>
      </c>
      <c r="U917" s="8" t="s">
        <v>4696</v>
      </c>
      <c r="V917" s="3">
        <v>44777</v>
      </c>
      <c r="W917" s="8" t="s">
        <v>4572</v>
      </c>
      <c r="X917" s="8">
        <v>4.5</v>
      </c>
      <c r="Y917" s="10">
        <f t="shared" si="65"/>
        <v>3758.3280000000004</v>
      </c>
      <c r="Z917" s="10">
        <f>IFERROR(INDEX(EFs!B:B,MATCH(P917,EFs!A:A,0))*Dataset!Y917/1000,0)</f>
        <v>3.4140385499960884</v>
      </c>
      <c r="AA917">
        <v>32.936987000000002</v>
      </c>
      <c r="AB917">
        <v>-117.052657</v>
      </c>
      <c r="AC917">
        <v>1</v>
      </c>
      <c r="AD917" t="s">
        <v>18387</v>
      </c>
      <c r="AE917">
        <v>12180</v>
      </c>
      <c r="AF917" t="s">
        <v>18613</v>
      </c>
      <c r="AI917" t="s">
        <v>18600</v>
      </c>
      <c r="AJ917" t="s">
        <v>18390</v>
      </c>
      <c r="AK917" t="s">
        <v>18391</v>
      </c>
      <c r="AL917">
        <v>92064</v>
      </c>
      <c r="AM917" t="s">
        <v>18392</v>
      </c>
      <c r="AN917" t="s">
        <v>18393</v>
      </c>
    </row>
    <row r="918" spans="1:40" ht="43.2" x14ac:dyDescent="0.3">
      <c r="A918" t="s">
        <v>4697</v>
      </c>
      <c r="B918" s="2" t="s">
        <v>15</v>
      </c>
      <c r="C918" s="3">
        <v>40025</v>
      </c>
      <c r="D918" t="s">
        <v>25</v>
      </c>
      <c r="E918" t="s">
        <v>4698</v>
      </c>
      <c r="F918" t="s">
        <v>72</v>
      </c>
      <c r="G918" t="s">
        <v>4699</v>
      </c>
      <c r="H918" s="2" t="s">
        <v>523</v>
      </c>
      <c r="I918" s="2" t="s">
        <v>164</v>
      </c>
      <c r="J918" s="1" t="s">
        <v>4700</v>
      </c>
      <c r="K918" s="1">
        <f t="shared" si="63"/>
        <v>1</v>
      </c>
      <c r="L918" s="1">
        <f t="shared" si="63"/>
        <v>0</v>
      </c>
      <c r="M918" s="1">
        <f t="shared" si="63"/>
        <v>0</v>
      </c>
      <c r="N918" s="1">
        <f t="shared" si="63"/>
        <v>0</v>
      </c>
      <c r="O918" s="1">
        <f t="shared" si="64"/>
        <v>1</v>
      </c>
      <c r="P918" s="1" t="s">
        <v>18346</v>
      </c>
      <c r="Q918" s="1" t="s">
        <v>18355</v>
      </c>
      <c r="R918" s="1">
        <v>125</v>
      </c>
      <c r="S918" s="9">
        <f t="shared" si="66"/>
        <v>93.212500000000006</v>
      </c>
      <c r="T918" s="3">
        <v>44328</v>
      </c>
      <c r="U918" s="8" t="s">
        <v>4701</v>
      </c>
      <c r="V918" s="3">
        <v>44328</v>
      </c>
      <c r="W918" s="8" t="s">
        <v>4702</v>
      </c>
      <c r="X918" s="8">
        <v>3.3</v>
      </c>
      <c r="Y918" s="10">
        <f t="shared" si="65"/>
        <v>307.60124999999999</v>
      </c>
      <c r="Z918" s="10">
        <f>IFERROR(INDEX(EFs!B:B,MATCH(P918,EFs!A:A,0))*Dataset!Y918/1000,0)</f>
        <v>0.27942279799075126</v>
      </c>
      <c r="AA918">
        <v>33.231650000000002</v>
      </c>
      <c r="AB918">
        <v>-117.345305</v>
      </c>
      <c r="AC918">
        <v>0.9</v>
      </c>
      <c r="AD918" t="s">
        <v>18394</v>
      </c>
      <c r="AE918">
        <v>829</v>
      </c>
      <c r="AF918" t="s">
        <v>18922</v>
      </c>
      <c r="AI918" t="s">
        <v>18410</v>
      </c>
      <c r="AJ918" t="s">
        <v>18390</v>
      </c>
      <c r="AK918" t="s">
        <v>18391</v>
      </c>
      <c r="AL918">
        <v>92058</v>
      </c>
      <c r="AM918" t="s">
        <v>18392</v>
      </c>
      <c r="AN918" t="s">
        <v>18397</v>
      </c>
    </row>
    <row r="919" spans="1:40" ht="43.2" x14ac:dyDescent="0.3">
      <c r="A919" t="s">
        <v>4703</v>
      </c>
      <c r="B919" s="2" t="s">
        <v>15</v>
      </c>
      <c r="C919" s="3">
        <v>40025</v>
      </c>
      <c r="D919" t="s">
        <v>25</v>
      </c>
      <c r="E919" t="s">
        <v>4704</v>
      </c>
      <c r="F919" t="s">
        <v>4705</v>
      </c>
      <c r="G919" t="s">
        <v>4706</v>
      </c>
      <c r="H919" s="2" t="s">
        <v>847</v>
      </c>
      <c r="I919" s="2" t="s">
        <v>218</v>
      </c>
      <c r="J919" s="1" t="s">
        <v>4707</v>
      </c>
      <c r="K919" s="1">
        <f t="shared" si="63"/>
        <v>1</v>
      </c>
      <c r="L919" s="1">
        <f t="shared" si="63"/>
        <v>0</v>
      </c>
      <c r="M919" s="1">
        <f t="shared" si="63"/>
        <v>0</v>
      </c>
      <c r="N919" s="1">
        <f t="shared" si="63"/>
        <v>0</v>
      </c>
      <c r="O919" s="1">
        <f t="shared" si="64"/>
        <v>1</v>
      </c>
      <c r="P919" s="1" t="s">
        <v>18346</v>
      </c>
      <c r="Q919" s="1">
        <v>54</v>
      </c>
      <c r="R919" s="1">
        <v>72</v>
      </c>
      <c r="S919" s="9">
        <f t="shared" si="66"/>
        <v>54</v>
      </c>
      <c r="T919" s="3">
        <v>44524</v>
      </c>
      <c r="U919" s="8" t="s">
        <v>4708</v>
      </c>
      <c r="V919" s="3">
        <v>44524</v>
      </c>
      <c r="W919" s="8" t="s">
        <v>4709</v>
      </c>
      <c r="X919" s="8">
        <v>11.6</v>
      </c>
      <c r="Y919" s="10">
        <f t="shared" si="65"/>
        <v>626.4</v>
      </c>
      <c r="Z919" s="10">
        <f>IFERROR(INDEX(EFs!B:B,MATCH(P919,EFs!A:A,0))*Dataset!Y919/1000,0)</f>
        <v>0.5690173257144</v>
      </c>
      <c r="AA919">
        <v>32.715643999999998</v>
      </c>
      <c r="AB919">
        <v>-117.139906</v>
      </c>
      <c r="AC919">
        <v>1</v>
      </c>
      <c r="AD919" t="s">
        <v>18387</v>
      </c>
      <c r="AE919">
        <v>945</v>
      </c>
      <c r="AF919" t="s">
        <v>18923</v>
      </c>
      <c r="AI919" t="s">
        <v>18389</v>
      </c>
      <c r="AJ919" t="s">
        <v>18390</v>
      </c>
      <c r="AK919" t="s">
        <v>18391</v>
      </c>
      <c r="AL919">
        <v>92102</v>
      </c>
      <c r="AM919" t="s">
        <v>18392</v>
      </c>
      <c r="AN919" t="s">
        <v>18393</v>
      </c>
    </row>
    <row r="920" spans="1:40" ht="43.2" x14ac:dyDescent="0.3">
      <c r="A920" t="s">
        <v>4710</v>
      </c>
      <c r="B920" s="2" t="s">
        <v>15</v>
      </c>
      <c r="C920" s="3">
        <v>40025</v>
      </c>
      <c r="D920" t="s">
        <v>193</v>
      </c>
      <c r="E920" t="s">
        <v>4711</v>
      </c>
      <c r="F920" t="s">
        <v>2952</v>
      </c>
      <c r="G920" t="s">
        <v>4712</v>
      </c>
      <c r="H920" s="2" t="s">
        <v>987</v>
      </c>
      <c r="I920" s="2" t="s">
        <v>84</v>
      </c>
      <c r="J920" s="1" t="s">
        <v>4713</v>
      </c>
      <c r="K920" s="1">
        <f t="shared" si="63"/>
        <v>1</v>
      </c>
      <c r="L920" s="1">
        <f t="shared" si="63"/>
        <v>0</v>
      </c>
      <c r="M920" s="1">
        <f t="shared" si="63"/>
        <v>0</v>
      </c>
      <c r="N920" s="1">
        <f t="shared" si="63"/>
        <v>0</v>
      </c>
      <c r="O920" s="1">
        <f t="shared" si="64"/>
        <v>1</v>
      </c>
      <c r="P920" s="1" t="s">
        <v>18346</v>
      </c>
      <c r="Q920" s="1">
        <v>60</v>
      </c>
      <c r="R920" s="1">
        <v>99</v>
      </c>
      <c r="S920" s="9">
        <f t="shared" si="66"/>
        <v>60</v>
      </c>
      <c r="T920" s="8"/>
      <c r="U920" s="8"/>
      <c r="V920" s="8"/>
      <c r="W920" s="8"/>
      <c r="X920" s="8"/>
      <c r="Y920" s="10">
        <f t="shared" si="65"/>
        <v>0</v>
      </c>
      <c r="Z920" s="10">
        <f>IFERROR(INDEX(EFs!B:B,MATCH(P920,EFs!A:A,0))*Dataset!Y920/1000,0)</f>
        <v>0</v>
      </c>
      <c r="AA920">
        <v>32.659866000000001</v>
      </c>
      <c r="AB920">
        <v>-116.970811</v>
      </c>
      <c r="AC920">
        <v>1</v>
      </c>
      <c r="AD920" t="s">
        <v>18387</v>
      </c>
      <c r="AE920">
        <v>605</v>
      </c>
      <c r="AF920" t="s">
        <v>18924</v>
      </c>
      <c r="AI920" t="s">
        <v>18406</v>
      </c>
      <c r="AJ920" t="s">
        <v>18390</v>
      </c>
      <c r="AK920" t="s">
        <v>18391</v>
      </c>
      <c r="AL920">
        <v>91914</v>
      </c>
      <c r="AM920" t="s">
        <v>18392</v>
      </c>
      <c r="AN920" t="s">
        <v>18393</v>
      </c>
    </row>
    <row r="921" spans="1:40" ht="57.6" x14ac:dyDescent="0.3">
      <c r="A921" t="s">
        <v>4714</v>
      </c>
      <c r="B921" s="2" t="s">
        <v>15</v>
      </c>
      <c r="C921" s="3">
        <v>40025</v>
      </c>
      <c r="D921" t="s">
        <v>16</v>
      </c>
      <c r="E921" t="s">
        <v>4715</v>
      </c>
      <c r="F921" t="s">
        <v>27</v>
      </c>
      <c r="G921" t="s">
        <v>4716</v>
      </c>
      <c r="H921" s="2" t="s">
        <v>3078</v>
      </c>
      <c r="I921" s="2" t="s">
        <v>236</v>
      </c>
      <c r="J921" s="1" t="s">
        <v>4717</v>
      </c>
      <c r="K921" s="1">
        <f t="shared" si="63"/>
        <v>0</v>
      </c>
      <c r="L921" s="1">
        <f t="shared" si="63"/>
        <v>0</v>
      </c>
      <c r="M921" s="1">
        <f t="shared" si="63"/>
        <v>0</v>
      </c>
      <c r="N921" s="1">
        <f t="shared" si="63"/>
        <v>0</v>
      </c>
      <c r="O921" s="1">
        <f t="shared" si="64"/>
        <v>0</v>
      </c>
      <c r="P921" s="1" t="s">
        <v>18352</v>
      </c>
      <c r="Q921" s="1">
        <v>125</v>
      </c>
      <c r="R921" s="1">
        <v>207</v>
      </c>
      <c r="S921" s="9">
        <f t="shared" si="66"/>
        <v>125</v>
      </c>
      <c r="T921" s="3">
        <v>44561</v>
      </c>
      <c r="U921" s="8" t="s">
        <v>4718</v>
      </c>
      <c r="V921" s="3">
        <v>44795</v>
      </c>
      <c r="W921" s="8" t="s">
        <v>4719</v>
      </c>
      <c r="X921" s="8">
        <v>13.6</v>
      </c>
      <c r="Y921" s="10">
        <f t="shared" si="65"/>
        <v>1700</v>
      </c>
      <c r="Z921" s="10">
        <f>IFERROR(INDEX(EFs!B:B,MATCH(P921,EFs!A:A,0))*Dataset!Y921/1000,0)</f>
        <v>0</v>
      </c>
      <c r="AA921">
        <v>32.825071000000001</v>
      </c>
      <c r="AB921">
        <v>-117.229105</v>
      </c>
      <c r="AC921">
        <v>1</v>
      </c>
      <c r="AD921" t="s">
        <v>18387</v>
      </c>
      <c r="AE921">
        <v>4757</v>
      </c>
      <c r="AF921" t="s">
        <v>18759</v>
      </c>
      <c r="AI921" t="s">
        <v>18389</v>
      </c>
      <c r="AJ921" t="s">
        <v>18390</v>
      </c>
      <c r="AK921" t="s">
        <v>18391</v>
      </c>
      <c r="AL921">
        <v>92117</v>
      </c>
      <c r="AM921" t="s">
        <v>18392</v>
      </c>
      <c r="AN921" t="s">
        <v>18393</v>
      </c>
    </row>
    <row r="922" spans="1:40" ht="43.2" x14ac:dyDescent="0.3">
      <c r="A922" t="s">
        <v>4720</v>
      </c>
      <c r="B922" s="2" t="s">
        <v>15</v>
      </c>
      <c r="C922" s="3">
        <v>40025</v>
      </c>
      <c r="D922" t="s">
        <v>193</v>
      </c>
      <c r="E922" t="s">
        <v>954</v>
      </c>
      <c r="F922" t="s">
        <v>4721</v>
      </c>
      <c r="G922" t="s">
        <v>956</v>
      </c>
      <c r="H922" s="2" t="s">
        <v>957</v>
      </c>
      <c r="I922" s="2" t="s">
        <v>139</v>
      </c>
      <c r="J922" s="1" t="s">
        <v>4722</v>
      </c>
      <c r="K922" s="1">
        <f t="shared" si="63"/>
        <v>1</v>
      </c>
      <c r="L922" s="1">
        <f t="shared" si="63"/>
        <v>0</v>
      </c>
      <c r="M922" s="1">
        <f t="shared" si="63"/>
        <v>0</v>
      </c>
      <c r="N922" s="1">
        <f t="shared" si="63"/>
        <v>0</v>
      </c>
      <c r="O922" s="1">
        <f t="shared" si="64"/>
        <v>1</v>
      </c>
      <c r="P922" s="1" t="s">
        <v>18346</v>
      </c>
      <c r="Q922" s="1">
        <v>117</v>
      </c>
      <c r="R922" s="1">
        <v>157</v>
      </c>
      <c r="S922" s="9">
        <f t="shared" si="66"/>
        <v>117</v>
      </c>
      <c r="T922" s="3">
        <v>44562</v>
      </c>
      <c r="U922" s="8" t="s">
        <v>4723</v>
      </c>
      <c r="V922" s="3">
        <v>44562</v>
      </c>
      <c r="W922" s="8" t="s">
        <v>4724</v>
      </c>
      <c r="X922" s="8">
        <v>3.4</v>
      </c>
      <c r="Y922" s="10">
        <f t="shared" si="65"/>
        <v>397.8</v>
      </c>
      <c r="Z922" s="10">
        <f>IFERROR(INDEX(EFs!B:B,MATCH(P922,EFs!A:A,0))*Dataset!Y922/1000,0)</f>
        <v>0.36135870397379999</v>
      </c>
      <c r="AA922">
        <v>32.879537999999997</v>
      </c>
      <c r="AB922">
        <v>-117.161181</v>
      </c>
      <c r="AC922">
        <v>1</v>
      </c>
      <c r="AD922" t="s">
        <v>18408</v>
      </c>
      <c r="AF922" t="s">
        <v>18538</v>
      </c>
      <c r="AI922" t="s">
        <v>18389</v>
      </c>
      <c r="AJ922" t="s">
        <v>18390</v>
      </c>
      <c r="AK922" t="s">
        <v>18391</v>
      </c>
      <c r="AL922">
        <v>92121</v>
      </c>
      <c r="AM922" t="s">
        <v>18392</v>
      </c>
      <c r="AN922" t="s">
        <v>18397</v>
      </c>
    </row>
    <row r="923" spans="1:40" ht="43.2" x14ac:dyDescent="0.3">
      <c r="A923" t="s">
        <v>4725</v>
      </c>
      <c r="B923" s="2" t="s">
        <v>15</v>
      </c>
      <c r="C923" s="3">
        <v>40025</v>
      </c>
      <c r="D923" t="s">
        <v>25</v>
      </c>
      <c r="E923" t="s">
        <v>2870</v>
      </c>
      <c r="F923" t="s">
        <v>27</v>
      </c>
      <c r="G923" t="s">
        <v>4726</v>
      </c>
      <c r="H923" s="2" t="s">
        <v>797</v>
      </c>
      <c r="I923" s="2" t="s">
        <v>30</v>
      </c>
      <c r="J923" s="1" t="s">
        <v>4727</v>
      </c>
      <c r="K923" s="1">
        <f t="shared" si="63"/>
        <v>1</v>
      </c>
      <c r="L923" s="1">
        <f t="shared" si="63"/>
        <v>0</v>
      </c>
      <c r="M923" s="1">
        <f t="shared" si="63"/>
        <v>0</v>
      </c>
      <c r="N923" s="1">
        <f t="shared" si="63"/>
        <v>0</v>
      </c>
      <c r="O923" s="1">
        <f t="shared" si="64"/>
        <v>1</v>
      </c>
      <c r="P923" s="1" t="s">
        <v>18346</v>
      </c>
      <c r="Q923" s="1">
        <v>300</v>
      </c>
      <c r="R923" s="1">
        <v>475</v>
      </c>
      <c r="S923" s="9">
        <f t="shared" si="66"/>
        <v>300</v>
      </c>
      <c r="T923" s="3">
        <v>44509</v>
      </c>
      <c r="U923" s="8" t="s">
        <v>4728</v>
      </c>
      <c r="V923" s="3">
        <v>44509</v>
      </c>
      <c r="W923" s="8" t="s">
        <v>4729</v>
      </c>
      <c r="X923" s="8">
        <v>12.3</v>
      </c>
      <c r="Y923" s="10">
        <f t="shared" si="65"/>
        <v>3690</v>
      </c>
      <c r="Z923" s="10">
        <f>IFERROR(INDEX(EFs!B:B,MATCH(P923,EFs!A:A,0))*Dataset!Y923/1000,0)</f>
        <v>3.3519698784900003</v>
      </c>
      <c r="AA923">
        <v>32.959758000000001</v>
      </c>
      <c r="AB923">
        <v>-117.09567800000001</v>
      </c>
      <c r="AC923">
        <v>1</v>
      </c>
      <c r="AD923" t="s">
        <v>18387</v>
      </c>
      <c r="AE923">
        <v>13330</v>
      </c>
      <c r="AF923" t="s">
        <v>18925</v>
      </c>
      <c r="AI923" t="s">
        <v>18389</v>
      </c>
      <c r="AJ923" t="s">
        <v>18390</v>
      </c>
      <c r="AK923" t="s">
        <v>18391</v>
      </c>
      <c r="AL923">
        <v>92128</v>
      </c>
      <c r="AM923" t="s">
        <v>18392</v>
      </c>
      <c r="AN923" t="s">
        <v>18407</v>
      </c>
    </row>
    <row r="924" spans="1:40" ht="57.6" x14ac:dyDescent="0.3">
      <c r="A924" t="s">
        <v>4730</v>
      </c>
      <c r="B924" s="2" t="s">
        <v>15</v>
      </c>
      <c r="C924" s="3">
        <v>40025</v>
      </c>
      <c r="D924" t="s">
        <v>16</v>
      </c>
      <c r="E924" t="s">
        <v>4731</v>
      </c>
      <c r="F924" t="s">
        <v>72</v>
      </c>
      <c r="G924" t="s">
        <v>4732</v>
      </c>
      <c r="H924" s="2" t="s">
        <v>754</v>
      </c>
      <c r="I924" s="2" t="s">
        <v>139</v>
      </c>
      <c r="J924" s="1" t="s">
        <v>4733</v>
      </c>
      <c r="K924" s="1">
        <f t="shared" si="63"/>
        <v>0</v>
      </c>
      <c r="L924" s="1">
        <f t="shared" si="63"/>
        <v>0</v>
      </c>
      <c r="M924" s="1">
        <f t="shared" si="63"/>
        <v>1</v>
      </c>
      <c r="N924" s="1">
        <f t="shared" si="63"/>
        <v>0</v>
      </c>
      <c r="O924" s="1">
        <f t="shared" si="64"/>
        <v>1</v>
      </c>
      <c r="P924" s="1" t="s">
        <v>18348</v>
      </c>
      <c r="Q924" s="1">
        <v>40</v>
      </c>
      <c r="R924" s="1">
        <v>22</v>
      </c>
      <c r="S924" s="9">
        <f t="shared" si="66"/>
        <v>40</v>
      </c>
      <c r="T924" s="3">
        <v>44550</v>
      </c>
      <c r="U924" s="8" t="s">
        <v>4734</v>
      </c>
      <c r="V924" s="3">
        <v>44550</v>
      </c>
      <c r="W924" s="8" t="s">
        <v>4735</v>
      </c>
      <c r="X924" s="8">
        <v>19.600000000000001</v>
      </c>
      <c r="Y924" s="10">
        <f t="shared" si="65"/>
        <v>784</v>
      </c>
      <c r="Z924" s="10">
        <f>IFERROR(INDEX(EFs!B:B,MATCH(P924,EFs!A:A,0))*Dataset!Y924/1000,0)</f>
        <v>0.56938448369599992</v>
      </c>
      <c r="AA924">
        <v>32.862594999999999</v>
      </c>
      <c r="AB924">
        <v>-117.223457</v>
      </c>
      <c r="AC924">
        <v>1</v>
      </c>
      <c r="AD924" t="s">
        <v>18387</v>
      </c>
      <c r="AE924">
        <v>7788</v>
      </c>
      <c r="AF924" t="s">
        <v>18926</v>
      </c>
      <c r="AI924" t="s">
        <v>18389</v>
      </c>
      <c r="AJ924" t="s">
        <v>18390</v>
      </c>
      <c r="AK924" t="s">
        <v>18391</v>
      </c>
      <c r="AL924">
        <v>92122</v>
      </c>
      <c r="AM924" t="s">
        <v>18392</v>
      </c>
      <c r="AN924" t="s">
        <v>18393</v>
      </c>
    </row>
    <row r="925" spans="1:40" ht="57.6" x14ac:dyDescent="0.3">
      <c r="A925" t="s">
        <v>4736</v>
      </c>
      <c r="B925" s="2" t="s">
        <v>15</v>
      </c>
      <c r="C925" s="3">
        <v>40025</v>
      </c>
      <c r="D925" t="s">
        <v>25</v>
      </c>
      <c r="E925" t="s">
        <v>4737</v>
      </c>
      <c r="F925" t="s">
        <v>4738</v>
      </c>
      <c r="G925" t="s">
        <v>4739</v>
      </c>
      <c r="H925" s="2" t="s">
        <v>754</v>
      </c>
      <c r="I925" s="2" t="s">
        <v>139</v>
      </c>
      <c r="J925" s="1" t="s">
        <v>4740</v>
      </c>
      <c r="K925" s="1">
        <f t="shared" si="63"/>
        <v>1</v>
      </c>
      <c r="L925" s="1">
        <f t="shared" si="63"/>
        <v>0</v>
      </c>
      <c r="M925" s="1">
        <f t="shared" si="63"/>
        <v>0</v>
      </c>
      <c r="N925" s="1">
        <f t="shared" si="63"/>
        <v>0</v>
      </c>
      <c r="O925" s="1">
        <f t="shared" si="64"/>
        <v>1</v>
      </c>
      <c r="P925" s="1" t="s">
        <v>18346</v>
      </c>
      <c r="Q925" s="1">
        <v>600</v>
      </c>
      <c r="R925" s="1">
        <v>890</v>
      </c>
      <c r="S925" s="9">
        <f t="shared" si="66"/>
        <v>600</v>
      </c>
      <c r="T925" s="3">
        <v>44561</v>
      </c>
      <c r="U925" s="8" t="s">
        <v>4741</v>
      </c>
      <c r="V925" s="3">
        <v>44603</v>
      </c>
      <c r="W925" s="8" t="s">
        <v>1082</v>
      </c>
      <c r="X925" s="8">
        <v>12.5</v>
      </c>
      <c r="Y925" s="10">
        <f t="shared" si="65"/>
        <v>7500</v>
      </c>
      <c r="Z925" s="10">
        <f>IFERROR(INDEX(EFs!B:B,MATCH(P925,EFs!A:A,0))*Dataset!Y925/1000,0)</f>
        <v>6.8129469074999998</v>
      </c>
      <c r="AA925">
        <v>32.870916999999999</v>
      </c>
      <c r="AB925">
        <v>-117.2268</v>
      </c>
      <c r="AC925">
        <v>1</v>
      </c>
      <c r="AD925" t="s">
        <v>18387</v>
      </c>
      <c r="AE925">
        <v>8910</v>
      </c>
      <c r="AF925" t="s">
        <v>18927</v>
      </c>
      <c r="AG925" t="s">
        <v>18510</v>
      </c>
      <c r="AH925">
        <v>270</v>
      </c>
      <c r="AI925" t="s">
        <v>18389</v>
      </c>
      <c r="AJ925" t="s">
        <v>18390</v>
      </c>
      <c r="AK925" t="s">
        <v>18391</v>
      </c>
      <c r="AL925">
        <v>92122</v>
      </c>
      <c r="AM925" t="s">
        <v>18392</v>
      </c>
      <c r="AN925" t="s">
        <v>18407</v>
      </c>
    </row>
    <row r="926" spans="1:40" ht="43.2" x14ac:dyDescent="0.3">
      <c r="A926" t="s">
        <v>4742</v>
      </c>
      <c r="B926" s="2" t="s">
        <v>15</v>
      </c>
      <c r="C926" s="3">
        <v>40025</v>
      </c>
      <c r="D926" t="s">
        <v>25</v>
      </c>
      <c r="E926" t="s">
        <v>4743</v>
      </c>
      <c r="F926" t="s">
        <v>27</v>
      </c>
      <c r="G926" t="s">
        <v>4744</v>
      </c>
      <c r="H926" s="2" t="s">
        <v>1579</v>
      </c>
      <c r="I926" s="2" t="s">
        <v>30</v>
      </c>
      <c r="J926" s="1" t="s">
        <v>4745</v>
      </c>
      <c r="K926" s="1">
        <f t="shared" si="63"/>
        <v>1</v>
      </c>
      <c r="L926" s="1">
        <f t="shared" si="63"/>
        <v>0</v>
      </c>
      <c r="M926" s="1">
        <f t="shared" si="63"/>
        <v>0</v>
      </c>
      <c r="N926" s="1">
        <f t="shared" si="63"/>
        <v>0</v>
      </c>
      <c r="O926" s="1">
        <f t="shared" si="64"/>
        <v>1</v>
      </c>
      <c r="P926" s="1" t="s">
        <v>18346</v>
      </c>
      <c r="Q926" s="1" t="s">
        <v>18355</v>
      </c>
      <c r="R926" s="1">
        <v>166</v>
      </c>
      <c r="S926" s="9">
        <f t="shared" si="66"/>
        <v>123.78620000000001</v>
      </c>
      <c r="T926" s="3">
        <v>44348</v>
      </c>
      <c r="U926" s="8" t="s">
        <v>4746</v>
      </c>
      <c r="V926" s="3">
        <v>44712</v>
      </c>
      <c r="W926" s="8" t="s">
        <v>4747</v>
      </c>
      <c r="X926" s="8">
        <v>4.5</v>
      </c>
      <c r="Y926" s="10">
        <f t="shared" si="65"/>
        <v>557.03790000000004</v>
      </c>
      <c r="Z926" s="10">
        <f>IFERROR(INDEX(EFs!B:B,MATCH(P926,EFs!A:A,0))*Dataset!Y926/1000,0)</f>
        <v>0.50600928508870591</v>
      </c>
      <c r="AA926">
        <v>33.036062000000001</v>
      </c>
      <c r="AB926">
        <v>-117.019395</v>
      </c>
      <c r="AC926">
        <v>0.89</v>
      </c>
      <c r="AD926" t="s">
        <v>18394</v>
      </c>
      <c r="AE926">
        <v>17710</v>
      </c>
      <c r="AF926" t="s">
        <v>18928</v>
      </c>
      <c r="AI926" t="s">
        <v>18600</v>
      </c>
      <c r="AJ926" t="s">
        <v>18390</v>
      </c>
      <c r="AK926" t="s">
        <v>18391</v>
      </c>
      <c r="AL926">
        <v>92064</v>
      </c>
      <c r="AM926" t="s">
        <v>18392</v>
      </c>
      <c r="AN926" t="s">
        <v>18397</v>
      </c>
    </row>
    <row r="927" spans="1:40" ht="43.2" x14ac:dyDescent="0.3">
      <c r="A927" t="s">
        <v>4748</v>
      </c>
      <c r="B927" s="2" t="s">
        <v>15</v>
      </c>
      <c r="C927" s="3">
        <v>40025</v>
      </c>
      <c r="D927" t="s">
        <v>16</v>
      </c>
      <c r="E927" t="s">
        <v>4749</v>
      </c>
      <c r="F927" t="s">
        <v>27</v>
      </c>
      <c r="G927" t="s">
        <v>4750</v>
      </c>
      <c r="H927" s="2" t="s">
        <v>115</v>
      </c>
      <c r="I927" s="2" t="s">
        <v>46</v>
      </c>
      <c r="J927" s="1" t="s">
        <v>4751</v>
      </c>
      <c r="K927" s="1">
        <f t="shared" si="63"/>
        <v>0</v>
      </c>
      <c r="L927" s="1">
        <f t="shared" si="63"/>
        <v>0</v>
      </c>
      <c r="M927" s="1">
        <f t="shared" si="63"/>
        <v>1</v>
      </c>
      <c r="N927" s="1">
        <f t="shared" si="63"/>
        <v>0</v>
      </c>
      <c r="O927" s="1">
        <f t="shared" si="64"/>
        <v>1</v>
      </c>
      <c r="P927" s="1" t="s">
        <v>18348</v>
      </c>
      <c r="Q927" s="1">
        <v>37</v>
      </c>
      <c r="R927" s="1">
        <v>75</v>
      </c>
      <c r="S927" s="9">
        <f t="shared" si="66"/>
        <v>37</v>
      </c>
      <c r="T927" s="3">
        <v>44350</v>
      </c>
      <c r="U927" s="8" t="s">
        <v>3742</v>
      </c>
      <c r="V927" s="3">
        <v>44350</v>
      </c>
      <c r="W927" s="8" t="s">
        <v>850</v>
      </c>
      <c r="X927" s="8">
        <v>2.5</v>
      </c>
      <c r="Y927" s="10">
        <f t="shared" si="65"/>
        <v>92.5</v>
      </c>
      <c r="Z927" s="10">
        <f>IFERROR(INDEX(EFs!B:B,MATCH(P927,EFs!A:A,0))*Dataset!Y927/1000,0)</f>
        <v>6.7178654007500005E-2</v>
      </c>
      <c r="AA927">
        <v>32.755887999999999</v>
      </c>
      <c r="AB927">
        <v>-117.219886</v>
      </c>
      <c r="AC927">
        <v>0.95</v>
      </c>
      <c r="AD927" t="s">
        <v>18387</v>
      </c>
      <c r="AE927">
        <v>3936</v>
      </c>
      <c r="AF927" t="s">
        <v>18929</v>
      </c>
      <c r="AI927" t="s">
        <v>18389</v>
      </c>
      <c r="AJ927" t="s">
        <v>18390</v>
      </c>
      <c r="AK927" t="s">
        <v>18391</v>
      </c>
      <c r="AL927">
        <v>92110</v>
      </c>
      <c r="AM927" t="s">
        <v>18392</v>
      </c>
      <c r="AN927" t="s">
        <v>18393</v>
      </c>
    </row>
    <row r="928" spans="1:40" ht="28.8" x14ac:dyDescent="0.3">
      <c r="A928" t="s">
        <v>4752</v>
      </c>
      <c r="B928" s="2" t="s">
        <v>15</v>
      </c>
      <c r="C928" s="3">
        <v>40025</v>
      </c>
      <c r="D928" t="s">
        <v>25</v>
      </c>
      <c r="E928" t="s">
        <v>4753</v>
      </c>
      <c r="F928" t="s">
        <v>4754</v>
      </c>
      <c r="G928" t="s">
        <v>4755</v>
      </c>
      <c r="H928" s="2" t="s">
        <v>781</v>
      </c>
      <c r="I928" s="2" t="s">
        <v>782</v>
      </c>
      <c r="J928" s="1" t="s">
        <v>4756</v>
      </c>
      <c r="K928" s="1">
        <f t="shared" si="63"/>
        <v>1</v>
      </c>
      <c r="L928" s="1">
        <f t="shared" si="63"/>
        <v>0</v>
      </c>
      <c r="M928" s="1">
        <f t="shared" si="63"/>
        <v>0</v>
      </c>
      <c r="N928" s="1">
        <f t="shared" si="63"/>
        <v>0</v>
      </c>
      <c r="O928" s="1">
        <f t="shared" si="64"/>
        <v>1</v>
      </c>
      <c r="P928" s="1" t="s">
        <v>18346</v>
      </c>
      <c r="Q928" s="1" t="s">
        <v>18355</v>
      </c>
      <c r="R928" s="1">
        <v>382</v>
      </c>
      <c r="S928" s="9">
        <f t="shared" si="66"/>
        <v>284.85739999999998</v>
      </c>
      <c r="T928" s="3">
        <v>44540</v>
      </c>
      <c r="U928" s="8" t="s">
        <v>4757</v>
      </c>
      <c r="V928" s="3">
        <v>44540</v>
      </c>
      <c r="W928" s="8" t="s">
        <v>4758</v>
      </c>
      <c r="X928" s="8">
        <v>8</v>
      </c>
      <c r="Y928" s="10">
        <f t="shared" si="65"/>
        <v>2278.8591999999999</v>
      </c>
      <c r="Z928" s="10">
        <f>IFERROR(INDEX(EFs!B:B,MATCH(P928,EFs!A:A,0))*Dataset!Y928/1000,0)</f>
        <v>2.0700995652357235</v>
      </c>
      <c r="AA928">
        <v>32.886111999999997</v>
      </c>
      <c r="AB928">
        <v>-117.165981</v>
      </c>
      <c r="AC928">
        <v>1</v>
      </c>
      <c r="AD928" t="s">
        <v>18394</v>
      </c>
      <c r="AE928">
        <v>8958</v>
      </c>
      <c r="AF928" t="s">
        <v>18930</v>
      </c>
      <c r="AI928" t="s">
        <v>18389</v>
      </c>
      <c r="AJ928" t="s">
        <v>18390</v>
      </c>
      <c r="AK928" t="s">
        <v>18391</v>
      </c>
      <c r="AL928">
        <v>92121</v>
      </c>
      <c r="AM928" t="s">
        <v>18392</v>
      </c>
      <c r="AN928" t="s">
        <v>18397</v>
      </c>
    </row>
    <row r="929" spans="1:40" ht="43.2" x14ac:dyDescent="0.3">
      <c r="A929" t="s">
        <v>4759</v>
      </c>
      <c r="B929" s="2" t="s">
        <v>15</v>
      </c>
      <c r="C929" s="3">
        <v>40025</v>
      </c>
      <c r="D929" t="s">
        <v>16</v>
      </c>
      <c r="E929" t="s">
        <v>4760</v>
      </c>
      <c r="F929" t="s">
        <v>4761</v>
      </c>
      <c r="G929" t="s">
        <v>4762</v>
      </c>
      <c r="H929" s="2" t="s">
        <v>4763</v>
      </c>
      <c r="I929" s="2" t="s">
        <v>20</v>
      </c>
      <c r="J929" s="1" t="s">
        <v>4764</v>
      </c>
      <c r="K929" s="1">
        <f t="shared" si="63"/>
        <v>1</v>
      </c>
      <c r="L929" s="1">
        <f t="shared" si="63"/>
        <v>0</v>
      </c>
      <c r="M929" s="1">
        <f t="shared" si="63"/>
        <v>0</v>
      </c>
      <c r="N929" s="1">
        <f t="shared" si="63"/>
        <v>0</v>
      </c>
      <c r="O929" s="1">
        <f t="shared" si="64"/>
        <v>1</v>
      </c>
      <c r="P929" s="1" t="s">
        <v>18346</v>
      </c>
      <c r="Q929" s="1">
        <v>600</v>
      </c>
      <c r="R929" s="1">
        <v>890</v>
      </c>
      <c r="S929" s="9">
        <f t="shared" si="66"/>
        <v>600</v>
      </c>
      <c r="T929" s="8"/>
      <c r="U929" s="8"/>
      <c r="V929" s="8"/>
      <c r="W929" s="8"/>
      <c r="X929" s="8"/>
      <c r="Y929" s="10">
        <f t="shared" si="65"/>
        <v>0</v>
      </c>
      <c r="Z929" s="10">
        <f>IFERROR(INDEX(EFs!B:B,MATCH(P929,EFs!A:A,0))*Dataset!Y929/1000,0)</f>
        <v>0</v>
      </c>
      <c r="AA929">
        <v>32.724102999999999</v>
      </c>
      <c r="AB929">
        <v>-117.170912</v>
      </c>
      <c r="AC929">
        <v>1</v>
      </c>
      <c r="AD929" t="s">
        <v>18422</v>
      </c>
      <c r="AI929" t="s">
        <v>18389</v>
      </c>
      <c r="AJ929" t="s">
        <v>18390</v>
      </c>
      <c r="AK929" t="s">
        <v>18391</v>
      </c>
      <c r="AL929">
        <v>92101</v>
      </c>
      <c r="AM929" t="s">
        <v>18392</v>
      </c>
      <c r="AN929" t="s">
        <v>18397</v>
      </c>
    </row>
    <row r="930" spans="1:40" ht="43.2" x14ac:dyDescent="0.3">
      <c r="A930" t="s">
        <v>4765</v>
      </c>
      <c r="B930" s="2" t="s">
        <v>15</v>
      </c>
      <c r="C930" s="3">
        <v>40025</v>
      </c>
      <c r="D930" t="s">
        <v>16</v>
      </c>
      <c r="E930" t="s">
        <v>4760</v>
      </c>
      <c r="F930" t="s">
        <v>4761</v>
      </c>
      <c r="G930" t="s">
        <v>4762</v>
      </c>
      <c r="H930" s="2" t="s">
        <v>4763</v>
      </c>
      <c r="I930" s="2" t="s">
        <v>20</v>
      </c>
      <c r="J930" s="1" t="s">
        <v>4766</v>
      </c>
      <c r="K930" s="1">
        <f t="shared" si="63"/>
        <v>1</v>
      </c>
      <c r="L930" s="1">
        <f t="shared" si="63"/>
        <v>0</v>
      </c>
      <c r="M930" s="1">
        <f t="shared" si="63"/>
        <v>0</v>
      </c>
      <c r="N930" s="1">
        <f t="shared" si="63"/>
        <v>0</v>
      </c>
      <c r="O930" s="1">
        <f t="shared" si="64"/>
        <v>1</v>
      </c>
      <c r="P930" s="1" t="s">
        <v>18346</v>
      </c>
      <c r="Q930" s="1">
        <v>600</v>
      </c>
      <c r="R930" s="1">
        <v>890</v>
      </c>
      <c r="S930" s="9">
        <f t="shared" si="66"/>
        <v>600</v>
      </c>
      <c r="T930" s="8"/>
      <c r="U930" s="8"/>
      <c r="V930" s="8"/>
      <c r="W930" s="8"/>
      <c r="X930" s="8"/>
      <c r="Y930" s="10">
        <f t="shared" si="65"/>
        <v>0</v>
      </c>
      <c r="Z930" s="10">
        <f>IFERROR(INDEX(EFs!B:B,MATCH(P930,EFs!A:A,0))*Dataset!Y930/1000,0)</f>
        <v>0</v>
      </c>
      <c r="AA930">
        <v>32.724102999999999</v>
      </c>
      <c r="AB930">
        <v>-117.170912</v>
      </c>
      <c r="AC930">
        <v>1</v>
      </c>
      <c r="AD930" t="s">
        <v>18422</v>
      </c>
      <c r="AI930" t="s">
        <v>18389</v>
      </c>
      <c r="AJ930" t="s">
        <v>18390</v>
      </c>
      <c r="AK930" t="s">
        <v>18391</v>
      </c>
      <c r="AL930">
        <v>92101</v>
      </c>
      <c r="AM930" t="s">
        <v>18392</v>
      </c>
      <c r="AN930" t="s">
        <v>18397</v>
      </c>
    </row>
    <row r="931" spans="1:40" ht="43.2" x14ac:dyDescent="0.3">
      <c r="A931" t="s">
        <v>4767</v>
      </c>
      <c r="B931" s="2" t="s">
        <v>15</v>
      </c>
      <c r="C931" s="3">
        <v>40025</v>
      </c>
      <c r="D931" t="s">
        <v>16</v>
      </c>
      <c r="E931" t="s">
        <v>4760</v>
      </c>
      <c r="F931" t="s">
        <v>4761</v>
      </c>
      <c r="G931" t="s">
        <v>4762</v>
      </c>
      <c r="H931" s="2" t="s">
        <v>4763</v>
      </c>
      <c r="I931" s="2" t="s">
        <v>20</v>
      </c>
      <c r="J931" s="1" t="s">
        <v>4768</v>
      </c>
      <c r="K931" s="1">
        <f t="shared" si="63"/>
        <v>1</v>
      </c>
      <c r="L931" s="1">
        <f t="shared" si="63"/>
        <v>0</v>
      </c>
      <c r="M931" s="1">
        <f t="shared" si="63"/>
        <v>0</v>
      </c>
      <c r="N931" s="1">
        <f t="shared" si="63"/>
        <v>0</v>
      </c>
      <c r="O931" s="1">
        <f t="shared" si="64"/>
        <v>1</v>
      </c>
      <c r="P931" s="1" t="s">
        <v>18346</v>
      </c>
      <c r="Q931" s="1">
        <v>600</v>
      </c>
      <c r="R931" s="1">
        <v>890</v>
      </c>
      <c r="S931" s="9">
        <f t="shared" si="66"/>
        <v>600</v>
      </c>
      <c r="T931" s="8"/>
      <c r="U931" s="8"/>
      <c r="V931" s="8"/>
      <c r="W931" s="8"/>
      <c r="X931" s="8"/>
      <c r="Y931" s="10">
        <f t="shared" si="65"/>
        <v>0</v>
      </c>
      <c r="Z931" s="10">
        <f>IFERROR(INDEX(EFs!B:B,MATCH(P931,EFs!A:A,0))*Dataset!Y931/1000,0)</f>
        <v>0</v>
      </c>
      <c r="AA931">
        <v>32.724102999999999</v>
      </c>
      <c r="AB931">
        <v>-117.170912</v>
      </c>
      <c r="AC931">
        <v>1</v>
      </c>
      <c r="AD931" t="s">
        <v>18422</v>
      </c>
      <c r="AI931" t="s">
        <v>18389</v>
      </c>
      <c r="AJ931" t="s">
        <v>18390</v>
      </c>
      <c r="AK931" t="s">
        <v>18391</v>
      </c>
      <c r="AL931">
        <v>92101</v>
      </c>
      <c r="AM931" t="s">
        <v>18392</v>
      </c>
      <c r="AN931" t="s">
        <v>18397</v>
      </c>
    </row>
    <row r="932" spans="1:40" ht="28.8" x14ac:dyDescent="0.3">
      <c r="A932" t="s">
        <v>4769</v>
      </c>
      <c r="B932" s="2" t="s">
        <v>15</v>
      </c>
      <c r="C932" s="3">
        <v>40025</v>
      </c>
      <c r="D932" t="s">
        <v>16</v>
      </c>
      <c r="E932" t="s">
        <v>4770</v>
      </c>
      <c r="G932" t="s">
        <v>4771</v>
      </c>
      <c r="H932" s="2" t="s">
        <v>19</v>
      </c>
      <c r="I932" s="2" t="s">
        <v>20</v>
      </c>
      <c r="J932" s="1" t="s">
        <v>4772</v>
      </c>
      <c r="K932" s="1">
        <f t="shared" si="63"/>
        <v>1</v>
      </c>
      <c r="L932" s="1">
        <f t="shared" si="63"/>
        <v>0</v>
      </c>
      <c r="M932" s="1">
        <f t="shared" si="63"/>
        <v>0</v>
      </c>
      <c r="N932" s="1">
        <f t="shared" si="63"/>
        <v>0</v>
      </c>
      <c r="O932" s="1">
        <f t="shared" si="64"/>
        <v>1</v>
      </c>
      <c r="P932" s="1" t="s">
        <v>18346</v>
      </c>
      <c r="Q932" s="1">
        <v>200</v>
      </c>
      <c r="R932" s="1" t="s">
        <v>18352</v>
      </c>
      <c r="S932" s="9">
        <f t="shared" si="66"/>
        <v>200</v>
      </c>
      <c r="T932" s="3">
        <v>44547</v>
      </c>
      <c r="U932" s="8" t="s">
        <v>4773</v>
      </c>
      <c r="V932" s="3">
        <v>44642</v>
      </c>
      <c r="W932" s="8" t="s">
        <v>4774</v>
      </c>
      <c r="X932" s="8">
        <v>3.23</v>
      </c>
      <c r="Y932" s="10">
        <f t="shared" si="65"/>
        <v>646</v>
      </c>
      <c r="Z932" s="10">
        <f>IFERROR(INDEX(EFs!B:B,MATCH(P932,EFs!A:A,0))*Dataset!Y932/1000,0)</f>
        <v>0.58682182696600005</v>
      </c>
      <c r="AA932">
        <v>32.714469999999999</v>
      </c>
      <c r="AB932">
        <v>-117.16333400000001</v>
      </c>
      <c r="AC932">
        <v>1</v>
      </c>
      <c r="AD932" t="s">
        <v>18387</v>
      </c>
      <c r="AE932">
        <v>910</v>
      </c>
      <c r="AF932" t="s">
        <v>18931</v>
      </c>
      <c r="AI932" t="s">
        <v>18389</v>
      </c>
      <c r="AJ932" t="s">
        <v>18390</v>
      </c>
      <c r="AK932" t="s">
        <v>18391</v>
      </c>
      <c r="AL932">
        <v>92101</v>
      </c>
      <c r="AM932" t="s">
        <v>18392</v>
      </c>
      <c r="AN932" t="s">
        <v>18393</v>
      </c>
    </row>
    <row r="933" spans="1:40" ht="57.6" x14ac:dyDescent="0.3">
      <c r="A933" t="s">
        <v>4775</v>
      </c>
      <c r="B933" s="2" t="s">
        <v>15</v>
      </c>
      <c r="C933" s="3">
        <v>40025</v>
      </c>
      <c r="D933" t="s">
        <v>16</v>
      </c>
      <c r="E933" t="s">
        <v>4776</v>
      </c>
      <c r="F933" t="s">
        <v>4777</v>
      </c>
      <c r="G933" t="s">
        <v>4778</v>
      </c>
      <c r="H933" s="2" t="s">
        <v>4779</v>
      </c>
      <c r="I933" s="2" t="s">
        <v>139</v>
      </c>
      <c r="J933" s="1" t="s">
        <v>4780</v>
      </c>
      <c r="K933" s="1">
        <f t="shared" si="63"/>
        <v>1</v>
      </c>
      <c r="L933" s="1">
        <f t="shared" si="63"/>
        <v>0</v>
      </c>
      <c r="M933" s="1">
        <f t="shared" si="63"/>
        <v>0</v>
      </c>
      <c r="N933" s="1">
        <f t="shared" si="63"/>
        <v>0</v>
      </c>
      <c r="O933" s="1">
        <f t="shared" si="64"/>
        <v>1</v>
      </c>
      <c r="P933" s="1" t="s">
        <v>18346</v>
      </c>
      <c r="Q933" s="1">
        <v>600</v>
      </c>
      <c r="R933" s="1">
        <v>906</v>
      </c>
      <c r="S933" s="9">
        <f t="shared" si="66"/>
        <v>600</v>
      </c>
      <c r="T933" s="8"/>
      <c r="U933" s="8"/>
      <c r="V933" s="8"/>
      <c r="W933" s="8"/>
      <c r="X933" s="8"/>
      <c r="Y933" s="10">
        <f t="shared" si="65"/>
        <v>0</v>
      </c>
      <c r="Z933" s="10">
        <f>IFERROR(INDEX(EFs!B:B,MATCH(P933,EFs!A:A,0))*Dataset!Y933/1000,0)</f>
        <v>0</v>
      </c>
      <c r="AA933">
        <v>32.875205999999999</v>
      </c>
      <c r="AB933">
        <v>-117.231684</v>
      </c>
      <c r="AC933">
        <v>1</v>
      </c>
      <c r="AD933" t="s">
        <v>18387</v>
      </c>
      <c r="AE933">
        <v>3350</v>
      </c>
      <c r="AF933" t="s">
        <v>18932</v>
      </c>
      <c r="AI933" t="s">
        <v>18389</v>
      </c>
      <c r="AJ933" t="s">
        <v>18390</v>
      </c>
      <c r="AK933" t="s">
        <v>18391</v>
      </c>
      <c r="AL933">
        <v>92161</v>
      </c>
      <c r="AM933" t="s">
        <v>18392</v>
      </c>
      <c r="AN933" t="s">
        <v>18393</v>
      </c>
    </row>
    <row r="934" spans="1:40" ht="43.2" x14ac:dyDescent="0.3">
      <c r="A934" t="s">
        <v>4781</v>
      </c>
      <c r="B934" s="2" t="s">
        <v>15</v>
      </c>
      <c r="C934" s="3">
        <v>40025</v>
      </c>
      <c r="D934" t="s">
        <v>16</v>
      </c>
      <c r="E934" t="s">
        <v>4782</v>
      </c>
      <c r="F934" t="s">
        <v>4783</v>
      </c>
      <c r="G934" t="s">
        <v>4784</v>
      </c>
      <c r="H934" s="2" t="s">
        <v>627</v>
      </c>
      <c r="I934" s="2" t="s">
        <v>306</v>
      </c>
      <c r="J934" s="1" t="s">
        <v>4785</v>
      </c>
      <c r="K934" s="1">
        <f t="shared" si="63"/>
        <v>1</v>
      </c>
      <c r="L934" s="1">
        <f t="shared" si="63"/>
        <v>0</v>
      </c>
      <c r="M934" s="1">
        <f t="shared" si="63"/>
        <v>0</v>
      </c>
      <c r="N934" s="1">
        <f t="shared" si="63"/>
        <v>0</v>
      </c>
      <c r="O934" s="1">
        <f t="shared" si="64"/>
        <v>1</v>
      </c>
      <c r="P934" s="1" t="s">
        <v>18346</v>
      </c>
      <c r="Q934" s="1">
        <v>400</v>
      </c>
      <c r="R934" s="1">
        <v>425</v>
      </c>
      <c r="S934" s="9">
        <f t="shared" si="66"/>
        <v>400</v>
      </c>
      <c r="T934" s="3">
        <v>44320</v>
      </c>
      <c r="U934" s="8" t="s">
        <v>4786</v>
      </c>
      <c r="V934" s="3">
        <v>44784</v>
      </c>
      <c r="W934" s="8" t="s">
        <v>4787</v>
      </c>
      <c r="X934" s="8">
        <v>9</v>
      </c>
      <c r="Y934" s="10">
        <f t="shared" si="65"/>
        <v>3600</v>
      </c>
      <c r="Z934" s="10">
        <f>IFERROR(INDEX(EFs!B:B,MATCH(P934,EFs!A:A,0))*Dataset!Y934/1000,0)</f>
        <v>3.2702145156000002</v>
      </c>
      <c r="AA934">
        <v>32.779426999999998</v>
      </c>
      <c r="AB934">
        <v>-116.963284</v>
      </c>
      <c r="AC934">
        <v>1</v>
      </c>
      <c r="AD934" t="s">
        <v>18387</v>
      </c>
      <c r="AE934">
        <v>1201</v>
      </c>
      <c r="AF934" t="s">
        <v>18933</v>
      </c>
      <c r="AI934" t="s">
        <v>18449</v>
      </c>
      <c r="AJ934" t="s">
        <v>18390</v>
      </c>
      <c r="AK934" t="s">
        <v>18391</v>
      </c>
      <c r="AL934">
        <v>92020</v>
      </c>
      <c r="AM934" t="s">
        <v>18392</v>
      </c>
      <c r="AN934" t="s">
        <v>18393</v>
      </c>
    </row>
    <row r="935" spans="1:40" ht="43.2" x14ac:dyDescent="0.3">
      <c r="A935" t="s">
        <v>4788</v>
      </c>
      <c r="B935" s="2" t="s">
        <v>15</v>
      </c>
      <c r="C935" s="3">
        <v>40025</v>
      </c>
      <c r="D935" t="s">
        <v>16</v>
      </c>
      <c r="E935" t="s">
        <v>4789</v>
      </c>
      <c r="F935" t="s">
        <v>2596</v>
      </c>
      <c r="G935" t="s">
        <v>4790</v>
      </c>
      <c r="H935" s="2" t="s">
        <v>298</v>
      </c>
      <c r="I935" s="2" t="s">
        <v>84</v>
      </c>
      <c r="J935" s="1" t="s">
        <v>4791</v>
      </c>
      <c r="K935" s="1">
        <f t="shared" si="63"/>
        <v>1</v>
      </c>
      <c r="L935" s="1">
        <f t="shared" si="63"/>
        <v>0</v>
      </c>
      <c r="M935" s="1">
        <f t="shared" si="63"/>
        <v>0</v>
      </c>
      <c r="N935" s="1">
        <f t="shared" si="63"/>
        <v>0</v>
      </c>
      <c r="O935" s="1">
        <f t="shared" si="64"/>
        <v>1</v>
      </c>
      <c r="P935" s="1" t="s">
        <v>18346</v>
      </c>
      <c r="Q935" s="1">
        <v>800</v>
      </c>
      <c r="R935" s="1">
        <v>290</v>
      </c>
      <c r="S935" s="9">
        <f t="shared" si="66"/>
        <v>800</v>
      </c>
      <c r="T935" s="3">
        <v>44686</v>
      </c>
      <c r="U935" s="8" t="s">
        <v>4792</v>
      </c>
      <c r="V935" s="3">
        <v>44686</v>
      </c>
      <c r="W935" s="8" t="s">
        <v>4793</v>
      </c>
      <c r="X935" s="8">
        <v>4.5</v>
      </c>
      <c r="Y935" s="10">
        <f t="shared" si="65"/>
        <v>3600</v>
      </c>
      <c r="Z935" s="10">
        <f>IFERROR(INDEX(EFs!B:B,MATCH(P935,EFs!A:A,0))*Dataset!Y935/1000,0)</f>
        <v>3.2702145156000002</v>
      </c>
      <c r="AA935">
        <v>32.716093999999998</v>
      </c>
      <c r="AB935">
        <v>-116.93038799999999</v>
      </c>
      <c r="AC935">
        <v>1</v>
      </c>
      <c r="AD935" t="s">
        <v>18408</v>
      </c>
      <c r="AF935" t="s">
        <v>18934</v>
      </c>
      <c r="AI935" t="s">
        <v>18446</v>
      </c>
      <c r="AJ935" t="s">
        <v>18390</v>
      </c>
      <c r="AK935" t="s">
        <v>18391</v>
      </c>
      <c r="AL935">
        <v>91978</v>
      </c>
      <c r="AM935" t="s">
        <v>18392</v>
      </c>
      <c r="AN935" t="s">
        <v>18397</v>
      </c>
    </row>
    <row r="936" spans="1:40" ht="43.2" x14ac:dyDescent="0.3">
      <c r="A936" t="s">
        <v>4794</v>
      </c>
      <c r="B936" s="2" t="s">
        <v>15</v>
      </c>
      <c r="C936" s="3">
        <v>40025</v>
      </c>
      <c r="D936" t="s">
        <v>16</v>
      </c>
      <c r="E936" t="s">
        <v>4795</v>
      </c>
      <c r="F936" t="s">
        <v>1187</v>
      </c>
      <c r="G936" t="s">
        <v>4796</v>
      </c>
      <c r="H936" s="2" t="s">
        <v>754</v>
      </c>
      <c r="I936" s="2" t="s">
        <v>139</v>
      </c>
      <c r="J936" s="1" t="s">
        <v>4797</v>
      </c>
      <c r="K936" s="1">
        <f t="shared" si="63"/>
        <v>1</v>
      </c>
      <c r="L936" s="1">
        <f t="shared" si="63"/>
        <v>0</v>
      </c>
      <c r="M936" s="1">
        <f t="shared" si="63"/>
        <v>0</v>
      </c>
      <c r="N936" s="1">
        <f t="shared" si="63"/>
        <v>0</v>
      </c>
      <c r="O936" s="1">
        <f t="shared" si="64"/>
        <v>1</v>
      </c>
      <c r="P936" s="1" t="s">
        <v>18346</v>
      </c>
      <c r="Q936" s="1">
        <v>600</v>
      </c>
      <c r="R936" s="1">
        <v>890</v>
      </c>
      <c r="S936" s="9">
        <f t="shared" si="66"/>
        <v>600</v>
      </c>
      <c r="T936" s="3">
        <v>44561</v>
      </c>
      <c r="U936" s="8" t="s">
        <v>4798</v>
      </c>
      <c r="V936" s="3">
        <v>44644</v>
      </c>
      <c r="W936" s="8" t="s">
        <v>4799</v>
      </c>
      <c r="X936" s="8">
        <v>21</v>
      </c>
      <c r="Y936" s="10">
        <f t="shared" si="65"/>
        <v>12600</v>
      </c>
      <c r="Z936" s="10">
        <f>IFERROR(INDEX(EFs!B:B,MATCH(P936,EFs!A:A,0))*Dataset!Y936/1000,0)</f>
        <v>11.445750804599999</v>
      </c>
      <c r="AA936">
        <v>32.870705000000001</v>
      </c>
      <c r="AB936">
        <v>-117.22530500000001</v>
      </c>
      <c r="AC936">
        <v>1</v>
      </c>
      <c r="AD936" t="s">
        <v>18387</v>
      </c>
      <c r="AE936">
        <v>3777</v>
      </c>
      <c r="AF936" t="s">
        <v>18932</v>
      </c>
      <c r="AI936" t="s">
        <v>18389</v>
      </c>
      <c r="AJ936" t="s">
        <v>18390</v>
      </c>
      <c r="AK936" t="s">
        <v>18391</v>
      </c>
      <c r="AL936">
        <v>92122</v>
      </c>
      <c r="AM936" t="s">
        <v>18392</v>
      </c>
      <c r="AN936" t="s">
        <v>18393</v>
      </c>
    </row>
    <row r="937" spans="1:40" ht="28.8" x14ac:dyDescent="0.3">
      <c r="A937" t="s">
        <v>4800</v>
      </c>
      <c r="B937" s="2" t="s">
        <v>15</v>
      </c>
      <c r="C937" s="3">
        <v>40025</v>
      </c>
      <c r="D937" t="s">
        <v>16</v>
      </c>
      <c r="E937" t="s">
        <v>4801</v>
      </c>
      <c r="F937" t="s">
        <v>4802</v>
      </c>
      <c r="G937" t="s">
        <v>4803</v>
      </c>
      <c r="H937" s="2" t="s">
        <v>19</v>
      </c>
      <c r="I937" s="2" t="s">
        <v>20</v>
      </c>
      <c r="J937" s="1" t="s">
        <v>4804</v>
      </c>
      <c r="K937" s="1">
        <f t="shared" si="63"/>
        <v>1</v>
      </c>
      <c r="L937" s="1">
        <f t="shared" si="63"/>
        <v>0</v>
      </c>
      <c r="M937" s="1">
        <f t="shared" si="63"/>
        <v>0</v>
      </c>
      <c r="N937" s="1">
        <f t="shared" si="63"/>
        <v>0</v>
      </c>
      <c r="O937" s="1">
        <f t="shared" si="64"/>
        <v>1</v>
      </c>
      <c r="P937" s="1" t="s">
        <v>18346</v>
      </c>
      <c r="Q937" s="1">
        <v>450</v>
      </c>
      <c r="R937" s="1">
        <v>685</v>
      </c>
      <c r="S937" s="9">
        <f t="shared" si="66"/>
        <v>450</v>
      </c>
      <c r="T937" s="3">
        <v>44460</v>
      </c>
      <c r="U937" s="8" t="s">
        <v>1178</v>
      </c>
      <c r="V937" s="3">
        <v>44460</v>
      </c>
      <c r="W937" s="8" t="s">
        <v>3080</v>
      </c>
      <c r="X937" s="8">
        <v>7.8</v>
      </c>
      <c r="Y937" s="10">
        <f t="shared" si="65"/>
        <v>3510</v>
      </c>
      <c r="Z937" s="10">
        <f>IFERROR(INDEX(EFs!B:B,MATCH(P937,EFs!A:A,0))*Dataset!Y937/1000,0)</f>
        <v>3.1884591527100001</v>
      </c>
      <c r="AA937">
        <v>32.717298999999997</v>
      </c>
      <c r="AB937">
        <v>-117.16789</v>
      </c>
      <c r="AC937">
        <v>1</v>
      </c>
      <c r="AD937" t="s">
        <v>18387</v>
      </c>
      <c r="AE937">
        <v>550</v>
      </c>
      <c r="AF937" t="s">
        <v>18640</v>
      </c>
      <c r="AI937" t="s">
        <v>18389</v>
      </c>
      <c r="AJ937" t="s">
        <v>18390</v>
      </c>
      <c r="AK937" t="s">
        <v>18391</v>
      </c>
      <c r="AL937">
        <v>92101</v>
      </c>
      <c r="AM937" t="s">
        <v>18392</v>
      </c>
      <c r="AN937" t="s">
        <v>18393</v>
      </c>
    </row>
    <row r="938" spans="1:40" ht="28.8" x14ac:dyDescent="0.3">
      <c r="A938" t="s">
        <v>4805</v>
      </c>
      <c r="B938" s="2" t="s">
        <v>15</v>
      </c>
      <c r="C938" s="3">
        <v>40025</v>
      </c>
      <c r="D938" t="s">
        <v>16</v>
      </c>
      <c r="E938" t="s">
        <v>4801</v>
      </c>
      <c r="F938" t="s">
        <v>4802</v>
      </c>
      <c r="G938" t="s">
        <v>4803</v>
      </c>
      <c r="H938" s="2" t="s">
        <v>19</v>
      </c>
      <c r="I938" s="2" t="s">
        <v>20</v>
      </c>
      <c r="J938" s="1" t="s">
        <v>4806</v>
      </c>
      <c r="K938" s="1">
        <f t="shared" si="63"/>
        <v>1</v>
      </c>
      <c r="L938" s="1">
        <f t="shared" si="63"/>
        <v>0</v>
      </c>
      <c r="M938" s="1">
        <f t="shared" si="63"/>
        <v>0</v>
      </c>
      <c r="N938" s="1">
        <f t="shared" si="63"/>
        <v>0</v>
      </c>
      <c r="O938" s="1">
        <f t="shared" si="64"/>
        <v>1</v>
      </c>
      <c r="P938" s="1" t="s">
        <v>18346</v>
      </c>
      <c r="Q938" s="1" t="s">
        <v>18355</v>
      </c>
      <c r="R938" s="1">
        <v>195</v>
      </c>
      <c r="S938" s="9">
        <f t="shared" si="66"/>
        <v>145.41150000000002</v>
      </c>
      <c r="T938" s="3">
        <v>44454</v>
      </c>
      <c r="U938" s="8" t="s">
        <v>4807</v>
      </c>
      <c r="V938" s="3">
        <v>44454</v>
      </c>
      <c r="W938" s="8" t="s">
        <v>4808</v>
      </c>
      <c r="X938" s="8">
        <v>17.5</v>
      </c>
      <c r="Y938" s="10">
        <f t="shared" si="65"/>
        <v>2544.7012500000005</v>
      </c>
      <c r="Z938" s="10">
        <f>IFERROR(INDEX(EFs!B:B,MATCH(P938,EFs!A:A,0))*Dataset!Y938/1000,0)</f>
        <v>2.3115886015598517</v>
      </c>
      <c r="AA938">
        <v>32.717298999999997</v>
      </c>
      <c r="AB938">
        <v>-117.16789</v>
      </c>
      <c r="AC938">
        <v>1</v>
      </c>
      <c r="AD938" t="s">
        <v>18387</v>
      </c>
      <c r="AE938">
        <v>550</v>
      </c>
      <c r="AF938" t="s">
        <v>18640</v>
      </c>
      <c r="AI938" t="s">
        <v>18389</v>
      </c>
      <c r="AJ938" t="s">
        <v>18390</v>
      </c>
      <c r="AK938" t="s">
        <v>18391</v>
      </c>
      <c r="AL938">
        <v>92101</v>
      </c>
      <c r="AM938" t="s">
        <v>18392</v>
      </c>
      <c r="AN938" t="s">
        <v>18393</v>
      </c>
    </row>
    <row r="939" spans="1:40" ht="28.8" x14ac:dyDescent="0.3">
      <c r="A939" t="s">
        <v>4809</v>
      </c>
      <c r="B939" s="2" t="s">
        <v>15</v>
      </c>
      <c r="C939" s="3">
        <v>40025</v>
      </c>
      <c r="D939" t="s">
        <v>16</v>
      </c>
      <c r="E939" t="s">
        <v>17</v>
      </c>
      <c r="G939" t="s">
        <v>18</v>
      </c>
      <c r="H939" s="2" t="s">
        <v>19</v>
      </c>
      <c r="I939" s="2" t="s">
        <v>20</v>
      </c>
      <c r="J939" s="1" t="s">
        <v>4810</v>
      </c>
      <c r="K939" s="1">
        <f t="shared" si="63"/>
        <v>1</v>
      </c>
      <c r="L939" s="1">
        <f t="shared" si="63"/>
        <v>0</v>
      </c>
      <c r="M939" s="1">
        <f t="shared" si="63"/>
        <v>0</v>
      </c>
      <c r="N939" s="1">
        <f t="shared" si="63"/>
        <v>0</v>
      </c>
      <c r="O939" s="1">
        <f t="shared" si="64"/>
        <v>1</v>
      </c>
      <c r="P939" s="1" t="s">
        <v>18346</v>
      </c>
      <c r="Q939" s="1" t="s">
        <v>18355</v>
      </c>
      <c r="R939" s="1">
        <v>750</v>
      </c>
      <c r="S939" s="9">
        <f t="shared" si="66"/>
        <v>559.27499999999998</v>
      </c>
      <c r="T939" s="3">
        <v>44497</v>
      </c>
      <c r="U939" s="8" t="s">
        <v>1412</v>
      </c>
      <c r="V939" s="3">
        <v>44791</v>
      </c>
      <c r="W939" s="8" t="s">
        <v>4811</v>
      </c>
      <c r="X939" s="8">
        <v>40.799999999999997</v>
      </c>
      <c r="Y939" s="10">
        <f t="shared" si="65"/>
        <v>22818.42</v>
      </c>
      <c r="Z939" s="10">
        <f>IFERROR(INDEX(EFs!B:B,MATCH(P939,EFs!A:A,0))*Dataset!Y939/1000,0)</f>
        <v>20.728091196404819</v>
      </c>
      <c r="AA939">
        <v>32.715933</v>
      </c>
      <c r="AB939">
        <v>-117.160837</v>
      </c>
      <c r="AC939">
        <v>1</v>
      </c>
      <c r="AD939" t="s">
        <v>18387</v>
      </c>
      <c r="AE939">
        <v>402</v>
      </c>
      <c r="AF939" t="s">
        <v>18388</v>
      </c>
      <c r="AI939" t="s">
        <v>18389</v>
      </c>
      <c r="AJ939" t="s">
        <v>18390</v>
      </c>
      <c r="AK939" t="s">
        <v>18391</v>
      </c>
      <c r="AL939">
        <v>92101</v>
      </c>
      <c r="AM939" t="s">
        <v>18392</v>
      </c>
      <c r="AN939" t="s">
        <v>18393</v>
      </c>
    </row>
    <row r="940" spans="1:40" ht="28.8" x14ac:dyDescent="0.3">
      <c r="A940" t="s">
        <v>4812</v>
      </c>
      <c r="B940" s="2" t="s">
        <v>15</v>
      </c>
      <c r="C940" s="3">
        <v>40025</v>
      </c>
      <c r="D940" t="s">
        <v>16</v>
      </c>
      <c r="E940" t="s">
        <v>17</v>
      </c>
      <c r="G940" t="s">
        <v>18</v>
      </c>
      <c r="H940" s="2" t="s">
        <v>19</v>
      </c>
      <c r="I940" s="2" t="s">
        <v>20</v>
      </c>
      <c r="J940" s="1" t="s">
        <v>4813</v>
      </c>
      <c r="K940" s="1">
        <f t="shared" si="63"/>
        <v>1</v>
      </c>
      <c r="L940" s="1">
        <f t="shared" si="63"/>
        <v>0</v>
      </c>
      <c r="M940" s="1">
        <f t="shared" si="63"/>
        <v>0</v>
      </c>
      <c r="N940" s="1">
        <f t="shared" si="63"/>
        <v>0</v>
      </c>
      <c r="O940" s="1">
        <f t="shared" si="64"/>
        <v>1</v>
      </c>
      <c r="P940" s="1" t="s">
        <v>18346</v>
      </c>
      <c r="Q940" s="1" t="s">
        <v>18355</v>
      </c>
      <c r="R940" s="1">
        <v>750</v>
      </c>
      <c r="S940" s="9">
        <f t="shared" si="66"/>
        <v>559.27499999999998</v>
      </c>
      <c r="T940" s="3">
        <v>44497</v>
      </c>
      <c r="U940" s="8" t="s">
        <v>4814</v>
      </c>
      <c r="V940" s="3">
        <v>44791</v>
      </c>
      <c r="W940" s="8" t="s">
        <v>4815</v>
      </c>
      <c r="X940" s="8">
        <v>41.3</v>
      </c>
      <c r="Y940" s="10">
        <f t="shared" si="65"/>
        <v>23098.057499999999</v>
      </c>
      <c r="Z940" s="10">
        <f>IFERROR(INDEX(EFs!B:B,MATCH(P940,EFs!A:A,0))*Dataset!Y940/1000,0)</f>
        <v>20.982111921850954</v>
      </c>
      <c r="AA940">
        <v>32.715933</v>
      </c>
      <c r="AB940">
        <v>-117.160837</v>
      </c>
      <c r="AC940">
        <v>1</v>
      </c>
      <c r="AD940" t="s">
        <v>18387</v>
      </c>
      <c r="AE940">
        <v>402</v>
      </c>
      <c r="AF940" t="s">
        <v>18388</v>
      </c>
      <c r="AI940" t="s">
        <v>18389</v>
      </c>
      <c r="AJ940" t="s">
        <v>18390</v>
      </c>
      <c r="AK940" t="s">
        <v>18391</v>
      </c>
      <c r="AL940">
        <v>92101</v>
      </c>
      <c r="AM940" t="s">
        <v>18392</v>
      </c>
      <c r="AN940" t="s">
        <v>18393</v>
      </c>
    </row>
    <row r="941" spans="1:40" ht="43.2" x14ac:dyDescent="0.3">
      <c r="A941" t="s">
        <v>4816</v>
      </c>
      <c r="B941" s="2" t="s">
        <v>15</v>
      </c>
      <c r="C941" s="3">
        <v>40025</v>
      </c>
      <c r="D941" t="s">
        <v>16</v>
      </c>
      <c r="E941" t="s">
        <v>2351</v>
      </c>
      <c r="F941" t="s">
        <v>4817</v>
      </c>
      <c r="G941" t="s">
        <v>2553</v>
      </c>
      <c r="H941" s="2" t="s">
        <v>457</v>
      </c>
      <c r="I941" s="2" t="s">
        <v>328</v>
      </c>
      <c r="J941" s="1" t="s">
        <v>4818</v>
      </c>
      <c r="K941" s="1">
        <f t="shared" si="63"/>
        <v>1</v>
      </c>
      <c r="L941" s="1">
        <f t="shared" si="63"/>
        <v>0</v>
      </c>
      <c r="M941" s="1">
        <f t="shared" si="63"/>
        <v>0</v>
      </c>
      <c r="N941" s="1">
        <f t="shared" si="63"/>
        <v>0</v>
      </c>
      <c r="O941" s="1">
        <f t="shared" si="64"/>
        <v>1</v>
      </c>
      <c r="P941" s="1" t="s">
        <v>18346</v>
      </c>
      <c r="Q941" s="1">
        <v>600</v>
      </c>
      <c r="R941" s="1">
        <v>890</v>
      </c>
      <c r="S941" s="9">
        <f t="shared" si="66"/>
        <v>600</v>
      </c>
      <c r="T941" s="3">
        <v>44662</v>
      </c>
      <c r="U941" s="8" t="s">
        <v>4819</v>
      </c>
      <c r="V941" s="3">
        <v>44662</v>
      </c>
      <c r="W941" s="8" t="s">
        <v>4820</v>
      </c>
      <c r="X941" s="8">
        <v>1.75</v>
      </c>
      <c r="Y941" s="10">
        <f t="shared" si="65"/>
        <v>1050</v>
      </c>
      <c r="Z941" s="10">
        <f>IFERROR(INDEX(EFs!B:B,MATCH(P941,EFs!A:A,0))*Dataset!Y941/1000,0)</f>
        <v>0.95381256704999995</v>
      </c>
      <c r="AA941">
        <v>32.642733999999997</v>
      </c>
      <c r="AB941">
        <v>-116.935868</v>
      </c>
      <c r="AC941">
        <v>1</v>
      </c>
      <c r="AD941" t="s">
        <v>18387</v>
      </c>
      <c r="AE941">
        <v>1500</v>
      </c>
      <c r="AF941" t="s">
        <v>18703</v>
      </c>
      <c r="AI941" t="s">
        <v>18406</v>
      </c>
      <c r="AJ941" t="s">
        <v>18390</v>
      </c>
      <c r="AK941" t="s">
        <v>18391</v>
      </c>
      <c r="AL941">
        <v>91915</v>
      </c>
      <c r="AM941" t="s">
        <v>18392</v>
      </c>
      <c r="AN941" t="s">
        <v>18393</v>
      </c>
    </row>
    <row r="942" spans="1:40" ht="43.2" x14ac:dyDescent="0.3">
      <c r="A942" t="s">
        <v>4821</v>
      </c>
      <c r="B942" s="2" t="s">
        <v>15</v>
      </c>
      <c r="C942" s="3">
        <v>40025</v>
      </c>
      <c r="D942" t="s">
        <v>16</v>
      </c>
      <c r="E942" t="s">
        <v>4822</v>
      </c>
      <c r="F942" t="s">
        <v>4823</v>
      </c>
      <c r="G942" t="s">
        <v>4824</v>
      </c>
      <c r="H942" s="2" t="s">
        <v>201</v>
      </c>
      <c r="I942" s="2" t="s">
        <v>46</v>
      </c>
      <c r="J942" s="1" t="s">
        <v>4825</v>
      </c>
      <c r="K942" s="1">
        <f t="shared" si="63"/>
        <v>1</v>
      </c>
      <c r="L942" s="1">
        <f t="shared" si="63"/>
        <v>0</v>
      </c>
      <c r="M942" s="1">
        <f t="shared" si="63"/>
        <v>0</v>
      </c>
      <c r="N942" s="1">
        <f t="shared" si="63"/>
        <v>0</v>
      </c>
      <c r="O942" s="1">
        <f t="shared" si="64"/>
        <v>1</v>
      </c>
      <c r="P942" s="1" t="s">
        <v>18346</v>
      </c>
      <c r="Q942" s="1">
        <v>500</v>
      </c>
      <c r="R942" s="1">
        <v>760</v>
      </c>
      <c r="S942" s="9">
        <f t="shared" si="66"/>
        <v>500</v>
      </c>
      <c r="T942" s="3">
        <v>44721</v>
      </c>
      <c r="U942" s="8" t="s">
        <v>4826</v>
      </c>
      <c r="V942" s="3">
        <v>44721</v>
      </c>
      <c r="W942" s="8" t="s">
        <v>4827</v>
      </c>
      <c r="X942" s="8">
        <v>2.88</v>
      </c>
      <c r="Y942" s="10">
        <f t="shared" si="65"/>
        <v>1440</v>
      </c>
      <c r="Z942" s="10">
        <f>IFERROR(INDEX(EFs!B:B,MATCH(P942,EFs!A:A,0))*Dataset!Y942/1000,0)</f>
        <v>1.30808580624</v>
      </c>
      <c r="AA942">
        <v>32.896501999999998</v>
      </c>
      <c r="AB942">
        <v>-117.242644</v>
      </c>
      <c r="AC942">
        <v>1</v>
      </c>
      <c r="AD942" t="s">
        <v>18387</v>
      </c>
      <c r="AE942">
        <v>10596</v>
      </c>
      <c r="AF942" t="s">
        <v>18493</v>
      </c>
      <c r="AI942" t="s">
        <v>18428</v>
      </c>
      <c r="AJ942" t="s">
        <v>18390</v>
      </c>
      <c r="AK942" t="s">
        <v>18391</v>
      </c>
      <c r="AL942">
        <v>92037</v>
      </c>
      <c r="AM942" t="s">
        <v>18392</v>
      </c>
      <c r="AN942" t="s">
        <v>18393</v>
      </c>
    </row>
    <row r="943" spans="1:40" ht="43.2" x14ac:dyDescent="0.3">
      <c r="A943" t="s">
        <v>4828</v>
      </c>
      <c r="B943" s="2" t="s">
        <v>15</v>
      </c>
      <c r="C943" s="3">
        <v>40025</v>
      </c>
      <c r="D943" t="s">
        <v>16</v>
      </c>
      <c r="E943" t="s">
        <v>4822</v>
      </c>
      <c r="F943" t="s">
        <v>4823</v>
      </c>
      <c r="G943" t="s">
        <v>4824</v>
      </c>
      <c r="H943" s="2" t="s">
        <v>201</v>
      </c>
      <c r="I943" s="2" t="s">
        <v>46</v>
      </c>
      <c r="J943" s="1" t="s">
        <v>4829</v>
      </c>
      <c r="K943" s="1">
        <f t="shared" si="63"/>
        <v>1</v>
      </c>
      <c r="L943" s="1">
        <f t="shared" si="63"/>
        <v>0</v>
      </c>
      <c r="M943" s="1">
        <f t="shared" si="63"/>
        <v>0</v>
      </c>
      <c r="N943" s="1">
        <f t="shared" si="63"/>
        <v>0</v>
      </c>
      <c r="O943" s="1">
        <f t="shared" si="64"/>
        <v>1</v>
      </c>
      <c r="P943" s="1" t="s">
        <v>18346</v>
      </c>
      <c r="Q943" s="1">
        <v>500</v>
      </c>
      <c r="R943" s="1">
        <v>760</v>
      </c>
      <c r="S943" s="9">
        <f t="shared" si="66"/>
        <v>500</v>
      </c>
      <c r="T943" s="3">
        <v>44721</v>
      </c>
      <c r="U943" s="8" t="s">
        <v>4830</v>
      </c>
      <c r="V943" s="3">
        <v>44721</v>
      </c>
      <c r="W943" s="8" t="s">
        <v>4831</v>
      </c>
      <c r="X943" s="8">
        <v>1.9</v>
      </c>
      <c r="Y943" s="10">
        <f t="shared" si="65"/>
        <v>950</v>
      </c>
      <c r="Z943" s="10">
        <f>IFERROR(INDEX(EFs!B:B,MATCH(P943,EFs!A:A,0))*Dataset!Y943/1000,0)</f>
        <v>0.86297327494999998</v>
      </c>
      <c r="AA943">
        <v>32.896501999999998</v>
      </c>
      <c r="AB943">
        <v>-117.242644</v>
      </c>
      <c r="AC943">
        <v>1</v>
      </c>
      <c r="AD943" t="s">
        <v>18387</v>
      </c>
      <c r="AE943">
        <v>10596</v>
      </c>
      <c r="AF943" t="s">
        <v>18493</v>
      </c>
      <c r="AI943" t="s">
        <v>18428</v>
      </c>
      <c r="AJ943" t="s">
        <v>18390</v>
      </c>
      <c r="AK943" t="s">
        <v>18391</v>
      </c>
      <c r="AL943">
        <v>92037</v>
      </c>
      <c r="AM943" t="s">
        <v>18392</v>
      </c>
      <c r="AN943" t="s">
        <v>18393</v>
      </c>
    </row>
    <row r="944" spans="1:40" ht="28.8" x14ac:dyDescent="0.3">
      <c r="A944" t="s">
        <v>4832</v>
      </c>
      <c r="B944" s="2" t="s">
        <v>15</v>
      </c>
      <c r="C944" s="3">
        <v>40025</v>
      </c>
      <c r="D944" t="s">
        <v>16</v>
      </c>
      <c r="E944" t="s">
        <v>620</v>
      </c>
      <c r="G944" t="s">
        <v>621</v>
      </c>
      <c r="H944" s="2" t="s">
        <v>115</v>
      </c>
      <c r="I944" s="2" t="s">
        <v>46</v>
      </c>
      <c r="J944" s="1" t="s">
        <v>4833</v>
      </c>
      <c r="K944" s="1">
        <f t="shared" si="63"/>
        <v>1</v>
      </c>
      <c r="L944" s="1">
        <f t="shared" si="63"/>
        <v>0</v>
      </c>
      <c r="M944" s="1">
        <f t="shared" si="63"/>
        <v>0</v>
      </c>
      <c r="N944" s="1">
        <f t="shared" si="63"/>
        <v>0</v>
      </c>
      <c r="O944" s="1">
        <f t="shared" si="64"/>
        <v>1</v>
      </c>
      <c r="P944" s="1" t="s">
        <v>18346</v>
      </c>
      <c r="Q944" s="1">
        <v>539</v>
      </c>
      <c r="R944" s="1">
        <v>723</v>
      </c>
      <c r="S944" s="9">
        <f t="shared" si="66"/>
        <v>539</v>
      </c>
      <c r="T944" s="3">
        <v>44497</v>
      </c>
      <c r="U944" s="8" t="s">
        <v>4834</v>
      </c>
      <c r="V944" s="3">
        <v>44497</v>
      </c>
      <c r="W944" s="8" t="s">
        <v>4835</v>
      </c>
      <c r="X944" s="8">
        <v>14.7</v>
      </c>
      <c r="Y944" s="10">
        <f t="shared" si="65"/>
        <v>7923.2999999999993</v>
      </c>
      <c r="Z944" s="10">
        <f>IFERROR(INDEX(EFs!B:B,MATCH(P944,EFs!A:A,0))*Dataset!Y944/1000,0)</f>
        <v>7.1974696309592989</v>
      </c>
      <c r="AA944">
        <v>32.752831999999998</v>
      </c>
      <c r="AB944">
        <v>-117.20179</v>
      </c>
      <c r="AC944">
        <v>1</v>
      </c>
      <c r="AD944" t="s">
        <v>18387</v>
      </c>
      <c r="AE944">
        <v>3851</v>
      </c>
      <c r="AF944" t="s">
        <v>18499</v>
      </c>
      <c r="AI944" t="s">
        <v>18389</v>
      </c>
      <c r="AJ944" t="s">
        <v>18390</v>
      </c>
      <c r="AK944" t="s">
        <v>18391</v>
      </c>
      <c r="AL944">
        <v>92110</v>
      </c>
      <c r="AM944" t="s">
        <v>18392</v>
      </c>
      <c r="AN944" t="s">
        <v>18393</v>
      </c>
    </row>
    <row r="945" spans="1:40" ht="43.2" x14ac:dyDescent="0.3">
      <c r="A945" t="s">
        <v>4836</v>
      </c>
      <c r="B945" s="2" t="s">
        <v>15</v>
      </c>
      <c r="C945" s="3">
        <v>40025</v>
      </c>
      <c r="D945" t="s">
        <v>16</v>
      </c>
      <c r="E945" t="s">
        <v>4335</v>
      </c>
      <c r="F945" t="s">
        <v>4336</v>
      </c>
      <c r="G945" t="s">
        <v>4337</v>
      </c>
      <c r="H945" s="2" t="s">
        <v>217</v>
      </c>
      <c r="I945" s="2" t="s">
        <v>218</v>
      </c>
      <c r="J945" s="1" t="s">
        <v>4837</v>
      </c>
      <c r="K945" s="1">
        <f t="shared" si="63"/>
        <v>1</v>
      </c>
      <c r="L945" s="1">
        <f t="shared" si="63"/>
        <v>0</v>
      </c>
      <c r="M945" s="1">
        <f t="shared" si="63"/>
        <v>0</v>
      </c>
      <c r="N945" s="1">
        <f t="shared" si="63"/>
        <v>0</v>
      </c>
      <c r="O945" s="1">
        <f t="shared" si="64"/>
        <v>1</v>
      </c>
      <c r="P945" s="1" t="s">
        <v>18346</v>
      </c>
      <c r="Q945" s="1" t="s">
        <v>18355</v>
      </c>
      <c r="R945" s="1">
        <v>100</v>
      </c>
      <c r="S945" s="9">
        <f t="shared" si="66"/>
        <v>74.570000000000007</v>
      </c>
      <c r="T945" s="3">
        <v>44594</v>
      </c>
      <c r="U945" s="8" t="s">
        <v>4838</v>
      </c>
      <c r="V945" s="3">
        <v>44594</v>
      </c>
      <c r="W945" s="8" t="s">
        <v>4839</v>
      </c>
      <c r="X945" s="8">
        <v>12.8</v>
      </c>
      <c r="Y945" s="10">
        <f t="shared" si="65"/>
        <v>954.49600000000009</v>
      </c>
      <c r="Z945" s="10">
        <f>IFERROR(INDEX(EFs!B:B,MATCH(P945,EFs!A:A,0))*Dataset!Y945/1000,0)</f>
        <v>0.86705740952281607</v>
      </c>
      <c r="AA945">
        <v>32.591116999999997</v>
      </c>
      <c r="AB945">
        <v>-116.92344</v>
      </c>
      <c r="AC945">
        <v>1</v>
      </c>
      <c r="AD945" t="s">
        <v>18387</v>
      </c>
      <c r="AE945">
        <v>446</v>
      </c>
      <c r="AF945" t="s">
        <v>18492</v>
      </c>
      <c r="AI945" t="s">
        <v>18389</v>
      </c>
      <c r="AJ945" t="s">
        <v>18390</v>
      </c>
      <c r="AK945" t="s">
        <v>18391</v>
      </c>
      <c r="AL945">
        <v>92154</v>
      </c>
      <c r="AM945" t="s">
        <v>18392</v>
      </c>
      <c r="AN945" t="s">
        <v>18393</v>
      </c>
    </row>
    <row r="946" spans="1:40" ht="43.2" x14ac:dyDescent="0.3">
      <c r="A946" t="s">
        <v>4840</v>
      </c>
      <c r="B946" s="2" t="s">
        <v>15</v>
      </c>
      <c r="C946" s="3">
        <v>40025</v>
      </c>
      <c r="D946" t="s">
        <v>16</v>
      </c>
      <c r="E946" t="s">
        <v>4335</v>
      </c>
      <c r="F946" t="s">
        <v>4336</v>
      </c>
      <c r="G946" t="s">
        <v>4337</v>
      </c>
      <c r="H946" s="2" t="s">
        <v>217</v>
      </c>
      <c r="I946" s="2" t="s">
        <v>218</v>
      </c>
      <c r="J946" s="1" t="s">
        <v>4841</v>
      </c>
      <c r="K946" s="1">
        <f t="shared" si="63"/>
        <v>1</v>
      </c>
      <c r="L946" s="1">
        <f t="shared" si="63"/>
        <v>0</v>
      </c>
      <c r="M946" s="1">
        <f t="shared" si="63"/>
        <v>0</v>
      </c>
      <c r="N946" s="1">
        <f t="shared" si="63"/>
        <v>0</v>
      </c>
      <c r="O946" s="1">
        <f t="shared" si="64"/>
        <v>1</v>
      </c>
      <c r="P946" s="1" t="s">
        <v>18346</v>
      </c>
      <c r="Q946" s="1" t="s">
        <v>18355</v>
      </c>
      <c r="R946" s="1">
        <v>100</v>
      </c>
      <c r="S946" s="9">
        <f t="shared" si="66"/>
        <v>74.570000000000007</v>
      </c>
      <c r="T946" s="3">
        <v>44594</v>
      </c>
      <c r="U946" s="8" t="s">
        <v>4842</v>
      </c>
      <c r="V946" s="3">
        <v>44594</v>
      </c>
      <c r="W946" s="8" t="s">
        <v>4843</v>
      </c>
      <c r="X946" s="8">
        <v>19</v>
      </c>
      <c r="Y946" s="10">
        <f t="shared" si="65"/>
        <v>1416.8300000000002</v>
      </c>
      <c r="Z946" s="10">
        <f>IFERROR(INDEX(EFs!B:B,MATCH(P946,EFs!A:A,0))*Dataset!Y946/1000,0)</f>
        <v>1.2870383422604301</v>
      </c>
      <c r="AA946">
        <v>32.591116999999997</v>
      </c>
      <c r="AB946">
        <v>-116.92344</v>
      </c>
      <c r="AC946">
        <v>1</v>
      </c>
      <c r="AD946" t="s">
        <v>18387</v>
      </c>
      <c r="AE946">
        <v>446</v>
      </c>
      <c r="AF946" t="s">
        <v>18492</v>
      </c>
      <c r="AI946" t="s">
        <v>18389</v>
      </c>
      <c r="AJ946" t="s">
        <v>18390</v>
      </c>
      <c r="AK946" t="s">
        <v>18391</v>
      </c>
      <c r="AL946">
        <v>92154</v>
      </c>
      <c r="AM946" t="s">
        <v>18392</v>
      </c>
      <c r="AN946" t="s">
        <v>18393</v>
      </c>
    </row>
    <row r="947" spans="1:40" ht="57.6" x14ac:dyDescent="0.3">
      <c r="A947" t="s">
        <v>4844</v>
      </c>
      <c r="B947" s="2" t="s">
        <v>15</v>
      </c>
      <c r="C947" s="3">
        <v>40025</v>
      </c>
      <c r="D947" t="s">
        <v>16</v>
      </c>
      <c r="E947" t="s">
        <v>4845</v>
      </c>
      <c r="F947" t="s">
        <v>4846</v>
      </c>
      <c r="G947" t="s">
        <v>4847</v>
      </c>
      <c r="H947" s="2" t="s">
        <v>19</v>
      </c>
      <c r="I947" s="2" t="s">
        <v>20</v>
      </c>
      <c r="J947" s="1" t="s">
        <v>4848</v>
      </c>
      <c r="K947" s="1">
        <f t="shared" si="63"/>
        <v>1</v>
      </c>
      <c r="L947" s="1">
        <f t="shared" si="63"/>
        <v>0</v>
      </c>
      <c r="M947" s="1">
        <f t="shared" si="63"/>
        <v>0</v>
      </c>
      <c r="N947" s="1">
        <f t="shared" si="63"/>
        <v>0</v>
      </c>
      <c r="O947" s="1">
        <f t="shared" si="64"/>
        <v>1</v>
      </c>
      <c r="P947" s="1" t="s">
        <v>18346</v>
      </c>
      <c r="Q947" s="1">
        <v>1000</v>
      </c>
      <c r="R947" s="1">
        <v>1550</v>
      </c>
      <c r="S947" s="9">
        <f t="shared" si="66"/>
        <v>1000</v>
      </c>
      <c r="T947" s="3">
        <v>44523</v>
      </c>
      <c r="U947" s="8" t="s">
        <v>3903</v>
      </c>
      <c r="V947" s="3">
        <v>44784</v>
      </c>
      <c r="W947" s="8" t="s">
        <v>133</v>
      </c>
      <c r="X947" s="8">
        <v>11.7</v>
      </c>
      <c r="Y947" s="10">
        <f t="shared" si="65"/>
        <v>11700</v>
      </c>
      <c r="Z947" s="10">
        <f>IFERROR(INDEX(EFs!B:B,MATCH(P947,EFs!A:A,0))*Dataset!Y947/1000,0)</f>
        <v>10.6281971757</v>
      </c>
      <c r="AA947">
        <v>32.710645999999997</v>
      </c>
      <c r="AB947">
        <v>-117.168323</v>
      </c>
      <c r="AC947">
        <v>1</v>
      </c>
      <c r="AD947" t="s">
        <v>18394</v>
      </c>
      <c r="AE947">
        <v>1</v>
      </c>
      <c r="AF947" t="s">
        <v>18935</v>
      </c>
      <c r="AI947" t="s">
        <v>18389</v>
      </c>
      <c r="AJ947" t="s">
        <v>18390</v>
      </c>
      <c r="AK947" t="s">
        <v>18391</v>
      </c>
      <c r="AL947">
        <v>92101</v>
      </c>
      <c r="AM947" t="s">
        <v>18392</v>
      </c>
      <c r="AN947" t="s">
        <v>18397</v>
      </c>
    </row>
    <row r="948" spans="1:40" ht="28.8" x14ac:dyDescent="0.3">
      <c r="A948" t="s">
        <v>4849</v>
      </c>
      <c r="B948" s="2" t="s">
        <v>15</v>
      </c>
      <c r="C948" s="3">
        <v>40025</v>
      </c>
      <c r="D948" t="s">
        <v>16</v>
      </c>
      <c r="E948" t="s">
        <v>4845</v>
      </c>
      <c r="F948" t="s">
        <v>27</v>
      </c>
      <c r="G948" t="s">
        <v>4850</v>
      </c>
      <c r="H948" s="2" t="s">
        <v>19</v>
      </c>
      <c r="I948" s="2" t="s">
        <v>20</v>
      </c>
      <c r="J948" s="1" t="s">
        <v>4851</v>
      </c>
      <c r="K948" s="1">
        <f t="shared" si="63"/>
        <v>1</v>
      </c>
      <c r="L948" s="1">
        <f t="shared" si="63"/>
        <v>0</v>
      </c>
      <c r="M948" s="1">
        <f t="shared" si="63"/>
        <v>0</v>
      </c>
      <c r="N948" s="1">
        <f t="shared" si="63"/>
        <v>0</v>
      </c>
      <c r="O948" s="1">
        <f t="shared" si="64"/>
        <v>1</v>
      </c>
      <c r="P948" s="1" t="s">
        <v>18346</v>
      </c>
      <c r="Q948" s="1" t="s">
        <v>18355</v>
      </c>
      <c r="R948" s="1">
        <v>370</v>
      </c>
      <c r="S948" s="9">
        <f t="shared" si="66"/>
        <v>275.90899999999999</v>
      </c>
      <c r="T948" s="3">
        <v>44523</v>
      </c>
      <c r="U948" s="8" t="s">
        <v>4852</v>
      </c>
      <c r="V948" s="3">
        <v>44784</v>
      </c>
      <c r="W948" s="8" t="s">
        <v>4853</v>
      </c>
      <c r="X948" s="8">
        <v>41.4</v>
      </c>
      <c r="Y948" s="10">
        <f t="shared" si="65"/>
        <v>11422.632599999999</v>
      </c>
      <c r="Z948" s="10">
        <f>IFERROR(INDEX(EFs!B:B,MATCH(P948,EFs!A:A,0))*Dataset!Y948/1000,0)</f>
        <v>10.376238593023823</v>
      </c>
      <c r="AA948">
        <v>32.710645999999997</v>
      </c>
      <c r="AB948">
        <v>-117.168323</v>
      </c>
      <c r="AC948">
        <v>1</v>
      </c>
      <c r="AD948" t="s">
        <v>18394</v>
      </c>
      <c r="AE948">
        <v>1</v>
      </c>
      <c r="AF948" t="s">
        <v>18935</v>
      </c>
      <c r="AI948" t="s">
        <v>18389</v>
      </c>
      <c r="AJ948" t="s">
        <v>18390</v>
      </c>
      <c r="AK948" t="s">
        <v>18391</v>
      </c>
      <c r="AL948">
        <v>92101</v>
      </c>
      <c r="AM948" t="s">
        <v>18392</v>
      </c>
      <c r="AN948" t="s">
        <v>18397</v>
      </c>
    </row>
    <row r="949" spans="1:40" ht="43.2" x14ac:dyDescent="0.3">
      <c r="A949" t="s">
        <v>4854</v>
      </c>
      <c r="B949" s="2" t="s">
        <v>15</v>
      </c>
      <c r="C949" s="3">
        <v>40025</v>
      </c>
      <c r="D949" t="s">
        <v>16</v>
      </c>
      <c r="E949" t="s">
        <v>4855</v>
      </c>
      <c r="F949" t="s">
        <v>27</v>
      </c>
      <c r="G949" t="s">
        <v>4856</v>
      </c>
      <c r="H949" s="2" t="s">
        <v>19</v>
      </c>
      <c r="I949" s="2" t="s">
        <v>20</v>
      </c>
      <c r="J949" s="1" t="s">
        <v>4857</v>
      </c>
      <c r="K949" s="1">
        <f t="shared" si="63"/>
        <v>1</v>
      </c>
      <c r="L949" s="1">
        <f t="shared" si="63"/>
        <v>0</v>
      </c>
      <c r="M949" s="1">
        <f t="shared" si="63"/>
        <v>0</v>
      </c>
      <c r="N949" s="1">
        <f t="shared" si="63"/>
        <v>0</v>
      </c>
      <c r="O949" s="1">
        <f t="shared" si="64"/>
        <v>1</v>
      </c>
      <c r="P949" s="1" t="s">
        <v>18346</v>
      </c>
      <c r="Q949" s="1" t="s">
        <v>18355</v>
      </c>
      <c r="R949" s="1">
        <v>208</v>
      </c>
      <c r="S949" s="9">
        <f t="shared" si="66"/>
        <v>155.10560000000001</v>
      </c>
      <c r="T949" s="3">
        <v>44523</v>
      </c>
      <c r="U949" s="8" t="s">
        <v>4858</v>
      </c>
      <c r="V949" s="3">
        <v>44784</v>
      </c>
      <c r="W949" s="8" t="s">
        <v>4859</v>
      </c>
      <c r="X949" s="8">
        <v>44.7</v>
      </c>
      <c r="Y949" s="10">
        <f t="shared" si="65"/>
        <v>6933.2203200000013</v>
      </c>
      <c r="Z949" s="10">
        <f>IFERROR(INDEX(EFs!B:B,MATCH(P949,EFs!A:A,0))*Dataset!Y949/1000,0)</f>
        <v>6.2980882584213562</v>
      </c>
      <c r="AA949">
        <v>32.699007000000002</v>
      </c>
      <c r="AB949">
        <v>-117.17333600000001</v>
      </c>
      <c r="AC949">
        <v>0.9</v>
      </c>
      <c r="AD949" t="s">
        <v>18408</v>
      </c>
      <c r="AF949" t="s">
        <v>18819</v>
      </c>
      <c r="AI949" t="s">
        <v>18458</v>
      </c>
      <c r="AJ949" t="s">
        <v>18390</v>
      </c>
      <c r="AK949" t="s">
        <v>18391</v>
      </c>
      <c r="AL949">
        <v>92118</v>
      </c>
      <c r="AM949" t="s">
        <v>18392</v>
      </c>
      <c r="AN949" t="s">
        <v>18397</v>
      </c>
    </row>
    <row r="950" spans="1:40" ht="43.2" x14ac:dyDescent="0.3">
      <c r="A950" t="s">
        <v>4860</v>
      </c>
      <c r="B950" s="2" t="s">
        <v>15</v>
      </c>
      <c r="C950" s="3">
        <v>40025</v>
      </c>
      <c r="D950" t="s">
        <v>16</v>
      </c>
      <c r="E950" t="s">
        <v>4861</v>
      </c>
      <c r="F950" t="s">
        <v>4862</v>
      </c>
      <c r="G950" t="s">
        <v>4863</v>
      </c>
      <c r="H950" s="2" t="s">
        <v>754</v>
      </c>
      <c r="I950" s="2" t="s">
        <v>139</v>
      </c>
      <c r="J950" s="1" t="s">
        <v>4864</v>
      </c>
      <c r="K950" s="1">
        <f t="shared" si="63"/>
        <v>1</v>
      </c>
      <c r="L950" s="1">
        <f t="shared" si="63"/>
        <v>0</v>
      </c>
      <c r="M950" s="1">
        <f t="shared" si="63"/>
        <v>0</v>
      </c>
      <c r="N950" s="1">
        <f t="shared" si="63"/>
        <v>0</v>
      </c>
      <c r="O950" s="1">
        <f t="shared" si="64"/>
        <v>1</v>
      </c>
      <c r="P950" s="1" t="s">
        <v>18346</v>
      </c>
      <c r="Q950" s="1">
        <v>825</v>
      </c>
      <c r="R950" s="1">
        <v>106</v>
      </c>
      <c r="S950" s="9">
        <f t="shared" si="66"/>
        <v>825</v>
      </c>
      <c r="T950" s="3">
        <v>44561</v>
      </c>
      <c r="U950" s="8" t="s">
        <v>4865</v>
      </c>
      <c r="V950" s="3">
        <v>44748</v>
      </c>
      <c r="W950" s="8" t="s">
        <v>4866</v>
      </c>
      <c r="X950" s="8">
        <v>25</v>
      </c>
      <c r="Y950" s="10">
        <f t="shared" si="65"/>
        <v>20625</v>
      </c>
      <c r="Z950" s="10">
        <f>IFERROR(INDEX(EFs!B:B,MATCH(P950,EFs!A:A,0))*Dataset!Y950/1000,0)</f>
        <v>18.735603995624999</v>
      </c>
      <c r="AA950">
        <v>32.868870999999999</v>
      </c>
      <c r="AB950">
        <v>-117.223052</v>
      </c>
      <c r="AC950">
        <v>1</v>
      </c>
      <c r="AD950" t="s">
        <v>18387</v>
      </c>
      <c r="AE950">
        <v>3890</v>
      </c>
      <c r="AF950" t="s">
        <v>18936</v>
      </c>
      <c r="AI950" t="s">
        <v>18389</v>
      </c>
      <c r="AJ950" t="s">
        <v>18390</v>
      </c>
      <c r="AK950" t="s">
        <v>18391</v>
      </c>
      <c r="AL950">
        <v>92122</v>
      </c>
      <c r="AM950" t="s">
        <v>18392</v>
      </c>
      <c r="AN950" t="s">
        <v>18393</v>
      </c>
    </row>
    <row r="951" spans="1:40" ht="57.6" x14ac:dyDescent="0.3">
      <c r="A951" t="s">
        <v>4867</v>
      </c>
      <c r="B951" s="2" t="s">
        <v>15</v>
      </c>
      <c r="C951" s="3">
        <v>40025</v>
      </c>
      <c r="D951" t="s">
        <v>16</v>
      </c>
      <c r="E951" t="s">
        <v>1569</v>
      </c>
      <c r="F951" t="s">
        <v>1570</v>
      </c>
      <c r="G951" t="s">
        <v>1571</v>
      </c>
      <c r="H951" s="2" t="s">
        <v>19</v>
      </c>
      <c r="I951" s="2" t="s">
        <v>20</v>
      </c>
      <c r="J951" s="1" t="s">
        <v>4868</v>
      </c>
      <c r="K951" s="1">
        <f t="shared" si="63"/>
        <v>1</v>
      </c>
      <c r="L951" s="1">
        <f t="shared" si="63"/>
        <v>0</v>
      </c>
      <c r="M951" s="1">
        <f t="shared" si="63"/>
        <v>0</v>
      </c>
      <c r="N951" s="1">
        <f t="shared" si="63"/>
        <v>0</v>
      </c>
      <c r="O951" s="1">
        <f t="shared" si="64"/>
        <v>1</v>
      </c>
      <c r="P951" s="1" t="s">
        <v>18346</v>
      </c>
      <c r="Q951" s="1">
        <v>250</v>
      </c>
      <c r="R951" s="1" t="s">
        <v>18352</v>
      </c>
      <c r="S951" s="9">
        <f t="shared" si="66"/>
        <v>250</v>
      </c>
      <c r="T951" s="3">
        <v>44460</v>
      </c>
      <c r="U951" s="8" t="s">
        <v>4869</v>
      </c>
      <c r="V951" s="3">
        <v>44714</v>
      </c>
      <c r="W951" s="8" t="s">
        <v>4870</v>
      </c>
      <c r="X951" s="8">
        <v>5.3</v>
      </c>
      <c r="Y951" s="10">
        <f t="shared" si="65"/>
        <v>1325</v>
      </c>
      <c r="Z951" s="10">
        <f>IFERROR(INDEX(EFs!B:B,MATCH(P951,EFs!A:A,0))*Dataset!Y951/1000,0)</f>
        <v>1.2036206203250002</v>
      </c>
      <c r="AA951">
        <v>32.719403999999997</v>
      </c>
      <c r="AB951">
        <v>-117.172952</v>
      </c>
      <c r="AC951">
        <v>1</v>
      </c>
      <c r="AD951" t="s">
        <v>18394</v>
      </c>
      <c r="AE951">
        <v>1355</v>
      </c>
      <c r="AF951" t="s">
        <v>18598</v>
      </c>
      <c r="AI951" t="s">
        <v>18389</v>
      </c>
      <c r="AJ951" t="s">
        <v>18390</v>
      </c>
      <c r="AK951" t="s">
        <v>18391</v>
      </c>
      <c r="AL951">
        <v>92101</v>
      </c>
      <c r="AM951" t="s">
        <v>18392</v>
      </c>
      <c r="AN951" t="s">
        <v>18397</v>
      </c>
    </row>
    <row r="952" spans="1:40" ht="43.2" x14ac:dyDescent="0.3">
      <c r="A952" t="s">
        <v>4871</v>
      </c>
      <c r="B952" s="2" t="s">
        <v>15</v>
      </c>
      <c r="C952" s="3">
        <v>40025</v>
      </c>
      <c r="D952" t="s">
        <v>16</v>
      </c>
      <c r="E952" t="s">
        <v>4872</v>
      </c>
      <c r="F952" t="s">
        <v>4873</v>
      </c>
      <c r="G952" t="s">
        <v>4874</v>
      </c>
      <c r="H952" s="2" t="s">
        <v>201</v>
      </c>
      <c r="I952" s="2" t="s">
        <v>46</v>
      </c>
      <c r="J952" s="1" t="s">
        <v>4875</v>
      </c>
      <c r="K952" s="1">
        <f t="shared" si="63"/>
        <v>1</v>
      </c>
      <c r="L952" s="1">
        <f t="shared" si="63"/>
        <v>0</v>
      </c>
      <c r="M952" s="1">
        <f t="shared" si="63"/>
        <v>0</v>
      </c>
      <c r="N952" s="1">
        <f t="shared" si="63"/>
        <v>0</v>
      </c>
      <c r="O952" s="1">
        <f t="shared" si="64"/>
        <v>1</v>
      </c>
      <c r="P952" s="1" t="s">
        <v>18346</v>
      </c>
      <c r="Q952" s="1">
        <v>400</v>
      </c>
      <c r="R952" s="1">
        <v>587</v>
      </c>
      <c r="S952" s="9">
        <f t="shared" si="66"/>
        <v>400</v>
      </c>
      <c r="T952" s="3">
        <v>44700</v>
      </c>
      <c r="U952" s="8" t="s">
        <v>4876</v>
      </c>
      <c r="V952" s="3">
        <v>44700</v>
      </c>
      <c r="W952" s="8" t="s">
        <v>4877</v>
      </c>
      <c r="X952" s="8">
        <v>9.5</v>
      </c>
      <c r="Y952" s="10">
        <f t="shared" si="65"/>
        <v>3800</v>
      </c>
      <c r="Z952" s="10">
        <f>IFERROR(INDEX(EFs!B:B,MATCH(P952,EFs!A:A,0))*Dataset!Y952/1000,0)</f>
        <v>3.4518930997999999</v>
      </c>
      <c r="AA952">
        <v>32.887096999999997</v>
      </c>
      <c r="AB952">
        <v>-117.245762</v>
      </c>
      <c r="AC952">
        <v>1</v>
      </c>
      <c r="AD952" t="s">
        <v>18387</v>
      </c>
      <c r="AE952">
        <v>10010</v>
      </c>
      <c r="AF952" t="s">
        <v>18937</v>
      </c>
      <c r="AI952" t="s">
        <v>18428</v>
      </c>
      <c r="AJ952" t="s">
        <v>18390</v>
      </c>
      <c r="AK952" t="s">
        <v>18391</v>
      </c>
      <c r="AL952">
        <v>92037</v>
      </c>
      <c r="AM952" t="s">
        <v>18392</v>
      </c>
      <c r="AN952" t="s">
        <v>18393</v>
      </c>
    </row>
    <row r="953" spans="1:40" ht="57.6" x14ac:dyDescent="0.3">
      <c r="A953" t="s">
        <v>4878</v>
      </c>
      <c r="B953" s="2" t="s">
        <v>15</v>
      </c>
      <c r="C953" s="3">
        <v>40025</v>
      </c>
      <c r="D953" t="s">
        <v>16</v>
      </c>
      <c r="E953" t="s">
        <v>1621</v>
      </c>
      <c r="G953" t="s">
        <v>4879</v>
      </c>
      <c r="H953" s="2" t="s">
        <v>627</v>
      </c>
      <c r="I953" s="2" t="s">
        <v>306</v>
      </c>
      <c r="J953" s="1" t="s">
        <v>4880</v>
      </c>
      <c r="K953" s="1">
        <f t="shared" si="63"/>
        <v>1</v>
      </c>
      <c r="L953" s="1">
        <f t="shared" si="63"/>
        <v>0</v>
      </c>
      <c r="M953" s="1">
        <f t="shared" si="63"/>
        <v>0</v>
      </c>
      <c r="N953" s="1">
        <f t="shared" si="63"/>
        <v>0</v>
      </c>
      <c r="O953" s="1">
        <f t="shared" si="64"/>
        <v>1</v>
      </c>
      <c r="P953" s="1" t="s">
        <v>18346</v>
      </c>
      <c r="Q953" s="1">
        <v>550</v>
      </c>
      <c r="R953" s="1">
        <v>947</v>
      </c>
      <c r="S953" s="9">
        <f t="shared" si="66"/>
        <v>550</v>
      </c>
      <c r="T953" s="3">
        <v>44356</v>
      </c>
      <c r="U953" s="8" t="s">
        <v>4881</v>
      </c>
      <c r="V953" s="3">
        <v>44356</v>
      </c>
      <c r="W953" s="8" t="s">
        <v>4882</v>
      </c>
      <c r="X953" s="8">
        <v>6</v>
      </c>
      <c r="Y953" s="10">
        <f t="shared" si="65"/>
        <v>3300</v>
      </c>
      <c r="Z953" s="10">
        <f>IFERROR(INDEX(EFs!B:B,MATCH(P953,EFs!A:A,0))*Dataset!Y953/1000,0)</f>
        <v>2.9976966393000004</v>
      </c>
      <c r="AA953">
        <v>32.794365999999997</v>
      </c>
      <c r="AB953">
        <v>-116.95399399999999</v>
      </c>
      <c r="AC953">
        <v>1</v>
      </c>
      <c r="AD953" t="s">
        <v>18387</v>
      </c>
      <c r="AE953">
        <v>120</v>
      </c>
      <c r="AF953" t="s">
        <v>18938</v>
      </c>
      <c r="AI953" t="s">
        <v>18449</v>
      </c>
      <c r="AJ953" t="s">
        <v>18390</v>
      </c>
      <c r="AK953" t="s">
        <v>18391</v>
      </c>
      <c r="AL953">
        <v>92020</v>
      </c>
      <c r="AM953" t="s">
        <v>18392</v>
      </c>
      <c r="AN953" t="s">
        <v>18407</v>
      </c>
    </row>
    <row r="954" spans="1:40" ht="86.4" x14ac:dyDescent="0.3">
      <c r="A954" t="s">
        <v>4883</v>
      </c>
      <c r="B954" s="2" t="s">
        <v>15</v>
      </c>
      <c r="C954" s="3">
        <v>40025</v>
      </c>
      <c r="D954" t="s">
        <v>16</v>
      </c>
      <c r="E954" t="s">
        <v>4884</v>
      </c>
      <c r="F954" t="s">
        <v>72</v>
      </c>
      <c r="G954" t="s">
        <v>4885</v>
      </c>
      <c r="H954" s="2" t="s">
        <v>397</v>
      </c>
      <c r="I954" s="2" t="s">
        <v>75</v>
      </c>
      <c r="J954" s="1" t="s">
        <v>4886</v>
      </c>
      <c r="K954" s="1">
        <f t="shared" si="63"/>
        <v>1</v>
      </c>
      <c r="L954" s="1">
        <f t="shared" si="63"/>
        <v>0</v>
      </c>
      <c r="M954" s="1">
        <f t="shared" si="63"/>
        <v>0</v>
      </c>
      <c r="N954" s="1">
        <f t="shared" si="63"/>
        <v>0</v>
      </c>
      <c r="O954" s="1">
        <f t="shared" si="64"/>
        <v>1</v>
      </c>
      <c r="P954" s="1" t="s">
        <v>18346</v>
      </c>
      <c r="Q954" s="1" t="s">
        <v>18355</v>
      </c>
      <c r="R954" s="1">
        <v>388</v>
      </c>
      <c r="S954" s="9">
        <f t="shared" si="66"/>
        <v>289.33160000000004</v>
      </c>
      <c r="T954" s="8"/>
      <c r="U954" s="8"/>
      <c r="V954" s="8"/>
      <c r="W954" s="8"/>
      <c r="X954" s="8"/>
      <c r="Y954" s="10">
        <f t="shared" si="65"/>
        <v>0</v>
      </c>
      <c r="Z954" s="10">
        <f>IFERROR(INDEX(EFs!B:B,MATCH(P954,EFs!A:A,0))*Dataset!Y954/1000,0)</f>
        <v>0</v>
      </c>
      <c r="AA954">
        <v>33.091470000000001</v>
      </c>
      <c r="AB954">
        <v>-117.20316800000001</v>
      </c>
      <c r="AC954">
        <v>1</v>
      </c>
      <c r="AD954" t="s">
        <v>18387</v>
      </c>
      <c r="AE954">
        <v>1601</v>
      </c>
      <c r="AF954" t="s">
        <v>18939</v>
      </c>
      <c r="AI954" t="s">
        <v>18466</v>
      </c>
      <c r="AJ954" t="s">
        <v>18390</v>
      </c>
      <c r="AK954" t="s">
        <v>18391</v>
      </c>
      <c r="AL954">
        <v>92078</v>
      </c>
      <c r="AM954" t="s">
        <v>18392</v>
      </c>
      <c r="AN954" t="s">
        <v>18393</v>
      </c>
    </row>
    <row r="955" spans="1:40" ht="43.2" x14ac:dyDescent="0.3">
      <c r="A955" t="s">
        <v>4887</v>
      </c>
      <c r="B955" s="2" t="s">
        <v>15</v>
      </c>
      <c r="C955" s="3">
        <v>40025</v>
      </c>
      <c r="D955" t="s">
        <v>16</v>
      </c>
      <c r="E955" t="s">
        <v>4822</v>
      </c>
      <c r="G955" t="s">
        <v>4888</v>
      </c>
      <c r="H955" s="2" t="s">
        <v>781</v>
      </c>
      <c r="I955" s="2" t="s">
        <v>782</v>
      </c>
      <c r="J955" s="1" t="s">
        <v>4889</v>
      </c>
      <c r="K955" s="1">
        <f t="shared" si="63"/>
        <v>1</v>
      </c>
      <c r="L955" s="1">
        <f t="shared" si="63"/>
        <v>0</v>
      </c>
      <c r="M955" s="1">
        <f t="shared" si="63"/>
        <v>0</v>
      </c>
      <c r="N955" s="1">
        <f t="shared" si="63"/>
        <v>0</v>
      </c>
      <c r="O955" s="1">
        <f t="shared" si="64"/>
        <v>1</v>
      </c>
      <c r="P955" s="1" t="s">
        <v>18346</v>
      </c>
      <c r="Q955" s="1">
        <v>200</v>
      </c>
      <c r="R955" s="1">
        <v>330</v>
      </c>
      <c r="S955" s="9">
        <f t="shared" si="66"/>
        <v>200</v>
      </c>
      <c r="T955" s="3">
        <v>44561</v>
      </c>
      <c r="U955" s="8" t="s">
        <v>4858</v>
      </c>
      <c r="V955" s="3">
        <v>44769</v>
      </c>
      <c r="W955" s="8" t="s">
        <v>507</v>
      </c>
      <c r="X955" s="8">
        <v>12.6</v>
      </c>
      <c r="Y955" s="10">
        <f t="shared" si="65"/>
        <v>2520</v>
      </c>
      <c r="Z955" s="10">
        <f>IFERROR(INDEX(EFs!B:B,MATCH(P955,EFs!A:A,0))*Dataset!Y955/1000,0)</f>
        <v>2.2891501609199998</v>
      </c>
      <c r="AA955">
        <v>32.893996000000001</v>
      </c>
      <c r="AB955">
        <v>-117.239379</v>
      </c>
      <c r="AC955">
        <v>1</v>
      </c>
      <c r="AD955" t="s">
        <v>18394</v>
      </c>
      <c r="AE955">
        <v>10590</v>
      </c>
      <c r="AF955" t="s">
        <v>18762</v>
      </c>
      <c r="AI955" t="s">
        <v>18389</v>
      </c>
      <c r="AJ955" t="s">
        <v>18390</v>
      </c>
      <c r="AK955" t="s">
        <v>18391</v>
      </c>
      <c r="AL955">
        <v>92121</v>
      </c>
      <c r="AM955" t="s">
        <v>18392</v>
      </c>
      <c r="AN955" t="s">
        <v>18397</v>
      </c>
    </row>
    <row r="956" spans="1:40" ht="57.6" x14ac:dyDescent="0.3">
      <c r="A956" t="s">
        <v>4890</v>
      </c>
      <c r="B956" s="2" t="s">
        <v>15</v>
      </c>
      <c r="C956" s="3">
        <v>40025</v>
      </c>
      <c r="D956" t="s">
        <v>16</v>
      </c>
      <c r="E956" t="s">
        <v>4891</v>
      </c>
      <c r="F956" t="s">
        <v>4892</v>
      </c>
      <c r="G956" t="s">
        <v>4893</v>
      </c>
      <c r="H956" s="2" t="s">
        <v>19</v>
      </c>
      <c r="I956" s="2" t="s">
        <v>20</v>
      </c>
      <c r="J956" s="1" t="s">
        <v>4894</v>
      </c>
      <c r="K956" s="1">
        <f t="shared" si="63"/>
        <v>1</v>
      </c>
      <c r="L956" s="1">
        <f t="shared" si="63"/>
        <v>0</v>
      </c>
      <c r="M956" s="1">
        <f t="shared" si="63"/>
        <v>0</v>
      </c>
      <c r="N956" s="1">
        <f t="shared" si="63"/>
        <v>0</v>
      </c>
      <c r="O956" s="1">
        <f t="shared" si="64"/>
        <v>1</v>
      </c>
      <c r="P956" s="1" t="s">
        <v>18346</v>
      </c>
      <c r="Q956" s="1">
        <v>250</v>
      </c>
      <c r="R956" s="1">
        <v>380</v>
      </c>
      <c r="S956" s="9">
        <f t="shared" si="66"/>
        <v>250</v>
      </c>
      <c r="T956" s="3">
        <v>44561</v>
      </c>
      <c r="U956" s="8" t="s">
        <v>4895</v>
      </c>
      <c r="V956" s="3">
        <v>44561</v>
      </c>
      <c r="W956" s="8" t="s">
        <v>4896</v>
      </c>
      <c r="X956" s="8">
        <v>12</v>
      </c>
      <c r="Y956" s="10">
        <f t="shared" si="65"/>
        <v>3000</v>
      </c>
      <c r="Z956" s="10">
        <f>IFERROR(INDEX(EFs!B:B,MATCH(P956,EFs!A:A,0))*Dataset!Y956/1000,0)</f>
        <v>2.7251787629999997</v>
      </c>
      <c r="AA956">
        <v>32.740664000000002</v>
      </c>
      <c r="AB956">
        <v>-117.184138</v>
      </c>
      <c r="AC956">
        <v>0.9</v>
      </c>
      <c r="AD956" t="s">
        <v>18394</v>
      </c>
      <c r="AE956">
        <v>3698</v>
      </c>
      <c r="AF956" t="s">
        <v>18575</v>
      </c>
      <c r="AI956" t="s">
        <v>18389</v>
      </c>
      <c r="AJ956" t="s">
        <v>18390</v>
      </c>
      <c r="AK956" t="s">
        <v>18391</v>
      </c>
      <c r="AL956">
        <v>92101</v>
      </c>
      <c r="AM956" t="s">
        <v>18392</v>
      </c>
      <c r="AN956" t="s">
        <v>18397</v>
      </c>
    </row>
    <row r="957" spans="1:40" ht="72" x14ac:dyDescent="0.3">
      <c r="A957" t="s">
        <v>4897</v>
      </c>
      <c r="B957" s="2" t="s">
        <v>15</v>
      </c>
      <c r="C957" s="3">
        <v>40025</v>
      </c>
      <c r="D957" t="s">
        <v>16</v>
      </c>
      <c r="E957" t="s">
        <v>4898</v>
      </c>
      <c r="F957" t="s">
        <v>4899</v>
      </c>
      <c r="G957" t="s">
        <v>4900</v>
      </c>
      <c r="H957" s="2" t="s">
        <v>504</v>
      </c>
      <c r="I957" s="2" t="s">
        <v>328</v>
      </c>
      <c r="J957" s="1" t="s">
        <v>4901</v>
      </c>
      <c r="K957" s="1">
        <f t="shared" si="63"/>
        <v>1</v>
      </c>
      <c r="L957" s="1">
        <f t="shared" si="63"/>
        <v>0</v>
      </c>
      <c r="M957" s="1">
        <f t="shared" si="63"/>
        <v>0</v>
      </c>
      <c r="N957" s="1">
        <f t="shared" si="63"/>
        <v>0</v>
      </c>
      <c r="O957" s="1">
        <f t="shared" si="64"/>
        <v>1</v>
      </c>
      <c r="P957" s="1" t="s">
        <v>18346</v>
      </c>
      <c r="Q957" s="1">
        <v>230</v>
      </c>
      <c r="R957" s="1">
        <v>395</v>
      </c>
      <c r="S957" s="9">
        <f t="shared" si="66"/>
        <v>230</v>
      </c>
      <c r="T957" s="3">
        <v>44561</v>
      </c>
      <c r="U957" s="8" t="s">
        <v>1378</v>
      </c>
      <c r="V957" s="3">
        <v>44561</v>
      </c>
      <c r="W957" s="8" t="s">
        <v>1379</v>
      </c>
      <c r="X957" s="8">
        <v>4</v>
      </c>
      <c r="Y957" s="10">
        <f t="shared" si="65"/>
        <v>920</v>
      </c>
      <c r="Z957" s="10">
        <f>IFERROR(INDEX(EFs!B:B,MATCH(P957,EFs!A:A,0))*Dataset!Y957/1000,0)</f>
        <v>0.83572148732000007</v>
      </c>
      <c r="AA957">
        <v>32.596735000000002</v>
      </c>
      <c r="AB957">
        <v>-117.019499</v>
      </c>
      <c r="AC957">
        <v>1</v>
      </c>
      <c r="AD957" t="s">
        <v>18387</v>
      </c>
      <c r="AE957">
        <v>1800</v>
      </c>
      <c r="AF957" t="s">
        <v>18940</v>
      </c>
      <c r="AI957" t="s">
        <v>18406</v>
      </c>
      <c r="AJ957" t="s">
        <v>18390</v>
      </c>
      <c r="AK957" t="s">
        <v>18391</v>
      </c>
      <c r="AL957">
        <v>91911</v>
      </c>
      <c r="AM957" t="s">
        <v>18392</v>
      </c>
      <c r="AN957" t="s">
        <v>18393</v>
      </c>
    </row>
    <row r="958" spans="1:40" ht="43.2" x14ac:dyDescent="0.3">
      <c r="A958" t="s">
        <v>4902</v>
      </c>
      <c r="B958" s="2" t="s">
        <v>15</v>
      </c>
      <c r="C958" s="3">
        <v>40025</v>
      </c>
      <c r="D958" t="s">
        <v>16</v>
      </c>
      <c r="E958" t="s">
        <v>4903</v>
      </c>
      <c r="F958" t="s">
        <v>72</v>
      </c>
      <c r="G958" t="s">
        <v>4904</v>
      </c>
      <c r="H958" s="2" t="s">
        <v>201</v>
      </c>
      <c r="I958" s="2" t="s">
        <v>46</v>
      </c>
      <c r="J958" s="1" t="s">
        <v>4905</v>
      </c>
      <c r="K958" s="1">
        <f t="shared" si="63"/>
        <v>1</v>
      </c>
      <c r="L958" s="1">
        <f t="shared" si="63"/>
        <v>0</v>
      </c>
      <c r="M958" s="1">
        <f t="shared" si="63"/>
        <v>0</v>
      </c>
      <c r="N958" s="1">
        <f t="shared" si="63"/>
        <v>0</v>
      </c>
      <c r="O958" s="1">
        <f t="shared" si="64"/>
        <v>1</v>
      </c>
      <c r="P958" s="1" t="s">
        <v>18346</v>
      </c>
      <c r="Q958" s="1">
        <v>250</v>
      </c>
      <c r="R958" s="1">
        <v>380</v>
      </c>
      <c r="S958" s="9">
        <f t="shared" si="66"/>
        <v>250</v>
      </c>
      <c r="T958" s="3">
        <v>44684</v>
      </c>
      <c r="U958" s="8" t="s">
        <v>4906</v>
      </c>
      <c r="V958" s="3">
        <v>44684</v>
      </c>
      <c r="W958" s="8" t="s">
        <v>4907</v>
      </c>
      <c r="X958" s="8">
        <v>0.3</v>
      </c>
      <c r="Y958" s="10">
        <f t="shared" si="65"/>
        <v>75</v>
      </c>
      <c r="Z958" s="10">
        <f>IFERROR(INDEX(EFs!B:B,MATCH(P958,EFs!A:A,0))*Dataset!Y958/1000,0)</f>
        <v>6.8129469075000004E-2</v>
      </c>
      <c r="AA958">
        <v>32.865073000000002</v>
      </c>
      <c r="AB958">
        <v>-117.232125</v>
      </c>
      <c r="AC958">
        <v>0.9</v>
      </c>
      <c r="AD958" t="s">
        <v>18387</v>
      </c>
      <c r="AE958">
        <v>8657</v>
      </c>
      <c r="AF958" t="s">
        <v>18941</v>
      </c>
      <c r="AG958" t="s">
        <v>18510</v>
      </c>
      <c r="AH958">
        <v>123</v>
      </c>
      <c r="AI958" t="s">
        <v>18428</v>
      </c>
      <c r="AJ958" t="s">
        <v>18390</v>
      </c>
      <c r="AK958" t="s">
        <v>18391</v>
      </c>
      <c r="AL958">
        <v>92037</v>
      </c>
      <c r="AM958" t="s">
        <v>18392</v>
      </c>
      <c r="AN958" t="s">
        <v>18393</v>
      </c>
    </row>
    <row r="959" spans="1:40" ht="57.6" x14ac:dyDescent="0.3">
      <c r="A959" t="s">
        <v>4908</v>
      </c>
      <c r="B959" s="2" t="s">
        <v>15</v>
      </c>
      <c r="C959" s="3">
        <v>40025</v>
      </c>
      <c r="D959" t="s">
        <v>16</v>
      </c>
      <c r="E959" t="s">
        <v>4909</v>
      </c>
      <c r="G959" t="s">
        <v>4910</v>
      </c>
      <c r="H959" s="2" t="s">
        <v>781</v>
      </c>
      <c r="I959" s="2" t="s">
        <v>782</v>
      </c>
      <c r="J959" s="1" t="s">
        <v>4911</v>
      </c>
      <c r="K959" s="1">
        <f t="shared" si="63"/>
        <v>1</v>
      </c>
      <c r="L959" s="1">
        <f t="shared" si="63"/>
        <v>0</v>
      </c>
      <c r="M959" s="1">
        <f t="shared" si="63"/>
        <v>0</v>
      </c>
      <c r="N959" s="1">
        <f t="shared" si="63"/>
        <v>0</v>
      </c>
      <c r="O959" s="1">
        <f t="shared" si="64"/>
        <v>1</v>
      </c>
      <c r="P959" s="1" t="s">
        <v>18346</v>
      </c>
      <c r="Q959" s="1">
        <v>500</v>
      </c>
      <c r="R959" s="1">
        <v>750</v>
      </c>
      <c r="S959" s="9">
        <f t="shared" si="66"/>
        <v>500</v>
      </c>
      <c r="T959" s="3">
        <v>44452</v>
      </c>
      <c r="U959" s="8" t="s">
        <v>4912</v>
      </c>
      <c r="V959" s="3">
        <v>44452</v>
      </c>
      <c r="W959" s="8" t="s">
        <v>2907</v>
      </c>
      <c r="X959" s="8">
        <v>5</v>
      </c>
      <c r="Y959" s="10">
        <f t="shared" si="65"/>
        <v>2500</v>
      </c>
      <c r="Z959" s="10">
        <f>IFERROR(INDEX(EFs!B:B,MATCH(P959,EFs!A:A,0))*Dataset!Y959/1000,0)</f>
        <v>2.2709823025000002</v>
      </c>
      <c r="AA959">
        <v>32.894371999999997</v>
      </c>
      <c r="AB959">
        <v>-117.201108</v>
      </c>
      <c r="AC959">
        <v>1</v>
      </c>
      <c r="AD959" t="s">
        <v>18387</v>
      </c>
      <c r="AE959">
        <v>5464</v>
      </c>
      <c r="AF959" t="s">
        <v>18663</v>
      </c>
      <c r="AI959" t="s">
        <v>18389</v>
      </c>
      <c r="AJ959" t="s">
        <v>18390</v>
      </c>
      <c r="AK959" t="s">
        <v>18391</v>
      </c>
      <c r="AL959">
        <v>92121</v>
      </c>
      <c r="AM959" t="s">
        <v>18392</v>
      </c>
      <c r="AN959" t="s">
        <v>18393</v>
      </c>
    </row>
    <row r="960" spans="1:40" ht="43.2" x14ac:dyDescent="0.3">
      <c r="A960" t="s">
        <v>4913</v>
      </c>
      <c r="B960" s="2" t="s">
        <v>15</v>
      </c>
      <c r="C960" s="3">
        <v>40025</v>
      </c>
      <c r="D960" t="s">
        <v>16</v>
      </c>
      <c r="E960" t="s">
        <v>4822</v>
      </c>
      <c r="G960" t="s">
        <v>4888</v>
      </c>
      <c r="H960" s="2" t="s">
        <v>781</v>
      </c>
      <c r="I960" s="2" t="s">
        <v>782</v>
      </c>
      <c r="J960" s="1" t="s">
        <v>4914</v>
      </c>
      <c r="K960" s="1">
        <f t="shared" si="63"/>
        <v>1</v>
      </c>
      <c r="L960" s="1">
        <f t="shared" si="63"/>
        <v>0</v>
      </c>
      <c r="M960" s="1">
        <f t="shared" si="63"/>
        <v>0</v>
      </c>
      <c r="N960" s="1">
        <f t="shared" si="63"/>
        <v>0</v>
      </c>
      <c r="O960" s="1">
        <f t="shared" si="64"/>
        <v>1</v>
      </c>
      <c r="P960" s="1" t="s">
        <v>18346</v>
      </c>
      <c r="Q960" s="1">
        <v>400</v>
      </c>
      <c r="R960" s="1">
        <v>587</v>
      </c>
      <c r="S960" s="9">
        <f t="shared" si="66"/>
        <v>400</v>
      </c>
      <c r="T960" s="3">
        <v>44561</v>
      </c>
      <c r="U960" s="8" t="s">
        <v>4915</v>
      </c>
      <c r="V960" s="3">
        <v>44600</v>
      </c>
      <c r="W960" s="8" t="s">
        <v>4916</v>
      </c>
      <c r="X960" s="8">
        <v>6</v>
      </c>
      <c r="Y960" s="10">
        <f t="shared" si="65"/>
        <v>2400</v>
      </c>
      <c r="Z960" s="10">
        <f>IFERROR(INDEX(EFs!B:B,MATCH(P960,EFs!A:A,0))*Dataset!Y960/1000,0)</f>
        <v>2.1801430104000001</v>
      </c>
      <c r="AA960">
        <v>32.893996000000001</v>
      </c>
      <c r="AB960">
        <v>-117.239379</v>
      </c>
      <c r="AC960">
        <v>1</v>
      </c>
      <c r="AD960" t="s">
        <v>18394</v>
      </c>
      <c r="AE960">
        <v>10590</v>
      </c>
      <c r="AF960" t="s">
        <v>18762</v>
      </c>
      <c r="AI960" t="s">
        <v>18389</v>
      </c>
      <c r="AJ960" t="s">
        <v>18390</v>
      </c>
      <c r="AK960" t="s">
        <v>18391</v>
      </c>
      <c r="AL960">
        <v>92121</v>
      </c>
      <c r="AM960" t="s">
        <v>18392</v>
      </c>
      <c r="AN960" t="s">
        <v>18397</v>
      </c>
    </row>
    <row r="961" spans="1:40" ht="57.6" x14ac:dyDescent="0.3">
      <c r="A961" t="s">
        <v>4917</v>
      </c>
      <c r="B961" s="2" t="s">
        <v>15</v>
      </c>
      <c r="C961" s="3">
        <v>40025</v>
      </c>
      <c r="D961" t="s">
        <v>16</v>
      </c>
      <c r="E961" t="s">
        <v>1036</v>
      </c>
      <c r="F961" t="s">
        <v>4918</v>
      </c>
      <c r="G961" t="s">
        <v>4919</v>
      </c>
      <c r="H961" s="2" t="s">
        <v>4250</v>
      </c>
      <c r="I961" s="2" t="s">
        <v>92</v>
      </c>
      <c r="J961" s="1" t="s">
        <v>4920</v>
      </c>
      <c r="K961" s="1">
        <f t="shared" si="63"/>
        <v>1</v>
      </c>
      <c r="L961" s="1">
        <f t="shared" si="63"/>
        <v>0</v>
      </c>
      <c r="M961" s="1">
        <f t="shared" si="63"/>
        <v>0</v>
      </c>
      <c r="N961" s="1">
        <f t="shared" si="63"/>
        <v>0</v>
      </c>
      <c r="O961" s="1">
        <f t="shared" si="64"/>
        <v>1</v>
      </c>
      <c r="P961" s="1" t="s">
        <v>18346</v>
      </c>
      <c r="Q961" s="1">
        <v>225</v>
      </c>
      <c r="R961" s="1">
        <v>436</v>
      </c>
      <c r="S961" s="9">
        <f t="shared" si="66"/>
        <v>225</v>
      </c>
      <c r="T961" s="8"/>
      <c r="U961" s="8"/>
      <c r="V961" s="8"/>
      <c r="W961" s="8"/>
      <c r="X961" s="8"/>
      <c r="Y961" s="10">
        <f t="shared" si="65"/>
        <v>0</v>
      </c>
      <c r="Z961" s="10">
        <f>IFERROR(INDEX(EFs!B:B,MATCH(P961,EFs!A:A,0))*Dataset!Y961/1000,0)</f>
        <v>0</v>
      </c>
      <c r="AA961">
        <v>32.584024999999997</v>
      </c>
      <c r="AB961">
        <v>-117.105986</v>
      </c>
      <c r="AC961">
        <v>1</v>
      </c>
      <c r="AD961" t="s">
        <v>18394</v>
      </c>
      <c r="AE961">
        <v>1288</v>
      </c>
      <c r="AF961" t="s">
        <v>18616</v>
      </c>
      <c r="AI961" t="s">
        <v>18871</v>
      </c>
      <c r="AJ961" t="s">
        <v>18390</v>
      </c>
      <c r="AK961" t="s">
        <v>18391</v>
      </c>
      <c r="AL961">
        <v>91932</v>
      </c>
      <c r="AM961" t="s">
        <v>18392</v>
      </c>
      <c r="AN961" t="s">
        <v>18397</v>
      </c>
    </row>
    <row r="962" spans="1:40" ht="43.2" x14ac:dyDescent="0.3">
      <c r="A962" t="s">
        <v>4921</v>
      </c>
      <c r="B962" s="2" t="s">
        <v>15</v>
      </c>
      <c r="C962" s="3">
        <v>40025</v>
      </c>
      <c r="D962" t="s">
        <v>16</v>
      </c>
      <c r="E962" t="s">
        <v>4922</v>
      </c>
      <c r="F962" t="s">
        <v>233</v>
      </c>
      <c r="G962" t="s">
        <v>4923</v>
      </c>
      <c r="H962" s="2" t="s">
        <v>364</v>
      </c>
      <c r="I962" s="2" t="s">
        <v>62</v>
      </c>
      <c r="J962" s="1" t="s">
        <v>4924</v>
      </c>
      <c r="K962" s="1">
        <f t="shared" si="63"/>
        <v>0</v>
      </c>
      <c r="L962" s="1">
        <f t="shared" si="63"/>
        <v>0</v>
      </c>
      <c r="M962" s="1">
        <f t="shared" si="63"/>
        <v>0</v>
      </c>
      <c r="N962" s="1">
        <f t="shared" ref="N962:N1025" si="67">IFERROR(IF(SEARCH(N$1,$J962)&gt;0,1),0)</f>
        <v>0</v>
      </c>
      <c r="O962" s="1">
        <f t="shared" si="64"/>
        <v>0</v>
      </c>
      <c r="P962" s="1" t="s">
        <v>18352</v>
      </c>
      <c r="Q962" s="1">
        <v>150</v>
      </c>
      <c r="R962" s="1">
        <v>250</v>
      </c>
      <c r="S962" s="9">
        <f t="shared" si="66"/>
        <v>150</v>
      </c>
      <c r="T962" s="3">
        <v>44560</v>
      </c>
      <c r="U962" s="8" t="s">
        <v>4925</v>
      </c>
      <c r="V962" s="3">
        <v>44645</v>
      </c>
      <c r="W962" s="8" t="s">
        <v>4926</v>
      </c>
      <c r="X962" s="8">
        <v>18.600000000000001</v>
      </c>
      <c r="Y962" s="10">
        <f t="shared" si="65"/>
        <v>2790</v>
      </c>
      <c r="Z962" s="10">
        <f>IFERROR(INDEX(EFs!B:B,MATCH(P962,EFs!A:A,0))*Dataset!Y962/1000,0)</f>
        <v>0</v>
      </c>
      <c r="AA962">
        <v>32.779198999999998</v>
      </c>
      <c r="AB962">
        <v>-117.008236</v>
      </c>
      <c r="AC962">
        <v>1</v>
      </c>
      <c r="AD962" t="s">
        <v>18394</v>
      </c>
      <c r="AE962">
        <v>5525</v>
      </c>
      <c r="AF962" t="s">
        <v>18894</v>
      </c>
      <c r="AI962" t="s">
        <v>18460</v>
      </c>
      <c r="AJ962" t="s">
        <v>18390</v>
      </c>
      <c r="AK962" t="s">
        <v>18391</v>
      </c>
      <c r="AL962">
        <v>91942</v>
      </c>
      <c r="AM962" t="s">
        <v>18392</v>
      </c>
      <c r="AN962" t="s">
        <v>18397</v>
      </c>
    </row>
    <row r="963" spans="1:40" ht="28.8" x14ac:dyDescent="0.3">
      <c r="A963" t="s">
        <v>4927</v>
      </c>
      <c r="B963" s="2" t="s">
        <v>15</v>
      </c>
      <c r="C963" s="3">
        <v>40025</v>
      </c>
      <c r="D963" t="s">
        <v>16</v>
      </c>
      <c r="E963" t="s">
        <v>4922</v>
      </c>
      <c r="F963" t="s">
        <v>233</v>
      </c>
      <c r="G963" t="s">
        <v>4923</v>
      </c>
      <c r="H963" s="2" t="s">
        <v>364</v>
      </c>
      <c r="I963" s="2" t="s">
        <v>62</v>
      </c>
      <c r="J963" s="1" t="s">
        <v>4928</v>
      </c>
      <c r="K963" s="1">
        <f t="shared" ref="K963:N1026" si="68">IFERROR(IF(SEARCH(K$1,$J963)&gt;0,1),0)</f>
        <v>1</v>
      </c>
      <c r="L963" s="1">
        <f t="shared" si="68"/>
        <v>0</v>
      </c>
      <c r="M963" s="1">
        <f t="shared" si="68"/>
        <v>0</v>
      </c>
      <c r="N963" s="1">
        <f t="shared" si="67"/>
        <v>0</v>
      </c>
      <c r="O963" s="1">
        <f t="shared" ref="O963:O1026" si="69">SUM(K963:N963)</f>
        <v>1</v>
      </c>
      <c r="P963" s="1" t="s">
        <v>18346</v>
      </c>
      <c r="Q963" s="1" t="s">
        <v>18355</v>
      </c>
      <c r="R963" s="1">
        <v>130</v>
      </c>
      <c r="S963" s="9">
        <f t="shared" si="66"/>
        <v>96.941000000000003</v>
      </c>
      <c r="T963" s="3">
        <v>44561</v>
      </c>
      <c r="U963" s="8" t="s">
        <v>4929</v>
      </c>
      <c r="V963" s="3">
        <v>44645</v>
      </c>
      <c r="W963" s="8" t="s">
        <v>4930</v>
      </c>
      <c r="X963" s="8">
        <v>30.6</v>
      </c>
      <c r="Y963" s="10">
        <f t="shared" ref="Y963:Y1026" si="70">X963*S963</f>
        <v>2966.3946000000001</v>
      </c>
      <c r="Z963" s="10">
        <f>IFERROR(INDEX(EFs!B:B,MATCH(P963,EFs!A:A,0))*Dataset!Y963/1000,0)</f>
        <v>2.6946518555326264</v>
      </c>
      <c r="AA963">
        <v>32.779198999999998</v>
      </c>
      <c r="AB963">
        <v>-117.008236</v>
      </c>
      <c r="AC963">
        <v>1</v>
      </c>
      <c r="AD963" t="s">
        <v>18394</v>
      </c>
      <c r="AE963">
        <v>5525</v>
      </c>
      <c r="AF963" t="s">
        <v>18894</v>
      </c>
      <c r="AI963" t="s">
        <v>18460</v>
      </c>
      <c r="AJ963" t="s">
        <v>18390</v>
      </c>
      <c r="AK963" t="s">
        <v>18391</v>
      </c>
      <c r="AL963">
        <v>91942</v>
      </c>
      <c r="AM963" t="s">
        <v>18392</v>
      </c>
      <c r="AN963" t="s">
        <v>18397</v>
      </c>
    </row>
    <row r="964" spans="1:40" ht="57.6" x14ac:dyDescent="0.3">
      <c r="A964" t="s">
        <v>4931</v>
      </c>
      <c r="B964" s="2" t="s">
        <v>15</v>
      </c>
      <c r="C964" s="3">
        <v>40025</v>
      </c>
      <c r="D964" t="s">
        <v>16</v>
      </c>
      <c r="E964" t="s">
        <v>4932</v>
      </c>
      <c r="F964" t="s">
        <v>27</v>
      </c>
      <c r="G964" t="s">
        <v>4933</v>
      </c>
      <c r="H964" s="2" t="s">
        <v>364</v>
      </c>
      <c r="I964" s="2" t="s">
        <v>62</v>
      </c>
      <c r="J964" s="1" t="s">
        <v>4934</v>
      </c>
      <c r="K964" s="1">
        <f t="shared" si="68"/>
        <v>1</v>
      </c>
      <c r="L964" s="1">
        <f t="shared" si="68"/>
        <v>0</v>
      </c>
      <c r="M964" s="1">
        <f t="shared" si="68"/>
        <v>0</v>
      </c>
      <c r="N964" s="1">
        <f t="shared" si="67"/>
        <v>0</v>
      </c>
      <c r="O964" s="1">
        <f t="shared" si="69"/>
        <v>1</v>
      </c>
      <c r="P964" s="1" t="s">
        <v>18346</v>
      </c>
      <c r="Q964" s="1">
        <v>200</v>
      </c>
      <c r="R964" s="1">
        <v>299</v>
      </c>
      <c r="S964" s="9">
        <f t="shared" ref="S964:S1027" si="71">IFERROR(IF(Q964&lt;&gt;"",Q964,R964*0.7457),"Unknown")</f>
        <v>200</v>
      </c>
      <c r="T964" s="3">
        <v>44524</v>
      </c>
      <c r="U964" s="8" t="s">
        <v>4935</v>
      </c>
      <c r="V964" s="3">
        <v>44701</v>
      </c>
      <c r="W964" s="8" t="s">
        <v>4936</v>
      </c>
      <c r="X964" s="8">
        <v>4.3</v>
      </c>
      <c r="Y964" s="10">
        <f t="shared" si="70"/>
        <v>860</v>
      </c>
      <c r="Z964" s="10">
        <f>IFERROR(INDEX(EFs!B:B,MATCH(P964,EFs!A:A,0))*Dataset!Y964/1000,0)</f>
        <v>0.78121791206000002</v>
      </c>
      <c r="AA964">
        <v>32.783177000000002</v>
      </c>
      <c r="AB964">
        <v>-117.009288</v>
      </c>
      <c r="AC964">
        <v>1</v>
      </c>
      <c r="AD964" t="s">
        <v>18387</v>
      </c>
      <c r="AE964">
        <v>8765</v>
      </c>
      <c r="AF964" t="s">
        <v>18459</v>
      </c>
      <c r="AI964" t="s">
        <v>18460</v>
      </c>
      <c r="AJ964" t="s">
        <v>18390</v>
      </c>
      <c r="AK964" t="s">
        <v>18391</v>
      </c>
      <c r="AL964">
        <v>91942</v>
      </c>
      <c r="AM964" t="s">
        <v>18392</v>
      </c>
      <c r="AN964" t="s">
        <v>18407</v>
      </c>
    </row>
    <row r="965" spans="1:40" ht="43.2" x14ac:dyDescent="0.3">
      <c r="A965" t="s">
        <v>4937</v>
      </c>
      <c r="B965" s="2" t="s">
        <v>15</v>
      </c>
      <c r="C965" s="3">
        <v>40025</v>
      </c>
      <c r="D965" t="s">
        <v>16</v>
      </c>
      <c r="E965" t="s">
        <v>4938</v>
      </c>
      <c r="F965" t="s">
        <v>27</v>
      </c>
      <c r="G965" t="s">
        <v>4939</v>
      </c>
      <c r="H965" s="2" t="s">
        <v>554</v>
      </c>
      <c r="I965" s="2" t="s">
        <v>84</v>
      </c>
      <c r="J965" s="1" t="s">
        <v>4940</v>
      </c>
      <c r="K965" s="1">
        <f t="shared" si="68"/>
        <v>1</v>
      </c>
      <c r="L965" s="1">
        <f t="shared" si="68"/>
        <v>0</v>
      </c>
      <c r="M965" s="1">
        <f t="shared" si="68"/>
        <v>0</v>
      </c>
      <c r="N965" s="1">
        <f t="shared" si="67"/>
        <v>0</v>
      </c>
      <c r="O965" s="1">
        <f t="shared" si="69"/>
        <v>1</v>
      </c>
      <c r="P965" s="1" t="s">
        <v>18346</v>
      </c>
      <c r="Q965" s="1">
        <v>375</v>
      </c>
      <c r="R965" s="1">
        <v>449</v>
      </c>
      <c r="S965" s="9">
        <f t="shared" si="71"/>
        <v>375</v>
      </c>
      <c r="T965" s="8"/>
      <c r="U965" s="8"/>
      <c r="V965" s="8"/>
      <c r="W965" s="8"/>
      <c r="X965" s="8"/>
      <c r="Y965" s="10">
        <f t="shared" si="70"/>
        <v>0</v>
      </c>
      <c r="Z965" s="10">
        <f>IFERROR(INDEX(EFs!B:B,MATCH(P965,EFs!A:A,0))*Dataset!Y965/1000,0)</f>
        <v>0</v>
      </c>
      <c r="AA965">
        <v>32.684443000000002</v>
      </c>
      <c r="AB965">
        <v>-117.080206</v>
      </c>
      <c r="AC965">
        <v>0.9</v>
      </c>
      <c r="AD965" t="s">
        <v>18387</v>
      </c>
      <c r="AE965">
        <v>2575</v>
      </c>
      <c r="AF965" t="s">
        <v>18942</v>
      </c>
      <c r="AI965" t="s">
        <v>18491</v>
      </c>
      <c r="AJ965" t="s">
        <v>18390</v>
      </c>
      <c r="AK965" t="s">
        <v>18391</v>
      </c>
      <c r="AL965">
        <v>91950</v>
      </c>
      <c r="AM965" t="s">
        <v>18392</v>
      </c>
      <c r="AN965" t="s">
        <v>18393</v>
      </c>
    </row>
    <row r="966" spans="1:40" ht="57.6" x14ac:dyDescent="0.3">
      <c r="A966" t="s">
        <v>4941</v>
      </c>
      <c r="B966" s="2" t="s">
        <v>15</v>
      </c>
      <c r="C966" s="3">
        <v>40025</v>
      </c>
      <c r="D966" t="s">
        <v>16</v>
      </c>
      <c r="E966" t="s">
        <v>4942</v>
      </c>
      <c r="F966" t="s">
        <v>4943</v>
      </c>
      <c r="G966" t="s">
        <v>4944</v>
      </c>
      <c r="H966" s="2" t="s">
        <v>19</v>
      </c>
      <c r="I966" s="2" t="s">
        <v>20</v>
      </c>
      <c r="J966" s="1" t="s">
        <v>4945</v>
      </c>
      <c r="K966" s="1">
        <f t="shared" si="68"/>
        <v>1</v>
      </c>
      <c r="L966" s="1">
        <f t="shared" si="68"/>
        <v>0</v>
      </c>
      <c r="M966" s="1">
        <f t="shared" si="68"/>
        <v>0</v>
      </c>
      <c r="N966" s="1">
        <f t="shared" si="67"/>
        <v>0</v>
      </c>
      <c r="O966" s="1">
        <f t="shared" si="69"/>
        <v>1</v>
      </c>
      <c r="P966" s="1" t="s">
        <v>18346</v>
      </c>
      <c r="Q966" s="1">
        <v>750</v>
      </c>
      <c r="R966" s="1" t="s">
        <v>18352</v>
      </c>
      <c r="S966" s="9">
        <f t="shared" si="71"/>
        <v>750</v>
      </c>
      <c r="T966" s="3">
        <v>44455</v>
      </c>
      <c r="U966" s="8" t="s">
        <v>2423</v>
      </c>
      <c r="V966" s="3">
        <v>44743</v>
      </c>
      <c r="W966" s="8" t="s">
        <v>4858</v>
      </c>
      <c r="X966" s="8">
        <v>8.8000000000000007</v>
      </c>
      <c r="Y966" s="10">
        <f t="shared" si="70"/>
        <v>6600.0000000000009</v>
      </c>
      <c r="Z966" s="10">
        <f>IFERROR(INDEX(EFs!B:B,MATCH(P966,EFs!A:A,0))*Dataset!Y966/1000,0)</f>
        <v>5.9953932786000017</v>
      </c>
      <c r="AA966">
        <v>32.717348999999999</v>
      </c>
      <c r="AB966">
        <v>-117.16430699999999</v>
      </c>
      <c r="AC966">
        <v>1</v>
      </c>
      <c r="AD966" t="s">
        <v>18387</v>
      </c>
      <c r="AE966">
        <v>1173</v>
      </c>
      <c r="AF966" t="s">
        <v>18661</v>
      </c>
      <c r="AI966" t="s">
        <v>18389</v>
      </c>
      <c r="AJ966" t="s">
        <v>18390</v>
      </c>
      <c r="AK966" t="s">
        <v>18391</v>
      </c>
      <c r="AL966">
        <v>92101</v>
      </c>
      <c r="AM966" t="s">
        <v>18392</v>
      </c>
      <c r="AN966" t="s">
        <v>18393</v>
      </c>
    </row>
    <row r="967" spans="1:40" ht="57.6" x14ac:dyDescent="0.3">
      <c r="A967" t="s">
        <v>4946</v>
      </c>
      <c r="B967" s="2" t="s">
        <v>15</v>
      </c>
      <c r="C967" s="3">
        <v>40025</v>
      </c>
      <c r="D967" t="s">
        <v>16</v>
      </c>
      <c r="E967" t="s">
        <v>4942</v>
      </c>
      <c r="F967" t="s">
        <v>4943</v>
      </c>
      <c r="G967" t="s">
        <v>4944</v>
      </c>
      <c r="H967" s="2" t="s">
        <v>19</v>
      </c>
      <c r="I967" s="2" t="s">
        <v>20</v>
      </c>
      <c r="J967" s="1" t="s">
        <v>4947</v>
      </c>
      <c r="K967" s="1">
        <f t="shared" si="68"/>
        <v>1</v>
      </c>
      <c r="L967" s="1">
        <f t="shared" si="68"/>
        <v>0</v>
      </c>
      <c r="M967" s="1">
        <f t="shared" si="68"/>
        <v>0</v>
      </c>
      <c r="N967" s="1">
        <f t="shared" si="67"/>
        <v>0</v>
      </c>
      <c r="O967" s="1">
        <f t="shared" si="69"/>
        <v>1</v>
      </c>
      <c r="P967" s="1" t="s">
        <v>18346</v>
      </c>
      <c r="Q967" s="1">
        <v>750</v>
      </c>
      <c r="R967" s="1">
        <v>1106</v>
      </c>
      <c r="S967" s="9">
        <f t="shared" si="71"/>
        <v>750</v>
      </c>
      <c r="T967" s="3">
        <v>44455</v>
      </c>
      <c r="U967" s="8" t="s">
        <v>4948</v>
      </c>
      <c r="V967" s="3">
        <v>44743</v>
      </c>
      <c r="W967" s="8" t="s">
        <v>4949</v>
      </c>
      <c r="X967" s="8">
        <v>11.1</v>
      </c>
      <c r="Y967" s="10">
        <f t="shared" si="70"/>
        <v>8325</v>
      </c>
      <c r="Z967" s="10">
        <f>IFERROR(INDEX(EFs!B:B,MATCH(P967,EFs!A:A,0))*Dataset!Y967/1000,0)</f>
        <v>7.5623710673249995</v>
      </c>
      <c r="AA967">
        <v>32.717348999999999</v>
      </c>
      <c r="AB967">
        <v>-117.16430699999999</v>
      </c>
      <c r="AC967">
        <v>1</v>
      </c>
      <c r="AD967" t="s">
        <v>18387</v>
      </c>
      <c r="AE967">
        <v>1173</v>
      </c>
      <c r="AF967" t="s">
        <v>18661</v>
      </c>
      <c r="AI967" t="s">
        <v>18389</v>
      </c>
      <c r="AJ967" t="s">
        <v>18390</v>
      </c>
      <c r="AK967" t="s">
        <v>18391</v>
      </c>
      <c r="AL967">
        <v>92101</v>
      </c>
      <c r="AM967" t="s">
        <v>18392</v>
      </c>
      <c r="AN967" t="s">
        <v>18393</v>
      </c>
    </row>
    <row r="968" spans="1:40" ht="43.2" x14ac:dyDescent="0.3">
      <c r="A968" t="s">
        <v>4950</v>
      </c>
      <c r="B968" s="2" t="s">
        <v>15</v>
      </c>
      <c r="C968" s="3">
        <v>40025</v>
      </c>
      <c r="D968" t="s">
        <v>16</v>
      </c>
      <c r="E968" t="s">
        <v>3415</v>
      </c>
      <c r="F968" t="s">
        <v>3416</v>
      </c>
      <c r="G968" t="s">
        <v>4951</v>
      </c>
      <c r="H968" s="2" t="s">
        <v>610</v>
      </c>
      <c r="I968" s="2" t="s">
        <v>30</v>
      </c>
      <c r="J968" s="1" t="s">
        <v>4952</v>
      </c>
      <c r="K968" s="1">
        <f t="shared" si="68"/>
        <v>1</v>
      </c>
      <c r="L968" s="1">
        <f t="shared" si="68"/>
        <v>0</v>
      </c>
      <c r="M968" s="1">
        <f t="shared" si="68"/>
        <v>0</v>
      </c>
      <c r="N968" s="1">
        <f t="shared" si="67"/>
        <v>0</v>
      </c>
      <c r="O968" s="1">
        <f t="shared" si="69"/>
        <v>1</v>
      </c>
      <c r="P968" s="1" t="s">
        <v>18346</v>
      </c>
      <c r="Q968" s="1">
        <v>175</v>
      </c>
      <c r="R968" s="1">
        <v>314</v>
      </c>
      <c r="S968" s="9">
        <f t="shared" si="71"/>
        <v>175</v>
      </c>
      <c r="T968" s="3">
        <v>44610</v>
      </c>
      <c r="U968" s="8" t="s">
        <v>4953</v>
      </c>
      <c r="V968" s="3">
        <v>44610</v>
      </c>
      <c r="W968" s="8" t="s">
        <v>4954</v>
      </c>
      <c r="X968" s="8">
        <v>1.3</v>
      </c>
      <c r="Y968" s="10">
        <f t="shared" si="70"/>
        <v>227.5</v>
      </c>
      <c r="Z968" s="10">
        <f>IFERROR(INDEX(EFs!B:B,MATCH(P968,EFs!A:A,0))*Dataset!Y968/1000,0)</f>
        <v>0.20665938952749999</v>
      </c>
      <c r="AA968">
        <v>33.022388999999997</v>
      </c>
      <c r="AB968">
        <v>-117.082905</v>
      </c>
      <c r="AC968">
        <v>0.9</v>
      </c>
      <c r="AD968" t="s">
        <v>18387</v>
      </c>
      <c r="AE968">
        <v>11440</v>
      </c>
      <c r="AF968" t="s">
        <v>18943</v>
      </c>
      <c r="AI968" t="s">
        <v>18389</v>
      </c>
      <c r="AJ968" t="s">
        <v>18390</v>
      </c>
      <c r="AK968" t="s">
        <v>18391</v>
      </c>
      <c r="AL968">
        <v>92127</v>
      </c>
      <c r="AM968" t="s">
        <v>18392</v>
      </c>
      <c r="AN968" t="s">
        <v>18407</v>
      </c>
    </row>
    <row r="969" spans="1:40" ht="28.8" x14ac:dyDescent="0.3">
      <c r="A969" t="s">
        <v>4955</v>
      </c>
      <c r="B969" s="2" t="s">
        <v>15</v>
      </c>
      <c r="C969" s="3">
        <v>40025</v>
      </c>
      <c r="D969" t="s">
        <v>16</v>
      </c>
      <c r="E969" t="s">
        <v>4872</v>
      </c>
      <c r="F969" t="s">
        <v>4873</v>
      </c>
      <c r="G969" t="s">
        <v>4874</v>
      </c>
      <c r="H969" s="2" t="s">
        <v>201</v>
      </c>
      <c r="I969" s="2" t="s">
        <v>46</v>
      </c>
      <c r="J969" s="1" t="s">
        <v>4956</v>
      </c>
      <c r="K969" s="1">
        <f t="shared" si="68"/>
        <v>0</v>
      </c>
      <c r="L969" s="1">
        <f t="shared" si="68"/>
        <v>0</v>
      </c>
      <c r="M969" s="1">
        <f t="shared" si="68"/>
        <v>0</v>
      </c>
      <c r="N969" s="1">
        <f t="shared" si="67"/>
        <v>0</v>
      </c>
      <c r="O969" s="1">
        <f t="shared" si="69"/>
        <v>0</v>
      </c>
      <c r="P969" s="1" t="s">
        <v>18352</v>
      </c>
      <c r="Q969" s="1">
        <v>880</v>
      </c>
      <c r="R969" s="1">
        <v>1180</v>
      </c>
      <c r="S969" s="9">
        <f t="shared" si="71"/>
        <v>880</v>
      </c>
      <c r="T969" s="3">
        <v>44700</v>
      </c>
      <c r="U969" s="8" t="s">
        <v>4957</v>
      </c>
      <c r="V969" s="3">
        <v>44700</v>
      </c>
      <c r="W969" s="8" t="s">
        <v>762</v>
      </c>
      <c r="X969" s="8">
        <v>15</v>
      </c>
      <c r="Y969" s="10">
        <f t="shared" si="70"/>
        <v>13200</v>
      </c>
      <c r="Z969" s="10">
        <f>IFERROR(INDEX(EFs!B:B,MATCH(P969,EFs!A:A,0))*Dataset!Y969/1000,0)</f>
        <v>0</v>
      </c>
      <c r="AA969">
        <v>32.887096999999997</v>
      </c>
      <c r="AB969">
        <v>-117.245762</v>
      </c>
      <c r="AC969">
        <v>1</v>
      </c>
      <c r="AD969" t="s">
        <v>18387</v>
      </c>
      <c r="AE969">
        <v>10010</v>
      </c>
      <c r="AF969" t="s">
        <v>18937</v>
      </c>
      <c r="AI969" t="s">
        <v>18428</v>
      </c>
      <c r="AJ969" t="s">
        <v>18390</v>
      </c>
      <c r="AK969" t="s">
        <v>18391</v>
      </c>
      <c r="AL969">
        <v>92037</v>
      </c>
      <c r="AM969" t="s">
        <v>18392</v>
      </c>
      <c r="AN969" t="s">
        <v>18393</v>
      </c>
    </row>
    <row r="970" spans="1:40" ht="28.8" x14ac:dyDescent="0.3">
      <c r="A970" t="s">
        <v>4958</v>
      </c>
      <c r="B970" s="2" t="s">
        <v>15</v>
      </c>
      <c r="C970" s="3">
        <v>40025</v>
      </c>
      <c r="D970" t="s">
        <v>16</v>
      </c>
      <c r="E970" t="s">
        <v>4872</v>
      </c>
      <c r="F970" t="s">
        <v>4873</v>
      </c>
      <c r="G970" t="s">
        <v>4874</v>
      </c>
      <c r="H970" s="2" t="s">
        <v>201</v>
      </c>
      <c r="I970" s="2" t="s">
        <v>46</v>
      </c>
      <c r="J970" s="1" t="s">
        <v>4959</v>
      </c>
      <c r="K970" s="1">
        <f t="shared" si="68"/>
        <v>0</v>
      </c>
      <c r="L970" s="1">
        <f t="shared" si="68"/>
        <v>0</v>
      </c>
      <c r="M970" s="1">
        <f t="shared" si="68"/>
        <v>0</v>
      </c>
      <c r="N970" s="1">
        <f t="shared" si="67"/>
        <v>0</v>
      </c>
      <c r="O970" s="1">
        <f t="shared" si="69"/>
        <v>0</v>
      </c>
      <c r="P970" s="1" t="s">
        <v>18352</v>
      </c>
      <c r="Q970" s="1">
        <v>350</v>
      </c>
      <c r="R970" s="1">
        <v>475</v>
      </c>
      <c r="S970" s="9">
        <f t="shared" si="71"/>
        <v>350</v>
      </c>
      <c r="T970" s="3">
        <v>44562</v>
      </c>
      <c r="U970" s="8" t="s">
        <v>4960</v>
      </c>
      <c r="V970" s="3">
        <v>44700</v>
      </c>
      <c r="W970" s="8" t="s">
        <v>4961</v>
      </c>
      <c r="X970" s="8">
        <v>-1</v>
      </c>
      <c r="Y970" s="10">
        <f t="shared" si="70"/>
        <v>-350</v>
      </c>
      <c r="Z970" s="10">
        <f>IFERROR(INDEX(EFs!B:B,MATCH(P970,EFs!A:A,0))*Dataset!Y970/1000,0)</f>
        <v>0</v>
      </c>
      <c r="AA970">
        <v>32.887096999999997</v>
      </c>
      <c r="AB970">
        <v>-117.245762</v>
      </c>
      <c r="AC970">
        <v>1</v>
      </c>
      <c r="AD970" t="s">
        <v>18387</v>
      </c>
      <c r="AE970">
        <v>10010</v>
      </c>
      <c r="AF970" t="s">
        <v>18937</v>
      </c>
      <c r="AI970" t="s">
        <v>18428</v>
      </c>
      <c r="AJ970" t="s">
        <v>18390</v>
      </c>
      <c r="AK970" t="s">
        <v>18391</v>
      </c>
      <c r="AL970">
        <v>92037</v>
      </c>
      <c r="AM970" t="s">
        <v>18392</v>
      </c>
      <c r="AN970" t="s">
        <v>18393</v>
      </c>
    </row>
    <row r="971" spans="1:40" ht="28.8" x14ac:dyDescent="0.3">
      <c r="A971" t="s">
        <v>4962</v>
      </c>
      <c r="B971" s="2" t="s">
        <v>15</v>
      </c>
      <c r="C971" s="3">
        <v>40025</v>
      </c>
      <c r="D971" t="s">
        <v>25</v>
      </c>
      <c r="E971" t="s">
        <v>3322</v>
      </c>
      <c r="F971" t="s">
        <v>2100</v>
      </c>
      <c r="G971" t="s">
        <v>2101</v>
      </c>
      <c r="H971" s="2" t="s">
        <v>19</v>
      </c>
      <c r="I971" s="2" t="s">
        <v>20</v>
      </c>
      <c r="J971" s="1" t="s">
        <v>4963</v>
      </c>
      <c r="K971" s="1">
        <f t="shared" si="68"/>
        <v>1</v>
      </c>
      <c r="L971" s="1">
        <f t="shared" si="68"/>
        <v>0</v>
      </c>
      <c r="M971" s="1">
        <f t="shared" si="68"/>
        <v>0</v>
      </c>
      <c r="N971" s="1">
        <f t="shared" si="67"/>
        <v>0</v>
      </c>
      <c r="O971" s="1">
        <f t="shared" si="69"/>
        <v>1</v>
      </c>
      <c r="P971" s="1" t="s">
        <v>18346</v>
      </c>
      <c r="Q971" s="1" t="s">
        <v>18355</v>
      </c>
      <c r="R971" s="1">
        <v>211</v>
      </c>
      <c r="S971" s="9">
        <f t="shared" si="71"/>
        <v>157.34270000000001</v>
      </c>
      <c r="T971" s="3">
        <v>44386</v>
      </c>
      <c r="U971" s="8" t="s">
        <v>4964</v>
      </c>
      <c r="V971" s="3">
        <v>44679</v>
      </c>
      <c r="W971" s="8" t="s">
        <v>4965</v>
      </c>
      <c r="X971" s="8">
        <v>10.8</v>
      </c>
      <c r="Y971" s="10">
        <f t="shared" si="70"/>
        <v>1699.3011600000002</v>
      </c>
      <c r="Z971" s="10">
        <f>IFERROR(INDEX(EFs!B:B,MATCH(P971,EFs!A:A,0))*Dataset!Y971/1000,0)</f>
        <v>1.5436331443910885</v>
      </c>
      <c r="AA971">
        <v>32.729312999999998</v>
      </c>
      <c r="AB971">
        <v>-117.190921</v>
      </c>
      <c r="AC971">
        <v>1</v>
      </c>
      <c r="AD971" t="s">
        <v>18394</v>
      </c>
      <c r="AE971">
        <v>3225</v>
      </c>
      <c r="AF971" t="s">
        <v>18598</v>
      </c>
      <c r="AI971" t="s">
        <v>18389</v>
      </c>
      <c r="AJ971" t="s">
        <v>18390</v>
      </c>
      <c r="AK971" t="s">
        <v>18391</v>
      </c>
      <c r="AL971">
        <v>92101</v>
      </c>
      <c r="AM971" t="s">
        <v>18392</v>
      </c>
      <c r="AN971" t="s">
        <v>18397</v>
      </c>
    </row>
    <row r="972" spans="1:40" ht="28.8" x14ac:dyDescent="0.3">
      <c r="A972" t="s">
        <v>4966</v>
      </c>
      <c r="B972" s="2" t="s">
        <v>15</v>
      </c>
      <c r="C972" s="3">
        <v>40025</v>
      </c>
      <c r="D972" t="s">
        <v>25</v>
      </c>
      <c r="E972" t="s">
        <v>4822</v>
      </c>
      <c r="G972" t="s">
        <v>4967</v>
      </c>
      <c r="H972" s="2" t="s">
        <v>201</v>
      </c>
      <c r="I972" s="2" t="s">
        <v>46</v>
      </c>
      <c r="J972" s="1" t="s">
        <v>4968</v>
      </c>
      <c r="K972" s="1">
        <f t="shared" si="68"/>
        <v>1</v>
      </c>
      <c r="L972" s="1">
        <f t="shared" si="68"/>
        <v>0</v>
      </c>
      <c r="M972" s="1">
        <f t="shared" si="68"/>
        <v>0</v>
      </c>
      <c r="N972" s="1">
        <f t="shared" si="67"/>
        <v>0</v>
      </c>
      <c r="O972" s="1">
        <f t="shared" si="69"/>
        <v>1</v>
      </c>
      <c r="P972" s="1" t="s">
        <v>18346</v>
      </c>
      <c r="Q972" s="1" t="s">
        <v>18355</v>
      </c>
      <c r="R972" s="1">
        <v>2018</v>
      </c>
      <c r="S972" s="9">
        <f t="shared" si="71"/>
        <v>1504.8226</v>
      </c>
      <c r="T972" s="3">
        <v>44721</v>
      </c>
      <c r="U972" s="8" t="s">
        <v>4969</v>
      </c>
      <c r="V972" s="3">
        <v>44721</v>
      </c>
      <c r="W972" s="8" t="s">
        <v>4970</v>
      </c>
      <c r="X972" s="8">
        <v>3.8</v>
      </c>
      <c r="Y972" s="10">
        <f t="shared" si="70"/>
        <v>5718.3258799999994</v>
      </c>
      <c r="Z972" s="10">
        <f>IFERROR(INDEX(EFs!B:B,MATCH(P972,EFs!A:A,0))*Dataset!Y972/1000,0)</f>
        <v>5.1944867493630955</v>
      </c>
      <c r="AA972">
        <v>32.896501999999998</v>
      </c>
      <c r="AB972">
        <v>-117.242644</v>
      </c>
      <c r="AC972">
        <v>0.9</v>
      </c>
      <c r="AD972" t="s">
        <v>18387</v>
      </c>
      <c r="AE972">
        <v>10650</v>
      </c>
      <c r="AF972" t="s">
        <v>18493</v>
      </c>
      <c r="AI972" t="s">
        <v>18428</v>
      </c>
      <c r="AJ972" t="s">
        <v>18390</v>
      </c>
      <c r="AK972" t="s">
        <v>18391</v>
      </c>
      <c r="AL972">
        <v>92037</v>
      </c>
      <c r="AM972" t="s">
        <v>18392</v>
      </c>
      <c r="AN972" t="s">
        <v>18393</v>
      </c>
    </row>
    <row r="973" spans="1:40" ht="28.8" x14ac:dyDescent="0.3">
      <c r="A973" t="s">
        <v>4971</v>
      </c>
      <c r="B973" s="2" t="s">
        <v>15</v>
      </c>
      <c r="C973" s="3">
        <v>40025</v>
      </c>
      <c r="D973" t="s">
        <v>25</v>
      </c>
      <c r="E973" t="s">
        <v>4822</v>
      </c>
      <c r="G973" t="s">
        <v>4967</v>
      </c>
      <c r="H973" s="2" t="s">
        <v>201</v>
      </c>
      <c r="I973" s="2" t="s">
        <v>46</v>
      </c>
      <c r="J973" s="1" t="s">
        <v>4972</v>
      </c>
      <c r="K973" s="1">
        <f t="shared" si="68"/>
        <v>1</v>
      </c>
      <c r="L973" s="1">
        <f t="shared" si="68"/>
        <v>0</v>
      </c>
      <c r="M973" s="1">
        <f t="shared" si="68"/>
        <v>0</v>
      </c>
      <c r="N973" s="1">
        <f t="shared" si="67"/>
        <v>0</v>
      </c>
      <c r="O973" s="1">
        <f t="shared" si="69"/>
        <v>1</v>
      </c>
      <c r="P973" s="1" t="s">
        <v>18346</v>
      </c>
      <c r="Q973" s="1" t="s">
        <v>18355</v>
      </c>
      <c r="R973" s="1">
        <v>2018</v>
      </c>
      <c r="S973" s="9">
        <f t="shared" si="71"/>
        <v>1504.8226</v>
      </c>
      <c r="T973" s="3">
        <v>44721</v>
      </c>
      <c r="U973" s="8" t="s">
        <v>4973</v>
      </c>
      <c r="V973" s="3">
        <v>44721</v>
      </c>
      <c r="W973" s="8" t="s">
        <v>4974</v>
      </c>
      <c r="X973" s="8">
        <v>3.9</v>
      </c>
      <c r="Y973" s="10">
        <f t="shared" si="70"/>
        <v>5868.8081400000001</v>
      </c>
      <c r="Z973" s="10">
        <f>IFERROR(INDEX(EFs!B:B,MATCH(P973,EFs!A:A,0))*Dataset!Y973/1000,0)</f>
        <v>5.3311837690831769</v>
      </c>
      <c r="AA973">
        <v>32.896501999999998</v>
      </c>
      <c r="AB973">
        <v>-117.242644</v>
      </c>
      <c r="AC973">
        <v>0.9</v>
      </c>
      <c r="AD973" t="s">
        <v>18387</v>
      </c>
      <c r="AE973">
        <v>10650</v>
      </c>
      <c r="AF973" t="s">
        <v>18493</v>
      </c>
      <c r="AI973" t="s">
        <v>18428</v>
      </c>
      <c r="AJ973" t="s">
        <v>18390</v>
      </c>
      <c r="AK973" t="s">
        <v>18391</v>
      </c>
      <c r="AL973">
        <v>92037</v>
      </c>
      <c r="AM973" t="s">
        <v>18392</v>
      </c>
      <c r="AN973" t="s">
        <v>18393</v>
      </c>
    </row>
    <row r="974" spans="1:40" ht="28.8" x14ac:dyDescent="0.3">
      <c r="A974" t="s">
        <v>4975</v>
      </c>
      <c r="B974" s="2" t="s">
        <v>15</v>
      </c>
      <c r="C974" s="3">
        <v>40025</v>
      </c>
      <c r="D974" t="s">
        <v>25</v>
      </c>
      <c r="E974" t="s">
        <v>4976</v>
      </c>
      <c r="F974" t="s">
        <v>4440</v>
      </c>
      <c r="G974" t="s">
        <v>4977</v>
      </c>
      <c r="H974" s="2" t="s">
        <v>3078</v>
      </c>
      <c r="I974" s="2" t="s">
        <v>236</v>
      </c>
      <c r="J974" s="1" t="s">
        <v>4978</v>
      </c>
      <c r="K974" s="1">
        <f t="shared" si="68"/>
        <v>1</v>
      </c>
      <c r="L974" s="1">
        <f t="shared" si="68"/>
        <v>0</v>
      </c>
      <c r="M974" s="1">
        <f t="shared" si="68"/>
        <v>0</v>
      </c>
      <c r="N974" s="1">
        <f t="shared" si="67"/>
        <v>0</v>
      </c>
      <c r="O974" s="1">
        <f t="shared" si="69"/>
        <v>1</v>
      </c>
      <c r="P974" s="1" t="s">
        <v>18346</v>
      </c>
      <c r="Q974" s="1" t="s">
        <v>18355</v>
      </c>
      <c r="R974" s="1">
        <v>2032</v>
      </c>
      <c r="S974" s="9">
        <f t="shared" si="71"/>
        <v>1515.2624000000001</v>
      </c>
      <c r="T974" s="3">
        <v>44533</v>
      </c>
      <c r="U974" s="8" t="s">
        <v>4647</v>
      </c>
      <c r="V974" s="3">
        <v>44533</v>
      </c>
      <c r="W974" s="8" t="s">
        <v>4979</v>
      </c>
      <c r="X974" s="8">
        <v>14</v>
      </c>
      <c r="Y974" s="10">
        <f t="shared" si="70"/>
        <v>21213.673600000002</v>
      </c>
      <c r="Z974" s="10">
        <f>IFERROR(INDEX(EFs!B:B,MATCH(P974,EFs!A:A,0))*Dataset!Y974/1000,0)</f>
        <v>19.270350926644586</v>
      </c>
      <c r="AA974">
        <v>32.822662999999999</v>
      </c>
      <c r="AB974">
        <v>-117.17640900000001</v>
      </c>
      <c r="AC974">
        <v>1</v>
      </c>
      <c r="AD974" t="s">
        <v>18387</v>
      </c>
      <c r="AE974">
        <v>5690</v>
      </c>
      <c r="AF974" t="s">
        <v>18944</v>
      </c>
      <c r="AI974" t="s">
        <v>18389</v>
      </c>
      <c r="AJ974" t="s">
        <v>18390</v>
      </c>
      <c r="AK974" t="s">
        <v>18391</v>
      </c>
      <c r="AL974">
        <v>92117</v>
      </c>
      <c r="AM974" t="s">
        <v>18392</v>
      </c>
      <c r="AN974" t="s">
        <v>18393</v>
      </c>
    </row>
    <row r="975" spans="1:40" ht="28.8" x14ac:dyDescent="0.3">
      <c r="A975" t="s">
        <v>4980</v>
      </c>
      <c r="B975" s="2" t="s">
        <v>15</v>
      </c>
      <c r="C975" s="3">
        <v>40025</v>
      </c>
      <c r="D975" t="s">
        <v>25</v>
      </c>
      <c r="E975" t="s">
        <v>3915</v>
      </c>
      <c r="F975" t="s">
        <v>3641</v>
      </c>
      <c r="G975" t="s">
        <v>3916</v>
      </c>
      <c r="H975" s="2" t="s">
        <v>610</v>
      </c>
      <c r="I975" s="2" t="s">
        <v>30</v>
      </c>
      <c r="J975" s="1" t="s">
        <v>4981</v>
      </c>
      <c r="K975" s="1">
        <f t="shared" si="68"/>
        <v>1</v>
      </c>
      <c r="L975" s="1">
        <f t="shared" si="68"/>
        <v>0</v>
      </c>
      <c r="M975" s="1">
        <f t="shared" si="68"/>
        <v>0</v>
      </c>
      <c r="N975" s="1">
        <f t="shared" si="67"/>
        <v>0</v>
      </c>
      <c r="O975" s="1">
        <f t="shared" si="69"/>
        <v>1</v>
      </c>
      <c r="P975" s="1" t="s">
        <v>18346</v>
      </c>
      <c r="Q975" s="1" t="s">
        <v>18355</v>
      </c>
      <c r="R975" s="1">
        <v>746</v>
      </c>
      <c r="S975" s="9">
        <f t="shared" si="71"/>
        <v>556.29219999999998</v>
      </c>
      <c r="T975" s="3">
        <v>44629</v>
      </c>
      <c r="U975" s="8" t="s">
        <v>4982</v>
      </c>
      <c r="V975" s="3">
        <v>44629</v>
      </c>
      <c r="W975" s="8" t="s">
        <v>4983</v>
      </c>
      <c r="X975" s="8">
        <v>5</v>
      </c>
      <c r="Y975" s="10">
        <f t="shared" si="70"/>
        <v>2781.4609999999998</v>
      </c>
      <c r="Z975" s="10">
        <f>IFERROR(INDEX(EFs!B:B,MATCH(P975,EFs!A:A,0))*Dataset!Y975/1000,0)</f>
        <v>2.5266594824375805</v>
      </c>
      <c r="AA975">
        <v>33.011589000000001</v>
      </c>
      <c r="AB975">
        <v>-117.087192</v>
      </c>
      <c r="AC975">
        <v>1</v>
      </c>
      <c r="AD975" t="s">
        <v>18387</v>
      </c>
      <c r="AE975">
        <v>16399</v>
      </c>
      <c r="AF975" t="s">
        <v>18842</v>
      </c>
      <c r="AI975" t="s">
        <v>18389</v>
      </c>
      <c r="AJ975" t="s">
        <v>18390</v>
      </c>
      <c r="AK975" t="s">
        <v>18391</v>
      </c>
      <c r="AL975">
        <v>92127</v>
      </c>
      <c r="AM975" t="s">
        <v>18392</v>
      </c>
      <c r="AN975" t="s">
        <v>2733</v>
      </c>
    </row>
    <row r="976" spans="1:40" ht="28.8" x14ac:dyDescent="0.3">
      <c r="A976" t="s">
        <v>4984</v>
      </c>
      <c r="B976" s="2" t="s">
        <v>15</v>
      </c>
      <c r="C976" s="3">
        <v>40025</v>
      </c>
      <c r="D976" t="s">
        <v>25</v>
      </c>
      <c r="E976" t="s">
        <v>3816</v>
      </c>
      <c r="F976" t="s">
        <v>36</v>
      </c>
      <c r="G976" t="s">
        <v>3817</v>
      </c>
      <c r="H976" s="2" t="s">
        <v>320</v>
      </c>
      <c r="I976" s="2" t="s">
        <v>46</v>
      </c>
      <c r="J976" s="1" t="s">
        <v>4985</v>
      </c>
      <c r="K976" s="1">
        <f t="shared" si="68"/>
        <v>1</v>
      </c>
      <c r="L976" s="1">
        <f t="shared" si="68"/>
        <v>0</v>
      </c>
      <c r="M976" s="1">
        <f t="shared" si="68"/>
        <v>0</v>
      </c>
      <c r="N976" s="1">
        <f t="shared" si="67"/>
        <v>0</v>
      </c>
      <c r="O976" s="1">
        <f t="shared" si="69"/>
        <v>1</v>
      </c>
      <c r="P976" s="1" t="s">
        <v>18346</v>
      </c>
      <c r="Q976" s="1" t="s">
        <v>18355</v>
      </c>
      <c r="R976" s="1">
        <v>195</v>
      </c>
      <c r="S976" s="9">
        <f t="shared" si="71"/>
        <v>145.41150000000002</v>
      </c>
      <c r="T976" s="3">
        <v>44371</v>
      </c>
      <c r="U976" s="8" t="s">
        <v>4986</v>
      </c>
      <c r="V976" s="3">
        <v>44767</v>
      </c>
      <c r="W976" s="8" t="s">
        <v>4987</v>
      </c>
      <c r="X976" s="8">
        <v>11</v>
      </c>
      <c r="Y976" s="10">
        <f t="shared" si="70"/>
        <v>1599.5265000000002</v>
      </c>
      <c r="Z976" s="10">
        <f>IFERROR(INDEX(EFs!B:B,MATCH(P976,EFs!A:A,0))*Dataset!Y976/1000,0)</f>
        <v>1.4529985495519067</v>
      </c>
      <c r="AA976">
        <v>32.875765999999999</v>
      </c>
      <c r="AB976">
        <v>-117.239553</v>
      </c>
      <c r="AC976">
        <v>0.9</v>
      </c>
      <c r="AD976" t="s">
        <v>18387</v>
      </c>
      <c r="AE976">
        <v>9500</v>
      </c>
      <c r="AF976" t="s">
        <v>18451</v>
      </c>
      <c r="AG976" t="s">
        <v>18831</v>
      </c>
      <c r="AH976">
        <v>89</v>
      </c>
      <c r="AI976" t="s">
        <v>18428</v>
      </c>
      <c r="AJ976" t="s">
        <v>18390</v>
      </c>
      <c r="AK976" t="s">
        <v>18391</v>
      </c>
      <c r="AL976">
        <v>92093</v>
      </c>
      <c r="AM976" t="s">
        <v>18392</v>
      </c>
      <c r="AN976" t="s">
        <v>18393</v>
      </c>
    </row>
    <row r="977" spans="1:40" ht="28.8" x14ac:dyDescent="0.3">
      <c r="A977" t="s">
        <v>4988</v>
      </c>
      <c r="B977" s="2" t="s">
        <v>15</v>
      </c>
      <c r="C977" s="3">
        <v>40025</v>
      </c>
      <c r="D977" t="s">
        <v>25</v>
      </c>
      <c r="E977" t="s">
        <v>3816</v>
      </c>
      <c r="F977" t="s">
        <v>36</v>
      </c>
      <c r="G977" t="s">
        <v>3817</v>
      </c>
      <c r="H977" s="2" t="s">
        <v>320</v>
      </c>
      <c r="I977" s="2" t="s">
        <v>46</v>
      </c>
      <c r="J977" s="1" t="s">
        <v>4989</v>
      </c>
      <c r="K977" s="1">
        <f t="shared" si="68"/>
        <v>1</v>
      </c>
      <c r="L977" s="1">
        <f t="shared" si="68"/>
        <v>0</v>
      </c>
      <c r="M977" s="1">
        <f t="shared" si="68"/>
        <v>0</v>
      </c>
      <c r="N977" s="1">
        <f t="shared" si="67"/>
        <v>0</v>
      </c>
      <c r="O977" s="1">
        <f t="shared" si="69"/>
        <v>1</v>
      </c>
      <c r="P977" s="1" t="s">
        <v>18346</v>
      </c>
      <c r="Q977" s="1" t="s">
        <v>18355</v>
      </c>
      <c r="R977" s="1" t="s">
        <v>18352</v>
      </c>
      <c r="S977" s="9" t="str">
        <f t="shared" si="71"/>
        <v>Unknown</v>
      </c>
      <c r="T977" s="3">
        <v>44370</v>
      </c>
      <c r="U977" s="8" t="s">
        <v>4990</v>
      </c>
      <c r="V977" s="3">
        <v>44763</v>
      </c>
      <c r="W977" s="8" t="s">
        <v>4991</v>
      </c>
      <c r="X977" s="8">
        <v>11.5</v>
      </c>
      <c r="Y977" s="10" t="e">
        <f t="shared" si="70"/>
        <v>#VALUE!</v>
      </c>
      <c r="Z977" s="10">
        <f>IFERROR(INDEX(EFs!B:B,MATCH(P977,EFs!A:A,0))*Dataset!Y977/1000,0)</f>
        <v>0</v>
      </c>
      <c r="AA977">
        <v>32.875765999999999</v>
      </c>
      <c r="AB977">
        <v>-117.239553</v>
      </c>
      <c r="AC977">
        <v>0.9</v>
      </c>
      <c r="AD977" t="s">
        <v>18387</v>
      </c>
      <c r="AE977">
        <v>9500</v>
      </c>
      <c r="AF977" t="s">
        <v>18451</v>
      </c>
      <c r="AG977" t="s">
        <v>18831</v>
      </c>
      <c r="AH977">
        <v>89</v>
      </c>
      <c r="AI977" t="s">
        <v>18428</v>
      </c>
      <c r="AJ977" t="s">
        <v>18390</v>
      </c>
      <c r="AK977" t="s">
        <v>18391</v>
      </c>
      <c r="AL977">
        <v>92093</v>
      </c>
      <c r="AM977" t="s">
        <v>18392</v>
      </c>
      <c r="AN977" t="s">
        <v>18393</v>
      </c>
    </row>
    <row r="978" spans="1:40" ht="43.2" x14ac:dyDescent="0.3">
      <c r="A978" t="s">
        <v>4992</v>
      </c>
      <c r="B978" s="2" t="s">
        <v>15</v>
      </c>
      <c r="C978" s="3">
        <v>40025</v>
      </c>
      <c r="D978" t="s">
        <v>193</v>
      </c>
      <c r="E978" t="s">
        <v>4993</v>
      </c>
      <c r="F978" t="s">
        <v>2018</v>
      </c>
      <c r="G978" t="s">
        <v>4994</v>
      </c>
      <c r="H978" s="2" t="s">
        <v>1020</v>
      </c>
      <c r="I978" s="2" t="s">
        <v>92</v>
      </c>
      <c r="J978" s="1" t="s">
        <v>4995</v>
      </c>
      <c r="K978" s="1">
        <f t="shared" si="68"/>
        <v>1</v>
      </c>
      <c r="L978" s="1">
        <f t="shared" si="68"/>
        <v>0</v>
      </c>
      <c r="M978" s="1">
        <f t="shared" si="68"/>
        <v>0</v>
      </c>
      <c r="N978" s="1">
        <f t="shared" si="67"/>
        <v>0</v>
      </c>
      <c r="O978" s="1">
        <f t="shared" si="69"/>
        <v>1</v>
      </c>
      <c r="P978" s="1" t="s">
        <v>18346</v>
      </c>
      <c r="Q978" s="1">
        <v>300</v>
      </c>
      <c r="R978" s="1">
        <v>463</v>
      </c>
      <c r="S978" s="9">
        <f t="shared" si="71"/>
        <v>300</v>
      </c>
      <c r="T978" s="3">
        <v>44678</v>
      </c>
      <c r="U978" s="8" t="s">
        <v>4996</v>
      </c>
      <c r="V978" s="3">
        <v>44678</v>
      </c>
      <c r="W978" s="8" t="s">
        <v>4997</v>
      </c>
      <c r="X978" s="8">
        <v>1.3</v>
      </c>
      <c r="Y978" s="10">
        <f t="shared" si="70"/>
        <v>390</v>
      </c>
      <c r="Z978" s="10">
        <f>IFERROR(INDEX(EFs!B:B,MATCH(P978,EFs!A:A,0))*Dataset!Y978/1000,0)</f>
        <v>0.35427323919000003</v>
      </c>
      <c r="AA978">
        <v>32.724102999999999</v>
      </c>
      <c r="AB978">
        <v>-117.170912</v>
      </c>
      <c r="AC978">
        <v>0.5</v>
      </c>
      <c r="AD978" t="s">
        <v>18422</v>
      </c>
      <c r="AI978" t="s">
        <v>18389</v>
      </c>
      <c r="AJ978" t="s">
        <v>18390</v>
      </c>
      <c r="AK978" t="s">
        <v>18391</v>
      </c>
      <c r="AL978">
        <v>92101</v>
      </c>
      <c r="AM978" t="s">
        <v>18392</v>
      </c>
      <c r="AN978" t="s">
        <v>18397</v>
      </c>
    </row>
    <row r="979" spans="1:40" ht="57.6" x14ac:dyDescent="0.3">
      <c r="A979" t="s">
        <v>4998</v>
      </c>
      <c r="B979" s="2" t="s">
        <v>15</v>
      </c>
      <c r="C979" s="3">
        <v>40025</v>
      </c>
      <c r="D979" t="s">
        <v>193</v>
      </c>
      <c r="E979" t="s">
        <v>1018</v>
      </c>
      <c r="F979" t="s">
        <v>50</v>
      </c>
      <c r="G979" t="s">
        <v>1019</v>
      </c>
      <c r="H979" s="2" t="s">
        <v>1020</v>
      </c>
      <c r="I979" s="2" t="s">
        <v>92</v>
      </c>
      <c r="J979" s="1" t="s">
        <v>4999</v>
      </c>
      <c r="K979" s="1">
        <f t="shared" si="68"/>
        <v>1</v>
      </c>
      <c r="L979" s="1">
        <f t="shared" si="68"/>
        <v>0</v>
      </c>
      <c r="M979" s="1">
        <f t="shared" si="68"/>
        <v>0</v>
      </c>
      <c r="N979" s="1">
        <f t="shared" si="67"/>
        <v>0</v>
      </c>
      <c r="O979" s="1">
        <f t="shared" si="69"/>
        <v>1</v>
      </c>
      <c r="P979" s="1" t="s">
        <v>18346</v>
      </c>
      <c r="Q979" s="1">
        <v>125</v>
      </c>
      <c r="R979" s="1">
        <v>192</v>
      </c>
      <c r="S979" s="9">
        <f t="shared" si="71"/>
        <v>125</v>
      </c>
      <c r="T979" s="3">
        <v>44678</v>
      </c>
      <c r="U979" s="8" t="s">
        <v>5000</v>
      </c>
      <c r="V979" s="3">
        <v>44678</v>
      </c>
      <c r="W979" s="8" t="s">
        <v>5001</v>
      </c>
      <c r="X979" s="8">
        <v>0.8</v>
      </c>
      <c r="Y979" s="10">
        <f t="shared" si="70"/>
        <v>100</v>
      </c>
      <c r="Z979" s="10">
        <f>IFERROR(INDEX(EFs!B:B,MATCH(P979,EFs!A:A,0))*Dataset!Y979/1000,0)</f>
        <v>9.083929210000001E-2</v>
      </c>
      <c r="AA979">
        <v>32.659621000000001</v>
      </c>
      <c r="AB979">
        <v>-117.15543</v>
      </c>
      <c r="AC979">
        <v>1</v>
      </c>
      <c r="AD979" t="s">
        <v>18408</v>
      </c>
      <c r="AF979" t="s">
        <v>18547</v>
      </c>
      <c r="AI979" t="s">
        <v>18458</v>
      </c>
      <c r="AJ979" t="s">
        <v>18390</v>
      </c>
      <c r="AK979" t="s">
        <v>18391</v>
      </c>
      <c r="AL979">
        <v>92118</v>
      </c>
      <c r="AM979" t="s">
        <v>18392</v>
      </c>
      <c r="AN979" t="s">
        <v>18397</v>
      </c>
    </row>
    <row r="980" spans="1:40" ht="43.2" x14ac:dyDescent="0.3">
      <c r="A980" t="s">
        <v>5002</v>
      </c>
      <c r="B980" s="2" t="s">
        <v>15</v>
      </c>
      <c r="C980" s="3">
        <v>40025</v>
      </c>
      <c r="D980" t="s">
        <v>193</v>
      </c>
      <c r="E980" t="s">
        <v>1374</v>
      </c>
      <c r="F980" t="s">
        <v>1375</v>
      </c>
      <c r="G980" t="s">
        <v>1376</v>
      </c>
      <c r="H980" s="2" t="s">
        <v>19</v>
      </c>
      <c r="I980" s="2" t="s">
        <v>20</v>
      </c>
      <c r="J980" s="1" t="s">
        <v>5003</v>
      </c>
      <c r="K980" s="1">
        <f t="shared" si="68"/>
        <v>1</v>
      </c>
      <c r="L980" s="1">
        <f t="shared" si="68"/>
        <v>0</v>
      </c>
      <c r="M980" s="1">
        <f t="shared" si="68"/>
        <v>0</v>
      </c>
      <c r="N980" s="1">
        <f t="shared" si="67"/>
        <v>0</v>
      </c>
      <c r="O980" s="1">
        <f t="shared" si="69"/>
        <v>1</v>
      </c>
      <c r="P980" s="1" t="s">
        <v>18346</v>
      </c>
      <c r="Q980" s="1" t="s">
        <v>18355</v>
      </c>
      <c r="R980" s="1">
        <v>141</v>
      </c>
      <c r="S980" s="9">
        <f t="shared" si="71"/>
        <v>105.14370000000001</v>
      </c>
      <c r="T980" s="3">
        <v>44490</v>
      </c>
      <c r="U980" s="8" t="s">
        <v>5004</v>
      </c>
      <c r="V980" s="3">
        <v>44490</v>
      </c>
      <c r="W980" s="8" t="s">
        <v>5005</v>
      </c>
      <c r="X980" s="8">
        <v>13.6</v>
      </c>
      <c r="Y980" s="10">
        <f t="shared" si="70"/>
        <v>1429.9543200000001</v>
      </c>
      <c r="Z980" s="10">
        <f>IFERROR(INDEX(EFs!B:B,MATCH(P980,EFs!A:A,0))*Dataset!Y980/1000,0)</f>
        <v>1.2989603816413686</v>
      </c>
      <c r="AA980">
        <v>32.726717999999998</v>
      </c>
      <c r="AB980">
        <v>-117.172428</v>
      </c>
      <c r="AC980">
        <v>1</v>
      </c>
      <c r="AD980" t="s">
        <v>18394</v>
      </c>
      <c r="AE980">
        <v>2200</v>
      </c>
      <c r="AF980" t="s">
        <v>18575</v>
      </c>
      <c r="AI980" t="s">
        <v>18389</v>
      </c>
      <c r="AJ980" t="s">
        <v>18390</v>
      </c>
      <c r="AK980" t="s">
        <v>18391</v>
      </c>
      <c r="AL980">
        <v>92101</v>
      </c>
      <c r="AM980" t="s">
        <v>18392</v>
      </c>
      <c r="AN980" t="s">
        <v>18397</v>
      </c>
    </row>
    <row r="981" spans="1:40" ht="28.8" x14ac:dyDescent="0.3">
      <c r="A981" t="s">
        <v>5006</v>
      </c>
      <c r="B981" s="2" t="s">
        <v>15</v>
      </c>
      <c r="C981" s="3">
        <v>40025</v>
      </c>
      <c r="D981" t="s">
        <v>25</v>
      </c>
      <c r="E981" t="s">
        <v>5007</v>
      </c>
      <c r="F981" t="s">
        <v>5008</v>
      </c>
      <c r="G981" t="s">
        <v>5009</v>
      </c>
      <c r="H981" s="2" t="s">
        <v>106</v>
      </c>
      <c r="I981" s="2" t="s">
        <v>107</v>
      </c>
      <c r="J981" s="1" t="s">
        <v>5010</v>
      </c>
      <c r="K981" s="1">
        <f t="shared" si="68"/>
        <v>1</v>
      </c>
      <c r="L981" s="1">
        <f t="shared" si="68"/>
        <v>0</v>
      </c>
      <c r="M981" s="1">
        <f t="shared" si="68"/>
        <v>0</v>
      </c>
      <c r="N981" s="1">
        <f t="shared" si="67"/>
        <v>0</v>
      </c>
      <c r="O981" s="1">
        <f t="shared" si="69"/>
        <v>1</v>
      </c>
      <c r="P981" s="1" t="s">
        <v>18346</v>
      </c>
      <c r="Q981" s="1" t="s">
        <v>18355</v>
      </c>
      <c r="R981" s="1">
        <v>255</v>
      </c>
      <c r="S981" s="9">
        <f t="shared" si="71"/>
        <v>190.15350000000001</v>
      </c>
      <c r="T981" s="3">
        <v>44398</v>
      </c>
      <c r="U981" s="8" t="s">
        <v>5011</v>
      </c>
      <c r="V981" s="3">
        <v>44776</v>
      </c>
      <c r="W981" s="8" t="s">
        <v>5012</v>
      </c>
      <c r="X981" s="8">
        <v>46.5</v>
      </c>
      <c r="Y981" s="10">
        <f t="shared" si="70"/>
        <v>8842.1377499999999</v>
      </c>
      <c r="Z981" s="10">
        <f>IFERROR(INDEX(EFs!B:B,MATCH(P981,EFs!A:A,0))*Dataset!Y981/1000,0)</f>
        <v>8.0321353386068672</v>
      </c>
      <c r="AA981">
        <v>32.816271999999998</v>
      </c>
      <c r="AB981">
        <v>-117.129113</v>
      </c>
      <c r="AC981">
        <v>1</v>
      </c>
      <c r="AD981" t="s">
        <v>18387</v>
      </c>
      <c r="AE981">
        <v>4200</v>
      </c>
      <c r="AF981" t="s">
        <v>18740</v>
      </c>
      <c r="AI981" t="s">
        <v>18389</v>
      </c>
      <c r="AJ981" t="s">
        <v>18390</v>
      </c>
      <c r="AK981" t="s">
        <v>18391</v>
      </c>
      <c r="AL981">
        <v>92123</v>
      </c>
      <c r="AM981" t="s">
        <v>18392</v>
      </c>
      <c r="AN981" t="s">
        <v>18393</v>
      </c>
    </row>
    <row r="982" spans="1:40" ht="43.2" x14ac:dyDescent="0.3">
      <c r="A982" t="s">
        <v>5013</v>
      </c>
      <c r="B982" s="2" t="s">
        <v>15</v>
      </c>
      <c r="C982" s="3">
        <v>40025</v>
      </c>
      <c r="D982" t="s">
        <v>25</v>
      </c>
      <c r="E982" t="s">
        <v>5014</v>
      </c>
      <c r="F982" t="s">
        <v>4823</v>
      </c>
      <c r="G982" t="s">
        <v>5015</v>
      </c>
      <c r="H982" s="2" t="s">
        <v>201</v>
      </c>
      <c r="I982" s="2" t="s">
        <v>46</v>
      </c>
      <c r="J982" s="1" t="s">
        <v>5016</v>
      </c>
      <c r="K982" s="1">
        <f t="shared" si="68"/>
        <v>1</v>
      </c>
      <c r="L982" s="1">
        <f t="shared" si="68"/>
        <v>0</v>
      </c>
      <c r="M982" s="1">
        <f t="shared" si="68"/>
        <v>0</v>
      </c>
      <c r="N982" s="1">
        <f t="shared" si="67"/>
        <v>0</v>
      </c>
      <c r="O982" s="1">
        <f t="shared" si="69"/>
        <v>1</v>
      </c>
      <c r="P982" s="1" t="s">
        <v>18346</v>
      </c>
      <c r="Q982" s="1" t="s">
        <v>18355</v>
      </c>
      <c r="R982" s="1">
        <v>947</v>
      </c>
      <c r="S982" s="9">
        <f t="shared" si="71"/>
        <v>706.17790000000002</v>
      </c>
      <c r="T982" s="3">
        <v>44635</v>
      </c>
      <c r="U982" s="8" t="s">
        <v>439</v>
      </c>
      <c r="V982" s="3">
        <v>44635</v>
      </c>
      <c r="W982" s="8" t="s">
        <v>439</v>
      </c>
      <c r="X982" s="8">
        <v>0</v>
      </c>
      <c r="Y982" s="10">
        <f t="shared" si="70"/>
        <v>0</v>
      </c>
      <c r="Z982" s="10">
        <f>IFERROR(INDEX(EFs!B:B,MATCH(P982,EFs!A:A,0))*Dataset!Y982/1000,0)</f>
        <v>0</v>
      </c>
      <c r="AA982">
        <v>32.902323000000003</v>
      </c>
      <c r="AB982">
        <v>-117.242626</v>
      </c>
      <c r="AC982">
        <v>1</v>
      </c>
      <c r="AD982" t="s">
        <v>18394</v>
      </c>
      <c r="AE982">
        <v>10933</v>
      </c>
      <c r="AF982" t="s">
        <v>18493</v>
      </c>
      <c r="AI982" t="s">
        <v>18428</v>
      </c>
      <c r="AJ982" t="s">
        <v>18390</v>
      </c>
      <c r="AK982" t="s">
        <v>18391</v>
      </c>
      <c r="AL982">
        <v>92037</v>
      </c>
      <c r="AM982" t="s">
        <v>18392</v>
      </c>
      <c r="AN982" t="s">
        <v>18397</v>
      </c>
    </row>
    <row r="983" spans="1:40" ht="43.2" x14ac:dyDescent="0.3">
      <c r="A983" t="s">
        <v>5017</v>
      </c>
      <c r="B983" s="2" t="s">
        <v>15</v>
      </c>
      <c r="C983" s="3">
        <v>40025</v>
      </c>
      <c r="D983" t="s">
        <v>25</v>
      </c>
      <c r="E983" t="s">
        <v>5014</v>
      </c>
      <c r="F983" t="s">
        <v>4823</v>
      </c>
      <c r="G983" t="s">
        <v>5015</v>
      </c>
      <c r="H983" s="2" t="s">
        <v>201</v>
      </c>
      <c r="I983" s="2" t="s">
        <v>46</v>
      </c>
      <c r="J983" s="1" t="s">
        <v>5018</v>
      </c>
      <c r="K983" s="1">
        <f t="shared" si="68"/>
        <v>1</v>
      </c>
      <c r="L983" s="1">
        <f t="shared" si="68"/>
        <v>0</v>
      </c>
      <c r="M983" s="1">
        <f t="shared" si="68"/>
        <v>0</v>
      </c>
      <c r="N983" s="1">
        <f t="shared" si="67"/>
        <v>0</v>
      </c>
      <c r="O983" s="1">
        <f t="shared" si="69"/>
        <v>1</v>
      </c>
      <c r="P983" s="1" t="s">
        <v>18346</v>
      </c>
      <c r="Q983" s="1" t="s">
        <v>18355</v>
      </c>
      <c r="R983" s="1">
        <v>947</v>
      </c>
      <c r="S983" s="9">
        <f t="shared" si="71"/>
        <v>706.17790000000002</v>
      </c>
      <c r="T983" s="3">
        <v>44635</v>
      </c>
      <c r="U983" s="8" t="s">
        <v>439</v>
      </c>
      <c r="V983" s="3">
        <v>44635</v>
      </c>
      <c r="W983" s="8" t="s">
        <v>439</v>
      </c>
      <c r="X983" s="8">
        <v>0</v>
      </c>
      <c r="Y983" s="10">
        <f t="shared" si="70"/>
        <v>0</v>
      </c>
      <c r="Z983" s="10">
        <f>IFERROR(INDEX(EFs!B:B,MATCH(P983,EFs!A:A,0))*Dataset!Y983/1000,0)</f>
        <v>0</v>
      </c>
      <c r="AA983">
        <v>32.902323000000003</v>
      </c>
      <c r="AB983">
        <v>-117.242626</v>
      </c>
      <c r="AC983">
        <v>1</v>
      </c>
      <c r="AD983" t="s">
        <v>18394</v>
      </c>
      <c r="AE983">
        <v>10933</v>
      </c>
      <c r="AF983" t="s">
        <v>18493</v>
      </c>
      <c r="AI983" t="s">
        <v>18428</v>
      </c>
      <c r="AJ983" t="s">
        <v>18390</v>
      </c>
      <c r="AK983" t="s">
        <v>18391</v>
      </c>
      <c r="AL983">
        <v>92037</v>
      </c>
      <c r="AM983" t="s">
        <v>18392</v>
      </c>
      <c r="AN983" t="s">
        <v>18397</v>
      </c>
    </row>
    <row r="984" spans="1:40" ht="43.2" x14ac:dyDescent="0.3">
      <c r="A984" t="s">
        <v>5019</v>
      </c>
      <c r="B984" s="2" t="s">
        <v>15</v>
      </c>
      <c r="C984" s="3">
        <v>40025</v>
      </c>
      <c r="D984" t="s">
        <v>25</v>
      </c>
      <c r="E984" t="s">
        <v>5007</v>
      </c>
      <c r="F984" t="s">
        <v>5008</v>
      </c>
      <c r="G984" t="s">
        <v>5009</v>
      </c>
      <c r="H984" s="2" t="s">
        <v>106</v>
      </c>
      <c r="I984" s="2" t="s">
        <v>107</v>
      </c>
      <c r="J984" s="1" t="s">
        <v>5020</v>
      </c>
      <c r="K984" s="1">
        <f t="shared" si="68"/>
        <v>1</v>
      </c>
      <c r="L984" s="1">
        <f t="shared" si="68"/>
        <v>0</v>
      </c>
      <c r="M984" s="1">
        <f t="shared" si="68"/>
        <v>0</v>
      </c>
      <c r="N984" s="1">
        <f t="shared" si="67"/>
        <v>0</v>
      </c>
      <c r="O984" s="1">
        <f t="shared" si="69"/>
        <v>1</v>
      </c>
      <c r="P984" s="1" t="s">
        <v>18346</v>
      </c>
      <c r="Q984" s="1">
        <v>400</v>
      </c>
      <c r="R984" s="1">
        <v>600</v>
      </c>
      <c r="S984" s="9">
        <f t="shared" si="71"/>
        <v>400</v>
      </c>
      <c r="T984" s="3">
        <v>44398</v>
      </c>
      <c r="U984" s="8" t="s">
        <v>5021</v>
      </c>
      <c r="V984" s="3">
        <v>44776</v>
      </c>
      <c r="W984" s="8" t="s">
        <v>2836</v>
      </c>
      <c r="X984" s="8">
        <v>8</v>
      </c>
      <c r="Y984" s="10">
        <f t="shared" si="70"/>
        <v>3200</v>
      </c>
      <c r="Z984" s="10">
        <f>IFERROR(INDEX(EFs!B:B,MATCH(P984,EFs!A:A,0))*Dataset!Y984/1000,0)</f>
        <v>2.9068573472000003</v>
      </c>
      <c r="AA984">
        <v>32.816271999999998</v>
      </c>
      <c r="AB984">
        <v>-117.129113</v>
      </c>
      <c r="AC984">
        <v>1</v>
      </c>
      <c r="AD984" t="s">
        <v>18387</v>
      </c>
      <c r="AE984">
        <v>4200</v>
      </c>
      <c r="AF984" t="s">
        <v>18740</v>
      </c>
      <c r="AI984" t="s">
        <v>18389</v>
      </c>
      <c r="AJ984" t="s">
        <v>18390</v>
      </c>
      <c r="AK984" t="s">
        <v>18391</v>
      </c>
      <c r="AL984">
        <v>92123</v>
      </c>
      <c r="AM984" t="s">
        <v>18392</v>
      </c>
      <c r="AN984" t="s">
        <v>18393</v>
      </c>
    </row>
    <row r="985" spans="1:40" ht="43.2" x14ac:dyDescent="0.3">
      <c r="A985" t="s">
        <v>5022</v>
      </c>
      <c r="B985" s="2" t="s">
        <v>15</v>
      </c>
      <c r="C985" s="3">
        <v>40025</v>
      </c>
      <c r="D985" t="s">
        <v>25</v>
      </c>
      <c r="E985" t="s">
        <v>2822</v>
      </c>
      <c r="G985" t="s">
        <v>2823</v>
      </c>
      <c r="H985" s="2" t="s">
        <v>2824</v>
      </c>
      <c r="I985" s="2" t="s">
        <v>46</v>
      </c>
      <c r="J985" s="1" t="s">
        <v>5023</v>
      </c>
      <c r="K985" s="1">
        <f t="shared" si="68"/>
        <v>1</v>
      </c>
      <c r="L985" s="1">
        <f t="shared" si="68"/>
        <v>0</v>
      </c>
      <c r="M985" s="1">
        <f t="shared" si="68"/>
        <v>0</v>
      </c>
      <c r="N985" s="1">
        <f t="shared" si="67"/>
        <v>0</v>
      </c>
      <c r="O985" s="1">
        <f t="shared" si="69"/>
        <v>1</v>
      </c>
      <c r="P985" s="1" t="s">
        <v>18346</v>
      </c>
      <c r="Q985" s="1">
        <v>155</v>
      </c>
      <c r="R985" s="1">
        <v>250</v>
      </c>
      <c r="S985" s="9">
        <f t="shared" si="71"/>
        <v>155</v>
      </c>
      <c r="T985" s="3">
        <v>44749</v>
      </c>
      <c r="U985" s="8" t="s">
        <v>5024</v>
      </c>
      <c r="V985" s="3">
        <v>44749</v>
      </c>
      <c r="W985" s="8" t="s">
        <v>5025</v>
      </c>
      <c r="X985" s="8">
        <v>2.2799999999999998</v>
      </c>
      <c r="Y985" s="10">
        <f t="shared" si="70"/>
        <v>353.4</v>
      </c>
      <c r="Z985" s="10">
        <f>IFERROR(INDEX(EFs!B:B,MATCH(P985,EFs!A:A,0))*Dataset!Y985/1000,0)</f>
        <v>0.32102605828139996</v>
      </c>
      <c r="AA985">
        <v>32.724037000000003</v>
      </c>
      <c r="AB985">
        <v>-117.247873</v>
      </c>
      <c r="AC985">
        <v>0.7</v>
      </c>
      <c r="AD985" t="s">
        <v>18408</v>
      </c>
      <c r="AF985" t="s">
        <v>18732</v>
      </c>
      <c r="AI985" t="s">
        <v>18389</v>
      </c>
      <c r="AJ985" t="s">
        <v>18390</v>
      </c>
      <c r="AK985" t="s">
        <v>18391</v>
      </c>
      <c r="AL985">
        <v>92107</v>
      </c>
      <c r="AM985" t="s">
        <v>18392</v>
      </c>
      <c r="AN985" t="s">
        <v>18397</v>
      </c>
    </row>
    <row r="986" spans="1:40" ht="28.8" x14ac:dyDescent="0.3">
      <c r="A986" t="s">
        <v>5026</v>
      </c>
      <c r="B986" s="2" t="s">
        <v>15</v>
      </c>
      <c r="C986" s="3">
        <v>40025</v>
      </c>
      <c r="D986" t="s">
        <v>25</v>
      </c>
      <c r="E986" t="s">
        <v>3322</v>
      </c>
      <c r="F986" t="s">
        <v>2100</v>
      </c>
      <c r="G986" t="s">
        <v>2101</v>
      </c>
      <c r="H986" s="2" t="s">
        <v>19</v>
      </c>
      <c r="I986" s="2" t="s">
        <v>20</v>
      </c>
      <c r="J986" s="1" t="s">
        <v>5027</v>
      </c>
      <c r="K986" s="1">
        <f t="shared" si="68"/>
        <v>0</v>
      </c>
      <c r="L986" s="1">
        <f t="shared" si="68"/>
        <v>0</v>
      </c>
      <c r="M986" s="1">
        <f t="shared" si="68"/>
        <v>0</v>
      </c>
      <c r="N986" s="1">
        <f t="shared" si="67"/>
        <v>0</v>
      </c>
      <c r="O986" s="1">
        <f t="shared" si="69"/>
        <v>0</v>
      </c>
      <c r="P986" s="1" t="s">
        <v>18352</v>
      </c>
      <c r="Q986" s="1" t="s">
        <v>18355</v>
      </c>
      <c r="R986" s="1">
        <v>519</v>
      </c>
      <c r="S986" s="9">
        <f t="shared" si="71"/>
        <v>387.01830000000001</v>
      </c>
      <c r="T986" s="3">
        <v>44679</v>
      </c>
      <c r="U986" s="8" t="s">
        <v>5028</v>
      </c>
      <c r="V986" s="3">
        <v>44679</v>
      </c>
      <c r="W986" s="8" t="s">
        <v>762</v>
      </c>
      <c r="X986" s="8">
        <v>1.5</v>
      </c>
      <c r="Y986" s="10">
        <f t="shared" si="70"/>
        <v>580.52745000000004</v>
      </c>
      <c r="Z986" s="10">
        <f>IFERROR(INDEX(EFs!B:B,MATCH(P986,EFs!A:A,0))*Dataset!Y986/1000,0)</f>
        <v>0</v>
      </c>
      <c r="AA986">
        <v>32.729312999999998</v>
      </c>
      <c r="AB986">
        <v>-117.190921</v>
      </c>
      <c r="AC986">
        <v>1</v>
      </c>
      <c r="AD986" t="s">
        <v>18394</v>
      </c>
      <c r="AE986">
        <v>3225</v>
      </c>
      <c r="AF986" t="s">
        <v>18598</v>
      </c>
      <c r="AI986" t="s">
        <v>18389</v>
      </c>
      <c r="AJ986" t="s">
        <v>18390</v>
      </c>
      <c r="AK986" t="s">
        <v>18391</v>
      </c>
      <c r="AL986">
        <v>92101</v>
      </c>
      <c r="AM986" t="s">
        <v>18392</v>
      </c>
      <c r="AN986" t="s">
        <v>18397</v>
      </c>
    </row>
    <row r="987" spans="1:40" ht="28.8" x14ac:dyDescent="0.3">
      <c r="A987" t="s">
        <v>5029</v>
      </c>
      <c r="B987" s="2" t="s">
        <v>15</v>
      </c>
      <c r="C987" s="3">
        <v>40025</v>
      </c>
      <c r="D987" t="s">
        <v>25</v>
      </c>
      <c r="E987" t="s">
        <v>5030</v>
      </c>
      <c r="F987" t="s">
        <v>5031</v>
      </c>
      <c r="G987" t="s">
        <v>5032</v>
      </c>
      <c r="H987" s="2" t="s">
        <v>669</v>
      </c>
      <c r="I987" s="2" t="s">
        <v>236</v>
      </c>
      <c r="J987" s="1" t="s">
        <v>5033</v>
      </c>
      <c r="K987" s="1">
        <f t="shared" si="68"/>
        <v>1</v>
      </c>
      <c r="L987" s="1">
        <f t="shared" si="68"/>
        <v>0</v>
      </c>
      <c r="M987" s="1">
        <f t="shared" si="68"/>
        <v>0</v>
      </c>
      <c r="N987" s="1">
        <f t="shared" si="67"/>
        <v>0</v>
      </c>
      <c r="O987" s="1">
        <f t="shared" si="69"/>
        <v>1</v>
      </c>
      <c r="P987" s="1" t="s">
        <v>18346</v>
      </c>
      <c r="Q987" s="1">
        <v>250</v>
      </c>
      <c r="R987" s="1">
        <v>425</v>
      </c>
      <c r="S987" s="9">
        <f t="shared" si="71"/>
        <v>250</v>
      </c>
      <c r="T987" s="3">
        <v>44349</v>
      </c>
      <c r="U987" s="8" t="s">
        <v>5034</v>
      </c>
      <c r="V987" s="3">
        <v>44349</v>
      </c>
      <c r="W987" s="8" t="s">
        <v>5035</v>
      </c>
      <c r="X987" s="8">
        <v>6</v>
      </c>
      <c r="Y987" s="10">
        <f t="shared" si="70"/>
        <v>1500</v>
      </c>
      <c r="Z987" s="10">
        <f>IFERROR(INDEX(EFs!B:B,MATCH(P987,EFs!A:A,0))*Dataset!Y987/1000,0)</f>
        <v>1.3625893814999999</v>
      </c>
      <c r="AA987">
        <v>32.755045000000003</v>
      </c>
      <c r="AB987">
        <v>-117.165144</v>
      </c>
      <c r="AC987">
        <v>1</v>
      </c>
      <c r="AD987" t="s">
        <v>18394</v>
      </c>
      <c r="AE987">
        <v>225</v>
      </c>
      <c r="AF987" t="s">
        <v>18945</v>
      </c>
      <c r="AI987" t="s">
        <v>18389</v>
      </c>
      <c r="AJ987" t="s">
        <v>18390</v>
      </c>
      <c r="AK987" t="s">
        <v>18391</v>
      </c>
      <c r="AL987">
        <v>92103</v>
      </c>
      <c r="AM987" t="s">
        <v>18392</v>
      </c>
      <c r="AN987" t="s">
        <v>18397</v>
      </c>
    </row>
    <row r="988" spans="1:40" ht="28.8" x14ac:dyDescent="0.3">
      <c r="A988" t="s">
        <v>5036</v>
      </c>
      <c r="B988" s="2" t="s">
        <v>15</v>
      </c>
      <c r="C988" s="3">
        <v>40025</v>
      </c>
      <c r="D988" t="s">
        <v>25</v>
      </c>
      <c r="E988" t="s">
        <v>5030</v>
      </c>
      <c r="F988" t="s">
        <v>5031</v>
      </c>
      <c r="G988" t="s">
        <v>5032</v>
      </c>
      <c r="H988" s="2" t="s">
        <v>669</v>
      </c>
      <c r="I988" s="2" t="s">
        <v>236</v>
      </c>
      <c r="J988" s="1" t="s">
        <v>5037</v>
      </c>
      <c r="K988" s="1">
        <f t="shared" si="68"/>
        <v>0</v>
      </c>
      <c r="L988" s="1">
        <f t="shared" si="68"/>
        <v>0</v>
      </c>
      <c r="M988" s="1">
        <f t="shared" si="68"/>
        <v>0</v>
      </c>
      <c r="N988" s="1">
        <f t="shared" si="67"/>
        <v>0</v>
      </c>
      <c r="O988" s="1">
        <f t="shared" si="69"/>
        <v>0</v>
      </c>
      <c r="P988" s="1" t="s">
        <v>18352</v>
      </c>
      <c r="Q988" s="1">
        <v>125</v>
      </c>
      <c r="R988" s="1" t="s">
        <v>18352</v>
      </c>
      <c r="S988" s="9">
        <f t="shared" si="71"/>
        <v>125</v>
      </c>
      <c r="T988" s="3">
        <v>44349</v>
      </c>
      <c r="U988" s="8" t="s">
        <v>5038</v>
      </c>
      <c r="V988" s="3">
        <v>44349</v>
      </c>
      <c r="W988" s="8" t="s">
        <v>5039</v>
      </c>
      <c r="X988" s="8">
        <v>5.7</v>
      </c>
      <c r="Y988" s="10">
        <f t="shared" si="70"/>
        <v>712.5</v>
      </c>
      <c r="Z988" s="10">
        <f>IFERROR(INDEX(EFs!B:B,MATCH(P988,EFs!A:A,0))*Dataset!Y988/1000,0)</f>
        <v>0</v>
      </c>
      <c r="AA988">
        <v>32.755045000000003</v>
      </c>
      <c r="AB988">
        <v>-117.165144</v>
      </c>
      <c r="AC988">
        <v>1</v>
      </c>
      <c r="AD988" t="s">
        <v>18394</v>
      </c>
      <c r="AE988">
        <v>225</v>
      </c>
      <c r="AF988" t="s">
        <v>18945</v>
      </c>
      <c r="AI988" t="s">
        <v>18389</v>
      </c>
      <c r="AJ988" t="s">
        <v>18390</v>
      </c>
      <c r="AK988" t="s">
        <v>18391</v>
      </c>
      <c r="AL988">
        <v>92103</v>
      </c>
      <c r="AM988" t="s">
        <v>18392</v>
      </c>
      <c r="AN988" t="s">
        <v>18397</v>
      </c>
    </row>
    <row r="989" spans="1:40" ht="28.8" x14ac:dyDescent="0.3">
      <c r="A989" t="s">
        <v>5040</v>
      </c>
      <c r="B989" s="2" t="s">
        <v>15</v>
      </c>
      <c r="C989" s="3">
        <v>40025</v>
      </c>
      <c r="D989" t="s">
        <v>25</v>
      </c>
      <c r="E989" t="s">
        <v>5030</v>
      </c>
      <c r="F989" t="s">
        <v>5031</v>
      </c>
      <c r="G989" t="s">
        <v>5032</v>
      </c>
      <c r="H989" s="2" t="s">
        <v>669</v>
      </c>
      <c r="I989" s="2" t="s">
        <v>236</v>
      </c>
      <c r="J989" s="1" t="s">
        <v>5041</v>
      </c>
      <c r="K989" s="1">
        <f t="shared" si="68"/>
        <v>1</v>
      </c>
      <c r="L989" s="1">
        <f t="shared" si="68"/>
        <v>0</v>
      </c>
      <c r="M989" s="1">
        <f t="shared" si="68"/>
        <v>0</v>
      </c>
      <c r="N989" s="1">
        <f t="shared" si="67"/>
        <v>0</v>
      </c>
      <c r="O989" s="1">
        <f t="shared" si="69"/>
        <v>1</v>
      </c>
      <c r="P989" s="1" t="s">
        <v>18346</v>
      </c>
      <c r="Q989" s="1">
        <v>250</v>
      </c>
      <c r="R989" s="1">
        <v>425</v>
      </c>
      <c r="S989" s="9">
        <f t="shared" si="71"/>
        <v>250</v>
      </c>
      <c r="T989" s="3">
        <v>44349</v>
      </c>
      <c r="U989" s="8" t="s">
        <v>5042</v>
      </c>
      <c r="V989" s="3">
        <v>44349</v>
      </c>
      <c r="W989" s="8" t="s">
        <v>5043</v>
      </c>
      <c r="X989" s="8">
        <v>6.1</v>
      </c>
      <c r="Y989" s="10">
        <f t="shared" si="70"/>
        <v>1525</v>
      </c>
      <c r="Z989" s="10">
        <f>IFERROR(INDEX(EFs!B:B,MATCH(P989,EFs!A:A,0))*Dataset!Y989/1000,0)</f>
        <v>1.3852992045250001</v>
      </c>
      <c r="AA989">
        <v>32.755045000000003</v>
      </c>
      <c r="AB989">
        <v>-117.165144</v>
      </c>
      <c r="AC989">
        <v>1</v>
      </c>
      <c r="AD989" t="s">
        <v>18394</v>
      </c>
      <c r="AE989">
        <v>225</v>
      </c>
      <c r="AF989" t="s">
        <v>18945</v>
      </c>
      <c r="AI989" t="s">
        <v>18389</v>
      </c>
      <c r="AJ989" t="s">
        <v>18390</v>
      </c>
      <c r="AK989" t="s">
        <v>18391</v>
      </c>
      <c r="AL989">
        <v>92103</v>
      </c>
      <c r="AM989" t="s">
        <v>18392</v>
      </c>
      <c r="AN989" t="s">
        <v>18397</v>
      </c>
    </row>
    <row r="990" spans="1:40" ht="43.2" x14ac:dyDescent="0.3">
      <c r="A990" t="s">
        <v>5044</v>
      </c>
      <c r="B990" s="2" t="s">
        <v>15</v>
      </c>
      <c r="C990" s="3">
        <v>40025</v>
      </c>
      <c r="D990" t="s">
        <v>25</v>
      </c>
      <c r="E990" t="s">
        <v>5030</v>
      </c>
      <c r="F990" t="s">
        <v>5031</v>
      </c>
      <c r="G990" t="s">
        <v>5032</v>
      </c>
      <c r="H990" s="2" t="s">
        <v>669</v>
      </c>
      <c r="I990" s="2" t="s">
        <v>236</v>
      </c>
      <c r="J990" s="1" t="s">
        <v>5045</v>
      </c>
      <c r="K990" s="1">
        <f t="shared" si="68"/>
        <v>1</v>
      </c>
      <c r="L990" s="1">
        <f t="shared" si="68"/>
        <v>0</v>
      </c>
      <c r="M990" s="1">
        <f t="shared" si="68"/>
        <v>0</v>
      </c>
      <c r="N990" s="1">
        <f t="shared" si="67"/>
        <v>0</v>
      </c>
      <c r="O990" s="1">
        <f t="shared" si="69"/>
        <v>1</v>
      </c>
      <c r="P990" s="1" t="s">
        <v>18346</v>
      </c>
      <c r="Q990" s="1">
        <v>143</v>
      </c>
      <c r="R990" s="1">
        <v>192</v>
      </c>
      <c r="S990" s="9">
        <f t="shared" si="71"/>
        <v>143</v>
      </c>
      <c r="T990" s="3">
        <v>44349</v>
      </c>
      <c r="U990" s="8" t="s">
        <v>5046</v>
      </c>
      <c r="V990" s="3">
        <v>44349</v>
      </c>
      <c r="W990" s="8" t="s">
        <v>5047</v>
      </c>
      <c r="X990" s="8">
        <v>6.4</v>
      </c>
      <c r="Y990" s="10">
        <f t="shared" si="70"/>
        <v>915.2</v>
      </c>
      <c r="Z990" s="10">
        <f>IFERROR(INDEX(EFs!B:B,MATCH(P990,EFs!A:A,0))*Dataset!Y990/1000,0)</f>
        <v>0.83136120129919999</v>
      </c>
      <c r="AA990">
        <v>32.755045000000003</v>
      </c>
      <c r="AB990">
        <v>-117.165144</v>
      </c>
      <c r="AC990">
        <v>1</v>
      </c>
      <c r="AD990" t="s">
        <v>18394</v>
      </c>
      <c r="AE990">
        <v>225</v>
      </c>
      <c r="AF990" t="s">
        <v>18945</v>
      </c>
      <c r="AI990" t="s">
        <v>18389</v>
      </c>
      <c r="AJ990" t="s">
        <v>18390</v>
      </c>
      <c r="AK990" t="s">
        <v>18391</v>
      </c>
      <c r="AL990">
        <v>92103</v>
      </c>
      <c r="AM990" t="s">
        <v>18392</v>
      </c>
      <c r="AN990" t="s">
        <v>18397</v>
      </c>
    </row>
    <row r="991" spans="1:40" ht="28.8" x14ac:dyDescent="0.3">
      <c r="A991" t="s">
        <v>5048</v>
      </c>
      <c r="B991" s="2" t="s">
        <v>15</v>
      </c>
      <c r="C991" s="3">
        <v>40025</v>
      </c>
      <c r="D991" t="s">
        <v>25</v>
      </c>
      <c r="E991" t="s">
        <v>5049</v>
      </c>
      <c r="F991" t="s">
        <v>5050</v>
      </c>
      <c r="G991" t="s">
        <v>5051</v>
      </c>
      <c r="H991" s="2" t="s">
        <v>19</v>
      </c>
      <c r="I991" s="2" t="s">
        <v>20</v>
      </c>
      <c r="J991" s="1" t="s">
        <v>5052</v>
      </c>
      <c r="K991" s="1">
        <f t="shared" si="68"/>
        <v>1</v>
      </c>
      <c r="L991" s="1">
        <f t="shared" si="68"/>
        <v>0</v>
      </c>
      <c r="M991" s="1">
        <f t="shared" si="68"/>
        <v>0</v>
      </c>
      <c r="N991" s="1">
        <f t="shared" si="67"/>
        <v>0</v>
      </c>
      <c r="O991" s="1">
        <f t="shared" si="69"/>
        <v>1</v>
      </c>
      <c r="P991" s="1" t="s">
        <v>18346</v>
      </c>
      <c r="Q991" s="1" t="s">
        <v>18355</v>
      </c>
      <c r="R991" s="1">
        <v>305</v>
      </c>
      <c r="S991" s="9">
        <f t="shared" si="71"/>
        <v>227.4385</v>
      </c>
      <c r="T991" s="8"/>
      <c r="U991" s="8"/>
      <c r="V991" s="8"/>
      <c r="W991" s="8"/>
      <c r="X991" s="8"/>
      <c r="Y991" s="10">
        <f t="shared" si="70"/>
        <v>0</v>
      </c>
      <c r="Z991" s="10">
        <f>IFERROR(INDEX(EFs!B:B,MATCH(P991,EFs!A:A,0))*Dataset!Y991/1000,0)</f>
        <v>0</v>
      </c>
      <c r="AA991">
        <v>32.720162999999999</v>
      </c>
      <c r="AB991">
        <v>-117.16855700000001</v>
      </c>
      <c r="AC991">
        <v>1</v>
      </c>
      <c r="AD991" t="s">
        <v>18387</v>
      </c>
      <c r="AE991">
        <v>610</v>
      </c>
      <c r="AF991" t="s">
        <v>18584</v>
      </c>
      <c r="AI991" t="s">
        <v>18389</v>
      </c>
      <c r="AJ991" t="s">
        <v>18390</v>
      </c>
      <c r="AK991" t="s">
        <v>18391</v>
      </c>
      <c r="AL991">
        <v>92101</v>
      </c>
      <c r="AM991" t="s">
        <v>18392</v>
      </c>
      <c r="AN991" t="s">
        <v>18393</v>
      </c>
    </row>
    <row r="992" spans="1:40" ht="28.8" x14ac:dyDescent="0.3">
      <c r="A992" t="s">
        <v>5053</v>
      </c>
      <c r="B992" s="2" t="s">
        <v>15</v>
      </c>
      <c r="C992" s="3">
        <v>40025</v>
      </c>
      <c r="D992" t="s">
        <v>25</v>
      </c>
      <c r="E992" t="s">
        <v>5054</v>
      </c>
      <c r="F992" t="s">
        <v>5055</v>
      </c>
      <c r="G992" t="s">
        <v>5056</v>
      </c>
      <c r="H992" s="2" t="s">
        <v>19</v>
      </c>
      <c r="I992" s="2" t="s">
        <v>20</v>
      </c>
      <c r="J992" s="1" t="s">
        <v>5057</v>
      </c>
      <c r="K992" s="1">
        <f t="shared" si="68"/>
        <v>1</v>
      </c>
      <c r="L992" s="1">
        <f t="shared" si="68"/>
        <v>0</v>
      </c>
      <c r="M992" s="1">
        <f t="shared" si="68"/>
        <v>0</v>
      </c>
      <c r="N992" s="1">
        <f t="shared" si="67"/>
        <v>0</v>
      </c>
      <c r="O992" s="1">
        <f t="shared" si="69"/>
        <v>1</v>
      </c>
      <c r="P992" s="1" t="s">
        <v>18346</v>
      </c>
      <c r="Q992" s="1">
        <v>230</v>
      </c>
      <c r="R992" s="1">
        <v>385</v>
      </c>
      <c r="S992" s="9">
        <f t="shared" si="71"/>
        <v>230</v>
      </c>
      <c r="T992" s="3">
        <v>44561</v>
      </c>
      <c r="U992" s="8" t="s">
        <v>5058</v>
      </c>
      <c r="V992" s="3">
        <v>44606</v>
      </c>
      <c r="W992" s="8" t="s">
        <v>5059</v>
      </c>
      <c r="X992" s="8">
        <v>82.7</v>
      </c>
      <c r="Y992" s="10">
        <f t="shared" si="70"/>
        <v>19021</v>
      </c>
      <c r="Z992" s="10">
        <f>IFERROR(INDEX(EFs!B:B,MATCH(P992,EFs!A:A,0))*Dataset!Y992/1000,0)</f>
        <v>17.278541750340999</v>
      </c>
      <c r="AA992">
        <v>32.735450999999998</v>
      </c>
      <c r="AB992">
        <v>-117.177044</v>
      </c>
      <c r="AC992">
        <v>1</v>
      </c>
      <c r="AD992" t="s">
        <v>18387</v>
      </c>
      <c r="AE992">
        <v>3165</v>
      </c>
      <c r="AF992" t="s">
        <v>18575</v>
      </c>
      <c r="AI992" t="s">
        <v>18389</v>
      </c>
      <c r="AJ992" t="s">
        <v>18390</v>
      </c>
      <c r="AK992" t="s">
        <v>18391</v>
      </c>
      <c r="AL992">
        <v>92101</v>
      </c>
      <c r="AM992" t="s">
        <v>18392</v>
      </c>
      <c r="AN992" t="s">
        <v>18407</v>
      </c>
    </row>
    <row r="993" spans="1:40" ht="43.2" x14ac:dyDescent="0.3">
      <c r="A993" t="s">
        <v>5060</v>
      </c>
      <c r="B993" s="2" t="s">
        <v>15</v>
      </c>
      <c r="C993" s="3">
        <v>40025</v>
      </c>
      <c r="D993" t="s">
        <v>193</v>
      </c>
      <c r="E993" t="s">
        <v>3981</v>
      </c>
      <c r="F993" t="s">
        <v>3982</v>
      </c>
      <c r="G993" t="s">
        <v>3983</v>
      </c>
      <c r="H993" s="2" t="s">
        <v>106</v>
      </c>
      <c r="I993" s="2" t="s">
        <v>107</v>
      </c>
      <c r="J993" s="1" t="s">
        <v>5061</v>
      </c>
      <c r="K993" s="1">
        <f t="shared" si="68"/>
        <v>1</v>
      </c>
      <c r="L993" s="1">
        <f t="shared" si="68"/>
        <v>0</v>
      </c>
      <c r="M993" s="1">
        <f t="shared" si="68"/>
        <v>0</v>
      </c>
      <c r="N993" s="1">
        <f t="shared" si="67"/>
        <v>0</v>
      </c>
      <c r="O993" s="1">
        <f t="shared" si="69"/>
        <v>1</v>
      </c>
      <c r="P993" s="1" t="s">
        <v>18346</v>
      </c>
      <c r="Q993" s="1" t="s">
        <v>18355</v>
      </c>
      <c r="R993" s="1">
        <v>168</v>
      </c>
      <c r="S993" s="9">
        <f t="shared" si="71"/>
        <v>125.27760000000001</v>
      </c>
      <c r="T993" s="3">
        <v>44447</v>
      </c>
      <c r="U993" s="8" t="s">
        <v>5062</v>
      </c>
      <c r="V993" s="3">
        <v>44447</v>
      </c>
      <c r="W993" s="8" t="s">
        <v>5063</v>
      </c>
      <c r="X993" s="8">
        <v>17.100000000000001</v>
      </c>
      <c r="Y993" s="10">
        <f t="shared" si="70"/>
        <v>2142.2469600000004</v>
      </c>
      <c r="Z993" s="10">
        <f>IFERROR(INDEX(EFs!B:B,MATCH(P993,EFs!A:A,0))*Dataset!Y993/1000,0)</f>
        <v>1.9460019734977707</v>
      </c>
      <c r="AA993">
        <v>32.820039999999999</v>
      </c>
      <c r="AB993">
        <v>-117.141943</v>
      </c>
      <c r="AC993">
        <v>1</v>
      </c>
      <c r="AD993" t="s">
        <v>18387</v>
      </c>
      <c r="AE993">
        <v>8611</v>
      </c>
      <c r="AF993" t="s">
        <v>18690</v>
      </c>
      <c r="AI993" t="s">
        <v>18389</v>
      </c>
      <c r="AJ993" t="s">
        <v>18390</v>
      </c>
      <c r="AK993" t="s">
        <v>18391</v>
      </c>
      <c r="AL993">
        <v>92123</v>
      </c>
      <c r="AM993" t="s">
        <v>18392</v>
      </c>
      <c r="AN993" t="s">
        <v>18393</v>
      </c>
    </row>
    <row r="994" spans="1:40" ht="57.6" x14ac:dyDescent="0.3">
      <c r="A994" t="s">
        <v>5064</v>
      </c>
      <c r="B994" s="2" t="s">
        <v>15</v>
      </c>
      <c r="C994" s="3">
        <v>40025</v>
      </c>
      <c r="D994" t="s">
        <v>16</v>
      </c>
      <c r="E994" t="s">
        <v>3322</v>
      </c>
      <c r="F994" t="s">
        <v>2100</v>
      </c>
      <c r="G994" t="s">
        <v>2101</v>
      </c>
      <c r="H994" s="2" t="s">
        <v>19</v>
      </c>
      <c r="I994" s="2" t="s">
        <v>20</v>
      </c>
      <c r="J994" s="1" t="s">
        <v>5065</v>
      </c>
      <c r="K994" s="1">
        <f t="shared" si="68"/>
        <v>1</v>
      </c>
      <c r="L994" s="1">
        <f t="shared" si="68"/>
        <v>0</v>
      </c>
      <c r="M994" s="1">
        <f t="shared" si="68"/>
        <v>0</v>
      </c>
      <c r="N994" s="1">
        <f t="shared" si="67"/>
        <v>0</v>
      </c>
      <c r="O994" s="1">
        <f t="shared" si="69"/>
        <v>1</v>
      </c>
      <c r="P994" s="1" t="s">
        <v>18346</v>
      </c>
      <c r="Q994" s="1">
        <v>350</v>
      </c>
      <c r="R994" s="1">
        <v>755</v>
      </c>
      <c r="S994" s="9">
        <f t="shared" si="71"/>
        <v>350</v>
      </c>
      <c r="T994" s="3">
        <v>44386</v>
      </c>
      <c r="U994" s="8" t="s">
        <v>2713</v>
      </c>
      <c r="V994" s="3">
        <v>44679</v>
      </c>
      <c r="W994" s="8" t="s">
        <v>5066</v>
      </c>
      <c r="X994" s="8">
        <v>8</v>
      </c>
      <c r="Y994" s="10">
        <f t="shared" si="70"/>
        <v>2800</v>
      </c>
      <c r="Z994" s="10">
        <f>IFERROR(INDEX(EFs!B:B,MATCH(P994,EFs!A:A,0))*Dataset!Y994/1000,0)</f>
        <v>2.5435001788</v>
      </c>
      <c r="AA994">
        <v>32.729312999999998</v>
      </c>
      <c r="AB994">
        <v>-117.190921</v>
      </c>
      <c r="AC994">
        <v>1</v>
      </c>
      <c r="AD994" t="s">
        <v>18394</v>
      </c>
      <c r="AE994">
        <v>3225</v>
      </c>
      <c r="AF994" t="s">
        <v>18598</v>
      </c>
      <c r="AI994" t="s">
        <v>18389</v>
      </c>
      <c r="AJ994" t="s">
        <v>18390</v>
      </c>
      <c r="AK994" t="s">
        <v>18391</v>
      </c>
      <c r="AL994">
        <v>92101</v>
      </c>
      <c r="AM994" t="s">
        <v>18392</v>
      </c>
      <c r="AN994" t="s">
        <v>18397</v>
      </c>
    </row>
    <row r="995" spans="1:40" ht="28.8" x14ac:dyDescent="0.3">
      <c r="A995" t="s">
        <v>5067</v>
      </c>
      <c r="B995" s="2" t="s">
        <v>15</v>
      </c>
      <c r="C995" s="3">
        <v>40025</v>
      </c>
      <c r="D995" t="s">
        <v>25</v>
      </c>
      <c r="E995" t="s">
        <v>3322</v>
      </c>
      <c r="F995" t="s">
        <v>2100</v>
      </c>
      <c r="G995" t="s">
        <v>2101</v>
      </c>
      <c r="H995" s="2" t="s">
        <v>19</v>
      </c>
      <c r="I995" s="2" t="s">
        <v>20</v>
      </c>
      <c r="J995" s="1" t="s">
        <v>5068</v>
      </c>
      <c r="K995" s="1">
        <f t="shared" si="68"/>
        <v>0</v>
      </c>
      <c r="L995" s="1">
        <f t="shared" si="68"/>
        <v>0</v>
      </c>
      <c r="M995" s="1">
        <f t="shared" si="68"/>
        <v>0</v>
      </c>
      <c r="N995" s="1">
        <f t="shared" si="67"/>
        <v>0</v>
      </c>
      <c r="O995" s="1">
        <f t="shared" si="69"/>
        <v>0</v>
      </c>
      <c r="P995" s="1" t="s">
        <v>18352</v>
      </c>
      <c r="Q995" s="1" t="s">
        <v>18355</v>
      </c>
      <c r="R995" s="1">
        <v>900</v>
      </c>
      <c r="S995" s="9">
        <f t="shared" si="71"/>
        <v>671.13</v>
      </c>
      <c r="T995" s="3">
        <v>44386</v>
      </c>
      <c r="U995" s="8" t="s">
        <v>2112</v>
      </c>
      <c r="V995" s="3">
        <v>44679</v>
      </c>
      <c r="W995" s="8" t="s">
        <v>5069</v>
      </c>
      <c r="X995" s="8">
        <v>10.8</v>
      </c>
      <c r="Y995" s="10">
        <f t="shared" si="70"/>
        <v>7248.2040000000006</v>
      </c>
      <c r="Z995" s="10">
        <f>IFERROR(INDEX(EFs!B:B,MATCH(P995,EFs!A:A,0))*Dataset!Y995/1000,0)</f>
        <v>0</v>
      </c>
      <c r="AA995">
        <v>32.729312999999998</v>
      </c>
      <c r="AB995">
        <v>-117.190921</v>
      </c>
      <c r="AC995">
        <v>1</v>
      </c>
      <c r="AD995" t="s">
        <v>18394</v>
      </c>
      <c r="AE995">
        <v>3225</v>
      </c>
      <c r="AF995" t="s">
        <v>18598</v>
      </c>
      <c r="AI995" t="s">
        <v>18389</v>
      </c>
      <c r="AJ995" t="s">
        <v>18390</v>
      </c>
      <c r="AK995" t="s">
        <v>18391</v>
      </c>
      <c r="AL995">
        <v>92101</v>
      </c>
      <c r="AM995" t="s">
        <v>18392</v>
      </c>
      <c r="AN995" t="s">
        <v>18397</v>
      </c>
    </row>
    <row r="996" spans="1:40" ht="57.6" x14ac:dyDescent="0.3">
      <c r="A996" t="s">
        <v>5070</v>
      </c>
      <c r="B996" s="2" t="s">
        <v>15</v>
      </c>
      <c r="C996" s="3">
        <v>40025</v>
      </c>
      <c r="D996" t="s">
        <v>16</v>
      </c>
      <c r="E996" t="s">
        <v>3610</v>
      </c>
      <c r="F996" t="s">
        <v>72</v>
      </c>
      <c r="G996" t="s">
        <v>5071</v>
      </c>
      <c r="H996" s="2" t="s">
        <v>97</v>
      </c>
      <c r="I996" s="2" t="s">
        <v>98</v>
      </c>
      <c r="J996" s="1" t="s">
        <v>5072</v>
      </c>
      <c r="K996" s="1">
        <f t="shared" si="68"/>
        <v>1</v>
      </c>
      <c r="L996" s="1">
        <f t="shared" si="68"/>
        <v>0</v>
      </c>
      <c r="M996" s="1">
        <f t="shared" si="68"/>
        <v>0</v>
      </c>
      <c r="N996" s="1">
        <f t="shared" si="67"/>
        <v>0</v>
      </c>
      <c r="O996" s="1">
        <f t="shared" si="69"/>
        <v>1</v>
      </c>
      <c r="P996" s="1" t="s">
        <v>18346</v>
      </c>
      <c r="Q996" s="1">
        <v>150</v>
      </c>
      <c r="R996" s="1">
        <v>218</v>
      </c>
      <c r="S996" s="9">
        <f t="shared" si="71"/>
        <v>150</v>
      </c>
      <c r="T996" s="3">
        <v>44357</v>
      </c>
      <c r="U996" s="8" t="s">
        <v>5073</v>
      </c>
      <c r="V996" s="3">
        <v>44357</v>
      </c>
      <c r="W996" s="8" t="s">
        <v>5074</v>
      </c>
      <c r="X996" s="8">
        <v>5.0999999999999996</v>
      </c>
      <c r="Y996" s="10">
        <f t="shared" si="70"/>
        <v>765</v>
      </c>
      <c r="Z996" s="10">
        <f>IFERROR(INDEX(EFs!B:B,MATCH(P996,EFs!A:A,0))*Dataset!Y996/1000,0)</f>
        <v>0.69492058456500005</v>
      </c>
      <c r="AA996">
        <v>33.166738000000002</v>
      </c>
      <c r="AB996">
        <v>-117.267115</v>
      </c>
      <c r="AC996">
        <v>0.7</v>
      </c>
      <c r="AD996" t="s">
        <v>18408</v>
      </c>
      <c r="AF996" t="s">
        <v>18555</v>
      </c>
      <c r="AG996" t="s">
        <v>18448</v>
      </c>
      <c r="AH996">
        <v>1</v>
      </c>
      <c r="AI996" t="s">
        <v>18410</v>
      </c>
      <c r="AJ996" t="s">
        <v>18390</v>
      </c>
      <c r="AK996" t="s">
        <v>18391</v>
      </c>
      <c r="AL996">
        <v>92056</v>
      </c>
      <c r="AM996" t="s">
        <v>18392</v>
      </c>
      <c r="AN996" t="s">
        <v>18397</v>
      </c>
    </row>
    <row r="997" spans="1:40" ht="28.8" x14ac:dyDescent="0.3">
      <c r="A997" t="s">
        <v>5075</v>
      </c>
      <c r="B997" s="2" t="s">
        <v>15</v>
      </c>
      <c r="C997" s="3">
        <v>40025</v>
      </c>
      <c r="D997" t="s">
        <v>25</v>
      </c>
      <c r="E997" t="s">
        <v>2134</v>
      </c>
      <c r="F997" t="s">
        <v>5076</v>
      </c>
      <c r="G997" t="s">
        <v>5077</v>
      </c>
      <c r="H997" s="2" t="s">
        <v>781</v>
      </c>
      <c r="I997" s="2" t="s">
        <v>782</v>
      </c>
      <c r="J997" s="1" t="s">
        <v>5078</v>
      </c>
      <c r="K997" s="1">
        <f t="shared" si="68"/>
        <v>1</v>
      </c>
      <c r="L997" s="1">
        <f t="shared" si="68"/>
        <v>0</v>
      </c>
      <c r="M997" s="1">
        <f t="shared" si="68"/>
        <v>0</v>
      </c>
      <c r="N997" s="1">
        <f t="shared" si="67"/>
        <v>0</v>
      </c>
      <c r="O997" s="1">
        <f t="shared" si="69"/>
        <v>1</v>
      </c>
      <c r="P997" s="1" t="s">
        <v>18346</v>
      </c>
      <c r="Q997" s="1" t="s">
        <v>18355</v>
      </c>
      <c r="R997" s="1">
        <v>277</v>
      </c>
      <c r="S997" s="9">
        <f t="shared" si="71"/>
        <v>206.55889999999999</v>
      </c>
      <c r="T997" s="3">
        <v>44561</v>
      </c>
      <c r="U997" s="8" t="s">
        <v>5079</v>
      </c>
      <c r="V997" s="3">
        <v>44686</v>
      </c>
      <c r="W997" s="8" t="s">
        <v>5080</v>
      </c>
      <c r="X997" s="8">
        <v>22.3</v>
      </c>
      <c r="Y997" s="10">
        <f t="shared" si="70"/>
        <v>4606.2634699999999</v>
      </c>
      <c r="Z997" s="10">
        <f>IFERROR(INDEX(EFs!B:B,MATCH(P997,EFs!A:A,0))*Dataset!Y997/1000,0)</f>
        <v>4.1842971284088959</v>
      </c>
      <c r="AA997">
        <v>32.724102999999999</v>
      </c>
      <c r="AB997">
        <v>-117.170912</v>
      </c>
      <c r="AC997">
        <v>0.5</v>
      </c>
      <c r="AD997" t="s">
        <v>18422</v>
      </c>
      <c r="AI997" t="s">
        <v>18389</v>
      </c>
      <c r="AJ997" t="s">
        <v>18390</v>
      </c>
      <c r="AK997" t="s">
        <v>18391</v>
      </c>
      <c r="AL997">
        <v>92101</v>
      </c>
      <c r="AM997" t="s">
        <v>18392</v>
      </c>
      <c r="AN997" t="s">
        <v>18397</v>
      </c>
    </row>
    <row r="998" spans="1:40" ht="28.8" x14ac:dyDescent="0.3">
      <c r="A998" t="s">
        <v>5081</v>
      </c>
      <c r="B998" s="2" t="s">
        <v>15</v>
      </c>
      <c r="C998" s="3">
        <v>40025</v>
      </c>
      <c r="D998" t="s">
        <v>25</v>
      </c>
      <c r="E998" t="s">
        <v>5082</v>
      </c>
      <c r="F998" t="s">
        <v>5083</v>
      </c>
      <c r="G998" t="s">
        <v>5084</v>
      </c>
      <c r="H998" s="2" t="s">
        <v>83</v>
      </c>
      <c r="I998" s="2" t="s">
        <v>84</v>
      </c>
      <c r="J998" s="1" t="s">
        <v>5085</v>
      </c>
      <c r="K998" s="1">
        <f t="shared" si="68"/>
        <v>0</v>
      </c>
      <c r="L998" s="1">
        <f t="shared" si="68"/>
        <v>0</v>
      </c>
      <c r="M998" s="1">
        <f t="shared" si="68"/>
        <v>0</v>
      </c>
      <c r="N998" s="1">
        <f t="shared" si="67"/>
        <v>0</v>
      </c>
      <c r="O998" s="1">
        <f t="shared" si="69"/>
        <v>0</v>
      </c>
      <c r="P998" s="1" t="s">
        <v>18352</v>
      </c>
      <c r="Q998" s="1">
        <v>30</v>
      </c>
      <c r="R998" s="1">
        <v>66</v>
      </c>
      <c r="S998" s="9">
        <f t="shared" si="71"/>
        <v>30</v>
      </c>
      <c r="T998" s="8"/>
      <c r="U998" s="8"/>
      <c r="V998" s="8"/>
      <c r="W998" s="8"/>
      <c r="X998" s="8"/>
      <c r="Y998" s="10">
        <f t="shared" si="70"/>
        <v>0</v>
      </c>
      <c r="Z998" s="10">
        <f>IFERROR(INDEX(EFs!B:B,MATCH(P998,EFs!A:A,0))*Dataset!Y998/1000,0)</f>
        <v>0</v>
      </c>
      <c r="AA998">
        <v>32.639760000000003</v>
      </c>
      <c r="AB998">
        <v>-117.085768</v>
      </c>
      <c r="AC998">
        <v>1</v>
      </c>
      <c r="AD998" t="s">
        <v>18394</v>
      </c>
      <c r="AE998">
        <v>447</v>
      </c>
      <c r="AF998" t="s">
        <v>18680</v>
      </c>
      <c r="AI998" t="s">
        <v>18406</v>
      </c>
      <c r="AJ998" t="s">
        <v>18390</v>
      </c>
      <c r="AK998" t="s">
        <v>18391</v>
      </c>
      <c r="AL998">
        <v>91910</v>
      </c>
      <c r="AM998" t="s">
        <v>18392</v>
      </c>
      <c r="AN998" t="s">
        <v>18397</v>
      </c>
    </row>
    <row r="999" spans="1:40" ht="28.8" x14ac:dyDescent="0.3">
      <c r="A999" t="s">
        <v>5086</v>
      </c>
      <c r="B999" s="2" t="s">
        <v>15</v>
      </c>
      <c r="C999" s="3">
        <v>40025</v>
      </c>
      <c r="D999" t="s">
        <v>25</v>
      </c>
      <c r="E999" t="s">
        <v>5087</v>
      </c>
      <c r="F999" t="s">
        <v>5088</v>
      </c>
      <c r="G999" t="s">
        <v>5089</v>
      </c>
      <c r="H999" s="2" t="s">
        <v>610</v>
      </c>
      <c r="I999" s="2" t="s">
        <v>30</v>
      </c>
      <c r="J999" s="1" t="s">
        <v>5090</v>
      </c>
      <c r="K999" s="1">
        <f t="shared" si="68"/>
        <v>1</v>
      </c>
      <c r="L999" s="1">
        <f t="shared" si="68"/>
        <v>0</v>
      </c>
      <c r="M999" s="1">
        <f t="shared" si="68"/>
        <v>0</v>
      </c>
      <c r="N999" s="1">
        <f t="shared" si="67"/>
        <v>0</v>
      </c>
      <c r="O999" s="1">
        <f t="shared" si="69"/>
        <v>1</v>
      </c>
      <c r="P999" s="1" t="s">
        <v>18346</v>
      </c>
      <c r="Q999" s="1" t="s">
        <v>18355</v>
      </c>
      <c r="R999" s="1">
        <v>200</v>
      </c>
      <c r="S999" s="9">
        <f t="shared" si="71"/>
        <v>149.14000000000001</v>
      </c>
      <c r="T999" s="3">
        <v>44482</v>
      </c>
      <c r="U999" s="8" t="s">
        <v>5091</v>
      </c>
      <c r="V999" s="3">
        <v>44482</v>
      </c>
      <c r="W999" s="8" t="s">
        <v>5092</v>
      </c>
      <c r="X999" s="8">
        <v>8.5</v>
      </c>
      <c r="Y999" s="10">
        <f t="shared" si="70"/>
        <v>1267.69</v>
      </c>
      <c r="Z999" s="10">
        <f>IFERROR(INDEX(EFs!B:B,MATCH(P999,EFs!A:A,0))*Dataset!Y999/1000,0)</f>
        <v>1.1515606220224901</v>
      </c>
      <c r="AA999">
        <v>33.043962000000001</v>
      </c>
      <c r="AB999">
        <v>-117.053532</v>
      </c>
      <c r="AC999">
        <v>0.9</v>
      </c>
      <c r="AD999" t="s">
        <v>18387</v>
      </c>
      <c r="AE999">
        <v>18655</v>
      </c>
      <c r="AF999" t="s">
        <v>18946</v>
      </c>
      <c r="AI999" t="s">
        <v>18389</v>
      </c>
      <c r="AJ999" t="s">
        <v>18390</v>
      </c>
      <c r="AK999" t="s">
        <v>18391</v>
      </c>
      <c r="AL999">
        <v>92128</v>
      </c>
      <c r="AM999" t="s">
        <v>18392</v>
      </c>
      <c r="AN999" t="s">
        <v>18393</v>
      </c>
    </row>
    <row r="1000" spans="1:40" ht="28.8" x14ac:dyDescent="0.3">
      <c r="A1000" t="s">
        <v>5093</v>
      </c>
      <c r="B1000" s="2" t="s">
        <v>15</v>
      </c>
      <c r="C1000" s="3">
        <v>40025</v>
      </c>
      <c r="D1000" t="s">
        <v>25</v>
      </c>
      <c r="E1000" t="s">
        <v>5094</v>
      </c>
      <c r="G1000" t="s">
        <v>5095</v>
      </c>
      <c r="H1000" s="2" t="s">
        <v>4057</v>
      </c>
      <c r="I1000" s="2" t="s">
        <v>328</v>
      </c>
      <c r="J1000" s="1" t="s">
        <v>5096</v>
      </c>
      <c r="K1000" s="1">
        <f t="shared" si="68"/>
        <v>1</v>
      </c>
      <c r="L1000" s="1">
        <f t="shared" si="68"/>
        <v>0</v>
      </c>
      <c r="M1000" s="1">
        <f t="shared" si="68"/>
        <v>0</v>
      </c>
      <c r="N1000" s="1">
        <f t="shared" si="67"/>
        <v>0</v>
      </c>
      <c r="O1000" s="1">
        <f t="shared" si="69"/>
        <v>1</v>
      </c>
      <c r="P1000" s="1" t="s">
        <v>18346</v>
      </c>
      <c r="Q1000" s="1">
        <v>60</v>
      </c>
      <c r="R1000" s="1">
        <v>102</v>
      </c>
      <c r="S1000" s="9">
        <f t="shared" si="71"/>
        <v>60</v>
      </c>
      <c r="T1000" s="3">
        <v>44545</v>
      </c>
      <c r="U1000" s="8" t="s">
        <v>439</v>
      </c>
      <c r="V1000" s="3">
        <v>44545</v>
      </c>
      <c r="W1000" s="8" t="s">
        <v>439</v>
      </c>
      <c r="X1000" s="8">
        <v>0</v>
      </c>
      <c r="Y1000" s="10">
        <f t="shared" si="70"/>
        <v>0</v>
      </c>
      <c r="Z1000" s="10">
        <f>IFERROR(INDEX(EFs!B:B,MATCH(P1000,EFs!A:A,0))*Dataset!Y1000/1000,0)</f>
        <v>0</v>
      </c>
      <c r="AA1000">
        <v>32.687207999999998</v>
      </c>
      <c r="AB1000">
        <v>-116.268027</v>
      </c>
      <c r="AC1000">
        <v>1</v>
      </c>
      <c r="AD1000" t="s">
        <v>18387</v>
      </c>
      <c r="AE1000">
        <v>2550</v>
      </c>
      <c r="AF1000" t="s">
        <v>18947</v>
      </c>
      <c r="AI1000" t="s">
        <v>18854</v>
      </c>
      <c r="AJ1000" t="s">
        <v>18390</v>
      </c>
      <c r="AK1000" t="s">
        <v>18391</v>
      </c>
      <c r="AL1000">
        <v>91905</v>
      </c>
      <c r="AM1000" t="s">
        <v>18392</v>
      </c>
      <c r="AN1000" t="s">
        <v>18393</v>
      </c>
    </row>
    <row r="1001" spans="1:40" ht="28.8" x14ac:dyDescent="0.3">
      <c r="A1001" t="s">
        <v>5097</v>
      </c>
      <c r="B1001" s="2" t="s">
        <v>15</v>
      </c>
      <c r="C1001" s="3">
        <v>40025</v>
      </c>
      <c r="D1001" t="s">
        <v>25</v>
      </c>
      <c r="E1001" t="s">
        <v>5098</v>
      </c>
      <c r="F1001" t="s">
        <v>5099</v>
      </c>
      <c r="G1001" t="s">
        <v>5100</v>
      </c>
      <c r="H1001" s="2" t="s">
        <v>949</v>
      </c>
      <c r="I1001" s="2" t="s">
        <v>75</v>
      </c>
      <c r="J1001" s="1" t="s">
        <v>5101</v>
      </c>
      <c r="K1001" s="1">
        <f t="shared" si="68"/>
        <v>1</v>
      </c>
      <c r="L1001" s="1">
        <f t="shared" si="68"/>
        <v>0</v>
      </c>
      <c r="M1001" s="1">
        <f t="shared" si="68"/>
        <v>0</v>
      </c>
      <c r="N1001" s="1">
        <f t="shared" si="67"/>
        <v>0</v>
      </c>
      <c r="O1001" s="1">
        <f t="shared" si="69"/>
        <v>1</v>
      </c>
      <c r="P1001" s="1" t="s">
        <v>18346</v>
      </c>
      <c r="Q1001" s="1" t="s">
        <v>18355</v>
      </c>
      <c r="R1001" s="1">
        <v>158</v>
      </c>
      <c r="S1001" s="9">
        <f t="shared" si="71"/>
        <v>117.8206</v>
      </c>
      <c r="T1001" s="3">
        <v>44561</v>
      </c>
      <c r="U1001" s="8" t="s">
        <v>2186</v>
      </c>
      <c r="V1001" s="3">
        <v>44645</v>
      </c>
      <c r="W1001" s="8" t="s">
        <v>2716</v>
      </c>
      <c r="X1001" s="8">
        <v>9</v>
      </c>
      <c r="Y1001" s="10">
        <f t="shared" si="70"/>
        <v>1060.3853999999999</v>
      </c>
      <c r="Z1001" s="10">
        <f>IFERROR(INDEX(EFs!B:B,MATCH(P1001,EFs!A:A,0))*Dataset!Y1001/1000,0)</f>
        <v>0.96324659089175324</v>
      </c>
      <c r="AA1001">
        <v>33.090381999999998</v>
      </c>
      <c r="AB1001">
        <v>-117.26739499999999</v>
      </c>
      <c r="AC1001">
        <v>1</v>
      </c>
      <c r="AD1001" t="s">
        <v>18394</v>
      </c>
      <c r="AE1001">
        <v>2100</v>
      </c>
      <c r="AF1001" t="s">
        <v>18873</v>
      </c>
      <c r="AI1001" t="s">
        <v>18509</v>
      </c>
      <c r="AJ1001" t="s">
        <v>18390</v>
      </c>
      <c r="AK1001" t="s">
        <v>18391</v>
      </c>
      <c r="AL1001">
        <v>92009</v>
      </c>
      <c r="AM1001" t="s">
        <v>18392</v>
      </c>
      <c r="AN1001" t="s">
        <v>18397</v>
      </c>
    </row>
    <row r="1002" spans="1:40" ht="28.8" x14ac:dyDescent="0.3">
      <c r="A1002" t="s">
        <v>5102</v>
      </c>
      <c r="B1002" s="2" t="s">
        <v>15</v>
      </c>
      <c r="C1002" s="3">
        <v>40025</v>
      </c>
      <c r="D1002" t="s">
        <v>25</v>
      </c>
      <c r="E1002" t="s">
        <v>5098</v>
      </c>
      <c r="F1002" t="s">
        <v>5099</v>
      </c>
      <c r="G1002" t="s">
        <v>5100</v>
      </c>
      <c r="H1002" s="2" t="s">
        <v>949</v>
      </c>
      <c r="I1002" s="2" t="s">
        <v>75</v>
      </c>
      <c r="J1002" s="1" t="s">
        <v>5103</v>
      </c>
      <c r="K1002" s="1">
        <f t="shared" si="68"/>
        <v>1</v>
      </c>
      <c r="L1002" s="1">
        <f t="shared" si="68"/>
        <v>0</v>
      </c>
      <c r="M1002" s="1">
        <f t="shared" si="68"/>
        <v>0</v>
      </c>
      <c r="N1002" s="1">
        <f t="shared" si="67"/>
        <v>0</v>
      </c>
      <c r="O1002" s="1">
        <f t="shared" si="69"/>
        <v>1</v>
      </c>
      <c r="P1002" s="1" t="s">
        <v>18346</v>
      </c>
      <c r="Q1002" s="1" t="s">
        <v>18355</v>
      </c>
      <c r="R1002" s="1">
        <v>92</v>
      </c>
      <c r="S1002" s="9">
        <f t="shared" si="71"/>
        <v>68.604399999999998</v>
      </c>
      <c r="T1002" s="3">
        <v>44561</v>
      </c>
      <c r="U1002" s="8" t="s">
        <v>5104</v>
      </c>
      <c r="V1002" s="3">
        <v>44645</v>
      </c>
      <c r="W1002" s="8" t="s">
        <v>5105</v>
      </c>
      <c r="X1002" s="8">
        <v>8.9</v>
      </c>
      <c r="Y1002" s="10">
        <f t="shared" si="70"/>
        <v>610.57916</v>
      </c>
      <c r="Z1002" s="10">
        <f>IFERROR(INDEX(EFs!B:B,MATCH(P1002,EFs!A:A,0))*Dataset!Y1002/1000,0)</f>
        <v>0.55464578665412634</v>
      </c>
      <c r="AA1002">
        <v>33.090381999999998</v>
      </c>
      <c r="AB1002">
        <v>-117.26739499999999</v>
      </c>
      <c r="AC1002">
        <v>1</v>
      </c>
      <c r="AD1002" t="s">
        <v>18394</v>
      </c>
      <c r="AE1002">
        <v>2100</v>
      </c>
      <c r="AF1002" t="s">
        <v>18873</v>
      </c>
      <c r="AI1002" t="s">
        <v>18509</v>
      </c>
      <c r="AJ1002" t="s">
        <v>18390</v>
      </c>
      <c r="AK1002" t="s">
        <v>18391</v>
      </c>
      <c r="AL1002">
        <v>92009</v>
      </c>
      <c r="AM1002" t="s">
        <v>18392</v>
      </c>
      <c r="AN1002" t="s">
        <v>18397</v>
      </c>
    </row>
    <row r="1003" spans="1:40" ht="43.2" x14ac:dyDescent="0.3">
      <c r="A1003" t="s">
        <v>5106</v>
      </c>
      <c r="B1003" s="2" t="s">
        <v>15</v>
      </c>
      <c r="C1003" s="3">
        <v>40025</v>
      </c>
      <c r="D1003" t="s">
        <v>16</v>
      </c>
      <c r="E1003" t="s">
        <v>2643</v>
      </c>
      <c r="F1003" t="s">
        <v>4113</v>
      </c>
      <c r="G1003" t="s">
        <v>2644</v>
      </c>
      <c r="H1003" s="2" t="s">
        <v>1020</v>
      </c>
      <c r="I1003" s="2" t="s">
        <v>92</v>
      </c>
      <c r="J1003" s="1" t="s">
        <v>5107</v>
      </c>
      <c r="K1003" s="1">
        <f t="shared" si="68"/>
        <v>1</v>
      </c>
      <c r="L1003" s="1">
        <f t="shared" si="68"/>
        <v>0</v>
      </c>
      <c r="M1003" s="1">
        <f t="shared" si="68"/>
        <v>0</v>
      </c>
      <c r="N1003" s="1">
        <f t="shared" si="67"/>
        <v>0</v>
      </c>
      <c r="O1003" s="1">
        <f t="shared" si="69"/>
        <v>1</v>
      </c>
      <c r="P1003" s="1" t="s">
        <v>18346</v>
      </c>
      <c r="Q1003" s="1" t="s">
        <v>18355</v>
      </c>
      <c r="R1003" s="1">
        <v>68.5</v>
      </c>
      <c r="S1003" s="9">
        <f t="shared" si="71"/>
        <v>51.080449999999999</v>
      </c>
      <c r="T1003" s="3">
        <v>44435</v>
      </c>
      <c r="U1003" s="8" t="s">
        <v>2180</v>
      </c>
      <c r="V1003" s="3">
        <v>44749</v>
      </c>
      <c r="W1003" s="8" t="s">
        <v>2176</v>
      </c>
      <c r="X1003" s="8">
        <v>5.0999999999999996</v>
      </c>
      <c r="Y1003" s="10">
        <f t="shared" si="70"/>
        <v>260.51029499999999</v>
      </c>
      <c r="Z1003" s="10">
        <f>IFERROR(INDEX(EFs!B:B,MATCH(P1003,EFs!A:A,0))*Dataset!Y1003/1000,0)</f>
        <v>0.23664570782562169</v>
      </c>
      <c r="AA1003">
        <v>32.699235000000002</v>
      </c>
      <c r="AB1003">
        <v>-117.209642</v>
      </c>
      <c r="AC1003">
        <v>1</v>
      </c>
      <c r="AD1003" t="s">
        <v>18422</v>
      </c>
      <c r="AI1003" t="s">
        <v>18458</v>
      </c>
      <c r="AJ1003" t="s">
        <v>18390</v>
      </c>
      <c r="AK1003" t="s">
        <v>18391</v>
      </c>
      <c r="AL1003">
        <v>92118</v>
      </c>
      <c r="AM1003" t="s">
        <v>18392</v>
      </c>
      <c r="AN1003" t="s">
        <v>18397</v>
      </c>
    </row>
    <row r="1004" spans="1:40" ht="28.8" x14ac:dyDescent="0.3">
      <c r="A1004" t="s">
        <v>5108</v>
      </c>
      <c r="B1004" s="2" t="s">
        <v>15</v>
      </c>
      <c r="C1004" s="3">
        <v>40025</v>
      </c>
      <c r="D1004" t="s">
        <v>25</v>
      </c>
      <c r="E1004" t="s">
        <v>2643</v>
      </c>
      <c r="F1004" t="s">
        <v>4113</v>
      </c>
      <c r="G1004" t="s">
        <v>2644</v>
      </c>
      <c r="H1004" s="2" t="s">
        <v>1020</v>
      </c>
      <c r="I1004" s="2" t="s">
        <v>92</v>
      </c>
      <c r="J1004" s="1" t="s">
        <v>5109</v>
      </c>
      <c r="K1004" s="1">
        <f t="shared" si="68"/>
        <v>1</v>
      </c>
      <c r="L1004" s="1">
        <f t="shared" si="68"/>
        <v>0</v>
      </c>
      <c r="M1004" s="1">
        <f t="shared" si="68"/>
        <v>0</v>
      </c>
      <c r="N1004" s="1">
        <f t="shared" si="67"/>
        <v>0</v>
      </c>
      <c r="O1004" s="1">
        <f t="shared" si="69"/>
        <v>1</v>
      </c>
      <c r="P1004" s="1" t="s">
        <v>18346</v>
      </c>
      <c r="Q1004" s="1" t="s">
        <v>18355</v>
      </c>
      <c r="R1004" s="1">
        <v>344</v>
      </c>
      <c r="S1004" s="9">
        <f t="shared" si="71"/>
        <v>256.52080000000001</v>
      </c>
      <c r="T1004" s="3">
        <v>44435</v>
      </c>
      <c r="U1004" s="8" t="s">
        <v>5110</v>
      </c>
      <c r="V1004" s="3">
        <v>44721</v>
      </c>
      <c r="W1004" s="8" t="s">
        <v>5111</v>
      </c>
      <c r="X1004" s="8">
        <v>3.7</v>
      </c>
      <c r="Y1004" s="10">
        <f t="shared" si="70"/>
        <v>949.12696000000005</v>
      </c>
      <c r="Z1004" s="10">
        <f>IFERROR(INDEX(EFs!B:B,MATCH(P1004,EFs!A:A,0))*Dataset!Y1004/1000,0)</f>
        <v>0.86218021159425018</v>
      </c>
      <c r="AA1004">
        <v>32.699235000000002</v>
      </c>
      <c r="AB1004">
        <v>-117.209642</v>
      </c>
      <c r="AC1004">
        <v>1</v>
      </c>
      <c r="AD1004" t="s">
        <v>18422</v>
      </c>
      <c r="AI1004" t="s">
        <v>18458</v>
      </c>
      <c r="AJ1004" t="s">
        <v>18390</v>
      </c>
      <c r="AK1004" t="s">
        <v>18391</v>
      </c>
      <c r="AL1004">
        <v>92118</v>
      </c>
      <c r="AM1004" t="s">
        <v>18392</v>
      </c>
      <c r="AN1004" t="s">
        <v>18397</v>
      </c>
    </row>
    <row r="1005" spans="1:40" ht="43.2" x14ac:dyDescent="0.3">
      <c r="A1005" t="s">
        <v>5112</v>
      </c>
      <c r="B1005" s="2" t="s">
        <v>15</v>
      </c>
      <c r="C1005" s="3">
        <v>40025</v>
      </c>
      <c r="D1005" t="s">
        <v>16</v>
      </c>
      <c r="E1005" t="s">
        <v>2643</v>
      </c>
      <c r="F1005" t="s">
        <v>4113</v>
      </c>
      <c r="G1005" t="s">
        <v>2644</v>
      </c>
      <c r="H1005" s="2" t="s">
        <v>1020</v>
      </c>
      <c r="I1005" s="2" t="s">
        <v>92</v>
      </c>
      <c r="J1005" s="1" t="s">
        <v>5113</v>
      </c>
      <c r="K1005" s="1">
        <f t="shared" si="68"/>
        <v>1</v>
      </c>
      <c r="L1005" s="1">
        <f t="shared" si="68"/>
        <v>0</v>
      </c>
      <c r="M1005" s="1">
        <f t="shared" si="68"/>
        <v>0</v>
      </c>
      <c r="N1005" s="1">
        <f t="shared" si="67"/>
        <v>0</v>
      </c>
      <c r="O1005" s="1">
        <f t="shared" si="69"/>
        <v>1</v>
      </c>
      <c r="P1005" s="1" t="s">
        <v>18346</v>
      </c>
      <c r="Q1005" s="1" t="s">
        <v>18355</v>
      </c>
      <c r="R1005" s="1">
        <v>68.5</v>
      </c>
      <c r="S1005" s="9">
        <f t="shared" si="71"/>
        <v>51.080449999999999</v>
      </c>
      <c r="T1005" s="3">
        <v>44440</v>
      </c>
      <c r="U1005" s="8" t="s">
        <v>5114</v>
      </c>
      <c r="V1005" s="3">
        <v>44749</v>
      </c>
      <c r="W1005" s="8" t="s">
        <v>2508</v>
      </c>
      <c r="X1005" s="8">
        <v>4.3</v>
      </c>
      <c r="Y1005" s="10">
        <f t="shared" si="70"/>
        <v>219.64593499999998</v>
      </c>
      <c r="Z1005" s="10">
        <f>IFERROR(INDEX(EFs!B:B,MATCH(P1005,EFs!A:A,0))*Dataset!Y1005/1000,0)</f>
        <v>0.19952481248042614</v>
      </c>
      <c r="AA1005">
        <v>32.699235000000002</v>
      </c>
      <c r="AB1005">
        <v>-117.209642</v>
      </c>
      <c r="AC1005">
        <v>1</v>
      </c>
      <c r="AD1005" t="s">
        <v>18422</v>
      </c>
      <c r="AI1005" t="s">
        <v>18458</v>
      </c>
      <c r="AJ1005" t="s">
        <v>18390</v>
      </c>
      <c r="AK1005" t="s">
        <v>18391</v>
      </c>
      <c r="AL1005">
        <v>92118</v>
      </c>
      <c r="AM1005" t="s">
        <v>18392</v>
      </c>
      <c r="AN1005" t="s">
        <v>18397</v>
      </c>
    </row>
    <row r="1006" spans="1:40" ht="43.2" x14ac:dyDescent="0.3">
      <c r="A1006" t="s">
        <v>5115</v>
      </c>
      <c r="B1006" s="2" t="s">
        <v>15</v>
      </c>
      <c r="C1006" s="3">
        <v>40025</v>
      </c>
      <c r="D1006" t="s">
        <v>16</v>
      </c>
      <c r="E1006" t="s">
        <v>2643</v>
      </c>
      <c r="F1006" t="s">
        <v>4113</v>
      </c>
      <c r="G1006" t="s">
        <v>2644</v>
      </c>
      <c r="H1006" s="2" t="s">
        <v>1020</v>
      </c>
      <c r="I1006" s="2" t="s">
        <v>92</v>
      </c>
      <c r="J1006" s="1" t="s">
        <v>5116</v>
      </c>
      <c r="K1006" s="1">
        <f t="shared" si="68"/>
        <v>1</v>
      </c>
      <c r="L1006" s="1">
        <f t="shared" si="68"/>
        <v>0</v>
      </c>
      <c r="M1006" s="1">
        <f t="shared" si="68"/>
        <v>0</v>
      </c>
      <c r="N1006" s="1">
        <f t="shared" si="67"/>
        <v>0</v>
      </c>
      <c r="O1006" s="1">
        <f t="shared" si="69"/>
        <v>1</v>
      </c>
      <c r="P1006" s="1" t="s">
        <v>18346</v>
      </c>
      <c r="Q1006" s="1" t="s">
        <v>18355</v>
      </c>
      <c r="R1006" s="1">
        <v>68.5</v>
      </c>
      <c r="S1006" s="9">
        <f t="shared" si="71"/>
        <v>51.080449999999999</v>
      </c>
      <c r="T1006" s="3">
        <v>44441</v>
      </c>
      <c r="U1006" s="8" t="s">
        <v>5117</v>
      </c>
      <c r="V1006" s="3">
        <v>44714</v>
      </c>
      <c r="W1006" s="8" t="s">
        <v>5118</v>
      </c>
      <c r="X1006" s="8">
        <v>5.33</v>
      </c>
      <c r="Y1006" s="10">
        <f t="shared" si="70"/>
        <v>272.25879850000001</v>
      </c>
      <c r="Z1006" s="10">
        <f>IFERROR(INDEX(EFs!B:B,MATCH(P1006,EFs!A:A,0))*Dataset!Y1006/1000,0)</f>
        <v>0.24731796523736543</v>
      </c>
      <c r="AA1006">
        <v>32.699235000000002</v>
      </c>
      <c r="AB1006">
        <v>-117.209642</v>
      </c>
      <c r="AC1006">
        <v>1</v>
      </c>
      <c r="AD1006" t="s">
        <v>18422</v>
      </c>
      <c r="AI1006" t="s">
        <v>18458</v>
      </c>
      <c r="AJ1006" t="s">
        <v>18390</v>
      </c>
      <c r="AK1006" t="s">
        <v>18391</v>
      </c>
      <c r="AL1006">
        <v>92118</v>
      </c>
      <c r="AM1006" t="s">
        <v>18392</v>
      </c>
      <c r="AN1006" t="s">
        <v>18397</v>
      </c>
    </row>
    <row r="1007" spans="1:40" ht="57.6" x14ac:dyDescent="0.3">
      <c r="A1007" t="s">
        <v>5119</v>
      </c>
      <c r="B1007" s="2" t="s">
        <v>15</v>
      </c>
      <c r="C1007" s="3">
        <v>40025</v>
      </c>
      <c r="D1007" t="s">
        <v>193</v>
      </c>
      <c r="E1007" t="s">
        <v>2643</v>
      </c>
      <c r="F1007" t="s">
        <v>4113</v>
      </c>
      <c r="G1007" t="s">
        <v>2644</v>
      </c>
      <c r="H1007" s="2" t="s">
        <v>1020</v>
      </c>
      <c r="I1007" s="2" t="s">
        <v>92</v>
      </c>
      <c r="J1007" s="1" t="s">
        <v>5120</v>
      </c>
      <c r="K1007" s="1">
        <f t="shared" si="68"/>
        <v>0</v>
      </c>
      <c r="L1007" s="1">
        <f t="shared" si="68"/>
        <v>0</v>
      </c>
      <c r="M1007" s="1">
        <f t="shared" si="68"/>
        <v>0</v>
      </c>
      <c r="N1007" s="1">
        <f t="shared" si="67"/>
        <v>0</v>
      </c>
      <c r="O1007" s="1">
        <f t="shared" si="69"/>
        <v>0</v>
      </c>
      <c r="P1007" s="1" t="s">
        <v>18352</v>
      </c>
      <c r="Q1007" s="1">
        <v>280</v>
      </c>
      <c r="R1007" s="1">
        <v>35</v>
      </c>
      <c r="S1007" s="9">
        <f t="shared" si="71"/>
        <v>280</v>
      </c>
      <c r="T1007" s="3">
        <v>44435</v>
      </c>
      <c r="U1007" s="8" t="s">
        <v>5121</v>
      </c>
      <c r="V1007" s="3">
        <v>44721</v>
      </c>
      <c r="W1007" s="8" t="s">
        <v>5122</v>
      </c>
      <c r="X1007" s="8">
        <v>-199.2</v>
      </c>
      <c r="Y1007" s="10">
        <f t="shared" si="70"/>
        <v>-55776</v>
      </c>
      <c r="Z1007" s="10">
        <f>IFERROR(INDEX(EFs!B:B,MATCH(P1007,EFs!A:A,0))*Dataset!Y1007/1000,0)</f>
        <v>0</v>
      </c>
      <c r="AA1007">
        <v>32.699235000000002</v>
      </c>
      <c r="AB1007">
        <v>-117.209642</v>
      </c>
      <c r="AC1007">
        <v>1</v>
      </c>
      <c r="AD1007" t="s">
        <v>18422</v>
      </c>
      <c r="AI1007" t="s">
        <v>18458</v>
      </c>
      <c r="AJ1007" t="s">
        <v>18390</v>
      </c>
      <c r="AK1007" t="s">
        <v>18391</v>
      </c>
      <c r="AL1007">
        <v>92118</v>
      </c>
      <c r="AM1007" t="s">
        <v>18392</v>
      </c>
      <c r="AN1007" t="s">
        <v>18397</v>
      </c>
    </row>
    <row r="1008" spans="1:40" ht="43.2" x14ac:dyDescent="0.3">
      <c r="A1008" t="s">
        <v>5123</v>
      </c>
      <c r="B1008" s="2" t="s">
        <v>15</v>
      </c>
      <c r="C1008" s="3">
        <v>40025</v>
      </c>
      <c r="D1008" t="s">
        <v>193</v>
      </c>
      <c r="E1008" t="s">
        <v>2643</v>
      </c>
      <c r="F1008" t="s">
        <v>5124</v>
      </c>
      <c r="G1008" t="s">
        <v>5125</v>
      </c>
      <c r="H1008" s="2" t="s">
        <v>1020</v>
      </c>
      <c r="I1008" s="2" t="s">
        <v>92</v>
      </c>
      <c r="J1008" s="1" t="s">
        <v>5126</v>
      </c>
      <c r="K1008" s="1">
        <f t="shared" si="68"/>
        <v>1</v>
      </c>
      <c r="L1008" s="1">
        <f t="shared" si="68"/>
        <v>0</v>
      </c>
      <c r="M1008" s="1">
        <f t="shared" si="68"/>
        <v>0</v>
      </c>
      <c r="N1008" s="1">
        <f t="shared" si="67"/>
        <v>0</v>
      </c>
      <c r="O1008" s="1">
        <f t="shared" si="69"/>
        <v>1</v>
      </c>
      <c r="P1008" s="1" t="s">
        <v>18346</v>
      </c>
      <c r="Q1008" s="1">
        <v>80</v>
      </c>
      <c r="R1008" s="1">
        <v>131</v>
      </c>
      <c r="S1008" s="9">
        <f t="shared" si="71"/>
        <v>80</v>
      </c>
      <c r="T1008" s="3">
        <v>44434</v>
      </c>
      <c r="U1008" s="8" t="s">
        <v>5127</v>
      </c>
      <c r="V1008" s="3">
        <v>44721</v>
      </c>
      <c r="W1008" s="8" t="s">
        <v>5128</v>
      </c>
      <c r="X1008" s="8">
        <v>4.8</v>
      </c>
      <c r="Y1008" s="10">
        <f t="shared" si="70"/>
        <v>384</v>
      </c>
      <c r="Z1008" s="10">
        <f>IFERROR(INDEX(EFs!B:B,MATCH(P1008,EFs!A:A,0))*Dataset!Y1008/1000,0)</f>
        <v>0.348822881664</v>
      </c>
      <c r="AA1008">
        <v>32.699235000000002</v>
      </c>
      <c r="AB1008">
        <v>-117.209642</v>
      </c>
      <c r="AC1008">
        <v>0.9</v>
      </c>
      <c r="AD1008" t="s">
        <v>18422</v>
      </c>
      <c r="AI1008" t="s">
        <v>18458</v>
      </c>
      <c r="AJ1008" t="s">
        <v>18390</v>
      </c>
      <c r="AK1008" t="s">
        <v>18391</v>
      </c>
      <c r="AL1008">
        <v>92118</v>
      </c>
      <c r="AM1008" t="s">
        <v>18392</v>
      </c>
      <c r="AN1008" t="s">
        <v>18397</v>
      </c>
    </row>
    <row r="1009" spans="1:40" ht="57.6" x14ac:dyDescent="0.3">
      <c r="A1009" t="s">
        <v>5129</v>
      </c>
      <c r="B1009" s="2" t="s">
        <v>15</v>
      </c>
      <c r="C1009" s="3">
        <v>40025</v>
      </c>
      <c r="D1009" t="s">
        <v>193</v>
      </c>
      <c r="E1009" t="s">
        <v>2643</v>
      </c>
      <c r="F1009" t="s">
        <v>4113</v>
      </c>
      <c r="G1009" t="s">
        <v>2644</v>
      </c>
      <c r="H1009" s="2" t="s">
        <v>1020</v>
      </c>
      <c r="I1009" s="2" t="s">
        <v>92</v>
      </c>
      <c r="J1009" s="1" t="s">
        <v>5130</v>
      </c>
      <c r="K1009" s="1">
        <f t="shared" si="68"/>
        <v>1</v>
      </c>
      <c r="L1009" s="1">
        <f t="shared" si="68"/>
        <v>0</v>
      </c>
      <c r="M1009" s="1">
        <f t="shared" si="68"/>
        <v>0</v>
      </c>
      <c r="N1009" s="1">
        <f t="shared" si="67"/>
        <v>0</v>
      </c>
      <c r="O1009" s="1">
        <f t="shared" si="69"/>
        <v>1</v>
      </c>
      <c r="P1009" s="1" t="s">
        <v>18346</v>
      </c>
      <c r="Q1009" s="1">
        <v>60</v>
      </c>
      <c r="R1009" s="1">
        <v>91</v>
      </c>
      <c r="S1009" s="9">
        <f t="shared" si="71"/>
        <v>60</v>
      </c>
      <c r="T1009" s="3">
        <v>44441</v>
      </c>
      <c r="U1009" s="8" t="s">
        <v>5131</v>
      </c>
      <c r="V1009" s="3">
        <v>44736</v>
      </c>
      <c r="W1009" s="8" t="s">
        <v>5132</v>
      </c>
      <c r="X1009" s="8">
        <v>2.6</v>
      </c>
      <c r="Y1009" s="10">
        <f t="shared" si="70"/>
        <v>156</v>
      </c>
      <c r="Z1009" s="10">
        <f>IFERROR(INDEX(EFs!B:B,MATCH(P1009,EFs!A:A,0))*Dataset!Y1009/1000,0)</f>
        <v>0.14170929567600002</v>
      </c>
      <c r="AA1009">
        <v>32.699235000000002</v>
      </c>
      <c r="AB1009">
        <v>-117.209642</v>
      </c>
      <c r="AC1009">
        <v>1</v>
      </c>
      <c r="AD1009" t="s">
        <v>18422</v>
      </c>
      <c r="AI1009" t="s">
        <v>18458</v>
      </c>
      <c r="AJ1009" t="s">
        <v>18390</v>
      </c>
      <c r="AK1009" t="s">
        <v>18391</v>
      </c>
      <c r="AL1009">
        <v>92118</v>
      </c>
      <c r="AM1009" t="s">
        <v>18392</v>
      </c>
      <c r="AN1009" t="s">
        <v>18397</v>
      </c>
    </row>
    <row r="1010" spans="1:40" ht="43.2" x14ac:dyDescent="0.3">
      <c r="A1010" t="s">
        <v>5133</v>
      </c>
      <c r="B1010" s="2" t="s">
        <v>15</v>
      </c>
      <c r="C1010" s="3">
        <v>40025</v>
      </c>
      <c r="D1010" t="s">
        <v>25</v>
      </c>
      <c r="E1010" t="s">
        <v>2643</v>
      </c>
      <c r="F1010" t="s">
        <v>4113</v>
      </c>
      <c r="G1010" t="s">
        <v>2644</v>
      </c>
      <c r="H1010" s="2" t="s">
        <v>1020</v>
      </c>
      <c r="I1010" s="2" t="s">
        <v>92</v>
      </c>
      <c r="J1010" s="1" t="s">
        <v>5134</v>
      </c>
      <c r="K1010" s="1">
        <f t="shared" si="68"/>
        <v>1</v>
      </c>
      <c r="L1010" s="1">
        <f t="shared" si="68"/>
        <v>0</v>
      </c>
      <c r="M1010" s="1">
        <f t="shared" si="68"/>
        <v>0</v>
      </c>
      <c r="N1010" s="1">
        <f t="shared" si="67"/>
        <v>0</v>
      </c>
      <c r="O1010" s="1">
        <f t="shared" si="69"/>
        <v>1</v>
      </c>
      <c r="P1010" s="1" t="s">
        <v>18346</v>
      </c>
      <c r="Q1010" s="1" t="s">
        <v>18355</v>
      </c>
      <c r="R1010" s="1">
        <v>230</v>
      </c>
      <c r="S1010" s="9">
        <f t="shared" si="71"/>
        <v>171.511</v>
      </c>
      <c r="T1010" s="3">
        <v>44434</v>
      </c>
      <c r="U1010" s="8" t="s">
        <v>5135</v>
      </c>
      <c r="V1010" s="3">
        <v>44721</v>
      </c>
      <c r="W1010" s="8" t="s">
        <v>5136</v>
      </c>
      <c r="X1010" s="8">
        <v>30.6</v>
      </c>
      <c r="Y1010" s="10">
        <f t="shared" si="70"/>
        <v>5248.2366000000002</v>
      </c>
      <c r="Z1010" s="10">
        <f>IFERROR(INDEX(EFs!B:B,MATCH(P1010,EFs!A:A,0))*Dataset!Y1010/1000,0)</f>
        <v>4.7674609751731083</v>
      </c>
      <c r="AA1010">
        <v>32.699235000000002</v>
      </c>
      <c r="AB1010">
        <v>-117.209642</v>
      </c>
      <c r="AC1010">
        <v>1</v>
      </c>
      <c r="AD1010" t="s">
        <v>18422</v>
      </c>
      <c r="AI1010" t="s">
        <v>18458</v>
      </c>
      <c r="AJ1010" t="s">
        <v>18390</v>
      </c>
      <c r="AK1010" t="s">
        <v>18391</v>
      </c>
      <c r="AL1010">
        <v>92118</v>
      </c>
      <c r="AM1010" t="s">
        <v>18392</v>
      </c>
      <c r="AN1010" t="s">
        <v>18397</v>
      </c>
    </row>
    <row r="1011" spans="1:40" ht="43.2" x14ac:dyDescent="0.3">
      <c r="A1011" t="s">
        <v>5137</v>
      </c>
      <c r="B1011" s="2" t="s">
        <v>15</v>
      </c>
      <c r="C1011" s="3">
        <v>40025</v>
      </c>
      <c r="D1011" t="s">
        <v>25</v>
      </c>
      <c r="E1011" t="s">
        <v>2643</v>
      </c>
      <c r="F1011" t="s">
        <v>4113</v>
      </c>
      <c r="G1011" t="s">
        <v>2644</v>
      </c>
      <c r="H1011" s="2" t="s">
        <v>1020</v>
      </c>
      <c r="I1011" s="2" t="s">
        <v>92</v>
      </c>
      <c r="J1011" s="1" t="s">
        <v>5138</v>
      </c>
      <c r="K1011" s="1">
        <f t="shared" si="68"/>
        <v>1</v>
      </c>
      <c r="L1011" s="1">
        <f t="shared" si="68"/>
        <v>0</v>
      </c>
      <c r="M1011" s="1">
        <f t="shared" si="68"/>
        <v>0</v>
      </c>
      <c r="N1011" s="1">
        <f t="shared" si="67"/>
        <v>0</v>
      </c>
      <c r="O1011" s="1">
        <f t="shared" si="69"/>
        <v>1</v>
      </c>
      <c r="P1011" s="1" t="s">
        <v>18346</v>
      </c>
      <c r="Q1011" s="1" t="s">
        <v>18355</v>
      </c>
      <c r="R1011" s="1">
        <v>68.5</v>
      </c>
      <c r="S1011" s="9">
        <f t="shared" si="71"/>
        <v>51.080449999999999</v>
      </c>
      <c r="T1011" s="3">
        <v>44435</v>
      </c>
      <c r="U1011" s="8" t="s">
        <v>5139</v>
      </c>
      <c r="V1011" s="3">
        <v>44749</v>
      </c>
      <c r="W1011" s="8" t="s">
        <v>5140</v>
      </c>
      <c r="X1011" s="8">
        <v>5</v>
      </c>
      <c r="Y1011" s="10">
        <f t="shared" si="70"/>
        <v>255.40224999999998</v>
      </c>
      <c r="Z1011" s="10">
        <f>IFERROR(INDEX(EFs!B:B,MATCH(P1011,EFs!A:A,0))*Dataset!Y1011/1000,0)</f>
        <v>0.23200559590747225</v>
      </c>
      <c r="AA1011">
        <v>32.699235000000002</v>
      </c>
      <c r="AB1011">
        <v>-117.209642</v>
      </c>
      <c r="AC1011">
        <v>1</v>
      </c>
      <c r="AD1011" t="s">
        <v>18422</v>
      </c>
      <c r="AI1011" t="s">
        <v>18458</v>
      </c>
      <c r="AJ1011" t="s">
        <v>18390</v>
      </c>
      <c r="AK1011" t="s">
        <v>18391</v>
      </c>
      <c r="AL1011">
        <v>92118</v>
      </c>
      <c r="AM1011" t="s">
        <v>18392</v>
      </c>
      <c r="AN1011" t="s">
        <v>18397</v>
      </c>
    </row>
    <row r="1012" spans="1:40" ht="43.2" x14ac:dyDescent="0.3">
      <c r="A1012" t="s">
        <v>5141</v>
      </c>
      <c r="B1012" s="2" t="s">
        <v>15</v>
      </c>
      <c r="C1012" s="3">
        <v>40025</v>
      </c>
      <c r="D1012" t="s">
        <v>25</v>
      </c>
      <c r="E1012" t="s">
        <v>2643</v>
      </c>
      <c r="F1012" t="s">
        <v>4113</v>
      </c>
      <c r="G1012" t="s">
        <v>2644</v>
      </c>
      <c r="H1012" s="2" t="s">
        <v>1020</v>
      </c>
      <c r="I1012" s="2" t="s">
        <v>92</v>
      </c>
      <c r="J1012" s="1" t="s">
        <v>5142</v>
      </c>
      <c r="K1012" s="1">
        <f t="shared" si="68"/>
        <v>1</v>
      </c>
      <c r="L1012" s="1">
        <f t="shared" si="68"/>
        <v>0</v>
      </c>
      <c r="M1012" s="1">
        <f t="shared" si="68"/>
        <v>0</v>
      </c>
      <c r="N1012" s="1">
        <f t="shared" si="67"/>
        <v>0</v>
      </c>
      <c r="O1012" s="1">
        <f t="shared" si="69"/>
        <v>1</v>
      </c>
      <c r="P1012" s="1" t="s">
        <v>18346</v>
      </c>
      <c r="Q1012" s="1" t="s">
        <v>18355</v>
      </c>
      <c r="R1012" s="1">
        <v>120</v>
      </c>
      <c r="S1012" s="9">
        <f t="shared" si="71"/>
        <v>89.484000000000009</v>
      </c>
      <c r="T1012" s="3">
        <v>44440</v>
      </c>
      <c r="U1012" s="8" t="s">
        <v>5143</v>
      </c>
      <c r="V1012" s="3">
        <v>44714</v>
      </c>
      <c r="W1012" s="8" t="s">
        <v>5144</v>
      </c>
      <c r="X1012" s="8">
        <v>1.4</v>
      </c>
      <c r="Y1012" s="10">
        <f t="shared" si="70"/>
        <v>125.27760000000001</v>
      </c>
      <c r="Z1012" s="10">
        <f>IFERROR(INDEX(EFs!B:B,MATCH(P1012,EFs!A:A,0))*Dataset!Y1012/1000,0)</f>
        <v>0.11380128499986961</v>
      </c>
      <c r="AA1012">
        <v>32.699235000000002</v>
      </c>
      <c r="AB1012">
        <v>-117.209642</v>
      </c>
      <c r="AC1012">
        <v>1</v>
      </c>
      <c r="AD1012" t="s">
        <v>18422</v>
      </c>
      <c r="AI1012" t="s">
        <v>18458</v>
      </c>
      <c r="AJ1012" t="s">
        <v>18390</v>
      </c>
      <c r="AK1012" t="s">
        <v>18391</v>
      </c>
      <c r="AL1012">
        <v>92118</v>
      </c>
      <c r="AM1012" t="s">
        <v>18392</v>
      </c>
      <c r="AN1012" t="s">
        <v>18397</v>
      </c>
    </row>
    <row r="1013" spans="1:40" ht="43.2" x14ac:dyDescent="0.3">
      <c r="A1013" t="s">
        <v>5145</v>
      </c>
      <c r="B1013" s="2" t="s">
        <v>15</v>
      </c>
      <c r="C1013" s="3">
        <v>40025</v>
      </c>
      <c r="D1013" t="s">
        <v>25</v>
      </c>
      <c r="E1013" t="s">
        <v>2643</v>
      </c>
      <c r="F1013" t="s">
        <v>4113</v>
      </c>
      <c r="G1013" t="s">
        <v>2644</v>
      </c>
      <c r="H1013" s="2" t="s">
        <v>1020</v>
      </c>
      <c r="I1013" s="2" t="s">
        <v>92</v>
      </c>
      <c r="J1013" s="1" t="s">
        <v>5146</v>
      </c>
      <c r="K1013" s="1">
        <f t="shared" si="68"/>
        <v>1</v>
      </c>
      <c r="L1013" s="1">
        <f t="shared" si="68"/>
        <v>0</v>
      </c>
      <c r="M1013" s="1">
        <f t="shared" si="68"/>
        <v>0</v>
      </c>
      <c r="N1013" s="1">
        <f t="shared" si="67"/>
        <v>0</v>
      </c>
      <c r="O1013" s="1">
        <f t="shared" si="69"/>
        <v>1</v>
      </c>
      <c r="P1013" s="1" t="s">
        <v>18346</v>
      </c>
      <c r="Q1013" s="1" t="s">
        <v>18355</v>
      </c>
      <c r="R1013" s="1">
        <v>99</v>
      </c>
      <c r="S1013" s="9">
        <f t="shared" si="71"/>
        <v>73.824300000000008</v>
      </c>
      <c r="T1013" s="3">
        <v>44435</v>
      </c>
      <c r="U1013" s="8" t="s">
        <v>386</v>
      </c>
      <c r="V1013" s="3">
        <v>44721</v>
      </c>
      <c r="W1013" s="8" t="s">
        <v>5147</v>
      </c>
      <c r="X1013" s="8">
        <v>4.7</v>
      </c>
      <c r="Y1013" s="10">
        <f t="shared" si="70"/>
        <v>346.97421000000003</v>
      </c>
      <c r="Z1013" s="10">
        <f>IFERROR(INDEX(EFs!B:B,MATCH(P1013,EFs!A:A,0))*Dataset!Y1013/1000,0)</f>
        <v>0.31518891613356742</v>
      </c>
      <c r="AA1013">
        <v>32.699235000000002</v>
      </c>
      <c r="AB1013">
        <v>-117.209642</v>
      </c>
      <c r="AC1013">
        <v>1</v>
      </c>
      <c r="AD1013" t="s">
        <v>18422</v>
      </c>
      <c r="AI1013" t="s">
        <v>18458</v>
      </c>
      <c r="AJ1013" t="s">
        <v>18390</v>
      </c>
      <c r="AK1013" t="s">
        <v>18391</v>
      </c>
      <c r="AL1013">
        <v>92118</v>
      </c>
      <c r="AM1013" t="s">
        <v>18392</v>
      </c>
      <c r="AN1013" t="s">
        <v>18397</v>
      </c>
    </row>
    <row r="1014" spans="1:40" ht="28.8" x14ac:dyDescent="0.3">
      <c r="A1014" t="s">
        <v>5148</v>
      </c>
      <c r="B1014" s="2" t="s">
        <v>15</v>
      </c>
      <c r="C1014" s="3">
        <v>40025</v>
      </c>
      <c r="D1014" t="s">
        <v>25</v>
      </c>
      <c r="E1014" t="s">
        <v>5149</v>
      </c>
      <c r="F1014" t="s">
        <v>27</v>
      </c>
      <c r="G1014" t="s">
        <v>5150</v>
      </c>
      <c r="H1014" s="2" t="s">
        <v>5151</v>
      </c>
      <c r="I1014" s="2" t="s">
        <v>75</v>
      </c>
      <c r="J1014" s="1" t="s">
        <v>5152</v>
      </c>
      <c r="K1014" s="1">
        <f t="shared" si="68"/>
        <v>1</v>
      </c>
      <c r="L1014" s="1">
        <f t="shared" si="68"/>
        <v>0</v>
      </c>
      <c r="M1014" s="1">
        <f t="shared" si="68"/>
        <v>0</v>
      </c>
      <c r="N1014" s="1">
        <f t="shared" si="67"/>
        <v>0</v>
      </c>
      <c r="O1014" s="1">
        <f t="shared" si="69"/>
        <v>1</v>
      </c>
      <c r="P1014" s="1" t="s">
        <v>18346</v>
      </c>
      <c r="Q1014" s="1">
        <v>175</v>
      </c>
      <c r="R1014" s="1">
        <v>269</v>
      </c>
      <c r="S1014" s="9">
        <f t="shared" si="71"/>
        <v>175</v>
      </c>
      <c r="T1014" s="8"/>
      <c r="U1014" s="8"/>
      <c r="V1014" s="8"/>
      <c r="W1014" s="8"/>
      <c r="X1014" s="8"/>
      <c r="Y1014" s="10">
        <f t="shared" si="70"/>
        <v>0</v>
      </c>
      <c r="Z1014" s="10">
        <f>IFERROR(INDEX(EFs!B:B,MATCH(P1014,EFs!A:A,0))*Dataset!Y1014/1000,0)</f>
        <v>0</v>
      </c>
      <c r="AA1014">
        <v>38.950235999999997</v>
      </c>
      <c r="AB1014">
        <v>-123.661507</v>
      </c>
      <c r="AC1014">
        <v>0.5</v>
      </c>
      <c r="AD1014" t="s">
        <v>18422</v>
      </c>
      <c r="AI1014" t="s">
        <v>18948</v>
      </c>
      <c r="AJ1014" t="s">
        <v>18390</v>
      </c>
      <c r="AK1014" t="s">
        <v>18949</v>
      </c>
      <c r="AL1014">
        <v>95459</v>
      </c>
      <c r="AM1014" t="s">
        <v>18392</v>
      </c>
      <c r="AN1014" t="s">
        <v>18397</v>
      </c>
    </row>
    <row r="1015" spans="1:40" ht="43.2" x14ac:dyDescent="0.3">
      <c r="A1015" t="s">
        <v>5153</v>
      </c>
      <c r="B1015" s="2" t="s">
        <v>15</v>
      </c>
      <c r="C1015" s="3">
        <v>40025</v>
      </c>
      <c r="D1015" t="s">
        <v>25</v>
      </c>
      <c r="E1015" t="s">
        <v>1423</v>
      </c>
      <c r="F1015" t="s">
        <v>559</v>
      </c>
      <c r="G1015" t="s">
        <v>1424</v>
      </c>
      <c r="H1015" s="2" t="s">
        <v>781</v>
      </c>
      <c r="I1015" s="2" t="s">
        <v>782</v>
      </c>
      <c r="J1015" s="1" t="s">
        <v>5154</v>
      </c>
      <c r="K1015" s="1">
        <f t="shared" si="68"/>
        <v>1</v>
      </c>
      <c r="L1015" s="1">
        <f t="shared" si="68"/>
        <v>0</v>
      </c>
      <c r="M1015" s="1">
        <f t="shared" si="68"/>
        <v>0</v>
      </c>
      <c r="N1015" s="1">
        <f t="shared" si="67"/>
        <v>0</v>
      </c>
      <c r="O1015" s="1">
        <f t="shared" si="69"/>
        <v>1</v>
      </c>
      <c r="P1015" s="1" t="s">
        <v>18346</v>
      </c>
      <c r="Q1015" s="1">
        <v>500</v>
      </c>
      <c r="R1015" s="1" t="s">
        <v>18352</v>
      </c>
      <c r="S1015" s="9">
        <f t="shared" si="71"/>
        <v>500</v>
      </c>
      <c r="T1015" s="3">
        <v>44336</v>
      </c>
      <c r="U1015" s="8" t="s">
        <v>5155</v>
      </c>
      <c r="V1015" s="3">
        <v>44748</v>
      </c>
      <c r="W1015" s="8" t="s">
        <v>5156</v>
      </c>
      <c r="X1015" s="8">
        <v>24</v>
      </c>
      <c r="Y1015" s="10">
        <f t="shared" si="70"/>
        <v>12000</v>
      </c>
      <c r="Z1015" s="10">
        <f>IFERROR(INDEX(EFs!B:B,MATCH(P1015,EFs!A:A,0))*Dataset!Y1015/1000,0)</f>
        <v>10.900715051999999</v>
      </c>
      <c r="AA1015">
        <v>32.898522999999997</v>
      </c>
      <c r="AB1015">
        <v>-117.22814200000001</v>
      </c>
      <c r="AC1015">
        <v>1</v>
      </c>
      <c r="AD1015" t="s">
        <v>18387</v>
      </c>
      <c r="AE1015">
        <v>10777</v>
      </c>
      <c r="AF1015" t="s">
        <v>18532</v>
      </c>
      <c r="AI1015" t="s">
        <v>18389</v>
      </c>
      <c r="AJ1015" t="s">
        <v>18390</v>
      </c>
      <c r="AK1015" t="s">
        <v>18391</v>
      </c>
      <c r="AL1015">
        <v>92121</v>
      </c>
      <c r="AM1015" t="s">
        <v>18392</v>
      </c>
      <c r="AN1015" t="s">
        <v>18393</v>
      </c>
    </row>
    <row r="1016" spans="1:40" ht="43.2" x14ac:dyDescent="0.3">
      <c r="A1016" t="s">
        <v>5157</v>
      </c>
      <c r="B1016" s="2" t="s">
        <v>15</v>
      </c>
      <c r="C1016" s="3">
        <v>40025</v>
      </c>
      <c r="D1016" t="s">
        <v>193</v>
      </c>
      <c r="E1016" t="s">
        <v>3816</v>
      </c>
      <c r="F1016" t="s">
        <v>36</v>
      </c>
      <c r="G1016" t="s">
        <v>5158</v>
      </c>
      <c r="H1016" s="2" t="s">
        <v>201</v>
      </c>
      <c r="I1016" s="2" t="s">
        <v>46</v>
      </c>
      <c r="J1016" s="1" t="s">
        <v>5159</v>
      </c>
      <c r="K1016" s="1">
        <f t="shared" si="68"/>
        <v>1</v>
      </c>
      <c r="L1016" s="1">
        <f t="shared" si="68"/>
        <v>0</v>
      </c>
      <c r="M1016" s="1">
        <f t="shared" si="68"/>
        <v>0</v>
      </c>
      <c r="N1016" s="1">
        <f t="shared" si="67"/>
        <v>0</v>
      </c>
      <c r="O1016" s="1">
        <f t="shared" si="69"/>
        <v>1</v>
      </c>
      <c r="P1016" s="1" t="s">
        <v>18346</v>
      </c>
      <c r="Q1016" s="1">
        <v>180</v>
      </c>
      <c r="R1016" s="1">
        <v>284</v>
      </c>
      <c r="S1016" s="9">
        <f t="shared" si="71"/>
        <v>180</v>
      </c>
      <c r="T1016" s="3">
        <v>44376</v>
      </c>
      <c r="U1016" s="8" t="s">
        <v>5160</v>
      </c>
      <c r="V1016" s="3">
        <v>44376</v>
      </c>
      <c r="W1016" s="8" t="s">
        <v>5128</v>
      </c>
      <c r="X1016" s="8">
        <v>10.1</v>
      </c>
      <c r="Y1016" s="10">
        <f t="shared" si="70"/>
        <v>1818</v>
      </c>
      <c r="Z1016" s="10">
        <f>IFERROR(INDEX(EFs!B:B,MATCH(P1016,EFs!A:A,0))*Dataset!Y1016/1000,0)</f>
        <v>1.6514583303779999</v>
      </c>
      <c r="AA1016">
        <v>32.841090000000001</v>
      </c>
      <c r="AB1016">
        <v>-117.24938400000001</v>
      </c>
      <c r="AC1016">
        <v>1</v>
      </c>
      <c r="AD1016" t="s">
        <v>18387</v>
      </c>
      <c r="AE1016">
        <v>7110</v>
      </c>
      <c r="AF1016" t="s">
        <v>18950</v>
      </c>
      <c r="AI1016" t="s">
        <v>18428</v>
      </c>
      <c r="AJ1016" t="s">
        <v>18390</v>
      </c>
      <c r="AK1016" t="s">
        <v>18391</v>
      </c>
      <c r="AL1016">
        <v>92037</v>
      </c>
      <c r="AM1016" t="s">
        <v>18392</v>
      </c>
      <c r="AN1016" t="s">
        <v>18393</v>
      </c>
    </row>
    <row r="1017" spans="1:40" ht="43.2" x14ac:dyDescent="0.3">
      <c r="A1017" t="s">
        <v>5161</v>
      </c>
      <c r="B1017" s="2" t="s">
        <v>15</v>
      </c>
      <c r="C1017" s="3">
        <v>40025</v>
      </c>
      <c r="D1017" t="s">
        <v>25</v>
      </c>
      <c r="E1017" t="s">
        <v>2643</v>
      </c>
      <c r="F1017" t="s">
        <v>4113</v>
      </c>
      <c r="G1017" t="s">
        <v>2644</v>
      </c>
      <c r="H1017" s="2" t="s">
        <v>1020</v>
      </c>
      <c r="I1017" s="2" t="s">
        <v>92</v>
      </c>
      <c r="J1017" s="1" t="s">
        <v>5162</v>
      </c>
      <c r="K1017" s="1">
        <f t="shared" si="68"/>
        <v>1</v>
      </c>
      <c r="L1017" s="1">
        <f t="shared" si="68"/>
        <v>0</v>
      </c>
      <c r="M1017" s="1">
        <f t="shared" si="68"/>
        <v>0</v>
      </c>
      <c r="N1017" s="1">
        <f t="shared" si="67"/>
        <v>0</v>
      </c>
      <c r="O1017" s="1">
        <f t="shared" si="69"/>
        <v>1</v>
      </c>
      <c r="P1017" s="1" t="s">
        <v>18346</v>
      </c>
      <c r="Q1017" s="1" t="s">
        <v>18355</v>
      </c>
      <c r="R1017" s="1">
        <v>830</v>
      </c>
      <c r="S1017" s="9">
        <f t="shared" si="71"/>
        <v>618.93100000000004</v>
      </c>
      <c r="T1017" s="3">
        <v>44440</v>
      </c>
      <c r="U1017" s="8" t="s">
        <v>5163</v>
      </c>
      <c r="V1017" s="3">
        <v>44714</v>
      </c>
      <c r="W1017" s="8" t="s">
        <v>5164</v>
      </c>
      <c r="X1017" s="8">
        <v>9.9</v>
      </c>
      <c r="Y1017" s="10">
        <f t="shared" si="70"/>
        <v>6127.4169000000002</v>
      </c>
      <c r="Z1017" s="10">
        <f>IFERROR(INDEX(EFs!B:B,MATCH(P1017,EFs!A:A,0))*Dataset!Y1017/1000,0)</f>
        <v>5.5661021359757648</v>
      </c>
      <c r="AA1017">
        <v>32.699235000000002</v>
      </c>
      <c r="AB1017">
        <v>-117.209642</v>
      </c>
      <c r="AC1017">
        <v>1</v>
      </c>
      <c r="AD1017" t="s">
        <v>18422</v>
      </c>
      <c r="AI1017" t="s">
        <v>18458</v>
      </c>
      <c r="AJ1017" t="s">
        <v>18390</v>
      </c>
      <c r="AK1017" t="s">
        <v>18391</v>
      </c>
      <c r="AL1017">
        <v>92118</v>
      </c>
      <c r="AM1017" t="s">
        <v>18392</v>
      </c>
      <c r="AN1017" t="s">
        <v>18397</v>
      </c>
    </row>
    <row r="1018" spans="1:40" ht="28.8" x14ac:dyDescent="0.3">
      <c r="A1018" t="s">
        <v>5165</v>
      </c>
      <c r="B1018" s="2" t="s">
        <v>15</v>
      </c>
      <c r="C1018" s="3">
        <v>40025</v>
      </c>
      <c r="D1018" t="s">
        <v>25</v>
      </c>
      <c r="E1018" t="s">
        <v>5166</v>
      </c>
      <c r="F1018" t="s">
        <v>5167</v>
      </c>
      <c r="G1018" t="s">
        <v>5168</v>
      </c>
      <c r="H1018" s="2" t="s">
        <v>397</v>
      </c>
      <c r="I1018" s="2" t="s">
        <v>75</v>
      </c>
      <c r="J1018" s="1" t="s">
        <v>5169</v>
      </c>
      <c r="K1018" s="1">
        <f t="shared" si="68"/>
        <v>1</v>
      </c>
      <c r="L1018" s="1">
        <f t="shared" si="68"/>
        <v>0</v>
      </c>
      <c r="M1018" s="1">
        <f t="shared" si="68"/>
        <v>0</v>
      </c>
      <c r="N1018" s="1">
        <f t="shared" si="67"/>
        <v>0</v>
      </c>
      <c r="O1018" s="1">
        <f t="shared" si="69"/>
        <v>1</v>
      </c>
      <c r="P1018" s="1" t="s">
        <v>18346</v>
      </c>
      <c r="Q1018" s="1" t="s">
        <v>18355</v>
      </c>
      <c r="R1018" s="1">
        <v>300</v>
      </c>
      <c r="S1018" s="9">
        <f t="shared" si="71"/>
        <v>223.71</v>
      </c>
      <c r="T1018" s="8"/>
      <c r="U1018" s="8"/>
      <c r="V1018" s="8"/>
      <c r="W1018" s="8"/>
      <c r="X1018" s="8"/>
      <c r="Y1018" s="10">
        <f t="shared" si="70"/>
        <v>0</v>
      </c>
      <c r="Z1018" s="10">
        <f>IFERROR(INDEX(EFs!B:B,MATCH(P1018,EFs!A:A,0))*Dataset!Y1018/1000,0)</f>
        <v>0</v>
      </c>
      <c r="AA1018">
        <v>33.126658999999997</v>
      </c>
      <c r="AB1018">
        <v>-117.155086</v>
      </c>
      <c r="AC1018">
        <v>1</v>
      </c>
      <c r="AD1018" t="s">
        <v>18387</v>
      </c>
      <c r="AE1018">
        <v>333</v>
      </c>
      <c r="AF1018" t="s">
        <v>18816</v>
      </c>
      <c r="AI1018" t="s">
        <v>18466</v>
      </c>
      <c r="AJ1018" t="s">
        <v>18390</v>
      </c>
      <c r="AK1018" t="s">
        <v>18391</v>
      </c>
      <c r="AL1018">
        <v>92078</v>
      </c>
      <c r="AM1018" t="s">
        <v>18392</v>
      </c>
      <c r="AN1018" t="s">
        <v>18393</v>
      </c>
    </row>
    <row r="1019" spans="1:40" ht="43.2" x14ac:dyDescent="0.3">
      <c r="A1019" t="s">
        <v>5170</v>
      </c>
      <c r="B1019" s="2" t="s">
        <v>15</v>
      </c>
      <c r="C1019" s="3">
        <v>40025</v>
      </c>
      <c r="D1019" t="s">
        <v>193</v>
      </c>
      <c r="E1019" t="s">
        <v>5171</v>
      </c>
      <c r="F1019" t="s">
        <v>2164</v>
      </c>
      <c r="G1019" t="s">
        <v>5172</v>
      </c>
      <c r="H1019" s="2" t="s">
        <v>627</v>
      </c>
      <c r="I1019" s="2" t="s">
        <v>306</v>
      </c>
      <c r="J1019" s="1" t="s">
        <v>5173</v>
      </c>
      <c r="K1019" s="1">
        <f t="shared" si="68"/>
        <v>1</v>
      </c>
      <c r="L1019" s="1">
        <f t="shared" si="68"/>
        <v>0</v>
      </c>
      <c r="M1019" s="1">
        <f t="shared" si="68"/>
        <v>0</v>
      </c>
      <c r="N1019" s="1">
        <f t="shared" si="67"/>
        <v>0</v>
      </c>
      <c r="O1019" s="1">
        <f t="shared" si="69"/>
        <v>1</v>
      </c>
      <c r="P1019" s="1" t="s">
        <v>18346</v>
      </c>
      <c r="Q1019" s="1">
        <v>927</v>
      </c>
      <c r="R1019" s="1">
        <v>584</v>
      </c>
      <c r="S1019" s="9">
        <f t="shared" si="71"/>
        <v>927</v>
      </c>
      <c r="T1019" s="8"/>
      <c r="U1019" s="8"/>
      <c r="V1019" s="8"/>
      <c r="W1019" s="8"/>
      <c r="X1019" s="8"/>
      <c r="Y1019" s="10">
        <f t="shared" si="70"/>
        <v>0</v>
      </c>
      <c r="Z1019" s="10">
        <f>IFERROR(INDEX(EFs!B:B,MATCH(P1019,EFs!A:A,0))*Dataset!Y1019/1000,0)</f>
        <v>0</v>
      </c>
      <c r="AA1019">
        <v>32.810850000000002</v>
      </c>
      <c r="AB1019">
        <v>-116.979286</v>
      </c>
      <c r="AC1019">
        <v>1</v>
      </c>
      <c r="AD1019" t="s">
        <v>18387</v>
      </c>
      <c r="AE1019">
        <v>1175</v>
      </c>
      <c r="AF1019" t="s">
        <v>18579</v>
      </c>
      <c r="AI1019" t="s">
        <v>18449</v>
      </c>
      <c r="AJ1019" t="s">
        <v>18390</v>
      </c>
      <c r="AK1019" t="s">
        <v>18391</v>
      </c>
      <c r="AL1019">
        <v>92020</v>
      </c>
      <c r="AM1019" t="s">
        <v>18392</v>
      </c>
      <c r="AN1019" t="s">
        <v>18407</v>
      </c>
    </row>
    <row r="1020" spans="1:40" ht="43.2" x14ac:dyDescent="0.3">
      <c r="A1020" t="s">
        <v>5174</v>
      </c>
      <c r="B1020" s="2" t="s">
        <v>15</v>
      </c>
      <c r="C1020" s="3">
        <v>40025</v>
      </c>
      <c r="D1020" t="s">
        <v>193</v>
      </c>
      <c r="E1020" t="s">
        <v>5171</v>
      </c>
      <c r="F1020" t="s">
        <v>2164</v>
      </c>
      <c r="G1020" t="s">
        <v>5172</v>
      </c>
      <c r="H1020" s="2" t="s">
        <v>627</v>
      </c>
      <c r="I1020" s="2" t="s">
        <v>306</v>
      </c>
      <c r="J1020" s="1" t="s">
        <v>5175</v>
      </c>
      <c r="K1020" s="1">
        <f t="shared" si="68"/>
        <v>1</v>
      </c>
      <c r="L1020" s="1">
        <f t="shared" si="68"/>
        <v>0</v>
      </c>
      <c r="M1020" s="1">
        <f t="shared" si="68"/>
        <v>0</v>
      </c>
      <c r="N1020" s="1">
        <f t="shared" si="67"/>
        <v>0</v>
      </c>
      <c r="O1020" s="1">
        <f t="shared" si="69"/>
        <v>1</v>
      </c>
      <c r="P1020" s="1" t="s">
        <v>18346</v>
      </c>
      <c r="Q1020" s="1">
        <v>927</v>
      </c>
      <c r="R1020" s="1">
        <v>584</v>
      </c>
      <c r="S1020" s="9">
        <f t="shared" si="71"/>
        <v>927</v>
      </c>
      <c r="T1020" s="3">
        <v>44544</v>
      </c>
      <c r="U1020" s="8" t="s">
        <v>5176</v>
      </c>
      <c r="V1020" s="3">
        <v>44544</v>
      </c>
      <c r="W1020" s="8" t="s">
        <v>5177</v>
      </c>
      <c r="X1020" s="8">
        <v>5.2</v>
      </c>
      <c r="Y1020" s="10">
        <f t="shared" si="70"/>
        <v>4820.4000000000005</v>
      </c>
      <c r="Z1020" s="10">
        <f>IFERROR(INDEX(EFs!B:B,MATCH(P1020,EFs!A:A,0))*Dataset!Y1020/1000,0)</f>
        <v>4.3788172363884001</v>
      </c>
      <c r="AA1020">
        <v>32.810850000000002</v>
      </c>
      <c r="AB1020">
        <v>-116.979286</v>
      </c>
      <c r="AC1020">
        <v>1</v>
      </c>
      <c r="AD1020" t="s">
        <v>18387</v>
      </c>
      <c r="AE1020">
        <v>1175</v>
      </c>
      <c r="AF1020" t="s">
        <v>18579</v>
      </c>
      <c r="AI1020" t="s">
        <v>18449</v>
      </c>
      <c r="AJ1020" t="s">
        <v>18390</v>
      </c>
      <c r="AK1020" t="s">
        <v>18391</v>
      </c>
      <c r="AL1020">
        <v>92020</v>
      </c>
      <c r="AM1020" t="s">
        <v>18392</v>
      </c>
      <c r="AN1020" t="s">
        <v>18407</v>
      </c>
    </row>
    <row r="1021" spans="1:40" ht="43.2" x14ac:dyDescent="0.3">
      <c r="A1021" t="s">
        <v>5178</v>
      </c>
      <c r="B1021" s="2" t="s">
        <v>15</v>
      </c>
      <c r="C1021" s="3">
        <v>40025</v>
      </c>
      <c r="D1021" t="s">
        <v>25</v>
      </c>
      <c r="E1021" t="s">
        <v>5179</v>
      </c>
      <c r="F1021" t="s">
        <v>5180</v>
      </c>
      <c r="G1021" t="s">
        <v>5181</v>
      </c>
      <c r="H1021" s="2" t="s">
        <v>781</v>
      </c>
      <c r="I1021" s="2" t="s">
        <v>782</v>
      </c>
      <c r="J1021" s="1" t="s">
        <v>5182</v>
      </c>
      <c r="K1021" s="1">
        <f t="shared" si="68"/>
        <v>1</v>
      </c>
      <c r="L1021" s="1">
        <f t="shared" si="68"/>
        <v>0</v>
      </c>
      <c r="M1021" s="1">
        <f t="shared" si="68"/>
        <v>0</v>
      </c>
      <c r="N1021" s="1">
        <f t="shared" si="67"/>
        <v>0</v>
      </c>
      <c r="O1021" s="1">
        <f t="shared" si="69"/>
        <v>1</v>
      </c>
      <c r="P1021" s="1" t="s">
        <v>18346</v>
      </c>
      <c r="Q1021" s="1" t="s">
        <v>18355</v>
      </c>
      <c r="R1021" s="1">
        <v>600</v>
      </c>
      <c r="S1021" s="9">
        <f t="shared" si="71"/>
        <v>447.42</v>
      </c>
      <c r="T1021" s="3">
        <v>44565</v>
      </c>
      <c r="U1021" s="8" t="s">
        <v>278</v>
      </c>
      <c r="V1021" s="3">
        <v>44565</v>
      </c>
      <c r="W1021" s="8" t="s">
        <v>278</v>
      </c>
      <c r="X1021" s="8">
        <v>0</v>
      </c>
      <c r="Y1021" s="10">
        <f t="shared" si="70"/>
        <v>0</v>
      </c>
      <c r="Z1021" s="10">
        <f>IFERROR(INDEX(EFs!B:B,MATCH(P1021,EFs!A:A,0))*Dataset!Y1021/1000,0)</f>
        <v>0</v>
      </c>
      <c r="AA1021">
        <v>32.886175999999999</v>
      </c>
      <c r="AB1021">
        <v>-117.16448699999999</v>
      </c>
      <c r="AC1021">
        <v>1</v>
      </c>
      <c r="AD1021" t="s">
        <v>18387</v>
      </c>
      <c r="AE1021">
        <v>7330</v>
      </c>
      <c r="AF1021" t="s">
        <v>18951</v>
      </c>
      <c r="AI1021" t="s">
        <v>18389</v>
      </c>
      <c r="AJ1021" t="s">
        <v>18390</v>
      </c>
      <c r="AK1021" t="s">
        <v>18391</v>
      </c>
      <c r="AL1021">
        <v>92121</v>
      </c>
      <c r="AM1021" t="s">
        <v>18392</v>
      </c>
      <c r="AN1021" t="s">
        <v>18393</v>
      </c>
    </row>
    <row r="1022" spans="1:40" ht="28.8" x14ac:dyDescent="0.3">
      <c r="A1022" t="s">
        <v>5183</v>
      </c>
      <c r="B1022" s="2" t="s">
        <v>15</v>
      </c>
      <c r="C1022" s="3">
        <v>40025</v>
      </c>
      <c r="D1022" t="s">
        <v>25</v>
      </c>
      <c r="E1022" t="s">
        <v>1036</v>
      </c>
      <c r="F1022" t="s">
        <v>27</v>
      </c>
      <c r="G1022" t="s">
        <v>5184</v>
      </c>
      <c r="H1022" s="2" t="s">
        <v>29</v>
      </c>
      <c r="I1022" s="2" t="s">
        <v>30</v>
      </c>
      <c r="J1022" s="1" t="s">
        <v>5185</v>
      </c>
      <c r="K1022" s="1">
        <f t="shared" si="68"/>
        <v>1</v>
      </c>
      <c r="L1022" s="1">
        <f t="shared" si="68"/>
        <v>0</v>
      </c>
      <c r="M1022" s="1">
        <f t="shared" si="68"/>
        <v>0</v>
      </c>
      <c r="N1022" s="1">
        <f t="shared" si="67"/>
        <v>0</v>
      </c>
      <c r="O1022" s="1">
        <f t="shared" si="69"/>
        <v>1</v>
      </c>
      <c r="P1022" s="1" t="s">
        <v>18346</v>
      </c>
      <c r="Q1022" s="1">
        <v>200</v>
      </c>
      <c r="R1022" s="1">
        <v>412</v>
      </c>
      <c r="S1022" s="9">
        <f t="shared" si="71"/>
        <v>200</v>
      </c>
      <c r="T1022" s="3">
        <v>44523</v>
      </c>
      <c r="U1022" s="8" t="s">
        <v>5186</v>
      </c>
      <c r="V1022" s="3">
        <v>44523</v>
      </c>
      <c r="W1022" s="8" t="s">
        <v>5187</v>
      </c>
      <c r="X1022" s="8">
        <v>16</v>
      </c>
      <c r="Y1022" s="10">
        <f t="shared" si="70"/>
        <v>3200</v>
      </c>
      <c r="Z1022" s="10">
        <f>IFERROR(INDEX(EFs!B:B,MATCH(P1022,EFs!A:A,0))*Dataset!Y1022/1000,0)</f>
        <v>2.9068573472000003</v>
      </c>
      <c r="AA1022">
        <v>33.041727999999999</v>
      </c>
      <c r="AB1022">
        <v>-116.868551</v>
      </c>
      <c r="AC1022">
        <v>1</v>
      </c>
      <c r="AD1022" t="s">
        <v>18394</v>
      </c>
      <c r="AE1022">
        <v>325</v>
      </c>
      <c r="AF1022" t="s">
        <v>18952</v>
      </c>
      <c r="AI1022" t="s">
        <v>18396</v>
      </c>
      <c r="AJ1022" t="s">
        <v>18390</v>
      </c>
      <c r="AK1022" t="s">
        <v>18391</v>
      </c>
      <c r="AL1022">
        <v>92065</v>
      </c>
      <c r="AM1022" t="s">
        <v>18392</v>
      </c>
      <c r="AN1022" t="s">
        <v>18397</v>
      </c>
    </row>
    <row r="1023" spans="1:40" ht="28.8" x14ac:dyDescent="0.3">
      <c r="A1023" t="s">
        <v>5188</v>
      </c>
      <c r="B1023" s="2" t="s">
        <v>15</v>
      </c>
      <c r="C1023" s="3">
        <v>40025</v>
      </c>
      <c r="D1023" t="s">
        <v>193</v>
      </c>
      <c r="E1023" t="s">
        <v>2643</v>
      </c>
      <c r="F1023" t="s">
        <v>4113</v>
      </c>
      <c r="G1023" t="s">
        <v>2644</v>
      </c>
      <c r="H1023" s="2" t="s">
        <v>1020</v>
      </c>
      <c r="I1023" s="2" t="s">
        <v>92</v>
      </c>
      <c r="J1023" s="1" t="s">
        <v>5189</v>
      </c>
      <c r="K1023" s="1">
        <f t="shared" si="68"/>
        <v>0</v>
      </c>
      <c r="L1023" s="1">
        <f t="shared" si="68"/>
        <v>0</v>
      </c>
      <c r="M1023" s="1">
        <f t="shared" si="68"/>
        <v>0</v>
      </c>
      <c r="N1023" s="1">
        <f t="shared" si="67"/>
        <v>0</v>
      </c>
      <c r="O1023" s="1">
        <f t="shared" si="69"/>
        <v>0</v>
      </c>
      <c r="P1023" s="1" t="s">
        <v>18352</v>
      </c>
      <c r="Q1023" s="1" t="s">
        <v>18355</v>
      </c>
      <c r="R1023" s="1">
        <v>685</v>
      </c>
      <c r="S1023" s="9">
        <f t="shared" si="71"/>
        <v>510.80450000000002</v>
      </c>
      <c r="T1023" s="3">
        <v>44441</v>
      </c>
      <c r="U1023" s="8" t="s">
        <v>1329</v>
      </c>
      <c r="V1023" s="3">
        <v>44713</v>
      </c>
      <c r="W1023" s="8" t="s">
        <v>5190</v>
      </c>
      <c r="X1023" s="8">
        <v>5</v>
      </c>
      <c r="Y1023" s="10">
        <f t="shared" si="70"/>
        <v>2554.0225</v>
      </c>
      <c r="Z1023" s="10">
        <f>IFERROR(INDEX(EFs!B:B,MATCH(P1023,EFs!A:A,0))*Dataset!Y1023/1000,0)</f>
        <v>0</v>
      </c>
      <c r="AA1023">
        <v>32.699235000000002</v>
      </c>
      <c r="AB1023">
        <v>-117.209642</v>
      </c>
      <c r="AC1023">
        <v>1</v>
      </c>
      <c r="AD1023" t="s">
        <v>18422</v>
      </c>
      <c r="AI1023" t="s">
        <v>18458</v>
      </c>
      <c r="AJ1023" t="s">
        <v>18390</v>
      </c>
      <c r="AK1023" t="s">
        <v>18391</v>
      </c>
      <c r="AL1023">
        <v>92118</v>
      </c>
      <c r="AM1023" t="s">
        <v>18392</v>
      </c>
      <c r="AN1023" t="s">
        <v>18397</v>
      </c>
    </row>
    <row r="1024" spans="1:40" ht="43.2" x14ac:dyDescent="0.3">
      <c r="A1024" t="s">
        <v>5191</v>
      </c>
      <c r="B1024" s="2" t="s">
        <v>15</v>
      </c>
      <c r="C1024" s="3">
        <v>40025</v>
      </c>
      <c r="D1024" t="s">
        <v>25</v>
      </c>
      <c r="E1024" t="s">
        <v>3816</v>
      </c>
      <c r="F1024" t="s">
        <v>36</v>
      </c>
      <c r="G1024" t="s">
        <v>3817</v>
      </c>
      <c r="H1024" s="2" t="s">
        <v>320</v>
      </c>
      <c r="I1024" s="2" t="s">
        <v>46</v>
      </c>
      <c r="J1024" s="1" t="s">
        <v>5192</v>
      </c>
      <c r="K1024" s="1">
        <f t="shared" si="68"/>
        <v>1</v>
      </c>
      <c r="L1024" s="1">
        <f t="shared" si="68"/>
        <v>0</v>
      </c>
      <c r="M1024" s="1">
        <f t="shared" si="68"/>
        <v>0</v>
      </c>
      <c r="N1024" s="1">
        <f t="shared" si="67"/>
        <v>0</v>
      </c>
      <c r="O1024" s="1">
        <f t="shared" si="69"/>
        <v>1</v>
      </c>
      <c r="P1024" s="1" t="s">
        <v>18346</v>
      </c>
      <c r="Q1024" s="1" t="s">
        <v>18355</v>
      </c>
      <c r="R1024" s="1">
        <v>2168</v>
      </c>
      <c r="S1024" s="9">
        <f t="shared" si="71"/>
        <v>1616.6776</v>
      </c>
      <c r="T1024" s="3">
        <v>44371</v>
      </c>
      <c r="U1024" s="8" t="s">
        <v>5193</v>
      </c>
      <c r="V1024" s="3">
        <v>44767</v>
      </c>
      <c r="W1024" s="8" t="s">
        <v>5194</v>
      </c>
      <c r="X1024" s="8">
        <v>29.1</v>
      </c>
      <c r="Y1024" s="10">
        <f t="shared" si="70"/>
        <v>47045.318160000003</v>
      </c>
      <c r="Z1024" s="10">
        <f>IFERROR(INDEX(EFs!B:B,MATCH(P1024,EFs!A:A,0))*Dataset!Y1024/1000,0)</f>
        <v>42.735633982736751</v>
      </c>
      <c r="AA1024">
        <v>32.875765999999999</v>
      </c>
      <c r="AB1024">
        <v>-117.239553</v>
      </c>
      <c r="AC1024">
        <v>0.9</v>
      </c>
      <c r="AD1024" t="s">
        <v>18387</v>
      </c>
      <c r="AE1024">
        <v>9500</v>
      </c>
      <c r="AF1024" t="s">
        <v>18451</v>
      </c>
      <c r="AG1024" t="s">
        <v>18831</v>
      </c>
      <c r="AH1024">
        <v>89</v>
      </c>
      <c r="AI1024" t="s">
        <v>18428</v>
      </c>
      <c r="AJ1024" t="s">
        <v>18390</v>
      </c>
      <c r="AK1024" t="s">
        <v>18391</v>
      </c>
      <c r="AL1024">
        <v>92093</v>
      </c>
      <c r="AM1024" t="s">
        <v>18392</v>
      </c>
      <c r="AN1024" t="s">
        <v>18393</v>
      </c>
    </row>
    <row r="1025" spans="1:40" ht="43.2" x14ac:dyDescent="0.3">
      <c r="A1025" t="s">
        <v>5195</v>
      </c>
      <c r="B1025" s="2" t="s">
        <v>15</v>
      </c>
      <c r="C1025" s="3">
        <v>40025</v>
      </c>
      <c r="D1025" t="s">
        <v>25</v>
      </c>
      <c r="E1025" t="s">
        <v>3816</v>
      </c>
      <c r="F1025" t="s">
        <v>36</v>
      </c>
      <c r="G1025" t="s">
        <v>3817</v>
      </c>
      <c r="H1025" s="2" t="s">
        <v>320</v>
      </c>
      <c r="I1025" s="2" t="s">
        <v>46</v>
      </c>
      <c r="J1025" s="1" t="s">
        <v>5196</v>
      </c>
      <c r="K1025" s="1">
        <f t="shared" si="68"/>
        <v>1</v>
      </c>
      <c r="L1025" s="1">
        <f t="shared" si="68"/>
        <v>0</v>
      </c>
      <c r="M1025" s="1">
        <f t="shared" si="68"/>
        <v>0</v>
      </c>
      <c r="N1025" s="1">
        <f t="shared" si="67"/>
        <v>0</v>
      </c>
      <c r="O1025" s="1">
        <f t="shared" si="69"/>
        <v>1</v>
      </c>
      <c r="P1025" s="1" t="s">
        <v>18346</v>
      </c>
      <c r="Q1025" s="1" t="s">
        <v>18355</v>
      </c>
      <c r="R1025" s="1">
        <v>535</v>
      </c>
      <c r="S1025" s="9">
        <f t="shared" si="71"/>
        <v>398.9495</v>
      </c>
      <c r="T1025" s="3">
        <v>44371</v>
      </c>
      <c r="U1025" s="8" t="s">
        <v>1690</v>
      </c>
      <c r="V1025" s="3">
        <v>44767</v>
      </c>
      <c r="W1025" s="8" t="s">
        <v>5197</v>
      </c>
      <c r="X1025" s="8">
        <v>6.5</v>
      </c>
      <c r="Y1025" s="10">
        <f t="shared" si="70"/>
        <v>2593.17175</v>
      </c>
      <c r="Z1025" s="10">
        <f>IFERROR(INDEX(EFs!B:B,MATCH(P1025,EFs!A:A,0))*Dataset!Y1025/1000,0)</f>
        <v>2.3556188606371817</v>
      </c>
      <c r="AA1025">
        <v>32.875765999999999</v>
      </c>
      <c r="AB1025">
        <v>-117.239553</v>
      </c>
      <c r="AC1025">
        <v>0.9</v>
      </c>
      <c r="AD1025" t="s">
        <v>18387</v>
      </c>
      <c r="AE1025">
        <v>9500</v>
      </c>
      <c r="AF1025" t="s">
        <v>18451</v>
      </c>
      <c r="AG1025" t="s">
        <v>18831</v>
      </c>
      <c r="AH1025">
        <v>89</v>
      </c>
      <c r="AI1025" t="s">
        <v>18428</v>
      </c>
      <c r="AJ1025" t="s">
        <v>18390</v>
      </c>
      <c r="AK1025" t="s">
        <v>18391</v>
      </c>
      <c r="AL1025">
        <v>92093</v>
      </c>
      <c r="AM1025" t="s">
        <v>18392</v>
      </c>
      <c r="AN1025" t="s">
        <v>18393</v>
      </c>
    </row>
    <row r="1026" spans="1:40" ht="43.2" x14ac:dyDescent="0.3">
      <c r="A1026" t="s">
        <v>5198</v>
      </c>
      <c r="B1026" s="2" t="s">
        <v>15</v>
      </c>
      <c r="C1026" s="3">
        <v>40025</v>
      </c>
      <c r="D1026" t="s">
        <v>25</v>
      </c>
      <c r="E1026" t="s">
        <v>3816</v>
      </c>
      <c r="F1026" t="s">
        <v>36</v>
      </c>
      <c r="G1026" t="s">
        <v>3817</v>
      </c>
      <c r="H1026" s="2" t="s">
        <v>320</v>
      </c>
      <c r="I1026" s="2" t="s">
        <v>46</v>
      </c>
      <c r="J1026" s="1" t="s">
        <v>5199</v>
      </c>
      <c r="K1026" s="1">
        <f t="shared" si="68"/>
        <v>1</v>
      </c>
      <c r="L1026" s="1">
        <f t="shared" si="68"/>
        <v>0</v>
      </c>
      <c r="M1026" s="1">
        <f t="shared" si="68"/>
        <v>0</v>
      </c>
      <c r="N1026" s="1">
        <f t="shared" si="68"/>
        <v>0</v>
      </c>
      <c r="O1026" s="1">
        <f t="shared" si="69"/>
        <v>1</v>
      </c>
      <c r="P1026" s="1" t="s">
        <v>18346</v>
      </c>
      <c r="Q1026" s="1" t="s">
        <v>18355</v>
      </c>
      <c r="R1026" s="1">
        <v>536</v>
      </c>
      <c r="S1026" s="9">
        <f t="shared" si="71"/>
        <v>399.6952</v>
      </c>
      <c r="T1026" s="3">
        <v>44370</v>
      </c>
      <c r="U1026" s="8" t="s">
        <v>5200</v>
      </c>
      <c r="V1026" s="3">
        <v>44764</v>
      </c>
      <c r="W1026" s="8" t="s">
        <v>5201</v>
      </c>
      <c r="X1026" s="8">
        <v>9.1999999999999993</v>
      </c>
      <c r="Y1026" s="10">
        <f t="shared" si="70"/>
        <v>3677.1958399999999</v>
      </c>
      <c r="Z1026" s="10">
        <f>IFERROR(INDEX(EFs!B:B,MATCH(P1026,EFs!A:A,0))*Dataset!Y1026/1000,0)</f>
        <v>3.3403386701866484</v>
      </c>
      <c r="AA1026">
        <v>32.875765999999999</v>
      </c>
      <c r="AB1026">
        <v>-117.239553</v>
      </c>
      <c r="AC1026">
        <v>0.9</v>
      </c>
      <c r="AD1026" t="s">
        <v>18387</v>
      </c>
      <c r="AE1026">
        <v>9500</v>
      </c>
      <c r="AF1026" t="s">
        <v>18451</v>
      </c>
      <c r="AG1026" t="s">
        <v>18831</v>
      </c>
      <c r="AH1026">
        <v>89</v>
      </c>
      <c r="AI1026" t="s">
        <v>18428</v>
      </c>
      <c r="AJ1026" t="s">
        <v>18390</v>
      </c>
      <c r="AK1026" t="s">
        <v>18391</v>
      </c>
      <c r="AL1026">
        <v>92093</v>
      </c>
      <c r="AM1026" t="s">
        <v>18392</v>
      </c>
      <c r="AN1026" t="s">
        <v>18393</v>
      </c>
    </row>
    <row r="1027" spans="1:40" ht="43.2" x14ac:dyDescent="0.3">
      <c r="A1027" t="s">
        <v>5202</v>
      </c>
      <c r="B1027" s="2" t="s">
        <v>15</v>
      </c>
      <c r="C1027" s="3">
        <v>40025</v>
      </c>
      <c r="D1027" t="s">
        <v>25</v>
      </c>
      <c r="E1027" t="s">
        <v>3816</v>
      </c>
      <c r="F1027" t="s">
        <v>36</v>
      </c>
      <c r="G1027" t="s">
        <v>3817</v>
      </c>
      <c r="H1027" s="2" t="s">
        <v>320</v>
      </c>
      <c r="I1027" s="2" t="s">
        <v>46</v>
      </c>
      <c r="J1027" s="1" t="s">
        <v>5203</v>
      </c>
      <c r="K1027" s="1">
        <f t="shared" ref="K1027:N1090" si="72">IFERROR(IF(SEARCH(K$1,$J1027)&gt;0,1),0)</f>
        <v>1</v>
      </c>
      <c r="L1027" s="1">
        <f t="shared" si="72"/>
        <v>0</v>
      </c>
      <c r="M1027" s="1">
        <f t="shared" si="72"/>
        <v>0</v>
      </c>
      <c r="N1027" s="1">
        <f t="shared" si="72"/>
        <v>0</v>
      </c>
      <c r="O1027" s="1">
        <f t="shared" ref="O1027:O1090" si="73">SUM(K1027:N1027)</f>
        <v>1</v>
      </c>
      <c r="P1027" s="1" t="s">
        <v>18346</v>
      </c>
      <c r="Q1027" s="1" t="s">
        <v>18355</v>
      </c>
      <c r="R1027" s="1">
        <v>830</v>
      </c>
      <c r="S1027" s="9">
        <f t="shared" si="71"/>
        <v>618.93100000000004</v>
      </c>
      <c r="T1027" s="3">
        <v>44370</v>
      </c>
      <c r="U1027" s="8" t="s">
        <v>5204</v>
      </c>
      <c r="V1027" s="3">
        <v>44763</v>
      </c>
      <c r="W1027" s="8" t="s">
        <v>5205</v>
      </c>
      <c r="X1027" s="8">
        <v>-61.96</v>
      </c>
      <c r="Y1027" s="10">
        <f t="shared" ref="Y1027:Y1090" si="74">X1027*S1027</f>
        <v>-38348.964760000003</v>
      </c>
      <c r="Z1027" s="10">
        <f>IFERROR(INDEX(EFs!B:B,MATCH(P1027,EFs!A:A,0))*Dataset!Y1027/1000,0)</f>
        <v>-34.835928115662462</v>
      </c>
      <c r="AA1027">
        <v>32.875765999999999</v>
      </c>
      <c r="AB1027">
        <v>-117.239553</v>
      </c>
      <c r="AC1027">
        <v>0.9</v>
      </c>
      <c r="AD1027" t="s">
        <v>18387</v>
      </c>
      <c r="AE1027">
        <v>9500</v>
      </c>
      <c r="AF1027" t="s">
        <v>18451</v>
      </c>
      <c r="AG1027" t="s">
        <v>18831</v>
      </c>
      <c r="AH1027">
        <v>89</v>
      </c>
      <c r="AI1027" t="s">
        <v>18428</v>
      </c>
      <c r="AJ1027" t="s">
        <v>18390</v>
      </c>
      <c r="AK1027" t="s">
        <v>18391</v>
      </c>
      <c r="AL1027">
        <v>92093</v>
      </c>
      <c r="AM1027" t="s">
        <v>18392</v>
      </c>
      <c r="AN1027" t="s">
        <v>18393</v>
      </c>
    </row>
    <row r="1028" spans="1:40" ht="43.2" x14ac:dyDescent="0.3">
      <c r="A1028" t="s">
        <v>5206</v>
      </c>
      <c r="B1028" s="2" t="s">
        <v>15</v>
      </c>
      <c r="C1028" s="3">
        <v>40025</v>
      </c>
      <c r="D1028" t="s">
        <v>193</v>
      </c>
      <c r="E1028" t="s">
        <v>3816</v>
      </c>
      <c r="F1028" t="s">
        <v>36</v>
      </c>
      <c r="G1028" t="s">
        <v>3817</v>
      </c>
      <c r="H1028" s="2" t="s">
        <v>320</v>
      </c>
      <c r="I1028" s="2" t="s">
        <v>46</v>
      </c>
      <c r="J1028" s="1" t="s">
        <v>5207</v>
      </c>
      <c r="K1028" s="1">
        <f t="shared" si="72"/>
        <v>1</v>
      </c>
      <c r="L1028" s="1">
        <f t="shared" si="72"/>
        <v>0</v>
      </c>
      <c r="M1028" s="1">
        <f t="shared" si="72"/>
        <v>0</v>
      </c>
      <c r="N1028" s="1">
        <f t="shared" si="72"/>
        <v>0</v>
      </c>
      <c r="O1028" s="1">
        <f t="shared" si="73"/>
        <v>1</v>
      </c>
      <c r="P1028" s="1" t="s">
        <v>18346</v>
      </c>
      <c r="Q1028" s="1">
        <v>100</v>
      </c>
      <c r="R1028" s="1">
        <v>158</v>
      </c>
      <c r="S1028" s="9">
        <f t="shared" ref="S1028:S1091" si="75">IFERROR(IF(Q1028&lt;&gt;"",Q1028,R1028*0.7457),"Unknown")</f>
        <v>100</v>
      </c>
      <c r="T1028" s="3">
        <v>44369</v>
      </c>
      <c r="U1028" s="8" t="s">
        <v>5208</v>
      </c>
      <c r="V1028" s="3">
        <v>44763</v>
      </c>
      <c r="W1028" s="8" t="s">
        <v>5209</v>
      </c>
      <c r="X1028" s="8">
        <v>9.6</v>
      </c>
      <c r="Y1028" s="10">
        <f t="shared" si="74"/>
        <v>960</v>
      </c>
      <c r="Z1028" s="10">
        <f>IFERROR(INDEX(EFs!B:B,MATCH(P1028,EFs!A:A,0))*Dataset!Y1028/1000,0)</f>
        <v>0.87205720415999999</v>
      </c>
      <c r="AA1028">
        <v>32.875765999999999</v>
      </c>
      <c r="AB1028">
        <v>-117.239553</v>
      </c>
      <c r="AC1028">
        <v>0.9</v>
      </c>
      <c r="AD1028" t="s">
        <v>18387</v>
      </c>
      <c r="AE1028">
        <v>9500</v>
      </c>
      <c r="AF1028" t="s">
        <v>18451</v>
      </c>
      <c r="AG1028" t="s">
        <v>18831</v>
      </c>
      <c r="AH1028">
        <v>89</v>
      </c>
      <c r="AI1028" t="s">
        <v>18428</v>
      </c>
      <c r="AJ1028" t="s">
        <v>18390</v>
      </c>
      <c r="AK1028" t="s">
        <v>18391</v>
      </c>
      <c r="AL1028">
        <v>92093</v>
      </c>
      <c r="AM1028" t="s">
        <v>18392</v>
      </c>
      <c r="AN1028" t="s">
        <v>18393</v>
      </c>
    </row>
    <row r="1029" spans="1:40" ht="43.2" x14ac:dyDescent="0.3">
      <c r="A1029" t="s">
        <v>5210</v>
      </c>
      <c r="B1029" s="2" t="s">
        <v>15</v>
      </c>
      <c r="C1029" s="3">
        <v>40025</v>
      </c>
      <c r="D1029" t="s">
        <v>25</v>
      </c>
      <c r="E1029" t="s">
        <v>3816</v>
      </c>
      <c r="F1029" t="s">
        <v>36</v>
      </c>
      <c r="G1029" t="s">
        <v>3817</v>
      </c>
      <c r="H1029" s="2" t="s">
        <v>320</v>
      </c>
      <c r="I1029" s="2" t="s">
        <v>46</v>
      </c>
      <c r="J1029" s="1" t="s">
        <v>5211</v>
      </c>
      <c r="K1029" s="1">
        <f t="shared" si="72"/>
        <v>1</v>
      </c>
      <c r="L1029" s="1">
        <f t="shared" si="72"/>
        <v>0</v>
      </c>
      <c r="M1029" s="1">
        <f t="shared" si="72"/>
        <v>0</v>
      </c>
      <c r="N1029" s="1">
        <f t="shared" si="72"/>
        <v>0</v>
      </c>
      <c r="O1029" s="1">
        <f t="shared" si="73"/>
        <v>1</v>
      </c>
      <c r="P1029" s="1" t="s">
        <v>18346</v>
      </c>
      <c r="Q1029" s="1" t="s">
        <v>18355</v>
      </c>
      <c r="R1029" s="1">
        <v>100</v>
      </c>
      <c r="S1029" s="9">
        <f t="shared" si="75"/>
        <v>74.570000000000007</v>
      </c>
      <c r="T1029" s="3">
        <v>44369</v>
      </c>
      <c r="U1029" s="8" t="s">
        <v>3955</v>
      </c>
      <c r="V1029" s="3">
        <v>44767</v>
      </c>
      <c r="W1029" s="8" t="s">
        <v>5212</v>
      </c>
      <c r="X1029" s="8">
        <v>11</v>
      </c>
      <c r="Y1029" s="10">
        <f t="shared" si="74"/>
        <v>820.2700000000001</v>
      </c>
      <c r="Z1029" s="10">
        <f>IFERROR(INDEX(EFs!B:B,MATCH(P1029,EFs!A:A,0))*Dataset!Y1029/1000,0)</f>
        <v>0.74512746130867014</v>
      </c>
      <c r="AA1029">
        <v>32.875765999999999</v>
      </c>
      <c r="AB1029">
        <v>-117.239553</v>
      </c>
      <c r="AC1029">
        <v>0.9</v>
      </c>
      <c r="AD1029" t="s">
        <v>18387</v>
      </c>
      <c r="AE1029">
        <v>9500</v>
      </c>
      <c r="AF1029" t="s">
        <v>18451</v>
      </c>
      <c r="AG1029" t="s">
        <v>18831</v>
      </c>
      <c r="AH1029">
        <v>89</v>
      </c>
      <c r="AI1029" t="s">
        <v>18428</v>
      </c>
      <c r="AJ1029" t="s">
        <v>18390</v>
      </c>
      <c r="AK1029" t="s">
        <v>18391</v>
      </c>
      <c r="AL1029">
        <v>92093</v>
      </c>
      <c r="AM1029" t="s">
        <v>18392</v>
      </c>
      <c r="AN1029" t="s">
        <v>18393</v>
      </c>
    </row>
    <row r="1030" spans="1:40" ht="43.2" x14ac:dyDescent="0.3">
      <c r="A1030" t="s">
        <v>5213</v>
      </c>
      <c r="B1030" s="2" t="s">
        <v>15</v>
      </c>
      <c r="C1030" s="3">
        <v>40025</v>
      </c>
      <c r="D1030" t="s">
        <v>25</v>
      </c>
      <c r="E1030" t="s">
        <v>3816</v>
      </c>
      <c r="F1030" t="s">
        <v>36</v>
      </c>
      <c r="G1030" t="s">
        <v>3817</v>
      </c>
      <c r="H1030" s="2" t="s">
        <v>320</v>
      </c>
      <c r="I1030" s="2" t="s">
        <v>46</v>
      </c>
      <c r="J1030" s="1" t="s">
        <v>5214</v>
      </c>
      <c r="K1030" s="1">
        <f t="shared" si="72"/>
        <v>1</v>
      </c>
      <c r="L1030" s="1">
        <f t="shared" si="72"/>
        <v>0</v>
      </c>
      <c r="M1030" s="1">
        <f t="shared" si="72"/>
        <v>0</v>
      </c>
      <c r="N1030" s="1">
        <f t="shared" si="72"/>
        <v>0</v>
      </c>
      <c r="O1030" s="1">
        <f t="shared" si="73"/>
        <v>1</v>
      </c>
      <c r="P1030" s="1" t="s">
        <v>18346</v>
      </c>
      <c r="Q1030" s="1" t="s">
        <v>18355</v>
      </c>
      <c r="R1030" s="1">
        <v>1232</v>
      </c>
      <c r="S1030" s="9">
        <f t="shared" si="75"/>
        <v>918.70240000000001</v>
      </c>
      <c r="T1030" s="3">
        <v>44370</v>
      </c>
      <c r="U1030" s="8" t="s">
        <v>1359</v>
      </c>
      <c r="V1030" s="3">
        <v>44764</v>
      </c>
      <c r="W1030" s="8" t="s">
        <v>5215</v>
      </c>
      <c r="X1030" s="8">
        <v>8.8000000000000007</v>
      </c>
      <c r="Y1030" s="10">
        <f t="shared" si="74"/>
        <v>8084.5811200000007</v>
      </c>
      <c r="Z1030" s="10">
        <f>IFERROR(INDEX(EFs!B:B,MATCH(P1030,EFs!A:A,0))*Dataset!Y1030/1000,0)</f>
        <v>7.3439762586582518</v>
      </c>
      <c r="AA1030">
        <v>32.875765999999999</v>
      </c>
      <c r="AB1030">
        <v>-117.239553</v>
      </c>
      <c r="AC1030">
        <v>0.9</v>
      </c>
      <c r="AD1030" t="s">
        <v>18387</v>
      </c>
      <c r="AE1030">
        <v>9500</v>
      </c>
      <c r="AF1030" t="s">
        <v>18451</v>
      </c>
      <c r="AG1030" t="s">
        <v>18831</v>
      </c>
      <c r="AH1030">
        <v>89</v>
      </c>
      <c r="AI1030" t="s">
        <v>18428</v>
      </c>
      <c r="AJ1030" t="s">
        <v>18390</v>
      </c>
      <c r="AK1030" t="s">
        <v>18391</v>
      </c>
      <c r="AL1030">
        <v>92093</v>
      </c>
      <c r="AM1030" t="s">
        <v>18392</v>
      </c>
      <c r="AN1030" t="s">
        <v>18393</v>
      </c>
    </row>
    <row r="1031" spans="1:40" ht="43.2" x14ac:dyDescent="0.3">
      <c r="A1031" t="s">
        <v>5216</v>
      </c>
      <c r="B1031" s="2" t="s">
        <v>15</v>
      </c>
      <c r="C1031" s="3">
        <v>40025</v>
      </c>
      <c r="D1031" t="s">
        <v>25</v>
      </c>
      <c r="E1031" t="s">
        <v>3816</v>
      </c>
      <c r="F1031" t="s">
        <v>36</v>
      </c>
      <c r="G1031" t="s">
        <v>3817</v>
      </c>
      <c r="H1031" s="2" t="s">
        <v>320</v>
      </c>
      <c r="I1031" s="2" t="s">
        <v>46</v>
      </c>
      <c r="J1031" s="1" t="s">
        <v>5217</v>
      </c>
      <c r="K1031" s="1">
        <f t="shared" si="72"/>
        <v>1</v>
      </c>
      <c r="L1031" s="1">
        <f t="shared" si="72"/>
        <v>0</v>
      </c>
      <c r="M1031" s="1">
        <f t="shared" si="72"/>
        <v>0</v>
      </c>
      <c r="N1031" s="1">
        <f t="shared" si="72"/>
        <v>0</v>
      </c>
      <c r="O1031" s="1">
        <f t="shared" si="73"/>
        <v>1</v>
      </c>
      <c r="P1031" s="1" t="s">
        <v>18346</v>
      </c>
      <c r="Q1031" s="1" t="s">
        <v>18355</v>
      </c>
      <c r="R1031" s="1">
        <v>150</v>
      </c>
      <c r="S1031" s="9">
        <f t="shared" si="75"/>
        <v>111.855</v>
      </c>
      <c r="T1031" s="3">
        <v>44370</v>
      </c>
      <c r="U1031" s="8" t="s">
        <v>5218</v>
      </c>
      <c r="V1031" s="3">
        <v>44764</v>
      </c>
      <c r="W1031" s="8" t="s">
        <v>718</v>
      </c>
      <c r="X1031" s="8">
        <v>14.5</v>
      </c>
      <c r="Y1031" s="10">
        <f t="shared" si="74"/>
        <v>1621.8975</v>
      </c>
      <c r="Z1031" s="10">
        <f>IFERROR(INDEX(EFs!B:B,MATCH(P1031,EFs!A:A,0))*Dataset!Y1031/1000,0)</f>
        <v>1.4733202075875975</v>
      </c>
      <c r="AA1031">
        <v>32.875765999999999</v>
      </c>
      <c r="AB1031">
        <v>-117.239553</v>
      </c>
      <c r="AC1031">
        <v>0.9</v>
      </c>
      <c r="AD1031" t="s">
        <v>18387</v>
      </c>
      <c r="AE1031">
        <v>9500</v>
      </c>
      <c r="AF1031" t="s">
        <v>18451</v>
      </c>
      <c r="AG1031" t="s">
        <v>18831</v>
      </c>
      <c r="AH1031">
        <v>89</v>
      </c>
      <c r="AI1031" t="s">
        <v>18428</v>
      </c>
      <c r="AJ1031" t="s">
        <v>18390</v>
      </c>
      <c r="AK1031" t="s">
        <v>18391</v>
      </c>
      <c r="AL1031">
        <v>92093</v>
      </c>
      <c r="AM1031" t="s">
        <v>18392</v>
      </c>
      <c r="AN1031" t="s">
        <v>18393</v>
      </c>
    </row>
    <row r="1032" spans="1:40" ht="43.2" x14ac:dyDescent="0.3">
      <c r="A1032" t="s">
        <v>5219</v>
      </c>
      <c r="B1032" s="2" t="s">
        <v>15</v>
      </c>
      <c r="C1032" s="3">
        <v>40025</v>
      </c>
      <c r="D1032" t="s">
        <v>25</v>
      </c>
      <c r="E1032" t="s">
        <v>3816</v>
      </c>
      <c r="F1032" t="s">
        <v>36</v>
      </c>
      <c r="G1032" t="s">
        <v>3817</v>
      </c>
      <c r="H1032" s="2" t="s">
        <v>320</v>
      </c>
      <c r="I1032" s="2" t="s">
        <v>46</v>
      </c>
      <c r="J1032" s="1" t="s">
        <v>5220</v>
      </c>
      <c r="K1032" s="1">
        <f t="shared" si="72"/>
        <v>1</v>
      </c>
      <c r="L1032" s="1">
        <f t="shared" si="72"/>
        <v>0</v>
      </c>
      <c r="M1032" s="1">
        <f t="shared" si="72"/>
        <v>0</v>
      </c>
      <c r="N1032" s="1">
        <f t="shared" si="72"/>
        <v>0</v>
      </c>
      <c r="O1032" s="1">
        <f t="shared" si="73"/>
        <v>1</v>
      </c>
      <c r="P1032" s="1" t="s">
        <v>18346</v>
      </c>
      <c r="Q1032" s="1" t="s">
        <v>18355</v>
      </c>
      <c r="R1032" s="1">
        <v>890</v>
      </c>
      <c r="S1032" s="9">
        <f t="shared" si="75"/>
        <v>663.673</v>
      </c>
      <c r="T1032" s="3">
        <v>44370</v>
      </c>
      <c r="U1032" s="8" t="s">
        <v>5221</v>
      </c>
      <c r="V1032" s="3">
        <v>44767</v>
      </c>
      <c r="W1032" s="8" t="s">
        <v>5222</v>
      </c>
      <c r="X1032" s="8">
        <v>10</v>
      </c>
      <c r="Y1032" s="10">
        <f t="shared" si="74"/>
        <v>6636.73</v>
      </c>
      <c r="Z1032" s="10">
        <f>IFERROR(INDEX(EFs!B:B,MATCH(P1032,EFs!A:A,0))*Dataset!Y1032/1000,0)</f>
        <v>6.0287585505883294</v>
      </c>
      <c r="AA1032">
        <v>32.875765999999999</v>
      </c>
      <c r="AB1032">
        <v>-117.239553</v>
      </c>
      <c r="AC1032">
        <v>0.9</v>
      </c>
      <c r="AD1032" t="s">
        <v>18387</v>
      </c>
      <c r="AE1032">
        <v>9500</v>
      </c>
      <c r="AF1032" t="s">
        <v>18451</v>
      </c>
      <c r="AG1032" t="s">
        <v>18831</v>
      </c>
      <c r="AH1032">
        <v>89</v>
      </c>
      <c r="AI1032" t="s">
        <v>18428</v>
      </c>
      <c r="AJ1032" t="s">
        <v>18390</v>
      </c>
      <c r="AK1032" t="s">
        <v>18391</v>
      </c>
      <c r="AL1032">
        <v>92093</v>
      </c>
      <c r="AM1032" t="s">
        <v>18392</v>
      </c>
      <c r="AN1032" t="s">
        <v>18393</v>
      </c>
    </row>
    <row r="1033" spans="1:40" ht="43.2" x14ac:dyDescent="0.3">
      <c r="A1033" t="s">
        <v>5223</v>
      </c>
      <c r="B1033" s="2" t="s">
        <v>15</v>
      </c>
      <c r="C1033" s="3">
        <v>40025</v>
      </c>
      <c r="D1033" t="s">
        <v>25</v>
      </c>
      <c r="E1033" t="s">
        <v>3816</v>
      </c>
      <c r="F1033" t="s">
        <v>36</v>
      </c>
      <c r="G1033" t="s">
        <v>3817</v>
      </c>
      <c r="H1033" s="2" t="s">
        <v>320</v>
      </c>
      <c r="I1033" s="2" t="s">
        <v>46</v>
      </c>
      <c r="J1033" s="1" t="s">
        <v>5224</v>
      </c>
      <c r="K1033" s="1">
        <f t="shared" si="72"/>
        <v>1</v>
      </c>
      <c r="L1033" s="1">
        <f t="shared" si="72"/>
        <v>0</v>
      </c>
      <c r="M1033" s="1">
        <f t="shared" si="72"/>
        <v>0</v>
      </c>
      <c r="N1033" s="1">
        <f t="shared" si="72"/>
        <v>0</v>
      </c>
      <c r="O1033" s="1">
        <f t="shared" si="73"/>
        <v>1</v>
      </c>
      <c r="P1033" s="1" t="s">
        <v>18346</v>
      </c>
      <c r="Q1033" s="1" t="s">
        <v>18355</v>
      </c>
      <c r="R1033" s="1">
        <v>1447</v>
      </c>
      <c r="S1033" s="9">
        <f t="shared" si="75"/>
        <v>1079.0279</v>
      </c>
      <c r="T1033" s="3">
        <v>44370</v>
      </c>
      <c r="U1033" s="8" t="s">
        <v>3191</v>
      </c>
      <c r="V1033" s="3">
        <v>44763</v>
      </c>
      <c r="W1033" s="8" t="s">
        <v>3564</v>
      </c>
      <c r="X1033" s="8">
        <v>2</v>
      </c>
      <c r="Y1033" s="10">
        <f t="shared" si="74"/>
        <v>2158.0558000000001</v>
      </c>
      <c r="Z1033" s="10">
        <f>IFERROR(INDEX(EFs!B:B,MATCH(P1033,EFs!A:A,0))*Dataset!Y1033/1000,0)</f>
        <v>1.960362611842992</v>
      </c>
      <c r="AA1033">
        <v>32.875765999999999</v>
      </c>
      <c r="AB1033">
        <v>-117.239553</v>
      </c>
      <c r="AC1033">
        <v>0.9</v>
      </c>
      <c r="AD1033" t="s">
        <v>18387</v>
      </c>
      <c r="AE1033">
        <v>9500</v>
      </c>
      <c r="AF1033" t="s">
        <v>18451</v>
      </c>
      <c r="AG1033" t="s">
        <v>18831</v>
      </c>
      <c r="AH1033">
        <v>89</v>
      </c>
      <c r="AI1033" t="s">
        <v>18428</v>
      </c>
      <c r="AJ1033" t="s">
        <v>18390</v>
      </c>
      <c r="AK1033" t="s">
        <v>18391</v>
      </c>
      <c r="AL1033">
        <v>92093</v>
      </c>
      <c r="AM1033" t="s">
        <v>18392</v>
      </c>
      <c r="AN1033" t="s">
        <v>18393</v>
      </c>
    </row>
    <row r="1034" spans="1:40" ht="43.2" x14ac:dyDescent="0.3">
      <c r="A1034" t="s">
        <v>5225</v>
      </c>
      <c r="B1034" s="2" t="s">
        <v>15</v>
      </c>
      <c r="C1034" s="3">
        <v>40025</v>
      </c>
      <c r="D1034" t="s">
        <v>25</v>
      </c>
      <c r="E1034" t="s">
        <v>3816</v>
      </c>
      <c r="F1034" t="s">
        <v>36</v>
      </c>
      <c r="G1034" t="s">
        <v>3817</v>
      </c>
      <c r="H1034" s="2" t="s">
        <v>320</v>
      </c>
      <c r="I1034" s="2" t="s">
        <v>46</v>
      </c>
      <c r="J1034" s="1" t="s">
        <v>5226</v>
      </c>
      <c r="K1034" s="1">
        <f t="shared" si="72"/>
        <v>1</v>
      </c>
      <c r="L1034" s="1">
        <f t="shared" si="72"/>
        <v>0</v>
      </c>
      <c r="M1034" s="1">
        <f t="shared" si="72"/>
        <v>0</v>
      </c>
      <c r="N1034" s="1">
        <f t="shared" si="72"/>
        <v>0</v>
      </c>
      <c r="O1034" s="1">
        <f t="shared" si="73"/>
        <v>1</v>
      </c>
      <c r="P1034" s="1" t="s">
        <v>18346</v>
      </c>
      <c r="Q1034" s="1" t="s">
        <v>18355</v>
      </c>
      <c r="R1034" s="1">
        <v>890</v>
      </c>
      <c r="S1034" s="9">
        <f t="shared" si="75"/>
        <v>663.673</v>
      </c>
      <c r="T1034" s="3">
        <v>44370</v>
      </c>
      <c r="U1034" s="8" t="s">
        <v>5227</v>
      </c>
      <c r="V1034" s="3">
        <v>44764</v>
      </c>
      <c r="W1034" s="8" t="s">
        <v>3649</v>
      </c>
      <c r="X1034" s="8">
        <v>15.2</v>
      </c>
      <c r="Y1034" s="10">
        <f t="shared" si="74"/>
        <v>10087.829599999999</v>
      </c>
      <c r="Z1034" s="10">
        <f>IFERROR(INDEX(EFs!B:B,MATCH(P1034,EFs!A:A,0))*Dataset!Y1034/1000,0)</f>
        <v>9.1637129968942617</v>
      </c>
      <c r="AA1034">
        <v>32.875765999999999</v>
      </c>
      <c r="AB1034">
        <v>-117.239553</v>
      </c>
      <c r="AC1034">
        <v>0.9</v>
      </c>
      <c r="AD1034" t="s">
        <v>18387</v>
      </c>
      <c r="AE1034">
        <v>9500</v>
      </c>
      <c r="AF1034" t="s">
        <v>18451</v>
      </c>
      <c r="AG1034" t="s">
        <v>18831</v>
      </c>
      <c r="AH1034">
        <v>89</v>
      </c>
      <c r="AI1034" t="s">
        <v>18428</v>
      </c>
      <c r="AJ1034" t="s">
        <v>18390</v>
      </c>
      <c r="AK1034" t="s">
        <v>18391</v>
      </c>
      <c r="AL1034">
        <v>92093</v>
      </c>
      <c r="AM1034" t="s">
        <v>18392</v>
      </c>
      <c r="AN1034" t="s">
        <v>18393</v>
      </c>
    </row>
    <row r="1035" spans="1:40" ht="43.2" x14ac:dyDescent="0.3">
      <c r="A1035" t="s">
        <v>5228</v>
      </c>
      <c r="B1035" s="2" t="s">
        <v>15</v>
      </c>
      <c r="C1035" s="3">
        <v>40025</v>
      </c>
      <c r="D1035" t="s">
        <v>25</v>
      </c>
      <c r="E1035" t="s">
        <v>3816</v>
      </c>
      <c r="F1035" t="s">
        <v>36</v>
      </c>
      <c r="G1035" t="s">
        <v>3817</v>
      </c>
      <c r="H1035" s="2" t="s">
        <v>320</v>
      </c>
      <c r="I1035" s="2" t="s">
        <v>46</v>
      </c>
      <c r="J1035" s="1" t="s">
        <v>5229</v>
      </c>
      <c r="K1035" s="1">
        <f t="shared" si="72"/>
        <v>1</v>
      </c>
      <c r="L1035" s="1">
        <f t="shared" si="72"/>
        <v>0</v>
      </c>
      <c r="M1035" s="1">
        <f t="shared" si="72"/>
        <v>0</v>
      </c>
      <c r="N1035" s="1">
        <f t="shared" si="72"/>
        <v>0</v>
      </c>
      <c r="O1035" s="1">
        <f t="shared" si="73"/>
        <v>1</v>
      </c>
      <c r="P1035" s="1" t="s">
        <v>18346</v>
      </c>
      <c r="Q1035" s="1" t="s">
        <v>18355</v>
      </c>
      <c r="R1035" s="1">
        <v>890</v>
      </c>
      <c r="S1035" s="9">
        <f t="shared" si="75"/>
        <v>663.673</v>
      </c>
      <c r="T1035" s="3">
        <v>44370</v>
      </c>
      <c r="U1035" s="8" t="s">
        <v>5230</v>
      </c>
      <c r="V1035" s="3">
        <v>44763</v>
      </c>
      <c r="W1035" s="8" t="s">
        <v>5230</v>
      </c>
      <c r="X1035" s="8">
        <v>0</v>
      </c>
      <c r="Y1035" s="10">
        <f t="shared" si="74"/>
        <v>0</v>
      </c>
      <c r="Z1035" s="10">
        <f>IFERROR(INDEX(EFs!B:B,MATCH(P1035,EFs!A:A,0))*Dataset!Y1035/1000,0)</f>
        <v>0</v>
      </c>
      <c r="AA1035">
        <v>32.875765999999999</v>
      </c>
      <c r="AB1035">
        <v>-117.239553</v>
      </c>
      <c r="AC1035">
        <v>0.9</v>
      </c>
      <c r="AD1035" t="s">
        <v>18387</v>
      </c>
      <c r="AE1035">
        <v>9500</v>
      </c>
      <c r="AF1035" t="s">
        <v>18451</v>
      </c>
      <c r="AG1035" t="s">
        <v>18831</v>
      </c>
      <c r="AH1035">
        <v>89</v>
      </c>
      <c r="AI1035" t="s">
        <v>18428</v>
      </c>
      <c r="AJ1035" t="s">
        <v>18390</v>
      </c>
      <c r="AK1035" t="s">
        <v>18391</v>
      </c>
      <c r="AL1035">
        <v>92093</v>
      </c>
      <c r="AM1035" t="s">
        <v>18392</v>
      </c>
      <c r="AN1035" t="s">
        <v>18393</v>
      </c>
    </row>
    <row r="1036" spans="1:40" ht="43.2" x14ac:dyDescent="0.3">
      <c r="A1036" t="s">
        <v>5231</v>
      </c>
      <c r="B1036" s="2" t="s">
        <v>15</v>
      </c>
      <c r="C1036" s="3">
        <v>40025</v>
      </c>
      <c r="D1036" t="s">
        <v>25</v>
      </c>
      <c r="E1036" t="s">
        <v>3816</v>
      </c>
      <c r="F1036" t="s">
        <v>36</v>
      </c>
      <c r="G1036" t="s">
        <v>3817</v>
      </c>
      <c r="H1036" s="2" t="s">
        <v>320</v>
      </c>
      <c r="I1036" s="2" t="s">
        <v>46</v>
      </c>
      <c r="J1036" s="1" t="s">
        <v>5232</v>
      </c>
      <c r="K1036" s="1">
        <f t="shared" si="72"/>
        <v>1</v>
      </c>
      <c r="L1036" s="1">
        <f t="shared" si="72"/>
        <v>0</v>
      </c>
      <c r="M1036" s="1">
        <f t="shared" si="72"/>
        <v>0</v>
      </c>
      <c r="N1036" s="1">
        <f t="shared" si="72"/>
        <v>0</v>
      </c>
      <c r="O1036" s="1">
        <f t="shared" si="73"/>
        <v>1</v>
      </c>
      <c r="P1036" s="1" t="s">
        <v>18346</v>
      </c>
      <c r="Q1036" s="1" t="s">
        <v>18355</v>
      </c>
      <c r="R1036" s="1">
        <v>2168</v>
      </c>
      <c r="S1036" s="9">
        <f t="shared" si="75"/>
        <v>1616.6776</v>
      </c>
      <c r="T1036" s="3">
        <v>44371</v>
      </c>
      <c r="U1036" s="8" t="s">
        <v>5233</v>
      </c>
      <c r="V1036" s="3">
        <v>44596</v>
      </c>
      <c r="W1036" s="8" t="s">
        <v>5234</v>
      </c>
      <c r="X1036" s="8">
        <v>28.8</v>
      </c>
      <c r="Y1036" s="10">
        <f t="shared" si="74"/>
        <v>46560.314879999998</v>
      </c>
      <c r="Z1036" s="10">
        <f>IFERROR(INDEX(EFs!B:B,MATCH(P1036,EFs!A:A,0))*Dataset!Y1036/1000,0)</f>
        <v>42.295060436522967</v>
      </c>
      <c r="AA1036">
        <v>32.875765999999999</v>
      </c>
      <c r="AB1036">
        <v>-117.239553</v>
      </c>
      <c r="AC1036">
        <v>0.9</v>
      </c>
      <c r="AD1036" t="s">
        <v>18387</v>
      </c>
      <c r="AE1036">
        <v>9500</v>
      </c>
      <c r="AF1036" t="s">
        <v>18451</v>
      </c>
      <c r="AG1036" t="s">
        <v>18831</v>
      </c>
      <c r="AH1036">
        <v>89</v>
      </c>
      <c r="AI1036" t="s">
        <v>18428</v>
      </c>
      <c r="AJ1036" t="s">
        <v>18390</v>
      </c>
      <c r="AK1036" t="s">
        <v>18391</v>
      </c>
      <c r="AL1036">
        <v>92093</v>
      </c>
      <c r="AM1036" t="s">
        <v>18392</v>
      </c>
      <c r="AN1036" t="s">
        <v>18393</v>
      </c>
    </row>
    <row r="1037" spans="1:40" ht="28.8" x14ac:dyDescent="0.3">
      <c r="A1037" t="s">
        <v>5235</v>
      </c>
      <c r="B1037" s="2" t="s">
        <v>15</v>
      </c>
      <c r="C1037" s="3">
        <v>40025</v>
      </c>
      <c r="D1037" t="s">
        <v>193</v>
      </c>
      <c r="E1037" t="s">
        <v>3816</v>
      </c>
      <c r="F1037" t="s">
        <v>36</v>
      </c>
      <c r="G1037" t="s">
        <v>5236</v>
      </c>
      <c r="H1037" s="2" t="s">
        <v>320</v>
      </c>
      <c r="I1037" s="2" t="s">
        <v>46</v>
      </c>
      <c r="J1037" s="1" t="s">
        <v>5237</v>
      </c>
      <c r="K1037" s="1">
        <f t="shared" si="72"/>
        <v>1</v>
      </c>
      <c r="L1037" s="1">
        <f t="shared" si="72"/>
        <v>0</v>
      </c>
      <c r="M1037" s="1">
        <f t="shared" si="72"/>
        <v>0</v>
      </c>
      <c r="N1037" s="1">
        <f t="shared" si="72"/>
        <v>0</v>
      </c>
      <c r="O1037" s="1">
        <f t="shared" si="73"/>
        <v>1</v>
      </c>
      <c r="P1037" s="1" t="s">
        <v>18346</v>
      </c>
      <c r="Q1037" s="1">
        <v>300</v>
      </c>
      <c r="R1037" s="1">
        <v>463</v>
      </c>
      <c r="S1037" s="9">
        <f t="shared" si="75"/>
        <v>300</v>
      </c>
      <c r="T1037" s="3">
        <v>44370</v>
      </c>
      <c r="U1037" s="8" t="s">
        <v>5208</v>
      </c>
      <c r="V1037" s="3">
        <v>44767</v>
      </c>
      <c r="W1037" s="8" t="s">
        <v>2260</v>
      </c>
      <c r="X1037" s="8">
        <v>9.5</v>
      </c>
      <c r="Y1037" s="10">
        <f t="shared" si="74"/>
        <v>2850</v>
      </c>
      <c r="Z1037" s="10">
        <f>IFERROR(INDEX(EFs!B:B,MATCH(P1037,EFs!A:A,0))*Dataset!Y1037/1000,0)</f>
        <v>2.5889198248500001</v>
      </c>
      <c r="AA1037">
        <v>32.875765999999999</v>
      </c>
      <c r="AB1037">
        <v>-117.239553</v>
      </c>
      <c r="AC1037">
        <v>0.9</v>
      </c>
      <c r="AD1037" t="s">
        <v>18387</v>
      </c>
      <c r="AE1037">
        <v>9500</v>
      </c>
      <c r="AF1037" t="s">
        <v>18451</v>
      </c>
      <c r="AG1037" t="s">
        <v>18831</v>
      </c>
      <c r="AH1037">
        <v>89</v>
      </c>
      <c r="AI1037" t="s">
        <v>18428</v>
      </c>
      <c r="AJ1037" t="s">
        <v>18390</v>
      </c>
      <c r="AK1037" t="s">
        <v>18391</v>
      </c>
      <c r="AL1037">
        <v>92093</v>
      </c>
      <c r="AM1037" t="s">
        <v>18392</v>
      </c>
      <c r="AN1037" t="s">
        <v>18393</v>
      </c>
    </row>
    <row r="1038" spans="1:40" ht="43.2" x14ac:dyDescent="0.3">
      <c r="A1038" t="s">
        <v>5238</v>
      </c>
      <c r="B1038" s="2" t="s">
        <v>15</v>
      </c>
      <c r="C1038" s="3">
        <v>40025</v>
      </c>
      <c r="D1038" t="s">
        <v>25</v>
      </c>
      <c r="E1038" t="s">
        <v>5239</v>
      </c>
      <c r="F1038" t="s">
        <v>5240</v>
      </c>
      <c r="G1038" t="s">
        <v>5241</v>
      </c>
      <c r="H1038" s="2" t="s">
        <v>83</v>
      </c>
      <c r="I1038" s="2" t="s">
        <v>84</v>
      </c>
      <c r="J1038" s="1" t="s">
        <v>5242</v>
      </c>
      <c r="K1038" s="1">
        <f t="shared" si="72"/>
        <v>1</v>
      </c>
      <c r="L1038" s="1">
        <f t="shared" si="72"/>
        <v>0</v>
      </c>
      <c r="M1038" s="1">
        <f t="shared" si="72"/>
        <v>0</v>
      </c>
      <c r="N1038" s="1">
        <f t="shared" si="72"/>
        <v>0</v>
      </c>
      <c r="O1038" s="1">
        <f t="shared" si="73"/>
        <v>1</v>
      </c>
      <c r="P1038" s="1" t="s">
        <v>18346</v>
      </c>
      <c r="Q1038" s="1">
        <v>125</v>
      </c>
      <c r="R1038" s="1">
        <v>206</v>
      </c>
      <c r="S1038" s="9">
        <f t="shared" si="75"/>
        <v>125</v>
      </c>
      <c r="T1038" s="8"/>
      <c r="U1038" s="8"/>
      <c r="V1038" s="8"/>
      <c r="W1038" s="8"/>
      <c r="X1038" s="8"/>
      <c r="Y1038" s="10">
        <f t="shared" si="74"/>
        <v>0</v>
      </c>
      <c r="Z1038" s="10">
        <f>IFERROR(INDEX(EFs!B:B,MATCH(P1038,EFs!A:A,0))*Dataset!Y1038/1000,0)</f>
        <v>0</v>
      </c>
      <c r="AA1038">
        <v>32.646414</v>
      </c>
      <c r="AB1038">
        <v>-117.081559</v>
      </c>
      <c r="AC1038">
        <v>1</v>
      </c>
      <c r="AD1038" t="s">
        <v>18387</v>
      </c>
      <c r="AE1038">
        <v>183</v>
      </c>
      <c r="AF1038" t="s">
        <v>18462</v>
      </c>
      <c r="AI1038" t="s">
        <v>18406</v>
      </c>
      <c r="AJ1038" t="s">
        <v>18390</v>
      </c>
      <c r="AK1038" t="s">
        <v>18391</v>
      </c>
      <c r="AL1038">
        <v>91910</v>
      </c>
      <c r="AM1038" t="s">
        <v>18392</v>
      </c>
      <c r="AN1038" t="s">
        <v>18393</v>
      </c>
    </row>
    <row r="1039" spans="1:40" ht="28.8" x14ac:dyDescent="0.3">
      <c r="A1039" t="s">
        <v>5243</v>
      </c>
      <c r="B1039" s="2" t="s">
        <v>15</v>
      </c>
      <c r="C1039" s="3">
        <v>40025</v>
      </c>
      <c r="D1039" t="s">
        <v>25</v>
      </c>
      <c r="E1039" t="s">
        <v>5239</v>
      </c>
      <c r="F1039" t="s">
        <v>5240</v>
      </c>
      <c r="G1039" t="s">
        <v>5241</v>
      </c>
      <c r="H1039" s="2" t="s">
        <v>83</v>
      </c>
      <c r="I1039" s="2" t="s">
        <v>84</v>
      </c>
      <c r="J1039" s="1" t="s">
        <v>5244</v>
      </c>
      <c r="K1039" s="1">
        <f t="shared" si="72"/>
        <v>1</v>
      </c>
      <c r="L1039" s="1">
        <f t="shared" si="72"/>
        <v>0</v>
      </c>
      <c r="M1039" s="1">
        <f t="shared" si="72"/>
        <v>0</v>
      </c>
      <c r="N1039" s="1">
        <f t="shared" si="72"/>
        <v>0</v>
      </c>
      <c r="O1039" s="1">
        <f t="shared" si="73"/>
        <v>1</v>
      </c>
      <c r="P1039" s="1" t="s">
        <v>18346</v>
      </c>
      <c r="Q1039" s="1">
        <v>75</v>
      </c>
      <c r="R1039" s="1">
        <v>206</v>
      </c>
      <c r="S1039" s="9">
        <f t="shared" si="75"/>
        <v>75</v>
      </c>
      <c r="T1039" s="8"/>
      <c r="U1039" s="8"/>
      <c r="V1039" s="8"/>
      <c r="W1039" s="8"/>
      <c r="X1039" s="8"/>
      <c r="Y1039" s="10">
        <f t="shared" si="74"/>
        <v>0</v>
      </c>
      <c r="Z1039" s="10">
        <f>IFERROR(INDEX(EFs!B:B,MATCH(P1039,EFs!A:A,0))*Dataset!Y1039/1000,0)</f>
        <v>0</v>
      </c>
      <c r="AA1039">
        <v>32.646414</v>
      </c>
      <c r="AB1039">
        <v>-117.081559</v>
      </c>
      <c r="AC1039">
        <v>1</v>
      </c>
      <c r="AD1039" t="s">
        <v>18387</v>
      </c>
      <c r="AE1039">
        <v>183</v>
      </c>
      <c r="AF1039" t="s">
        <v>18462</v>
      </c>
      <c r="AI1039" t="s">
        <v>18406</v>
      </c>
      <c r="AJ1039" t="s">
        <v>18390</v>
      </c>
      <c r="AK1039" t="s">
        <v>18391</v>
      </c>
      <c r="AL1039">
        <v>91910</v>
      </c>
      <c r="AM1039" t="s">
        <v>18392</v>
      </c>
      <c r="AN1039" t="s">
        <v>18393</v>
      </c>
    </row>
    <row r="1040" spans="1:40" ht="28.8" x14ac:dyDescent="0.3">
      <c r="A1040" t="s">
        <v>5245</v>
      </c>
      <c r="B1040" s="2" t="s">
        <v>15</v>
      </c>
      <c r="C1040" s="3">
        <v>40025</v>
      </c>
      <c r="D1040" t="s">
        <v>25</v>
      </c>
      <c r="E1040" t="s">
        <v>5246</v>
      </c>
      <c r="F1040" t="s">
        <v>27</v>
      </c>
      <c r="G1040" t="s">
        <v>5247</v>
      </c>
      <c r="H1040" s="2" t="s">
        <v>1542</v>
      </c>
      <c r="I1040" s="2" t="s">
        <v>236</v>
      </c>
      <c r="J1040" s="1" t="s">
        <v>5248</v>
      </c>
      <c r="K1040" s="1">
        <f t="shared" si="72"/>
        <v>1</v>
      </c>
      <c r="L1040" s="1">
        <f t="shared" si="72"/>
        <v>0</v>
      </c>
      <c r="M1040" s="1">
        <f t="shared" si="72"/>
        <v>0</v>
      </c>
      <c r="N1040" s="1">
        <f t="shared" si="72"/>
        <v>0</v>
      </c>
      <c r="O1040" s="1">
        <f t="shared" si="73"/>
        <v>1</v>
      </c>
      <c r="P1040" s="1" t="s">
        <v>18346</v>
      </c>
      <c r="Q1040" s="1" t="s">
        <v>18355</v>
      </c>
      <c r="R1040" s="1">
        <v>199</v>
      </c>
      <c r="S1040" s="9">
        <f t="shared" si="75"/>
        <v>148.39430000000002</v>
      </c>
      <c r="T1040" s="3">
        <v>44489</v>
      </c>
      <c r="U1040" s="8" t="s">
        <v>5249</v>
      </c>
      <c r="V1040" s="3">
        <v>44489</v>
      </c>
      <c r="W1040" s="8" t="s">
        <v>5250</v>
      </c>
      <c r="X1040" s="8">
        <v>2</v>
      </c>
      <c r="Y1040" s="10">
        <f t="shared" si="74"/>
        <v>296.78860000000003</v>
      </c>
      <c r="Z1040" s="10">
        <f>IFERROR(INDEX(EFs!B:B,MATCH(P1040,EFs!A:A,0))*Dataset!Y1040/1000,0)</f>
        <v>0.26960066327350063</v>
      </c>
      <c r="AA1040">
        <v>32.8429</v>
      </c>
      <c r="AB1040">
        <v>-117.158833</v>
      </c>
      <c r="AC1040">
        <v>1</v>
      </c>
      <c r="AD1040" t="s">
        <v>18387</v>
      </c>
      <c r="AE1040">
        <v>5240</v>
      </c>
      <c r="AF1040" t="s">
        <v>18953</v>
      </c>
      <c r="AI1040" t="s">
        <v>18389</v>
      </c>
      <c r="AJ1040" t="s">
        <v>18390</v>
      </c>
      <c r="AK1040" t="s">
        <v>18391</v>
      </c>
      <c r="AL1040">
        <v>92111</v>
      </c>
      <c r="AM1040" t="s">
        <v>18392</v>
      </c>
      <c r="AN1040" t="s">
        <v>18393</v>
      </c>
    </row>
    <row r="1041" spans="1:40" ht="28.8" x14ac:dyDescent="0.3">
      <c r="A1041" t="s">
        <v>5251</v>
      </c>
      <c r="B1041" s="2" t="s">
        <v>15</v>
      </c>
      <c r="C1041" s="3">
        <v>40025</v>
      </c>
      <c r="D1041" t="s">
        <v>25</v>
      </c>
      <c r="E1041" t="s">
        <v>5246</v>
      </c>
      <c r="F1041" t="s">
        <v>27</v>
      </c>
      <c r="G1041" t="s">
        <v>5247</v>
      </c>
      <c r="H1041" s="2" t="s">
        <v>1542</v>
      </c>
      <c r="I1041" s="2" t="s">
        <v>236</v>
      </c>
      <c r="J1041" s="1" t="s">
        <v>5252</v>
      </c>
      <c r="K1041" s="1">
        <f t="shared" si="72"/>
        <v>1</v>
      </c>
      <c r="L1041" s="1">
        <f t="shared" si="72"/>
        <v>0</v>
      </c>
      <c r="M1041" s="1">
        <f t="shared" si="72"/>
        <v>0</v>
      </c>
      <c r="N1041" s="1">
        <f t="shared" si="72"/>
        <v>0</v>
      </c>
      <c r="O1041" s="1">
        <f t="shared" si="73"/>
        <v>1</v>
      </c>
      <c r="P1041" s="1" t="s">
        <v>18346</v>
      </c>
      <c r="Q1041" s="1" t="s">
        <v>18355</v>
      </c>
      <c r="R1041" s="1">
        <v>113</v>
      </c>
      <c r="S1041" s="9">
        <f t="shared" si="75"/>
        <v>84.264099999999999</v>
      </c>
      <c r="T1041" s="3">
        <v>44489</v>
      </c>
      <c r="U1041" s="8" t="s">
        <v>5253</v>
      </c>
      <c r="V1041" s="3">
        <v>44489</v>
      </c>
      <c r="W1041" s="8" t="s">
        <v>4719</v>
      </c>
      <c r="X1041" s="8">
        <v>1.4</v>
      </c>
      <c r="Y1041" s="10">
        <f t="shared" si="74"/>
        <v>117.96973999999999</v>
      </c>
      <c r="Z1041" s="10">
        <f>IFERROR(INDEX(EFs!B:B,MATCH(P1041,EFs!A:A,0))*Dataset!Y1041/1000,0)</f>
        <v>0.10716287670821054</v>
      </c>
      <c r="AA1041">
        <v>32.8429</v>
      </c>
      <c r="AB1041">
        <v>-117.158833</v>
      </c>
      <c r="AC1041">
        <v>1</v>
      </c>
      <c r="AD1041" t="s">
        <v>18387</v>
      </c>
      <c r="AE1041">
        <v>5240</v>
      </c>
      <c r="AF1041" t="s">
        <v>18953</v>
      </c>
      <c r="AI1041" t="s">
        <v>18389</v>
      </c>
      <c r="AJ1041" t="s">
        <v>18390</v>
      </c>
      <c r="AK1041" t="s">
        <v>18391</v>
      </c>
      <c r="AL1041">
        <v>92111</v>
      </c>
      <c r="AM1041" t="s">
        <v>18392</v>
      </c>
      <c r="AN1041" t="s">
        <v>18393</v>
      </c>
    </row>
    <row r="1042" spans="1:40" ht="28.8" x14ac:dyDescent="0.3">
      <c r="A1042" t="s">
        <v>5254</v>
      </c>
      <c r="B1042" s="2" t="s">
        <v>15</v>
      </c>
      <c r="C1042" s="3">
        <v>40025</v>
      </c>
      <c r="D1042" t="s">
        <v>25</v>
      </c>
      <c r="E1042" t="s">
        <v>5246</v>
      </c>
      <c r="F1042" t="s">
        <v>27</v>
      </c>
      <c r="G1042" t="s">
        <v>5247</v>
      </c>
      <c r="H1042" s="2" t="s">
        <v>1542</v>
      </c>
      <c r="I1042" s="2" t="s">
        <v>236</v>
      </c>
      <c r="J1042" s="1" t="s">
        <v>5255</v>
      </c>
      <c r="K1042" s="1">
        <f t="shared" si="72"/>
        <v>1</v>
      </c>
      <c r="L1042" s="1">
        <f t="shared" si="72"/>
        <v>0</v>
      </c>
      <c r="M1042" s="1">
        <f t="shared" si="72"/>
        <v>0</v>
      </c>
      <c r="N1042" s="1">
        <f t="shared" si="72"/>
        <v>0</v>
      </c>
      <c r="O1042" s="1">
        <f t="shared" si="73"/>
        <v>1</v>
      </c>
      <c r="P1042" s="1" t="s">
        <v>18346</v>
      </c>
      <c r="Q1042" s="1" t="s">
        <v>18355</v>
      </c>
      <c r="R1042" s="1">
        <v>449</v>
      </c>
      <c r="S1042" s="9">
        <f t="shared" si="75"/>
        <v>334.8193</v>
      </c>
      <c r="T1042" s="3">
        <v>44489</v>
      </c>
      <c r="U1042" s="8" t="s">
        <v>5256</v>
      </c>
      <c r="V1042" s="3">
        <v>44489</v>
      </c>
      <c r="W1042" s="8" t="s">
        <v>5249</v>
      </c>
      <c r="X1042" s="8">
        <v>1.5</v>
      </c>
      <c r="Y1042" s="10">
        <f t="shared" si="74"/>
        <v>502.22895</v>
      </c>
      <c r="Z1042" s="10">
        <f>IFERROR(INDEX(EFs!B:B,MATCH(P1042,EFs!A:A,0))*Dataset!Y1042/1000,0)</f>
        <v>0.45622122290126293</v>
      </c>
      <c r="AA1042">
        <v>32.8429</v>
      </c>
      <c r="AB1042">
        <v>-117.158833</v>
      </c>
      <c r="AC1042">
        <v>1</v>
      </c>
      <c r="AD1042" t="s">
        <v>18387</v>
      </c>
      <c r="AE1042">
        <v>5240</v>
      </c>
      <c r="AF1042" t="s">
        <v>18953</v>
      </c>
      <c r="AI1042" t="s">
        <v>18389</v>
      </c>
      <c r="AJ1042" t="s">
        <v>18390</v>
      </c>
      <c r="AK1042" t="s">
        <v>18391</v>
      </c>
      <c r="AL1042">
        <v>92111</v>
      </c>
      <c r="AM1042" t="s">
        <v>18392</v>
      </c>
      <c r="AN1042" t="s">
        <v>18393</v>
      </c>
    </row>
    <row r="1043" spans="1:40" ht="43.2" x14ac:dyDescent="0.3">
      <c r="A1043" t="s">
        <v>5257</v>
      </c>
      <c r="B1043" s="2" t="s">
        <v>15</v>
      </c>
      <c r="C1043" s="3">
        <v>40025</v>
      </c>
      <c r="D1043" t="s">
        <v>25</v>
      </c>
      <c r="E1043" t="s">
        <v>2124</v>
      </c>
      <c r="F1043" t="s">
        <v>2125</v>
      </c>
      <c r="G1043" t="s">
        <v>2126</v>
      </c>
      <c r="H1043" s="2" t="s">
        <v>1076</v>
      </c>
      <c r="I1043" s="2" t="s">
        <v>75</v>
      </c>
      <c r="J1043" s="1" t="s">
        <v>5258</v>
      </c>
      <c r="K1043" s="1">
        <f t="shared" si="72"/>
        <v>1</v>
      </c>
      <c r="L1043" s="1">
        <f t="shared" si="72"/>
        <v>0</v>
      </c>
      <c r="M1043" s="1">
        <f t="shared" si="72"/>
        <v>0</v>
      </c>
      <c r="N1043" s="1">
        <f t="shared" si="72"/>
        <v>0</v>
      </c>
      <c r="O1043" s="1">
        <f t="shared" si="73"/>
        <v>1</v>
      </c>
      <c r="P1043" s="1" t="s">
        <v>18346</v>
      </c>
      <c r="Q1043" s="1">
        <v>350</v>
      </c>
      <c r="R1043" s="1">
        <v>568</v>
      </c>
      <c r="S1043" s="9">
        <f t="shared" si="75"/>
        <v>350</v>
      </c>
      <c r="T1043" s="8"/>
      <c r="U1043" s="8"/>
      <c r="V1043" s="8"/>
      <c r="W1043" s="8"/>
      <c r="X1043" s="8"/>
      <c r="Y1043" s="10">
        <f t="shared" si="74"/>
        <v>0</v>
      </c>
      <c r="Z1043" s="10">
        <f>IFERROR(INDEX(EFs!B:B,MATCH(P1043,EFs!A:A,0))*Dataset!Y1043/1000,0)</f>
        <v>0</v>
      </c>
      <c r="AA1043">
        <v>33.118689000000003</v>
      </c>
      <c r="AB1043">
        <v>-117.283663</v>
      </c>
      <c r="AC1043">
        <v>1</v>
      </c>
      <c r="AD1043" t="s">
        <v>18387</v>
      </c>
      <c r="AE1043">
        <v>1969</v>
      </c>
      <c r="AF1043" t="s">
        <v>18662</v>
      </c>
      <c r="AI1043" t="s">
        <v>18509</v>
      </c>
      <c r="AJ1043" t="s">
        <v>18390</v>
      </c>
      <c r="AK1043" t="s">
        <v>18391</v>
      </c>
      <c r="AL1043">
        <v>92011</v>
      </c>
      <c r="AM1043" t="s">
        <v>18392</v>
      </c>
      <c r="AN1043" t="s">
        <v>18393</v>
      </c>
    </row>
    <row r="1044" spans="1:40" ht="28.8" x14ac:dyDescent="0.3">
      <c r="A1044" t="s">
        <v>5259</v>
      </c>
      <c r="B1044" s="2" t="s">
        <v>15</v>
      </c>
      <c r="C1044" s="3">
        <v>40025</v>
      </c>
      <c r="D1044" t="s">
        <v>25</v>
      </c>
      <c r="E1044" t="s">
        <v>5260</v>
      </c>
      <c r="F1044" t="s">
        <v>5261</v>
      </c>
      <c r="G1044" t="s">
        <v>5262</v>
      </c>
      <c r="H1044" s="2" t="s">
        <v>19</v>
      </c>
      <c r="I1044" s="2" t="s">
        <v>20</v>
      </c>
      <c r="J1044" s="1" t="s">
        <v>5263</v>
      </c>
      <c r="K1044" s="1">
        <f t="shared" si="72"/>
        <v>1</v>
      </c>
      <c r="L1044" s="1">
        <f t="shared" si="72"/>
        <v>0</v>
      </c>
      <c r="M1044" s="1">
        <f t="shared" si="72"/>
        <v>0</v>
      </c>
      <c r="N1044" s="1">
        <f t="shared" si="72"/>
        <v>0</v>
      </c>
      <c r="O1044" s="1">
        <f t="shared" si="73"/>
        <v>1</v>
      </c>
      <c r="P1044" s="1" t="s">
        <v>18346</v>
      </c>
      <c r="Q1044" s="1" t="s">
        <v>18355</v>
      </c>
      <c r="R1044" s="1">
        <v>240</v>
      </c>
      <c r="S1044" s="9">
        <f t="shared" si="75"/>
        <v>178.96800000000002</v>
      </c>
      <c r="T1044" s="8"/>
      <c r="U1044" s="8"/>
      <c r="V1044" s="8"/>
      <c r="W1044" s="8"/>
      <c r="X1044" s="8"/>
      <c r="Y1044" s="10">
        <f t="shared" si="74"/>
        <v>0</v>
      </c>
      <c r="Z1044" s="10">
        <f>IFERROR(INDEX(EFs!B:B,MATCH(P1044,EFs!A:A,0))*Dataset!Y1044/1000,0)</f>
        <v>0</v>
      </c>
      <c r="AA1044">
        <v>32.722223</v>
      </c>
      <c r="AB1044">
        <v>-117.160447</v>
      </c>
      <c r="AC1044">
        <v>1</v>
      </c>
      <c r="AD1044" t="s">
        <v>18387</v>
      </c>
      <c r="AE1044">
        <v>1620</v>
      </c>
      <c r="AF1044" t="s">
        <v>18544</v>
      </c>
      <c r="AI1044" t="s">
        <v>18389</v>
      </c>
      <c r="AJ1044" t="s">
        <v>18390</v>
      </c>
      <c r="AK1044" t="s">
        <v>18391</v>
      </c>
      <c r="AL1044">
        <v>92101</v>
      </c>
      <c r="AM1044" t="s">
        <v>18392</v>
      </c>
      <c r="AN1044" t="s">
        <v>18393</v>
      </c>
    </row>
    <row r="1045" spans="1:40" ht="43.2" x14ac:dyDescent="0.3">
      <c r="A1045" t="s">
        <v>5264</v>
      </c>
      <c r="B1045" s="2" t="s">
        <v>15</v>
      </c>
      <c r="C1045" s="3">
        <v>40025</v>
      </c>
      <c r="D1045" t="s">
        <v>193</v>
      </c>
      <c r="E1045" t="s">
        <v>5265</v>
      </c>
      <c r="F1045" t="s">
        <v>5266</v>
      </c>
      <c r="G1045" t="s">
        <v>2101</v>
      </c>
      <c r="H1045" s="2" t="s">
        <v>19</v>
      </c>
      <c r="I1045" s="2" t="s">
        <v>20</v>
      </c>
      <c r="J1045" s="1" t="s">
        <v>5267</v>
      </c>
      <c r="K1045" s="1">
        <f t="shared" si="72"/>
        <v>1</v>
      </c>
      <c r="L1045" s="1">
        <f t="shared" si="72"/>
        <v>0</v>
      </c>
      <c r="M1045" s="1">
        <f t="shared" si="72"/>
        <v>0</v>
      </c>
      <c r="N1045" s="1">
        <f t="shared" si="72"/>
        <v>0</v>
      </c>
      <c r="O1045" s="1">
        <f t="shared" si="73"/>
        <v>1</v>
      </c>
      <c r="P1045" s="1" t="s">
        <v>18346</v>
      </c>
      <c r="Q1045" s="1">
        <v>500</v>
      </c>
      <c r="R1045" s="1">
        <v>755</v>
      </c>
      <c r="S1045" s="9">
        <f t="shared" si="75"/>
        <v>500</v>
      </c>
      <c r="T1045" s="3">
        <v>44386</v>
      </c>
      <c r="U1045" s="8" t="s">
        <v>221</v>
      </c>
      <c r="V1045" s="3">
        <v>44679</v>
      </c>
      <c r="W1045" s="8" t="s">
        <v>5268</v>
      </c>
      <c r="X1045" s="8">
        <v>10</v>
      </c>
      <c r="Y1045" s="10">
        <f t="shared" si="74"/>
        <v>5000</v>
      </c>
      <c r="Z1045" s="10">
        <f>IFERROR(INDEX(EFs!B:B,MATCH(P1045,EFs!A:A,0))*Dataset!Y1045/1000,0)</f>
        <v>4.5419646050000004</v>
      </c>
      <c r="AA1045">
        <v>32.729312999999998</v>
      </c>
      <c r="AB1045">
        <v>-117.190921</v>
      </c>
      <c r="AC1045">
        <v>1</v>
      </c>
      <c r="AD1045" t="s">
        <v>18394</v>
      </c>
      <c r="AE1045">
        <v>3225</v>
      </c>
      <c r="AF1045" t="s">
        <v>18598</v>
      </c>
      <c r="AI1045" t="s">
        <v>18389</v>
      </c>
      <c r="AJ1045" t="s">
        <v>18390</v>
      </c>
      <c r="AK1045" t="s">
        <v>18391</v>
      </c>
      <c r="AL1045">
        <v>92101</v>
      </c>
      <c r="AM1045" t="s">
        <v>18392</v>
      </c>
      <c r="AN1045" t="s">
        <v>18397</v>
      </c>
    </row>
    <row r="1046" spans="1:40" ht="28.8" x14ac:dyDescent="0.3">
      <c r="A1046" t="s">
        <v>5269</v>
      </c>
      <c r="B1046" s="2" t="s">
        <v>15</v>
      </c>
      <c r="C1046" s="3">
        <v>40025</v>
      </c>
      <c r="D1046" t="s">
        <v>25</v>
      </c>
      <c r="E1046" t="s">
        <v>3322</v>
      </c>
      <c r="F1046" t="s">
        <v>2100</v>
      </c>
      <c r="G1046" t="s">
        <v>2101</v>
      </c>
      <c r="H1046" s="2" t="s">
        <v>19</v>
      </c>
      <c r="I1046" s="2" t="s">
        <v>20</v>
      </c>
      <c r="J1046" s="1" t="s">
        <v>5270</v>
      </c>
      <c r="K1046" s="1">
        <f t="shared" si="72"/>
        <v>1</v>
      </c>
      <c r="L1046" s="1">
        <f t="shared" si="72"/>
        <v>0</v>
      </c>
      <c r="M1046" s="1">
        <f t="shared" si="72"/>
        <v>0</v>
      </c>
      <c r="N1046" s="1">
        <f t="shared" si="72"/>
        <v>0</v>
      </c>
      <c r="O1046" s="1">
        <f t="shared" si="73"/>
        <v>1</v>
      </c>
      <c r="P1046" s="1" t="s">
        <v>18346</v>
      </c>
      <c r="Q1046" s="1" t="s">
        <v>18355</v>
      </c>
      <c r="R1046" s="1">
        <v>760</v>
      </c>
      <c r="S1046" s="9">
        <f t="shared" si="75"/>
        <v>566.73199999999997</v>
      </c>
      <c r="T1046" s="3">
        <v>44386</v>
      </c>
      <c r="U1046" s="8" t="s">
        <v>5271</v>
      </c>
      <c r="V1046" s="3">
        <v>44679</v>
      </c>
      <c r="W1046" s="8" t="s">
        <v>5272</v>
      </c>
      <c r="X1046" s="8">
        <v>19.7</v>
      </c>
      <c r="Y1046" s="10">
        <f t="shared" si="74"/>
        <v>11164.6204</v>
      </c>
      <c r="Z1046" s="10">
        <f>IFERROR(INDEX(EFs!B:B,MATCH(P1046,EFs!A:A,0))*Dataset!Y1046/1000,0)</f>
        <v>10.14186213701219</v>
      </c>
      <c r="AA1046">
        <v>32.729312999999998</v>
      </c>
      <c r="AB1046">
        <v>-117.190921</v>
      </c>
      <c r="AC1046">
        <v>1</v>
      </c>
      <c r="AD1046" t="s">
        <v>18394</v>
      </c>
      <c r="AE1046">
        <v>3225</v>
      </c>
      <c r="AF1046" t="s">
        <v>18598</v>
      </c>
      <c r="AI1046" t="s">
        <v>18389</v>
      </c>
      <c r="AJ1046" t="s">
        <v>18390</v>
      </c>
      <c r="AK1046" t="s">
        <v>18391</v>
      </c>
      <c r="AL1046">
        <v>92101</v>
      </c>
      <c r="AM1046" t="s">
        <v>18392</v>
      </c>
      <c r="AN1046" t="s">
        <v>18397</v>
      </c>
    </row>
    <row r="1047" spans="1:40" ht="43.2" x14ac:dyDescent="0.3">
      <c r="A1047" t="s">
        <v>5273</v>
      </c>
      <c r="B1047" s="2" t="s">
        <v>15</v>
      </c>
      <c r="C1047" s="3">
        <v>40025</v>
      </c>
      <c r="D1047" t="s">
        <v>25</v>
      </c>
      <c r="E1047" t="s">
        <v>5274</v>
      </c>
      <c r="F1047" t="s">
        <v>1382</v>
      </c>
      <c r="G1047" t="s">
        <v>5275</v>
      </c>
      <c r="H1047" s="2" t="s">
        <v>781</v>
      </c>
      <c r="I1047" s="2" t="s">
        <v>782</v>
      </c>
      <c r="J1047" s="1" t="s">
        <v>5276</v>
      </c>
      <c r="K1047" s="1">
        <f t="shared" si="72"/>
        <v>1</v>
      </c>
      <c r="L1047" s="1">
        <f t="shared" si="72"/>
        <v>0</v>
      </c>
      <c r="M1047" s="1">
        <f t="shared" si="72"/>
        <v>0</v>
      </c>
      <c r="N1047" s="1">
        <f t="shared" si="72"/>
        <v>0</v>
      </c>
      <c r="O1047" s="1">
        <f t="shared" si="73"/>
        <v>1</v>
      </c>
      <c r="P1047" s="1" t="s">
        <v>18346</v>
      </c>
      <c r="Q1047" s="1" t="s">
        <v>18355</v>
      </c>
      <c r="R1047" s="1">
        <v>895</v>
      </c>
      <c r="S1047" s="9">
        <f t="shared" si="75"/>
        <v>667.40150000000006</v>
      </c>
      <c r="T1047" s="3">
        <v>44512</v>
      </c>
      <c r="U1047" s="8" t="s">
        <v>278</v>
      </c>
      <c r="V1047" s="3">
        <v>44512</v>
      </c>
      <c r="W1047" s="8" t="s">
        <v>5277</v>
      </c>
      <c r="X1047" s="8">
        <v>18.100000000000001</v>
      </c>
      <c r="Y1047" s="10">
        <f t="shared" si="74"/>
        <v>12079.967150000002</v>
      </c>
      <c r="Z1047" s="10">
        <f>IFERROR(INDEX(EFs!B:B,MATCH(P1047,EFs!A:A,0))*Dataset!Y1047/1000,0)</f>
        <v>10.973356644972547</v>
      </c>
      <c r="AA1047">
        <v>33.133482000000001</v>
      </c>
      <c r="AB1047">
        <v>-117.027576</v>
      </c>
      <c r="AC1047">
        <v>0.8</v>
      </c>
      <c r="AD1047" t="s">
        <v>18429</v>
      </c>
      <c r="AE1047">
        <v>3027</v>
      </c>
      <c r="AF1047" t="s">
        <v>18954</v>
      </c>
      <c r="AI1047" t="s">
        <v>18421</v>
      </c>
      <c r="AJ1047" t="s">
        <v>18390</v>
      </c>
      <c r="AK1047" t="s">
        <v>18391</v>
      </c>
      <c r="AL1047">
        <v>92027</v>
      </c>
      <c r="AM1047" t="s">
        <v>18392</v>
      </c>
      <c r="AN1047" t="s">
        <v>18393</v>
      </c>
    </row>
    <row r="1048" spans="1:40" ht="43.2" x14ac:dyDescent="0.3">
      <c r="A1048" t="s">
        <v>5278</v>
      </c>
      <c r="B1048" s="2" t="s">
        <v>15</v>
      </c>
      <c r="C1048" s="3">
        <v>40025</v>
      </c>
      <c r="D1048" t="s">
        <v>25</v>
      </c>
      <c r="E1048" t="s">
        <v>5279</v>
      </c>
      <c r="F1048" t="s">
        <v>5280</v>
      </c>
      <c r="G1048" t="s">
        <v>5281</v>
      </c>
      <c r="H1048" s="2" t="s">
        <v>781</v>
      </c>
      <c r="I1048" s="2" t="s">
        <v>782</v>
      </c>
      <c r="J1048" s="1" t="s">
        <v>5282</v>
      </c>
      <c r="K1048" s="1">
        <f t="shared" si="72"/>
        <v>1</v>
      </c>
      <c r="L1048" s="1">
        <f t="shared" si="72"/>
        <v>0</v>
      </c>
      <c r="M1048" s="1">
        <f t="shared" si="72"/>
        <v>0</v>
      </c>
      <c r="N1048" s="1">
        <f t="shared" si="72"/>
        <v>0</v>
      </c>
      <c r="O1048" s="1">
        <f t="shared" si="73"/>
        <v>1</v>
      </c>
      <c r="P1048" s="1" t="s">
        <v>18346</v>
      </c>
      <c r="Q1048" s="1" t="s">
        <v>18355</v>
      </c>
      <c r="R1048" s="1">
        <v>850</v>
      </c>
      <c r="S1048" s="9">
        <f t="shared" si="75"/>
        <v>633.84500000000003</v>
      </c>
      <c r="T1048" s="3">
        <v>44544</v>
      </c>
      <c r="U1048" s="8" t="s">
        <v>5073</v>
      </c>
      <c r="V1048" s="3">
        <v>44544</v>
      </c>
      <c r="W1048" s="8" t="s">
        <v>5283</v>
      </c>
      <c r="X1048" s="8">
        <v>12.6</v>
      </c>
      <c r="Y1048" s="10">
        <f t="shared" si="74"/>
        <v>7986.4470000000001</v>
      </c>
      <c r="Z1048" s="10">
        <f>IFERROR(INDEX(EFs!B:B,MATCH(P1048,EFs!A:A,0))*Dataset!Y1048/1000,0)</f>
        <v>7.2548319187416874</v>
      </c>
      <c r="AA1048">
        <v>32.899590000000003</v>
      </c>
      <c r="AB1048">
        <v>-117.23985</v>
      </c>
      <c r="AC1048">
        <v>1</v>
      </c>
      <c r="AD1048" t="s">
        <v>18387</v>
      </c>
      <c r="AE1048">
        <v>3545</v>
      </c>
      <c r="AF1048" t="s">
        <v>18955</v>
      </c>
      <c r="AI1048" t="s">
        <v>18389</v>
      </c>
      <c r="AJ1048" t="s">
        <v>18390</v>
      </c>
      <c r="AK1048" t="s">
        <v>18391</v>
      </c>
      <c r="AL1048">
        <v>92121</v>
      </c>
      <c r="AM1048" t="s">
        <v>18392</v>
      </c>
      <c r="AN1048" t="s">
        <v>18407</v>
      </c>
    </row>
    <row r="1049" spans="1:40" ht="43.2" x14ac:dyDescent="0.3">
      <c r="A1049" t="s">
        <v>5284</v>
      </c>
      <c r="B1049" s="2" t="s">
        <v>15</v>
      </c>
      <c r="C1049" s="3">
        <v>40025</v>
      </c>
      <c r="D1049" t="s">
        <v>25</v>
      </c>
      <c r="E1049" t="s">
        <v>3816</v>
      </c>
      <c r="F1049" t="s">
        <v>36</v>
      </c>
      <c r="G1049" t="s">
        <v>3817</v>
      </c>
      <c r="H1049" s="2" t="s">
        <v>320</v>
      </c>
      <c r="I1049" s="2" t="s">
        <v>46</v>
      </c>
      <c r="J1049" s="1" t="s">
        <v>5285</v>
      </c>
      <c r="K1049" s="1">
        <f t="shared" si="72"/>
        <v>1</v>
      </c>
      <c r="L1049" s="1">
        <f t="shared" si="72"/>
        <v>0</v>
      </c>
      <c r="M1049" s="1">
        <f t="shared" si="72"/>
        <v>0</v>
      </c>
      <c r="N1049" s="1">
        <f t="shared" si="72"/>
        <v>0</v>
      </c>
      <c r="O1049" s="1">
        <f t="shared" si="73"/>
        <v>1</v>
      </c>
      <c r="P1049" s="1" t="s">
        <v>18346</v>
      </c>
      <c r="Q1049" s="1" t="s">
        <v>18355</v>
      </c>
      <c r="R1049" s="1">
        <v>605</v>
      </c>
      <c r="S1049" s="9">
        <f t="shared" si="75"/>
        <v>451.14850000000001</v>
      </c>
      <c r="T1049" s="3">
        <v>44370</v>
      </c>
      <c r="U1049" s="8" t="s">
        <v>5286</v>
      </c>
      <c r="V1049" s="3">
        <v>44763</v>
      </c>
      <c r="W1049" s="8" t="s">
        <v>5287</v>
      </c>
      <c r="X1049" s="8">
        <v>10</v>
      </c>
      <c r="Y1049" s="10">
        <f t="shared" si="74"/>
        <v>4511.4850000000006</v>
      </c>
      <c r="Z1049" s="10">
        <f>IFERROR(INDEX(EFs!B:B,MATCH(P1049,EFs!A:A,0))*Dataset!Y1049/1000,0)</f>
        <v>4.0982010371976854</v>
      </c>
      <c r="AA1049">
        <v>32.875765999999999</v>
      </c>
      <c r="AB1049">
        <v>-117.239553</v>
      </c>
      <c r="AC1049">
        <v>0.9</v>
      </c>
      <c r="AD1049" t="s">
        <v>18387</v>
      </c>
      <c r="AE1049">
        <v>9500</v>
      </c>
      <c r="AF1049" t="s">
        <v>18451</v>
      </c>
      <c r="AG1049" t="s">
        <v>18831</v>
      </c>
      <c r="AH1049">
        <v>89</v>
      </c>
      <c r="AI1049" t="s">
        <v>18428</v>
      </c>
      <c r="AJ1049" t="s">
        <v>18390</v>
      </c>
      <c r="AK1049" t="s">
        <v>18391</v>
      </c>
      <c r="AL1049">
        <v>92093</v>
      </c>
      <c r="AM1049" t="s">
        <v>18392</v>
      </c>
      <c r="AN1049" t="s">
        <v>18393</v>
      </c>
    </row>
    <row r="1050" spans="1:40" ht="43.2" x14ac:dyDescent="0.3">
      <c r="A1050" t="s">
        <v>5288</v>
      </c>
      <c r="B1050" s="2" t="s">
        <v>15</v>
      </c>
      <c r="C1050" s="3">
        <v>40025</v>
      </c>
      <c r="D1050" t="s">
        <v>25</v>
      </c>
      <c r="E1050" t="s">
        <v>5289</v>
      </c>
      <c r="F1050" t="s">
        <v>2596</v>
      </c>
      <c r="G1050" t="s">
        <v>5290</v>
      </c>
      <c r="H1050" s="2" t="s">
        <v>451</v>
      </c>
      <c r="I1050" s="2" t="s">
        <v>139</v>
      </c>
      <c r="J1050" s="1" t="s">
        <v>5291</v>
      </c>
      <c r="K1050" s="1">
        <f t="shared" si="72"/>
        <v>1</v>
      </c>
      <c r="L1050" s="1">
        <f t="shared" si="72"/>
        <v>0</v>
      </c>
      <c r="M1050" s="1">
        <f t="shared" si="72"/>
        <v>0</v>
      </c>
      <c r="N1050" s="1">
        <f t="shared" si="72"/>
        <v>0</v>
      </c>
      <c r="O1050" s="1">
        <f t="shared" si="73"/>
        <v>1</v>
      </c>
      <c r="P1050" s="1" t="s">
        <v>18346</v>
      </c>
      <c r="Q1050" s="1" t="s">
        <v>18355</v>
      </c>
      <c r="R1050" s="1">
        <v>755</v>
      </c>
      <c r="S1050" s="9">
        <f t="shared" si="75"/>
        <v>563.00350000000003</v>
      </c>
      <c r="T1050" s="3">
        <v>44508</v>
      </c>
      <c r="U1050" s="8" t="s">
        <v>5292</v>
      </c>
      <c r="V1050" s="3">
        <v>44508</v>
      </c>
      <c r="W1050" s="8" t="s">
        <v>5293</v>
      </c>
      <c r="X1050" s="8">
        <v>16.8</v>
      </c>
      <c r="Y1050" s="10">
        <f t="shared" si="74"/>
        <v>9458.4588000000003</v>
      </c>
      <c r="Z1050" s="10">
        <f>IFERROR(INDEX(EFs!B:B,MATCH(P1050,EFs!A:A,0))*Dataset!Y1050/1000,0)</f>
        <v>8.5919970174901561</v>
      </c>
      <c r="AA1050">
        <v>32.852952000000002</v>
      </c>
      <c r="AB1050">
        <v>-116.890553</v>
      </c>
      <c r="AC1050">
        <v>1</v>
      </c>
      <c r="AD1050" t="s">
        <v>18387</v>
      </c>
      <c r="AE1050">
        <v>9550</v>
      </c>
      <c r="AF1050" t="s">
        <v>18956</v>
      </c>
      <c r="AI1050" t="s">
        <v>18476</v>
      </c>
      <c r="AJ1050" t="s">
        <v>18390</v>
      </c>
      <c r="AK1050" t="s">
        <v>18391</v>
      </c>
      <c r="AL1050">
        <v>92040</v>
      </c>
      <c r="AM1050" t="s">
        <v>18392</v>
      </c>
      <c r="AN1050" t="s">
        <v>18393</v>
      </c>
    </row>
    <row r="1051" spans="1:40" ht="28.8" x14ac:dyDescent="0.3">
      <c r="A1051" t="s">
        <v>5294</v>
      </c>
      <c r="B1051" s="2" t="s">
        <v>15</v>
      </c>
      <c r="C1051" s="3">
        <v>40025</v>
      </c>
      <c r="D1051" t="s">
        <v>25</v>
      </c>
      <c r="E1051" t="s">
        <v>5295</v>
      </c>
      <c r="F1051" t="s">
        <v>5167</v>
      </c>
      <c r="G1051" t="s">
        <v>5168</v>
      </c>
      <c r="H1051" s="2" t="s">
        <v>397</v>
      </c>
      <c r="I1051" s="2" t="s">
        <v>75</v>
      </c>
      <c r="J1051" s="1" t="s">
        <v>5296</v>
      </c>
      <c r="K1051" s="1">
        <f t="shared" si="72"/>
        <v>1</v>
      </c>
      <c r="L1051" s="1">
        <f t="shared" si="72"/>
        <v>0</v>
      </c>
      <c r="M1051" s="1">
        <f t="shared" si="72"/>
        <v>0</v>
      </c>
      <c r="N1051" s="1">
        <f t="shared" si="72"/>
        <v>0</v>
      </c>
      <c r="O1051" s="1">
        <f t="shared" si="73"/>
        <v>1</v>
      </c>
      <c r="P1051" s="1" t="s">
        <v>18346</v>
      </c>
      <c r="Q1051" s="1" t="s">
        <v>18355</v>
      </c>
      <c r="R1051" s="1">
        <v>100</v>
      </c>
      <c r="S1051" s="9">
        <f t="shared" si="75"/>
        <v>74.570000000000007</v>
      </c>
      <c r="T1051" s="8"/>
      <c r="U1051" s="8"/>
      <c r="V1051" s="8"/>
      <c r="W1051" s="8"/>
      <c r="X1051" s="8"/>
      <c r="Y1051" s="10">
        <f t="shared" si="74"/>
        <v>0</v>
      </c>
      <c r="Z1051" s="10">
        <f>IFERROR(INDEX(EFs!B:B,MATCH(P1051,EFs!A:A,0))*Dataset!Y1051/1000,0)</f>
        <v>0</v>
      </c>
      <c r="AA1051">
        <v>33.126658999999997</v>
      </c>
      <c r="AB1051">
        <v>-117.155086</v>
      </c>
      <c r="AC1051">
        <v>1</v>
      </c>
      <c r="AD1051" t="s">
        <v>18387</v>
      </c>
      <c r="AE1051">
        <v>333</v>
      </c>
      <c r="AF1051" t="s">
        <v>18816</v>
      </c>
      <c r="AI1051" t="s">
        <v>18466</v>
      </c>
      <c r="AJ1051" t="s">
        <v>18390</v>
      </c>
      <c r="AK1051" t="s">
        <v>18391</v>
      </c>
      <c r="AL1051">
        <v>92078</v>
      </c>
      <c r="AM1051" t="s">
        <v>18392</v>
      </c>
      <c r="AN1051" t="s">
        <v>18393</v>
      </c>
    </row>
    <row r="1052" spans="1:40" ht="28.8" x14ac:dyDescent="0.3">
      <c r="A1052" t="s">
        <v>5297</v>
      </c>
      <c r="B1052" s="2" t="s">
        <v>15</v>
      </c>
      <c r="C1052" s="3">
        <v>40025</v>
      </c>
      <c r="D1052" t="s">
        <v>25</v>
      </c>
      <c r="E1052" t="s">
        <v>5166</v>
      </c>
      <c r="F1052" t="s">
        <v>5167</v>
      </c>
      <c r="G1052" t="s">
        <v>5168</v>
      </c>
      <c r="H1052" s="2" t="s">
        <v>397</v>
      </c>
      <c r="I1052" s="2" t="s">
        <v>75</v>
      </c>
      <c r="J1052" s="1" t="s">
        <v>5298</v>
      </c>
      <c r="K1052" s="1">
        <f t="shared" si="72"/>
        <v>1</v>
      </c>
      <c r="L1052" s="1">
        <f t="shared" si="72"/>
        <v>0</v>
      </c>
      <c r="M1052" s="1">
        <f t="shared" si="72"/>
        <v>0</v>
      </c>
      <c r="N1052" s="1">
        <f t="shared" si="72"/>
        <v>0</v>
      </c>
      <c r="O1052" s="1">
        <f t="shared" si="73"/>
        <v>1</v>
      </c>
      <c r="P1052" s="1" t="s">
        <v>18346</v>
      </c>
      <c r="Q1052" s="1" t="s">
        <v>18355</v>
      </c>
      <c r="R1052" s="1">
        <v>390</v>
      </c>
      <c r="S1052" s="9">
        <f t="shared" si="75"/>
        <v>290.82300000000004</v>
      </c>
      <c r="T1052" s="8"/>
      <c r="U1052" s="8"/>
      <c r="V1052" s="8"/>
      <c r="W1052" s="8"/>
      <c r="X1052" s="8"/>
      <c r="Y1052" s="10">
        <f t="shared" si="74"/>
        <v>0</v>
      </c>
      <c r="Z1052" s="10">
        <f>IFERROR(INDEX(EFs!B:B,MATCH(P1052,EFs!A:A,0))*Dataset!Y1052/1000,0)</f>
        <v>0</v>
      </c>
      <c r="AA1052">
        <v>33.126658999999997</v>
      </c>
      <c r="AB1052">
        <v>-117.155086</v>
      </c>
      <c r="AC1052">
        <v>1</v>
      </c>
      <c r="AD1052" t="s">
        <v>18387</v>
      </c>
      <c r="AE1052">
        <v>333</v>
      </c>
      <c r="AF1052" t="s">
        <v>18816</v>
      </c>
      <c r="AI1052" t="s">
        <v>18466</v>
      </c>
      <c r="AJ1052" t="s">
        <v>18390</v>
      </c>
      <c r="AK1052" t="s">
        <v>18391</v>
      </c>
      <c r="AL1052">
        <v>92078</v>
      </c>
      <c r="AM1052" t="s">
        <v>18392</v>
      </c>
      <c r="AN1052" t="s">
        <v>18393</v>
      </c>
    </row>
    <row r="1053" spans="1:40" ht="43.2" x14ac:dyDescent="0.3">
      <c r="A1053" t="s">
        <v>5299</v>
      </c>
      <c r="B1053" s="2" t="s">
        <v>15</v>
      </c>
      <c r="C1053" s="3">
        <v>40025</v>
      </c>
      <c r="D1053" t="s">
        <v>193</v>
      </c>
      <c r="E1053" t="s">
        <v>5300</v>
      </c>
      <c r="F1053" t="s">
        <v>5301</v>
      </c>
      <c r="G1053" t="s">
        <v>5302</v>
      </c>
      <c r="H1053" s="2" t="s">
        <v>19</v>
      </c>
      <c r="I1053" s="2" t="s">
        <v>20</v>
      </c>
      <c r="J1053" s="1" t="s">
        <v>5303</v>
      </c>
      <c r="K1053" s="1">
        <f t="shared" si="72"/>
        <v>1</v>
      </c>
      <c r="L1053" s="1">
        <f t="shared" si="72"/>
        <v>0</v>
      </c>
      <c r="M1053" s="1">
        <f t="shared" si="72"/>
        <v>0</v>
      </c>
      <c r="N1053" s="1">
        <f t="shared" si="72"/>
        <v>0</v>
      </c>
      <c r="O1053" s="1">
        <f t="shared" si="73"/>
        <v>1</v>
      </c>
      <c r="P1053" s="1" t="s">
        <v>18346</v>
      </c>
      <c r="Q1053" s="1">
        <v>510</v>
      </c>
      <c r="R1053" s="1">
        <v>755</v>
      </c>
      <c r="S1053" s="9">
        <f t="shared" si="75"/>
        <v>510</v>
      </c>
      <c r="T1053" s="8"/>
      <c r="U1053" s="8"/>
      <c r="V1053" s="8"/>
      <c r="W1053" s="8"/>
      <c r="X1053" s="8"/>
      <c r="Y1053" s="10">
        <f t="shared" si="74"/>
        <v>0</v>
      </c>
      <c r="Z1053" s="10">
        <f>IFERROR(INDEX(EFs!B:B,MATCH(P1053,EFs!A:A,0))*Dataset!Y1053/1000,0)</f>
        <v>0</v>
      </c>
      <c r="AA1053">
        <v>32.715184000000001</v>
      </c>
      <c r="AB1053">
        <v>-117.16775</v>
      </c>
      <c r="AC1053">
        <v>1</v>
      </c>
      <c r="AD1053" t="s">
        <v>18387</v>
      </c>
      <c r="AE1053">
        <v>501</v>
      </c>
      <c r="AF1053" t="s">
        <v>18957</v>
      </c>
      <c r="AG1053" t="s">
        <v>18510</v>
      </c>
      <c r="AH1053">
        <v>410</v>
      </c>
      <c r="AI1053" t="s">
        <v>18389</v>
      </c>
      <c r="AJ1053" t="s">
        <v>18390</v>
      </c>
      <c r="AK1053" t="s">
        <v>18391</v>
      </c>
      <c r="AL1053">
        <v>92101</v>
      </c>
      <c r="AM1053" t="s">
        <v>18392</v>
      </c>
      <c r="AN1053" t="s">
        <v>18393</v>
      </c>
    </row>
    <row r="1054" spans="1:40" ht="28.8" x14ac:dyDescent="0.3">
      <c r="A1054" t="s">
        <v>5304</v>
      </c>
      <c r="B1054" s="2" t="s">
        <v>15</v>
      </c>
      <c r="C1054" s="3">
        <v>40025</v>
      </c>
      <c r="D1054" t="s">
        <v>25</v>
      </c>
      <c r="E1054" t="s">
        <v>5305</v>
      </c>
      <c r="F1054" t="s">
        <v>5306</v>
      </c>
      <c r="G1054" t="s">
        <v>5307</v>
      </c>
      <c r="H1054" s="2" t="s">
        <v>173</v>
      </c>
      <c r="I1054" s="2" t="s">
        <v>174</v>
      </c>
      <c r="J1054" s="1" t="s">
        <v>5308</v>
      </c>
      <c r="K1054" s="1">
        <f t="shared" si="72"/>
        <v>1</v>
      </c>
      <c r="L1054" s="1">
        <f t="shared" si="72"/>
        <v>0</v>
      </c>
      <c r="M1054" s="1">
        <f t="shared" si="72"/>
        <v>0</v>
      </c>
      <c r="N1054" s="1">
        <f t="shared" si="72"/>
        <v>0</v>
      </c>
      <c r="O1054" s="1">
        <f t="shared" si="73"/>
        <v>1</v>
      </c>
      <c r="P1054" s="1" t="s">
        <v>18346</v>
      </c>
      <c r="Q1054" s="1" t="s">
        <v>18355</v>
      </c>
      <c r="R1054" s="1">
        <v>800</v>
      </c>
      <c r="S1054" s="9">
        <f t="shared" si="75"/>
        <v>596.56000000000006</v>
      </c>
      <c r="T1054" s="3">
        <v>44496</v>
      </c>
      <c r="U1054" s="8" t="s">
        <v>5309</v>
      </c>
      <c r="V1054" s="3">
        <v>44673</v>
      </c>
      <c r="W1054" s="8" t="s">
        <v>5310</v>
      </c>
      <c r="X1054" s="8">
        <v>34.94</v>
      </c>
      <c r="Y1054" s="10">
        <f t="shared" si="74"/>
        <v>20843.806400000001</v>
      </c>
      <c r="Z1054" s="10">
        <f>IFERROR(INDEX(EFs!B:B,MATCH(P1054,EFs!A:A,0))*Dataset!Y1054/1000,0)</f>
        <v>18.934366180454496</v>
      </c>
      <c r="AA1054">
        <v>32.690828000000003</v>
      </c>
      <c r="AB1054">
        <v>-117.133776</v>
      </c>
      <c r="AC1054">
        <v>0.9</v>
      </c>
      <c r="AD1054" t="s">
        <v>18394</v>
      </c>
      <c r="AE1054">
        <v>2798</v>
      </c>
      <c r="AF1054" t="s">
        <v>18958</v>
      </c>
      <c r="AI1054" t="s">
        <v>18389</v>
      </c>
      <c r="AJ1054" t="s">
        <v>18390</v>
      </c>
      <c r="AK1054" t="s">
        <v>18391</v>
      </c>
      <c r="AL1054">
        <v>92113</v>
      </c>
      <c r="AM1054" t="s">
        <v>18392</v>
      </c>
      <c r="AN1054" t="s">
        <v>18397</v>
      </c>
    </row>
    <row r="1055" spans="1:40" ht="28.8" x14ac:dyDescent="0.3">
      <c r="A1055" t="s">
        <v>5311</v>
      </c>
      <c r="B1055" s="2" t="s">
        <v>15</v>
      </c>
      <c r="C1055" s="3">
        <v>40025</v>
      </c>
      <c r="D1055" t="s">
        <v>25</v>
      </c>
      <c r="E1055" t="s">
        <v>3322</v>
      </c>
      <c r="F1055" t="s">
        <v>2100</v>
      </c>
      <c r="G1055" t="s">
        <v>2101</v>
      </c>
      <c r="H1055" s="2" t="s">
        <v>19</v>
      </c>
      <c r="I1055" s="2" t="s">
        <v>20</v>
      </c>
      <c r="J1055" s="1" t="s">
        <v>5312</v>
      </c>
      <c r="K1055" s="1">
        <f t="shared" si="72"/>
        <v>1</v>
      </c>
      <c r="L1055" s="1">
        <f t="shared" si="72"/>
        <v>0</v>
      </c>
      <c r="M1055" s="1">
        <f t="shared" si="72"/>
        <v>0</v>
      </c>
      <c r="N1055" s="1">
        <f t="shared" si="72"/>
        <v>0</v>
      </c>
      <c r="O1055" s="1">
        <f t="shared" si="73"/>
        <v>1</v>
      </c>
      <c r="P1055" s="1" t="s">
        <v>18346</v>
      </c>
      <c r="Q1055" s="1" t="s">
        <v>18355</v>
      </c>
      <c r="R1055" s="1">
        <v>277</v>
      </c>
      <c r="S1055" s="9">
        <f t="shared" si="75"/>
        <v>206.55889999999999</v>
      </c>
      <c r="T1055" s="3">
        <v>44386</v>
      </c>
      <c r="U1055" s="8" t="s">
        <v>5313</v>
      </c>
      <c r="V1055" s="3">
        <v>44679</v>
      </c>
      <c r="W1055" s="8" t="s">
        <v>78</v>
      </c>
      <c r="X1055" s="8">
        <v>24.3</v>
      </c>
      <c r="Y1055" s="10">
        <f t="shared" si="74"/>
        <v>5019.3812699999999</v>
      </c>
      <c r="Z1055" s="10">
        <f>IFERROR(INDEX(EFs!B:B,MATCH(P1055,EFs!A:A,0))*Dataset!Y1055/1000,0)</f>
        <v>4.5595704134679895</v>
      </c>
      <c r="AA1055">
        <v>32.729312999999998</v>
      </c>
      <c r="AB1055">
        <v>-117.190921</v>
      </c>
      <c r="AC1055">
        <v>1</v>
      </c>
      <c r="AD1055" t="s">
        <v>18394</v>
      </c>
      <c r="AE1055">
        <v>3225</v>
      </c>
      <c r="AF1055" t="s">
        <v>18598</v>
      </c>
      <c r="AI1055" t="s">
        <v>18389</v>
      </c>
      <c r="AJ1055" t="s">
        <v>18390</v>
      </c>
      <c r="AK1055" t="s">
        <v>18391</v>
      </c>
      <c r="AL1055">
        <v>92101</v>
      </c>
      <c r="AM1055" t="s">
        <v>18392</v>
      </c>
      <c r="AN1055" t="s">
        <v>18397</v>
      </c>
    </row>
    <row r="1056" spans="1:40" ht="28.8" x14ac:dyDescent="0.3">
      <c r="A1056" t="s">
        <v>5314</v>
      </c>
      <c r="B1056" s="2" t="s">
        <v>15</v>
      </c>
      <c r="C1056" s="3">
        <v>40025</v>
      </c>
      <c r="D1056" t="s">
        <v>25</v>
      </c>
      <c r="E1056" t="s">
        <v>5315</v>
      </c>
      <c r="F1056" t="s">
        <v>2164</v>
      </c>
      <c r="G1056" t="s">
        <v>5316</v>
      </c>
      <c r="H1056" s="2" t="s">
        <v>147</v>
      </c>
      <c r="I1056" s="2" t="s">
        <v>53</v>
      </c>
      <c r="J1056" s="1" t="s">
        <v>5317</v>
      </c>
      <c r="K1056" s="1">
        <f t="shared" si="72"/>
        <v>1</v>
      </c>
      <c r="L1056" s="1">
        <f t="shared" si="72"/>
        <v>0</v>
      </c>
      <c r="M1056" s="1">
        <f t="shared" si="72"/>
        <v>0</v>
      </c>
      <c r="N1056" s="1">
        <f t="shared" si="72"/>
        <v>0</v>
      </c>
      <c r="O1056" s="1">
        <f t="shared" si="73"/>
        <v>1</v>
      </c>
      <c r="P1056" s="1" t="s">
        <v>18346</v>
      </c>
      <c r="Q1056" s="1" t="s">
        <v>18355</v>
      </c>
      <c r="R1056" s="1">
        <v>587</v>
      </c>
      <c r="S1056" s="9">
        <f t="shared" si="75"/>
        <v>437.72590000000002</v>
      </c>
      <c r="T1056" s="3">
        <v>44392</v>
      </c>
      <c r="U1056" s="8" t="s">
        <v>2833</v>
      </c>
      <c r="V1056" s="3">
        <v>44721</v>
      </c>
      <c r="W1056" s="8" t="s">
        <v>5318</v>
      </c>
      <c r="X1056" s="8">
        <v>7</v>
      </c>
      <c r="Y1056" s="10">
        <f t="shared" si="74"/>
        <v>3064.0813000000003</v>
      </c>
      <c r="Z1056" s="10">
        <f>IFERROR(INDEX(EFs!B:B,MATCH(P1056,EFs!A:A,0))*Dataset!Y1056/1000,0)</f>
        <v>2.7833897622884773</v>
      </c>
      <c r="AA1056">
        <v>33.142986000000001</v>
      </c>
      <c r="AB1056">
        <v>-117.230355</v>
      </c>
      <c r="AC1056">
        <v>1</v>
      </c>
      <c r="AD1056" t="s">
        <v>18387</v>
      </c>
      <c r="AE1056">
        <v>1155</v>
      </c>
      <c r="AF1056" t="s">
        <v>18959</v>
      </c>
      <c r="AI1056" t="s">
        <v>18416</v>
      </c>
      <c r="AJ1056" t="s">
        <v>18390</v>
      </c>
      <c r="AK1056" t="s">
        <v>18391</v>
      </c>
      <c r="AL1056">
        <v>92081</v>
      </c>
      <c r="AM1056" t="s">
        <v>18392</v>
      </c>
      <c r="AN1056" t="s">
        <v>18393</v>
      </c>
    </row>
    <row r="1057" spans="1:40" ht="28.8" x14ac:dyDescent="0.3">
      <c r="A1057" t="s">
        <v>5319</v>
      </c>
      <c r="B1057" s="2" t="s">
        <v>15</v>
      </c>
      <c r="C1057" s="3">
        <v>40025</v>
      </c>
      <c r="D1057" t="s">
        <v>25</v>
      </c>
      <c r="E1057" t="s">
        <v>5315</v>
      </c>
      <c r="F1057" t="s">
        <v>2164</v>
      </c>
      <c r="G1057" t="s">
        <v>5316</v>
      </c>
      <c r="H1057" s="2" t="s">
        <v>147</v>
      </c>
      <c r="I1057" s="2" t="s">
        <v>53</v>
      </c>
      <c r="J1057" s="1" t="s">
        <v>5320</v>
      </c>
      <c r="K1057" s="1">
        <f t="shared" si="72"/>
        <v>1</v>
      </c>
      <c r="L1057" s="1">
        <f t="shared" si="72"/>
        <v>0</v>
      </c>
      <c r="M1057" s="1">
        <f t="shared" si="72"/>
        <v>0</v>
      </c>
      <c r="N1057" s="1">
        <f t="shared" si="72"/>
        <v>0</v>
      </c>
      <c r="O1057" s="1">
        <f t="shared" si="73"/>
        <v>1</v>
      </c>
      <c r="P1057" s="1" t="s">
        <v>18346</v>
      </c>
      <c r="Q1057" s="1" t="s">
        <v>18355</v>
      </c>
      <c r="R1057" s="1">
        <v>587</v>
      </c>
      <c r="S1057" s="9">
        <f t="shared" si="75"/>
        <v>437.72590000000002</v>
      </c>
      <c r="T1057" s="3">
        <v>44392</v>
      </c>
      <c r="U1057" s="8" t="s">
        <v>5321</v>
      </c>
      <c r="V1057" s="3">
        <v>44721</v>
      </c>
      <c r="W1057" s="8" t="s">
        <v>5322</v>
      </c>
      <c r="X1057" s="8">
        <v>7</v>
      </c>
      <c r="Y1057" s="10">
        <f t="shared" si="74"/>
        <v>3064.0813000000003</v>
      </c>
      <c r="Z1057" s="10">
        <f>IFERROR(INDEX(EFs!B:B,MATCH(P1057,EFs!A:A,0))*Dataset!Y1057/1000,0)</f>
        <v>2.7833897622884773</v>
      </c>
      <c r="AA1057">
        <v>33.142986000000001</v>
      </c>
      <c r="AB1057">
        <v>-117.230355</v>
      </c>
      <c r="AC1057">
        <v>1</v>
      </c>
      <c r="AD1057" t="s">
        <v>18387</v>
      </c>
      <c r="AE1057">
        <v>1155</v>
      </c>
      <c r="AF1057" t="s">
        <v>18959</v>
      </c>
      <c r="AI1057" t="s">
        <v>18416</v>
      </c>
      <c r="AJ1057" t="s">
        <v>18390</v>
      </c>
      <c r="AK1057" t="s">
        <v>18391</v>
      </c>
      <c r="AL1057">
        <v>92081</v>
      </c>
      <c r="AM1057" t="s">
        <v>18392</v>
      </c>
      <c r="AN1057" t="s">
        <v>18393</v>
      </c>
    </row>
    <row r="1058" spans="1:40" ht="28.8" x14ac:dyDescent="0.3">
      <c r="A1058" t="s">
        <v>5323</v>
      </c>
      <c r="B1058" s="2" t="s">
        <v>15</v>
      </c>
      <c r="C1058" s="3">
        <v>40025</v>
      </c>
      <c r="D1058" t="s">
        <v>25</v>
      </c>
      <c r="E1058" t="s">
        <v>954</v>
      </c>
      <c r="F1058" t="s">
        <v>955</v>
      </c>
      <c r="G1058" t="s">
        <v>956</v>
      </c>
      <c r="H1058" s="2" t="s">
        <v>957</v>
      </c>
      <c r="I1058" s="2" t="s">
        <v>139</v>
      </c>
      <c r="J1058" s="1" t="s">
        <v>5324</v>
      </c>
      <c r="K1058" s="1">
        <f t="shared" si="72"/>
        <v>1</v>
      </c>
      <c r="L1058" s="1">
        <f t="shared" si="72"/>
        <v>0</v>
      </c>
      <c r="M1058" s="1">
        <f t="shared" si="72"/>
        <v>0</v>
      </c>
      <c r="N1058" s="1">
        <f t="shared" si="72"/>
        <v>0</v>
      </c>
      <c r="O1058" s="1">
        <f t="shared" si="73"/>
        <v>1</v>
      </c>
      <c r="P1058" s="1" t="s">
        <v>18346</v>
      </c>
      <c r="Q1058" s="1" t="s">
        <v>18355</v>
      </c>
      <c r="R1058" s="1">
        <v>92</v>
      </c>
      <c r="S1058" s="9">
        <f t="shared" si="75"/>
        <v>68.604399999999998</v>
      </c>
      <c r="T1058" s="3">
        <v>44562</v>
      </c>
      <c r="U1058" s="8" t="s">
        <v>5325</v>
      </c>
      <c r="V1058" s="3">
        <v>44562</v>
      </c>
      <c r="W1058" s="8" t="s">
        <v>5326</v>
      </c>
      <c r="X1058" s="8">
        <v>1</v>
      </c>
      <c r="Y1058" s="10">
        <f t="shared" si="74"/>
        <v>68.604399999999998</v>
      </c>
      <c r="Z1058" s="10">
        <f>IFERROR(INDEX(EFs!B:B,MATCH(P1058,EFs!A:A,0))*Dataset!Y1058/1000,0)</f>
        <v>6.2319751309452401E-2</v>
      </c>
      <c r="AA1058">
        <v>32.879537999999997</v>
      </c>
      <c r="AB1058">
        <v>-117.161181</v>
      </c>
      <c r="AC1058">
        <v>1</v>
      </c>
      <c r="AD1058" t="s">
        <v>18408</v>
      </c>
      <c r="AF1058" t="s">
        <v>18538</v>
      </c>
      <c r="AI1058" t="s">
        <v>18389</v>
      </c>
      <c r="AJ1058" t="s">
        <v>18390</v>
      </c>
      <c r="AK1058" t="s">
        <v>18391</v>
      </c>
      <c r="AL1058">
        <v>92121</v>
      </c>
      <c r="AM1058" t="s">
        <v>18392</v>
      </c>
      <c r="AN1058" t="s">
        <v>18397</v>
      </c>
    </row>
    <row r="1059" spans="1:40" ht="43.2" x14ac:dyDescent="0.3">
      <c r="A1059" t="s">
        <v>5327</v>
      </c>
      <c r="B1059" s="2" t="s">
        <v>15</v>
      </c>
      <c r="C1059" s="3">
        <v>40025</v>
      </c>
      <c r="D1059" t="s">
        <v>25</v>
      </c>
      <c r="E1059" t="s">
        <v>2643</v>
      </c>
      <c r="F1059" t="s">
        <v>2018</v>
      </c>
      <c r="G1059" t="s">
        <v>2644</v>
      </c>
      <c r="H1059" s="2" t="s">
        <v>91</v>
      </c>
      <c r="I1059" s="2" t="s">
        <v>92</v>
      </c>
      <c r="J1059" s="1" t="s">
        <v>5328</v>
      </c>
      <c r="K1059" s="1">
        <f t="shared" si="72"/>
        <v>1</v>
      </c>
      <c r="L1059" s="1">
        <f t="shared" si="72"/>
        <v>0</v>
      </c>
      <c r="M1059" s="1">
        <f t="shared" si="72"/>
        <v>0</v>
      </c>
      <c r="N1059" s="1">
        <f t="shared" si="72"/>
        <v>0</v>
      </c>
      <c r="O1059" s="1">
        <f t="shared" si="73"/>
        <v>1</v>
      </c>
      <c r="P1059" s="1" t="s">
        <v>18346</v>
      </c>
      <c r="Q1059" s="1" t="s">
        <v>18355</v>
      </c>
      <c r="R1059" s="1">
        <v>317</v>
      </c>
      <c r="S1059" s="9">
        <f t="shared" si="75"/>
        <v>236.3869</v>
      </c>
      <c r="T1059" s="3">
        <v>44371</v>
      </c>
      <c r="U1059" s="8" t="s">
        <v>900</v>
      </c>
      <c r="V1059" s="3">
        <v>44735</v>
      </c>
      <c r="W1059" s="8" t="s">
        <v>5329</v>
      </c>
      <c r="X1059" s="8">
        <v>18.600000000000001</v>
      </c>
      <c r="Y1059" s="10">
        <f t="shared" si="74"/>
        <v>4396.7963399999999</v>
      </c>
      <c r="Z1059" s="10">
        <f>IFERROR(INDEX(EFs!B:B,MATCH(P1059,EFs!A:A,0))*Dataset!Y1059/1000,0)</f>
        <v>3.9940186703347091</v>
      </c>
      <c r="AA1059">
        <v>32.699235000000002</v>
      </c>
      <c r="AB1059">
        <v>-117.209642</v>
      </c>
      <c r="AC1059">
        <v>1</v>
      </c>
      <c r="AD1059" t="s">
        <v>18422</v>
      </c>
      <c r="AI1059" t="s">
        <v>18458</v>
      </c>
      <c r="AJ1059" t="s">
        <v>18390</v>
      </c>
      <c r="AK1059" t="s">
        <v>18391</v>
      </c>
      <c r="AL1059">
        <v>92118</v>
      </c>
      <c r="AM1059" t="s">
        <v>18392</v>
      </c>
      <c r="AN1059" t="s">
        <v>18397</v>
      </c>
    </row>
    <row r="1060" spans="1:40" ht="28.8" x14ac:dyDescent="0.3">
      <c r="A1060" t="s">
        <v>5330</v>
      </c>
      <c r="B1060" s="2" t="s">
        <v>15</v>
      </c>
      <c r="C1060" s="3">
        <v>40025</v>
      </c>
      <c r="D1060" t="s">
        <v>25</v>
      </c>
      <c r="E1060" t="s">
        <v>5331</v>
      </c>
      <c r="G1060" t="s">
        <v>5332</v>
      </c>
      <c r="H1060" s="2" t="s">
        <v>235</v>
      </c>
      <c r="I1060" s="2" t="s">
        <v>236</v>
      </c>
      <c r="J1060" s="1" t="s">
        <v>5333</v>
      </c>
      <c r="K1060" s="1">
        <f t="shared" si="72"/>
        <v>1</v>
      </c>
      <c r="L1060" s="1">
        <f t="shared" si="72"/>
        <v>0</v>
      </c>
      <c r="M1060" s="1">
        <f t="shared" si="72"/>
        <v>0</v>
      </c>
      <c r="N1060" s="1">
        <f t="shared" si="72"/>
        <v>0</v>
      </c>
      <c r="O1060" s="1">
        <f t="shared" si="73"/>
        <v>1</v>
      </c>
      <c r="P1060" s="1" t="s">
        <v>18346</v>
      </c>
      <c r="Q1060" s="1" t="s">
        <v>18355</v>
      </c>
      <c r="R1060" s="1">
        <v>530</v>
      </c>
      <c r="S1060" s="9">
        <f t="shared" si="75"/>
        <v>395.221</v>
      </c>
      <c r="T1060" s="8"/>
      <c r="U1060" s="8"/>
      <c r="V1060" s="8"/>
      <c r="W1060" s="8"/>
      <c r="X1060" s="8"/>
      <c r="Y1060" s="10">
        <f t="shared" si="74"/>
        <v>0</v>
      </c>
      <c r="Z1060" s="10">
        <f>IFERROR(INDEX(EFs!B:B,MATCH(P1060,EFs!A:A,0))*Dataset!Y1060/1000,0)</f>
        <v>0</v>
      </c>
      <c r="AA1060">
        <v>32.771500000000003</v>
      </c>
      <c r="AB1060">
        <v>-117.156991</v>
      </c>
      <c r="AC1060">
        <v>1</v>
      </c>
      <c r="AD1060" t="s">
        <v>18387</v>
      </c>
      <c r="AE1060">
        <v>7676</v>
      </c>
      <c r="AF1060" t="s">
        <v>18827</v>
      </c>
      <c r="AI1060" t="s">
        <v>18389</v>
      </c>
      <c r="AJ1060" t="s">
        <v>18390</v>
      </c>
      <c r="AK1060" t="s">
        <v>18391</v>
      </c>
      <c r="AL1060">
        <v>92108</v>
      </c>
      <c r="AM1060" t="s">
        <v>18392</v>
      </c>
      <c r="AN1060" t="s">
        <v>18393</v>
      </c>
    </row>
    <row r="1061" spans="1:40" ht="28.8" x14ac:dyDescent="0.3">
      <c r="A1061" t="s">
        <v>5334</v>
      </c>
      <c r="B1061" s="2" t="s">
        <v>15</v>
      </c>
      <c r="C1061" s="3">
        <v>40025</v>
      </c>
      <c r="D1061" t="s">
        <v>25</v>
      </c>
      <c r="E1061" t="s">
        <v>4335</v>
      </c>
      <c r="F1061" t="s">
        <v>4336</v>
      </c>
      <c r="G1061" t="s">
        <v>4337</v>
      </c>
      <c r="H1061" s="2" t="s">
        <v>217</v>
      </c>
      <c r="I1061" s="2" t="s">
        <v>218</v>
      </c>
      <c r="J1061" s="1" t="s">
        <v>5335</v>
      </c>
      <c r="K1061" s="1">
        <f t="shared" si="72"/>
        <v>1</v>
      </c>
      <c r="L1061" s="1">
        <f t="shared" si="72"/>
        <v>0</v>
      </c>
      <c r="M1061" s="1">
        <f t="shared" si="72"/>
        <v>0</v>
      </c>
      <c r="N1061" s="1">
        <f t="shared" si="72"/>
        <v>0</v>
      </c>
      <c r="O1061" s="1">
        <f t="shared" si="73"/>
        <v>1</v>
      </c>
      <c r="P1061" s="1" t="s">
        <v>18346</v>
      </c>
      <c r="Q1061" s="1" t="s">
        <v>18355</v>
      </c>
      <c r="R1061" s="1">
        <v>1106</v>
      </c>
      <c r="S1061" s="9">
        <f t="shared" si="75"/>
        <v>824.74419999999998</v>
      </c>
      <c r="T1061" s="3">
        <v>44594</v>
      </c>
      <c r="U1061" s="8" t="s">
        <v>5336</v>
      </c>
      <c r="V1061" s="3">
        <v>44594</v>
      </c>
      <c r="W1061" s="8" t="s">
        <v>5337</v>
      </c>
      <c r="X1061" s="8">
        <v>18.899999999999999</v>
      </c>
      <c r="Y1061" s="10">
        <f t="shared" si="74"/>
        <v>15587.665379999999</v>
      </c>
      <c r="Z1061" s="10">
        <f>IFERROR(INDEX(EFs!B:B,MATCH(P1061,EFs!A:A,0))*Dataset!Y1061/1000,0)</f>
        <v>14.159724886108775</v>
      </c>
      <c r="AA1061">
        <v>32.591116999999997</v>
      </c>
      <c r="AB1061">
        <v>-116.92344</v>
      </c>
      <c r="AC1061">
        <v>1</v>
      </c>
      <c r="AD1061" t="s">
        <v>18387</v>
      </c>
      <c r="AE1061">
        <v>446</v>
      </c>
      <c r="AF1061" t="s">
        <v>18492</v>
      </c>
      <c r="AI1061" t="s">
        <v>18389</v>
      </c>
      <c r="AJ1061" t="s">
        <v>18390</v>
      </c>
      <c r="AK1061" t="s">
        <v>18391</v>
      </c>
      <c r="AL1061">
        <v>92154</v>
      </c>
      <c r="AM1061" t="s">
        <v>18392</v>
      </c>
      <c r="AN1061" t="s">
        <v>18393</v>
      </c>
    </row>
    <row r="1062" spans="1:40" ht="43.2" x14ac:dyDescent="0.3">
      <c r="A1062" t="s">
        <v>5338</v>
      </c>
      <c r="B1062" s="2" t="s">
        <v>15</v>
      </c>
      <c r="C1062" s="3">
        <v>40025</v>
      </c>
      <c r="D1062" t="s">
        <v>25</v>
      </c>
      <c r="E1062" t="s">
        <v>5339</v>
      </c>
      <c r="F1062" t="s">
        <v>50</v>
      </c>
      <c r="G1062" t="s">
        <v>5340</v>
      </c>
      <c r="H1062" s="2" t="s">
        <v>1020</v>
      </c>
      <c r="I1062" s="2" t="s">
        <v>92</v>
      </c>
      <c r="J1062" s="1" t="s">
        <v>5341</v>
      </c>
      <c r="K1062" s="1">
        <f t="shared" si="72"/>
        <v>1</v>
      </c>
      <c r="L1062" s="1">
        <f t="shared" si="72"/>
        <v>0</v>
      </c>
      <c r="M1062" s="1">
        <f t="shared" si="72"/>
        <v>0</v>
      </c>
      <c r="N1062" s="1">
        <f t="shared" si="72"/>
        <v>0</v>
      </c>
      <c r="O1062" s="1">
        <f t="shared" si="73"/>
        <v>1</v>
      </c>
      <c r="P1062" s="1" t="s">
        <v>18346</v>
      </c>
      <c r="Q1062" s="1" t="s">
        <v>18355</v>
      </c>
      <c r="R1062" s="1">
        <v>211</v>
      </c>
      <c r="S1062" s="9">
        <f t="shared" si="75"/>
        <v>157.34270000000001</v>
      </c>
      <c r="T1062" s="3">
        <v>44672</v>
      </c>
      <c r="U1062" s="8" t="s">
        <v>4480</v>
      </c>
      <c r="V1062" s="3">
        <v>44672</v>
      </c>
      <c r="W1062" s="8" t="s">
        <v>3339</v>
      </c>
      <c r="X1062" s="8">
        <v>5.9</v>
      </c>
      <c r="Y1062" s="10">
        <f t="shared" si="74"/>
        <v>928.32193000000007</v>
      </c>
      <c r="Z1062" s="10">
        <f>IFERROR(INDEX(EFs!B:B,MATCH(P1062,EFs!A:A,0))*Dataset!Y1062/1000,0)</f>
        <v>0.84328106962105753</v>
      </c>
      <c r="AA1062">
        <v>32.585256999999999</v>
      </c>
      <c r="AB1062">
        <v>-117.119848</v>
      </c>
      <c r="AC1062">
        <v>0.9</v>
      </c>
      <c r="AD1062" t="s">
        <v>18408</v>
      </c>
      <c r="AF1062" t="s">
        <v>18547</v>
      </c>
      <c r="AI1062" t="s">
        <v>18871</v>
      </c>
      <c r="AJ1062" t="s">
        <v>18390</v>
      </c>
      <c r="AK1062" t="s">
        <v>18391</v>
      </c>
      <c r="AL1062">
        <v>91932</v>
      </c>
      <c r="AM1062" t="s">
        <v>18392</v>
      </c>
      <c r="AN1062" t="s">
        <v>18397</v>
      </c>
    </row>
    <row r="1063" spans="1:40" ht="28.8" x14ac:dyDescent="0.3">
      <c r="A1063" t="s">
        <v>5342</v>
      </c>
      <c r="B1063" s="2" t="s">
        <v>15</v>
      </c>
      <c r="C1063" s="3">
        <v>40025</v>
      </c>
      <c r="D1063" t="s">
        <v>25</v>
      </c>
      <c r="E1063" t="s">
        <v>5343</v>
      </c>
      <c r="F1063" t="s">
        <v>5344</v>
      </c>
      <c r="G1063" t="s">
        <v>5345</v>
      </c>
      <c r="H1063" s="2" t="s">
        <v>106</v>
      </c>
      <c r="I1063" s="2" t="s">
        <v>107</v>
      </c>
      <c r="J1063" s="1" t="s">
        <v>5346</v>
      </c>
      <c r="K1063" s="1">
        <f t="shared" si="72"/>
        <v>1</v>
      </c>
      <c r="L1063" s="1">
        <f t="shared" si="72"/>
        <v>0</v>
      </c>
      <c r="M1063" s="1">
        <f t="shared" si="72"/>
        <v>0</v>
      </c>
      <c r="N1063" s="1">
        <f t="shared" si="72"/>
        <v>0</v>
      </c>
      <c r="O1063" s="1">
        <f t="shared" si="73"/>
        <v>1</v>
      </c>
      <c r="P1063" s="1" t="s">
        <v>18346</v>
      </c>
      <c r="Q1063" s="1" t="s">
        <v>18355</v>
      </c>
      <c r="R1063" s="1">
        <v>2190</v>
      </c>
      <c r="S1063" s="9">
        <f t="shared" si="75"/>
        <v>1633.0830000000001</v>
      </c>
      <c r="T1063" s="8"/>
      <c r="U1063" s="8"/>
      <c r="V1063" s="8"/>
      <c r="W1063" s="8"/>
      <c r="X1063" s="8"/>
      <c r="Y1063" s="10">
        <f t="shared" si="74"/>
        <v>0</v>
      </c>
      <c r="Z1063" s="10">
        <f>IFERROR(INDEX(EFs!B:B,MATCH(P1063,EFs!A:A,0))*Dataset!Y1063/1000,0)</f>
        <v>0</v>
      </c>
      <c r="AA1063">
        <v>32.798493999999998</v>
      </c>
      <c r="AB1063">
        <v>-117.152165</v>
      </c>
      <c r="AC1063">
        <v>1</v>
      </c>
      <c r="AD1063" t="s">
        <v>18387</v>
      </c>
      <c r="AE1063">
        <v>3020</v>
      </c>
      <c r="AF1063" t="s">
        <v>18960</v>
      </c>
      <c r="AI1063" t="s">
        <v>18389</v>
      </c>
      <c r="AJ1063" t="s">
        <v>18390</v>
      </c>
      <c r="AK1063" t="s">
        <v>18391</v>
      </c>
      <c r="AL1063">
        <v>92123</v>
      </c>
      <c r="AM1063" t="s">
        <v>18392</v>
      </c>
      <c r="AN1063" t="s">
        <v>18393</v>
      </c>
    </row>
    <row r="1064" spans="1:40" ht="28.8" x14ac:dyDescent="0.3">
      <c r="A1064" t="s">
        <v>5347</v>
      </c>
      <c r="B1064" s="2" t="s">
        <v>15</v>
      </c>
      <c r="C1064" s="3">
        <v>40025</v>
      </c>
      <c r="D1064" t="s">
        <v>25</v>
      </c>
      <c r="E1064" t="s">
        <v>5087</v>
      </c>
      <c r="F1064" t="s">
        <v>5088</v>
      </c>
      <c r="G1064" t="s">
        <v>5089</v>
      </c>
      <c r="H1064" s="2" t="s">
        <v>610</v>
      </c>
      <c r="I1064" s="2" t="s">
        <v>30</v>
      </c>
      <c r="J1064" s="1" t="s">
        <v>5348</v>
      </c>
      <c r="K1064" s="1">
        <f t="shared" si="72"/>
        <v>1</v>
      </c>
      <c r="L1064" s="1">
        <f t="shared" si="72"/>
        <v>0</v>
      </c>
      <c r="M1064" s="1">
        <f t="shared" si="72"/>
        <v>0</v>
      </c>
      <c r="N1064" s="1">
        <f t="shared" si="72"/>
        <v>0</v>
      </c>
      <c r="O1064" s="1">
        <f t="shared" si="73"/>
        <v>1</v>
      </c>
      <c r="P1064" s="1" t="s">
        <v>18346</v>
      </c>
      <c r="Q1064" s="1" t="s">
        <v>18355</v>
      </c>
      <c r="R1064" s="1">
        <v>499</v>
      </c>
      <c r="S1064" s="9">
        <f t="shared" si="75"/>
        <v>372.10430000000002</v>
      </c>
      <c r="T1064" s="3">
        <v>44482</v>
      </c>
      <c r="U1064" s="8" t="s">
        <v>5349</v>
      </c>
      <c r="V1064" s="3">
        <v>44482</v>
      </c>
      <c r="W1064" s="8" t="s">
        <v>5350</v>
      </c>
      <c r="X1064" s="8">
        <v>21.6</v>
      </c>
      <c r="Y1064" s="10">
        <f t="shared" si="74"/>
        <v>8037.4528800000007</v>
      </c>
      <c r="Z1064" s="10">
        <f>IFERROR(INDEX(EFs!B:B,MATCH(P1064,EFs!A:A,0))*Dataset!Y1064/1000,0)</f>
        <v>7.3011652990630633</v>
      </c>
      <c r="AA1064">
        <v>33.043962000000001</v>
      </c>
      <c r="AB1064">
        <v>-117.053532</v>
      </c>
      <c r="AC1064">
        <v>0.9</v>
      </c>
      <c r="AD1064" t="s">
        <v>18387</v>
      </c>
      <c r="AE1064">
        <v>18655</v>
      </c>
      <c r="AF1064" t="s">
        <v>18946</v>
      </c>
      <c r="AI1064" t="s">
        <v>18389</v>
      </c>
      <c r="AJ1064" t="s">
        <v>18390</v>
      </c>
      <c r="AK1064" t="s">
        <v>18391</v>
      </c>
      <c r="AL1064">
        <v>92128</v>
      </c>
      <c r="AM1064" t="s">
        <v>18392</v>
      </c>
      <c r="AN1064" t="s">
        <v>18393</v>
      </c>
    </row>
    <row r="1065" spans="1:40" ht="28.8" x14ac:dyDescent="0.3">
      <c r="A1065" t="s">
        <v>5351</v>
      </c>
      <c r="B1065" s="2" t="s">
        <v>15</v>
      </c>
      <c r="C1065" s="3">
        <v>40025</v>
      </c>
      <c r="D1065" t="s">
        <v>25</v>
      </c>
      <c r="E1065" t="s">
        <v>5352</v>
      </c>
      <c r="F1065" t="s">
        <v>5353</v>
      </c>
      <c r="G1065" t="s">
        <v>5354</v>
      </c>
      <c r="H1065" s="2" t="s">
        <v>781</v>
      </c>
      <c r="I1065" s="2" t="s">
        <v>782</v>
      </c>
      <c r="J1065" s="1" t="s">
        <v>5355</v>
      </c>
      <c r="K1065" s="1">
        <f t="shared" si="72"/>
        <v>1</v>
      </c>
      <c r="L1065" s="1">
        <f t="shared" si="72"/>
        <v>0</v>
      </c>
      <c r="M1065" s="1">
        <f t="shared" si="72"/>
        <v>0</v>
      </c>
      <c r="N1065" s="1">
        <f t="shared" si="72"/>
        <v>0</v>
      </c>
      <c r="O1065" s="1">
        <f t="shared" si="73"/>
        <v>1</v>
      </c>
      <c r="P1065" s="1" t="s">
        <v>18346</v>
      </c>
      <c r="Q1065" s="1" t="s">
        <v>18355</v>
      </c>
      <c r="R1065" s="1">
        <v>449</v>
      </c>
      <c r="S1065" s="9">
        <f t="shared" si="75"/>
        <v>334.8193</v>
      </c>
      <c r="T1065" s="3">
        <v>44454</v>
      </c>
      <c r="U1065" s="8" t="s">
        <v>5356</v>
      </c>
      <c r="V1065" s="3">
        <v>44454</v>
      </c>
      <c r="W1065" s="8" t="s">
        <v>4708</v>
      </c>
      <c r="X1065" s="8">
        <v>2</v>
      </c>
      <c r="Y1065" s="10">
        <f t="shared" si="74"/>
        <v>669.6386</v>
      </c>
      <c r="Z1065" s="10">
        <f>IFERROR(INDEX(EFs!B:B,MATCH(P1065,EFs!A:A,0))*Dataset!Y1065/1000,0)</f>
        <v>0.60829496386835058</v>
      </c>
      <c r="AA1065">
        <v>32.903469999999999</v>
      </c>
      <c r="AB1065">
        <v>-117.241472</v>
      </c>
      <c r="AC1065">
        <v>1</v>
      </c>
      <c r="AD1065" t="s">
        <v>18387</v>
      </c>
      <c r="AE1065">
        <v>3010</v>
      </c>
      <c r="AF1065" t="s">
        <v>18961</v>
      </c>
      <c r="AI1065" t="s">
        <v>18389</v>
      </c>
      <c r="AJ1065" t="s">
        <v>18390</v>
      </c>
      <c r="AK1065" t="s">
        <v>18391</v>
      </c>
      <c r="AL1065">
        <v>92121</v>
      </c>
      <c r="AM1065" t="s">
        <v>18392</v>
      </c>
      <c r="AN1065" t="s">
        <v>18393</v>
      </c>
    </row>
    <row r="1066" spans="1:40" ht="28.8" x14ac:dyDescent="0.3">
      <c r="A1066" t="s">
        <v>5357</v>
      </c>
      <c r="B1066" s="2" t="s">
        <v>15</v>
      </c>
      <c r="C1066" s="3">
        <v>40025</v>
      </c>
      <c r="D1066" t="s">
        <v>25</v>
      </c>
      <c r="E1066" t="s">
        <v>5358</v>
      </c>
      <c r="F1066" t="s">
        <v>5359</v>
      </c>
      <c r="G1066" t="s">
        <v>5360</v>
      </c>
      <c r="H1066" s="2" t="s">
        <v>147</v>
      </c>
      <c r="I1066" s="2" t="s">
        <v>53</v>
      </c>
      <c r="J1066" s="1" t="s">
        <v>5361</v>
      </c>
      <c r="K1066" s="1">
        <f t="shared" si="72"/>
        <v>1</v>
      </c>
      <c r="L1066" s="1">
        <f t="shared" si="72"/>
        <v>0</v>
      </c>
      <c r="M1066" s="1">
        <f t="shared" si="72"/>
        <v>0</v>
      </c>
      <c r="N1066" s="1">
        <f t="shared" si="72"/>
        <v>0</v>
      </c>
      <c r="O1066" s="1">
        <f t="shared" si="73"/>
        <v>1</v>
      </c>
      <c r="P1066" s="1" t="s">
        <v>18346</v>
      </c>
      <c r="Q1066" s="1" t="s">
        <v>18355</v>
      </c>
      <c r="R1066" s="1">
        <v>1818</v>
      </c>
      <c r="S1066" s="9">
        <f t="shared" si="75"/>
        <v>1355.6826000000001</v>
      </c>
      <c r="T1066" s="3">
        <v>44677</v>
      </c>
      <c r="U1066" s="8" t="s">
        <v>5362</v>
      </c>
      <c r="V1066" s="3">
        <v>44677</v>
      </c>
      <c r="W1066" s="8" t="s">
        <v>1083</v>
      </c>
      <c r="X1066" s="8">
        <v>4</v>
      </c>
      <c r="Y1066" s="10">
        <f t="shared" si="74"/>
        <v>5422.7304000000004</v>
      </c>
      <c r="Z1066" s="10">
        <f>IFERROR(INDEX(EFs!B:B,MATCH(P1066,EFs!A:A,0))*Dataset!Y1066/1000,0)</f>
        <v>4.9259699078514982</v>
      </c>
      <c r="AA1066">
        <v>33.189413000000002</v>
      </c>
      <c r="AB1066">
        <v>-117.255804</v>
      </c>
      <c r="AC1066">
        <v>1</v>
      </c>
      <c r="AD1066" t="s">
        <v>18387</v>
      </c>
      <c r="AE1066">
        <v>325</v>
      </c>
      <c r="AF1066" t="s">
        <v>18419</v>
      </c>
      <c r="AI1066" t="s">
        <v>18416</v>
      </c>
      <c r="AJ1066" t="s">
        <v>18390</v>
      </c>
      <c r="AK1066" t="s">
        <v>18391</v>
      </c>
      <c r="AL1066">
        <v>92081</v>
      </c>
      <c r="AM1066" t="s">
        <v>18392</v>
      </c>
      <c r="AN1066" t="s">
        <v>18393</v>
      </c>
    </row>
    <row r="1067" spans="1:40" ht="28.8" x14ac:dyDescent="0.3">
      <c r="A1067" t="s">
        <v>5363</v>
      </c>
      <c r="B1067" s="2" t="s">
        <v>15</v>
      </c>
      <c r="C1067" s="3">
        <v>40025</v>
      </c>
      <c r="D1067" t="s">
        <v>25</v>
      </c>
      <c r="E1067" t="s">
        <v>5364</v>
      </c>
      <c r="F1067" t="s">
        <v>5365</v>
      </c>
      <c r="G1067" t="s">
        <v>5366</v>
      </c>
      <c r="H1067" s="2" t="s">
        <v>504</v>
      </c>
      <c r="I1067" s="2" t="s">
        <v>328</v>
      </c>
      <c r="J1067" s="1" t="s">
        <v>5367</v>
      </c>
      <c r="K1067" s="1">
        <f t="shared" si="72"/>
        <v>1</v>
      </c>
      <c r="L1067" s="1">
        <f t="shared" si="72"/>
        <v>0</v>
      </c>
      <c r="M1067" s="1">
        <f t="shared" si="72"/>
        <v>0</v>
      </c>
      <c r="N1067" s="1">
        <f t="shared" si="72"/>
        <v>0</v>
      </c>
      <c r="O1067" s="1">
        <f t="shared" si="73"/>
        <v>1</v>
      </c>
      <c r="P1067" s="1" t="s">
        <v>18346</v>
      </c>
      <c r="Q1067" s="1" t="s">
        <v>18355</v>
      </c>
      <c r="R1067" s="1">
        <v>896</v>
      </c>
      <c r="S1067" s="9">
        <f t="shared" si="75"/>
        <v>668.1472</v>
      </c>
      <c r="T1067" s="3">
        <v>44663</v>
      </c>
      <c r="U1067" s="8" t="s">
        <v>2836</v>
      </c>
      <c r="V1067" s="3">
        <v>44663</v>
      </c>
      <c r="W1067" s="8" t="s">
        <v>762</v>
      </c>
      <c r="X1067" s="8">
        <v>3</v>
      </c>
      <c r="Y1067" s="10">
        <f t="shared" si="74"/>
        <v>2004.4416000000001</v>
      </c>
      <c r="Z1067" s="10">
        <f>IFERROR(INDEX(EFs!B:B,MATCH(P1067,EFs!A:A,0))*Dataset!Y1067/1000,0)</f>
        <v>1.8208205599979137</v>
      </c>
      <c r="AA1067">
        <v>32.62097</v>
      </c>
      <c r="AB1067">
        <v>-117.024092</v>
      </c>
      <c r="AC1067">
        <v>1</v>
      </c>
      <c r="AD1067" t="s">
        <v>18387</v>
      </c>
      <c r="AE1067">
        <v>700</v>
      </c>
      <c r="AF1067" t="s">
        <v>18962</v>
      </c>
      <c r="AI1067" t="s">
        <v>18406</v>
      </c>
      <c r="AJ1067" t="s">
        <v>18390</v>
      </c>
      <c r="AK1067" t="s">
        <v>18391</v>
      </c>
      <c r="AL1067">
        <v>91911</v>
      </c>
      <c r="AM1067" t="s">
        <v>18392</v>
      </c>
      <c r="AN1067" t="s">
        <v>18393</v>
      </c>
    </row>
    <row r="1068" spans="1:40" ht="28.8" x14ac:dyDescent="0.3">
      <c r="A1068" t="s">
        <v>5368</v>
      </c>
      <c r="B1068" s="2" t="s">
        <v>15</v>
      </c>
      <c r="C1068" s="3">
        <v>40025</v>
      </c>
      <c r="D1068" t="s">
        <v>25</v>
      </c>
      <c r="E1068" t="s">
        <v>5094</v>
      </c>
      <c r="G1068" t="s">
        <v>5095</v>
      </c>
      <c r="H1068" s="2" t="s">
        <v>4057</v>
      </c>
      <c r="I1068" s="2" t="s">
        <v>328</v>
      </c>
      <c r="J1068" s="1" t="s">
        <v>5369</v>
      </c>
      <c r="K1068" s="1">
        <f t="shared" si="72"/>
        <v>1</v>
      </c>
      <c r="L1068" s="1">
        <f t="shared" si="72"/>
        <v>0</v>
      </c>
      <c r="M1068" s="1">
        <f t="shared" si="72"/>
        <v>0</v>
      </c>
      <c r="N1068" s="1">
        <f t="shared" si="72"/>
        <v>0</v>
      </c>
      <c r="O1068" s="1">
        <f t="shared" si="73"/>
        <v>1</v>
      </c>
      <c r="P1068" s="1" t="s">
        <v>18346</v>
      </c>
      <c r="Q1068" s="1" t="s">
        <v>18355</v>
      </c>
      <c r="R1068" s="1">
        <v>277</v>
      </c>
      <c r="S1068" s="9">
        <f t="shared" si="75"/>
        <v>206.55889999999999</v>
      </c>
      <c r="T1068" s="3">
        <v>44545</v>
      </c>
      <c r="U1068" s="8" t="s">
        <v>439</v>
      </c>
      <c r="V1068" s="3">
        <v>44545</v>
      </c>
      <c r="W1068" s="8" t="s">
        <v>439</v>
      </c>
      <c r="X1068" s="8">
        <v>0</v>
      </c>
      <c r="Y1068" s="10">
        <f t="shared" si="74"/>
        <v>0</v>
      </c>
      <c r="Z1068" s="10">
        <f>IFERROR(INDEX(EFs!B:B,MATCH(P1068,EFs!A:A,0))*Dataset!Y1068/1000,0)</f>
        <v>0</v>
      </c>
      <c r="AA1068">
        <v>32.687207999999998</v>
      </c>
      <c r="AB1068">
        <v>-116.268027</v>
      </c>
      <c r="AC1068">
        <v>1</v>
      </c>
      <c r="AD1068" t="s">
        <v>18387</v>
      </c>
      <c r="AE1068">
        <v>2550</v>
      </c>
      <c r="AF1068" t="s">
        <v>18947</v>
      </c>
      <c r="AI1068" t="s">
        <v>18854</v>
      </c>
      <c r="AJ1068" t="s">
        <v>18390</v>
      </c>
      <c r="AK1068" t="s">
        <v>18391</v>
      </c>
      <c r="AL1068">
        <v>91905</v>
      </c>
      <c r="AM1068" t="s">
        <v>18392</v>
      </c>
      <c r="AN1068" t="s">
        <v>18393</v>
      </c>
    </row>
    <row r="1069" spans="1:40" ht="28.8" x14ac:dyDescent="0.3">
      <c r="A1069" t="s">
        <v>5370</v>
      </c>
      <c r="B1069" s="2" t="s">
        <v>15</v>
      </c>
      <c r="C1069" s="3">
        <v>40025</v>
      </c>
      <c r="D1069" t="s">
        <v>25</v>
      </c>
      <c r="E1069" t="s">
        <v>1036</v>
      </c>
      <c r="F1069" t="s">
        <v>1037</v>
      </c>
      <c r="G1069" t="s">
        <v>1038</v>
      </c>
      <c r="H1069" s="2" t="s">
        <v>776</v>
      </c>
      <c r="I1069" s="2" t="s">
        <v>155</v>
      </c>
      <c r="J1069" s="1" t="s">
        <v>5371</v>
      </c>
      <c r="K1069" s="1">
        <f t="shared" si="72"/>
        <v>1</v>
      </c>
      <c r="L1069" s="1">
        <f t="shared" si="72"/>
        <v>0</v>
      </c>
      <c r="M1069" s="1">
        <f t="shared" si="72"/>
        <v>0</v>
      </c>
      <c r="N1069" s="1">
        <f t="shared" si="72"/>
        <v>0</v>
      </c>
      <c r="O1069" s="1">
        <f t="shared" si="73"/>
        <v>1</v>
      </c>
      <c r="P1069" s="1" t="s">
        <v>18346</v>
      </c>
      <c r="Q1069" s="1" t="s">
        <v>18355</v>
      </c>
      <c r="R1069" s="1">
        <v>1502</v>
      </c>
      <c r="S1069" s="9">
        <f t="shared" si="75"/>
        <v>1120.0414000000001</v>
      </c>
      <c r="T1069" s="3">
        <v>44561</v>
      </c>
      <c r="U1069" s="8" t="s">
        <v>5372</v>
      </c>
      <c r="V1069" s="3">
        <v>44593</v>
      </c>
      <c r="W1069" s="8" t="s">
        <v>4982</v>
      </c>
      <c r="X1069" s="8">
        <v>15.3</v>
      </c>
      <c r="Y1069" s="10">
        <f t="shared" si="74"/>
        <v>17136.633420000002</v>
      </c>
      <c r="Z1069" s="10">
        <f>IFERROR(INDEX(EFs!B:B,MATCH(P1069,EFs!A:A,0))*Dataset!Y1069/1000,0)</f>
        <v>15.566796488500023</v>
      </c>
      <c r="AA1069">
        <v>33.121298000000003</v>
      </c>
      <c r="AB1069">
        <v>-117.08108</v>
      </c>
      <c r="AC1069">
        <v>1</v>
      </c>
      <c r="AD1069" t="s">
        <v>18394</v>
      </c>
      <c r="AE1069">
        <v>146</v>
      </c>
      <c r="AF1069" t="s">
        <v>18548</v>
      </c>
      <c r="AI1069" t="s">
        <v>18421</v>
      </c>
      <c r="AJ1069" t="s">
        <v>18390</v>
      </c>
      <c r="AK1069" t="s">
        <v>18391</v>
      </c>
      <c r="AL1069">
        <v>92025</v>
      </c>
      <c r="AM1069" t="s">
        <v>18392</v>
      </c>
      <c r="AN1069" t="s">
        <v>18397</v>
      </c>
    </row>
    <row r="1070" spans="1:40" ht="43.2" x14ac:dyDescent="0.3">
      <c r="A1070" t="s">
        <v>5373</v>
      </c>
      <c r="B1070" s="2" t="s">
        <v>15</v>
      </c>
      <c r="C1070" s="3">
        <v>40025</v>
      </c>
      <c r="D1070" t="s">
        <v>25</v>
      </c>
      <c r="E1070" t="s">
        <v>5374</v>
      </c>
      <c r="F1070" t="s">
        <v>5375</v>
      </c>
      <c r="G1070" t="s">
        <v>5376</v>
      </c>
      <c r="H1070" s="2" t="s">
        <v>38</v>
      </c>
      <c r="I1070" s="2" t="s">
        <v>30</v>
      </c>
      <c r="J1070" s="1" t="s">
        <v>5377</v>
      </c>
      <c r="K1070" s="1">
        <f t="shared" si="72"/>
        <v>1</v>
      </c>
      <c r="L1070" s="1">
        <f t="shared" si="72"/>
        <v>0</v>
      </c>
      <c r="M1070" s="1">
        <f t="shared" si="72"/>
        <v>0</v>
      </c>
      <c r="N1070" s="1">
        <f t="shared" si="72"/>
        <v>0</v>
      </c>
      <c r="O1070" s="1">
        <f t="shared" si="73"/>
        <v>1</v>
      </c>
      <c r="P1070" s="1" t="s">
        <v>18346</v>
      </c>
      <c r="Q1070" s="1" t="s">
        <v>18355</v>
      </c>
      <c r="R1070" s="1">
        <v>550</v>
      </c>
      <c r="S1070" s="9">
        <f t="shared" si="75"/>
        <v>410.13499999999999</v>
      </c>
      <c r="T1070" s="3">
        <v>44378</v>
      </c>
      <c r="U1070" s="8" t="s">
        <v>2851</v>
      </c>
      <c r="V1070" s="3">
        <v>44749</v>
      </c>
      <c r="W1070" s="8" t="s">
        <v>5378</v>
      </c>
      <c r="X1070" s="8">
        <v>4.7</v>
      </c>
      <c r="Y1070" s="10">
        <f t="shared" si="74"/>
        <v>1927.6345000000001</v>
      </c>
      <c r="Z1070" s="10">
        <f>IFERROR(INDEX(EFs!B:B,MATCH(P1070,EFs!A:A,0))*Dataset!Y1070/1000,0)</f>
        <v>1.7510495340753747</v>
      </c>
      <c r="AA1070">
        <v>32.940770000000001</v>
      </c>
      <c r="AB1070">
        <v>-117.09500300000001</v>
      </c>
      <c r="AC1070">
        <v>1</v>
      </c>
      <c r="AD1070" t="s">
        <v>18387</v>
      </c>
      <c r="AE1070">
        <v>10641</v>
      </c>
      <c r="AF1070" t="s">
        <v>18963</v>
      </c>
      <c r="AI1070" t="s">
        <v>18389</v>
      </c>
      <c r="AJ1070" t="s">
        <v>18390</v>
      </c>
      <c r="AK1070" t="s">
        <v>18391</v>
      </c>
      <c r="AL1070">
        <v>92131</v>
      </c>
      <c r="AM1070" t="s">
        <v>18392</v>
      </c>
      <c r="AN1070" t="s">
        <v>18407</v>
      </c>
    </row>
    <row r="1071" spans="1:40" ht="57.6" x14ac:dyDescent="0.3">
      <c r="A1071" t="s">
        <v>5379</v>
      </c>
      <c r="B1071" s="2" t="s">
        <v>15</v>
      </c>
      <c r="C1071" s="3">
        <v>40025</v>
      </c>
      <c r="D1071" t="s">
        <v>25</v>
      </c>
      <c r="E1071" t="s">
        <v>5374</v>
      </c>
      <c r="F1071" t="s">
        <v>5375</v>
      </c>
      <c r="G1071" t="s">
        <v>5376</v>
      </c>
      <c r="H1071" s="2" t="s">
        <v>38</v>
      </c>
      <c r="I1071" s="2" t="s">
        <v>30</v>
      </c>
      <c r="J1071" s="1" t="s">
        <v>5380</v>
      </c>
      <c r="K1071" s="1">
        <f t="shared" si="72"/>
        <v>1</v>
      </c>
      <c r="L1071" s="1">
        <f t="shared" si="72"/>
        <v>0</v>
      </c>
      <c r="M1071" s="1">
        <f t="shared" si="72"/>
        <v>0</v>
      </c>
      <c r="N1071" s="1">
        <f t="shared" si="72"/>
        <v>0</v>
      </c>
      <c r="O1071" s="1">
        <f t="shared" si="73"/>
        <v>1</v>
      </c>
      <c r="P1071" s="1" t="s">
        <v>18346</v>
      </c>
      <c r="Q1071" s="1" t="s">
        <v>18355</v>
      </c>
      <c r="R1071" s="1">
        <v>550</v>
      </c>
      <c r="S1071" s="9">
        <f t="shared" si="75"/>
        <v>410.13499999999999</v>
      </c>
      <c r="T1071" s="3">
        <v>44378</v>
      </c>
      <c r="U1071" s="8" t="s">
        <v>5381</v>
      </c>
      <c r="V1071" s="3">
        <v>44749</v>
      </c>
      <c r="W1071" s="8" t="s">
        <v>3114</v>
      </c>
      <c r="X1071" s="8">
        <v>0.8</v>
      </c>
      <c r="Y1071" s="10">
        <f t="shared" si="74"/>
        <v>328.108</v>
      </c>
      <c r="Z1071" s="10">
        <f>IFERROR(INDEX(EFs!B:B,MATCH(P1071,EFs!A:A,0))*Dataset!Y1071/1000,0)</f>
        <v>0.29805098452346801</v>
      </c>
      <c r="AA1071">
        <v>32.940770000000001</v>
      </c>
      <c r="AB1071">
        <v>-117.09500300000001</v>
      </c>
      <c r="AC1071">
        <v>1</v>
      </c>
      <c r="AD1071" t="s">
        <v>18387</v>
      </c>
      <c r="AE1071">
        <v>10641</v>
      </c>
      <c r="AF1071" t="s">
        <v>18963</v>
      </c>
      <c r="AI1071" t="s">
        <v>18389</v>
      </c>
      <c r="AJ1071" t="s">
        <v>18390</v>
      </c>
      <c r="AK1071" t="s">
        <v>18391</v>
      </c>
      <c r="AL1071">
        <v>92131</v>
      </c>
      <c r="AM1071" t="s">
        <v>18392</v>
      </c>
      <c r="AN1071" t="s">
        <v>18407</v>
      </c>
    </row>
    <row r="1072" spans="1:40" ht="43.2" x14ac:dyDescent="0.3">
      <c r="A1072" t="s">
        <v>5382</v>
      </c>
      <c r="B1072" s="2" t="s">
        <v>15</v>
      </c>
      <c r="C1072" s="3">
        <v>40025</v>
      </c>
      <c r="D1072" t="s">
        <v>25</v>
      </c>
      <c r="E1072" t="s">
        <v>4976</v>
      </c>
      <c r="F1072" t="s">
        <v>4440</v>
      </c>
      <c r="G1072" t="s">
        <v>4977</v>
      </c>
      <c r="H1072" s="2" t="s">
        <v>3078</v>
      </c>
      <c r="I1072" s="2" t="s">
        <v>236</v>
      </c>
      <c r="J1072" s="1" t="s">
        <v>5383</v>
      </c>
      <c r="K1072" s="1">
        <f t="shared" si="72"/>
        <v>1</v>
      </c>
      <c r="L1072" s="1">
        <f t="shared" si="72"/>
        <v>0</v>
      </c>
      <c r="M1072" s="1">
        <f t="shared" si="72"/>
        <v>0</v>
      </c>
      <c r="N1072" s="1">
        <f t="shared" si="72"/>
        <v>0</v>
      </c>
      <c r="O1072" s="1">
        <f t="shared" si="73"/>
        <v>1</v>
      </c>
      <c r="P1072" s="1" t="s">
        <v>18346</v>
      </c>
      <c r="Q1072" s="1">
        <v>400</v>
      </c>
      <c r="R1072" s="1">
        <v>2100</v>
      </c>
      <c r="S1072" s="9">
        <f t="shared" si="75"/>
        <v>400</v>
      </c>
      <c r="T1072" s="3">
        <v>44533</v>
      </c>
      <c r="U1072" s="8" t="s">
        <v>5384</v>
      </c>
      <c r="V1072" s="3">
        <v>44533</v>
      </c>
      <c r="W1072" s="8" t="s">
        <v>5385</v>
      </c>
      <c r="X1072" s="8">
        <v>11.7</v>
      </c>
      <c r="Y1072" s="10">
        <f t="shared" si="74"/>
        <v>4680</v>
      </c>
      <c r="Z1072" s="10">
        <f>IFERROR(INDEX(EFs!B:B,MATCH(P1072,EFs!A:A,0))*Dataset!Y1072/1000,0)</f>
        <v>4.2512788702800002</v>
      </c>
      <c r="AA1072">
        <v>32.822662999999999</v>
      </c>
      <c r="AB1072">
        <v>-117.17640900000001</v>
      </c>
      <c r="AC1072">
        <v>1</v>
      </c>
      <c r="AD1072" t="s">
        <v>18387</v>
      </c>
      <c r="AE1072">
        <v>5690</v>
      </c>
      <c r="AF1072" t="s">
        <v>18944</v>
      </c>
      <c r="AI1072" t="s">
        <v>18389</v>
      </c>
      <c r="AJ1072" t="s">
        <v>18390</v>
      </c>
      <c r="AK1072" t="s">
        <v>18391</v>
      </c>
      <c r="AL1072">
        <v>92117</v>
      </c>
      <c r="AM1072" t="s">
        <v>18392</v>
      </c>
      <c r="AN1072" t="s">
        <v>18393</v>
      </c>
    </row>
    <row r="1073" spans="1:40" ht="28.8" x14ac:dyDescent="0.3">
      <c r="A1073" t="s">
        <v>5386</v>
      </c>
      <c r="B1073" s="2" t="s">
        <v>15</v>
      </c>
      <c r="C1073" s="3">
        <v>40025</v>
      </c>
      <c r="D1073" t="s">
        <v>25</v>
      </c>
      <c r="E1073" t="s">
        <v>5166</v>
      </c>
      <c r="F1073" t="s">
        <v>5167</v>
      </c>
      <c r="G1073" t="s">
        <v>5168</v>
      </c>
      <c r="H1073" s="2" t="s">
        <v>397</v>
      </c>
      <c r="I1073" s="2" t="s">
        <v>75</v>
      </c>
      <c r="J1073" s="1" t="s">
        <v>5387</v>
      </c>
      <c r="K1073" s="1">
        <f t="shared" si="72"/>
        <v>1</v>
      </c>
      <c r="L1073" s="1">
        <f t="shared" si="72"/>
        <v>0</v>
      </c>
      <c r="M1073" s="1">
        <f t="shared" si="72"/>
        <v>0</v>
      </c>
      <c r="N1073" s="1">
        <f t="shared" si="72"/>
        <v>0</v>
      </c>
      <c r="O1073" s="1">
        <f t="shared" si="73"/>
        <v>1</v>
      </c>
      <c r="P1073" s="1" t="s">
        <v>18346</v>
      </c>
      <c r="Q1073" s="1" t="s">
        <v>18355</v>
      </c>
      <c r="R1073" s="1">
        <v>49</v>
      </c>
      <c r="S1073" s="9">
        <f t="shared" si="75"/>
        <v>36.539300000000004</v>
      </c>
      <c r="T1073" s="8"/>
      <c r="U1073" s="8"/>
      <c r="V1073" s="8"/>
      <c r="W1073" s="8"/>
      <c r="X1073" s="8"/>
      <c r="Y1073" s="10">
        <f t="shared" si="74"/>
        <v>0</v>
      </c>
      <c r="Z1073" s="10">
        <f>IFERROR(INDEX(EFs!B:B,MATCH(P1073,EFs!A:A,0))*Dataset!Y1073/1000,0)</f>
        <v>0</v>
      </c>
      <c r="AA1073">
        <v>33.126658999999997</v>
      </c>
      <c r="AB1073">
        <v>-117.155086</v>
      </c>
      <c r="AC1073">
        <v>1</v>
      </c>
      <c r="AD1073" t="s">
        <v>18387</v>
      </c>
      <c r="AE1073">
        <v>333</v>
      </c>
      <c r="AF1073" t="s">
        <v>18816</v>
      </c>
      <c r="AI1073" t="s">
        <v>18466</v>
      </c>
      <c r="AJ1073" t="s">
        <v>18390</v>
      </c>
      <c r="AK1073" t="s">
        <v>18391</v>
      </c>
      <c r="AL1073">
        <v>92078</v>
      </c>
      <c r="AM1073" t="s">
        <v>18392</v>
      </c>
      <c r="AN1073" t="s">
        <v>18393</v>
      </c>
    </row>
    <row r="1074" spans="1:40" ht="28.8" x14ac:dyDescent="0.3">
      <c r="A1074" t="s">
        <v>5388</v>
      </c>
      <c r="B1074" s="2" t="s">
        <v>15</v>
      </c>
      <c r="C1074" s="3">
        <v>40025</v>
      </c>
      <c r="D1074" t="s">
        <v>25</v>
      </c>
      <c r="E1074" t="s">
        <v>2565</v>
      </c>
      <c r="G1074" t="s">
        <v>2566</v>
      </c>
      <c r="H1074" s="2" t="s">
        <v>217</v>
      </c>
      <c r="I1074" s="2" t="s">
        <v>218</v>
      </c>
      <c r="J1074" s="1" t="s">
        <v>5389</v>
      </c>
      <c r="K1074" s="1">
        <f t="shared" si="72"/>
        <v>1</v>
      </c>
      <c r="L1074" s="1">
        <f t="shared" si="72"/>
        <v>0</v>
      </c>
      <c r="M1074" s="1">
        <f t="shared" si="72"/>
        <v>0</v>
      </c>
      <c r="N1074" s="1">
        <f t="shared" si="72"/>
        <v>0</v>
      </c>
      <c r="O1074" s="1">
        <f t="shared" si="73"/>
        <v>1</v>
      </c>
      <c r="P1074" s="1" t="s">
        <v>18346</v>
      </c>
      <c r="Q1074" s="1">
        <v>138</v>
      </c>
      <c r="R1074" s="1">
        <v>182</v>
      </c>
      <c r="S1074" s="9">
        <f t="shared" si="75"/>
        <v>138</v>
      </c>
      <c r="T1074" s="3">
        <v>44623</v>
      </c>
      <c r="U1074" s="8" t="s">
        <v>3157</v>
      </c>
      <c r="V1074" s="3">
        <v>44623</v>
      </c>
      <c r="W1074" s="8" t="s">
        <v>5390</v>
      </c>
      <c r="X1074" s="8">
        <v>6.3</v>
      </c>
      <c r="Y1074" s="10">
        <f t="shared" si="74"/>
        <v>869.4</v>
      </c>
      <c r="Z1074" s="10">
        <f>IFERROR(INDEX(EFs!B:B,MATCH(P1074,EFs!A:A,0))*Dataset!Y1074/1000,0)</f>
        <v>0.78975680551740002</v>
      </c>
      <c r="AA1074">
        <v>32.576549</v>
      </c>
      <c r="AB1074">
        <v>-117.037361</v>
      </c>
      <c r="AC1074">
        <v>1</v>
      </c>
      <c r="AD1074" t="s">
        <v>18387</v>
      </c>
      <c r="AE1074">
        <v>950</v>
      </c>
      <c r="AF1074" t="s">
        <v>18705</v>
      </c>
      <c r="AI1074" t="s">
        <v>18389</v>
      </c>
      <c r="AJ1074" t="s">
        <v>18390</v>
      </c>
      <c r="AK1074" t="s">
        <v>18391</v>
      </c>
      <c r="AL1074">
        <v>92154</v>
      </c>
      <c r="AM1074" t="s">
        <v>18392</v>
      </c>
      <c r="AN1074" t="s">
        <v>18393</v>
      </c>
    </row>
    <row r="1075" spans="1:40" ht="28.8" x14ac:dyDescent="0.3">
      <c r="A1075" t="s">
        <v>5391</v>
      </c>
      <c r="B1075" s="2" t="s">
        <v>15</v>
      </c>
      <c r="C1075" s="3">
        <v>40025</v>
      </c>
      <c r="D1075" t="s">
        <v>25</v>
      </c>
      <c r="E1075" t="s">
        <v>3816</v>
      </c>
      <c r="F1075" t="s">
        <v>36</v>
      </c>
      <c r="G1075" t="s">
        <v>3817</v>
      </c>
      <c r="H1075" s="2" t="s">
        <v>320</v>
      </c>
      <c r="I1075" s="2" t="s">
        <v>46</v>
      </c>
      <c r="J1075" s="1" t="s">
        <v>5392</v>
      </c>
      <c r="K1075" s="1">
        <f t="shared" si="72"/>
        <v>1</v>
      </c>
      <c r="L1075" s="1">
        <f t="shared" si="72"/>
        <v>0</v>
      </c>
      <c r="M1075" s="1">
        <f t="shared" si="72"/>
        <v>0</v>
      </c>
      <c r="N1075" s="1">
        <f t="shared" si="72"/>
        <v>0</v>
      </c>
      <c r="O1075" s="1">
        <f t="shared" si="73"/>
        <v>1</v>
      </c>
      <c r="P1075" s="1" t="s">
        <v>18346</v>
      </c>
      <c r="Q1075" s="1" t="s">
        <v>18355</v>
      </c>
      <c r="R1075" s="1">
        <v>68</v>
      </c>
      <c r="S1075" s="9">
        <f t="shared" si="75"/>
        <v>50.707599999999999</v>
      </c>
      <c r="T1075" s="3">
        <v>44370</v>
      </c>
      <c r="U1075" s="8" t="s">
        <v>5393</v>
      </c>
      <c r="V1075" s="3">
        <v>44763</v>
      </c>
      <c r="W1075" s="8" t="s">
        <v>5394</v>
      </c>
      <c r="X1075" s="8">
        <v>9.5</v>
      </c>
      <c r="Y1075" s="10">
        <f t="shared" si="74"/>
        <v>481.72219999999999</v>
      </c>
      <c r="Z1075" s="10">
        <f>IFERROR(INDEX(EFs!B:B,MATCH(P1075,EFs!A:A,0))*Dataset!Y1075/1000,0)</f>
        <v>0.43759303636854624</v>
      </c>
      <c r="AA1075">
        <v>32.875765999999999</v>
      </c>
      <c r="AB1075">
        <v>-117.239553</v>
      </c>
      <c r="AC1075">
        <v>0.9</v>
      </c>
      <c r="AD1075" t="s">
        <v>18387</v>
      </c>
      <c r="AE1075">
        <v>9500</v>
      </c>
      <c r="AF1075" t="s">
        <v>18451</v>
      </c>
      <c r="AG1075" t="s">
        <v>18831</v>
      </c>
      <c r="AH1075">
        <v>89</v>
      </c>
      <c r="AI1075" t="s">
        <v>18428</v>
      </c>
      <c r="AJ1075" t="s">
        <v>18390</v>
      </c>
      <c r="AK1075" t="s">
        <v>18391</v>
      </c>
      <c r="AL1075">
        <v>92093</v>
      </c>
      <c r="AM1075" t="s">
        <v>18392</v>
      </c>
      <c r="AN1075" t="s">
        <v>18393</v>
      </c>
    </row>
    <row r="1076" spans="1:40" ht="43.2" x14ac:dyDescent="0.3">
      <c r="A1076" t="s">
        <v>5395</v>
      </c>
      <c r="B1076" s="2" t="s">
        <v>15</v>
      </c>
      <c r="C1076" s="3">
        <v>40025</v>
      </c>
      <c r="D1076" t="s">
        <v>25</v>
      </c>
      <c r="E1076" t="s">
        <v>3816</v>
      </c>
      <c r="F1076" t="s">
        <v>36</v>
      </c>
      <c r="G1076" t="s">
        <v>3817</v>
      </c>
      <c r="H1076" s="2" t="s">
        <v>320</v>
      </c>
      <c r="I1076" s="2" t="s">
        <v>46</v>
      </c>
      <c r="J1076" s="1" t="s">
        <v>5396</v>
      </c>
      <c r="K1076" s="1">
        <f t="shared" si="72"/>
        <v>1</v>
      </c>
      <c r="L1076" s="1">
        <f t="shared" si="72"/>
        <v>0</v>
      </c>
      <c r="M1076" s="1">
        <f t="shared" si="72"/>
        <v>0</v>
      </c>
      <c r="N1076" s="1">
        <f t="shared" si="72"/>
        <v>0</v>
      </c>
      <c r="O1076" s="1">
        <f t="shared" si="73"/>
        <v>1</v>
      </c>
      <c r="P1076" s="1" t="s">
        <v>18346</v>
      </c>
      <c r="Q1076" s="1" t="s">
        <v>18355</v>
      </c>
      <c r="R1076" s="1">
        <v>102</v>
      </c>
      <c r="S1076" s="9">
        <f t="shared" si="75"/>
        <v>76.061400000000006</v>
      </c>
      <c r="T1076" s="3">
        <v>44370</v>
      </c>
      <c r="U1076" s="8" t="s">
        <v>5397</v>
      </c>
      <c r="V1076" s="3">
        <v>44767</v>
      </c>
      <c r="W1076" s="8" t="s">
        <v>1819</v>
      </c>
      <c r="X1076" s="8">
        <v>9.4</v>
      </c>
      <c r="Y1076" s="10">
        <f t="shared" si="74"/>
        <v>714.97716000000014</v>
      </c>
      <c r="Z1076" s="10">
        <f>IFERROR(INDEX(EFs!B:B,MATCH(P1076,EFs!A:A,0))*Dataset!Y1076/1000,0)</f>
        <v>0.64948019082068442</v>
      </c>
      <c r="AA1076">
        <v>32.875765999999999</v>
      </c>
      <c r="AB1076">
        <v>-117.239553</v>
      </c>
      <c r="AC1076">
        <v>0.9</v>
      </c>
      <c r="AD1076" t="s">
        <v>18387</v>
      </c>
      <c r="AE1076">
        <v>9500</v>
      </c>
      <c r="AF1076" t="s">
        <v>18451</v>
      </c>
      <c r="AG1076" t="s">
        <v>18831</v>
      </c>
      <c r="AH1076">
        <v>89</v>
      </c>
      <c r="AI1076" t="s">
        <v>18428</v>
      </c>
      <c r="AJ1076" t="s">
        <v>18390</v>
      </c>
      <c r="AK1076" t="s">
        <v>18391</v>
      </c>
      <c r="AL1076">
        <v>92093</v>
      </c>
      <c r="AM1076" t="s">
        <v>18392</v>
      </c>
      <c r="AN1076" t="s">
        <v>18393</v>
      </c>
    </row>
    <row r="1077" spans="1:40" ht="43.2" x14ac:dyDescent="0.3">
      <c r="A1077" t="s">
        <v>5398</v>
      </c>
      <c r="B1077" s="2" t="s">
        <v>15</v>
      </c>
      <c r="C1077" s="3">
        <v>40025</v>
      </c>
      <c r="D1077" t="s">
        <v>25</v>
      </c>
      <c r="E1077" t="s">
        <v>4760</v>
      </c>
      <c r="F1077" t="s">
        <v>4761</v>
      </c>
      <c r="G1077" t="s">
        <v>4762</v>
      </c>
      <c r="H1077" s="2" t="s">
        <v>4763</v>
      </c>
      <c r="I1077" s="2" t="s">
        <v>20</v>
      </c>
      <c r="J1077" s="1" t="s">
        <v>5399</v>
      </c>
      <c r="K1077" s="1">
        <f t="shared" si="72"/>
        <v>1</v>
      </c>
      <c r="L1077" s="1">
        <f t="shared" si="72"/>
        <v>0</v>
      </c>
      <c r="M1077" s="1">
        <f t="shared" si="72"/>
        <v>0</v>
      </c>
      <c r="N1077" s="1">
        <f t="shared" si="72"/>
        <v>0</v>
      </c>
      <c r="O1077" s="1">
        <f t="shared" si="73"/>
        <v>1</v>
      </c>
      <c r="P1077" s="1" t="s">
        <v>18346</v>
      </c>
      <c r="Q1077" s="1" t="s">
        <v>18355</v>
      </c>
      <c r="R1077" s="1">
        <v>278</v>
      </c>
      <c r="S1077" s="9">
        <f t="shared" si="75"/>
        <v>207.30460000000002</v>
      </c>
      <c r="T1077" s="8"/>
      <c r="U1077" s="8"/>
      <c r="V1077" s="8"/>
      <c r="W1077" s="8"/>
      <c r="X1077" s="8"/>
      <c r="Y1077" s="10">
        <f t="shared" si="74"/>
        <v>0</v>
      </c>
      <c r="Z1077" s="10">
        <f>IFERROR(INDEX(EFs!B:B,MATCH(P1077,EFs!A:A,0))*Dataset!Y1077/1000,0)</f>
        <v>0</v>
      </c>
      <c r="AA1077">
        <v>32.724102999999999</v>
      </c>
      <c r="AB1077">
        <v>-117.170912</v>
      </c>
      <c r="AC1077">
        <v>1</v>
      </c>
      <c r="AD1077" t="s">
        <v>18422</v>
      </c>
      <c r="AI1077" t="s">
        <v>18389</v>
      </c>
      <c r="AJ1077" t="s">
        <v>18390</v>
      </c>
      <c r="AK1077" t="s">
        <v>18391</v>
      </c>
      <c r="AL1077">
        <v>92101</v>
      </c>
      <c r="AM1077" t="s">
        <v>18392</v>
      </c>
      <c r="AN1077" t="s">
        <v>18397</v>
      </c>
    </row>
    <row r="1078" spans="1:40" ht="43.2" x14ac:dyDescent="0.3">
      <c r="A1078" t="s">
        <v>5400</v>
      </c>
      <c r="B1078" s="2" t="s">
        <v>15</v>
      </c>
      <c r="C1078" s="3">
        <v>40025</v>
      </c>
      <c r="D1078" t="s">
        <v>16</v>
      </c>
      <c r="E1078" t="s">
        <v>1036</v>
      </c>
      <c r="F1078" t="s">
        <v>27</v>
      </c>
      <c r="G1078" t="s">
        <v>5401</v>
      </c>
      <c r="H1078" s="2" t="s">
        <v>19</v>
      </c>
      <c r="I1078" s="2" t="s">
        <v>20</v>
      </c>
      <c r="J1078" s="1" t="s">
        <v>5402</v>
      </c>
      <c r="K1078" s="1">
        <f t="shared" si="72"/>
        <v>1</v>
      </c>
      <c r="L1078" s="1">
        <f t="shared" si="72"/>
        <v>0</v>
      </c>
      <c r="M1078" s="1">
        <f t="shared" si="72"/>
        <v>0</v>
      </c>
      <c r="N1078" s="1">
        <f t="shared" si="72"/>
        <v>0</v>
      </c>
      <c r="O1078" s="1">
        <f t="shared" si="73"/>
        <v>1</v>
      </c>
      <c r="P1078" s="1" t="s">
        <v>18346</v>
      </c>
      <c r="Q1078" s="1" t="s">
        <v>18355</v>
      </c>
      <c r="R1078" s="1">
        <v>2876</v>
      </c>
      <c r="S1078" s="9">
        <f t="shared" si="75"/>
        <v>2144.6332000000002</v>
      </c>
      <c r="T1078" s="3">
        <v>44403</v>
      </c>
      <c r="U1078" s="8" t="s">
        <v>1287</v>
      </c>
      <c r="V1078" s="3">
        <v>44403</v>
      </c>
      <c r="W1078" s="8" t="s">
        <v>2545</v>
      </c>
      <c r="X1078" s="8">
        <v>10</v>
      </c>
      <c r="Y1078" s="10">
        <f t="shared" si="74"/>
        <v>21446.332000000002</v>
      </c>
      <c r="Z1078" s="10">
        <f>IFERROR(INDEX(EFs!B:B,MATCH(P1078,EFs!A:A,0))*Dataset!Y1078/1000,0)</f>
        <v>19.481696170215773</v>
      </c>
      <c r="AA1078">
        <v>32.717275000000001</v>
      </c>
      <c r="AB1078">
        <v>-117.156305</v>
      </c>
      <c r="AC1078">
        <v>1</v>
      </c>
      <c r="AD1078" t="s">
        <v>18387</v>
      </c>
      <c r="AE1078">
        <v>1125</v>
      </c>
      <c r="AF1078" t="s">
        <v>18612</v>
      </c>
      <c r="AI1078" t="s">
        <v>18389</v>
      </c>
      <c r="AJ1078" t="s">
        <v>18390</v>
      </c>
      <c r="AK1078" t="s">
        <v>18391</v>
      </c>
      <c r="AL1078">
        <v>92101</v>
      </c>
      <c r="AM1078" t="s">
        <v>18392</v>
      </c>
      <c r="AN1078" t="s">
        <v>18393</v>
      </c>
    </row>
    <row r="1079" spans="1:40" ht="43.2" x14ac:dyDescent="0.3">
      <c r="A1079" t="s">
        <v>5403</v>
      </c>
      <c r="B1079" s="2" t="s">
        <v>15</v>
      </c>
      <c r="C1079" s="3">
        <v>40025</v>
      </c>
      <c r="D1079" t="s">
        <v>193</v>
      </c>
      <c r="F1079" t="s">
        <v>5404</v>
      </c>
      <c r="G1079" t="s">
        <v>5405</v>
      </c>
      <c r="H1079" s="2" t="s">
        <v>647</v>
      </c>
      <c r="I1079" s="2" t="s">
        <v>218</v>
      </c>
      <c r="J1079" s="1" t="s">
        <v>5406</v>
      </c>
      <c r="K1079" s="1">
        <f t="shared" si="72"/>
        <v>0</v>
      </c>
      <c r="L1079" s="1">
        <f t="shared" si="72"/>
        <v>0</v>
      </c>
      <c r="M1079" s="1">
        <f t="shared" si="72"/>
        <v>0</v>
      </c>
      <c r="N1079" s="1">
        <f t="shared" si="72"/>
        <v>0</v>
      </c>
      <c r="O1079" s="1">
        <f t="shared" si="73"/>
        <v>0</v>
      </c>
      <c r="P1079" s="1" t="s">
        <v>18352</v>
      </c>
      <c r="Q1079" s="1" t="s">
        <v>18355</v>
      </c>
      <c r="R1079" s="1">
        <v>175</v>
      </c>
      <c r="S1079" s="9">
        <f t="shared" si="75"/>
        <v>130.4975</v>
      </c>
      <c r="T1079" s="8"/>
      <c r="U1079" s="8"/>
      <c r="V1079" s="8"/>
      <c r="W1079" s="8"/>
      <c r="X1079" s="8"/>
      <c r="Y1079" s="10">
        <f t="shared" si="74"/>
        <v>0</v>
      </c>
      <c r="Z1079" s="10">
        <f>IFERROR(INDEX(EFs!B:B,MATCH(P1079,EFs!A:A,0))*Dataset!Y1079/1000,0)</f>
        <v>0</v>
      </c>
      <c r="AA1079">
        <v>32.724102999999999</v>
      </c>
      <c r="AB1079">
        <v>-117.170912</v>
      </c>
      <c r="AC1079">
        <v>0.5</v>
      </c>
      <c r="AD1079" t="s">
        <v>18422</v>
      </c>
      <c r="AI1079" t="s">
        <v>18389</v>
      </c>
      <c r="AJ1079" t="s">
        <v>18390</v>
      </c>
      <c r="AK1079" t="s">
        <v>18391</v>
      </c>
      <c r="AL1079">
        <v>92101</v>
      </c>
      <c r="AM1079" t="s">
        <v>18392</v>
      </c>
      <c r="AN1079" t="s">
        <v>18397</v>
      </c>
    </row>
    <row r="1080" spans="1:40" ht="43.2" x14ac:dyDescent="0.3">
      <c r="A1080" t="s">
        <v>5407</v>
      </c>
      <c r="B1080" s="2" t="s">
        <v>15</v>
      </c>
      <c r="C1080" s="3">
        <v>40025</v>
      </c>
      <c r="D1080" t="s">
        <v>25</v>
      </c>
      <c r="E1080" t="s">
        <v>2643</v>
      </c>
      <c r="F1080" t="s">
        <v>2018</v>
      </c>
      <c r="G1080" t="s">
        <v>2644</v>
      </c>
      <c r="H1080" s="2" t="s">
        <v>91</v>
      </c>
      <c r="I1080" s="2" t="s">
        <v>92</v>
      </c>
      <c r="J1080" s="1" t="s">
        <v>5408</v>
      </c>
      <c r="K1080" s="1">
        <f t="shared" si="72"/>
        <v>1</v>
      </c>
      <c r="L1080" s="1">
        <f t="shared" si="72"/>
        <v>0</v>
      </c>
      <c r="M1080" s="1">
        <f t="shared" si="72"/>
        <v>0</v>
      </c>
      <c r="N1080" s="1">
        <f t="shared" si="72"/>
        <v>0</v>
      </c>
      <c r="O1080" s="1">
        <f t="shared" si="73"/>
        <v>1</v>
      </c>
      <c r="P1080" s="1" t="s">
        <v>18346</v>
      </c>
      <c r="Q1080" s="1" t="s">
        <v>18355</v>
      </c>
      <c r="R1080" s="1">
        <v>102</v>
      </c>
      <c r="S1080" s="9">
        <f t="shared" si="75"/>
        <v>76.061400000000006</v>
      </c>
      <c r="T1080" s="3">
        <v>44371</v>
      </c>
      <c r="U1080" s="8" t="s">
        <v>5409</v>
      </c>
      <c r="V1080" s="3">
        <v>44736</v>
      </c>
      <c r="W1080" s="8" t="s">
        <v>5410</v>
      </c>
      <c r="X1080" s="8">
        <v>7.8</v>
      </c>
      <c r="Y1080" s="10">
        <f t="shared" si="74"/>
        <v>593.27892000000008</v>
      </c>
      <c r="Z1080" s="10">
        <f>IFERROR(INDEX(EFs!B:B,MATCH(P1080,EFs!A:A,0))*Dataset!Y1080/1000,0)</f>
        <v>0.53893037110652542</v>
      </c>
      <c r="AA1080">
        <v>32.699235000000002</v>
      </c>
      <c r="AB1080">
        <v>-117.209642</v>
      </c>
      <c r="AC1080">
        <v>1</v>
      </c>
      <c r="AD1080" t="s">
        <v>18422</v>
      </c>
      <c r="AI1080" t="s">
        <v>18458</v>
      </c>
      <c r="AJ1080" t="s">
        <v>18390</v>
      </c>
      <c r="AK1080" t="s">
        <v>18391</v>
      </c>
      <c r="AL1080">
        <v>92118</v>
      </c>
      <c r="AM1080" t="s">
        <v>18392</v>
      </c>
      <c r="AN1080" t="s">
        <v>18397</v>
      </c>
    </row>
    <row r="1081" spans="1:40" ht="57.6" x14ac:dyDescent="0.3">
      <c r="A1081" t="s">
        <v>5411</v>
      </c>
      <c r="B1081" s="2" t="s">
        <v>15</v>
      </c>
      <c r="C1081" s="3">
        <v>40025</v>
      </c>
      <c r="D1081" t="s">
        <v>25</v>
      </c>
      <c r="E1081" t="s">
        <v>2822</v>
      </c>
      <c r="G1081" t="s">
        <v>2823</v>
      </c>
      <c r="H1081" s="2" t="s">
        <v>2824</v>
      </c>
      <c r="I1081" s="2" t="s">
        <v>46</v>
      </c>
      <c r="J1081" s="1" t="s">
        <v>5412</v>
      </c>
      <c r="K1081" s="1">
        <f t="shared" si="72"/>
        <v>1</v>
      </c>
      <c r="L1081" s="1">
        <f t="shared" si="72"/>
        <v>0</v>
      </c>
      <c r="M1081" s="1">
        <f t="shared" si="72"/>
        <v>0</v>
      </c>
      <c r="N1081" s="1">
        <f t="shared" si="72"/>
        <v>0</v>
      </c>
      <c r="O1081" s="1">
        <f t="shared" si="73"/>
        <v>1</v>
      </c>
      <c r="P1081" s="1" t="s">
        <v>18346</v>
      </c>
      <c r="Q1081" s="1" t="s">
        <v>18355</v>
      </c>
      <c r="R1081" s="1">
        <v>250</v>
      </c>
      <c r="S1081" s="9">
        <f t="shared" si="75"/>
        <v>186.42500000000001</v>
      </c>
      <c r="T1081" s="3">
        <v>44749</v>
      </c>
      <c r="U1081" s="8" t="s">
        <v>5413</v>
      </c>
      <c r="V1081" s="3">
        <v>44749</v>
      </c>
      <c r="W1081" s="8" t="s">
        <v>2943</v>
      </c>
      <c r="X1081" s="8">
        <v>2.5</v>
      </c>
      <c r="Y1081" s="10">
        <f t="shared" si="74"/>
        <v>466.0625</v>
      </c>
      <c r="Z1081" s="10">
        <f>IFERROR(INDEX(EFs!B:B,MATCH(P1081,EFs!A:A,0))*Dataset!Y1081/1000,0)</f>
        <v>0.42336787574356255</v>
      </c>
      <c r="AA1081">
        <v>32.724037000000003</v>
      </c>
      <c r="AB1081">
        <v>-117.247873</v>
      </c>
      <c r="AC1081">
        <v>0.7</v>
      </c>
      <c r="AD1081" t="s">
        <v>18408</v>
      </c>
      <c r="AF1081" t="s">
        <v>18732</v>
      </c>
      <c r="AI1081" t="s">
        <v>18389</v>
      </c>
      <c r="AJ1081" t="s">
        <v>18390</v>
      </c>
      <c r="AK1081" t="s">
        <v>18391</v>
      </c>
      <c r="AL1081">
        <v>92107</v>
      </c>
      <c r="AM1081" t="s">
        <v>18392</v>
      </c>
      <c r="AN1081" t="s">
        <v>18397</v>
      </c>
    </row>
    <row r="1082" spans="1:40" ht="43.2" x14ac:dyDescent="0.3">
      <c r="A1082" t="s">
        <v>5414</v>
      </c>
      <c r="B1082" s="2" t="s">
        <v>15</v>
      </c>
      <c r="C1082" s="3">
        <v>40025</v>
      </c>
      <c r="D1082" t="s">
        <v>25</v>
      </c>
      <c r="E1082" t="s">
        <v>5415</v>
      </c>
      <c r="F1082" t="s">
        <v>5416</v>
      </c>
      <c r="G1082" t="s">
        <v>5417</v>
      </c>
      <c r="H1082" s="2" t="s">
        <v>1542</v>
      </c>
      <c r="I1082" s="2" t="s">
        <v>236</v>
      </c>
      <c r="J1082" s="1" t="s">
        <v>5418</v>
      </c>
      <c r="K1082" s="1">
        <f t="shared" si="72"/>
        <v>1</v>
      </c>
      <c r="L1082" s="1">
        <f t="shared" si="72"/>
        <v>0</v>
      </c>
      <c r="M1082" s="1">
        <f t="shared" si="72"/>
        <v>0</v>
      </c>
      <c r="N1082" s="1">
        <f t="shared" si="72"/>
        <v>0</v>
      </c>
      <c r="O1082" s="1">
        <f t="shared" si="73"/>
        <v>1</v>
      </c>
      <c r="P1082" s="1" t="s">
        <v>18346</v>
      </c>
      <c r="Q1082" s="1" t="s">
        <v>18355</v>
      </c>
      <c r="R1082" s="1">
        <v>600</v>
      </c>
      <c r="S1082" s="9">
        <f t="shared" si="75"/>
        <v>447.42</v>
      </c>
      <c r="T1082" s="3">
        <v>44413</v>
      </c>
      <c r="U1082" s="8" t="s">
        <v>5419</v>
      </c>
      <c r="V1082" s="3">
        <v>44413</v>
      </c>
      <c r="W1082" s="8" t="s">
        <v>5420</v>
      </c>
      <c r="X1082" s="8">
        <v>3.3</v>
      </c>
      <c r="Y1082" s="10">
        <f t="shared" si="74"/>
        <v>1476.4859999999999</v>
      </c>
      <c r="Z1082" s="10">
        <f>IFERROR(INDEX(EFs!B:B,MATCH(P1082,EFs!A:A,0))*Dataset!Y1082/1000,0)</f>
        <v>1.3412294303556058</v>
      </c>
      <c r="AA1082">
        <v>32.814208000000001</v>
      </c>
      <c r="AB1082">
        <v>-117.155134</v>
      </c>
      <c r="AC1082">
        <v>1</v>
      </c>
      <c r="AD1082" t="s">
        <v>18387</v>
      </c>
      <c r="AE1082">
        <v>7888</v>
      </c>
      <c r="AF1082" t="s">
        <v>18886</v>
      </c>
      <c r="AI1082" t="s">
        <v>18389</v>
      </c>
      <c r="AJ1082" t="s">
        <v>18390</v>
      </c>
      <c r="AK1082" t="s">
        <v>18391</v>
      </c>
      <c r="AL1082">
        <v>92111</v>
      </c>
      <c r="AM1082" t="s">
        <v>18392</v>
      </c>
      <c r="AN1082" t="s">
        <v>18393</v>
      </c>
    </row>
    <row r="1083" spans="1:40" ht="28.8" x14ac:dyDescent="0.3">
      <c r="A1083" t="s">
        <v>5421</v>
      </c>
      <c r="B1083" s="2" t="s">
        <v>15</v>
      </c>
      <c r="C1083" s="3">
        <v>40025</v>
      </c>
      <c r="D1083" t="s">
        <v>25</v>
      </c>
      <c r="E1083" t="s">
        <v>4822</v>
      </c>
      <c r="G1083" t="s">
        <v>5422</v>
      </c>
      <c r="H1083" s="2" t="s">
        <v>781</v>
      </c>
      <c r="I1083" s="2" t="s">
        <v>782</v>
      </c>
      <c r="J1083" s="1" t="s">
        <v>5423</v>
      </c>
      <c r="K1083" s="1">
        <f t="shared" si="72"/>
        <v>1</v>
      </c>
      <c r="L1083" s="1">
        <f t="shared" si="72"/>
        <v>0</v>
      </c>
      <c r="M1083" s="1">
        <f t="shared" si="72"/>
        <v>0</v>
      </c>
      <c r="N1083" s="1">
        <f t="shared" si="72"/>
        <v>0</v>
      </c>
      <c r="O1083" s="1">
        <f t="shared" si="73"/>
        <v>1</v>
      </c>
      <c r="P1083" s="1" t="s">
        <v>18346</v>
      </c>
      <c r="Q1083" s="1" t="s">
        <v>18355</v>
      </c>
      <c r="R1083" s="1">
        <v>910</v>
      </c>
      <c r="S1083" s="9">
        <f t="shared" si="75"/>
        <v>678.58699999999999</v>
      </c>
      <c r="T1083" s="3">
        <v>44587</v>
      </c>
      <c r="U1083" s="8" t="s">
        <v>5424</v>
      </c>
      <c r="V1083" s="3">
        <v>44587</v>
      </c>
      <c r="W1083" s="8" t="s">
        <v>3225</v>
      </c>
      <c r="X1083" s="8">
        <v>1.4</v>
      </c>
      <c r="Y1083" s="10">
        <f t="shared" si="74"/>
        <v>950.02179999999987</v>
      </c>
      <c r="Z1083" s="10">
        <f>IFERROR(INDEX(EFs!B:B,MATCH(P1083,EFs!A:A,0))*Dataset!Y1083/1000,0)</f>
        <v>0.8629930779156777</v>
      </c>
      <c r="AA1083">
        <v>32.894629999999999</v>
      </c>
      <c r="AB1083">
        <v>-117.237582</v>
      </c>
      <c r="AC1083">
        <v>1</v>
      </c>
      <c r="AD1083" t="s">
        <v>18387</v>
      </c>
      <c r="AE1083">
        <v>3528</v>
      </c>
      <c r="AF1083" t="s">
        <v>18585</v>
      </c>
      <c r="AI1083" t="s">
        <v>18389</v>
      </c>
      <c r="AJ1083" t="s">
        <v>18390</v>
      </c>
      <c r="AK1083" t="s">
        <v>18391</v>
      </c>
      <c r="AL1083">
        <v>92121</v>
      </c>
      <c r="AM1083" t="s">
        <v>18392</v>
      </c>
      <c r="AN1083" t="s">
        <v>18407</v>
      </c>
    </row>
    <row r="1084" spans="1:40" ht="43.2" x14ac:dyDescent="0.3">
      <c r="A1084" t="s">
        <v>5425</v>
      </c>
      <c r="B1084" s="2" t="s">
        <v>15</v>
      </c>
      <c r="C1084" s="3">
        <v>40025</v>
      </c>
      <c r="D1084" t="s">
        <v>25</v>
      </c>
      <c r="E1084" t="s">
        <v>1958</v>
      </c>
      <c r="F1084" t="s">
        <v>1959</v>
      </c>
      <c r="G1084" t="s">
        <v>5426</v>
      </c>
      <c r="H1084" s="2" t="s">
        <v>1961</v>
      </c>
      <c r="I1084" s="2" t="s">
        <v>328</v>
      </c>
      <c r="J1084" s="1" t="s">
        <v>5427</v>
      </c>
      <c r="K1084" s="1">
        <f t="shared" si="72"/>
        <v>1</v>
      </c>
      <c r="L1084" s="1">
        <f t="shared" si="72"/>
        <v>0</v>
      </c>
      <c r="M1084" s="1">
        <f t="shared" si="72"/>
        <v>0</v>
      </c>
      <c r="N1084" s="1">
        <f t="shared" si="72"/>
        <v>0</v>
      </c>
      <c r="O1084" s="1">
        <f t="shared" si="73"/>
        <v>1</v>
      </c>
      <c r="P1084" s="1" t="s">
        <v>18346</v>
      </c>
      <c r="Q1084" s="1" t="s">
        <v>18355</v>
      </c>
      <c r="R1084" s="1">
        <v>325</v>
      </c>
      <c r="S1084" s="9">
        <f t="shared" si="75"/>
        <v>242.35250000000002</v>
      </c>
      <c r="T1084" s="3">
        <v>44691</v>
      </c>
      <c r="U1084" s="8" t="s">
        <v>5428</v>
      </c>
      <c r="V1084" s="3">
        <v>44691</v>
      </c>
      <c r="W1084" s="8" t="s">
        <v>5429</v>
      </c>
      <c r="X1084" s="8">
        <v>0.2</v>
      </c>
      <c r="Y1084" s="10">
        <f t="shared" si="74"/>
        <v>48.470500000000008</v>
      </c>
      <c r="Z1084" s="10">
        <f>IFERROR(INDEX(EFs!B:B,MATCH(P1084,EFs!A:A,0))*Dataset!Y1084/1000,0)</f>
        <v>4.4030259077330505E-2</v>
      </c>
      <c r="AA1084">
        <v>32.604225999999997</v>
      </c>
      <c r="AB1084">
        <v>-116.467046</v>
      </c>
      <c r="AC1084">
        <v>1</v>
      </c>
      <c r="AD1084" t="s">
        <v>18387</v>
      </c>
      <c r="AE1084">
        <v>957</v>
      </c>
      <c r="AF1084" t="s">
        <v>18964</v>
      </c>
      <c r="AI1084" t="s">
        <v>18643</v>
      </c>
      <c r="AJ1084" t="s">
        <v>18390</v>
      </c>
      <c r="AK1084" t="s">
        <v>18391</v>
      </c>
      <c r="AL1084">
        <v>91906</v>
      </c>
      <c r="AM1084" t="s">
        <v>18392</v>
      </c>
      <c r="AN1084" t="s">
        <v>18393</v>
      </c>
    </row>
    <row r="1085" spans="1:40" ht="43.2" x14ac:dyDescent="0.3">
      <c r="A1085" t="s">
        <v>5430</v>
      </c>
      <c r="B1085" s="2" t="s">
        <v>15</v>
      </c>
      <c r="C1085" s="3">
        <v>40025</v>
      </c>
      <c r="D1085" t="s">
        <v>16</v>
      </c>
      <c r="E1085" t="s">
        <v>5431</v>
      </c>
      <c r="F1085" t="s">
        <v>5432</v>
      </c>
      <c r="G1085" t="s">
        <v>5433</v>
      </c>
      <c r="H1085" s="2" t="s">
        <v>797</v>
      </c>
      <c r="I1085" s="2" t="s">
        <v>30</v>
      </c>
      <c r="J1085" s="1" t="s">
        <v>5434</v>
      </c>
      <c r="K1085" s="1">
        <f t="shared" si="72"/>
        <v>1</v>
      </c>
      <c r="L1085" s="1">
        <f t="shared" si="72"/>
        <v>0</v>
      </c>
      <c r="M1085" s="1">
        <f t="shared" si="72"/>
        <v>0</v>
      </c>
      <c r="N1085" s="1">
        <f t="shared" si="72"/>
        <v>0</v>
      </c>
      <c r="O1085" s="1">
        <f t="shared" si="73"/>
        <v>1</v>
      </c>
      <c r="P1085" s="1" t="s">
        <v>18346</v>
      </c>
      <c r="Q1085" s="1">
        <v>310</v>
      </c>
      <c r="R1085" s="1">
        <v>415</v>
      </c>
      <c r="S1085" s="9">
        <f t="shared" si="75"/>
        <v>310</v>
      </c>
      <c r="T1085" s="3">
        <v>44663</v>
      </c>
      <c r="U1085" s="8" t="s">
        <v>5435</v>
      </c>
      <c r="V1085" s="3">
        <v>44663</v>
      </c>
      <c r="W1085" s="8" t="s">
        <v>2224</v>
      </c>
      <c r="X1085" s="8">
        <v>4.7</v>
      </c>
      <c r="Y1085" s="10">
        <f t="shared" si="74"/>
        <v>1457</v>
      </c>
      <c r="Z1085" s="10">
        <f>IFERROR(INDEX(EFs!B:B,MATCH(P1085,EFs!A:A,0))*Dataset!Y1085/1000,0)</f>
        <v>1.323528485897</v>
      </c>
      <c r="AA1085">
        <v>32.955461999999997</v>
      </c>
      <c r="AB1085">
        <v>-117.09768699999999</v>
      </c>
      <c r="AC1085">
        <v>1</v>
      </c>
      <c r="AD1085" t="s">
        <v>18387</v>
      </c>
      <c r="AE1085">
        <v>13075</v>
      </c>
      <c r="AF1085" t="s">
        <v>18965</v>
      </c>
      <c r="AI1085" t="s">
        <v>18389</v>
      </c>
      <c r="AJ1085" t="s">
        <v>18390</v>
      </c>
      <c r="AK1085" t="s">
        <v>18391</v>
      </c>
      <c r="AL1085">
        <v>92128</v>
      </c>
      <c r="AM1085" t="s">
        <v>18392</v>
      </c>
      <c r="AN1085" t="s">
        <v>18393</v>
      </c>
    </row>
    <row r="1086" spans="1:40" ht="43.2" x14ac:dyDescent="0.3">
      <c r="A1086" t="s">
        <v>5436</v>
      </c>
      <c r="B1086" s="2" t="s">
        <v>15</v>
      </c>
      <c r="C1086" s="3">
        <v>40025</v>
      </c>
      <c r="D1086" t="s">
        <v>193</v>
      </c>
      <c r="E1086" t="s">
        <v>4845</v>
      </c>
      <c r="F1086" t="s">
        <v>27</v>
      </c>
      <c r="G1086" t="s">
        <v>4850</v>
      </c>
      <c r="H1086" s="2" t="s">
        <v>19</v>
      </c>
      <c r="I1086" s="2" t="s">
        <v>20</v>
      </c>
      <c r="J1086" s="1" t="s">
        <v>5437</v>
      </c>
      <c r="K1086" s="1">
        <f t="shared" si="72"/>
        <v>1</v>
      </c>
      <c r="L1086" s="1">
        <f t="shared" si="72"/>
        <v>0</v>
      </c>
      <c r="M1086" s="1">
        <f t="shared" si="72"/>
        <v>0</v>
      </c>
      <c r="N1086" s="1">
        <f t="shared" si="72"/>
        <v>0</v>
      </c>
      <c r="O1086" s="1">
        <f t="shared" si="73"/>
        <v>1</v>
      </c>
      <c r="P1086" s="1" t="s">
        <v>18346</v>
      </c>
      <c r="Q1086" s="1" t="s">
        <v>18355</v>
      </c>
      <c r="R1086" s="1">
        <v>1495</v>
      </c>
      <c r="S1086" s="9">
        <f t="shared" si="75"/>
        <v>1114.8215</v>
      </c>
      <c r="T1086" s="3">
        <v>44523</v>
      </c>
      <c r="U1086" s="8" t="s">
        <v>5438</v>
      </c>
      <c r="V1086" s="3">
        <v>44784</v>
      </c>
      <c r="W1086" s="8" t="s">
        <v>5439</v>
      </c>
      <c r="X1086" s="8">
        <v>13.1</v>
      </c>
      <c r="Y1086" s="10">
        <f t="shared" si="74"/>
        <v>14604.16165</v>
      </c>
      <c r="Z1086" s="10">
        <f>IFERROR(INDEX(EFs!B:B,MATCH(P1086,EFs!A:A,0))*Dataset!Y1086/1000,0)</f>
        <v>13.266317059999679</v>
      </c>
      <c r="AA1086">
        <v>32.710645999999997</v>
      </c>
      <c r="AB1086">
        <v>-117.168323</v>
      </c>
      <c r="AC1086">
        <v>1</v>
      </c>
      <c r="AD1086" t="s">
        <v>18394</v>
      </c>
      <c r="AE1086">
        <v>1</v>
      </c>
      <c r="AF1086" t="s">
        <v>18935</v>
      </c>
      <c r="AI1086" t="s">
        <v>18389</v>
      </c>
      <c r="AJ1086" t="s">
        <v>18390</v>
      </c>
      <c r="AK1086" t="s">
        <v>18391</v>
      </c>
      <c r="AL1086">
        <v>92101</v>
      </c>
      <c r="AM1086" t="s">
        <v>18392</v>
      </c>
      <c r="AN1086" t="s">
        <v>18397</v>
      </c>
    </row>
    <row r="1087" spans="1:40" ht="43.2" x14ac:dyDescent="0.3">
      <c r="A1087" t="s">
        <v>5440</v>
      </c>
      <c r="B1087" s="2" t="s">
        <v>15</v>
      </c>
      <c r="C1087" s="3">
        <v>40025</v>
      </c>
      <c r="D1087" t="s">
        <v>16</v>
      </c>
      <c r="E1087" t="s">
        <v>5441</v>
      </c>
      <c r="F1087" t="s">
        <v>5442</v>
      </c>
      <c r="G1087" t="s">
        <v>5443</v>
      </c>
      <c r="H1087" s="2" t="s">
        <v>201</v>
      </c>
      <c r="I1087" s="2" t="s">
        <v>46</v>
      </c>
      <c r="J1087" s="1" t="s">
        <v>5444</v>
      </c>
      <c r="K1087" s="1">
        <f t="shared" si="72"/>
        <v>1</v>
      </c>
      <c r="L1087" s="1">
        <f t="shared" si="72"/>
        <v>0</v>
      </c>
      <c r="M1087" s="1">
        <f t="shared" si="72"/>
        <v>0</v>
      </c>
      <c r="N1087" s="1">
        <f t="shared" si="72"/>
        <v>0</v>
      </c>
      <c r="O1087" s="1">
        <f t="shared" si="73"/>
        <v>1</v>
      </c>
      <c r="P1087" s="1" t="s">
        <v>18346</v>
      </c>
      <c r="Q1087" s="1">
        <v>61</v>
      </c>
      <c r="R1087" s="1">
        <v>100</v>
      </c>
      <c r="S1087" s="9">
        <f t="shared" si="75"/>
        <v>61</v>
      </c>
      <c r="T1087" s="3">
        <v>44690</v>
      </c>
      <c r="U1087" s="8" t="s">
        <v>5445</v>
      </c>
      <c r="V1087" s="3">
        <v>44690</v>
      </c>
      <c r="W1087" s="8" t="s">
        <v>5446</v>
      </c>
      <c r="X1087" s="8">
        <v>2.8</v>
      </c>
      <c r="Y1087" s="10">
        <f t="shared" si="74"/>
        <v>170.79999999999998</v>
      </c>
      <c r="Z1087" s="10">
        <f>IFERROR(INDEX(EFs!B:B,MATCH(P1087,EFs!A:A,0))*Dataset!Y1087/1000,0)</f>
        <v>0.15515351090679999</v>
      </c>
      <c r="AA1087">
        <v>32.872360999999998</v>
      </c>
      <c r="AB1087">
        <v>-117.217682</v>
      </c>
      <c r="AC1087">
        <v>1</v>
      </c>
      <c r="AD1087" t="s">
        <v>18387</v>
      </c>
      <c r="AE1087">
        <v>4120</v>
      </c>
      <c r="AF1087" t="s">
        <v>18932</v>
      </c>
      <c r="AI1087" t="s">
        <v>18428</v>
      </c>
      <c r="AJ1087" t="s">
        <v>18390</v>
      </c>
      <c r="AK1087" t="s">
        <v>18391</v>
      </c>
      <c r="AL1087">
        <v>92037</v>
      </c>
      <c r="AM1087" t="s">
        <v>18392</v>
      </c>
      <c r="AN1087" t="s">
        <v>18393</v>
      </c>
    </row>
    <row r="1088" spans="1:40" ht="43.2" x14ac:dyDescent="0.3">
      <c r="A1088" t="s">
        <v>5447</v>
      </c>
      <c r="B1088" s="2" t="s">
        <v>15</v>
      </c>
      <c r="C1088" s="3">
        <v>40025</v>
      </c>
      <c r="D1088" t="s">
        <v>16</v>
      </c>
      <c r="E1088" t="s">
        <v>2888</v>
      </c>
      <c r="F1088" t="s">
        <v>2889</v>
      </c>
      <c r="G1088" t="s">
        <v>2890</v>
      </c>
      <c r="H1088" s="2" t="s">
        <v>115</v>
      </c>
      <c r="I1088" s="2" t="s">
        <v>46</v>
      </c>
      <c r="J1088" s="1" t="s">
        <v>5448</v>
      </c>
      <c r="K1088" s="1">
        <f t="shared" si="72"/>
        <v>1</v>
      </c>
      <c r="L1088" s="1">
        <f t="shared" si="72"/>
        <v>0</v>
      </c>
      <c r="M1088" s="1">
        <f t="shared" si="72"/>
        <v>0</v>
      </c>
      <c r="N1088" s="1">
        <f t="shared" si="72"/>
        <v>0</v>
      </c>
      <c r="O1088" s="1">
        <f t="shared" si="73"/>
        <v>1</v>
      </c>
      <c r="P1088" s="1" t="s">
        <v>18346</v>
      </c>
      <c r="Q1088" s="1">
        <v>1000</v>
      </c>
      <c r="R1088" s="1">
        <v>495</v>
      </c>
      <c r="S1088" s="9">
        <f t="shared" si="75"/>
        <v>1000</v>
      </c>
      <c r="T1088" s="3">
        <v>44419</v>
      </c>
      <c r="U1088" s="8" t="s">
        <v>5449</v>
      </c>
      <c r="V1088" s="3">
        <v>44419</v>
      </c>
      <c r="W1088" s="8" t="s">
        <v>5450</v>
      </c>
      <c r="X1088" s="8">
        <v>1.1000000000000001</v>
      </c>
      <c r="Y1088" s="10">
        <f t="shared" si="74"/>
        <v>1100</v>
      </c>
      <c r="Z1088" s="10">
        <f>IFERROR(INDEX(EFs!B:B,MATCH(P1088,EFs!A:A,0))*Dataset!Y1088/1000,0)</f>
        <v>0.99923221309999999</v>
      </c>
      <c r="AA1088">
        <v>32.756025999999999</v>
      </c>
      <c r="AB1088">
        <v>-117.207268</v>
      </c>
      <c r="AC1088">
        <v>1</v>
      </c>
      <c r="AD1088" t="s">
        <v>18394</v>
      </c>
      <c r="AE1088">
        <v>3970</v>
      </c>
      <c r="AF1088" t="s">
        <v>18738</v>
      </c>
      <c r="AI1088" t="s">
        <v>18389</v>
      </c>
      <c r="AJ1088" t="s">
        <v>18390</v>
      </c>
      <c r="AK1088" t="s">
        <v>18391</v>
      </c>
      <c r="AL1088">
        <v>92110</v>
      </c>
      <c r="AM1088" t="s">
        <v>18392</v>
      </c>
      <c r="AN1088" t="s">
        <v>18397</v>
      </c>
    </row>
    <row r="1089" spans="1:40" ht="86.4" x14ac:dyDescent="0.3">
      <c r="A1089" t="s">
        <v>5451</v>
      </c>
      <c r="B1089" s="2" t="s">
        <v>15</v>
      </c>
      <c r="C1089" s="3">
        <v>40025</v>
      </c>
      <c r="D1089" t="s">
        <v>193</v>
      </c>
      <c r="E1089" t="s">
        <v>5452</v>
      </c>
      <c r="F1089" t="s">
        <v>5453</v>
      </c>
      <c r="G1089" t="s">
        <v>5454</v>
      </c>
      <c r="H1089" s="2" t="s">
        <v>1542</v>
      </c>
      <c r="I1089" s="2" t="s">
        <v>236</v>
      </c>
      <c r="J1089" s="1" t="s">
        <v>5455</v>
      </c>
      <c r="K1089" s="1">
        <f t="shared" si="72"/>
        <v>1</v>
      </c>
      <c r="L1089" s="1">
        <f t="shared" si="72"/>
        <v>0</v>
      </c>
      <c r="M1089" s="1">
        <f t="shared" si="72"/>
        <v>0</v>
      </c>
      <c r="N1089" s="1">
        <f t="shared" si="72"/>
        <v>0</v>
      </c>
      <c r="O1089" s="1">
        <f t="shared" si="73"/>
        <v>1</v>
      </c>
      <c r="P1089" s="1" t="s">
        <v>18346</v>
      </c>
      <c r="Q1089" s="1">
        <v>500</v>
      </c>
      <c r="R1089" s="1">
        <v>2219</v>
      </c>
      <c r="S1089" s="9">
        <f t="shared" si="75"/>
        <v>500</v>
      </c>
      <c r="T1089" s="3">
        <v>44649</v>
      </c>
      <c r="U1089" s="8" t="s">
        <v>5456</v>
      </c>
      <c r="V1089" s="3">
        <v>44649</v>
      </c>
      <c r="W1089" s="8" t="s">
        <v>3028</v>
      </c>
      <c r="X1089" s="8">
        <v>35</v>
      </c>
      <c r="Y1089" s="10">
        <f t="shared" si="74"/>
        <v>17500</v>
      </c>
      <c r="Z1089" s="10">
        <f>IFERROR(INDEX(EFs!B:B,MATCH(P1089,EFs!A:A,0))*Dataset!Y1089/1000,0)</f>
        <v>15.8968761175</v>
      </c>
      <c r="AA1089">
        <v>32.842351999999998</v>
      </c>
      <c r="AB1089">
        <v>-117.171577</v>
      </c>
      <c r="AC1089">
        <v>1</v>
      </c>
      <c r="AD1089" t="s">
        <v>18387</v>
      </c>
      <c r="AE1089">
        <v>5855</v>
      </c>
      <c r="AF1089" t="s">
        <v>18627</v>
      </c>
      <c r="AI1089" t="s">
        <v>18389</v>
      </c>
      <c r="AJ1089" t="s">
        <v>18390</v>
      </c>
      <c r="AK1089" t="s">
        <v>18391</v>
      </c>
      <c r="AL1089">
        <v>92111</v>
      </c>
      <c r="AM1089" t="s">
        <v>18392</v>
      </c>
      <c r="AN1089" t="s">
        <v>18393</v>
      </c>
    </row>
    <row r="1090" spans="1:40" ht="43.2" x14ac:dyDescent="0.3">
      <c r="A1090" t="s">
        <v>5457</v>
      </c>
      <c r="B1090" s="2" t="s">
        <v>15</v>
      </c>
      <c r="C1090" s="3">
        <v>40025</v>
      </c>
      <c r="D1090" t="s">
        <v>193</v>
      </c>
      <c r="E1090" t="s">
        <v>3938</v>
      </c>
      <c r="F1090" t="s">
        <v>27</v>
      </c>
      <c r="G1090" t="s">
        <v>5458</v>
      </c>
      <c r="H1090" s="2" t="s">
        <v>45</v>
      </c>
      <c r="I1090" s="2" t="s">
        <v>46</v>
      </c>
      <c r="J1090" s="1" t="s">
        <v>5459</v>
      </c>
      <c r="K1090" s="1">
        <f t="shared" si="72"/>
        <v>1</v>
      </c>
      <c r="L1090" s="1">
        <f t="shared" si="72"/>
        <v>0</v>
      </c>
      <c r="M1090" s="1">
        <f t="shared" si="72"/>
        <v>0</v>
      </c>
      <c r="N1090" s="1">
        <f t="shared" ref="N1090:N1153" si="76">IFERROR(IF(SEARCH(N$1,$J1090)&gt;0,1),0)</f>
        <v>0</v>
      </c>
      <c r="O1090" s="1">
        <f t="shared" si="73"/>
        <v>1</v>
      </c>
      <c r="P1090" s="1" t="s">
        <v>18346</v>
      </c>
      <c r="Q1090" s="1">
        <v>300</v>
      </c>
      <c r="R1090" s="1">
        <v>463</v>
      </c>
      <c r="S1090" s="9">
        <f t="shared" si="75"/>
        <v>300</v>
      </c>
      <c r="T1090" s="3">
        <v>44433</v>
      </c>
      <c r="U1090" s="8" t="s">
        <v>5460</v>
      </c>
      <c r="V1090" s="3">
        <v>44657</v>
      </c>
      <c r="W1090" s="8" t="s">
        <v>5461</v>
      </c>
      <c r="X1090" s="8">
        <v>3.01</v>
      </c>
      <c r="Y1090" s="10">
        <f t="shared" si="74"/>
        <v>902.99999999999989</v>
      </c>
      <c r="Z1090" s="10">
        <f>IFERROR(INDEX(EFs!B:B,MATCH(P1090,EFs!A:A,0))*Dataset!Y1090/1000,0)</f>
        <v>0.82027880766299999</v>
      </c>
      <c r="AA1090">
        <v>32.810997</v>
      </c>
      <c r="AB1090">
        <v>-117.218056</v>
      </c>
      <c r="AC1090">
        <v>1</v>
      </c>
      <c r="AD1090" t="s">
        <v>18387</v>
      </c>
      <c r="AE1090">
        <v>4848</v>
      </c>
      <c r="AF1090" t="s">
        <v>18966</v>
      </c>
      <c r="AI1090" t="s">
        <v>18389</v>
      </c>
      <c r="AJ1090" t="s">
        <v>18390</v>
      </c>
      <c r="AK1090" t="s">
        <v>18391</v>
      </c>
      <c r="AL1090">
        <v>92109</v>
      </c>
      <c r="AM1090" t="s">
        <v>18392</v>
      </c>
      <c r="AN1090" t="s">
        <v>18393</v>
      </c>
    </row>
    <row r="1091" spans="1:40" ht="43.2" x14ac:dyDescent="0.3">
      <c r="A1091" t="s">
        <v>5462</v>
      </c>
      <c r="B1091" s="2" t="s">
        <v>15</v>
      </c>
      <c r="C1091" s="3">
        <v>40025</v>
      </c>
      <c r="D1091" t="s">
        <v>25</v>
      </c>
      <c r="E1091" t="s">
        <v>5463</v>
      </c>
      <c r="F1091" t="s">
        <v>5464</v>
      </c>
      <c r="G1091" t="s">
        <v>5465</v>
      </c>
      <c r="H1091" s="2" t="s">
        <v>74</v>
      </c>
      <c r="I1091" s="2" t="s">
        <v>75</v>
      </c>
      <c r="J1091" s="1" t="s">
        <v>5466</v>
      </c>
      <c r="K1091" s="1">
        <f t="shared" ref="K1091:N1154" si="77">IFERROR(IF(SEARCH(K$1,$J1091)&gt;0,1),0)</f>
        <v>1</v>
      </c>
      <c r="L1091" s="1">
        <f t="shared" si="77"/>
        <v>0</v>
      </c>
      <c r="M1091" s="1">
        <f t="shared" si="77"/>
        <v>0</v>
      </c>
      <c r="N1091" s="1">
        <f t="shared" si="76"/>
        <v>0</v>
      </c>
      <c r="O1091" s="1">
        <f t="shared" ref="O1091:O1154" si="78">SUM(K1091:N1091)</f>
        <v>1</v>
      </c>
      <c r="P1091" s="1" t="s">
        <v>18346</v>
      </c>
      <c r="Q1091" s="1">
        <v>260</v>
      </c>
      <c r="R1091" s="1">
        <v>423</v>
      </c>
      <c r="S1091" s="9">
        <f t="shared" si="75"/>
        <v>260</v>
      </c>
      <c r="T1091" s="3">
        <v>44562</v>
      </c>
      <c r="U1091" s="8" t="s">
        <v>3697</v>
      </c>
      <c r="V1091" s="3">
        <v>44562</v>
      </c>
      <c r="W1091" s="8" t="s">
        <v>5467</v>
      </c>
      <c r="X1091" s="8">
        <v>4.3</v>
      </c>
      <c r="Y1091" s="10">
        <f t="shared" ref="Y1091:Y1154" si="79">X1091*S1091</f>
        <v>1118</v>
      </c>
      <c r="Z1091" s="10">
        <f>IFERROR(INDEX(EFs!B:B,MATCH(P1091,EFs!A:A,0))*Dataset!Y1091/1000,0)</f>
        <v>1.015583285678</v>
      </c>
      <c r="AA1091">
        <v>33.019871000000002</v>
      </c>
      <c r="AB1091">
        <v>-117.207268</v>
      </c>
      <c r="AC1091">
        <v>1</v>
      </c>
      <c r="AD1091" t="s">
        <v>18387</v>
      </c>
      <c r="AE1091">
        <v>16936</v>
      </c>
      <c r="AF1091" t="s">
        <v>18967</v>
      </c>
      <c r="AI1091" t="s">
        <v>18404</v>
      </c>
      <c r="AJ1091" t="s">
        <v>18390</v>
      </c>
      <c r="AK1091" t="s">
        <v>18391</v>
      </c>
      <c r="AL1091">
        <v>92067</v>
      </c>
      <c r="AM1091" t="s">
        <v>18392</v>
      </c>
      <c r="AN1091" t="s">
        <v>18393</v>
      </c>
    </row>
    <row r="1092" spans="1:40" ht="57.6" x14ac:dyDescent="0.3">
      <c r="A1092" t="s">
        <v>5468</v>
      </c>
      <c r="B1092" s="2" t="s">
        <v>15</v>
      </c>
      <c r="C1092" s="3">
        <v>40025</v>
      </c>
      <c r="D1092" t="s">
        <v>16</v>
      </c>
      <c r="E1092" t="s">
        <v>3816</v>
      </c>
      <c r="F1092" t="s">
        <v>72</v>
      </c>
      <c r="G1092" t="s">
        <v>3817</v>
      </c>
      <c r="H1092" s="2" t="s">
        <v>320</v>
      </c>
      <c r="I1092" s="2" t="s">
        <v>46</v>
      </c>
      <c r="J1092" s="1" t="s">
        <v>5469</v>
      </c>
      <c r="K1092" s="1">
        <f t="shared" si="77"/>
        <v>1</v>
      </c>
      <c r="L1092" s="1">
        <f t="shared" si="77"/>
        <v>0</v>
      </c>
      <c r="M1092" s="1">
        <f t="shared" si="77"/>
        <v>0</v>
      </c>
      <c r="N1092" s="1">
        <f t="shared" si="76"/>
        <v>0</v>
      </c>
      <c r="O1092" s="1">
        <f t="shared" si="78"/>
        <v>1</v>
      </c>
      <c r="P1092" s="1" t="s">
        <v>18346</v>
      </c>
      <c r="Q1092" s="1">
        <v>250</v>
      </c>
      <c r="R1092" s="1">
        <v>2172</v>
      </c>
      <c r="S1092" s="9">
        <f t="shared" ref="S1092:S1155" si="80">IFERROR(IF(Q1092&lt;&gt;"",Q1092,R1092*0.7457),"Unknown")</f>
        <v>250</v>
      </c>
      <c r="T1092" s="3">
        <v>44370</v>
      </c>
      <c r="U1092" s="8" t="s">
        <v>3067</v>
      </c>
      <c r="V1092" s="3">
        <v>44763</v>
      </c>
      <c r="W1092" s="8" t="s">
        <v>5470</v>
      </c>
      <c r="X1092" s="8">
        <v>9</v>
      </c>
      <c r="Y1092" s="10">
        <f t="shared" si="79"/>
        <v>2250</v>
      </c>
      <c r="Z1092" s="10">
        <f>IFERROR(INDEX(EFs!B:B,MATCH(P1092,EFs!A:A,0))*Dataset!Y1092/1000,0)</f>
        <v>2.04388407225</v>
      </c>
      <c r="AA1092">
        <v>32.875765999999999</v>
      </c>
      <c r="AB1092">
        <v>-117.239553</v>
      </c>
      <c r="AC1092">
        <v>0.9</v>
      </c>
      <c r="AD1092" t="s">
        <v>18387</v>
      </c>
      <c r="AE1092">
        <v>9500</v>
      </c>
      <c r="AF1092" t="s">
        <v>18451</v>
      </c>
      <c r="AG1092" t="s">
        <v>18831</v>
      </c>
      <c r="AH1092">
        <v>89</v>
      </c>
      <c r="AI1092" t="s">
        <v>18428</v>
      </c>
      <c r="AJ1092" t="s">
        <v>18390</v>
      </c>
      <c r="AK1092" t="s">
        <v>18391</v>
      </c>
      <c r="AL1092">
        <v>92093</v>
      </c>
      <c r="AM1092" t="s">
        <v>18392</v>
      </c>
      <c r="AN1092" t="s">
        <v>18393</v>
      </c>
    </row>
    <row r="1093" spans="1:40" ht="57.6" x14ac:dyDescent="0.3">
      <c r="A1093" t="s">
        <v>5471</v>
      </c>
      <c r="B1093" s="2" t="s">
        <v>15</v>
      </c>
      <c r="C1093" s="3">
        <v>40025</v>
      </c>
      <c r="D1093" t="s">
        <v>16</v>
      </c>
      <c r="E1093" t="s">
        <v>1305</v>
      </c>
      <c r="F1093" t="s">
        <v>1306</v>
      </c>
      <c r="G1093" t="s">
        <v>1307</v>
      </c>
      <c r="H1093" s="2" t="s">
        <v>781</v>
      </c>
      <c r="I1093" s="2" t="s">
        <v>782</v>
      </c>
      <c r="J1093" s="1" t="s">
        <v>5472</v>
      </c>
      <c r="K1093" s="1">
        <f t="shared" si="77"/>
        <v>1</v>
      </c>
      <c r="L1093" s="1">
        <f t="shared" si="77"/>
        <v>0</v>
      </c>
      <c r="M1093" s="1">
        <f t="shared" si="77"/>
        <v>0</v>
      </c>
      <c r="N1093" s="1">
        <f t="shared" si="76"/>
        <v>0</v>
      </c>
      <c r="O1093" s="1">
        <f t="shared" si="78"/>
        <v>1</v>
      </c>
      <c r="P1093" s="1" t="s">
        <v>18346</v>
      </c>
      <c r="Q1093" s="1">
        <v>205</v>
      </c>
      <c r="R1093" s="1">
        <v>347</v>
      </c>
      <c r="S1093" s="9">
        <f t="shared" si="80"/>
        <v>205</v>
      </c>
      <c r="T1093" s="3">
        <v>44714</v>
      </c>
      <c r="U1093" s="8" t="s">
        <v>5473</v>
      </c>
      <c r="V1093" s="3">
        <v>44714</v>
      </c>
      <c r="W1093" s="8" t="s">
        <v>5474</v>
      </c>
      <c r="X1093" s="8">
        <v>1.1000000000000001</v>
      </c>
      <c r="Y1093" s="10">
        <f t="shared" si="79"/>
        <v>225.50000000000003</v>
      </c>
      <c r="Z1093" s="10">
        <f>IFERROR(INDEX(EFs!B:B,MATCH(P1093,EFs!A:A,0))*Dataset!Y1093/1000,0)</f>
        <v>0.20484260368550003</v>
      </c>
      <c r="AA1093">
        <v>32.878399999999999</v>
      </c>
      <c r="AB1093">
        <v>-117.206878</v>
      </c>
      <c r="AC1093">
        <v>1</v>
      </c>
      <c r="AD1093" t="s">
        <v>18387</v>
      </c>
      <c r="AE1093">
        <v>9393</v>
      </c>
      <c r="AF1093" t="s">
        <v>18570</v>
      </c>
      <c r="AI1093" t="s">
        <v>18389</v>
      </c>
      <c r="AJ1093" t="s">
        <v>18390</v>
      </c>
      <c r="AK1093" t="s">
        <v>18391</v>
      </c>
      <c r="AL1093">
        <v>92121</v>
      </c>
      <c r="AM1093" t="s">
        <v>18392</v>
      </c>
      <c r="AN1093" t="s">
        <v>18393</v>
      </c>
    </row>
    <row r="1094" spans="1:40" ht="43.2" x14ac:dyDescent="0.3">
      <c r="A1094" t="s">
        <v>5475</v>
      </c>
      <c r="B1094" s="2" t="s">
        <v>15</v>
      </c>
      <c r="C1094" s="3">
        <v>40025</v>
      </c>
      <c r="D1094" t="s">
        <v>25</v>
      </c>
      <c r="E1094" t="s">
        <v>5007</v>
      </c>
      <c r="F1094" t="s">
        <v>5008</v>
      </c>
      <c r="G1094" t="s">
        <v>5009</v>
      </c>
      <c r="H1094" s="2" t="s">
        <v>106</v>
      </c>
      <c r="I1094" s="2" t="s">
        <v>107</v>
      </c>
      <c r="J1094" s="1" t="s">
        <v>5476</v>
      </c>
      <c r="K1094" s="1">
        <f t="shared" si="77"/>
        <v>1</v>
      </c>
      <c r="L1094" s="1">
        <f t="shared" si="77"/>
        <v>0</v>
      </c>
      <c r="M1094" s="1">
        <f t="shared" si="77"/>
        <v>0</v>
      </c>
      <c r="N1094" s="1">
        <f t="shared" si="76"/>
        <v>0</v>
      </c>
      <c r="O1094" s="1">
        <f t="shared" si="78"/>
        <v>1</v>
      </c>
      <c r="P1094" s="1" t="s">
        <v>18346</v>
      </c>
      <c r="Q1094" s="1" t="s">
        <v>18355</v>
      </c>
      <c r="R1094" s="1">
        <v>362</v>
      </c>
      <c r="S1094" s="9">
        <f t="shared" si="80"/>
        <v>269.9434</v>
      </c>
      <c r="T1094" s="3">
        <v>44398</v>
      </c>
      <c r="U1094" s="8" t="s">
        <v>5477</v>
      </c>
      <c r="V1094" s="3">
        <v>44776</v>
      </c>
      <c r="W1094" s="8" t="s">
        <v>5478</v>
      </c>
      <c r="X1094" s="8">
        <v>12</v>
      </c>
      <c r="Y1094" s="10">
        <f t="shared" si="79"/>
        <v>3239.3208</v>
      </c>
      <c r="Z1094" s="10">
        <f>IFERROR(INDEX(EFs!B:B,MATCH(P1094,EFs!A:A,0))*Dataset!Y1094/1000,0)</f>
        <v>2.9425760835680568</v>
      </c>
      <c r="AA1094">
        <v>32.816271999999998</v>
      </c>
      <c r="AB1094">
        <v>-117.129113</v>
      </c>
      <c r="AC1094">
        <v>1</v>
      </c>
      <c r="AD1094" t="s">
        <v>18387</v>
      </c>
      <c r="AE1094">
        <v>4200</v>
      </c>
      <c r="AF1094" t="s">
        <v>18740</v>
      </c>
      <c r="AI1094" t="s">
        <v>18389</v>
      </c>
      <c r="AJ1094" t="s">
        <v>18390</v>
      </c>
      <c r="AK1094" t="s">
        <v>18391</v>
      </c>
      <c r="AL1094">
        <v>92123</v>
      </c>
      <c r="AM1094" t="s">
        <v>18392</v>
      </c>
      <c r="AN1094" t="s">
        <v>18393</v>
      </c>
    </row>
    <row r="1095" spans="1:40" ht="57.6" x14ac:dyDescent="0.3">
      <c r="A1095" t="s">
        <v>5479</v>
      </c>
      <c r="B1095" s="2" t="s">
        <v>15</v>
      </c>
      <c r="C1095" s="3">
        <v>40025</v>
      </c>
      <c r="D1095" t="s">
        <v>193</v>
      </c>
      <c r="E1095" t="s">
        <v>1423</v>
      </c>
      <c r="F1095" t="s">
        <v>559</v>
      </c>
      <c r="G1095" t="s">
        <v>5480</v>
      </c>
      <c r="H1095" s="2" t="s">
        <v>781</v>
      </c>
      <c r="I1095" s="2" t="s">
        <v>782</v>
      </c>
      <c r="J1095" s="1" t="s">
        <v>5481</v>
      </c>
      <c r="K1095" s="1">
        <f t="shared" si="77"/>
        <v>1</v>
      </c>
      <c r="L1095" s="1">
        <f t="shared" si="77"/>
        <v>0</v>
      </c>
      <c r="M1095" s="1">
        <f t="shared" si="77"/>
        <v>0</v>
      </c>
      <c r="N1095" s="1">
        <f t="shared" si="76"/>
        <v>0</v>
      </c>
      <c r="O1095" s="1">
        <f t="shared" si="78"/>
        <v>1</v>
      </c>
      <c r="P1095" s="1" t="s">
        <v>18346</v>
      </c>
      <c r="Q1095" s="1">
        <v>250</v>
      </c>
      <c r="R1095" s="1">
        <v>2172</v>
      </c>
      <c r="S1095" s="9">
        <f t="shared" si="80"/>
        <v>250</v>
      </c>
      <c r="T1095" s="3">
        <v>44336</v>
      </c>
      <c r="U1095" s="8" t="s">
        <v>5194</v>
      </c>
      <c r="V1095" s="3">
        <v>44748</v>
      </c>
      <c r="W1095" s="8" t="s">
        <v>5482</v>
      </c>
      <c r="X1095" s="8">
        <v>33</v>
      </c>
      <c r="Y1095" s="10">
        <f t="shared" si="79"/>
        <v>8250</v>
      </c>
      <c r="Z1095" s="10">
        <f>IFERROR(INDEX(EFs!B:B,MATCH(P1095,EFs!A:A,0))*Dataset!Y1095/1000,0)</f>
        <v>7.4942415982500004</v>
      </c>
      <c r="AA1095">
        <v>32.898522999999997</v>
      </c>
      <c r="AB1095">
        <v>-117.22814200000001</v>
      </c>
      <c r="AC1095">
        <v>1</v>
      </c>
      <c r="AD1095" t="s">
        <v>18387</v>
      </c>
      <c r="AE1095">
        <v>10777</v>
      </c>
      <c r="AF1095" t="s">
        <v>18532</v>
      </c>
      <c r="AI1095" t="s">
        <v>18389</v>
      </c>
      <c r="AJ1095" t="s">
        <v>18390</v>
      </c>
      <c r="AK1095" t="s">
        <v>18391</v>
      </c>
      <c r="AL1095">
        <v>92121</v>
      </c>
      <c r="AM1095" t="s">
        <v>18392</v>
      </c>
      <c r="AN1095" t="s">
        <v>18393</v>
      </c>
    </row>
    <row r="1096" spans="1:40" ht="57.6" x14ac:dyDescent="0.3">
      <c r="A1096" t="s">
        <v>5483</v>
      </c>
      <c r="B1096" s="2" t="s">
        <v>15</v>
      </c>
      <c r="C1096" s="3">
        <v>40025</v>
      </c>
      <c r="D1096" t="s">
        <v>16</v>
      </c>
      <c r="E1096" t="s">
        <v>2974</v>
      </c>
      <c r="F1096" t="s">
        <v>27</v>
      </c>
      <c r="G1096" t="s">
        <v>2975</v>
      </c>
      <c r="H1096" s="2" t="s">
        <v>949</v>
      </c>
      <c r="I1096" s="2" t="s">
        <v>75</v>
      </c>
      <c r="J1096" s="1" t="s">
        <v>5484</v>
      </c>
      <c r="K1096" s="1">
        <f t="shared" si="77"/>
        <v>1</v>
      </c>
      <c r="L1096" s="1">
        <f t="shared" si="77"/>
        <v>0</v>
      </c>
      <c r="M1096" s="1">
        <f t="shared" si="77"/>
        <v>0</v>
      </c>
      <c r="N1096" s="1">
        <f t="shared" si="76"/>
        <v>0</v>
      </c>
      <c r="O1096" s="1">
        <f t="shared" si="78"/>
        <v>1</v>
      </c>
      <c r="P1096" s="1" t="s">
        <v>18346</v>
      </c>
      <c r="Q1096" s="1">
        <v>1000</v>
      </c>
      <c r="R1096" s="1">
        <v>1480</v>
      </c>
      <c r="S1096" s="9">
        <f t="shared" si="80"/>
        <v>1000</v>
      </c>
      <c r="T1096" s="8"/>
      <c r="U1096" s="8"/>
      <c r="V1096" s="8"/>
      <c r="W1096" s="8"/>
      <c r="X1096" s="8"/>
      <c r="Y1096" s="10">
        <f t="shared" si="79"/>
        <v>0</v>
      </c>
      <c r="Z1096" s="10">
        <f>IFERROR(INDEX(EFs!B:B,MATCH(P1096,EFs!A:A,0))*Dataset!Y1096/1000,0)</f>
        <v>0</v>
      </c>
      <c r="AA1096">
        <v>33.075851</v>
      </c>
      <c r="AB1096">
        <v>-117.26819</v>
      </c>
      <c r="AC1096">
        <v>0.79</v>
      </c>
      <c r="AD1096" t="s">
        <v>18429</v>
      </c>
      <c r="AE1096">
        <v>1950</v>
      </c>
      <c r="AF1096" t="s">
        <v>18745</v>
      </c>
      <c r="AI1096" t="s">
        <v>18509</v>
      </c>
      <c r="AJ1096" t="s">
        <v>18390</v>
      </c>
      <c r="AK1096" t="s">
        <v>18391</v>
      </c>
      <c r="AL1096">
        <v>92009</v>
      </c>
      <c r="AM1096" t="s">
        <v>18392</v>
      </c>
      <c r="AN1096" t="s">
        <v>18393</v>
      </c>
    </row>
    <row r="1097" spans="1:40" ht="43.2" x14ac:dyDescent="0.3">
      <c r="A1097" t="s">
        <v>5485</v>
      </c>
      <c r="B1097" s="2" t="s">
        <v>15</v>
      </c>
      <c r="C1097" s="3">
        <v>40025</v>
      </c>
      <c r="D1097" t="s">
        <v>16</v>
      </c>
      <c r="E1097" t="s">
        <v>5486</v>
      </c>
      <c r="F1097" t="s">
        <v>72</v>
      </c>
      <c r="G1097" t="s">
        <v>5487</v>
      </c>
      <c r="H1097" s="2" t="s">
        <v>235</v>
      </c>
      <c r="I1097" s="2" t="s">
        <v>236</v>
      </c>
      <c r="J1097" s="1" t="s">
        <v>5488</v>
      </c>
      <c r="K1097" s="1">
        <f t="shared" si="77"/>
        <v>0</v>
      </c>
      <c r="L1097" s="1">
        <f t="shared" si="77"/>
        <v>0</v>
      </c>
      <c r="M1097" s="1">
        <f t="shared" si="77"/>
        <v>1</v>
      </c>
      <c r="N1097" s="1">
        <f t="shared" si="76"/>
        <v>0</v>
      </c>
      <c r="O1097" s="1">
        <f t="shared" si="78"/>
        <v>1</v>
      </c>
      <c r="P1097" s="1" t="s">
        <v>18348</v>
      </c>
      <c r="Q1097" s="1">
        <v>60</v>
      </c>
      <c r="R1097" s="1">
        <v>97</v>
      </c>
      <c r="S1097" s="9">
        <f t="shared" si="80"/>
        <v>60</v>
      </c>
      <c r="T1097" s="3">
        <v>44330</v>
      </c>
      <c r="U1097" s="8" t="s">
        <v>5489</v>
      </c>
      <c r="V1097" s="3">
        <v>44330</v>
      </c>
      <c r="W1097" s="8" t="s">
        <v>5490</v>
      </c>
      <c r="X1097" s="8">
        <v>2.5</v>
      </c>
      <c r="Y1097" s="10">
        <f t="shared" si="79"/>
        <v>150</v>
      </c>
      <c r="Z1097" s="10">
        <f>IFERROR(INDEX(EFs!B:B,MATCH(P1097,EFs!A:A,0))*Dataset!Y1097/1000,0)</f>
        <v>0.10893835784999999</v>
      </c>
      <c r="AA1097">
        <v>32.768098999999999</v>
      </c>
      <c r="AB1097">
        <v>-117.149705</v>
      </c>
      <c r="AC1097">
        <v>1</v>
      </c>
      <c r="AD1097" t="s">
        <v>18387</v>
      </c>
      <c r="AE1097">
        <v>1288</v>
      </c>
      <c r="AF1097" t="s">
        <v>18752</v>
      </c>
      <c r="AI1097" t="s">
        <v>18389</v>
      </c>
      <c r="AJ1097" t="s">
        <v>18390</v>
      </c>
      <c r="AK1097" t="s">
        <v>18391</v>
      </c>
      <c r="AL1097">
        <v>92108</v>
      </c>
      <c r="AM1097" t="s">
        <v>18392</v>
      </c>
      <c r="AN1097" t="s">
        <v>18393</v>
      </c>
    </row>
    <row r="1098" spans="1:40" ht="57.6" x14ac:dyDescent="0.3">
      <c r="A1098" t="s">
        <v>5491</v>
      </c>
      <c r="B1098" s="2" t="s">
        <v>15</v>
      </c>
      <c r="C1098" s="3">
        <v>40025</v>
      </c>
      <c r="D1098" t="s">
        <v>193</v>
      </c>
      <c r="E1098" t="s">
        <v>5492</v>
      </c>
      <c r="F1098" t="s">
        <v>72</v>
      </c>
      <c r="G1098" t="s">
        <v>5493</v>
      </c>
      <c r="H1098" s="2" t="s">
        <v>781</v>
      </c>
      <c r="I1098" s="2" t="s">
        <v>782</v>
      </c>
      <c r="J1098" s="1" t="s">
        <v>5494</v>
      </c>
      <c r="K1098" s="1">
        <f t="shared" si="77"/>
        <v>1</v>
      </c>
      <c r="L1098" s="1">
        <f t="shared" si="77"/>
        <v>0</v>
      </c>
      <c r="M1098" s="1">
        <f t="shared" si="77"/>
        <v>0</v>
      </c>
      <c r="N1098" s="1">
        <f t="shared" si="76"/>
        <v>0</v>
      </c>
      <c r="O1098" s="1">
        <f t="shared" si="78"/>
        <v>1</v>
      </c>
      <c r="P1098" s="1" t="s">
        <v>18346</v>
      </c>
      <c r="Q1098" s="1">
        <v>600</v>
      </c>
      <c r="R1098" s="1">
        <v>846</v>
      </c>
      <c r="S1098" s="9">
        <f t="shared" si="80"/>
        <v>600</v>
      </c>
      <c r="T1098" s="3">
        <v>44553</v>
      </c>
      <c r="U1098" s="8" t="s">
        <v>5495</v>
      </c>
      <c r="V1098" s="3">
        <v>44553</v>
      </c>
      <c r="W1098" s="8" t="s">
        <v>5496</v>
      </c>
      <c r="X1098" s="8">
        <v>12.8</v>
      </c>
      <c r="Y1098" s="10">
        <f t="shared" si="79"/>
        <v>7680</v>
      </c>
      <c r="Z1098" s="10">
        <f>IFERROR(INDEX(EFs!B:B,MATCH(P1098,EFs!A:A,0))*Dataset!Y1098/1000,0)</f>
        <v>6.9764576332799999</v>
      </c>
      <c r="AA1098">
        <v>32.909553000000002</v>
      </c>
      <c r="AB1098">
        <v>-117.228589</v>
      </c>
      <c r="AC1098">
        <v>1</v>
      </c>
      <c r="AD1098" t="s">
        <v>18387</v>
      </c>
      <c r="AE1098">
        <v>11353</v>
      </c>
      <c r="AF1098" t="s">
        <v>18749</v>
      </c>
      <c r="AI1098" t="s">
        <v>18389</v>
      </c>
      <c r="AJ1098" t="s">
        <v>18390</v>
      </c>
      <c r="AK1098" t="s">
        <v>18391</v>
      </c>
      <c r="AL1098">
        <v>92121</v>
      </c>
      <c r="AM1098" t="s">
        <v>18392</v>
      </c>
      <c r="AN1098" t="s">
        <v>18393</v>
      </c>
    </row>
    <row r="1099" spans="1:40" ht="43.2" x14ac:dyDescent="0.3">
      <c r="A1099" t="s">
        <v>5497</v>
      </c>
      <c r="B1099" s="2" t="s">
        <v>15</v>
      </c>
      <c r="C1099" s="3">
        <v>40025</v>
      </c>
      <c r="D1099" t="s">
        <v>193</v>
      </c>
      <c r="E1099" t="s">
        <v>5498</v>
      </c>
      <c r="F1099" t="s">
        <v>27</v>
      </c>
      <c r="G1099" t="s">
        <v>5499</v>
      </c>
      <c r="H1099" s="2" t="s">
        <v>504</v>
      </c>
      <c r="I1099" s="2" t="s">
        <v>328</v>
      </c>
      <c r="J1099" s="1" t="s">
        <v>5500</v>
      </c>
      <c r="K1099" s="1">
        <f t="shared" si="77"/>
        <v>0</v>
      </c>
      <c r="L1099" s="1">
        <f t="shared" si="77"/>
        <v>0</v>
      </c>
      <c r="M1099" s="1">
        <f t="shared" si="77"/>
        <v>0</v>
      </c>
      <c r="N1099" s="1">
        <f t="shared" si="76"/>
        <v>0</v>
      </c>
      <c r="O1099" s="1">
        <f t="shared" si="78"/>
        <v>0</v>
      </c>
      <c r="P1099" s="1" t="s">
        <v>18352</v>
      </c>
      <c r="Q1099" s="1" t="s">
        <v>18355</v>
      </c>
      <c r="R1099" s="1">
        <v>535</v>
      </c>
      <c r="S1099" s="9">
        <f t="shared" si="80"/>
        <v>398.9495</v>
      </c>
      <c r="T1099" s="3">
        <v>44503</v>
      </c>
      <c r="U1099" s="8" t="s">
        <v>5501</v>
      </c>
      <c r="V1099" s="3">
        <v>44503</v>
      </c>
      <c r="W1099" s="8" t="s">
        <v>5502</v>
      </c>
      <c r="X1099" s="8">
        <v>16</v>
      </c>
      <c r="Y1099" s="10">
        <f t="shared" si="79"/>
        <v>6383.192</v>
      </c>
      <c r="Z1099" s="10">
        <f>IFERROR(INDEX(EFs!B:B,MATCH(P1099,EFs!A:A,0))*Dataset!Y1099/1000,0)</f>
        <v>0</v>
      </c>
      <c r="AA1099">
        <v>32.618935999999998</v>
      </c>
      <c r="AB1099">
        <v>-117.023521</v>
      </c>
      <c r="AC1099">
        <v>1</v>
      </c>
      <c r="AD1099" t="s">
        <v>18387</v>
      </c>
      <c r="AE1099">
        <v>751</v>
      </c>
      <c r="AF1099" t="s">
        <v>18968</v>
      </c>
      <c r="AI1099" t="s">
        <v>18406</v>
      </c>
      <c r="AJ1099" t="s">
        <v>18390</v>
      </c>
      <c r="AK1099" t="s">
        <v>18391</v>
      </c>
      <c r="AL1099">
        <v>91911</v>
      </c>
      <c r="AM1099" t="s">
        <v>18392</v>
      </c>
      <c r="AN1099" t="s">
        <v>18407</v>
      </c>
    </row>
    <row r="1100" spans="1:40" ht="57.6" x14ac:dyDescent="0.3">
      <c r="A1100" t="s">
        <v>5503</v>
      </c>
      <c r="B1100" s="2" t="s">
        <v>15</v>
      </c>
      <c r="C1100" s="3">
        <v>40025</v>
      </c>
      <c r="D1100" t="s">
        <v>193</v>
      </c>
      <c r="E1100" t="s">
        <v>5504</v>
      </c>
      <c r="F1100" t="s">
        <v>5505</v>
      </c>
      <c r="G1100" t="s">
        <v>5506</v>
      </c>
      <c r="H1100" s="2" t="s">
        <v>781</v>
      </c>
      <c r="I1100" s="2" t="s">
        <v>782</v>
      </c>
      <c r="J1100" s="1" t="s">
        <v>5507</v>
      </c>
      <c r="K1100" s="1">
        <f t="shared" si="77"/>
        <v>1</v>
      </c>
      <c r="L1100" s="1">
        <f t="shared" si="77"/>
        <v>0</v>
      </c>
      <c r="M1100" s="1">
        <f t="shared" si="77"/>
        <v>0</v>
      </c>
      <c r="N1100" s="1">
        <f t="shared" si="76"/>
        <v>0</v>
      </c>
      <c r="O1100" s="1">
        <f t="shared" si="78"/>
        <v>1</v>
      </c>
      <c r="P1100" s="1" t="s">
        <v>18346</v>
      </c>
      <c r="Q1100" s="1">
        <v>400</v>
      </c>
      <c r="R1100" s="1">
        <v>610</v>
      </c>
      <c r="S1100" s="9">
        <f t="shared" si="80"/>
        <v>400</v>
      </c>
      <c r="T1100" s="3">
        <v>44539</v>
      </c>
      <c r="U1100" s="8" t="s">
        <v>2579</v>
      </c>
      <c r="V1100" s="3">
        <v>44539</v>
      </c>
      <c r="W1100" s="8" t="s">
        <v>1820</v>
      </c>
      <c r="X1100" s="8">
        <v>3</v>
      </c>
      <c r="Y1100" s="10">
        <f t="shared" si="79"/>
        <v>1200</v>
      </c>
      <c r="Z1100" s="10">
        <f>IFERROR(INDEX(EFs!B:B,MATCH(P1100,EFs!A:A,0))*Dataset!Y1100/1000,0)</f>
        <v>1.0900715052000001</v>
      </c>
      <c r="AA1100">
        <v>32.887005000000002</v>
      </c>
      <c r="AB1100">
        <v>-117.164244</v>
      </c>
      <c r="AC1100">
        <v>1</v>
      </c>
      <c r="AD1100" t="s">
        <v>18387</v>
      </c>
      <c r="AE1100">
        <v>9850</v>
      </c>
      <c r="AF1100" t="s">
        <v>18969</v>
      </c>
      <c r="AI1100" t="s">
        <v>18389</v>
      </c>
      <c r="AJ1100" t="s">
        <v>18390</v>
      </c>
      <c r="AK1100" t="s">
        <v>18391</v>
      </c>
      <c r="AL1100">
        <v>92121</v>
      </c>
      <c r="AM1100" t="s">
        <v>18392</v>
      </c>
      <c r="AN1100" t="s">
        <v>18393</v>
      </c>
    </row>
    <row r="1101" spans="1:40" ht="43.2" x14ac:dyDescent="0.3">
      <c r="A1101" t="s">
        <v>5508</v>
      </c>
      <c r="B1101" s="2" t="s">
        <v>15</v>
      </c>
      <c r="C1101" s="3">
        <v>40025</v>
      </c>
      <c r="D1101" t="s">
        <v>16</v>
      </c>
      <c r="E1101" t="s">
        <v>258</v>
      </c>
      <c r="F1101" t="s">
        <v>5509</v>
      </c>
      <c r="G1101" t="s">
        <v>5510</v>
      </c>
      <c r="H1101" s="2" t="s">
        <v>610</v>
      </c>
      <c r="I1101" s="2" t="s">
        <v>30</v>
      </c>
      <c r="J1101" s="1" t="s">
        <v>5511</v>
      </c>
      <c r="K1101" s="1">
        <f t="shared" si="77"/>
        <v>1</v>
      </c>
      <c r="L1101" s="1">
        <f t="shared" si="77"/>
        <v>0</v>
      </c>
      <c r="M1101" s="1">
        <f t="shared" si="77"/>
        <v>0</v>
      </c>
      <c r="N1101" s="1">
        <f t="shared" si="76"/>
        <v>0</v>
      </c>
      <c r="O1101" s="1">
        <f t="shared" si="78"/>
        <v>1</v>
      </c>
      <c r="P1101" s="1" t="s">
        <v>18346</v>
      </c>
      <c r="Q1101" s="1">
        <v>250</v>
      </c>
      <c r="R1101" s="1">
        <v>380</v>
      </c>
      <c r="S1101" s="9">
        <f t="shared" si="80"/>
        <v>250</v>
      </c>
      <c r="T1101" s="3">
        <v>44336</v>
      </c>
      <c r="U1101" s="8" t="s">
        <v>5512</v>
      </c>
      <c r="V1101" s="3">
        <v>44699</v>
      </c>
      <c r="W1101" s="8" t="s">
        <v>5513</v>
      </c>
      <c r="X1101" s="8">
        <v>19.3</v>
      </c>
      <c r="Y1101" s="10">
        <f t="shared" si="79"/>
        <v>4825</v>
      </c>
      <c r="Z1101" s="10">
        <f>IFERROR(INDEX(EFs!B:B,MATCH(P1101,EFs!A:A,0))*Dataset!Y1101/1000,0)</f>
        <v>4.3829958438250003</v>
      </c>
      <c r="AA1101">
        <v>32.998857000000001</v>
      </c>
      <c r="AB1101">
        <v>-117.16304100000001</v>
      </c>
      <c r="AC1101">
        <v>0.7</v>
      </c>
      <c r="AD1101" t="s">
        <v>18408</v>
      </c>
      <c r="AF1101" t="s">
        <v>18970</v>
      </c>
      <c r="AI1101" t="s">
        <v>18389</v>
      </c>
      <c r="AJ1101" t="s">
        <v>18390</v>
      </c>
      <c r="AK1101" t="s">
        <v>18391</v>
      </c>
      <c r="AL1101">
        <v>92127</v>
      </c>
      <c r="AM1101" t="s">
        <v>18392</v>
      </c>
      <c r="AN1101" t="s">
        <v>18397</v>
      </c>
    </row>
    <row r="1102" spans="1:40" ht="57.6" x14ac:dyDescent="0.3">
      <c r="A1102" t="s">
        <v>5514</v>
      </c>
      <c r="B1102" s="2" t="s">
        <v>15</v>
      </c>
      <c r="C1102" s="3">
        <v>40025</v>
      </c>
      <c r="D1102" t="s">
        <v>193</v>
      </c>
      <c r="E1102" t="s">
        <v>1036</v>
      </c>
      <c r="F1102" t="s">
        <v>27</v>
      </c>
      <c r="G1102" t="s">
        <v>5515</v>
      </c>
      <c r="H1102" s="2" t="s">
        <v>523</v>
      </c>
      <c r="I1102" s="2" t="s">
        <v>164</v>
      </c>
      <c r="J1102" s="1" t="s">
        <v>5516</v>
      </c>
      <c r="K1102" s="1">
        <f t="shared" si="77"/>
        <v>1</v>
      </c>
      <c r="L1102" s="1">
        <f t="shared" si="77"/>
        <v>0</v>
      </c>
      <c r="M1102" s="1">
        <f t="shared" si="77"/>
        <v>0</v>
      </c>
      <c r="N1102" s="1">
        <f t="shared" si="76"/>
        <v>0</v>
      </c>
      <c r="O1102" s="1">
        <f t="shared" si="78"/>
        <v>1</v>
      </c>
      <c r="P1102" s="1" t="s">
        <v>18346</v>
      </c>
      <c r="Q1102" s="1">
        <v>500</v>
      </c>
      <c r="R1102" s="1">
        <v>2172</v>
      </c>
      <c r="S1102" s="9">
        <f t="shared" si="80"/>
        <v>500</v>
      </c>
      <c r="T1102" s="8"/>
      <c r="U1102" s="8"/>
      <c r="V1102" s="8"/>
      <c r="W1102" s="8"/>
      <c r="X1102" s="8"/>
      <c r="Y1102" s="10">
        <f t="shared" si="79"/>
        <v>0</v>
      </c>
      <c r="Z1102" s="10">
        <f>IFERROR(INDEX(EFs!B:B,MATCH(P1102,EFs!A:A,0))*Dataset!Y1102/1000,0)</f>
        <v>0</v>
      </c>
      <c r="AA1102">
        <v>33.208232000000002</v>
      </c>
      <c r="AB1102">
        <v>-117.35968699999999</v>
      </c>
      <c r="AC1102">
        <v>1</v>
      </c>
      <c r="AD1102" t="s">
        <v>18394</v>
      </c>
      <c r="AE1102">
        <v>2225</v>
      </c>
      <c r="AF1102" t="s">
        <v>18487</v>
      </c>
      <c r="AI1102" t="s">
        <v>18410</v>
      </c>
      <c r="AJ1102" t="s">
        <v>18390</v>
      </c>
      <c r="AK1102" t="s">
        <v>18391</v>
      </c>
      <c r="AL1102">
        <v>92057</v>
      </c>
      <c r="AM1102" t="s">
        <v>18392</v>
      </c>
      <c r="AN1102" t="s">
        <v>18397</v>
      </c>
    </row>
    <row r="1103" spans="1:40" ht="57.6" x14ac:dyDescent="0.3">
      <c r="A1103" t="s">
        <v>5517</v>
      </c>
      <c r="B1103" s="2" t="s">
        <v>15</v>
      </c>
      <c r="C1103" s="3">
        <v>40025</v>
      </c>
      <c r="D1103" t="s">
        <v>16</v>
      </c>
      <c r="E1103" t="s">
        <v>5518</v>
      </c>
      <c r="F1103" t="s">
        <v>72</v>
      </c>
      <c r="G1103" t="s">
        <v>5519</v>
      </c>
      <c r="H1103" s="2" t="s">
        <v>45</v>
      </c>
      <c r="I1103" s="2" t="s">
        <v>46</v>
      </c>
      <c r="J1103" s="1" t="s">
        <v>5520</v>
      </c>
      <c r="K1103" s="1">
        <f t="shared" si="77"/>
        <v>0</v>
      </c>
      <c r="L1103" s="1">
        <f t="shared" si="77"/>
        <v>0</v>
      </c>
      <c r="M1103" s="1">
        <f t="shared" si="77"/>
        <v>0</v>
      </c>
      <c r="N1103" s="1">
        <f t="shared" si="76"/>
        <v>0</v>
      </c>
      <c r="O1103" s="1">
        <f t="shared" si="78"/>
        <v>0</v>
      </c>
      <c r="P1103" s="1" t="s">
        <v>18352</v>
      </c>
      <c r="Q1103" s="1">
        <v>75</v>
      </c>
      <c r="R1103" s="1">
        <v>1125</v>
      </c>
      <c r="S1103" s="9">
        <f t="shared" si="80"/>
        <v>75</v>
      </c>
      <c r="T1103" s="3">
        <v>44767</v>
      </c>
      <c r="U1103" s="8" t="s">
        <v>2641</v>
      </c>
      <c r="V1103" s="3">
        <v>44767</v>
      </c>
      <c r="W1103" s="8" t="s">
        <v>5521</v>
      </c>
      <c r="X1103" s="8">
        <v>3.4</v>
      </c>
      <c r="Y1103" s="10">
        <f t="shared" si="79"/>
        <v>255</v>
      </c>
      <c r="Z1103" s="10">
        <f>IFERROR(INDEX(EFs!B:B,MATCH(P1103,EFs!A:A,0))*Dataset!Y1103/1000,0)</f>
        <v>0</v>
      </c>
      <c r="AA1103">
        <v>32.809004999999999</v>
      </c>
      <c r="AB1103">
        <v>-117.259061</v>
      </c>
      <c r="AC1103">
        <v>1</v>
      </c>
      <c r="AD1103" t="s">
        <v>18387</v>
      </c>
      <c r="AE1103">
        <v>810</v>
      </c>
      <c r="AF1103" t="s">
        <v>18971</v>
      </c>
      <c r="AI1103" t="s">
        <v>18389</v>
      </c>
      <c r="AJ1103" t="s">
        <v>18390</v>
      </c>
      <c r="AK1103" t="s">
        <v>18391</v>
      </c>
      <c r="AL1103">
        <v>92109</v>
      </c>
      <c r="AM1103" t="s">
        <v>18392</v>
      </c>
      <c r="AN1103" t="s">
        <v>18393</v>
      </c>
    </row>
    <row r="1104" spans="1:40" ht="57.6" x14ac:dyDescent="0.3">
      <c r="A1104" t="s">
        <v>5522</v>
      </c>
      <c r="B1104" s="2" t="s">
        <v>15</v>
      </c>
      <c r="C1104" s="3">
        <v>40025</v>
      </c>
      <c r="D1104" t="s">
        <v>16</v>
      </c>
      <c r="E1104" t="s">
        <v>5166</v>
      </c>
      <c r="F1104" t="s">
        <v>5167</v>
      </c>
      <c r="G1104" t="s">
        <v>5168</v>
      </c>
      <c r="H1104" s="2" t="s">
        <v>397</v>
      </c>
      <c r="I1104" s="2" t="s">
        <v>75</v>
      </c>
      <c r="J1104" s="1" t="s">
        <v>5523</v>
      </c>
      <c r="K1104" s="1">
        <f t="shared" si="77"/>
        <v>1</v>
      </c>
      <c r="L1104" s="1">
        <f t="shared" si="77"/>
        <v>0</v>
      </c>
      <c r="M1104" s="1">
        <f t="shared" si="77"/>
        <v>0</v>
      </c>
      <c r="N1104" s="1">
        <f t="shared" si="76"/>
        <v>0</v>
      </c>
      <c r="O1104" s="1">
        <f t="shared" si="78"/>
        <v>1</v>
      </c>
      <c r="P1104" s="1" t="s">
        <v>18346</v>
      </c>
      <c r="Q1104" s="1">
        <v>800</v>
      </c>
      <c r="R1104" s="1">
        <v>1200</v>
      </c>
      <c r="S1104" s="9">
        <f t="shared" si="80"/>
        <v>800</v>
      </c>
      <c r="T1104" s="8"/>
      <c r="U1104" s="8"/>
      <c r="V1104" s="8"/>
      <c r="W1104" s="8"/>
      <c r="X1104" s="8"/>
      <c r="Y1104" s="10">
        <f t="shared" si="79"/>
        <v>0</v>
      </c>
      <c r="Z1104" s="10">
        <f>IFERROR(INDEX(EFs!B:B,MATCH(P1104,EFs!A:A,0))*Dataset!Y1104/1000,0)</f>
        <v>0</v>
      </c>
      <c r="AA1104">
        <v>33.126658999999997</v>
      </c>
      <c r="AB1104">
        <v>-117.155086</v>
      </c>
      <c r="AC1104">
        <v>1</v>
      </c>
      <c r="AD1104" t="s">
        <v>18387</v>
      </c>
      <c r="AE1104">
        <v>333</v>
      </c>
      <c r="AF1104" t="s">
        <v>18816</v>
      </c>
      <c r="AI1104" t="s">
        <v>18466</v>
      </c>
      <c r="AJ1104" t="s">
        <v>18390</v>
      </c>
      <c r="AK1104" t="s">
        <v>18391</v>
      </c>
      <c r="AL1104">
        <v>92078</v>
      </c>
      <c r="AM1104" t="s">
        <v>18392</v>
      </c>
      <c r="AN1104" t="s">
        <v>18393</v>
      </c>
    </row>
    <row r="1105" spans="1:40" ht="57.6" x14ac:dyDescent="0.3">
      <c r="A1105" t="s">
        <v>5524</v>
      </c>
      <c r="B1105" s="2" t="s">
        <v>15</v>
      </c>
      <c r="C1105" s="3">
        <v>40025</v>
      </c>
      <c r="D1105" t="s">
        <v>16</v>
      </c>
      <c r="E1105" t="s">
        <v>5166</v>
      </c>
      <c r="F1105" t="s">
        <v>5167</v>
      </c>
      <c r="G1105" t="s">
        <v>5168</v>
      </c>
      <c r="H1105" s="2" t="s">
        <v>397</v>
      </c>
      <c r="I1105" s="2" t="s">
        <v>75</v>
      </c>
      <c r="J1105" s="1" t="s">
        <v>5525</v>
      </c>
      <c r="K1105" s="1">
        <f t="shared" si="77"/>
        <v>0</v>
      </c>
      <c r="L1105" s="1">
        <f t="shared" si="77"/>
        <v>0</v>
      </c>
      <c r="M1105" s="1">
        <f t="shared" si="77"/>
        <v>0</v>
      </c>
      <c r="N1105" s="1">
        <f t="shared" si="76"/>
        <v>0</v>
      </c>
      <c r="O1105" s="1">
        <f t="shared" si="78"/>
        <v>0</v>
      </c>
      <c r="P1105" s="1" t="s">
        <v>18352</v>
      </c>
      <c r="Q1105" s="1">
        <v>135</v>
      </c>
      <c r="R1105" s="1">
        <v>53</v>
      </c>
      <c r="S1105" s="9">
        <f t="shared" si="80"/>
        <v>135</v>
      </c>
      <c r="T1105" s="8"/>
      <c r="U1105" s="8"/>
      <c r="V1105" s="8"/>
      <c r="W1105" s="8"/>
      <c r="X1105" s="8"/>
      <c r="Y1105" s="10">
        <f t="shared" si="79"/>
        <v>0</v>
      </c>
      <c r="Z1105" s="10">
        <f>IFERROR(INDEX(EFs!B:B,MATCH(P1105,EFs!A:A,0))*Dataset!Y1105/1000,0)</f>
        <v>0</v>
      </c>
      <c r="AA1105">
        <v>33.126658999999997</v>
      </c>
      <c r="AB1105">
        <v>-117.155086</v>
      </c>
      <c r="AC1105">
        <v>1</v>
      </c>
      <c r="AD1105" t="s">
        <v>18387</v>
      </c>
      <c r="AE1105">
        <v>333</v>
      </c>
      <c r="AF1105" t="s">
        <v>18816</v>
      </c>
      <c r="AI1105" t="s">
        <v>18466</v>
      </c>
      <c r="AJ1105" t="s">
        <v>18390</v>
      </c>
      <c r="AK1105" t="s">
        <v>18391</v>
      </c>
      <c r="AL1105">
        <v>92078</v>
      </c>
      <c r="AM1105" t="s">
        <v>18392</v>
      </c>
      <c r="AN1105" t="s">
        <v>18393</v>
      </c>
    </row>
    <row r="1106" spans="1:40" ht="57.6" x14ac:dyDescent="0.3">
      <c r="A1106" t="s">
        <v>5526</v>
      </c>
      <c r="B1106" s="2" t="s">
        <v>15</v>
      </c>
      <c r="C1106" s="3">
        <v>40025</v>
      </c>
      <c r="D1106" t="s">
        <v>193</v>
      </c>
      <c r="E1106" t="s">
        <v>3816</v>
      </c>
      <c r="F1106" t="s">
        <v>72</v>
      </c>
      <c r="G1106" t="s">
        <v>3817</v>
      </c>
      <c r="H1106" s="2" t="s">
        <v>320</v>
      </c>
      <c r="I1106" s="2" t="s">
        <v>46</v>
      </c>
      <c r="J1106" s="1" t="s">
        <v>5527</v>
      </c>
      <c r="K1106" s="1">
        <f t="shared" si="77"/>
        <v>1</v>
      </c>
      <c r="L1106" s="1">
        <f t="shared" si="77"/>
        <v>0</v>
      </c>
      <c r="M1106" s="1">
        <f t="shared" si="77"/>
        <v>0</v>
      </c>
      <c r="N1106" s="1">
        <f t="shared" si="76"/>
        <v>0</v>
      </c>
      <c r="O1106" s="1">
        <f t="shared" si="78"/>
        <v>1</v>
      </c>
      <c r="P1106" s="1" t="s">
        <v>18346</v>
      </c>
      <c r="Q1106" s="1">
        <v>600</v>
      </c>
      <c r="R1106" s="1">
        <v>534</v>
      </c>
      <c r="S1106" s="9">
        <f t="shared" si="80"/>
        <v>600</v>
      </c>
      <c r="T1106" s="3">
        <v>44371</v>
      </c>
      <c r="U1106" s="8" t="s">
        <v>2551</v>
      </c>
      <c r="V1106" s="3">
        <v>44596</v>
      </c>
      <c r="W1106" s="8" t="s">
        <v>2699</v>
      </c>
      <c r="X1106" s="8">
        <v>26</v>
      </c>
      <c r="Y1106" s="10">
        <f t="shared" si="79"/>
        <v>15600</v>
      </c>
      <c r="Z1106" s="10">
        <f>IFERROR(INDEX(EFs!B:B,MATCH(P1106,EFs!A:A,0))*Dataset!Y1106/1000,0)</f>
        <v>14.1709295676</v>
      </c>
      <c r="AA1106">
        <v>32.875765999999999</v>
      </c>
      <c r="AB1106">
        <v>-117.239553</v>
      </c>
      <c r="AC1106">
        <v>0.9</v>
      </c>
      <c r="AD1106" t="s">
        <v>18387</v>
      </c>
      <c r="AE1106">
        <v>9500</v>
      </c>
      <c r="AF1106" t="s">
        <v>18451</v>
      </c>
      <c r="AG1106" t="s">
        <v>18831</v>
      </c>
      <c r="AH1106">
        <v>89</v>
      </c>
      <c r="AI1106" t="s">
        <v>18428</v>
      </c>
      <c r="AJ1106" t="s">
        <v>18390</v>
      </c>
      <c r="AK1106" t="s">
        <v>18391</v>
      </c>
      <c r="AL1106">
        <v>92093</v>
      </c>
      <c r="AM1106" t="s">
        <v>18392</v>
      </c>
      <c r="AN1106" t="s">
        <v>18393</v>
      </c>
    </row>
    <row r="1107" spans="1:40" ht="57.6" x14ac:dyDescent="0.3">
      <c r="A1107" t="s">
        <v>5528</v>
      </c>
      <c r="B1107" s="2" t="s">
        <v>15</v>
      </c>
      <c r="C1107" s="3">
        <v>40025</v>
      </c>
      <c r="D1107" t="s">
        <v>16</v>
      </c>
      <c r="E1107" t="s">
        <v>3816</v>
      </c>
      <c r="F1107" t="s">
        <v>72</v>
      </c>
      <c r="G1107" t="s">
        <v>3817</v>
      </c>
      <c r="H1107" s="2" t="s">
        <v>320</v>
      </c>
      <c r="I1107" s="2" t="s">
        <v>46</v>
      </c>
      <c r="J1107" s="1" t="s">
        <v>5529</v>
      </c>
      <c r="K1107" s="1">
        <f t="shared" si="77"/>
        <v>1</v>
      </c>
      <c r="L1107" s="1">
        <f t="shared" si="77"/>
        <v>0</v>
      </c>
      <c r="M1107" s="1">
        <f t="shared" si="77"/>
        <v>0</v>
      </c>
      <c r="N1107" s="1">
        <f t="shared" si="76"/>
        <v>0</v>
      </c>
      <c r="O1107" s="1">
        <f t="shared" si="78"/>
        <v>1</v>
      </c>
      <c r="P1107" s="1" t="s">
        <v>18346</v>
      </c>
      <c r="Q1107" s="1">
        <v>550</v>
      </c>
      <c r="R1107" s="1">
        <v>823</v>
      </c>
      <c r="S1107" s="9">
        <f t="shared" si="80"/>
        <v>550</v>
      </c>
      <c r="T1107" s="3">
        <v>44370</v>
      </c>
      <c r="U1107" s="8" t="s">
        <v>5221</v>
      </c>
      <c r="V1107" s="3">
        <v>44764</v>
      </c>
      <c r="W1107" s="8" t="s">
        <v>5139</v>
      </c>
      <c r="X1107" s="8">
        <v>9</v>
      </c>
      <c r="Y1107" s="10">
        <f t="shared" si="79"/>
        <v>4950</v>
      </c>
      <c r="Z1107" s="10">
        <f>IFERROR(INDEX(EFs!B:B,MATCH(P1107,EFs!A:A,0))*Dataset!Y1107/1000,0)</f>
        <v>4.4965449589500004</v>
      </c>
      <c r="AA1107">
        <v>32.875765999999999</v>
      </c>
      <c r="AB1107">
        <v>-117.239553</v>
      </c>
      <c r="AC1107">
        <v>0.9</v>
      </c>
      <c r="AD1107" t="s">
        <v>18387</v>
      </c>
      <c r="AE1107">
        <v>9500</v>
      </c>
      <c r="AF1107" t="s">
        <v>18451</v>
      </c>
      <c r="AG1107" t="s">
        <v>18831</v>
      </c>
      <c r="AH1107">
        <v>89</v>
      </c>
      <c r="AI1107" t="s">
        <v>18428</v>
      </c>
      <c r="AJ1107" t="s">
        <v>18390</v>
      </c>
      <c r="AK1107" t="s">
        <v>18391</v>
      </c>
      <c r="AL1107">
        <v>92093</v>
      </c>
      <c r="AM1107" t="s">
        <v>18392</v>
      </c>
      <c r="AN1107" t="s">
        <v>18393</v>
      </c>
    </row>
    <row r="1108" spans="1:40" ht="57.6" x14ac:dyDescent="0.3">
      <c r="A1108" t="s">
        <v>5530</v>
      </c>
      <c r="B1108" s="2" t="s">
        <v>15</v>
      </c>
      <c r="C1108" s="3">
        <v>40025</v>
      </c>
      <c r="D1108" t="s">
        <v>16</v>
      </c>
      <c r="E1108" t="s">
        <v>5531</v>
      </c>
      <c r="F1108" t="s">
        <v>5532</v>
      </c>
      <c r="G1108" t="s">
        <v>5533</v>
      </c>
      <c r="H1108" s="2" t="s">
        <v>383</v>
      </c>
      <c r="I1108" s="2" t="s">
        <v>306</v>
      </c>
      <c r="J1108" s="1" t="s">
        <v>5534</v>
      </c>
      <c r="K1108" s="1">
        <f t="shared" si="77"/>
        <v>1</v>
      </c>
      <c r="L1108" s="1">
        <f t="shared" si="77"/>
        <v>0</v>
      </c>
      <c r="M1108" s="1">
        <f t="shared" si="77"/>
        <v>0</v>
      </c>
      <c r="N1108" s="1">
        <f t="shared" si="76"/>
        <v>0</v>
      </c>
      <c r="O1108" s="1">
        <f t="shared" si="78"/>
        <v>1</v>
      </c>
      <c r="P1108" s="1" t="s">
        <v>18346</v>
      </c>
      <c r="Q1108" s="1">
        <v>500</v>
      </c>
      <c r="R1108" s="1">
        <v>738</v>
      </c>
      <c r="S1108" s="9">
        <f t="shared" si="80"/>
        <v>500</v>
      </c>
      <c r="T1108" s="3">
        <v>44538</v>
      </c>
      <c r="U1108" s="8" t="s">
        <v>5535</v>
      </c>
      <c r="V1108" s="3">
        <v>44538</v>
      </c>
      <c r="W1108" s="8" t="s">
        <v>3909</v>
      </c>
      <c r="X1108" s="8">
        <v>8.9</v>
      </c>
      <c r="Y1108" s="10">
        <f t="shared" si="79"/>
        <v>4450</v>
      </c>
      <c r="Z1108" s="10">
        <f>IFERROR(INDEX(EFs!B:B,MATCH(P1108,EFs!A:A,0))*Dataset!Y1108/1000,0)</f>
        <v>4.04234849845</v>
      </c>
      <c r="AA1108">
        <v>32.748173000000001</v>
      </c>
      <c r="AB1108">
        <v>-116.930425</v>
      </c>
      <c r="AC1108">
        <v>1</v>
      </c>
      <c r="AD1108" t="s">
        <v>18387</v>
      </c>
      <c r="AE1108">
        <v>11588</v>
      </c>
      <c r="AF1108" t="s">
        <v>18972</v>
      </c>
      <c r="AI1108" t="s">
        <v>18449</v>
      </c>
      <c r="AJ1108" t="s">
        <v>18390</v>
      </c>
      <c r="AK1108" t="s">
        <v>18391</v>
      </c>
      <c r="AL1108">
        <v>92019</v>
      </c>
      <c r="AM1108" t="s">
        <v>18392</v>
      </c>
      <c r="AN1108" t="s">
        <v>18393</v>
      </c>
    </row>
    <row r="1109" spans="1:40" ht="57.6" x14ac:dyDescent="0.3">
      <c r="A1109" t="s">
        <v>5536</v>
      </c>
      <c r="B1109" s="2" t="s">
        <v>15</v>
      </c>
      <c r="C1109" s="3">
        <v>40025</v>
      </c>
      <c r="D1109" t="s">
        <v>16</v>
      </c>
      <c r="E1109" t="s">
        <v>5537</v>
      </c>
      <c r="F1109" t="s">
        <v>5538</v>
      </c>
      <c r="G1109" t="s">
        <v>5539</v>
      </c>
      <c r="H1109" s="2" t="s">
        <v>610</v>
      </c>
      <c r="I1109" s="2" t="s">
        <v>30</v>
      </c>
      <c r="J1109" s="1" t="s">
        <v>5540</v>
      </c>
      <c r="K1109" s="1">
        <f t="shared" si="77"/>
        <v>1</v>
      </c>
      <c r="L1109" s="1">
        <f t="shared" si="77"/>
        <v>0</v>
      </c>
      <c r="M1109" s="1">
        <f t="shared" si="77"/>
        <v>0</v>
      </c>
      <c r="N1109" s="1">
        <f t="shared" si="76"/>
        <v>0</v>
      </c>
      <c r="O1109" s="1">
        <f t="shared" si="78"/>
        <v>1</v>
      </c>
      <c r="P1109" s="1" t="s">
        <v>18346</v>
      </c>
      <c r="Q1109" s="1">
        <v>250</v>
      </c>
      <c r="R1109" s="1">
        <v>415</v>
      </c>
      <c r="S1109" s="9">
        <f t="shared" si="80"/>
        <v>250</v>
      </c>
      <c r="T1109" s="3">
        <v>44561</v>
      </c>
      <c r="U1109" s="8" t="s">
        <v>3754</v>
      </c>
      <c r="V1109" s="3">
        <v>44669</v>
      </c>
      <c r="W1109" s="8" t="s">
        <v>5541</v>
      </c>
      <c r="X1109" s="8">
        <v>17.7</v>
      </c>
      <c r="Y1109" s="10">
        <f t="shared" si="79"/>
        <v>4425</v>
      </c>
      <c r="Z1109" s="10">
        <f>IFERROR(INDEX(EFs!B:B,MATCH(P1109,EFs!A:A,0))*Dataset!Y1109/1000,0)</f>
        <v>4.019638675425</v>
      </c>
      <c r="AA1109">
        <v>33.022815999999999</v>
      </c>
      <c r="AB1109">
        <v>-117.120351</v>
      </c>
      <c r="AC1109">
        <v>0.69</v>
      </c>
      <c r="AD1109" t="s">
        <v>18429</v>
      </c>
      <c r="AE1109">
        <v>16919</v>
      </c>
      <c r="AF1109" t="s">
        <v>18973</v>
      </c>
      <c r="AI1109" t="s">
        <v>18389</v>
      </c>
      <c r="AJ1109" t="s">
        <v>18390</v>
      </c>
      <c r="AK1109" t="s">
        <v>18391</v>
      </c>
      <c r="AL1109">
        <v>92127</v>
      </c>
      <c r="AM1109" t="s">
        <v>18392</v>
      </c>
      <c r="AN1109" t="s">
        <v>18393</v>
      </c>
    </row>
    <row r="1110" spans="1:40" ht="43.2" x14ac:dyDescent="0.3">
      <c r="A1110" t="s">
        <v>5542</v>
      </c>
      <c r="B1110" s="2" t="s">
        <v>15</v>
      </c>
      <c r="C1110" s="3">
        <v>40025</v>
      </c>
      <c r="D1110" t="s">
        <v>25</v>
      </c>
      <c r="E1110" t="s">
        <v>4095</v>
      </c>
      <c r="F1110" t="s">
        <v>27</v>
      </c>
      <c r="G1110" t="s">
        <v>5543</v>
      </c>
      <c r="H1110" s="2" t="s">
        <v>217</v>
      </c>
      <c r="I1110" s="2" t="s">
        <v>218</v>
      </c>
      <c r="J1110" s="1" t="s">
        <v>5544</v>
      </c>
      <c r="K1110" s="1">
        <f t="shared" si="77"/>
        <v>1</v>
      </c>
      <c r="L1110" s="1">
        <f t="shared" si="77"/>
        <v>0</v>
      </c>
      <c r="M1110" s="1">
        <f t="shared" si="77"/>
        <v>0</v>
      </c>
      <c r="N1110" s="1">
        <f t="shared" si="76"/>
        <v>0</v>
      </c>
      <c r="O1110" s="1">
        <f t="shared" si="78"/>
        <v>1</v>
      </c>
      <c r="P1110" s="1" t="s">
        <v>18346</v>
      </c>
      <c r="Q1110" s="1">
        <v>125</v>
      </c>
      <c r="R1110" s="1">
        <v>220</v>
      </c>
      <c r="S1110" s="9">
        <f t="shared" si="80"/>
        <v>125</v>
      </c>
      <c r="T1110" s="3">
        <v>44686</v>
      </c>
      <c r="U1110" s="8" t="s">
        <v>5545</v>
      </c>
      <c r="V1110" s="3">
        <v>44686</v>
      </c>
      <c r="W1110" s="8" t="s">
        <v>5546</v>
      </c>
      <c r="X1110" s="8">
        <v>13.3</v>
      </c>
      <c r="Y1110" s="10">
        <f t="shared" si="79"/>
        <v>1662.5</v>
      </c>
      <c r="Z1110" s="10">
        <f>IFERROR(INDEX(EFs!B:B,MATCH(P1110,EFs!A:A,0))*Dataset!Y1110/1000,0)</f>
        <v>1.5102032311625</v>
      </c>
      <c r="AA1110">
        <v>32.551931000000003</v>
      </c>
      <c r="AB1110">
        <v>-116.93916299999999</v>
      </c>
      <c r="AC1110">
        <v>1</v>
      </c>
      <c r="AD1110" t="s">
        <v>18394</v>
      </c>
      <c r="AE1110">
        <v>2500</v>
      </c>
      <c r="AF1110" t="s">
        <v>18974</v>
      </c>
      <c r="AI1110" t="s">
        <v>18389</v>
      </c>
      <c r="AJ1110" t="s">
        <v>18390</v>
      </c>
      <c r="AK1110" t="s">
        <v>18391</v>
      </c>
      <c r="AL1110">
        <v>92154</v>
      </c>
      <c r="AM1110" t="s">
        <v>18392</v>
      </c>
      <c r="AN1110" t="s">
        <v>18397</v>
      </c>
    </row>
    <row r="1111" spans="1:40" ht="43.2" x14ac:dyDescent="0.3">
      <c r="A1111" t="s">
        <v>5547</v>
      </c>
      <c r="B1111" s="2" t="s">
        <v>15</v>
      </c>
      <c r="C1111" s="3">
        <v>40025</v>
      </c>
      <c r="D1111" t="s">
        <v>16</v>
      </c>
      <c r="E1111" t="s">
        <v>5548</v>
      </c>
      <c r="F1111" t="s">
        <v>72</v>
      </c>
      <c r="G1111" t="s">
        <v>5549</v>
      </c>
      <c r="H1111" s="2" t="s">
        <v>781</v>
      </c>
      <c r="I1111" s="2" t="s">
        <v>782</v>
      </c>
      <c r="J1111" s="1" t="s">
        <v>5550</v>
      </c>
      <c r="K1111" s="1">
        <f t="shared" si="77"/>
        <v>1</v>
      </c>
      <c r="L1111" s="1">
        <f t="shared" si="77"/>
        <v>0</v>
      </c>
      <c r="M1111" s="1">
        <f t="shared" si="77"/>
        <v>0</v>
      </c>
      <c r="N1111" s="1">
        <f t="shared" si="76"/>
        <v>0</v>
      </c>
      <c r="O1111" s="1">
        <f t="shared" si="78"/>
        <v>1</v>
      </c>
      <c r="P1111" s="1" t="s">
        <v>18346</v>
      </c>
      <c r="Q1111" s="1">
        <v>160</v>
      </c>
      <c r="R1111" s="1" t="s">
        <v>18352</v>
      </c>
      <c r="S1111" s="9">
        <f t="shared" si="80"/>
        <v>160</v>
      </c>
      <c r="T1111" s="3">
        <v>44509</v>
      </c>
      <c r="U1111" s="8" t="s">
        <v>5551</v>
      </c>
      <c r="V1111" s="3">
        <v>44509</v>
      </c>
      <c r="W1111" s="8" t="s">
        <v>3919</v>
      </c>
      <c r="X1111" s="8">
        <v>11.6</v>
      </c>
      <c r="Y1111" s="10">
        <f t="shared" si="79"/>
        <v>1856</v>
      </c>
      <c r="Z1111" s="10">
        <f>IFERROR(INDEX(EFs!B:B,MATCH(P1111,EFs!A:A,0))*Dataset!Y1111/1000,0)</f>
        <v>1.685977261376</v>
      </c>
      <c r="AA1111">
        <v>32.900177999999997</v>
      </c>
      <c r="AB1111">
        <v>-117.200675</v>
      </c>
      <c r="AC1111">
        <v>1</v>
      </c>
      <c r="AD1111" t="s">
        <v>18387</v>
      </c>
      <c r="AE1111">
        <v>10030</v>
      </c>
      <c r="AF1111" t="s">
        <v>18649</v>
      </c>
      <c r="AI1111" t="s">
        <v>18389</v>
      </c>
      <c r="AJ1111" t="s">
        <v>18390</v>
      </c>
      <c r="AK1111" t="s">
        <v>18391</v>
      </c>
      <c r="AL1111">
        <v>92121</v>
      </c>
      <c r="AM1111" t="s">
        <v>18392</v>
      </c>
      <c r="AN1111" t="s">
        <v>18393</v>
      </c>
    </row>
    <row r="1112" spans="1:40" ht="57.6" x14ac:dyDescent="0.3">
      <c r="A1112" t="s">
        <v>5552</v>
      </c>
      <c r="B1112" s="2" t="s">
        <v>15</v>
      </c>
      <c r="C1112" s="3">
        <v>40025</v>
      </c>
      <c r="D1112" t="s">
        <v>16</v>
      </c>
      <c r="E1112" t="s">
        <v>4898</v>
      </c>
      <c r="F1112" t="s">
        <v>4899</v>
      </c>
      <c r="G1112" t="s">
        <v>4900</v>
      </c>
      <c r="H1112" s="2" t="s">
        <v>504</v>
      </c>
      <c r="I1112" s="2" t="s">
        <v>328</v>
      </c>
      <c r="J1112" s="1" t="s">
        <v>5553</v>
      </c>
      <c r="K1112" s="1">
        <f t="shared" si="77"/>
        <v>1</v>
      </c>
      <c r="L1112" s="1">
        <f t="shared" si="77"/>
        <v>0</v>
      </c>
      <c r="M1112" s="1">
        <f t="shared" si="77"/>
        <v>0</v>
      </c>
      <c r="N1112" s="1">
        <f t="shared" si="76"/>
        <v>0</v>
      </c>
      <c r="O1112" s="1">
        <f t="shared" si="78"/>
        <v>1</v>
      </c>
      <c r="P1112" s="1" t="s">
        <v>18346</v>
      </c>
      <c r="Q1112" s="1">
        <v>1000</v>
      </c>
      <c r="R1112" s="1">
        <v>71</v>
      </c>
      <c r="S1112" s="9">
        <f t="shared" si="80"/>
        <v>1000</v>
      </c>
      <c r="T1112" s="8"/>
      <c r="U1112" s="8"/>
      <c r="V1112" s="8"/>
      <c r="W1112" s="8"/>
      <c r="X1112" s="8"/>
      <c r="Y1112" s="10">
        <f t="shared" si="79"/>
        <v>0</v>
      </c>
      <c r="Z1112" s="10">
        <f>IFERROR(INDEX(EFs!B:B,MATCH(P1112,EFs!A:A,0))*Dataset!Y1112/1000,0)</f>
        <v>0</v>
      </c>
      <c r="AA1112">
        <v>32.596735000000002</v>
      </c>
      <c r="AB1112">
        <v>-117.019499</v>
      </c>
      <c r="AC1112">
        <v>1</v>
      </c>
      <c r="AD1112" t="s">
        <v>18387</v>
      </c>
      <c r="AE1112">
        <v>1800</v>
      </c>
      <c r="AF1112" t="s">
        <v>18940</v>
      </c>
      <c r="AI1112" t="s">
        <v>18406</v>
      </c>
      <c r="AJ1112" t="s">
        <v>18390</v>
      </c>
      <c r="AK1112" t="s">
        <v>18391</v>
      </c>
      <c r="AL1112">
        <v>91911</v>
      </c>
      <c r="AM1112" t="s">
        <v>18392</v>
      </c>
      <c r="AN1112" t="s">
        <v>18393</v>
      </c>
    </row>
    <row r="1113" spans="1:40" ht="43.2" x14ac:dyDescent="0.3">
      <c r="A1113" t="s">
        <v>5554</v>
      </c>
      <c r="B1113" s="2" t="s">
        <v>15</v>
      </c>
      <c r="C1113" s="3">
        <v>40025</v>
      </c>
      <c r="D1113" t="s">
        <v>16</v>
      </c>
      <c r="E1113" t="s">
        <v>5555</v>
      </c>
      <c r="G1113" t="s">
        <v>5556</v>
      </c>
      <c r="H1113" s="2" t="s">
        <v>147</v>
      </c>
      <c r="I1113" s="2" t="s">
        <v>53</v>
      </c>
      <c r="J1113" s="1" t="s">
        <v>5557</v>
      </c>
      <c r="K1113" s="1">
        <f t="shared" si="77"/>
        <v>1</v>
      </c>
      <c r="L1113" s="1">
        <f t="shared" si="77"/>
        <v>0</v>
      </c>
      <c r="M1113" s="1">
        <f t="shared" si="77"/>
        <v>0</v>
      </c>
      <c r="N1113" s="1">
        <f t="shared" si="76"/>
        <v>0</v>
      </c>
      <c r="O1113" s="1">
        <f t="shared" si="78"/>
        <v>1</v>
      </c>
      <c r="P1113" s="1" t="s">
        <v>18346</v>
      </c>
      <c r="Q1113" s="1">
        <v>500</v>
      </c>
      <c r="R1113" s="1">
        <v>31</v>
      </c>
      <c r="S1113" s="9">
        <f t="shared" si="80"/>
        <v>500</v>
      </c>
      <c r="T1113" s="3">
        <v>44355</v>
      </c>
      <c r="U1113" s="8" t="s">
        <v>2576</v>
      </c>
      <c r="V1113" s="3">
        <v>44719</v>
      </c>
      <c r="W1113" s="8" t="s">
        <v>2720</v>
      </c>
      <c r="X1113" s="8">
        <v>20</v>
      </c>
      <c r="Y1113" s="10">
        <f t="shared" si="79"/>
        <v>10000</v>
      </c>
      <c r="Z1113" s="10">
        <f>IFERROR(INDEX(EFs!B:B,MATCH(P1113,EFs!A:A,0))*Dataset!Y1113/1000,0)</f>
        <v>9.0839292100000009</v>
      </c>
      <c r="AA1113">
        <v>33.143841999999999</v>
      </c>
      <c r="AB1113">
        <v>-117.233794</v>
      </c>
      <c r="AC1113">
        <v>1</v>
      </c>
      <c r="AD1113" t="s">
        <v>18387</v>
      </c>
      <c r="AE1113">
        <v>1271</v>
      </c>
      <c r="AF1113" t="s">
        <v>18975</v>
      </c>
      <c r="AI1113" t="s">
        <v>18416</v>
      </c>
      <c r="AJ1113" t="s">
        <v>18390</v>
      </c>
      <c r="AK1113" t="s">
        <v>18391</v>
      </c>
      <c r="AL1113">
        <v>92081</v>
      </c>
      <c r="AM1113" t="s">
        <v>18392</v>
      </c>
      <c r="AN1113" t="s">
        <v>18393</v>
      </c>
    </row>
    <row r="1114" spans="1:40" ht="57.6" x14ac:dyDescent="0.3">
      <c r="A1114" t="s">
        <v>5558</v>
      </c>
      <c r="B1114" s="2" t="s">
        <v>15</v>
      </c>
      <c r="C1114" s="3">
        <v>40025</v>
      </c>
      <c r="D1114" t="s">
        <v>193</v>
      </c>
      <c r="E1114" t="s">
        <v>5559</v>
      </c>
      <c r="F1114" t="s">
        <v>5560</v>
      </c>
      <c r="G1114" t="s">
        <v>5561</v>
      </c>
      <c r="H1114" s="2" t="s">
        <v>647</v>
      </c>
      <c r="I1114" s="2" t="s">
        <v>218</v>
      </c>
      <c r="J1114" s="1" t="s">
        <v>5562</v>
      </c>
      <c r="K1114" s="1">
        <f t="shared" si="77"/>
        <v>1</v>
      </c>
      <c r="L1114" s="1">
        <f t="shared" si="77"/>
        <v>0</v>
      </c>
      <c r="M1114" s="1">
        <f t="shared" si="77"/>
        <v>0</v>
      </c>
      <c r="N1114" s="1">
        <f t="shared" si="76"/>
        <v>0</v>
      </c>
      <c r="O1114" s="1">
        <f t="shared" si="78"/>
        <v>1</v>
      </c>
      <c r="P1114" s="1" t="s">
        <v>18346</v>
      </c>
      <c r="Q1114" s="1">
        <v>800</v>
      </c>
      <c r="R1114" s="1">
        <v>186</v>
      </c>
      <c r="S1114" s="9">
        <f t="shared" si="80"/>
        <v>800</v>
      </c>
      <c r="T1114" s="3">
        <v>44569</v>
      </c>
      <c r="U1114" s="8" t="s">
        <v>5563</v>
      </c>
      <c r="V1114" s="3">
        <v>44569</v>
      </c>
      <c r="W1114" s="8" t="s">
        <v>177</v>
      </c>
      <c r="X1114" s="8">
        <v>4</v>
      </c>
      <c r="Y1114" s="10">
        <f t="shared" si="79"/>
        <v>3200</v>
      </c>
      <c r="Z1114" s="10">
        <f>IFERROR(INDEX(EFs!B:B,MATCH(P1114,EFs!A:A,0))*Dataset!Y1114/1000,0)</f>
        <v>2.9068573472000003</v>
      </c>
      <c r="AA1114">
        <v>32.724102999999999</v>
      </c>
      <c r="AB1114">
        <v>-117.170912</v>
      </c>
      <c r="AC1114">
        <v>0.5</v>
      </c>
      <c r="AD1114" t="s">
        <v>18422</v>
      </c>
      <c r="AI1114" t="s">
        <v>18389</v>
      </c>
      <c r="AJ1114" t="s">
        <v>18390</v>
      </c>
      <c r="AK1114" t="s">
        <v>18391</v>
      </c>
      <c r="AL1114">
        <v>92101</v>
      </c>
      <c r="AM1114" t="s">
        <v>18392</v>
      </c>
      <c r="AN1114" t="s">
        <v>18397</v>
      </c>
    </row>
    <row r="1115" spans="1:40" ht="57.6" x14ac:dyDescent="0.3">
      <c r="A1115" t="s">
        <v>5564</v>
      </c>
      <c r="B1115" s="2" t="s">
        <v>15</v>
      </c>
      <c r="C1115" s="3">
        <v>40025</v>
      </c>
      <c r="D1115" t="s">
        <v>16</v>
      </c>
      <c r="E1115" t="s">
        <v>5565</v>
      </c>
      <c r="F1115" t="s">
        <v>5566</v>
      </c>
      <c r="G1115" t="s">
        <v>5567</v>
      </c>
      <c r="H1115" s="2" t="s">
        <v>781</v>
      </c>
      <c r="I1115" s="2" t="s">
        <v>782</v>
      </c>
      <c r="J1115" s="1" t="s">
        <v>5568</v>
      </c>
      <c r="K1115" s="1">
        <f t="shared" si="77"/>
        <v>1</v>
      </c>
      <c r="L1115" s="1">
        <f t="shared" si="77"/>
        <v>0</v>
      </c>
      <c r="M1115" s="1">
        <f t="shared" si="77"/>
        <v>0</v>
      </c>
      <c r="N1115" s="1">
        <f t="shared" si="76"/>
        <v>0</v>
      </c>
      <c r="O1115" s="1">
        <f t="shared" si="78"/>
        <v>1</v>
      </c>
      <c r="P1115" s="1" t="s">
        <v>18346</v>
      </c>
      <c r="Q1115" s="1">
        <v>350</v>
      </c>
      <c r="R1115" s="1">
        <v>550</v>
      </c>
      <c r="S1115" s="9">
        <f t="shared" si="80"/>
        <v>350</v>
      </c>
      <c r="T1115" s="3">
        <v>44547</v>
      </c>
      <c r="U1115" s="8" t="s">
        <v>5569</v>
      </c>
      <c r="V1115" s="3">
        <v>44547</v>
      </c>
      <c r="W1115" s="8" t="s">
        <v>5570</v>
      </c>
      <c r="X1115" s="8">
        <v>12.2</v>
      </c>
      <c r="Y1115" s="10">
        <f t="shared" si="79"/>
        <v>4270</v>
      </c>
      <c r="Z1115" s="10">
        <f>IFERROR(INDEX(EFs!B:B,MATCH(P1115,EFs!A:A,0))*Dataset!Y1115/1000,0)</f>
        <v>3.8788377726699999</v>
      </c>
      <c r="AA1115">
        <v>32.905622999999999</v>
      </c>
      <c r="AB1115">
        <v>-117.238963</v>
      </c>
      <c r="AC1115">
        <v>1</v>
      </c>
      <c r="AD1115" t="s">
        <v>18387</v>
      </c>
      <c r="AE1115">
        <v>11010</v>
      </c>
      <c r="AF1115" t="s">
        <v>18530</v>
      </c>
      <c r="AI1115" t="s">
        <v>18389</v>
      </c>
      <c r="AJ1115" t="s">
        <v>18390</v>
      </c>
      <c r="AK1115" t="s">
        <v>18391</v>
      </c>
      <c r="AL1115">
        <v>92121</v>
      </c>
      <c r="AM1115" t="s">
        <v>18392</v>
      </c>
      <c r="AN1115" t="s">
        <v>18393</v>
      </c>
    </row>
    <row r="1116" spans="1:40" ht="57.6" x14ac:dyDescent="0.3">
      <c r="A1116" t="s">
        <v>5571</v>
      </c>
      <c r="B1116" s="2" t="s">
        <v>15</v>
      </c>
      <c r="C1116" s="3">
        <v>40025</v>
      </c>
      <c r="D1116" t="s">
        <v>16</v>
      </c>
      <c r="E1116" t="s">
        <v>5572</v>
      </c>
      <c r="F1116" t="s">
        <v>145</v>
      </c>
      <c r="G1116" t="s">
        <v>5573</v>
      </c>
      <c r="H1116" s="2" t="s">
        <v>97</v>
      </c>
      <c r="I1116" s="2" t="s">
        <v>98</v>
      </c>
      <c r="J1116" s="1" t="s">
        <v>5574</v>
      </c>
      <c r="K1116" s="1">
        <f t="shared" si="77"/>
        <v>0</v>
      </c>
      <c r="L1116" s="1">
        <f t="shared" si="77"/>
        <v>0</v>
      </c>
      <c r="M1116" s="1">
        <f t="shared" si="77"/>
        <v>1</v>
      </c>
      <c r="N1116" s="1">
        <f t="shared" si="76"/>
        <v>0</v>
      </c>
      <c r="O1116" s="1">
        <f t="shared" si="78"/>
        <v>1</v>
      </c>
      <c r="P1116" s="1" t="s">
        <v>18348</v>
      </c>
      <c r="Q1116" s="1">
        <v>45</v>
      </c>
      <c r="R1116" s="1">
        <v>75</v>
      </c>
      <c r="S1116" s="9">
        <f t="shared" si="80"/>
        <v>45</v>
      </c>
      <c r="T1116" s="3">
        <v>44476</v>
      </c>
      <c r="U1116" s="8" t="s">
        <v>4741</v>
      </c>
      <c r="V1116" s="3">
        <v>44476</v>
      </c>
      <c r="W1116" s="8" t="s">
        <v>5575</v>
      </c>
      <c r="X1116" s="8">
        <v>15.8</v>
      </c>
      <c r="Y1116" s="10">
        <f t="shared" si="79"/>
        <v>711</v>
      </c>
      <c r="Z1116" s="10">
        <f>IFERROR(INDEX(EFs!B:B,MATCH(P1116,EFs!A:A,0))*Dataset!Y1116/1000,0)</f>
        <v>0.51636781620899996</v>
      </c>
      <c r="AA1116">
        <v>33.179257</v>
      </c>
      <c r="AB1116">
        <v>-117.29643</v>
      </c>
      <c r="AC1116">
        <v>1</v>
      </c>
      <c r="AD1116" t="s">
        <v>18387</v>
      </c>
      <c r="AE1116">
        <v>3450</v>
      </c>
      <c r="AF1116" t="s">
        <v>18976</v>
      </c>
      <c r="AI1116" t="s">
        <v>18410</v>
      </c>
      <c r="AJ1116" t="s">
        <v>18390</v>
      </c>
      <c r="AK1116" t="s">
        <v>18391</v>
      </c>
      <c r="AL1116">
        <v>92056</v>
      </c>
      <c r="AM1116" t="s">
        <v>18392</v>
      </c>
      <c r="AN1116" t="s">
        <v>18393</v>
      </c>
    </row>
    <row r="1117" spans="1:40" ht="43.2" x14ac:dyDescent="0.3">
      <c r="A1117" t="s">
        <v>5576</v>
      </c>
      <c r="B1117" s="2" t="s">
        <v>15</v>
      </c>
      <c r="C1117" s="3">
        <v>40025</v>
      </c>
      <c r="D1117" t="s">
        <v>16</v>
      </c>
      <c r="E1117" t="s">
        <v>5415</v>
      </c>
      <c r="F1117" t="s">
        <v>5416</v>
      </c>
      <c r="G1117" t="s">
        <v>5577</v>
      </c>
      <c r="H1117" s="2" t="s">
        <v>776</v>
      </c>
      <c r="I1117" s="2" t="s">
        <v>155</v>
      </c>
      <c r="J1117" s="1" t="s">
        <v>5578</v>
      </c>
      <c r="K1117" s="1">
        <f t="shared" si="77"/>
        <v>1</v>
      </c>
      <c r="L1117" s="1">
        <f t="shared" si="77"/>
        <v>0</v>
      </c>
      <c r="M1117" s="1">
        <f t="shared" si="77"/>
        <v>0</v>
      </c>
      <c r="N1117" s="1">
        <f t="shared" si="76"/>
        <v>0</v>
      </c>
      <c r="O1117" s="1">
        <f t="shared" si="78"/>
        <v>1</v>
      </c>
      <c r="P1117" s="1" t="s">
        <v>18346</v>
      </c>
      <c r="Q1117" s="1">
        <v>200</v>
      </c>
      <c r="R1117" s="1">
        <v>317</v>
      </c>
      <c r="S1117" s="9">
        <f t="shared" si="80"/>
        <v>200</v>
      </c>
      <c r="T1117" s="3">
        <v>44561</v>
      </c>
      <c r="U1117" s="8" t="s">
        <v>5579</v>
      </c>
      <c r="V1117" s="3">
        <v>44586</v>
      </c>
      <c r="W1117" s="8" t="s">
        <v>5580</v>
      </c>
      <c r="X1117" s="8">
        <v>10</v>
      </c>
      <c r="Y1117" s="10">
        <f t="shared" si="79"/>
        <v>2000</v>
      </c>
      <c r="Z1117" s="10">
        <f>IFERROR(INDEX(EFs!B:B,MATCH(P1117,EFs!A:A,0))*Dataset!Y1117/1000,0)</f>
        <v>1.816785842</v>
      </c>
      <c r="AA1117">
        <v>33.126351999999997</v>
      </c>
      <c r="AB1117">
        <v>-117.08873</v>
      </c>
      <c r="AC1117">
        <v>1</v>
      </c>
      <c r="AD1117" t="s">
        <v>18387</v>
      </c>
      <c r="AE1117">
        <v>615</v>
      </c>
      <c r="AF1117" t="s">
        <v>18977</v>
      </c>
      <c r="AI1117" t="s">
        <v>18421</v>
      </c>
      <c r="AJ1117" t="s">
        <v>18390</v>
      </c>
      <c r="AK1117" t="s">
        <v>18391</v>
      </c>
      <c r="AL1117">
        <v>92025</v>
      </c>
      <c r="AM1117" t="s">
        <v>18392</v>
      </c>
      <c r="AN1117" t="s">
        <v>18393</v>
      </c>
    </row>
    <row r="1118" spans="1:40" ht="43.2" x14ac:dyDescent="0.3">
      <c r="A1118" t="s">
        <v>5581</v>
      </c>
      <c r="B1118" s="2" t="s">
        <v>15</v>
      </c>
      <c r="C1118" s="3">
        <v>40025</v>
      </c>
      <c r="D1118" t="s">
        <v>193</v>
      </c>
      <c r="E1118" t="s">
        <v>5582</v>
      </c>
      <c r="F1118" t="s">
        <v>27</v>
      </c>
      <c r="G1118" t="s">
        <v>5583</v>
      </c>
      <c r="H1118" s="2" t="s">
        <v>242</v>
      </c>
      <c r="I1118" s="2" t="s">
        <v>164</v>
      </c>
      <c r="J1118" s="1" t="s">
        <v>5584</v>
      </c>
      <c r="K1118" s="1">
        <f t="shared" si="77"/>
        <v>1</v>
      </c>
      <c r="L1118" s="1">
        <f t="shared" si="77"/>
        <v>0</v>
      </c>
      <c r="M1118" s="1">
        <f t="shared" si="77"/>
        <v>0</v>
      </c>
      <c r="N1118" s="1">
        <f t="shared" si="76"/>
        <v>0</v>
      </c>
      <c r="O1118" s="1">
        <f t="shared" si="78"/>
        <v>1</v>
      </c>
      <c r="P1118" s="1" t="s">
        <v>18346</v>
      </c>
      <c r="Q1118" s="1">
        <v>800</v>
      </c>
      <c r="R1118" s="1">
        <v>1186</v>
      </c>
      <c r="S1118" s="9">
        <f t="shared" si="80"/>
        <v>800</v>
      </c>
      <c r="T1118" s="8"/>
      <c r="U1118" s="8"/>
      <c r="V1118" s="8"/>
      <c r="W1118" s="8"/>
      <c r="X1118" s="8"/>
      <c r="Y1118" s="10">
        <f t="shared" si="79"/>
        <v>0</v>
      </c>
      <c r="Z1118" s="10">
        <f>IFERROR(INDEX(EFs!B:B,MATCH(P1118,EFs!A:A,0))*Dataset!Y1118/1000,0)</f>
        <v>0</v>
      </c>
      <c r="AA1118">
        <v>33.370559999999998</v>
      </c>
      <c r="AB1118">
        <v>-117.228482</v>
      </c>
      <c r="AC1118">
        <v>1</v>
      </c>
      <c r="AD1118" t="s">
        <v>18387</v>
      </c>
      <c r="AE1118">
        <v>717</v>
      </c>
      <c r="AF1118" t="s">
        <v>18978</v>
      </c>
      <c r="AI1118" t="s">
        <v>18435</v>
      </c>
      <c r="AJ1118" t="s">
        <v>18390</v>
      </c>
      <c r="AK1118" t="s">
        <v>18391</v>
      </c>
      <c r="AL1118">
        <v>92028</v>
      </c>
      <c r="AM1118" t="s">
        <v>18392</v>
      </c>
      <c r="AN1118" t="s">
        <v>18393</v>
      </c>
    </row>
    <row r="1119" spans="1:40" ht="57.6" x14ac:dyDescent="0.3">
      <c r="A1119" t="s">
        <v>5585</v>
      </c>
      <c r="B1119" s="2" t="s">
        <v>15</v>
      </c>
      <c r="C1119" s="3">
        <v>40025</v>
      </c>
      <c r="D1119" t="s">
        <v>193</v>
      </c>
      <c r="E1119" t="s">
        <v>5586</v>
      </c>
      <c r="F1119" t="s">
        <v>5587</v>
      </c>
      <c r="G1119" t="s">
        <v>5588</v>
      </c>
      <c r="H1119" s="2" t="s">
        <v>19</v>
      </c>
      <c r="I1119" s="2" t="s">
        <v>20</v>
      </c>
      <c r="J1119" s="1" t="s">
        <v>5589</v>
      </c>
      <c r="K1119" s="1">
        <f t="shared" si="77"/>
        <v>1</v>
      </c>
      <c r="L1119" s="1">
        <f t="shared" si="77"/>
        <v>0</v>
      </c>
      <c r="M1119" s="1">
        <f t="shared" si="77"/>
        <v>0</v>
      </c>
      <c r="N1119" s="1">
        <f t="shared" si="76"/>
        <v>0</v>
      </c>
      <c r="O1119" s="1">
        <f t="shared" si="78"/>
        <v>1</v>
      </c>
      <c r="P1119" s="1" t="s">
        <v>18346</v>
      </c>
      <c r="Q1119" s="1">
        <v>250</v>
      </c>
      <c r="R1119" s="1">
        <v>380</v>
      </c>
      <c r="S1119" s="9">
        <f t="shared" si="80"/>
        <v>250</v>
      </c>
      <c r="T1119" s="3">
        <v>44763</v>
      </c>
      <c r="U1119" s="8" t="s">
        <v>5590</v>
      </c>
      <c r="V1119" s="3">
        <v>44763</v>
      </c>
      <c r="W1119" s="8" t="s">
        <v>1103</v>
      </c>
      <c r="X1119" s="8">
        <v>0.6</v>
      </c>
      <c r="Y1119" s="10">
        <f t="shared" si="79"/>
        <v>150</v>
      </c>
      <c r="Z1119" s="10">
        <f>IFERROR(INDEX(EFs!B:B,MATCH(P1119,EFs!A:A,0))*Dataset!Y1119/1000,0)</f>
        <v>0.13625893815000001</v>
      </c>
      <c r="AA1119">
        <v>32.717602999999997</v>
      </c>
      <c r="AB1119">
        <v>-117.166876</v>
      </c>
      <c r="AC1119">
        <v>1</v>
      </c>
      <c r="AD1119" t="s">
        <v>18387</v>
      </c>
      <c r="AE1119">
        <v>421</v>
      </c>
      <c r="AF1119" t="s">
        <v>18979</v>
      </c>
      <c r="AI1119" t="s">
        <v>18389</v>
      </c>
      <c r="AJ1119" t="s">
        <v>18390</v>
      </c>
      <c r="AK1119" t="s">
        <v>18391</v>
      </c>
      <c r="AL1119">
        <v>92101</v>
      </c>
      <c r="AM1119" t="s">
        <v>18392</v>
      </c>
      <c r="AN1119" t="s">
        <v>18393</v>
      </c>
    </row>
    <row r="1120" spans="1:40" ht="57.6" x14ac:dyDescent="0.3">
      <c r="A1120" t="s">
        <v>5591</v>
      </c>
      <c r="B1120" s="2" t="s">
        <v>15</v>
      </c>
      <c r="C1120" s="3">
        <v>40025</v>
      </c>
      <c r="D1120" t="s">
        <v>193</v>
      </c>
      <c r="E1120" t="s">
        <v>5592</v>
      </c>
      <c r="F1120" t="s">
        <v>27</v>
      </c>
      <c r="G1120" t="s">
        <v>5593</v>
      </c>
      <c r="H1120" s="2" t="s">
        <v>19</v>
      </c>
      <c r="I1120" s="2" t="s">
        <v>20</v>
      </c>
      <c r="J1120" s="1" t="s">
        <v>5594</v>
      </c>
      <c r="K1120" s="1">
        <f t="shared" si="77"/>
        <v>1</v>
      </c>
      <c r="L1120" s="1">
        <f t="shared" si="77"/>
        <v>0</v>
      </c>
      <c r="M1120" s="1">
        <f t="shared" si="77"/>
        <v>0</v>
      </c>
      <c r="N1120" s="1">
        <f t="shared" si="76"/>
        <v>0</v>
      </c>
      <c r="O1120" s="1">
        <f t="shared" si="78"/>
        <v>1</v>
      </c>
      <c r="P1120" s="1" t="s">
        <v>18346</v>
      </c>
      <c r="Q1120" s="1">
        <v>450</v>
      </c>
      <c r="R1120" s="1" t="s">
        <v>18352</v>
      </c>
      <c r="S1120" s="9">
        <f t="shared" si="80"/>
        <v>450</v>
      </c>
      <c r="T1120" s="3">
        <v>44558</v>
      </c>
      <c r="U1120" s="8" t="s">
        <v>2579</v>
      </c>
      <c r="V1120" s="3">
        <v>44690</v>
      </c>
      <c r="W1120" s="8" t="s">
        <v>5595</v>
      </c>
      <c r="X1120" s="8">
        <v>18</v>
      </c>
      <c r="Y1120" s="10">
        <f t="shared" si="79"/>
        <v>8100</v>
      </c>
      <c r="Z1120" s="10">
        <f>IFERROR(INDEX(EFs!B:B,MATCH(P1120,EFs!A:A,0))*Dataset!Y1120/1000,0)</f>
        <v>7.3579826601000002</v>
      </c>
      <c r="AA1120">
        <v>32.721356999999998</v>
      </c>
      <c r="AB1120">
        <v>-117.157028</v>
      </c>
      <c r="AC1120">
        <v>1</v>
      </c>
      <c r="AD1120" t="s">
        <v>18387</v>
      </c>
      <c r="AE1120">
        <v>850</v>
      </c>
      <c r="AF1120" t="s">
        <v>18617</v>
      </c>
      <c r="AI1120" t="s">
        <v>18389</v>
      </c>
      <c r="AJ1120" t="s">
        <v>18390</v>
      </c>
      <c r="AK1120" t="s">
        <v>18391</v>
      </c>
      <c r="AL1120">
        <v>92101</v>
      </c>
      <c r="AM1120" t="s">
        <v>18392</v>
      </c>
      <c r="AN1120" t="s">
        <v>18393</v>
      </c>
    </row>
    <row r="1121" spans="1:40" ht="43.2" x14ac:dyDescent="0.3">
      <c r="A1121" t="s">
        <v>5596</v>
      </c>
      <c r="B1121" s="2" t="s">
        <v>15</v>
      </c>
      <c r="C1121" s="3">
        <v>40025</v>
      </c>
      <c r="D1121" t="s">
        <v>193</v>
      </c>
      <c r="E1121" t="s">
        <v>5597</v>
      </c>
      <c r="F1121" t="s">
        <v>5598</v>
      </c>
      <c r="G1121" t="s">
        <v>5599</v>
      </c>
      <c r="H1121" s="2" t="s">
        <v>298</v>
      </c>
      <c r="I1121" s="2" t="s">
        <v>84</v>
      </c>
      <c r="J1121" s="1" t="s">
        <v>5600</v>
      </c>
      <c r="K1121" s="1">
        <f t="shared" si="77"/>
        <v>1</v>
      </c>
      <c r="L1121" s="1">
        <f t="shared" si="77"/>
        <v>0</v>
      </c>
      <c r="M1121" s="1">
        <f t="shared" si="77"/>
        <v>0</v>
      </c>
      <c r="N1121" s="1">
        <f t="shared" si="76"/>
        <v>0</v>
      </c>
      <c r="O1121" s="1">
        <f t="shared" si="78"/>
        <v>1</v>
      </c>
      <c r="P1121" s="1" t="s">
        <v>18346</v>
      </c>
      <c r="Q1121" s="1">
        <v>688</v>
      </c>
      <c r="R1121" s="1">
        <v>923</v>
      </c>
      <c r="S1121" s="9">
        <f t="shared" si="80"/>
        <v>688</v>
      </c>
      <c r="T1121" s="3">
        <v>44550</v>
      </c>
      <c r="U1121" s="8" t="s">
        <v>5601</v>
      </c>
      <c r="V1121" s="3">
        <v>44550</v>
      </c>
      <c r="W1121" s="8" t="s">
        <v>5602</v>
      </c>
      <c r="X1121" s="8">
        <v>1.4</v>
      </c>
      <c r="Y1121" s="10">
        <f t="shared" si="79"/>
        <v>963.19999999999993</v>
      </c>
      <c r="Z1121" s="10">
        <f>IFERROR(INDEX(EFs!B:B,MATCH(P1121,EFs!A:A,0))*Dataset!Y1121/1000,0)</f>
        <v>0.87496406150719996</v>
      </c>
      <c r="AA1121">
        <v>32.734178</v>
      </c>
      <c r="AB1121">
        <v>-116.942229</v>
      </c>
      <c r="AC1121">
        <v>1</v>
      </c>
      <c r="AD1121" t="s">
        <v>18394</v>
      </c>
      <c r="AE1121">
        <v>11971</v>
      </c>
      <c r="AF1121" t="s">
        <v>18825</v>
      </c>
      <c r="AI1121" t="s">
        <v>18446</v>
      </c>
      <c r="AJ1121" t="s">
        <v>18390</v>
      </c>
      <c r="AK1121" t="s">
        <v>18391</v>
      </c>
      <c r="AL1121">
        <v>91978</v>
      </c>
      <c r="AM1121" t="s">
        <v>18392</v>
      </c>
      <c r="AN1121" t="s">
        <v>18397</v>
      </c>
    </row>
    <row r="1122" spans="1:40" ht="57.6" x14ac:dyDescent="0.3">
      <c r="A1122" t="s">
        <v>5603</v>
      </c>
      <c r="B1122" s="2" t="s">
        <v>15</v>
      </c>
      <c r="C1122" s="3">
        <v>40025</v>
      </c>
      <c r="D1122" t="s">
        <v>193</v>
      </c>
      <c r="E1122" t="s">
        <v>5604</v>
      </c>
      <c r="F1122" t="s">
        <v>5605</v>
      </c>
      <c r="G1122" t="s">
        <v>5606</v>
      </c>
      <c r="H1122" s="2" t="s">
        <v>97</v>
      </c>
      <c r="I1122" s="2" t="s">
        <v>98</v>
      </c>
      <c r="J1122" s="1" t="s">
        <v>5607</v>
      </c>
      <c r="K1122" s="1">
        <f t="shared" si="77"/>
        <v>1</v>
      </c>
      <c r="L1122" s="1">
        <f t="shared" si="77"/>
        <v>0</v>
      </c>
      <c r="M1122" s="1">
        <f t="shared" si="77"/>
        <v>0</v>
      </c>
      <c r="N1122" s="1">
        <f t="shared" si="76"/>
        <v>0</v>
      </c>
      <c r="O1122" s="1">
        <f t="shared" si="78"/>
        <v>1</v>
      </c>
      <c r="P1122" s="1" t="s">
        <v>18346</v>
      </c>
      <c r="Q1122" s="1">
        <v>500</v>
      </c>
      <c r="R1122" s="1">
        <v>220</v>
      </c>
      <c r="S1122" s="9">
        <f t="shared" si="80"/>
        <v>500</v>
      </c>
      <c r="T1122" s="3">
        <v>44355</v>
      </c>
      <c r="U1122" s="8" t="s">
        <v>5608</v>
      </c>
      <c r="V1122" s="3">
        <v>44550</v>
      </c>
      <c r="W1122" s="8" t="s">
        <v>3028</v>
      </c>
      <c r="X1122" s="8">
        <v>10.63</v>
      </c>
      <c r="Y1122" s="10">
        <f t="shared" si="79"/>
        <v>5315</v>
      </c>
      <c r="Z1122" s="10">
        <f>IFERROR(INDEX(EFs!B:B,MATCH(P1122,EFs!A:A,0))*Dataset!Y1122/1000,0)</f>
        <v>4.8281083751149998</v>
      </c>
      <c r="AA1122">
        <v>33.208826999999999</v>
      </c>
      <c r="AB1122">
        <v>-117.295503</v>
      </c>
      <c r="AC1122">
        <v>0.9</v>
      </c>
      <c r="AD1122" t="s">
        <v>18429</v>
      </c>
      <c r="AE1122">
        <v>4048</v>
      </c>
      <c r="AF1122" t="s">
        <v>18980</v>
      </c>
      <c r="AI1122" t="s">
        <v>18410</v>
      </c>
      <c r="AJ1122" t="s">
        <v>18390</v>
      </c>
      <c r="AK1122" t="s">
        <v>18391</v>
      </c>
      <c r="AL1122">
        <v>92056</v>
      </c>
      <c r="AM1122" t="s">
        <v>18392</v>
      </c>
      <c r="AN1122" t="s">
        <v>18393</v>
      </c>
    </row>
    <row r="1123" spans="1:40" ht="57.6" x14ac:dyDescent="0.3">
      <c r="A1123" t="s">
        <v>5609</v>
      </c>
      <c r="B1123" s="2" t="s">
        <v>15</v>
      </c>
      <c r="C1123" s="3">
        <v>40025</v>
      </c>
      <c r="D1123" t="s">
        <v>16</v>
      </c>
      <c r="E1123" t="s">
        <v>4760</v>
      </c>
      <c r="F1123" t="s">
        <v>4761</v>
      </c>
      <c r="G1123" t="s">
        <v>4762</v>
      </c>
      <c r="H1123" s="2" t="s">
        <v>4763</v>
      </c>
      <c r="I1123" s="2" t="s">
        <v>20</v>
      </c>
      <c r="J1123" s="1" t="s">
        <v>5610</v>
      </c>
      <c r="K1123" s="1">
        <f t="shared" si="77"/>
        <v>1</v>
      </c>
      <c r="L1123" s="1">
        <f t="shared" si="77"/>
        <v>0</v>
      </c>
      <c r="M1123" s="1">
        <f t="shared" si="77"/>
        <v>0</v>
      </c>
      <c r="N1123" s="1">
        <f t="shared" si="76"/>
        <v>0</v>
      </c>
      <c r="O1123" s="1">
        <f t="shared" si="78"/>
        <v>1</v>
      </c>
      <c r="P1123" s="1" t="s">
        <v>18346</v>
      </c>
      <c r="Q1123" s="1">
        <v>2000</v>
      </c>
      <c r="R1123" s="1">
        <v>2847</v>
      </c>
      <c r="S1123" s="9">
        <f t="shared" si="80"/>
        <v>2000</v>
      </c>
      <c r="T1123" s="8"/>
      <c r="U1123" s="8"/>
      <c r="V1123" s="8"/>
      <c r="W1123" s="8"/>
      <c r="X1123" s="8"/>
      <c r="Y1123" s="10">
        <f t="shared" si="79"/>
        <v>0</v>
      </c>
      <c r="Z1123" s="10">
        <f>IFERROR(INDEX(EFs!B:B,MATCH(P1123,EFs!A:A,0))*Dataset!Y1123/1000,0)</f>
        <v>0</v>
      </c>
      <c r="AA1123">
        <v>32.724102999999999</v>
      </c>
      <c r="AB1123">
        <v>-117.170912</v>
      </c>
      <c r="AC1123">
        <v>1</v>
      </c>
      <c r="AD1123" t="s">
        <v>18422</v>
      </c>
      <c r="AI1123" t="s">
        <v>18389</v>
      </c>
      <c r="AJ1123" t="s">
        <v>18390</v>
      </c>
      <c r="AK1123" t="s">
        <v>18391</v>
      </c>
      <c r="AL1123">
        <v>92101</v>
      </c>
      <c r="AM1123" t="s">
        <v>18392</v>
      </c>
      <c r="AN1123" t="s">
        <v>18397</v>
      </c>
    </row>
    <row r="1124" spans="1:40" ht="57.6" x14ac:dyDescent="0.3">
      <c r="A1124" t="s">
        <v>5611</v>
      </c>
      <c r="B1124" s="2" t="s">
        <v>15</v>
      </c>
      <c r="C1124" s="3">
        <v>40025</v>
      </c>
      <c r="D1124" t="s">
        <v>16</v>
      </c>
      <c r="E1124" t="s">
        <v>4760</v>
      </c>
      <c r="F1124" t="s">
        <v>4761</v>
      </c>
      <c r="G1124" t="s">
        <v>4762</v>
      </c>
      <c r="H1124" s="2" t="s">
        <v>4763</v>
      </c>
      <c r="I1124" s="2" t="s">
        <v>20</v>
      </c>
      <c r="J1124" s="1" t="s">
        <v>5612</v>
      </c>
      <c r="K1124" s="1">
        <f t="shared" si="77"/>
        <v>1</v>
      </c>
      <c r="L1124" s="1">
        <f t="shared" si="77"/>
        <v>0</v>
      </c>
      <c r="M1124" s="1">
        <f t="shared" si="77"/>
        <v>0</v>
      </c>
      <c r="N1124" s="1">
        <f t="shared" si="76"/>
        <v>0</v>
      </c>
      <c r="O1124" s="1">
        <f t="shared" si="78"/>
        <v>1</v>
      </c>
      <c r="P1124" s="1" t="s">
        <v>18346</v>
      </c>
      <c r="Q1124" s="1">
        <v>2000</v>
      </c>
      <c r="R1124" s="1">
        <v>76</v>
      </c>
      <c r="S1124" s="9">
        <f t="shared" si="80"/>
        <v>2000</v>
      </c>
      <c r="T1124" s="8"/>
      <c r="U1124" s="8"/>
      <c r="V1124" s="8"/>
      <c r="W1124" s="8"/>
      <c r="X1124" s="8"/>
      <c r="Y1124" s="10">
        <f t="shared" si="79"/>
        <v>0</v>
      </c>
      <c r="Z1124" s="10">
        <f>IFERROR(INDEX(EFs!B:B,MATCH(P1124,EFs!A:A,0))*Dataset!Y1124/1000,0)</f>
        <v>0</v>
      </c>
      <c r="AA1124">
        <v>32.724102999999999</v>
      </c>
      <c r="AB1124">
        <v>-117.170912</v>
      </c>
      <c r="AC1124">
        <v>1</v>
      </c>
      <c r="AD1124" t="s">
        <v>18422</v>
      </c>
      <c r="AI1124" t="s">
        <v>18389</v>
      </c>
      <c r="AJ1124" t="s">
        <v>18390</v>
      </c>
      <c r="AK1124" t="s">
        <v>18391</v>
      </c>
      <c r="AL1124">
        <v>92101</v>
      </c>
      <c r="AM1124" t="s">
        <v>18392</v>
      </c>
      <c r="AN1124" t="s">
        <v>18397</v>
      </c>
    </row>
    <row r="1125" spans="1:40" ht="28.8" x14ac:dyDescent="0.3">
      <c r="A1125" t="s">
        <v>5613</v>
      </c>
      <c r="B1125" s="2" t="s">
        <v>15</v>
      </c>
      <c r="C1125" s="3">
        <v>40025</v>
      </c>
      <c r="D1125" t="s">
        <v>25</v>
      </c>
      <c r="E1125" t="s">
        <v>5614</v>
      </c>
      <c r="F1125" t="s">
        <v>27</v>
      </c>
      <c r="G1125" t="s">
        <v>5615</v>
      </c>
      <c r="H1125" s="2" t="s">
        <v>154</v>
      </c>
      <c r="I1125" s="2" t="s">
        <v>155</v>
      </c>
      <c r="J1125" s="1" t="s">
        <v>5616</v>
      </c>
      <c r="K1125" s="1">
        <f t="shared" si="77"/>
        <v>0</v>
      </c>
      <c r="L1125" s="1">
        <f t="shared" si="77"/>
        <v>0</v>
      </c>
      <c r="M1125" s="1">
        <f t="shared" si="77"/>
        <v>0</v>
      </c>
      <c r="N1125" s="1">
        <f t="shared" si="76"/>
        <v>1</v>
      </c>
      <c r="O1125" s="1">
        <f t="shared" si="78"/>
        <v>1</v>
      </c>
      <c r="P1125" s="1" t="s">
        <v>18347</v>
      </c>
      <c r="Q1125" s="1" t="s">
        <v>18355</v>
      </c>
      <c r="R1125" s="1">
        <v>60</v>
      </c>
      <c r="S1125" s="9">
        <f t="shared" si="80"/>
        <v>44.742000000000004</v>
      </c>
      <c r="T1125" s="3">
        <v>44391</v>
      </c>
      <c r="U1125" s="8" t="s">
        <v>5617</v>
      </c>
      <c r="V1125" s="3">
        <v>44391</v>
      </c>
      <c r="W1125" s="8" t="s">
        <v>5618</v>
      </c>
      <c r="X1125" s="8">
        <v>6.2</v>
      </c>
      <c r="Y1125" s="10">
        <f t="shared" si="79"/>
        <v>277.40040000000005</v>
      </c>
      <c r="Z1125" s="10">
        <f>IFERROR(INDEX(EFs!B:B,MATCH(P1125,EFs!A:A,0))*Dataset!Y1125/1000,0)</f>
        <v>0.22855018956000003</v>
      </c>
      <c r="AA1125">
        <v>33.092038000000002</v>
      </c>
      <c r="AB1125">
        <v>-117.115151</v>
      </c>
      <c r="AC1125">
        <v>0.9</v>
      </c>
      <c r="AD1125" t="s">
        <v>18429</v>
      </c>
      <c r="AE1125">
        <v>2350</v>
      </c>
      <c r="AF1125" t="s">
        <v>18981</v>
      </c>
      <c r="AI1125" t="s">
        <v>18421</v>
      </c>
      <c r="AJ1125" t="s">
        <v>18390</v>
      </c>
      <c r="AK1125" t="s">
        <v>18391</v>
      </c>
      <c r="AL1125">
        <v>92029</v>
      </c>
      <c r="AM1125" t="s">
        <v>18392</v>
      </c>
      <c r="AN1125" t="s">
        <v>18393</v>
      </c>
    </row>
    <row r="1126" spans="1:40" ht="57.6" x14ac:dyDescent="0.3">
      <c r="A1126" t="s">
        <v>5619</v>
      </c>
      <c r="B1126" s="2" t="s">
        <v>15</v>
      </c>
      <c r="C1126" s="3">
        <v>40025</v>
      </c>
      <c r="D1126" t="s">
        <v>16</v>
      </c>
      <c r="E1126" t="s">
        <v>5620</v>
      </c>
      <c r="F1126" t="s">
        <v>27</v>
      </c>
      <c r="G1126" t="s">
        <v>5621</v>
      </c>
      <c r="H1126" s="2" t="s">
        <v>291</v>
      </c>
      <c r="I1126" s="2" t="s">
        <v>155</v>
      </c>
      <c r="J1126" s="1" t="s">
        <v>5622</v>
      </c>
      <c r="K1126" s="1">
        <f t="shared" si="77"/>
        <v>0</v>
      </c>
      <c r="L1126" s="1">
        <f t="shared" si="77"/>
        <v>0</v>
      </c>
      <c r="M1126" s="1">
        <f t="shared" si="77"/>
        <v>0</v>
      </c>
      <c r="N1126" s="1">
        <f t="shared" si="76"/>
        <v>1</v>
      </c>
      <c r="O1126" s="1">
        <f t="shared" si="78"/>
        <v>1</v>
      </c>
      <c r="P1126" s="1" t="s">
        <v>18347</v>
      </c>
      <c r="Q1126" s="1">
        <v>45</v>
      </c>
      <c r="R1126" s="1">
        <v>75</v>
      </c>
      <c r="S1126" s="9">
        <f t="shared" si="80"/>
        <v>45</v>
      </c>
      <c r="T1126" s="3">
        <v>44393</v>
      </c>
      <c r="U1126" s="8" t="s">
        <v>506</v>
      </c>
      <c r="V1126" s="3">
        <v>44393</v>
      </c>
      <c r="W1126" s="8" t="s">
        <v>2149</v>
      </c>
      <c r="X1126" s="8">
        <v>6.7</v>
      </c>
      <c r="Y1126" s="10">
        <f t="shared" si="79"/>
        <v>301.5</v>
      </c>
      <c r="Z1126" s="10">
        <f>IFERROR(INDEX(EFs!B:B,MATCH(P1126,EFs!A:A,0))*Dataset!Y1126/1000,0)</f>
        <v>0.24840584999999998</v>
      </c>
      <c r="AA1126">
        <v>33.142802000000003</v>
      </c>
      <c r="AB1126">
        <v>-117.02059800000001</v>
      </c>
      <c r="AC1126">
        <v>1</v>
      </c>
      <c r="AD1126" t="s">
        <v>18394</v>
      </c>
      <c r="AE1126">
        <v>397</v>
      </c>
      <c r="AF1126" t="s">
        <v>18982</v>
      </c>
      <c r="AI1126" t="s">
        <v>18421</v>
      </c>
      <c r="AJ1126" t="s">
        <v>18390</v>
      </c>
      <c r="AK1126" t="s">
        <v>18391</v>
      </c>
      <c r="AL1126">
        <v>92027</v>
      </c>
      <c r="AM1126" t="s">
        <v>18392</v>
      </c>
      <c r="AN1126" t="s">
        <v>18397</v>
      </c>
    </row>
    <row r="1127" spans="1:40" ht="43.2" x14ac:dyDescent="0.3">
      <c r="A1127" t="s">
        <v>5623</v>
      </c>
      <c r="B1127" s="2" t="s">
        <v>15</v>
      </c>
      <c r="C1127" s="3">
        <v>40025</v>
      </c>
      <c r="D1127" t="s">
        <v>25</v>
      </c>
      <c r="E1127" t="s">
        <v>645</v>
      </c>
      <c r="F1127" t="s">
        <v>50</v>
      </c>
      <c r="G1127" t="s">
        <v>646</v>
      </c>
      <c r="H1127" s="2" t="s">
        <v>647</v>
      </c>
      <c r="I1127" s="2" t="s">
        <v>218</v>
      </c>
      <c r="J1127" s="1" t="s">
        <v>5624</v>
      </c>
      <c r="K1127" s="1">
        <f t="shared" si="77"/>
        <v>1</v>
      </c>
      <c r="L1127" s="1">
        <f t="shared" si="77"/>
        <v>0</v>
      </c>
      <c r="M1127" s="1">
        <f t="shared" si="77"/>
        <v>0</v>
      </c>
      <c r="N1127" s="1">
        <f t="shared" si="76"/>
        <v>0</v>
      </c>
      <c r="O1127" s="1">
        <f t="shared" si="78"/>
        <v>1</v>
      </c>
      <c r="P1127" s="1" t="s">
        <v>18346</v>
      </c>
      <c r="Q1127" s="1" t="s">
        <v>18355</v>
      </c>
      <c r="R1127" s="1">
        <v>60</v>
      </c>
      <c r="S1127" s="9">
        <f t="shared" si="80"/>
        <v>44.742000000000004</v>
      </c>
      <c r="T1127" s="3">
        <v>44568</v>
      </c>
      <c r="U1127" s="8" t="s">
        <v>4696</v>
      </c>
      <c r="V1127" s="3">
        <v>44568</v>
      </c>
      <c r="W1127" s="8" t="s">
        <v>3992</v>
      </c>
      <c r="X1127" s="8">
        <v>2</v>
      </c>
      <c r="Y1127" s="10">
        <f t="shared" si="79"/>
        <v>89.484000000000009</v>
      </c>
      <c r="Z1127" s="10">
        <f>IFERROR(INDEX(EFs!B:B,MATCH(P1127,EFs!A:A,0))*Dataset!Y1127/1000,0)</f>
        <v>8.1286632142764007E-2</v>
      </c>
      <c r="AA1127">
        <v>32.812175000000003</v>
      </c>
      <c r="AB1127">
        <v>-116.932772</v>
      </c>
      <c r="AC1127">
        <v>0.86</v>
      </c>
      <c r="AD1127" t="s">
        <v>18408</v>
      </c>
      <c r="AF1127" t="s">
        <v>18503</v>
      </c>
      <c r="AI1127" t="s">
        <v>18449</v>
      </c>
      <c r="AJ1127" t="s">
        <v>18390</v>
      </c>
      <c r="AK1127" t="s">
        <v>18391</v>
      </c>
      <c r="AL1127">
        <v>92021</v>
      </c>
      <c r="AM1127" t="s">
        <v>18392</v>
      </c>
      <c r="AN1127" t="s">
        <v>18397</v>
      </c>
    </row>
    <row r="1128" spans="1:40" ht="28.8" x14ac:dyDescent="0.3">
      <c r="A1128" t="s">
        <v>5625</v>
      </c>
      <c r="B1128" s="2" t="s">
        <v>15</v>
      </c>
      <c r="C1128" s="3">
        <v>40025</v>
      </c>
      <c r="D1128" t="s">
        <v>16</v>
      </c>
      <c r="E1128" t="s">
        <v>5626</v>
      </c>
      <c r="F1128" t="s">
        <v>5627</v>
      </c>
      <c r="G1128" t="s">
        <v>5628</v>
      </c>
      <c r="H1128" s="2" t="s">
        <v>305</v>
      </c>
      <c r="I1128" s="2" t="s">
        <v>306</v>
      </c>
      <c r="J1128" s="1" t="s">
        <v>5629</v>
      </c>
      <c r="K1128" s="1">
        <f t="shared" si="77"/>
        <v>0</v>
      </c>
      <c r="L1128" s="1">
        <f t="shared" si="77"/>
        <v>0</v>
      </c>
      <c r="M1128" s="1">
        <f t="shared" si="77"/>
        <v>0</v>
      </c>
      <c r="N1128" s="1">
        <f t="shared" si="76"/>
        <v>1</v>
      </c>
      <c r="O1128" s="1">
        <f t="shared" si="78"/>
        <v>1</v>
      </c>
      <c r="P1128" s="1" t="s">
        <v>18347</v>
      </c>
      <c r="Q1128" s="1">
        <v>35</v>
      </c>
      <c r="R1128" s="1">
        <v>55</v>
      </c>
      <c r="S1128" s="9">
        <f t="shared" si="80"/>
        <v>35</v>
      </c>
      <c r="T1128" s="8"/>
      <c r="U1128" s="8"/>
      <c r="V1128" s="8"/>
      <c r="W1128" s="8"/>
      <c r="X1128" s="8"/>
      <c r="Y1128" s="10">
        <f t="shared" si="79"/>
        <v>0</v>
      </c>
      <c r="Z1128" s="10">
        <f>IFERROR(INDEX(EFs!B:B,MATCH(P1128,EFs!A:A,0))*Dataset!Y1128/1000,0)</f>
        <v>0</v>
      </c>
      <c r="AA1128">
        <v>32.812933000000001</v>
      </c>
      <c r="AB1128">
        <v>-116.918262</v>
      </c>
      <c r="AC1128">
        <v>0.9</v>
      </c>
      <c r="AD1128" t="s">
        <v>18394</v>
      </c>
      <c r="AE1128">
        <v>1722</v>
      </c>
      <c r="AF1128" t="s">
        <v>18863</v>
      </c>
      <c r="AI1128" t="s">
        <v>18449</v>
      </c>
      <c r="AJ1128" t="s">
        <v>18390</v>
      </c>
      <c r="AK1128" t="s">
        <v>18391</v>
      </c>
      <c r="AL1128">
        <v>92021</v>
      </c>
      <c r="AM1128" t="s">
        <v>18392</v>
      </c>
      <c r="AN1128" t="s">
        <v>18397</v>
      </c>
    </row>
    <row r="1129" spans="1:40" ht="43.2" x14ac:dyDescent="0.3">
      <c r="A1129" t="s">
        <v>5630</v>
      </c>
      <c r="B1129" s="2" t="s">
        <v>15</v>
      </c>
      <c r="C1129" s="3">
        <v>40025</v>
      </c>
      <c r="D1129" t="s">
        <v>193</v>
      </c>
      <c r="E1129" t="s">
        <v>5631</v>
      </c>
      <c r="F1129" t="s">
        <v>1382</v>
      </c>
      <c r="G1129" t="s">
        <v>5632</v>
      </c>
      <c r="H1129" s="2" t="s">
        <v>781</v>
      </c>
      <c r="I1129" s="2" t="s">
        <v>782</v>
      </c>
      <c r="J1129" s="1" t="s">
        <v>5633</v>
      </c>
      <c r="K1129" s="1">
        <f t="shared" si="77"/>
        <v>1</v>
      </c>
      <c r="L1129" s="1">
        <f t="shared" si="77"/>
        <v>0</v>
      </c>
      <c r="M1129" s="1">
        <f t="shared" si="77"/>
        <v>0</v>
      </c>
      <c r="N1129" s="1">
        <f t="shared" si="76"/>
        <v>0</v>
      </c>
      <c r="O1129" s="1">
        <f t="shared" si="78"/>
        <v>1</v>
      </c>
      <c r="P1129" s="1" t="s">
        <v>18346</v>
      </c>
      <c r="Q1129" s="1">
        <v>750</v>
      </c>
      <c r="R1129" s="1">
        <v>218</v>
      </c>
      <c r="S1129" s="9">
        <f t="shared" si="80"/>
        <v>750</v>
      </c>
      <c r="T1129" s="3">
        <v>44348</v>
      </c>
      <c r="U1129" s="8" t="s">
        <v>2750</v>
      </c>
      <c r="V1129" s="3">
        <v>44685</v>
      </c>
      <c r="W1129" s="8" t="s">
        <v>5634</v>
      </c>
      <c r="X1129" s="8">
        <v>21.8</v>
      </c>
      <c r="Y1129" s="10">
        <f t="shared" si="79"/>
        <v>16350</v>
      </c>
      <c r="Z1129" s="10">
        <f>IFERROR(INDEX(EFs!B:B,MATCH(P1129,EFs!A:A,0))*Dataset!Y1129/1000,0)</f>
        <v>14.852224258350001</v>
      </c>
      <c r="AA1129">
        <v>32.724102999999999</v>
      </c>
      <c r="AB1129">
        <v>-117.170912</v>
      </c>
      <c r="AC1129">
        <v>0.5</v>
      </c>
      <c r="AD1129" t="s">
        <v>18422</v>
      </c>
      <c r="AI1129" t="s">
        <v>18389</v>
      </c>
      <c r="AJ1129" t="s">
        <v>18390</v>
      </c>
      <c r="AK1129" t="s">
        <v>18391</v>
      </c>
      <c r="AL1129">
        <v>92101</v>
      </c>
      <c r="AM1129" t="s">
        <v>18392</v>
      </c>
      <c r="AN1129" t="s">
        <v>18397</v>
      </c>
    </row>
    <row r="1130" spans="1:40" ht="57.6" x14ac:dyDescent="0.3">
      <c r="A1130" t="s">
        <v>5635</v>
      </c>
      <c r="B1130" s="2" t="s">
        <v>15</v>
      </c>
      <c r="C1130" s="3">
        <v>40025</v>
      </c>
      <c r="D1130" t="s">
        <v>193</v>
      </c>
      <c r="E1130" t="s">
        <v>5636</v>
      </c>
      <c r="F1130" t="s">
        <v>5637</v>
      </c>
      <c r="G1130" t="s">
        <v>5638</v>
      </c>
      <c r="H1130" s="2" t="s">
        <v>669</v>
      </c>
      <c r="I1130" s="2" t="s">
        <v>236</v>
      </c>
      <c r="J1130" s="1" t="s">
        <v>5639</v>
      </c>
      <c r="K1130" s="1">
        <f t="shared" si="77"/>
        <v>1</v>
      </c>
      <c r="L1130" s="1">
        <f t="shared" si="77"/>
        <v>0</v>
      </c>
      <c r="M1130" s="1">
        <f t="shared" si="77"/>
        <v>0</v>
      </c>
      <c r="N1130" s="1">
        <f t="shared" si="76"/>
        <v>0</v>
      </c>
      <c r="O1130" s="1">
        <f t="shared" si="78"/>
        <v>1</v>
      </c>
      <c r="P1130" s="1" t="s">
        <v>18346</v>
      </c>
      <c r="Q1130" s="1">
        <v>230</v>
      </c>
      <c r="R1130" s="1">
        <v>347</v>
      </c>
      <c r="S1130" s="9">
        <f t="shared" si="80"/>
        <v>230</v>
      </c>
      <c r="T1130" s="3">
        <v>44323</v>
      </c>
      <c r="U1130" s="8" t="s">
        <v>5640</v>
      </c>
      <c r="V1130" s="3">
        <v>44323</v>
      </c>
      <c r="W1130" s="8" t="s">
        <v>5641</v>
      </c>
      <c r="X1130" s="8">
        <v>6.2</v>
      </c>
      <c r="Y1130" s="10">
        <f t="shared" si="79"/>
        <v>1426</v>
      </c>
      <c r="Z1130" s="10">
        <f>IFERROR(INDEX(EFs!B:B,MATCH(P1130,EFs!A:A,0))*Dataset!Y1130/1000,0)</f>
        <v>1.2953683053459999</v>
      </c>
      <c r="AA1130">
        <v>32.732005000000001</v>
      </c>
      <c r="AB1130">
        <v>-117.160719</v>
      </c>
      <c r="AC1130">
        <v>1</v>
      </c>
      <c r="AD1130" t="s">
        <v>18387</v>
      </c>
      <c r="AE1130">
        <v>2550</v>
      </c>
      <c r="AF1130" t="s">
        <v>18544</v>
      </c>
      <c r="AI1130" t="s">
        <v>18389</v>
      </c>
      <c r="AJ1130" t="s">
        <v>18390</v>
      </c>
      <c r="AK1130" t="s">
        <v>18391</v>
      </c>
      <c r="AL1130">
        <v>92103</v>
      </c>
      <c r="AM1130" t="s">
        <v>18392</v>
      </c>
      <c r="AN1130" t="s">
        <v>18393</v>
      </c>
    </row>
    <row r="1131" spans="1:40" ht="43.2" x14ac:dyDescent="0.3">
      <c r="A1131" t="s">
        <v>5642</v>
      </c>
      <c r="B1131" s="2" t="s">
        <v>15</v>
      </c>
      <c r="C1131" s="3">
        <v>40025</v>
      </c>
      <c r="D1131" t="s">
        <v>193</v>
      </c>
      <c r="E1131" t="s">
        <v>5643</v>
      </c>
      <c r="F1131" t="s">
        <v>5644</v>
      </c>
      <c r="G1131" t="s">
        <v>5645</v>
      </c>
      <c r="H1131" s="2" t="s">
        <v>739</v>
      </c>
      <c r="I1131" s="2" t="s">
        <v>236</v>
      </c>
      <c r="J1131" s="1" t="s">
        <v>5646</v>
      </c>
      <c r="K1131" s="1">
        <f t="shared" si="77"/>
        <v>1</v>
      </c>
      <c r="L1131" s="1">
        <f t="shared" si="77"/>
        <v>0</v>
      </c>
      <c r="M1131" s="1">
        <f t="shared" si="77"/>
        <v>0</v>
      </c>
      <c r="N1131" s="1">
        <f t="shared" si="76"/>
        <v>0</v>
      </c>
      <c r="O1131" s="1">
        <f t="shared" si="78"/>
        <v>1</v>
      </c>
      <c r="P1131" s="1" t="s">
        <v>18346</v>
      </c>
      <c r="Q1131" s="1">
        <v>34</v>
      </c>
      <c r="R1131" s="1">
        <v>64</v>
      </c>
      <c r="S1131" s="9">
        <f t="shared" si="80"/>
        <v>34</v>
      </c>
      <c r="T1131" s="3">
        <v>44446</v>
      </c>
      <c r="U1131" s="8" t="s">
        <v>5647</v>
      </c>
      <c r="V1131" s="3">
        <v>44446</v>
      </c>
      <c r="W1131" s="8" t="s">
        <v>5648</v>
      </c>
      <c r="X1131" s="8">
        <v>3.4</v>
      </c>
      <c r="Y1131" s="10">
        <f t="shared" si="79"/>
        <v>115.6</v>
      </c>
      <c r="Z1131" s="10">
        <f>IFERROR(INDEX(EFs!B:B,MATCH(P1131,EFs!A:A,0))*Dataset!Y1131/1000,0)</f>
        <v>0.10501022166759999</v>
      </c>
      <c r="AA1131">
        <v>32.896068999999997</v>
      </c>
      <c r="AB1131">
        <v>-117.133533</v>
      </c>
      <c r="AC1131">
        <v>1</v>
      </c>
      <c r="AD1131" t="s">
        <v>18387</v>
      </c>
      <c r="AE1131">
        <v>8933</v>
      </c>
      <c r="AF1131" t="s">
        <v>18983</v>
      </c>
      <c r="AI1131" t="s">
        <v>18389</v>
      </c>
      <c r="AJ1131" t="s">
        <v>18390</v>
      </c>
      <c r="AK1131" t="s">
        <v>18391</v>
      </c>
      <c r="AL1131">
        <v>92126</v>
      </c>
      <c r="AM1131" t="s">
        <v>18392</v>
      </c>
      <c r="AN1131" t="s">
        <v>18393</v>
      </c>
    </row>
    <row r="1132" spans="1:40" ht="43.2" x14ac:dyDescent="0.3">
      <c r="A1132" t="s">
        <v>5649</v>
      </c>
      <c r="B1132" s="2" t="s">
        <v>15</v>
      </c>
      <c r="C1132" s="3">
        <v>40025</v>
      </c>
      <c r="D1132" t="s">
        <v>193</v>
      </c>
      <c r="E1132" t="s">
        <v>5631</v>
      </c>
      <c r="F1132" t="s">
        <v>1382</v>
      </c>
      <c r="G1132" t="s">
        <v>5632</v>
      </c>
      <c r="H1132" s="2" t="s">
        <v>781</v>
      </c>
      <c r="I1132" s="2" t="s">
        <v>782</v>
      </c>
      <c r="J1132" s="1" t="s">
        <v>5650</v>
      </c>
      <c r="K1132" s="1">
        <f t="shared" si="77"/>
        <v>1</v>
      </c>
      <c r="L1132" s="1">
        <f t="shared" si="77"/>
        <v>0</v>
      </c>
      <c r="M1132" s="1">
        <f t="shared" si="77"/>
        <v>0</v>
      </c>
      <c r="N1132" s="1">
        <f t="shared" si="76"/>
        <v>0</v>
      </c>
      <c r="O1132" s="1">
        <f t="shared" si="78"/>
        <v>1</v>
      </c>
      <c r="P1132" s="1" t="s">
        <v>18346</v>
      </c>
      <c r="Q1132" s="1">
        <v>300</v>
      </c>
      <c r="R1132" s="1">
        <v>463</v>
      </c>
      <c r="S1132" s="9">
        <f t="shared" si="80"/>
        <v>300</v>
      </c>
      <c r="T1132" s="3">
        <v>44348</v>
      </c>
      <c r="U1132" s="8" t="s">
        <v>5651</v>
      </c>
      <c r="V1132" s="3">
        <v>44657</v>
      </c>
      <c r="W1132" s="8" t="s">
        <v>5652</v>
      </c>
      <c r="X1132" s="8">
        <v>10.7</v>
      </c>
      <c r="Y1132" s="10">
        <f t="shared" si="79"/>
        <v>3210</v>
      </c>
      <c r="Z1132" s="10">
        <f>IFERROR(INDEX(EFs!B:B,MATCH(P1132,EFs!A:A,0))*Dataset!Y1132/1000,0)</f>
        <v>2.9159412764100003</v>
      </c>
      <c r="AA1132">
        <v>32.724102999999999</v>
      </c>
      <c r="AB1132">
        <v>-117.170912</v>
      </c>
      <c r="AC1132">
        <v>0.5</v>
      </c>
      <c r="AD1132" t="s">
        <v>18422</v>
      </c>
      <c r="AI1132" t="s">
        <v>18389</v>
      </c>
      <c r="AJ1132" t="s">
        <v>18390</v>
      </c>
      <c r="AK1132" t="s">
        <v>18391</v>
      </c>
      <c r="AL1132">
        <v>92101</v>
      </c>
      <c r="AM1132" t="s">
        <v>18392</v>
      </c>
      <c r="AN1132" t="s">
        <v>18397</v>
      </c>
    </row>
    <row r="1133" spans="1:40" ht="57.6" x14ac:dyDescent="0.3">
      <c r="A1133" t="s">
        <v>5653</v>
      </c>
      <c r="B1133" s="2" t="s">
        <v>15</v>
      </c>
      <c r="C1133" s="3">
        <v>40025</v>
      </c>
      <c r="D1133" t="s">
        <v>193</v>
      </c>
      <c r="E1133" t="s">
        <v>1423</v>
      </c>
      <c r="F1133" t="s">
        <v>559</v>
      </c>
      <c r="G1133" t="s">
        <v>1424</v>
      </c>
      <c r="H1133" s="2" t="s">
        <v>781</v>
      </c>
      <c r="I1133" s="2" t="s">
        <v>782</v>
      </c>
      <c r="J1133" s="1" t="s">
        <v>5654</v>
      </c>
      <c r="K1133" s="1">
        <f t="shared" si="77"/>
        <v>1</v>
      </c>
      <c r="L1133" s="1">
        <f t="shared" si="77"/>
        <v>0</v>
      </c>
      <c r="M1133" s="1">
        <f t="shared" si="77"/>
        <v>0</v>
      </c>
      <c r="N1133" s="1">
        <f t="shared" si="76"/>
        <v>0</v>
      </c>
      <c r="O1133" s="1">
        <f t="shared" si="78"/>
        <v>1</v>
      </c>
      <c r="P1133" s="1" t="s">
        <v>18346</v>
      </c>
      <c r="Q1133" s="1">
        <v>500</v>
      </c>
      <c r="R1133" s="1">
        <v>95</v>
      </c>
      <c r="S1133" s="9">
        <f t="shared" si="80"/>
        <v>500</v>
      </c>
      <c r="T1133" s="3">
        <v>44336</v>
      </c>
      <c r="U1133" s="8" t="s">
        <v>2241</v>
      </c>
      <c r="V1133" s="3">
        <v>44748</v>
      </c>
      <c r="W1133" s="8" t="s">
        <v>2117</v>
      </c>
      <c r="X1133" s="8">
        <v>25.5</v>
      </c>
      <c r="Y1133" s="10">
        <f t="shared" si="79"/>
        <v>12750</v>
      </c>
      <c r="Z1133" s="10">
        <f>IFERROR(INDEX(EFs!B:B,MATCH(P1133,EFs!A:A,0))*Dataset!Y1133/1000,0)</f>
        <v>11.582009742750001</v>
      </c>
      <c r="AA1133">
        <v>32.898522999999997</v>
      </c>
      <c r="AB1133">
        <v>-117.22814200000001</v>
      </c>
      <c r="AC1133">
        <v>1</v>
      </c>
      <c r="AD1133" t="s">
        <v>18387</v>
      </c>
      <c r="AE1133">
        <v>10777</v>
      </c>
      <c r="AF1133" t="s">
        <v>18532</v>
      </c>
      <c r="AI1133" t="s">
        <v>18389</v>
      </c>
      <c r="AJ1133" t="s">
        <v>18390</v>
      </c>
      <c r="AK1133" t="s">
        <v>18391</v>
      </c>
      <c r="AL1133">
        <v>92121</v>
      </c>
      <c r="AM1133" t="s">
        <v>18392</v>
      </c>
      <c r="AN1133" t="s">
        <v>18393</v>
      </c>
    </row>
    <row r="1134" spans="1:40" ht="43.2" x14ac:dyDescent="0.3">
      <c r="A1134" t="s">
        <v>5655</v>
      </c>
      <c r="B1134" s="2" t="s">
        <v>15</v>
      </c>
      <c r="C1134" s="3">
        <v>40025</v>
      </c>
      <c r="D1134" t="s">
        <v>193</v>
      </c>
      <c r="E1134" t="s">
        <v>318</v>
      </c>
      <c r="F1134" t="s">
        <v>36</v>
      </c>
      <c r="G1134" t="s">
        <v>319</v>
      </c>
      <c r="H1134" s="2" t="s">
        <v>320</v>
      </c>
      <c r="I1134" s="2" t="s">
        <v>46</v>
      </c>
      <c r="J1134" s="1" t="s">
        <v>5656</v>
      </c>
      <c r="K1134" s="1">
        <f t="shared" si="77"/>
        <v>1</v>
      </c>
      <c r="L1134" s="1">
        <f t="shared" si="77"/>
        <v>0</v>
      </c>
      <c r="M1134" s="1">
        <f t="shared" si="77"/>
        <v>0</v>
      </c>
      <c r="N1134" s="1">
        <f t="shared" si="76"/>
        <v>0</v>
      </c>
      <c r="O1134" s="1">
        <f t="shared" si="78"/>
        <v>1</v>
      </c>
      <c r="P1134" s="1" t="s">
        <v>18346</v>
      </c>
      <c r="Q1134" s="1">
        <v>1000</v>
      </c>
      <c r="R1134" s="1">
        <v>501</v>
      </c>
      <c r="S1134" s="9">
        <f t="shared" si="80"/>
        <v>1000</v>
      </c>
      <c r="T1134" s="3">
        <v>44369</v>
      </c>
      <c r="U1134" s="8" t="s">
        <v>933</v>
      </c>
      <c r="V1134" s="3">
        <v>44763</v>
      </c>
      <c r="W1134" s="8" t="s">
        <v>3405</v>
      </c>
      <c r="X1134" s="8">
        <v>42</v>
      </c>
      <c r="Y1134" s="10">
        <f t="shared" si="79"/>
        <v>42000</v>
      </c>
      <c r="Z1134" s="10">
        <f>IFERROR(INDEX(EFs!B:B,MATCH(P1134,EFs!A:A,0))*Dataset!Y1134/1000,0)</f>
        <v>38.152502681999998</v>
      </c>
      <c r="AA1134">
        <v>32.875765999999999</v>
      </c>
      <c r="AB1134">
        <v>-117.239553</v>
      </c>
      <c r="AC1134">
        <v>1</v>
      </c>
      <c r="AD1134" t="s">
        <v>18387</v>
      </c>
      <c r="AE1134">
        <v>9500</v>
      </c>
      <c r="AF1134" t="s">
        <v>18451</v>
      </c>
      <c r="AI1134" t="s">
        <v>18428</v>
      </c>
      <c r="AJ1134" t="s">
        <v>18390</v>
      </c>
      <c r="AK1134" t="s">
        <v>18391</v>
      </c>
      <c r="AL1134">
        <v>92093</v>
      </c>
      <c r="AM1134" t="s">
        <v>18392</v>
      </c>
      <c r="AN1134" t="s">
        <v>18393</v>
      </c>
    </row>
    <row r="1135" spans="1:40" ht="43.2" x14ac:dyDescent="0.3">
      <c r="A1135" t="s">
        <v>5657</v>
      </c>
      <c r="B1135" s="2" t="s">
        <v>15</v>
      </c>
      <c r="C1135" s="3">
        <v>40025</v>
      </c>
      <c r="D1135" t="s">
        <v>16</v>
      </c>
      <c r="E1135" t="s">
        <v>3505</v>
      </c>
      <c r="F1135" t="s">
        <v>27</v>
      </c>
      <c r="G1135" t="s">
        <v>3506</v>
      </c>
      <c r="H1135" s="2" t="s">
        <v>19</v>
      </c>
      <c r="I1135" s="2" t="s">
        <v>20</v>
      </c>
      <c r="J1135" s="1" t="s">
        <v>5658</v>
      </c>
      <c r="K1135" s="1">
        <f t="shared" si="77"/>
        <v>1</v>
      </c>
      <c r="L1135" s="1">
        <f t="shared" si="77"/>
        <v>0</v>
      </c>
      <c r="M1135" s="1">
        <f t="shared" si="77"/>
        <v>0</v>
      </c>
      <c r="N1135" s="1">
        <f t="shared" si="76"/>
        <v>0</v>
      </c>
      <c r="O1135" s="1">
        <f t="shared" si="78"/>
        <v>1</v>
      </c>
      <c r="P1135" s="1" t="s">
        <v>18346</v>
      </c>
      <c r="Q1135" s="1" t="s">
        <v>18355</v>
      </c>
      <c r="R1135" s="1">
        <v>300</v>
      </c>
      <c r="S1135" s="9">
        <f t="shared" si="80"/>
        <v>223.71</v>
      </c>
      <c r="T1135" s="3">
        <v>44467</v>
      </c>
      <c r="U1135" s="8" t="s">
        <v>5659</v>
      </c>
      <c r="V1135" s="3">
        <v>44778</v>
      </c>
      <c r="W1135" s="8" t="s">
        <v>5660</v>
      </c>
      <c r="X1135" s="8">
        <v>40.9</v>
      </c>
      <c r="Y1135" s="10">
        <f t="shared" si="79"/>
        <v>9149.7389999999996</v>
      </c>
      <c r="Z1135" s="10">
        <f>IFERROR(INDEX(EFs!B:B,MATCH(P1135,EFs!A:A,0))*Dataset!Y1135/1000,0)</f>
        <v>8.3115581365976201</v>
      </c>
      <c r="AA1135">
        <v>32.717277000000003</v>
      </c>
      <c r="AB1135">
        <v>-117.17053</v>
      </c>
      <c r="AC1135">
        <v>1</v>
      </c>
      <c r="AD1135" t="s">
        <v>18387</v>
      </c>
      <c r="AE1135">
        <v>1199</v>
      </c>
      <c r="AF1135" t="s">
        <v>18575</v>
      </c>
      <c r="AI1135" t="s">
        <v>18389</v>
      </c>
      <c r="AJ1135" t="s">
        <v>18390</v>
      </c>
      <c r="AK1135" t="s">
        <v>18391</v>
      </c>
      <c r="AL1135">
        <v>92101</v>
      </c>
      <c r="AM1135" t="s">
        <v>18392</v>
      </c>
      <c r="AN1135" t="s">
        <v>18407</v>
      </c>
    </row>
    <row r="1136" spans="1:40" ht="43.2" x14ac:dyDescent="0.3">
      <c r="A1136" t="s">
        <v>5661</v>
      </c>
      <c r="B1136" s="2" t="s">
        <v>15</v>
      </c>
      <c r="C1136" s="3">
        <v>40025</v>
      </c>
      <c r="D1136" t="s">
        <v>193</v>
      </c>
      <c r="E1136" t="s">
        <v>2198</v>
      </c>
      <c r="F1136" t="s">
        <v>50</v>
      </c>
      <c r="G1136" t="s">
        <v>5662</v>
      </c>
      <c r="H1136" s="2" t="s">
        <v>2200</v>
      </c>
      <c r="I1136" s="2" t="s">
        <v>46</v>
      </c>
      <c r="J1136" s="1" t="s">
        <v>5663</v>
      </c>
      <c r="K1136" s="1">
        <f t="shared" si="77"/>
        <v>1</v>
      </c>
      <c r="L1136" s="1">
        <f t="shared" si="77"/>
        <v>0</v>
      </c>
      <c r="M1136" s="1">
        <f t="shared" si="77"/>
        <v>0</v>
      </c>
      <c r="N1136" s="1">
        <f t="shared" si="76"/>
        <v>0</v>
      </c>
      <c r="O1136" s="1">
        <f t="shared" si="78"/>
        <v>1</v>
      </c>
      <c r="P1136" s="1" t="s">
        <v>18346</v>
      </c>
      <c r="Q1136" s="1">
        <v>500</v>
      </c>
      <c r="R1136" s="1">
        <v>755</v>
      </c>
      <c r="S1136" s="9">
        <f t="shared" si="80"/>
        <v>500</v>
      </c>
      <c r="T1136" s="3">
        <v>44455</v>
      </c>
      <c r="U1136" s="8" t="s">
        <v>5664</v>
      </c>
      <c r="V1136" s="3">
        <v>44455</v>
      </c>
      <c r="W1136" s="8" t="s">
        <v>5665</v>
      </c>
      <c r="X1136" s="8">
        <v>19.2</v>
      </c>
      <c r="Y1136" s="10">
        <f t="shared" si="79"/>
        <v>9600</v>
      </c>
      <c r="Z1136" s="10">
        <f>IFERROR(INDEX(EFs!B:B,MATCH(P1136,EFs!A:A,0))*Dataset!Y1136/1000,0)</f>
        <v>8.7205720416000005</v>
      </c>
      <c r="AA1136">
        <v>32.723928999999998</v>
      </c>
      <c r="AB1136">
        <v>-117.21757700000001</v>
      </c>
      <c r="AC1136">
        <v>1</v>
      </c>
      <c r="AD1136" t="s">
        <v>18394</v>
      </c>
      <c r="AE1136">
        <v>32444</v>
      </c>
      <c r="AF1136" t="s">
        <v>18669</v>
      </c>
      <c r="AG1136" t="s">
        <v>18582</v>
      </c>
      <c r="AH1136">
        <v>50</v>
      </c>
      <c r="AI1136" t="s">
        <v>18389</v>
      </c>
      <c r="AJ1136" t="s">
        <v>18390</v>
      </c>
      <c r="AK1136" t="s">
        <v>18391</v>
      </c>
      <c r="AL1136">
        <v>92147</v>
      </c>
      <c r="AM1136" t="s">
        <v>18392</v>
      </c>
      <c r="AN1136" t="s">
        <v>18397</v>
      </c>
    </row>
    <row r="1137" spans="1:40" ht="57.6" x14ac:dyDescent="0.3">
      <c r="A1137" t="s">
        <v>5666</v>
      </c>
      <c r="B1137" s="2" t="s">
        <v>15</v>
      </c>
      <c r="C1137" s="3">
        <v>40025</v>
      </c>
      <c r="D1137" t="s">
        <v>16</v>
      </c>
      <c r="E1137" t="s">
        <v>1305</v>
      </c>
      <c r="F1137" t="s">
        <v>1306</v>
      </c>
      <c r="G1137" t="s">
        <v>1307</v>
      </c>
      <c r="H1137" s="2" t="s">
        <v>781</v>
      </c>
      <c r="I1137" s="2" t="s">
        <v>782</v>
      </c>
      <c r="J1137" s="1" t="s">
        <v>5667</v>
      </c>
      <c r="K1137" s="1">
        <f t="shared" si="77"/>
        <v>1</v>
      </c>
      <c r="L1137" s="1">
        <f t="shared" si="77"/>
        <v>0</v>
      </c>
      <c r="M1137" s="1">
        <f t="shared" si="77"/>
        <v>0</v>
      </c>
      <c r="N1137" s="1">
        <f t="shared" si="76"/>
        <v>0</v>
      </c>
      <c r="O1137" s="1">
        <f t="shared" si="78"/>
        <v>1</v>
      </c>
      <c r="P1137" s="1" t="s">
        <v>18346</v>
      </c>
      <c r="Q1137" s="1">
        <v>160</v>
      </c>
      <c r="R1137" s="1">
        <v>251</v>
      </c>
      <c r="S1137" s="9">
        <f t="shared" si="80"/>
        <v>160</v>
      </c>
      <c r="T1137" s="3">
        <v>44714</v>
      </c>
      <c r="U1137" s="8" t="s">
        <v>5668</v>
      </c>
      <c r="V1137" s="3">
        <v>44714</v>
      </c>
      <c r="W1137" s="8" t="s">
        <v>5669</v>
      </c>
      <c r="X1137" s="8">
        <v>1.1000000000000001</v>
      </c>
      <c r="Y1137" s="10">
        <f t="shared" si="79"/>
        <v>176</v>
      </c>
      <c r="Z1137" s="10">
        <f>IFERROR(INDEX(EFs!B:B,MATCH(P1137,EFs!A:A,0))*Dataset!Y1137/1000,0)</f>
        <v>0.15987715409600001</v>
      </c>
      <c r="AA1137">
        <v>32.878399999999999</v>
      </c>
      <c r="AB1137">
        <v>-117.206878</v>
      </c>
      <c r="AC1137">
        <v>1</v>
      </c>
      <c r="AD1137" t="s">
        <v>18387</v>
      </c>
      <c r="AE1137">
        <v>9393</v>
      </c>
      <c r="AF1137" t="s">
        <v>18570</v>
      </c>
      <c r="AI1137" t="s">
        <v>18389</v>
      </c>
      <c r="AJ1137" t="s">
        <v>18390</v>
      </c>
      <c r="AK1137" t="s">
        <v>18391</v>
      </c>
      <c r="AL1137">
        <v>92121</v>
      </c>
      <c r="AM1137" t="s">
        <v>18392</v>
      </c>
      <c r="AN1137" t="s">
        <v>18393</v>
      </c>
    </row>
    <row r="1138" spans="1:40" ht="57.6" x14ac:dyDescent="0.3">
      <c r="A1138" t="s">
        <v>5670</v>
      </c>
      <c r="B1138" s="2" t="s">
        <v>15</v>
      </c>
      <c r="C1138" s="3">
        <v>40025</v>
      </c>
      <c r="D1138" t="s">
        <v>193</v>
      </c>
      <c r="E1138" t="s">
        <v>5671</v>
      </c>
      <c r="F1138" t="s">
        <v>5672</v>
      </c>
      <c r="G1138" t="s">
        <v>5673</v>
      </c>
      <c r="H1138" s="2" t="s">
        <v>781</v>
      </c>
      <c r="I1138" s="2" t="s">
        <v>782</v>
      </c>
      <c r="J1138" s="1" t="s">
        <v>5674</v>
      </c>
      <c r="K1138" s="1">
        <f t="shared" si="77"/>
        <v>1</v>
      </c>
      <c r="L1138" s="1">
        <f t="shared" si="77"/>
        <v>0</v>
      </c>
      <c r="M1138" s="1">
        <f t="shared" si="77"/>
        <v>0</v>
      </c>
      <c r="N1138" s="1">
        <f t="shared" si="76"/>
        <v>0</v>
      </c>
      <c r="O1138" s="1">
        <f t="shared" si="78"/>
        <v>1</v>
      </c>
      <c r="P1138" s="1" t="s">
        <v>18346</v>
      </c>
      <c r="Q1138" s="1">
        <v>250</v>
      </c>
      <c r="R1138" s="1">
        <v>1850</v>
      </c>
      <c r="S1138" s="9">
        <f t="shared" si="80"/>
        <v>250</v>
      </c>
      <c r="T1138" s="3">
        <v>44455</v>
      </c>
      <c r="U1138" s="8" t="s">
        <v>5675</v>
      </c>
      <c r="V1138" s="3">
        <v>44455</v>
      </c>
      <c r="W1138" s="8" t="s">
        <v>5676</v>
      </c>
      <c r="X1138" s="8">
        <v>2.6</v>
      </c>
      <c r="Y1138" s="10">
        <f t="shared" si="79"/>
        <v>650</v>
      </c>
      <c r="Z1138" s="10">
        <f>IFERROR(INDEX(EFs!B:B,MATCH(P1138,EFs!A:A,0))*Dataset!Y1138/1000,0)</f>
        <v>0.59045539864999996</v>
      </c>
      <c r="AA1138">
        <v>32.704799999999999</v>
      </c>
      <c r="AB1138">
        <v>-117.038856</v>
      </c>
      <c r="AC1138">
        <v>0.73</v>
      </c>
      <c r="AD1138" t="s">
        <v>18429</v>
      </c>
      <c r="AE1138">
        <v>114</v>
      </c>
      <c r="AF1138" t="s">
        <v>18984</v>
      </c>
      <c r="AI1138" t="s">
        <v>18389</v>
      </c>
      <c r="AJ1138" t="s">
        <v>18390</v>
      </c>
      <c r="AK1138" t="s">
        <v>18391</v>
      </c>
      <c r="AL1138">
        <v>92114</v>
      </c>
      <c r="AM1138" t="s">
        <v>18392</v>
      </c>
      <c r="AN1138" t="s">
        <v>18407</v>
      </c>
    </row>
    <row r="1139" spans="1:40" ht="43.2" x14ac:dyDescent="0.3">
      <c r="A1139" t="s">
        <v>5677</v>
      </c>
      <c r="B1139" s="2" t="s">
        <v>15</v>
      </c>
      <c r="C1139" s="3">
        <v>40025</v>
      </c>
      <c r="D1139" t="s">
        <v>193</v>
      </c>
      <c r="E1139" t="s">
        <v>2643</v>
      </c>
      <c r="F1139" t="s">
        <v>4113</v>
      </c>
      <c r="G1139" t="s">
        <v>2644</v>
      </c>
      <c r="H1139" s="2" t="s">
        <v>1020</v>
      </c>
      <c r="I1139" s="2" t="s">
        <v>92</v>
      </c>
      <c r="J1139" s="1" t="s">
        <v>5678</v>
      </c>
      <c r="K1139" s="1">
        <f t="shared" si="77"/>
        <v>1</v>
      </c>
      <c r="L1139" s="1">
        <f t="shared" si="77"/>
        <v>0</v>
      </c>
      <c r="M1139" s="1">
        <f t="shared" si="77"/>
        <v>0</v>
      </c>
      <c r="N1139" s="1">
        <f t="shared" si="76"/>
        <v>0</v>
      </c>
      <c r="O1139" s="1">
        <f t="shared" si="78"/>
        <v>1</v>
      </c>
      <c r="P1139" s="1" t="s">
        <v>18346</v>
      </c>
      <c r="Q1139" s="1">
        <v>180</v>
      </c>
      <c r="R1139" s="1">
        <v>300</v>
      </c>
      <c r="S1139" s="9">
        <f t="shared" si="80"/>
        <v>180</v>
      </c>
      <c r="T1139" s="3">
        <v>44440</v>
      </c>
      <c r="U1139" s="8" t="s">
        <v>5679</v>
      </c>
      <c r="V1139" s="3">
        <v>44714</v>
      </c>
      <c r="W1139" s="8" t="s">
        <v>5680</v>
      </c>
      <c r="X1139" s="8">
        <v>5.5</v>
      </c>
      <c r="Y1139" s="10">
        <f t="shared" si="79"/>
        <v>990</v>
      </c>
      <c r="Z1139" s="10">
        <f>IFERROR(INDEX(EFs!B:B,MATCH(P1139,EFs!A:A,0))*Dataset!Y1139/1000,0)</f>
        <v>0.89930899179000001</v>
      </c>
      <c r="AA1139">
        <v>32.699235000000002</v>
      </c>
      <c r="AB1139">
        <v>-117.209642</v>
      </c>
      <c r="AC1139">
        <v>1</v>
      </c>
      <c r="AD1139" t="s">
        <v>18422</v>
      </c>
      <c r="AI1139" t="s">
        <v>18458</v>
      </c>
      <c r="AJ1139" t="s">
        <v>18390</v>
      </c>
      <c r="AK1139" t="s">
        <v>18391</v>
      </c>
      <c r="AL1139">
        <v>92118</v>
      </c>
      <c r="AM1139" t="s">
        <v>18392</v>
      </c>
      <c r="AN1139" t="s">
        <v>18397</v>
      </c>
    </row>
    <row r="1140" spans="1:40" ht="57.6" x14ac:dyDescent="0.3">
      <c r="A1140" t="s">
        <v>5681</v>
      </c>
      <c r="B1140" s="2" t="s">
        <v>15</v>
      </c>
      <c r="C1140" s="3">
        <v>40025</v>
      </c>
      <c r="D1140" t="s">
        <v>193</v>
      </c>
      <c r="E1140" t="s">
        <v>1036</v>
      </c>
      <c r="F1140" t="s">
        <v>27</v>
      </c>
      <c r="G1140" t="s">
        <v>5682</v>
      </c>
      <c r="H1140" s="2" t="s">
        <v>1061</v>
      </c>
      <c r="I1140" s="2" t="s">
        <v>53</v>
      </c>
      <c r="J1140" s="1" t="s">
        <v>5683</v>
      </c>
      <c r="K1140" s="1">
        <f t="shared" si="77"/>
        <v>1</v>
      </c>
      <c r="L1140" s="1">
        <f t="shared" si="77"/>
        <v>0</v>
      </c>
      <c r="M1140" s="1">
        <f t="shared" si="77"/>
        <v>0</v>
      </c>
      <c r="N1140" s="1">
        <f t="shared" si="76"/>
        <v>0</v>
      </c>
      <c r="O1140" s="1">
        <f t="shared" si="78"/>
        <v>1</v>
      </c>
      <c r="P1140" s="1" t="s">
        <v>18346</v>
      </c>
      <c r="Q1140" s="1">
        <v>800</v>
      </c>
      <c r="R1140" s="1">
        <v>1186</v>
      </c>
      <c r="S1140" s="9">
        <f t="shared" si="80"/>
        <v>800</v>
      </c>
      <c r="T1140" s="3">
        <v>44669</v>
      </c>
      <c r="U1140" s="8" t="s">
        <v>5684</v>
      </c>
      <c r="V1140" s="3">
        <v>44669</v>
      </c>
      <c r="W1140" s="8" t="s">
        <v>5685</v>
      </c>
      <c r="X1140" s="8">
        <v>3.98</v>
      </c>
      <c r="Y1140" s="10">
        <f t="shared" si="79"/>
        <v>3184</v>
      </c>
      <c r="Z1140" s="10">
        <f>IFERROR(INDEX(EFs!B:B,MATCH(P1140,EFs!A:A,0))*Dataset!Y1140/1000,0)</f>
        <v>2.8923230604640002</v>
      </c>
      <c r="AA1140">
        <v>33.203409999999998</v>
      </c>
      <c r="AB1140">
        <v>-117.24366499999999</v>
      </c>
      <c r="AC1140">
        <v>0.6</v>
      </c>
      <c r="AD1140" t="s">
        <v>18429</v>
      </c>
      <c r="AE1140">
        <v>238</v>
      </c>
      <c r="AF1140" t="s">
        <v>18985</v>
      </c>
      <c r="AI1140" t="s">
        <v>18416</v>
      </c>
      <c r="AJ1140" t="s">
        <v>18390</v>
      </c>
      <c r="AK1140" t="s">
        <v>18391</v>
      </c>
      <c r="AL1140">
        <v>92084</v>
      </c>
      <c r="AM1140" t="s">
        <v>18392</v>
      </c>
      <c r="AN1140" t="s">
        <v>18393</v>
      </c>
    </row>
    <row r="1141" spans="1:40" ht="57.6" x14ac:dyDescent="0.3">
      <c r="A1141" t="s">
        <v>5686</v>
      </c>
      <c r="B1141" s="2" t="s">
        <v>15</v>
      </c>
      <c r="C1141" s="3">
        <v>40025</v>
      </c>
      <c r="D1141" t="s">
        <v>193</v>
      </c>
      <c r="E1141" t="s">
        <v>1036</v>
      </c>
      <c r="F1141" t="s">
        <v>27</v>
      </c>
      <c r="G1141" t="s">
        <v>5687</v>
      </c>
      <c r="H1141" s="2" t="s">
        <v>1436</v>
      </c>
      <c r="I1141" s="2" t="s">
        <v>98</v>
      </c>
      <c r="J1141" s="1" t="s">
        <v>5688</v>
      </c>
      <c r="K1141" s="1">
        <f t="shared" si="77"/>
        <v>1</v>
      </c>
      <c r="L1141" s="1">
        <f t="shared" si="77"/>
        <v>0</v>
      </c>
      <c r="M1141" s="1">
        <f t="shared" si="77"/>
        <v>0</v>
      </c>
      <c r="N1141" s="1">
        <f t="shared" si="76"/>
        <v>0</v>
      </c>
      <c r="O1141" s="1">
        <f t="shared" si="78"/>
        <v>1</v>
      </c>
      <c r="P1141" s="1" t="s">
        <v>18346</v>
      </c>
      <c r="Q1141" s="1">
        <v>1000</v>
      </c>
      <c r="R1141" s="1">
        <v>1502</v>
      </c>
      <c r="S1141" s="9">
        <f t="shared" si="80"/>
        <v>1000</v>
      </c>
      <c r="T1141" s="3">
        <v>44483</v>
      </c>
      <c r="U1141" s="8" t="s">
        <v>5689</v>
      </c>
      <c r="V1141" s="3">
        <v>44483</v>
      </c>
      <c r="W1141" s="8" t="s">
        <v>5690</v>
      </c>
      <c r="X1141" s="8">
        <v>16.350000000000001</v>
      </c>
      <c r="Y1141" s="10">
        <f t="shared" si="79"/>
        <v>16350.000000000002</v>
      </c>
      <c r="Z1141" s="10">
        <f>IFERROR(INDEX(EFs!B:B,MATCH(P1141,EFs!A:A,0))*Dataset!Y1141/1000,0)</f>
        <v>14.852224258350002</v>
      </c>
      <c r="AA1141">
        <v>33.158571000000002</v>
      </c>
      <c r="AB1141">
        <v>-117.34104000000001</v>
      </c>
      <c r="AC1141">
        <v>1</v>
      </c>
      <c r="AD1141" t="s">
        <v>18387</v>
      </c>
      <c r="AE1141">
        <v>3368</v>
      </c>
      <c r="AF1141" t="s">
        <v>18986</v>
      </c>
      <c r="AI1141" t="s">
        <v>18509</v>
      </c>
      <c r="AJ1141" t="s">
        <v>18390</v>
      </c>
      <c r="AK1141" t="s">
        <v>18391</v>
      </c>
      <c r="AL1141">
        <v>92008</v>
      </c>
      <c r="AM1141" t="s">
        <v>18392</v>
      </c>
      <c r="AN1141" t="s">
        <v>18393</v>
      </c>
    </row>
    <row r="1142" spans="1:40" ht="43.2" x14ac:dyDescent="0.3">
      <c r="A1142" t="s">
        <v>5691</v>
      </c>
      <c r="B1142" s="2" t="s">
        <v>15</v>
      </c>
      <c r="C1142" s="3">
        <v>40025</v>
      </c>
      <c r="D1142" t="s">
        <v>25</v>
      </c>
      <c r="E1142" t="s">
        <v>5692</v>
      </c>
      <c r="G1142" t="s">
        <v>5693</v>
      </c>
      <c r="H1142" s="2" t="s">
        <v>351</v>
      </c>
      <c r="I1142" s="2" t="s">
        <v>92</v>
      </c>
      <c r="J1142" s="1" t="s">
        <v>5694</v>
      </c>
      <c r="K1142" s="1">
        <f t="shared" si="77"/>
        <v>1</v>
      </c>
      <c r="L1142" s="1">
        <f t="shared" si="77"/>
        <v>0</v>
      </c>
      <c r="M1142" s="1">
        <f t="shared" si="77"/>
        <v>0</v>
      </c>
      <c r="N1142" s="1">
        <f t="shared" si="76"/>
        <v>0</v>
      </c>
      <c r="O1142" s="1">
        <f t="shared" si="78"/>
        <v>1</v>
      </c>
      <c r="P1142" s="1" t="s">
        <v>18346</v>
      </c>
      <c r="Q1142" s="1">
        <v>150</v>
      </c>
      <c r="R1142" s="1" t="s">
        <v>18352</v>
      </c>
      <c r="S1142" s="9">
        <f t="shared" si="80"/>
        <v>150</v>
      </c>
      <c r="T1142" s="3">
        <v>44356</v>
      </c>
      <c r="U1142" s="8" t="s">
        <v>5695</v>
      </c>
      <c r="V1142" s="3">
        <v>44763</v>
      </c>
      <c r="W1142" s="8" t="s">
        <v>5696</v>
      </c>
      <c r="X1142" s="8">
        <v>13.7</v>
      </c>
      <c r="Y1142" s="10">
        <f t="shared" si="79"/>
        <v>2055</v>
      </c>
      <c r="Z1142" s="10">
        <f>IFERROR(INDEX(EFs!B:B,MATCH(P1142,EFs!A:A,0))*Dataset!Y1142/1000,0)</f>
        <v>1.8667474526549999</v>
      </c>
      <c r="AA1142">
        <v>32.678525</v>
      </c>
      <c r="AB1142">
        <v>-117.175668</v>
      </c>
      <c r="AC1142">
        <v>1</v>
      </c>
      <c r="AD1142" t="s">
        <v>18387</v>
      </c>
      <c r="AE1142">
        <v>1710</v>
      </c>
      <c r="AF1142" t="s">
        <v>18457</v>
      </c>
      <c r="AI1142" t="s">
        <v>18458</v>
      </c>
      <c r="AJ1142" t="s">
        <v>18390</v>
      </c>
      <c r="AK1142" t="s">
        <v>18391</v>
      </c>
      <c r="AL1142">
        <v>92118</v>
      </c>
      <c r="AM1142" t="s">
        <v>18392</v>
      </c>
      <c r="AN1142" t="s">
        <v>18393</v>
      </c>
    </row>
    <row r="1143" spans="1:40" ht="43.2" x14ac:dyDescent="0.3">
      <c r="A1143" t="s">
        <v>5697</v>
      </c>
      <c r="B1143" s="2" t="s">
        <v>15</v>
      </c>
      <c r="C1143" s="3">
        <v>40025</v>
      </c>
      <c r="D1143" t="s">
        <v>193</v>
      </c>
      <c r="E1143" t="s">
        <v>3816</v>
      </c>
      <c r="F1143" t="s">
        <v>72</v>
      </c>
      <c r="G1143" t="s">
        <v>3817</v>
      </c>
      <c r="H1143" s="2" t="s">
        <v>320</v>
      </c>
      <c r="I1143" s="2" t="s">
        <v>46</v>
      </c>
      <c r="J1143" s="1" t="s">
        <v>5698</v>
      </c>
      <c r="K1143" s="1">
        <f t="shared" si="77"/>
        <v>1</v>
      </c>
      <c r="L1143" s="1">
        <f t="shared" si="77"/>
        <v>0</v>
      </c>
      <c r="M1143" s="1">
        <f t="shared" si="77"/>
        <v>0</v>
      </c>
      <c r="N1143" s="1">
        <f t="shared" si="76"/>
        <v>0</v>
      </c>
      <c r="O1143" s="1">
        <f t="shared" si="78"/>
        <v>1</v>
      </c>
      <c r="P1143" s="1" t="s">
        <v>18346</v>
      </c>
      <c r="Q1143" s="1">
        <v>100</v>
      </c>
      <c r="R1143" s="1">
        <v>166</v>
      </c>
      <c r="S1143" s="9">
        <f t="shared" si="80"/>
        <v>100</v>
      </c>
      <c r="T1143" s="3">
        <v>44370</v>
      </c>
      <c r="U1143" s="8" t="s">
        <v>1797</v>
      </c>
      <c r="V1143" s="3">
        <v>44767</v>
      </c>
      <c r="W1143" s="8" t="s">
        <v>2419</v>
      </c>
      <c r="X1143" s="8">
        <v>10.199999999999999</v>
      </c>
      <c r="Y1143" s="10">
        <f t="shared" si="79"/>
        <v>1019.9999999999999</v>
      </c>
      <c r="Z1143" s="10">
        <f>IFERROR(INDEX(EFs!B:B,MATCH(P1143,EFs!A:A,0))*Dataset!Y1143/1000,0)</f>
        <v>0.92656077941999992</v>
      </c>
      <c r="AA1143">
        <v>32.875765999999999</v>
      </c>
      <c r="AB1143">
        <v>-117.239553</v>
      </c>
      <c r="AC1143">
        <v>0.9</v>
      </c>
      <c r="AD1143" t="s">
        <v>18387</v>
      </c>
      <c r="AE1143">
        <v>9500</v>
      </c>
      <c r="AF1143" t="s">
        <v>18451</v>
      </c>
      <c r="AG1143" t="s">
        <v>18831</v>
      </c>
      <c r="AH1143">
        <v>89</v>
      </c>
      <c r="AI1143" t="s">
        <v>18428</v>
      </c>
      <c r="AJ1143" t="s">
        <v>18390</v>
      </c>
      <c r="AK1143" t="s">
        <v>18391</v>
      </c>
      <c r="AL1143">
        <v>92093</v>
      </c>
      <c r="AM1143" t="s">
        <v>18392</v>
      </c>
      <c r="AN1143" t="s">
        <v>18393</v>
      </c>
    </row>
    <row r="1144" spans="1:40" ht="57.6" x14ac:dyDescent="0.3">
      <c r="A1144" t="s">
        <v>5699</v>
      </c>
      <c r="B1144" s="2" t="s">
        <v>15</v>
      </c>
      <c r="C1144" s="3">
        <v>40025</v>
      </c>
      <c r="D1144" t="s">
        <v>193</v>
      </c>
      <c r="E1144" t="s">
        <v>5671</v>
      </c>
      <c r="F1144" t="s">
        <v>5672</v>
      </c>
      <c r="G1144" t="s">
        <v>5700</v>
      </c>
      <c r="H1144" s="2" t="s">
        <v>781</v>
      </c>
      <c r="I1144" s="2" t="s">
        <v>782</v>
      </c>
      <c r="J1144" s="1" t="s">
        <v>5701</v>
      </c>
      <c r="K1144" s="1">
        <f t="shared" si="77"/>
        <v>1</v>
      </c>
      <c r="L1144" s="1">
        <f t="shared" si="77"/>
        <v>0</v>
      </c>
      <c r="M1144" s="1">
        <f t="shared" si="77"/>
        <v>0</v>
      </c>
      <c r="N1144" s="1">
        <f t="shared" si="76"/>
        <v>0</v>
      </c>
      <c r="O1144" s="1">
        <f t="shared" si="78"/>
        <v>1</v>
      </c>
      <c r="P1144" s="1" t="s">
        <v>18346</v>
      </c>
      <c r="Q1144" s="1">
        <v>2000</v>
      </c>
      <c r="R1144" s="1">
        <v>2935</v>
      </c>
      <c r="S1144" s="9">
        <f t="shared" si="80"/>
        <v>2000</v>
      </c>
      <c r="T1144" s="3">
        <v>44455</v>
      </c>
      <c r="U1144" s="8" t="s">
        <v>366</v>
      </c>
      <c r="V1144" s="3">
        <v>44455</v>
      </c>
      <c r="W1144" s="8" t="s">
        <v>5702</v>
      </c>
      <c r="X1144" s="8">
        <v>6</v>
      </c>
      <c r="Y1144" s="10">
        <f t="shared" si="79"/>
        <v>12000</v>
      </c>
      <c r="Z1144" s="10">
        <f>IFERROR(INDEX(EFs!B:B,MATCH(P1144,EFs!A:A,0))*Dataset!Y1144/1000,0)</f>
        <v>10.900715051999999</v>
      </c>
      <c r="AA1144">
        <v>32.704799999999999</v>
      </c>
      <c r="AB1144">
        <v>-117.038856</v>
      </c>
      <c r="AC1144">
        <v>0.73</v>
      </c>
      <c r="AD1144" t="s">
        <v>18429</v>
      </c>
      <c r="AE1144">
        <v>114</v>
      </c>
      <c r="AF1144" t="s">
        <v>18984</v>
      </c>
      <c r="AI1144" t="s">
        <v>18389</v>
      </c>
      <c r="AJ1144" t="s">
        <v>18390</v>
      </c>
      <c r="AK1144" t="s">
        <v>18391</v>
      </c>
      <c r="AL1144">
        <v>92114</v>
      </c>
      <c r="AM1144" t="s">
        <v>18392</v>
      </c>
      <c r="AN1144" t="s">
        <v>18407</v>
      </c>
    </row>
    <row r="1145" spans="1:40" ht="43.2" x14ac:dyDescent="0.3">
      <c r="A1145" t="s">
        <v>5703</v>
      </c>
      <c r="B1145" s="2" t="s">
        <v>15</v>
      </c>
      <c r="C1145" s="3">
        <v>40025</v>
      </c>
      <c r="D1145" t="s">
        <v>193</v>
      </c>
      <c r="E1145" t="s">
        <v>5704</v>
      </c>
      <c r="F1145" t="s">
        <v>5167</v>
      </c>
      <c r="G1145" t="s">
        <v>5168</v>
      </c>
      <c r="H1145" s="2" t="s">
        <v>397</v>
      </c>
      <c r="I1145" s="2" t="s">
        <v>75</v>
      </c>
      <c r="J1145" s="1" t="s">
        <v>5705</v>
      </c>
      <c r="K1145" s="1">
        <f t="shared" si="77"/>
        <v>1</v>
      </c>
      <c r="L1145" s="1">
        <f t="shared" si="77"/>
        <v>0</v>
      </c>
      <c r="M1145" s="1">
        <f t="shared" si="77"/>
        <v>0</v>
      </c>
      <c r="N1145" s="1">
        <f t="shared" si="76"/>
        <v>0</v>
      </c>
      <c r="O1145" s="1">
        <f t="shared" si="78"/>
        <v>1</v>
      </c>
      <c r="P1145" s="1" t="s">
        <v>18346</v>
      </c>
      <c r="Q1145" s="1">
        <v>250</v>
      </c>
      <c r="R1145" s="1">
        <v>415</v>
      </c>
      <c r="S1145" s="9">
        <f t="shared" si="80"/>
        <v>250</v>
      </c>
      <c r="T1145" s="8"/>
      <c r="U1145" s="8"/>
      <c r="V1145" s="8"/>
      <c r="W1145" s="8"/>
      <c r="X1145" s="8"/>
      <c r="Y1145" s="10">
        <f t="shared" si="79"/>
        <v>0</v>
      </c>
      <c r="Z1145" s="10">
        <f>IFERROR(INDEX(EFs!B:B,MATCH(P1145,EFs!A:A,0))*Dataset!Y1145/1000,0)</f>
        <v>0</v>
      </c>
      <c r="AA1145">
        <v>33.126658999999997</v>
      </c>
      <c r="AB1145">
        <v>-117.155086</v>
      </c>
      <c r="AC1145">
        <v>1</v>
      </c>
      <c r="AD1145" t="s">
        <v>18387</v>
      </c>
      <c r="AE1145">
        <v>333</v>
      </c>
      <c r="AF1145" t="s">
        <v>18816</v>
      </c>
      <c r="AI1145" t="s">
        <v>18466</v>
      </c>
      <c r="AJ1145" t="s">
        <v>18390</v>
      </c>
      <c r="AK1145" t="s">
        <v>18391</v>
      </c>
      <c r="AL1145">
        <v>92078</v>
      </c>
      <c r="AM1145" t="s">
        <v>18392</v>
      </c>
      <c r="AN1145" t="s">
        <v>18393</v>
      </c>
    </row>
    <row r="1146" spans="1:40" ht="43.2" x14ac:dyDescent="0.3">
      <c r="A1146" t="s">
        <v>5706</v>
      </c>
      <c r="B1146" s="2" t="s">
        <v>15</v>
      </c>
      <c r="C1146" s="3">
        <v>40025</v>
      </c>
      <c r="D1146" t="s">
        <v>193</v>
      </c>
      <c r="E1146" t="s">
        <v>5707</v>
      </c>
      <c r="F1146" t="s">
        <v>5083</v>
      </c>
      <c r="G1146" t="s">
        <v>5708</v>
      </c>
      <c r="H1146" s="2" t="s">
        <v>5709</v>
      </c>
      <c r="I1146" s="2" t="s">
        <v>84</v>
      </c>
      <c r="J1146" s="1" t="s">
        <v>5710</v>
      </c>
      <c r="K1146" s="1">
        <f t="shared" si="77"/>
        <v>1</v>
      </c>
      <c r="L1146" s="1">
        <f t="shared" si="77"/>
        <v>0</v>
      </c>
      <c r="M1146" s="1">
        <f t="shared" si="77"/>
        <v>0</v>
      </c>
      <c r="N1146" s="1">
        <f t="shared" si="76"/>
        <v>0</v>
      </c>
      <c r="O1146" s="1">
        <f t="shared" si="78"/>
        <v>1</v>
      </c>
      <c r="P1146" s="1" t="s">
        <v>18346</v>
      </c>
      <c r="Q1146" s="1">
        <v>68</v>
      </c>
      <c r="R1146" s="1">
        <v>110</v>
      </c>
      <c r="S1146" s="9">
        <f t="shared" si="80"/>
        <v>68</v>
      </c>
      <c r="T1146" s="8"/>
      <c r="U1146" s="8"/>
      <c r="V1146" s="8"/>
      <c r="W1146" s="8"/>
      <c r="X1146" s="8"/>
      <c r="Y1146" s="10">
        <f t="shared" si="79"/>
        <v>0</v>
      </c>
      <c r="Z1146" s="10">
        <f>IFERROR(INDEX(EFs!B:B,MATCH(P1146,EFs!A:A,0))*Dataset!Y1146/1000,0)</f>
        <v>0</v>
      </c>
      <c r="AA1146">
        <v>32.620947000000001</v>
      </c>
      <c r="AB1146">
        <v>-116.98500199999999</v>
      </c>
      <c r="AC1146">
        <v>1</v>
      </c>
      <c r="AD1146" t="s">
        <v>18387</v>
      </c>
      <c r="AE1146">
        <v>1640</v>
      </c>
      <c r="AF1146" t="s">
        <v>18987</v>
      </c>
      <c r="AI1146" t="s">
        <v>18406</v>
      </c>
      <c r="AJ1146" t="s">
        <v>18390</v>
      </c>
      <c r="AK1146" t="s">
        <v>18391</v>
      </c>
      <c r="AL1146">
        <v>91913</v>
      </c>
      <c r="AM1146" t="s">
        <v>18392</v>
      </c>
      <c r="AN1146" t="s">
        <v>18393</v>
      </c>
    </row>
    <row r="1147" spans="1:40" ht="43.2" x14ac:dyDescent="0.3">
      <c r="A1147" t="s">
        <v>5711</v>
      </c>
      <c r="B1147" s="2" t="s">
        <v>15</v>
      </c>
      <c r="C1147" s="3">
        <v>40025</v>
      </c>
      <c r="D1147" t="s">
        <v>193</v>
      </c>
      <c r="E1147" t="s">
        <v>4116</v>
      </c>
      <c r="F1147" t="s">
        <v>27</v>
      </c>
      <c r="G1147" t="s">
        <v>4117</v>
      </c>
      <c r="H1147" s="2" t="s">
        <v>351</v>
      </c>
      <c r="I1147" s="2" t="s">
        <v>92</v>
      </c>
      <c r="J1147" s="1" t="s">
        <v>5712</v>
      </c>
      <c r="K1147" s="1">
        <f t="shared" si="77"/>
        <v>1</v>
      </c>
      <c r="L1147" s="1">
        <f t="shared" si="77"/>
        <v>0</v>
      </c>
      <c r="M1147" s="1">
        <f t="shared" si="77"/>
        <v>0</v>
      </c>
      <c r="N1147" s="1">
        <f t="shared" si="76"/>
        <v>0</v>
      </c>
      <c r="O1147" s="1">
        <f t="shared" si="78"/>
        <v>1</v>
      </c>
      <c r="P1147" s="1" t="s">
        <v>18346</v>
      </c>
      <c r="Q1147" s="1" t="s">
        <v>18355</v>
      </c>
      <c r="R1147" s="1">
        <v>140</v>
      </c>
      <c r="S1147" s="9">
        <f t="shared" si="80"/>
        <v>104.39800000000001</v>
      </c>
      <c r="T1147" s="3">
        <v>44362</v>
      </c>
      <c r="U1147" s="8" t="s">
        <v>100</v>
      </c>
      <c r="V1147" s="3">
        <v>44757</v>
      </c>
      <c r="W1147" s="8" t="s">
        <v>5713</v>
      </c>
      <c r="X1147" s="8">
        <v>12.6</v>
      </c>
      <c r="Y1147" s="10">
        <f t="shared" si="79"/>
        <v>1315.4148</v>
      </c>
      <c r="Z1147" s="10">
        <f>IFERROR(INDEX(EFs!B:B,MATCH(P1147,EFs!A:A,0))*Dataset!Y1147/1000,0)</f>
        <v>1.1949134924986309</v>
      </c>
      <c r="AA1147">
        <v>32.675848999999999</v>
      </c>
      <c r="AB1147">
        <v>-117.173911</v>
      </c>
      <c r="AC1147">
        <v>1</v>
      </c>
      <c r="AD1147" t="s">
        <v>18387</v>
      </c>
      <c r="AE1147">
        <v>1780</v>
      </c>
      <c r="AF1147" t="s">
        <v>18457</v>
      </c>
      <c r="AI1147" t="s">
        <v>18458</v>
      </c>
      <c r="AJ1147" t="s">
        <v>18390</v>
      </c>
      <c r="AK1147" t="s">
        <v>18391</v>
      </c>
      <c r="AL1147">
        <v>92118</v>
      </c>
      <c r="AM1147" t="s">
        <v>18392</v>
      </c>
      <c r="AN1147" t="s">
        <v>18393</v>
      </c>
    </row>
    <row r="1148" spans="1:40" ht="43.2" x14ac:dyDescent="0.3">
      <c r="A1148" t="s">
        <v>5714</v>
      </c>
      <c r="B1148" s="2" t="s">
        <v>15</v>
      </c>
      <c r="C1148" s="3">
        <v>40025</v>
      </c>
      <c r="D1148" t="s">
        <v>193</v>
      </c>
      <c r="E1148" t="s">
        <v>4116</v>
      </c>
      <c r="F1148" t="s">
        <v>27</v>
      </c>
      <c r="G1148" t="s">
        <v>4117</v>
      </c>
      <c r="H1148" s="2" t="s">
        <v>351</v>
      </c>
      <c r="I1148" s="2" t="s">
        <v>92</v>
      </c>
      <c r="J1148" s="1" t="s">
        <v>5715</v>
      </c>
      <c r="K1148" s="1">
        <f t="shared" si="77"/>
        <v>1</v>
      </c>
      <c r="L1148" s="1">
        <f t="shared" si="77"/>
        <v>0</v>
      </c>
      <c r="M1148" s="1">
        <f t="shared" si="77"/>
        <v>0</v>
      </c>
      <c r="N1148" s="1">
        <f t="shared" si="76"/>
        <v>0</v>
      </c>
      <c r="O1148" s="1">
        <f t="shared" si="78"/>
        <v>1</v>
      </c>
      <c r="P1148" s="1" t="s">
        <v>18346</v>
      </c>
      <c r="Q1148" s="1" t="s">
        <v>18355</v>
      </c>
      <c r="R1148" s="1">
        <v>140</v>
      </c>
      <c r="S1148" s="9">
        <f t="shared" si="80"/>
        <v>104.39800000000001</v>
      </c>
      <c r="T1148" s="3">
        <v>44362</v>
      </c>
      <c r="U1148" s="8" t="s">
        <v>5716</v>
      </c>
      <c r="V1148" s="3">
        <v>44756</v>
      </c>
      <c r="W1148" s="8" t="s">
        <v>5717</v>
      </c>
      <c r="X1148" s="8">
        <v>11.4</v>
      </c>
      <c r="Y1148" s="10">
        <f t="shared" si="79"/>
        <v>1190.1372000000001</v>
      </c>
      <c r="Z1148" s="10">
        <f>IFERROR(INDEX(EFs!B:B,MATCH(P1148,EFs!A:A,0))*Dataset!Y1148/1000,0)</f>
        <v>1.0811122074987614</v>
      </c>
      <c r="AA1148">
        <v>32.675848999999999</v>
      </c>
      <c r="AB1148">
        <v>-117.173911</v>
      </c>
      <c r="AC1148">
        <v>1</v>
      </c>
      <c r="AD1148" t="s">
        <v>18387</v>
      </c>
      <c r="AE1148">
        <v>1780</v>
      </c>
      <c r="AF1148" t="s">
        <v>18457</v>
      </c>
      <c r="AI1148" t="s">
        <v>18458</v>
      </c>
      <c r="AJ1148" t="s">
        <v>18390</v>
      </c>
      <c r="AK1148" t="s">
        <v>18391</v>
      </c>
      <c r="AL1148">
        <v>92118</v>
      </c>
      <c r="AM1148" t="s">
        <v>18392</v>
      </c>
      <c r="AN1148" t="s">
        <v>18393</v>
      </c>
    </row>
    <row r="1149" spans="1:40" ht="72" x14ac:dyDescent="0.3">
      <c r="A1149" t="s">
        <v>5718</v>
      </c>
      <c r="B1149" s="2" t="s">
        <v>15</v>
      </c>
      <c r="C1149" s="3">
        <v>40025</v>
      </c>
      <c r="D1149" t="s">
        <v>16</v>
      </c>
      <c r="E1149" t="s">
        <v>3633</v>
      </c>
      <c r="F1149" t="s">
        <v>3634</v>
      </c>
      <c r="G1149" t="s">
        <v>3635</v>
      </c>
      <c r="H1149" s="2" t="s">
        <v>97</v>
      </c>
      <c r="I1149" s="2" t="s">
        <v>98</v>
      </c>
      <c r="J1149" s="1" t="s">
        <v>5719</v>
      </c>
      <c r="K1149" s="1">
        <f t="shared" si="77"/>
        <v>1</v>
      </c>
      <c r="L1149" s="1">
        <f t="shared" si="77"/>
        <v>0</v>
      </c>
      <c r="M1149" s="1">
        <f t="shared" si="77"/>
        <v>0</v>
      </c>
      <c r="N1149" s="1">
        <f t="shared" si="76"/>
        <v>0</v>
      </c>
      <c r="O1149" s="1">
        <f t="shared" si="78"/>
        <v>1</v>
      </c>
      <c r="P1149" s="1" t="s">
        <v>18346</v>
      </c>
      <c r="Q1149" s="1">
        <v>2000</v>
      </c>
      <c r="R1149" s="1">
        <v>2847</v>
      </c>
      <c r="S1149" s="9">
        <f t="shared" si="80"/>
        <v>2000</v>
      </c>
      <c r="T1149" s="3">
        <v>44596</v>
      </c>
      <c r="U1149" s="8" t="s">
        <v>2235</v>
      </c>
      <c r="V1149" s="3">
        <v>44596</v>
      </c>
      <c r="W1149" s="8" t="s">
        <v>323</v>
      </c>
      <c r="X1149" s="8">
        <v>1</v>
      </c>
      <c r="Y1149" s="10">
        <f t="shared" si="79"/>
        <v>2000</v>
      </c>
      <c r="Z1149" s="10">
        <f>IFERROR(INDEX(EFs!B:B,MATCH(P1149,EFs!A:A,0))*Dataset!Y1149/1000,0)</f>
        <v>1.816785842</v>
      </c>
      <c r="AA1149">
        <v>33.195743</v>
      </c>
      <c r="AB1149">
        <v>-117.377931</v>
      </c>
      <c r="AC1149">
        <v>1</v>
      </c>
      <c r="AD1149" t="s">
        <v>18408</v>
      </c>
      <c r="AF1149" t="s">
        <v>18819</v>
      </c>
      <c r="AI1149" t="s">
        <v>18410</v>
      </c>
      <c r="AJ1149" t="s">
        <v>18390</v>
      </c>
      <c r="AK1149" t="s">
        <v>18391</v>
      </c>
      <c r="AL1149">
        <v>92054</v>
      </c>
      <c r="AM1149" t="s">
        <v>18392</v>
      </c>
      <c r="AN1149" t="s">
        <v>18397</v>
      </c>
    </row>
    <row r="1150" spans="1:40" ht="72" x14ac:dyDescent="0.3">
      <c r="A1150" t="s">
        <v>5720</v>
      </c>
      <c r="B1150" s="2" t="s">
        <v>15</v>
      </c>
      <c r="C1150" s="3">
        <v>40025</v>
      </c>
      <c r="D1150" t="s">
        <v>16</v>
      </c>
      <c r="E1150" t="s">
        <v>3633</v>
      </c>
      <c r="F1150" t="s">
        <v>3634</v>
      </c>
      <c r="G1150" t="s">
        <v>3635</v>
      </c>
      <c r="H1150" s="2" t="s">
        <v>97</v>
      </c>
      <c r="I1150" s="2" t="s">
        <v>98</v>
      </c>
      <c r="J1150" s="1" t="s">
        <v>5721</v>
      </c>
      <c r="K1150" s="1">
        <f t="shared" si="77"/>
        <v>1</v>
      </c>
      <c r="L1150" s="1">
        <f t="shared" si="77"/>
        <v>0</v>
      </c>
      <c r="M1150" s="1">
        <f t="shared" si="77"/>
        <v>0</v>
      </c>
      <c r="N1150" s="1">
        <f t="shared" si="76"/>
        <v>0</v>
      </c>
      <c r="O1150" s="1">
        <f t="shared" si="78"/>
        <v>1</v>
      </c>
      <c r="P1150" s="1" t="s">
        <v>18346</v>
      </c>
      <c r="Q1150" s="1">
        <v>2000</v>
      </c>
      <c r="R1150" s="1">
        <v>2847</v>
      </c>
      <c r="S1150" s="9">
        <f t="shared" si="80"/>
        <v>2000</v>
      </c>
      <c r="T1150" s="3">
        <v>44596</v>
      </c>
      <c r="U1150" s="8" t="s">
        <v>2551</v>
      </c>
      <c r="V1150" s="3">
        <v>44596</v>
      </c>
      <c r="W1150" s="8" t="s">
        <v>5066</v>
      </c>
      <c r="X1150" s="8">
        <v>1</v>
      </c>
      <c r="Y1150" s="10">
        <f t="shared" si="79"/>
        <v>2000</v>
      </c>
      <c r="Z1150" s="10">
        <f>IFERROR(INDEX(EFs!B:B,MATCH(P1150,EFs!A:A,0))*Dataset!Y1150/1000,0)</f>
        <v>1.816785842</v>
      </c>
      <c r="AA1150">
        <v>33.195743</v>
      </c>
      <c r="AB1150">
        <v>-117.377931</v>
      </c>
      <c r="AC1150">
        <v>1</v>
      </c>
      <c r="AD1150" t="s">
        <v>18408</v>
      </c>
      <c r="AF1150" t="s">
        <v>18819</v>
      </c>
      <c r="AI1150" t="s">
        <v>18410</v>
      </c>
      <c r="AJ1150" t="s">
        <v>18390</v>
      </c>
      <c r="AK1150" t="s">
        <v>18391</v>
      </c>
      <c r="AL1150">
        <v>92054</v>
      </c>
      <c r="AM1150" t="s">
        <v>18392</v>
      </c>
      <c r="AN1150" t="s">
        <v>18397</v>
      </c>
    </row>
    <row r="1151" spans="1:40" ht="72" x14ac:dyDescent="0.3">
      <c r="A1151" t="s">
        <v>5722</v>
      </c>
      <c r="B1151" s="2" t="s">
        <v>15</v>
      </c>
      <c r="C1151" s="3">
        <v>40025</v>
      </c>
      <c r="D1151" t="s">
        <v>16</v>
      </c>
      <c r="E1151" t="s">
        <v>3633</v>
      </c>
      <c r="F1151" t="s">
        <v>3634</v>
      </c>
      <c r="G1151" t="s">
        <v>3635</v>
      </c>
      <c r="H1151" s="2" t="s">
        <v>97</v>
      </c>
      <c r="I1151" s="2" t="s">
        <v>98</v>
      </c>
      <c r="J1151" s="1" t="s">
        <v>5723</v>
      </c>
      <c r="K1151" s="1">
        <f t="shared" si="77"/>
        <v>1</v>
      </c>
      <c r="L1151" s="1">
        <f t="shared" si="77"/>
        <v>0</v>
      </c>
      <c r="M1151" s="1">
        <f t="shared" si="77"/>
        <v>0</v>
      </c>
      <c r="N1151" s="1">
        <f t="shared" si="76"/>
        <v>0</v>
      </c>
      <c r="O1151" s="1">
        <f t="shared" si="78"/>
        <v>1</v>
      </c>
      <c r="P1151" s="1" t="s">
        <v>18346</v>
      </c>
      <c r="Q1151" s="1">
        <v>2000</v>
      </c>
      <c r="R1151" s="1">
        <v>2847</v>
      </c>
      <c r="S1151" s="9">
        <f t="shared" si="80"/>
        <v>2000</v>
      </c>
      <c r="T1151" s="3">
        <v>44596</v>
      </c>
      <c r="U1151" s="8" t="s">
        <v>5724</v>
      </c>
      <c r="V1151" s="3">
        <v>44596</v>
      </c>
      <c r="W1151" s="8" t="s">
        <v>3754</v>
      </c>
      <c r="X1151" s="8">
        <v>1</v>
      </c>
      <c r="Y1151" s="10">
        <f t="shared" si="79"/>
        <v>2000</v>
      </c>
      <c r="Z1151" s="10">
        <f>IFERROR(INDEX(EFs!B:B,MATCH(P1151,EFs!A:A,0))*Dataset!Y1151/1000,0)</f>
        <v>1.816785842</v>
      </c>
      <c r="AA1151">
        <v>33.195743</v>
      </c>
      <c r="AB1151">
        <v>-117.377931</v>
      </c>
      <c r="AC1151">
        <v>1</v>
      </c>
      <c r="AD1151" t="s">
        <v>18408</v>
      </c>
      <c r="AF1151" t="s">
        <v>18819</v>
      </c>
      <c r="AI1151" t="s">
        <v>18410</v>
      </c>
      <c r="AJ1151" t="s">
        <v>18390</v>
      </c>
      <c r="AK1151" t="s">
        <v>18391</v>
      </c>
      <c r="AL1151">
        <v>92054</v>
      </c>
      <c r="AM1151" t="s">
        <v>18392</v>
      </c>
      <c r="AN1151" t="s">
        <v>18397</v>
      </c>
    </row>
    <row r="1152" spans="1:40" ht="72" x14ac:dyDescent="0.3">
      <c r="A1152" t="s">
        <v>5725</v>
      </c>
      <c r="B1152" s="2" t="s">
        <v>15</v>
      </c>
      <c r="C1152" s="3">
        <v>40025</v>
      </c>
      <c r="D1152" t="s">
        <v>16</v>
      </c>
      <c r="E1152" t="s">
        <v>3633</v>
      </c>
      <c r="F1152" t="s">
        <v>3634</v>
      </c>
      <c r="G1152" t="s">
        <v>3635</v>
      </c>
      <c r="H1152" s="2" t="s">
        <v>97</v>
      </c>
      <c r="I1152" s="2" t="s">
        <v>98</v>
      </c>
      <c r="J1152" s="1" t="s">
        <v>5726</v>
      </c>
      <c r="K1152" s="1">
        <f t="shared" si="77"/>
        <v>1</v>
      </c>
      <c r="L1152" s="1">
        <f t="shared" si="77"/>
        <v>0</v>
      </c>
      <c r="M1152" s="1">
        <f t="shared" si="77"/>
        <v>0</v>
      </c>
      <c r="N1152" s="1">
        <f t="shared" si="76"/>
        <v>0</v>
      </c>
      <c r="O1152" s="1">
        <f t="shared" si="78"/>
        <v>1</v>
      </c>
      <c r="P1152" s="1" t="s">
        <v>18346</v>
      </c>
      <c r="Q1152" s="1">
        <v>2000</v>
      </c>
      <c r="R1152" s="1">
        <v>2847</v>
      </c>
      <c r="S1152" s="9">
        <f t="shared" si="80"/>
        <v>2000</v>
      </c>
      <c r="T1152" s="3">
        <v>44596</v>
      </c>
      <c r="U1152" s="8" t="s">
        <v>5727</v>
      </c>
      <c r="V1152" s="3">
        <v>44596</v>
      </c>
      <c r="W1152" s="8" t="s">
        <v>5728</v>
      </c>
      <c r="X1152" s="8">
        <v>1</v>
      </c>
      <c r="Y1152" s="10">
        <f t="shared" si="79"/>
        <v>2000</v>
      </c>
      <c r="Z1152" s="10">
        <f>IFERROR(INDEX(EFs!B:B,MATCH(P1152,EFs!A:A,0))*Dataset!Y1152/1000,0)</f>
        <v>1.816785842</v>
      </c>
      <c r="AA1152">
        <v>33.195743</v>
      </c>
      <c r="AB1152">
        <v>-117.377931</v>
      </c>
      <c r="AC1152">
        <v>1</v>
      </c>
      <c r="AD1152" t="s">
        <v>18408</v>
      </c>
      <c r="AF1152" t="s">
        <v>18819</v>
      </c>
      <c r="AI1152" t="s">
        <v>18410</v>
      </c>
      <c r="AJ1152" t="s">
        <v>18390</v>
      </c>
      <c r="AK1152" t="s">
        <v>18391</v>
      </c>
      <c r="AL1152">
        <v>92054</v>
      </c>
      <c r="AM1152" t="s">
        <v>18392</v>
      </c>
      <c r="AN1152" t="s">
        <v>18397</v>
      </c>
    </row>
    <row r="1153" spans="1:40" ht="72" x14ac:dyDescent="0.3">
      <c r="A1153" t="s">
        <v>5729</v>
      </c>
      <c r="B1153" s="2" t="s">
        <v>15</v>
      </c>
      <c r="C1153" s="3">
        <v>40025</v>
      </c>
      <c r="D1153" t="s">
        <v>16</v>
      </c>
      <c r="E1153" t="s">
        <v>3633</v>
      </c>
      <c r="F1153" t="s">
        <v>3634</v>
      </c>
      <c r="G1153" t="s">
        <v>3635</v>
      </c>
      <c r="H1153" s="2" t="s">
        <v>97</v>
      </c>
      <c r="I1153" s="2" t="s">
        <v>98</v>
      </c>
      <c r="J1153" s="1" t="s">
        <v>5730</v>
      </c>
      <c r="K1153" s="1">
        <f t="shared" si="77"/>
        <v>1</v>
      </c>
      <c r="L1153" s="1">
        <f t="shared" si="77"/>
        <v>0</v>
      </c>
      <c r="M1153" s="1">
        <f t="shared" si="77"/>
        <v>0</v>
      </c>
      <c r="N1153" s="1">
        <f t="shared" si="76"/>
        <v>0</v>
      </c>
      <c r="O1153" s="1">
        <f t="shared" si="78"/>
        <v>1</v>
      </c>
      <c r="P1153" s="1" t="s">
        <v>18346</v>
      </c>
      <c r="Q1153" s="1">
        <v>2000</v>
      </c>
      <c r="R1153" s="1">
        <v>2847</v>
      </c>
      <c r="S1153" s="9">
        <f t="shared" si="80"/>
        <v>2000</v>
      </c>
      <c r="T1153" s="3">
        <v>44596</v>
      </c>
      <c r="U1153" s="8" t="s">
        <v>5731</v>
      </c>
      <c r="V1153" s="3">
        <v>44596</v>
      </c>
      <c r="W1153" s="8" t="s">
        <v>3115</v>
      </c>
      <c r="X1153" s="8">
        <v>1</v>
      </c>
      <c r="Y1153" s="10">
        <f t="shared" si="79"/>
        <v>2000</v>
      </c>
      <c r="Z1153" s="10">
        <f>IFERROR(INDEX(EFs!B:B,MATCH(P1153,EFs!A:A,0))*Dataset!Y1153/1000,0)</f>
        <v>1.816785842</v>
      </c>
      <c r="AA1153">
        <v>33.195743</v>
      </c>
      <c r="AB1153">
        <v>-117.377931</v>
      </c>
      <c r="AC1153">
        <v>1</v>
      </c>
      <c r="AD1153" t="s">
        <v>18408</v>
      </c>
      <c r="AF1153" t="s">
        <v>18819</v>
      </c>
      <c r="AI1153" t="s">
        <v>18410</v>
      </c>
      <c r="AJ1153" t="s">
        <v>18390</v>
      </c>
      <c r="AK1153" t="s">
        <v>18391</v>
      </c>
      <c r="AL1153">
        <v>92054</v>
      </c>
      <c r="AM1153" t="s">
        <v>18392</v>
      </c>
      <c r="AN1153" t="s">
        <v>18397</v>
      </c>
    </row>
    <row r="1154" spans="1:40" ht="43.2" x14ac:dyDescent="0.3">
      <c r="A1154" t="s">
        <v>5732</v>
      </c>
      <c r="B1154" s="2" t="s">
        <v>15</v>
      </c>
      <c r="C1154" s="3">
        <v>40025</v>
      </c>
      <c r="D1154" t="s">
        <v>16</v>
      </c>
      <c r="E1154" t="s">
        <v>5733</v>
      </c>
      <c r="F1154" t="s">
        <v>27</v>
      </c>
      <c r="G1154" t="s">
        <v>5734</v>
      </c>
      <c r="H1154" s="2" t="s">
        <v>554</v>
      </c>
      <c r="I1154" s="2" t="s">
        <v>84</v>
      </c>
      <c r="J1154" s="1" t="s">
        <v>5735</v>
      </c>
      <c r="K1154" s="1">
        <f t="shared" si="77"/>
        <v>1</v>
      </c>
      <c r="L1154" s="1">
        <f t="shared" si="77"/>
        <v>0</v>
      </c>
      <c r="M1154" s="1">
        <f t="shared" si="77"/>
        <v>0</v>
      </c>
      <c r="N1154" s="1">
        <f t="shared" si="77"/>
        <v>0</v>
      </c>
      <c r="O1154" s="1">
        <f t="shared" si="78"/>
        <v>1</v>
      </c>
      <c r="P1154" s="1" t="s">
        <v>18346</v>
      </c>
      <c r="Q1154" s="1">
        <v>60</v>
      </c>
      <c r="R1154" s="1">
        <v>110</v>
      </c>
      <c r="S1154" s="9">
        <f t="shared" si="80"/>
        <v>60</v>
      </c>
      <c r="T1154" s="8"/>
      <c r="U1154" s="8"/>
      <c r="V1154" s="8"/>
      <c r="W1154" s="8"/>
      <c r="X1154" s="8"/>
      <c r="Y1154" s="10">
        <f t="shared" si="79"/>
        <v>0</v>
      </c>
      <c r="Z1154" s="10">
        <f>IFERROR(INDEX(EFs!B:B,MATCH(P1154,EFs!A:A,0))*Dataset!Y1154/1000,0)</f>
        <v>0</v>
      </c>
      <c r="AA1154">
        <v>32.669319999999999</v>
      </c>
      <c r="AB1154">
        <v>-117.076815</v>
      </c>
      <c r="AC1154">
        <v>1</v>
      </c>
      <c r="AD1154" t="s">
        <v>18387</v>
      </c>
      <c r="AE1154">
        <v>2333</v>
      </c>
      <c r="AF1154" t="s">
        <v>18988</v>
      </c>
      <c r="AI1154" t="s">
        <v>18491</v>
      </c>
      <c r="AJ1154" t="s">
        <v>18390</v>
      </c>
      <c r="AK1154" t="s">
        <v>18391</v>
      </c>
      <c r="AL1154">
        <v>91950</v>
      </c>
      <c r="AM1154" t="s">
        <v>18392</v>
      </c>
      <c r="AN1154" t="s">
        <v>18393</v>
      </c>
    </row>
    <row r="1155" spans="1:40" ht="28.8" x14ac:dyDescent="0.3">
      <c r="A1155" t="s">
        <v>5736</v>
      </c>
      <c r="B1155" s="2" t="s">
        <v>15</v>
      </c>
      <c r="C1155" s="3">
        <v>40025</v>
      </c>
      <c r="D1155" t="s">
        <v>25</v>
      </c>
      <c r="E1155" t="s">
        <v>5737</v>
      </c>
      <c r="F1155" t="s">
        <v>5083</v>
      </c>
      <c r="G1155" t="s">
        <v>5738</v>
      </c>
      <c r="H1155" s="2" t="s">
        <v>83</v>
      </c>
      <c r="I1155" s="2" t="s">
        <v>84</v>
      </c>
      <c r="J1155" s="1" t="s">
        <v>5739</v>
      </c>
      <c r="K1155" s="1">
        <f t="shared" ref="K1155:N1218" si="81">IFERROR(IF(SEARCH(K$1,$J1155)&gt;0,1),0)</f>
        <v>1</v>
      </c>
      <c r="L1155" s="1">
        <f t="shared" si="81"/>
        <v>0</v>
      </c>
      <c r="M1155" s="1">
        <f t="shared" si="81"/>
        <v>0</v>
      </c>
      <c r="N1155" s="1">
        <f t="shared" si="81"/>
        <v>0</v>
      </c>
      <c r="O1155" s="1">
        <f t="shared" ref="O1155:O1218" si="82">SUM(K1155:N1155)</f>
        <v>1</v>
      </c>
      <c r="P1155" s="1" t="s">
        <v>18346</v>
      </c>
      <c r="Q1155" s="1" t="s">
        <v>18355</v>
      </c>
      <c r="R1155" s="1">
        <v>66</v>
      </c>
      <c r="S1155" s="9">
        <f t="shared" si="80"/>
        <v>49.216200000000001</v>
      </c>
      <c r="T1155" s="3">
        <v>44561</v>
      </c>
      <c r="U1155" s="8" t="s">
        <v>5740</v>
      </c>
      <c r="V1155" s="3">
        <v>44607</v>
      </c>
      <c r="W1155" s="8" t="s">
        <v>5741</v>
      </c>
      <c r="X1155" s="8">
        <v>23.8</v>
      </c>
      <c r="Y1155" s="10">
        <f t="shared" ref="Y1155:Y1218" si="83">X1155*S1155</f>
        <v>1171.34556</v>
      </c>
      <c r="Z1155" s="10">
        <f>IFERROR(INDEX(EFs!B:B,MATCH(P1155,EFs!A:A,0))*Dataset!Y1155/1000,0)</f>
        <v>1.0640420147487808</v>
      </c>
      <c r="AA1155">
        <v>32.631576000000003</v>
      </c>
      <c r="AB1155">
        <v>-117.058915</v>
      </c>
      <c r="AC1155">
        <v>1</v>
      </c>
      <c r="AD1155" t="s">
        <v>18387</v>
      </c>
      <c r="AE1155">
        <v>80</v>
      </c>
      <c r="AF1155" t="s">
        <v>18989</v>
      </c>
      <c r="AI1155" t="s">
        <v>18406</v>
      </c>
      <c r="AJ1155" t="s">
        <v>18390</v>
      </c>
      <c r="AK1155" t="s">
        <v>18391</v>
      </c>
      <c r="AL1155">
        <v>91910</v>
      </c>
      <c r="AM1155" t="s">
        <v>18392</v>
      </c>
      <c r="AN1155" t="s">
        <v>18393</v>
      </c>
    </row>
    <row r="1156" spans="1:40" ht="57.6" x14ac:dyDescent="0.3">
      <c r="A1156" t="s">
        <v>5742</v>
      </c>
      <c r="B1156" s="2" t="s">
        <v>15</v>
      </c>
      <c r="C1156" s="3">
        <v>40025</v>
      </c>
      <c r="D1156" t="s">
        <v>193</v>
      </c>
      <c r="E1156" t="s">
        <v>5743</v>
      </c>
      <c r="F1156" t="s">
        <v>5744</v>
      </c>
      <c r="G1156" t="s">
        <v>5745</v>
      </c>
      <c r="H1156" s="2" t="s">
        <v>781</v>
      </c>
      <c r="I1156" s="2" t="s">
        <v>782</v>
      </c>
      <c r="J1156" s="1" t="s">
        <v>5746</v>
      </c>
      <c r="K1156" s="1">
        <f t="shared" si="81"/>
        <v>1</v>
      </c>
      <c r="L1156" s="1">
        <f t="shared" si="81"/>
        <v>0</v>
      </c>
      <c r="M1156" s="1">
        <f t="shared" si="81"/>
        <v>0</v>
      </c>
      <c r="N1156" s="1">
        <f t="shared" si="81"/>
        <v>0</v>
      </c>
      <c r="O1156" s="1">
        <f t="shared" si="82"/>
        <v>1</v>
      </c>
      <c r="P1156" s="1" t="s">
        <v>18346</v>
      </c>
      <c r="Q1156" s="1">
        <v>750</v>
      </c>
      <c r="R1156" s="1">
        <v>35</v>
      </c>
      <c r="S1156" s="9">
        <f t="shared" ref="S1156:S1219" si="84">IFERROR(IF(Q1156&lt;&gt;"",Q1156,R1156*0.7457),"Unknown")</f>
        <v>750</v>
      </c>
      <c r="T1156" s="3">
        <v>44426</v>
      </c>
      <c r="U1156" s="8" t="s">
        <v>5747</v>
      </c>
      <c r="V1156" s="3">
        <v>44426</v>
      </c>
      <c r="W1156" s="8" t="s">
        <v>654</v>
      </c>
      <c r="X1156" s="8">
        <v>4.2</v>
      </c>
      <c r="Y1156" s="10">
        <f t="shared" si="83"/>
        <v>3150</v>
      </c>
      <c r="Z1156" s="10">
        <f>IFERROR(INDEX(EFs!B:B,MATCH(P1156,EFs!A:A,0))*Dataset!Y1156/1000,0)</f>
        <v>2.8614377011499998</v>
      </c>
      <c r="AA1156">
        <v>32.895938000000001</v>
      </c>
      <c r="AB1156">
        <v>-117.23095499999999</v>
      </c>
      <c r="AC1156">
        <v>1</v>
      </c>
      <c r="AD1156" t="s">
        <v>18394</v>
      </c>
      <c r="AE1156">
        <v>10618</v>
      </c>
      <c r="AF1156" t="s">
        <v>18532</v>
      </c>
      <c r="AI1156" t="s">
        <v>18389</v>
      </c>
      <c r="AJ1156" t="s">
        <v>18390</v>
      </c>
      <c r="AK1156" t="s">
        <v>18391</v>
      </c>
      <c r="AL1156">
        <v>92121</v>
      </c>
      <c r="AM1156" t="s">
        <v>18392</v>
      </c>
      <c r="AN1156" t="s">
        <v>18397</v>
      </c>
    </row>
    <row r="1157" spans="1:40" ht="43.2" x14ac:dyDescent="0.3">
      <c r="A1157" t="s">
        <v>5748</v>
      </c>
      <c r="B1157" s="2" t="s">
        <v>15</v>
      </c>
      <c r="C1157" s="3">
        <v>40025</v>
      </c>
      <c r="D1157" t="s">
        <v>25</v>
      </c>
      <c r="E1157" t="s">
        <v>5749</v>
      </c>
      <c r="F1157" t="s">
        <v>5750</v>
      </c>
      <c r="G1157" t="s">
        <v>5751</v>
      </c>
      <c r="H1157" s="2" t="s">
        <v>147</v>
      </c>
      <c r="I1157" s="2" t="s">
        <v>53</v>
      </c>
      <c r="J1157" s="1" t="s">
        <v>5752</v>
      </c>
      <c r="K1157" s="1">
        <f t="shared" si="81"/>
        <v>1</v>
      </c>
      <c r="L1157" s="1">
        <f t="shared" si="81"/>
        <v>0</v>
      </c>
      <c r="M1157" s="1">
        <f t="shared" si="81"/>
        <v>0</v>
      </c>
      <c r="N1157" s="1">
        <f t="shared" si="81"/>
        <v>0</v>
      </c>
      <c r="O1157" s="1">
        <f t="shared" si="82"/>
        <v>1</v>
      </c>
      <c r="P1157" s="1" t="s">
        <v>18346</v>
      </c>
      <c r="Q1157" s="1" t="s">
        <v>18355</v>
      </c>
      <c r="R1157" s="1">
        <v>70</v>
      </c>
      <c r="S1157" s="9">
        <f t="shared" si="84"/>
        <v>52.199000000000005</v>
      </c>
      <c r="T1157" s="3">
        <v>44350</v>
      </c>
      <c r="U1157" s="8" t="s">
        <v>5753</v>
      </c>
      <c r="V1157" s="3">
        <v>44693</v>
      </c>
      <c r="W1157" s="8" t="s">
        <v>5754</v>
      </c>
      <c r="X1157" s="8">
        <v>5.4</v>
      </c>
      <c r="Y1157" s="10">
        <f t="shared" si="83"/>
        <v>281.87460000000004</v>
      </c>
      <c r="Z1157" s="10">
        <f>IFERROR(INDEX(EFs!B:B,MATCH(P1157,EFs!A:A,0))*Dataset!Y1157/1000,0)</f>
        <v>0.25605289124970665</v>
      </c>
      <c r="AA1157">
        <v>33.146661000000002</v>
      </c>
      <c r="AB1157">
        <v>-117.229826</v>
      </c>
      <c r="AC1157">
        <v>1</v>
      </c>
      <c r="AD1157" t="s">
        <v>18387</v>
      </c>
      <c r="AE1157">
        <v>1125</v>
      </c>
      <c r="AF1157" t="s">
        <v>18990</v>
      </c>
      <c r="AI1157" t="s">
        <v>18416</v>
      </c>
      <c r="AJ1157" t="s">
        <v>18390</v>
      </c>
      <c r="AK1157" t="s">
        <v>18391</v>
      </c>
      <c r="AL1157">
        <v>92081</v>
      </c>
      <c r="AM1157" t="s">
        <v>18392</v>
      </c>
      <c r="AN1157" t="s">
        <v>18393</v>
      </c>
    </row>
    <row r="1158" spans="1:40" ht="57.6" x14ac:dyDescent="0.3">
      <c r="A1158" t="s">
        <v>5755</v>
      </c>
      <c r="B1158" s="2" t="s">
        <v>15</v>
      </c>
      <c r="C1158" s="3">
        <v>40025</v>
      </c>
      <c r="D1158" t="s">
        <v>16</v>
      </c>
      <c r="E1158" t="s">
        <v>5756</v>
      </c>
      <c r="F1158" t="s">
        <v>5757</v>
      </c>
      <c r="G1158" t="s">
        <v>5758</v>
      </c>
      <c r="H1158" s="2" t="s">
        <v>1787</v>
      </c>
      <c r="I1158" s="2" t="s">
        <v>53</v>
      </c>
      <c r="J1158" s="1" t="s">
        <v>5759</v>
      </c>
      <c r="K1158" s="1">
        <f t="shared" si="81"/>
        <v>1</v>
      </c>
      <c r="L1158" s="1">
        <f t="shared" si="81"/>
        <v>0</v>
      </c>
      <c r="M1158" s="1">
        <f t="shared" si="81"/>
        <v>0</v>
      </c>
      <c r="N1158" s="1">
        <f t="shared" si="81"/>
        <v>0</v>
      </c>
      <c r="O1158" s="1">
        <f t="shared" si="82"/>
        <v>1</v>
      </c>
      <c r="P1158" s="1" t="s">
        <v>18346</v>
      </c>
      <c r="Q1158" s="1">
        <v>50</v>
      </c>
      <c r="R1158" s="1">
        <v>110</v>
      </c>
      <c r="S1158" s="9">
        <f t="shared" si="84"/>
        <v>50</v>
      </c>
      <c r="T1158" s="3">
        <v>44649</v>
      </c>
      <c r="U1158" s="8" t="s">
        <v>5760</v>
      </c>
      <c r="V1158" s="3">
        <v>44649</v>
      </c>
      <c r="W1158" s="8" t="s">
        <v>5761</v>
      </c>
      <c r="X1158" s="8">
        <v>1.5</v>
      </c>
      <c r="Y1158" s="10">
        <f t="shared" si="83"/>
        <v>75</v>
      </c>
      <c r="Z1158" s="10">
        <f>IFERROR(INDEX(EFs!B:B,MATCH(P1158,EFs!A:A,0))*Dataset!Y1158/1000,0)</f>
        <v>6.8129469075000004E-2</v>
      </c>
      <c r="AA1158">
        <v>33.231416000000003</v>
      </c>
      <c r="AB1158">
        <v>-117.02350800000001</v>
      </c>
      <c r="AC1158">
        <v>1</v>
      </c>
      <c r="AD1158" t="s">
        <v>18394</v>
      </c>
      <c r="AE1158">
        <v>29212</v>
      </c>
      <c r="AF1158" t="s">
        <v>18764</v>
      </c>
      <c r="AI1158" t="s">
        <v>18625</v>
      </c>
      <c r="AJ1158" t="s">
        <v>18390</v>
      </c>
      <c r="AK1158" t="s">
        <v>18391</v>
      </c>
      <c r="AL1158">
        <v>92082</v>
      </c>
      <c r="AM1158" t="s">
        <v>18392</v>
      </c>
      <c r="AN1158" t="s">
        <v>18397</v>
      </c>
    </row>
    <row r="1159" spans="1:40" ht="43.2" x14ac:dyDescent="0.3">
      <c r="A1159" t="s">
        <v>5762</v>
      </c>
      <c r="B1159" s="2" t="s">
        <v>15</v>
      </c>
      <c r="C1159" s="3">
        <v>40025</v>
      </c>
      <c r="D1159" t="s">
        <v>25</v>
      </c>
      <c r="E1159" t="s">
        <v>5763</v>
      </c>
      <c r="F1159" t="s">
        <v>5764</v>
      </c>
      <c r="G1159" t="s">
        <v>5765</v>
      </c>
      <c r="H1159" s="2" t="s">
        <v>4250</v>
      </c>
      <c r="I1159" s="2" t="s">
        <v>92</v>
      </c>
      <c r="J1159" s="1" t="s">
        <v>5766</v>
      </c>
      <c r="K1159" s="1">
        <f t="shared" si="81"/>
        <v>0</v>
      </c>
      <c r="L1159" s="1">
        <f t="shared" si="81"/>
        <v>0</v>
      </c>
      <c r="M1159" s="1">
        <f t="shared" si="81"/>
        <v>1</v>
      </c>
      <c r="N1159" s="1">
        <f t="shared" si="81"/>
        <v>0</v>
      </c>
      <c r="O1159" s="1">
        <f t="shared" si="82"/>
        <v>1</v>
      </c>
      <c r="P1159" s="1" t="s">
        <v>18348</v>
      </c>
      <c r="Q1159" s="1" t="s">
        <v>18355</v>
      </c>
      <c r="R1159" s="1">
        <v>65.900000000000006</v>
      </c>
      <c r="S1159" s="9">
        <f t="shared" si="84"/>
        <v>49.141630000000006</v>
      </c>
      <c r="T1159" s="8"/>
      <c r="U1159" s="8"/>
      <c r="V1159" s="8"/>
      <c r="W1159" s="8"/>
      <c r="X1159" s="8"/>
      <c r="Y1159" s="10">
        <f t="shared" si="83"/>
        <v>0</v>
      </c>
      <c r="Z1159" s="10">
        <f>IFERROR(INDEX(EFs!B:B,MATCH(P1159,EFs!A:A,0))*Dataset!Y1159/1000,0)</f>
        <v>0</v>
      </c>
      <c r="AA1159">
        <v>33.623809999999999</v>
      </c>
      <c r="AB1159">
        <v>-114.598488</v>
      </c>
      <c r="AC1159">
        <v>0.9</v>
      </c>
      <c r="AD1159" t="s">
        <v>18394</v>
      </c>
      <c r="AE1159">
        <v>814</v>
      </c>
      <c r="AF1159" t="s">
        <v>18991</v>
      </c>
      <c r="AI1159" t="s">
        <v>18992</v>
      </c>
      <c r="AJ1159" t="s">
        <v>18390</v>
      </c>
      <c r="AK1159" t="s">
        <v>18993</v>
      </c>
      <c r="AL1159">
        <v>92225</v>
      </c>
      <c r="AM1159" t="s">
        <v>18392</v>
      </c>
      <c r="AN1159" t="s">
        <v>18397</v>
      </c>
    </row>
    <row r="1160" spans="1:40" ht="43.2" x14ac:dyDescent="0.3">
      <c r="A1160" t="s">
        <v>5767</v>
      </c>
      <c r="B1160" s="2" t="s">
        <v>15</v>
      </c>
      <c r="C1160" s="3">
        <v>40025</v>
      </c>
      <c r="D1160" t="s">
        <v>25</v>
      </c>
      <c r="E1160" t="s">
        <v>5768</v>
      </c>
      <c r="F1160" t="s">
        <v>559</v>
      </c>
      <c r="G1160" t="s">
        <v>5769</v>
      </c>
      <c r="H1160" s="2" t="s">
        <v>351</v>
      </c>
      <c r="I1160" s="2" t="s">
        <v>92</v>
      </c>
      <c r="J1160" s="1" t="s">
        <v>5770</v>
      </c>
      <c r="K1160" s="1">
        <f t="shared" si="81"/>
        <v>1</v>
      </c>
      <c r="L1160" s="1">
        <f t="shared" si="81"/>
        <v>0</v>
      </c>
      <c r="M1160" s="1">
        <f t="shared" si="81"/>
        <v>0</v>
      </c>
      <c r="N1160" s="1">
        <f t="shared" si="81"/>
        <v>0</v>
      </c>
      <c r="O1160" s="1">
        <f t="shared" si="82"/>
        <v>1</v>
      </c>
      <c r="P1160" s="1" t="s">
        <v>18346</v>
      </c>
      <c r="Q1160" s="1" t="s">
        <v>18355</v>
      </c>
      <c r="R1160" s="1">
        <v>136</v>
      </c>
      <c r="S1160" s="9">
        <f t="shared" si="84"/>
        <v>101.4152</v>
      </c>
      <c r="T1160" s="3">
        <v>44390</v>
      </c>
      <c r="U1160" s="8" t="s">
        <v>5438</v>
      </c>
      <c r="V1160" s="3">
        <v>44398</v>
      </c>
      <c r="W1160" s="8" t="s">
        <v>5771</v>
      </c>
      <c r="X1160" s="8">
        <v>1.9</v>
      </c>
      <c r="Y1160" s="10">
        <f t="shared" si="83"/>
        <v>192.68887999999998</v>
      </c>
      <c r="Z1160" s="10">
        <f>IFERROR(INDEX(EFs!B:B,MATCH(P1160,EFs!A:A,0))*Dataset!Y1160/1000,0)</f>
        <v>0.17503721454741847</v>
      </c>
      <c r="AA1160">
        <v>32.675763000000003</v>
      </c>
      <c r="AB1160">
        <v>-117.17151699999999</v>
      </c>
      <c r="AC1160">
        <v>1</v>
      </c>
      <c r="AD1160" t="s">
        <v>18387</v>
      </c>
      <c r="AE1160">
        <v>1820</v>
      </c>
      <c r="AF1160" t="s">
        <v>18457</v>
      </c>
      <c r="AI1160" t="s">
        <v>18458</v>
      </c>
      <c r="AJ1160" t="s">
        <v>18390</v>
      </c>
      <c r="AK1160" t="s">
        <v>18391</v>
      </c>
      <c r="AL1160">
        <v>92118</v>
      </c>
      <c r="AM1160" t="s">
        <v>18392</v>
      </c>
      <c r="AN1160" t="s">
        <v>18393</v>
      </c>
    </row>
    <row r="1161" spans="1:40" ht="43.2" x14ac:dyDescent="0.3">
      <c r="A1161" t="s">
        <v>5772</v>
      </c>
      <c r="B1161" s="2" t="s">
        <v>15</v>
      </c>
      <c r="C1161" s="3">
        <v>40025</v>
      </c>
      <c r="D1161" t="s">
        <v>25</v>
      </c>
      <c r="E1161" t="s">
        <v>5768</v>
      </c>
      <c r="F1161" t="s">
        <v>559</v>
      </c>
      <c r="G1161" t="s">
        <v>5769</v>
      </c>
      <c r="H1161" s="2" t="s">
        <v>351</v>
      </c>
      <c r="I1161" s="2" t="s">
        <v>92</v>
      </c>
      <c r="J1161" s="1" t="s">
        <v>5773</v>
      </c>
      <c r="K1161" s="1">
        <f t="shared" si="81"/>
        <v>1</v>
      </c>
      <c r="L1161" s="1">
        <f t="shared" si="81"/>
        <v>0</v>
      </c>
      <c r="M1161" s="1">
        <f t="shared" si="81"/>
        <v>0</v>
      </c>
      <c r="N1161" s="1">
        <f t="shared" si="81"/>
        <v>0</v>
      </c>
      <c r="O1161" s="1">
        <f t="shared" si="82"/>
        <v>1</v>
      </c>
      <c r="P1161" s="1" t="s">
        <v>18346</v>
      </c>
      <c r="Q1161" s="1" t="s">
        <v>18355</v>
      </c>
      <c r="R1161" s="1">
        <v>136</v>
      </c>
      <c r="S1161" s="9">
        <f t="shared" si="84"/>
        <v>101.4152</v>
      </c>
      <c r="T1161" s="3">
        <v>44386</v>
      </c>
      <c r="U1161" s="8" t="s">
        <v>5774</v>
      </c>
      <c r="V1161" s="3">
        <v>44763</v>
      </c>
      <c r="W1161" s="8" t="s">
        <v>5775</v>
      </c>
      <c r="X1161" s="8">
        <v>1.1000000000000001</v>
      </c>
      <c r="Y1161" s="10">
        <f t="shared" si="83"/>
        <v>111.55672000000001</v>
      </c>
      <c r="Z1161" s="10">
        <f>IFERROR(INDEX(EFs!B:B,MATCH(P1161,EFs!A:A,0))*Dataset!Y1161/1000,0)</f>
        <v>0.10133733473797914</v>
      </c>
      <c r="AA1161">
        <v>32.675763000000003</v>
      </c>
      <c r="AB1161">
        <v>-117.17151699999999</v>
      </c>
      <c r="AC1161">
        <v>1</v>
      </c>
      <c r="AD1161" t="s">
        <v>18387</v>
      </c>
      <c r="AE1161">
        <v>1820</v>
      </c>
      <c r="AF1161" t="s">
        <v>18457</v>
      </c>
      <c r="AI1161" t="s">
        <v>18458</v>
      </c>
      <c r="AJ1161" t="s">
        <v>18390</v>
      </c>
      <c r="AK1161" t="s">
        <v>18391</v>
      </c>
      <c r="AL1161">
        <v>92118</v>
      </c>
      <c r="AM1161" t="s">
        <v>18392</v>
      </c>
      <c r="AN1161" t="s">
        <v>18393</v>
      </c>
    </row>
    <row r="1162" spans="1:40" ht="72" x14ac:dyDescent="0.3">
      <c r="A1162" t="s">
        <v>5776</v>
      </c>
      <c r="B1162" s="2" t="s">
        <v>15</v>
      </c>
      <c r="C1162" s="3">
        <v>40025</v>
      </c>
      <c r="D1162" t="s">
        <v>16</v>
      </c>
      <c r="E1162" t="s">
        <v>280</v>
      </c>
      <c r="F1162" t="s">
        <v>5509</v>
      </c>
      <c r="G1162" t="s">
        <v>5777</v>
      </c>
      <c r="H1162" s="2" t="s">
        <v>610</v>
      </c>
      <c r="I1162" s="2" t="s">
        <v>30</v>
      </c>
      <c r="J1162" s="1" t="s">
        <v>5778</v>
      </c>
      <c r="K1162" s="1">
        <f t="shared" si="81"/>
        <v>0</v>
      </c>
      <c r="L1162" s="1">
        <f t="shared" si="81"/>
        <v>0</v>
      </c>
      <c r="M1162" s="1">
        <f t="shared" si="81"/>
        <v>1</v>
      </c>
      <c r="N1162" s="1">
        <f t="shared" si="81"/>
        <v>0</v>
      </c>
      <c r="O1162" s="1">
        <f t="shared" si="82"/>
        <v>1</v>
      </c>
      <c r="P1162" s="1" t="s">
        <v>18348</v>
      </c>
      <c r="Q1162" s="1">
        <v>500</v>
      </c>
      <c r="R1162" s="1">
        <v>770</v>
      </c>
      <c r="S1162" s="9">
        <f t="shared" si="84"/>
        <v>500</v>
      </c>
      <c r="T1162" s="3">
        <v>44336</v>
      </c>
      <c r="U1162" s="8" t="s">
        <v>2661</v>
      </c>
      <c r="V1162" s="3">
        <v>44699</v>
      </c>
      <c r="W1162" s="8" t="s">
        <v>5779</v>
      </c>
      <c r="X1162" s="8">
        <v>9.3000000000000007</v>
      </c>
      <c r="Y1162" s="10">
        <f t="shared" si="83"/>
        <v>4650</v>
      </c>
      <c r="Z1162" s="10">
        <f>IFERROR(INDEX(EFs!B:B,MATCH(P1162,EFs!A:A,0))*Dataset!Y1162/1000,0)</f>
        <v>3.37708909335</v>
      </c>
      <c r="AA1162">
        <v>32.570766999999996</v>
      </c>
      <c r="AB1162">
        <v>-117.05819099999999</v>
      </c>
      <c r="AC1162">
        <v>0.67</v>
      </c>
      <c r="AD1162" t="s">
        <v>18408</v>
      </c>
      <c r="AF1162" t="s">
        <v>18994</v>
      </c>
      <c r="AI1162" t="s">
        <v>18858</v>
      </c>
      <c r="AJ1162" t="s">
        <v>18390</v>
      </c>
      <c r="AK1162" t="s">
        <v>18391</v>
      </c>
      <c r="AL1162">
        <v>92173</v>
      </c>
      <c r="AM1162" t="s">
        <v>18392</v>
      </c>
      <c r="AN1162" t="s">
        <v>18397</v>
      </c>
    </row>
    <row r="1163" spans="1:40" ht="100.8" x14ac:dyDescent="0.3">
      <c r="A1163" t="s">
        <v>5780</v>
      </c>
      <c r="B1163" s="2" t="s">
        <v>15</v>
      </c>
      <c r="C1163" s="3">
        <v>40025</v>
      </c>
      <c r="D1163" t="s">
        <v>193</v>
      </c>
      <c r="E1163" t="s">
        <v>5781</v>
      </c>
      <c r="F1163" t="s">
        <v>1532</v>
      </c>
      <c r="G1163" t="s">
        <v>5782</v>
      </c>
      <c r="H1163" s="2" t="s">
        <v>154</v>
      </c>
      <c r="I1163" s="2" t="s">
        <v>155</v>
      </c>
      <c r="J1163" s="1" t="s">
        <v>5783</v>
      </c>
      <c r="K1163" s="1">
        <f t="shared" si="81"/>
        <v>1</v>
      </c>
      <c r="L1163" s="1">
        <f t="shared" si="81"/>
        <v>0</v>
      </c>
      <c r="M1163" s="1">
        <f t="shared" si="81"/>
        <v>0</v>
      </c>
      <c r="N1163" s="1">
        <f t="shared" si="81"/>
        <v>0</v>
      </c>
      <c r="O1163" s="1">
        <f t="shared" si="82"/>
        <v>1</v>
      </c>
      <c r="P1163" s="1" t="s">
        <v>18346</v>
      </c>
      <c r="Q1163" s="1">
        <v>355</v>
      </c>
      <c r="R1163" s="1">
        <v>550</v>
      </c>
      <c r="S1163" s="9">
        <f t="shared" si="84"/>
        <v>355</v>
      </c>
      <c r="T1163" s="8"/>
      <c r="U1163" s="8"/>
      <c r="V1163" s="8"/>
      <c r="W1163" s="8"/>
      <c r="X1163" s="8"/>
      <c r="Y1163" s="10">
        <f t="shared" si="83"/>
        <v>0</v>
      </c>
      <c r="Z1163" s="10">
        <f>IFERROR(INDEX(EFs!B:B,MATCH(P1163,EFs!A:A,0))*Dataset!Y1163/1000,0)</f>
        <v>0</v>
      </c>
      <c r="AA1163">
        <v>33.066026000000001</v>
      </c>
      <c r="AB1163">
        <v>-117.15185200000001</v>
      </c>
      <c r="AC1163">
        <v>0.9</v>
      </c>
      <c r="AD1163" t="s">
        <v>18429</v>
      </c>
      <c r="AE1163">
        <v>19090</v>
      </c>
      <c r="AF1163" t="s">
        <v>18995</v>
      </c>
      <c r="AI1163" t="s">
        <v>18404</v>
      </c>
      <c r="AJ1163" t="s">
        <v>18390</v>
      </c>
      <c r="AK1163" t="s">
        <v>18391</v>
      </c>
      <c r="AL1163">
        <v>92067</v>
      </c>
      <c r="AM1163" t="s">
        <v>18392</v>
      </c>
      <c r="AN1163" t="s">
        <v>18393</v>
      </c>
    </row>
    <row r="1164" spans="1:40" ht="43.2" x14ac:dyDescent="0.3">
      <c r="A1164" t="s">
        <v>5784</v>
      </c>
      <c r="B1164" s="2" t="s">
        <v>15</v>
      </c>
      <c r="C1164" s="3">
        <v>40025</v>
      </c>
      <c r="D1164" t="s">
        <v>193</v>
      </c>
      <c r="E1164" t="s">
        <v>5785</v>
      </c>
      <c r="F1164" t="s">
        <v>27</v>
      </c>
      <c r="G1164" t="s">
        <v>5786</v>
      </c>
      <c r="H1164" s="2" t="s">
        <v>130</v>
      </c>
      <c r="I1164" s="2" t="s">
        <v>98</v>
      </c>
      <c r="J1164" s="1" t="s">
        <v>5787</v>
      </c>
      <c r="K1164" s="1">
        <f t="shared" si="81"/>
        <v>1</v>
      </c>
      <c r="L1164" s="1">
        <f t="shared" si="81"/>
        <v>0</v>
      </c>
      <c r="M1164" s="1">
        <f t="shared" si="81"/>
        <v>0</v>
      </c>
      <c r="N1164" s="1">
        <f t="shared" si="81"/>
        <v>0</v>
      </c>
      <c r="O1164" s="1">
        <f t="shared" si="82"/>
        <v>1</v>
      </c>
      <c r="P1164" s="1" t="s">
        <v>18346</v>
      </c>
      <c r="Q1164" s="1">
        <v>50</v>
      </c>
      <c r="R1164" s="1">
        <v>40</v>
      </c>
      <c r="S1164" s="9">
        <f t="shared" si="84"/>
        <v>50</v>
      </c>
      <c r="T1164" s="3">
        <v>44369</v>
      </c>
      <c r="U1164" s="8"/>
      <c r="V1164" s="3">
        <v>44770</v>
      </c>
      <c r="W1164" s="8" t="s">
        <v>5788</v>
      </c>
      <c r="X1164" s="8"/>
      <c r="Y1164" s="10">
        <f t="shared" si="83"/>
        <v>0</v>
      </c>
      <c r="Z1164" s="10">
        <f>IFERROR(INDEX(EFs!B:B,MATCH(P1164,EFs!A:A,0))*Dataset!Y1164/1000,0)</f>
        <v>0</v>
      </c>
      <c r="AA1164">
        <v>33.186762000000002</v>
      </c>
      <c r="AB1164">
        <v>-117.285336</v>
      </c>
      <c r="AC1164">
        <v>0.9</v>
      </c>
      <c r="AD1164" t="s">
        <v>18387</v>
      </c>
      <c r="AE1164">
        <v>2023</v>
      </c>
      <c r="AF1164" t="s">
        <v>18996</v>
      </c>
      <c r="AI1164" t="s">
        <v>18416</v>
      </c>
      <c r="AJ1164" t="s">
        <v>18390</v>
      </c>
      <c r="AK1164" t="s">
        <v>18391</v>
      </c>
      <c r="AL1164">
        <v>92083</v>
      </c>
      <c r="AM1164" t="s">
        <v>18392</v>
      </c>
      <c r="AN1164" t="s">
        <v>18393</v>
      </c>
    </row>
    <row r="1165" spans="1:40" ht="57.6" x14ac:dyDescent="0.3">
      <c r="A1165" t="s">
        <v>5789</v>
      </c>
      <c r="B1165" s="2" t="s">
        <v>15</v>
      </c>
      <c r="C1165" s="3">
        <v>40025</v>
      </c>
      <c r="D1165" t="s">
        <v>193</v>
      </c>
      <c r="E1165" t="s">
        <v>5790</v>
      </c>
      <c r="F1165" t="s">
        <v>5083</v>
      </c>
      <c r="G1165" t="s">
        <v>5791</v>
      </c>
      <c r="H1165" s="2" t="s">
        <v>83</v>
      </c>
      <c r="I1165" s="2" t="s">
        <v>84</v>
      </c>
      <c r="J1165" s="1" t="s">
        <v>5792</v>
      </c>
      <c r="K1165" s="1">
        <f t="shared" si="81"/>
        <v>1</v>
      </c>
      <c r="L1165" s="1">
        <f t="shared" si="81"/>
        <v>0</v>
      </c>
      <c r="M1165" s="1">
        <f t="shared" si="81"/>
        <v>0</v>
      </c>
      <c r="N1165" s="1">
        <f t="shared" si="81"/>
        <v>0</v>
      </c>
      <c r="O1165" s="1">
        <f t="shared" si="82"/>
        <v>1</v>
      </c>
      <c r="P1165" s="1" t="s">
        <v>18346</v>
      </c>
      <c r="Q1165" s="1">
        <v>60</v>
      </c>
      <c r="R1165" s="1">
        <v>99</v>
      </c>
      <c r="S1165" s="9">
        <f t="shared" si="84"/>
        <v>60</v>
      </c>
      <c r="T1165" s="8"/>
      <c r="U1165" s="8"/>
      <c r="V1165" s="8"/>
      <c r="W1165" s="8"/>
      <c r="X1165" s="8"/>
      <c r="Y1165" s="10">
        <f t="shared" si="83"/>
        <v>0</v>
      </c>
      <c r="Z1165" s="10">
        <f>IFERROR(INDEX(EFs!B:B,MATCH(P1165,EFs!A:A,0))*Dataset!Y1165/1000,0)</f>
        <v>0</v>
      </c>
      <c r="AA1165">
        <v>33.213434999999997</v>
      </c>
      <c r="AB1165">
        <v>-117.23414699999999</v>
      </c>
      <c r="AC1165">
        <v>0.7</v>
      </c>
      <c r="AD1165" t="s">
        <v>18429</v>
      </c>
      <c r="AE1165">
        <v>853</v>
      </c>
      <c r="AF1165" t="s">
        <v>18997</v>
      </c>
      <c r="AI1165" t="s">
        <v>18416</v>
      </c>
      <c r="AJ1165" t="s">
        <v>18390</v>
      </c>
      <c r="AK1165" t="s">
        <v>18391</v>
      </c>
      <c r="AL1165">
        <v>92084</v>
      </c>
      <c r="AM1165" t="s">
        <v>18392</v>
      </c>
      <c r="AN1165" t="s">
        <v>18393</v>
      </c>
    </row>
    <row r="1166" spans="1:40" ht="28.8" x14ac:dyDescent="0.3">
      <c r="A1166" t="s">
        <v>5793</v>
      </c>
      <c r="B1166" s="2" t="s">
        <v>15</v>
      </c>
      <c r="C1166" s="3">
        <v>40025</v>
      </c>
      <c r="D1166" t="s">
        <v>193</v>
      </c>
      <c r="E1166" t="s">
        <v>852</v>
      </c>
      <c r="F1166" t="s">
        <v>3738</v>
      </c>
      <c r="G1166" t="s">
        <v>5794</v>
      </c>
      <c r="H1166" s="2" t="s">
        <v>383</v>
      </c>
      <c r="I1166" s="2" t="s">
        <v>306</v>
      </c>
      <c r="J1166" s="1" t="s">
        <v>5795</v>
      </c>
      <c r="K1166" s="1">
        <f t="shared" si="81"/>
        <v>1</v>
      </c>
      <c r="L1166" s="1">
        <f t="shared" si="81"/>
        <v>0</v>
      </c>
      <c r="M1166" s="1">
        <f t="shared" si="81"/>
        <v>0</v>
      </c>
      <c r="N1166" s="1">
        <f t="shared" si="81"/>
        <v>0</v>
      </c>
      <c r="O1166" s="1">
        <f t="shared" si="82"/>
        <v>1</v>
      </c>
      <c r="P1166" s="1" t="s">
        <v>18346</v>
      </c>
      <c r="Q1166" s="1">
        <v>40</v>
      </c>
      <c r="R1166" s="1">
        <v>69</v>
      </c>
      <c r="S1166" s="9">
        <f t="shared" si="84"/>
        <v>40</v>
      </c>
      <c r="T1166" s="3">
        <v>44329</v>
      </c>
      <c r="U1166" s="8" t="s">
        <v>5796</v>
      </c>
      <c r="V1166" s="3">
        <v>44329</v>
      </c>
      <c r="W1166" s="8" t="s">
        <v>5797</v>
      </c>
      <c r="X1166" s="8">
        <v>3.3</v>
      </c>
      <c r="Y1166" s="10">
        <f t="shared" si="83"/>
        <v>132</v>
      </c>
      <c r="Z1166" s="10">
        <f>IFERROR(INDEX(EFs!B:B,MATCH(P1166,EFs!A:A,0))*Dataset!Y1166/1000,0)</f>
        <v>0.11990786557200001</v>
      </c>
      <c r="AA1166">
        <v>32.739572000000003</v>
      </c>
      <c r="AB1166">
        <v>-116.91806200000001</v>
      </c>
      <c r="AC1166">
        <v>0.79</v>
      </c>
      <c r="AD1166" t="s">
        <v>18429</v>
      </c>
      <c r="AE1166">
        <v>3558</v>
      </c>
      <c r="AF1166" t="s">
        <v>18998</v>
      </c>
      <c r="AI1166" t="s">
        <v>18449</v>
      </c>
      <c r="AJ1166" t="s">
        <v>18390</v>
      </c>
      <c r="AK1166" t="s">
        <v>18391</v>
      </c>
      <c r="AL1166">
        <v>92019</v>
      </c>
      <c r="AM1166" t="s">
        <v>18392</v>
      </c>
      <c r="AN1166" t="s">
        <v>18393</v>
      </c>
    </row>
    <row r="1167" spans="1:40" ht="57.6" x14ac:dyDescent="0.3">
      <c r="A1167" t="s">
        <v>5798</v>
      </c>
      <c r="B1167" s="2" t="s">
        <v>15</v>
      </c>
      <c r="C1167" s="3">
        <v>40025</v>
      </c>
      <c r="D1167" t="s">
        <v>193</v>
      </c>
      <c r="E1167" t="s">
        <v>5799</v>
      </c>
      <c r="F1167" t="s">
        <v>5800</v>
      </c>
      <c r="G1167" t="s">
        <v>5801</v>
      </c>
      <c r="H1167" s="2" t="s">
        <v>1436</v>
      </c>
      <c r="I1167" s="2" t="s">
        <v>98</v>
      </c>
      <c r="J1167" s="1" t="s">
        <v>5802</v>
      </c>
      <c r="K1167" s="1">
        <f t="shared" si="81"/>
        <v>0</v>
      </c>
      <c r="L1167" s="1">
        <f t="shared" si="81"/>
        <v>0</v>
      </c>
      <c r="M1167" s="1">
        <f t="shared" si="81"/>
        <v>0</v>
      </c>
      <c r="N1167" s="1">
        <f t="shared" si="81"/>
        <v>0</v>
      </c>
      <c r="O1167" s="1">
        <f t="shared" si="82"/>
        <v>0</v>
      </c>
      <c r="P1167" s="1" t="s">
        <v>18352</v>
      </c>
      <c r="Q1167" s="1">
        <v>350</v>
      </c>
      <c r="R1167" s="1">
        <v>527</v>
      </c>
      <c r="S1167" s="9">
        <f t="shared" si="84"/>
        <v>350</v>
      </c>
      <c r="T1167" s="3">
        <v>44544</v>
      </c>
      <c r="U1167" s="8" t="s">
        <v>5803</v>
      </c>
      <c r="V1167" s="3">
        <v>44792</v>
      </c>
      <c r="W1167" s="8" t="s">
        <v>5804</v>
      </c>
      <c r="X1167" s="8">
        <v>26.5</v>
      </c>
      <c r="Y1167" s="10">
        <f t="shared" si="83"/>
        <v>9275</v>
      </c>
      <c r="Z1167" s="10">
        <f>IFERROR(INDEX(EFs!B:B,MATCH(P1167,EFs!A:A,0))*Dataset!Y1167/1000,0)</f>
        <v>0</v>
      </c>
      <c r="AA1167">
        <v>33.154812999999997</v>
      </c>
      <c r="AB1167">
        <v>-117.28704500000001</v>
      </c>
      <c r="AC1167">
        <v>1</v>
      </c>
      <c r="AD1167" t="s">
        <v>18394</v>
      </c>
      <c r="AE1167">
        <v>2197</v>
      </c>
      <c r="AF1167" t="s">
        <v>18555</v>
      </c>
      <c r="AI1167" t="s">
        <v>18999</v>
      </c>
      <c r="AJ1167" t="s">
        <v>18390</v>
      </c>
      <c r="AK1167" t="s">
        <v>18391</v>
      </c>
      <c r="AL1167">
        <v>92010</v>
      </c>
      <c r="AM1167" t="s">
        <v>18392</v>
      </c>
      <c r="AN1167" t="s">
        <v>18397</v>
      </c>
    </row>
    <row r="1168" spans="1:40" ht="57.6" x14ac:dyDescent="0.3">
      <c r="A1168" t="s">
        <v>5805</v>
      </c>
      <c r="B1168" s="2" t="s">
        <v>15</v>
      </c>
      <c r="C1168" s="3">
        <v>40025</v>
      </c>
      <c r="D1168" t="s">
        <v>193</v>
      </c>
      <c r="E1168" t="s">
        <v>5586</v>
      </c>
      <c r="F1168" t="s">
        <v>5587</v>
      </c>
      <c r="G1168" t="s">
        <v>5588</v>
      </c>
      <c r="H1168" s="2" t="s">
        <v>19</v>
      </c>
      <c r="I1168" s="2" t="s">
        <v>20</v>
      </c>
      <c r="J1168" s="1" t="s">
        <v>5806</v>
      </c>
      <c r="K1168" s="1">
        <f t="shared" si="81"/>
        <v>1</v>
      </c>
      <c r="L1168" s="1">
        <f t="shared" si="81"/>
        <v>0</v>
      </c>
      <c r="M1168" s="1">
        <f t="shared" si="81"/>
        <v>0</v>
      </c>
      <c r="N1168" s="1">
        <f t="shared" si="81"/>
        <v>0</v>
      </c>
      <c r="O1168" s="1">
        <f t="shared" si="82"/>
        <v>1</v>
      </c>
      <c r="P1168" s="1" t="s">
        <v>18346</v>
      </c>
      <c r="Q1168" s="1" t="s">
        <v>18355</v>
      </c>
      <c r="R1168" s="1">
        <v>70</v>
      </c>
      <c r="S1168" s="9">
        <f t="shared" si="84"/>
        <v>52.199000000000005</v>
      </c>
      <c r="T1168" s="8"/>
      <c r="U1168" s="8"/>
      <c r="V1168" s="8"/>
      <c r="W1168" s="8"/>
      <c r="X1168" s="8"/>
      <c r="Y1168" s="10">
        <f t="shared" si="83"/>
        <v>0</v>
      </c>
      <c r="Z1168" s="10">
        <f>IFERROR(INDEX(EFs!B:B,MATCH(P1168,EFs!A:A,0))*Dataset!Y1168/1000,0)</f>
        <v>0</v>
      </c>
      <c r="AA1168">
        <v>32.717602999999997</v>
      </c>
      <c r="AB1168">
        <v>-117.166876</v>
      </c>
      <c r="AC1168">
        <v>1</v>
      </c>
      <c r="AD1168" t="s">
        <v>18387</v>
      </c>
      <c r="AE1168">
        <v>421</v>
      </c>
      <c r="AF1168" t="s">
        <v>18979</v>
      </c>
      <c r="AI1168" t="s">
        <v>18389</v>
      </c>
      <c r="AJ1168" t="s">
        <v>18390</v>
      </c>
      <c r="AK1168" t="s">
        <v>18391</v>
      </c>
      <c r="AL1168">
        <v>92101</v>
      </c>
      <c r="AM1168" t="s">
        <v>18392</v>
      </c>
      <c r="AN1168" t="s">
        <v>18393</v>
      </c>
    </row>
    <row r="1169" spans="1:40" ht="28.8" x14ac:dyDescent="0.3">
      <c r="A1169" t="s">
        <v>5807</v>
      </c>
      <c r="B1169" s="2" t="s">
        <v>15</v>
      </c>
      <c r="C1169" s="3">
        <v>40025</v>
      </c>
      <c r="D1169" t="s">
        <v>16</v>
      </c>
      <c r="E1169" t="s">
        <v>5808</v>
      </c>
      <c r="F1169" t="s">
        <v>27</v>
      </c>
      <c r="G1169" t="s">
        <v>5809</v>
      </c>
      <c r="H1169" s="2" t="s">
        <v>19</v>
      </c>
      <c r="I1169" s="2" t="s">
        <v>20</v>
      </c>
      <c r="J1169" s="1" t="s">
        <v>5810</v>
      </c>
      <c r="K1169" s="1">
        <f t="shared" si="81"/>
        <v>1</v>
      </c>
      <c r="L1169" s="1">
        <f t="shared" si="81"/>
        <v>0</v>
      </c>
      <c r="M1169" s="1">
        <f t="shared" si="81"/>
        <v>0</v>
      </c>
      <c r="N1169" s="1">
        <f t="shared" si="81"/>
        <v>0</v>
      </c>
      <c r="O1169" s="1">
        <f t="shared" si="82"/>
        <v>1</v>
      </c>
      <c r="P1169" s="1" t="s">
        <v>18346</v>
      </c>
      <c r="Q1169" s="1" t="s">
        <v>18355</v>
      </c>
      <c r="R1169" s="1">
        <v>685</v>
      </c>
      <c r="S1169" s="9">
        <f t="shared" si="84"/>
        <v>510.80450000000002</v>
      </c>
      <c r="T1169" s="3">
        <v>44462</v>
      </c>
      <c r="U1169" s="8" t="s">
        <v>5669</v>
      </c>
      <c r="V1169" s="3">
        <v>44747</v>
      </c>
      <c r="W1169" s="8" t="s">
        <v>5811</v>
      </c>
      <c r="X1169" s="8">
        <v>6</v>
      </c>
      <c r="Y1169" s="10">
        <f t="shared" si="83"/>
        <v>3064.8270000000002</v>
      </c>
      <c r="Z1169" s="10">
        <f>IFERROR(INDEX(EFs!B:B,MATCH(P1169,EFs!A:A,0))*Dataset!Y1169/1000,0)</f>
        <v>2.7840671508896673</v>
      </c>
      <c r="AA1169">
        <v>32.718044999999996</v>
      </c>
      <c r="AB1169">
        <v>-117.170456</v>
      </c>
      <c r="AC1169">
        <v>1</v>
      </c>
      <c r="AD1169" t="s">
        <v>18387</v>
      </c>
      <c r="AE1169">
        <v>1205</v>
      </c>
      <c r="AF1169" t="s">
        <v>18575</v>
      </c>
      <c r="AI1169" t="s">
        <v>18389</v>
      </c>
      <c r="AJ1169" t="s">
        <v>18390</v>
      </c>
      <c r="AK1169" t="s">
        <v>18391</v>
      </c>
      <c r="AL1169">
        <v>92101</v>
      </c>
      <c r="AM1169" t="s">
        <v>18392</v>
      </c>
      <c r="AN1169" t="s">
        <v>18407</v>
      </c>
    </row>
    <row r="1170" spans="1:40" ht="28.8" x14ac:dyDescent="0.3">
      <c r="A1170" t="s">
        <v>5812</v>
      </c>
      <c r="B1170" s="2" t="s">
        <v>15</v>
      </c>
      <c r="C1170" s="3">
        <v>40025</v>
      </c>
      <c r="D1170" t="s">
        <v>16</v>
      </c>
      <c r="E1170" t="s">
        <v>5808</v>
      </c>
      <c r="F1170" t="s">
        <v>27</v>
      </c>
      <c r="G1170" t="s">
        <v>5813</v>
      </c>
      <c r="H1170" s="2" t="s">
        <v>19</v>
      </c>
      <c r="I1170" s="2" t="s">
        <v>20</v>
      </c>
      <c r="J1170" s="1" t="s">
        <v>5814</v>
      </c>
      <c r="K1170" s="1">
        <f t="shared" si="81"/>
        <v>1</v>
      </c>
      <c r="L1170" s="1">
        <f t="shared" si="81"/>
        <v>0</v>
      </c>
      <c r="M1170" s="1">
        <f t="shared" si="81"/>
        <v>0</v>
      </c>
      <c r="N1170" s="1">
        <f t="shared" si="81"/>
        <v>0</v>
      </c>
      <c r="O1170" s="1">
        <f t="shared" si="82"/>
        <v>1</v>
      </c>
      <c r="P1170" s="1" t="s">
        <v>18346</v>
      </c>
      <c r="Q1170" s="1" t="s">
        <v>18355</v>
      </c>
      <c r="R1170" s="1">
        <v>240</v>
      </c>
      <c r="S1170" s="9">
        <f t="shared" si="84"/>
        <v>178.96800000000002</v>
      </c>
      <c r="T1170" s="3">
        <v>44462</v>
      </c>
      <c r="U1170" s="8" t="s">
        <v>5201</v>
      </c>
      <c r="V1170" s="3">
        <v>44747</v>
      </c>
      <c r="W1170" s="8" t="s">
        <v>5815</v>
      </c>
      <c r="X1170" s="8">
        <v>19.100000000000001</v>
      </c>
      <c r="Y1170" s="10">
        <f t="shared" si="83"/>
        <v>3418.2888000000007</v>
      </c>
      <c r="Z1170" s="10">
        <f>IFERROR(INDEX(EFs!B:B,MATCH(P1170,EFs!A:A,0))*Dataset!Y1170/1000,0)</f>
        <v>3.1051493478535854</v>
      </c>
      <c r="AA1170">
        <v>32.718044999999996</v>
      </c>
      <c r="AB1170">
        <v>-117.170456</v>
      </c>
      <c r="AC1170">
        <v>0.95</v>
      </c>
      <c r="AD1170" t="s">
        <v>18387</v>
      </c>
      <c r="AE1170">
        <v>1205</v>
      </c>
      <c r="AF1170" t="s">
        <v>18575</v>
      </c>
      <c r="AI1170" t="s">
        <v>18389</v>
      </c>
      <c r="AJ1170" t="s">
        <v>18390</v>
      </c>
      <c r="AK1170" t="s">
        <v>18391</v>
      </c>
      <c r="AL1170">
        <v>92101</v>
      </c>
      <c r="AM1170" t="s">
        <v>18392</v>
      </c>
      <c r="AN1170" t="s">
        <v>18407</v>
      </c>
    </row>
    <row r="1171" spans="1:40" ht="43.2" x14ac:dyDescent="0.3">
      <c r="A1171" t="s">
        <v>5816</v>
      </c>
      <c r="B1171" s="2" t="s">
        <v>15</v>
      </c>
      <c r="C1171" s="3">
        <v>40025</v>
      </c>
      <c r="D1171" t="s">
        <v>16</v>
      </c>
      <c r="E1171" t="s">
        <v>5817</v>
      </c>
      <c r="F1171" t="s">
        <v>5818</v>
      </c>
      <c r="G1171" t="s">
        <v>5819</v>
      </c>
      <c r="H1171" s="2" t="s">
        <v>1647</v>
      </c>
      <c r="I1171" s="2" t="s">
        <v>30</v>
      </c>
      <c r="J1171" s="1" t="s">
        <v>5820</v>
      </c>
      <c r="K1171" s="1">
        <f t="shared" si="81"/>
        <v>0</v>
      </c>
      <c r="L1171" s="1">
        <f t="shared" si="81"/>
        <v>0</v>
      </c>
      <c r="M1171" s="1">
        <f t="shared" si="81"/>
        <v>1</v>
      </c>
      <c r="N1171" s="1">
        <f t="shared" si="81"/>
        <v>0</v>
      </c>
      <c r="O1171" s="1">
        <f t="shared" si="82"/>
        <v>1</v>
      </c>
      <c r="P1171" s="1" t="s">
        <v>18348</v>
      </c>
      <c r="Q1171" s="1" t="s">
        <v>18355</v>
      </c>
      <c r="R1171" s="1">
        <v>75</v>
      </c>
      <c r="S1171" s="9">
        <f t="shared" si="84"/>
        <v>55.927500000000002</v>
      </c>
      <c r="T1171" s="3">
        <v>44329</v>
      </c>
      <c r="U1171" s="8" t="s">
        <v>5821</v>
      </c>
      <c r="V1171" s="3">
        <v>44692</v>
      </c>
      <c r="W1171" s="8" t="s">
        <v>3104</v>
      </c>
      <c r="X1171" s="8">
        <v>32.9</v>
      </c>
      <c r="Y1171" s="10">
        <f t="shared" si="83"/>
        <v>1840.01475</v>
      </c>
      <c r="Z1171" s="10">
        <f>IFERROR(INDEX(EFs!B:B,MATCH(P1171,EFs!A:A,0))*Dataset!Y1171/1000,0)</f>
        <v>1.3363212352318554</v>
      </c>
      <c r="AA1171">
        <v>32.961339000000002</v>
      </c>
      <c r="AB1171">
        <v>-117.154161</v>
      </c>
      <c r="AC1171">
        <v>1</v>
      </c>
      <c r="AD1171" t="s">
        <v>18387</v>
      </c>
      <c r="AE1171">
        <v>7895</v>
      </c>
      <c r="AF1171" t="s">
        <v>19000</v>
      </c>
      <c r="AI1171" t="s">
        <v>18389</v>
      </c>
      <c r="AJ1171" t="s">
        <v>18390</v>
      </c>
      <c r="AK1171" t="s">
        <v>18391</v>
      </c>
      <c r="AL1171">
        <v>92129</v>
      </c>
      <c r="AM1171" t="s">
        <v>18392</v>
      </c>
      <c r="AN1171" t="s">
        <v>18393</v>
      </c>
    </row>
    <row r="1172" spans="1:40" ht="100.8" x14ac:dyDescent="0.3">
      <c r="A1172" t="s">
        <v>5822</v>
      </c>
      <c r="B1172" s="2" t="s">
        <v>15</v>
      </c>
      <c r="C1172" s="3">
        <v>40025</v>
      </c>
      <c r="D1172" t="s">
        <v>16</v>
      </c>
      <c r="E1172" t="s">
        <v>5823</v>
      </c>
      <c r="F1172" t="s">
        <v>145</v>
      </c>
      <c r="G1172" t="s">
        <v>5824</v>
      </c>
      <c r="H1172" s="2" t="s">
        <v>291</v>
      </c>
      <c r="I1172" s="2" t="s">
        <v>155</v>
      </c>
      <c r="J1172" s="1" t="s">
        <v>5825</v>
      </c>
      <c r="K1172" s="1">
        <f t="shared" si="81"/>
        <v>0</v>
      </c>
      <c r="L1172" s="1">
        <f t="shared" si="81"/>
        <v>0</v>
      </c>
      <c r="M1172" s="1">
        <f t="shared" si="81"/>
        <v>1</v>
      </c>
      <c r="N1172" s="1">
        <f t="shared" si="81"/>
        <v>0</v>
      </c>
      <c r="O1172" s="1">
        <f t="shared" si="82"/>
        <v>1</v>
      </c>
      <c r="P1172" s="1" t="s">
        <v>18348</v>
      </c>
      <c r="Q1172" s="1">
        <v>30</v>
      </c>
      <c r="R1172" s="1">
        <v>60</v>
      </c>
      <c r="S1172" s="9">
        <f t="shared" si="84"/>
        <v>30</v>
      </c>
      <c r="T1172" s="8"/>
      <c r="U1172" s="8"/>
      <c r="V1172" s="8"/>
      <c r="W1172" s="8"/>
      <c r="X1172" s="8"/>
      <c r="Y1172" s="10">
        <f t="shared" si="83"/>
        <v>0</v>
      </c>
      <c r="Z1172" s="10">
        <f>IFERROR(INDEX(EFs!B:B,MATCH(P1172,EFs!A:A,0))*Dataset!Y1172/1000,0)</f>
        <v>0</v>
      </c>
      <c r="AA1172">
        <v>33.132967000000001</v>
      </c>
      <c r="AB1172">
        <v>-117.061397</v>
      </c>
      <c r="AC1172">
        <v>1</v>
      </c>
      <c r="AD1172" t="s">
        <v>18394</v>
      </c>
      <c r="AE1172">
        <v>1509</v>
      </c>
      <c r="AF1172" t="s">
        <v>18727</v>
      </c>
      <c r="AI1172" t="s">
        <v>18421</v>
      </c>
      <c r="AJ1172" t="s">
        <v>18390</v>
      </c>
      <c r="AK1172" t="s">
        <v>18391</v>
      </c>
      <c r="AL1172">
        <v>92027</v>
      </c>
      <c r="AM1172" t="s">
        <v>18392</v>
      </c>
      <c r="AN1172" t="s">
        <v>18397</v>
      </c>
    </row>
    <row r="1173" spans="1:40" ht="57.6" x14ac:dyDescent="0.3">
      <c r="A1173" t="s">
        <v>5826</v>
      </c>
      <c r="B1173" s="2" t="s">
        <v>15</v>
      </c>
      <c r="C1173" s="3">
        <v>40025</v>
      </c>
      <c r="D1173" t="s">
        <v>16</v>
      </c>
      <c r="E1173" t="s">
        <v>5827</v>
      </c>
      <c r="F1173" t="s">
        <v>527</v>
      </c>
      <c r="G1173" t="s">
        <v>5828</v>
      </c>
      <c r="H1173" s="2" t="s">
        <v>797</v>
      </c>
      <c r="I1173" s="2" t="s">
        <v>30</v>
      </c>
      <c r="J1173" s="1" t="s">
        <v>5829</v>
      </c>
      <c r="K1173" s="1">
        <f t="shared" si="81"/>
        <v>0</v>
      </c>
      <c r="L1173" s="1">
        <f t="shared" si="81"/>
        <v>0</v>
      </c>
      <c r="M1173" s="1">
        <f t="shared" si="81"/>
        <v>1</v>
      </c>
      <c r="N1173" s="1">
        <f t="shared" si="81"/>
        <v>0</v>
      </c>
      <c r="O1173" s="1">
        <f t="shared" si="82"/>
        <v>1</v>
      </c>
      <c r="P1173" s="1" t="s">
        <v>18348</v>
      </c>
      <c r="Q1173" s="1">
        <v>30</v>
      </c>
      <c r="R1173" s="1">
        <v>60</v>
      </c>
      <c r="S1173" s="9">
        <f t="shared" si="84"/>
        <v>30</v>
      </c>
      <c r="T1173" s="3">
        <v>44617</v>
      </c>
      <c r="U1173" s="8" t="s">
        <v>4820</v>
      </c>
      <c r="V1173" s="3">
        <v>44617</v>
      </c>
      <c r="W1173" s="8" t="s">
        <v>5830</v>
      </c>
      <c r="X1173" s="8">
        <v>2.9</v>
      </c>
      <c r="Y1173" s="10">
        <f t="shared" si="83"/>
        <v>87</v>
      </c>
      <c r="Z1173" s="10">
        <f>IFERROR(INDEX(EFs!B:B,MATCH(P1173,EFs!A:A,0))*Dataset!Y1173/1000,0)</f>
        <v>6.3184247552999992E-2</v>
      </c>
      <c r="AA1173">
        <v>33.017561999999998</v>
      </c>
      <c r="AB1173">
        <v>-117.061848</v>
      </c>
      <c r="AC1173">
        <v>1</v>
      </c>
      <c r="AD1173" t="s">
        <v>18387</v>
      </c>
      <c r="AE1173">
        <v>12475</v>
      </c>
      <c r="AF1173" t="s">
        <v>18660</v>
      </c>
      <c r="AI1173" t="s">
        <v>18389</v>
      </c>
      <c r="AJ1173" t="s">
        <v>18390</v>
      </c>
      <c r="AK1173" t="s">
        <v>18391</v>
      </c>
      <c r="AL1173">
        <v>92128</v>
      </c>
      <c r="AM1173" t="s">
        <v>18392</v>
      </c>
      <c r="AN1173" t="s">
        <v>18393</v>
      </c>
    </row>
    <row r="1174" spans="1:40" ht="43.2" x14ac:dyDescent="0.3">
      <c r="A1174" t="s">
        <v>5831</v>
      </c>
      <c r="B1174" s="2" t="s">
        <v>15</v>
      </c>
      <c r="C1174" s="3">
        <v>40025</v>
      </c>
      <c r="D1174" t="s">
        <v>16</v>
      </c>
      <c r="E1174" t="s">
        <v>422</v>
      </c>
      <c r="F1174" t="s">
        <v>27</v>
      </c>
      <c r="G1174" t="s">
        <v>5832</v>
      </c>
      <c r="H1174" s="2" t="s">
        <v>3589</v>
      </c>
      <c r="I1174" s="2" t="s">
        <v>328</v>
      </c>
      <c r="J1174" s="1" t="s">
        <v>5833</v>
      </c>
      <c r="K1174" s="1">
        <f t="shared" si="81"/>
        <v>0</v>
      </c>
      <c r="L1174" s="1">
        <f t="shared" si="81"/>
        <v>0</v>
      </c>
      <c r="M1174" s="1">
        <f t="shared" si="81"/>
        <v>0</v>
      </c>
      <c r="N1174" s="1">
        <f t="shared" si="81"/>
        <v>0</v>
      </c>
      <c r="O1174" s="1">
        <f t="shared" si="82"/>
        <v>0</v>
      </c>
      <c r="P1174" s="1" t="s">
        <v>18352</v>
      </c>
      <c r="Q1174" s="1" t="s">
        <v>18355</v>
      </c>
      <c r="R1174" s="1" t="s">
        <v>18352</v>
      </c>
      <c r="S1174" s="9" t="str">
        <f t="shared" si="84"/>
        <v>Unknown</v>
      </c>
      <c r="T1174" s="3">
        <v>44678</v>
      </c>
      <c r="U1174" s="8" t="s">
        <v>5834</v>
      </c>
      <c r="V1174" s="3">
        <v>44678</v>
      </c>
      <c r="W1174" s="8" t="s">
        <v>5835</v>
      </c>
      <c r="X1174" s="8">
        <v>33.799999999999997</v>
      </c>
      <c r="Y1174" s="10" t="e">
        <f t="shared" si="83"/>
        <v>#VALUE!</v>
      </c>
      <c r="Z1174" s="10">
        <f>IFERROR(INDEX(EFs!B:B,MATCH(P1174,EFs!A:A,0))*Dataset!Y1174/1000,0)</f>
        <v>0</v>
      </c>
      <c r="AA1174">
        <v>32.644219999999997</v>
      </c>
      <c r="AB1174">
        <v>-116.78140999999999</v>
      </c>
      <c r="AC1174">
        <v>1</v>
      </c>
      <c r="AD1174" t="s">
        <v>18422</v>
      </c>
      <c r="AI1174" t="s">
        <v>18814</v>
      </c>
      <c r="AJ1174" t="s">
        <v>18390</v>
      </c>
      <c r="AK1174" t="s">
        <v>18391</v>
      </c>
      <c r="AL1174">
        <v>91917</v>
      </c>
      <c r="AM1174" t="s">
        <v>18392</v>
      </c>
      <c r="AN1174" t="s">
        <v>18397</v>
      </c>
    </row>
    <row r="1175" spans="1:40" ht="43.2" x14ac:dyDescent="0.3">
      <c r="A1175" t="s">
        <v>5836</v>
      </c>
      <c r="B1175" s="2" t="s">
        <v>15</v>
      </c>
      <c r="C1175" s="3">
        <v>40025</v>
      </c>
      <c r="D1175" t="s">
        <v>16</v>
      </c>
      <c r="E1175" t="s">
        <v>5837</v>
      </c>
      <c r="F1175" t="s">
        <v>5838</v>
      </c>
      <c r="G1175" t="s">
        <v>5839</v>
      </c>
      <c r="H1175" s="2" t="s">
        <v>451</v>
      </c>
      <c r="I1175" s="2" t="s">
        <v>139</v>
      </c>
      <c r="J1175" s="1" t="s">
        <v>5840</v>
      </c>
      <c r="K1175" s="1">
        <f t="shared" si="81"/>
        <v>0</v>
      </c>
      <c r="L1175" s="1">
        <f t="shared" si="81"/>
        <v>0</v>
      </c>
      <c r="M1175" s="1">
        <f t="shared" si="81"/>
        <v>0</v>
      </c>
      <c r="N1175" s="1">
        <f t="shared" si="81"/>
        <v>0</v>
      </c>
      <c r="O1175" s="1">
        <f t="shared" si="82"/>
        <v>0</v>
      </c>
      <c r="P1175" s="1" t="s">
        <v>18349</v>
      </c>
      <c r="Q1175" s="1">
        <v>100</v>
      </c>
      <c r="R1175" s="1">
        <v>208</v>
      </c>
      <c r="S1175" s="9">
        <f t="shared" si="84"/>
        <v>100</v>
      </c>
      <c r="T1175" s="3">
        <v>44562</v>
      </c>
      <c r="U1175" s="8" t="s">
        <v>5841</v>
      </c>
      <c r="V1175" s="3">
        <v>44562</v>
      </c>
      <c r="W1175" s="8" t="s">
        <v>5842</v>
      </c>
      <c r="X1175" s="8">
        <v>3.2</v>
      </c>
      <c r="Y1175" s="10">
        <f t="shared" si="83"/>
        <v>320</v>
      </c>
      <c r="Z1175" s="10">
        <f>IFERROR(INDEX(EFs!B:B,MATCH(P1175,EFs!A:A,0))*Dataset!Y1175/1000,0)</f>
        <v>0.31766902112000001</v>
      </c>
      <c r="AA1175">
        <v>32.831235</v>
      </c>
      <c r="AB1175">
        <v>-116.943039</v>
      </c>
      <c r="AC1175">
        <v>0.9</v>
      </c>
      <c r="AD1175" t="s">
        <v>18394</v>
      </c>
      <c r="AE1175">
        <v>8400</v>
      </c>
      <c r="AF1175" t="s">
        <v>18892</v>
      </c>
      <c r="AI1175" t="s">
        <v>18476</v>
      </c>
      <c r="AJ1175" t="s">
        <v>18390</v>
      </c>
      <c r="AK1175" t="s">
        <v>18391</v>
      </c>
      <c r="AL1175">
        <v>92040</v>
      </c>
      <c r="AM1175" t="s">
        <v>18392</v>
      </c>
      <c r="AN1175" t="s">
        <v>18397</v>
      </c>
    </row>
    <row r="1176" spans="1:40" ht="43.2" x14ac:dyDescent="0.3">
      <c r="A1176" t="s">
        <v>5843</v>
      </c>
      <c r="B1176" s="2" t="s">
        <v>15</v>
      </c>
      <c r="C1176" s="3">
        <v>40025</v>
      </c>
      <c r="D1176" t="s">
        <v>193</v>
      </c>
      <c r="E1176" t="s">
        <v>736</v>
      </c>
      <c r="F1176" t="s">
        <v>5844</v>
      </c>
      <c r="G1176" t="s">
        <v>5845</v>
      </c>
      <c r="H1176" s="2" t="s">
        <v>106</v>
      </c>
      <c r="I1176" s="2" t="s">
        <v>107</v>
      </c>
      <c r="J1176" s="1" t="s">
        <v>5846</v>
      </c>
      <c r="K1176" s="1">
        <f t="shared" si="81"/>
        <v>0</v>
      </c>
      <c r="L1176" s="1">
        <f t="shared" si="81"/>
        <v>0</v>
      </c>
      <c r="M1176" s="1">
        <f t="shared" si="81"/>
        <v>0</v>
      </c>
      <c r="N1176" s="1">
        <f t="shared" si="81"/>
        <v>0</v>
      </c>
      <c r="O1176" s="1">
        <f t="shared" si="82"/>
        <v>0</v>
      </c>
      <c r="P1176" s="1" t="s">
        <v>18352</v>
      </c>
      <c r="Q1176" s="1">
        <v>53</v>
      </c>
      <c r="R1176" s="1">
        <v>71</v>
      </c>
      <c r="S1176" s="9">
        <f t="shared" si="84"/>
        <v>53</v>
      </c>
      <c r="T1176" s="8"/>
      <c r="U1176" s="8"/>
      <c r="V1176" s="8"/>
      <c r="W1176" s="8"/>
      <c r="X1176" s="8"/>
      <c r="Y1176" s="10">
        <f t="shared" si="83"/>
        <v>0</v>
      </c>
      <c r="Z1176" s="10">
        <f>IFERROR(INDEX(EFs!B:B,MATCH(P1176,EFs!A:A,0))*Dataset!Y1176/1000,0)</f>
        <v>0</v>
      </c>
      <c r="AA1176">
        <v>32.814602000000001</v>
      </c>
      <c r="AB1176">
        <v>-117.141229</v>
      </c>
      <c r="AC1176">
        <v>1</v>
      </c>
      <c r="AD1176" t="s">
        <v>18387</v>
      </c>
      <c r="AE1176">
        <v>4302</v>
      </c>
      <c r="AF1176" t="s">
        <v>19001</v>
      </c>
      <c r="AI1176" t="s">
        <v>18389</v>
      </c>
      <c r="AJ1176" t="s">
        <v>18390</v>
      </c>
      <c r="AK1176" t="s">
        <v>18391</v>
      </c>
      <c r="AL1176">
        <v>92123</v>
      </c>
      <c r="AM1176" t="s">
        <v>18392</v>
      </c>
      <c r="AN1176" t="s">
        <v>18393</v>
      </c>
    </row>
    <row r="1177" spans="1:40" ht="57.6" x14ac:dyDescent="0.3">
      <c r="A1177" t="s">
        <v>5847</v>
      </c>
      <c r="B1177" s="2" t="s">
        <v>15</v>
      </c>
      <c r="C1177" s="3">
        <v>40025</v>
      </c>
      <c r="D1177" t="s">
        <v>193</v>
      </c>
      <c r="E1177" t="s">
        <v>5848</v>
      </c>
      <c r="F1177" t="s">
        <v>72</v>
      </c>
      <c r="G1177" t="s">
        <v>5849</v>
      </c>
      <c r="H1177" s="2" t="s">
        <v>669</v>
      </c>
      <c r="I1177" s="2" t="s">
        <v>236</v>
      </c>
      <c r="J1177" s="1" t="s">
        <v>5850</v>
      </c>
      <c r="K1177" s="1">
        <f t="shared" si="81"/>
        <v>1</v>
      </c>
      <c r="L1177" s="1">
        <f t="shared" si="81"/>
        <v>0</v>
      </c>
      <c r="M1177" s="1">
        <f t="shared" si="81"/>
        <v>0</v>
      </c>
      <c r="N1177" s="1">
        <f t="shared" si="81"/>
        <v>0</v>
      </c>
      <c r="O1177" s="1">
        <f t="shared" si="82"/>
        <v>1</v>
      </c>
      <c r="P1177" s="1" t="s">
        <v>18346</v>
      </c>
      <c r="Q1177" s="1">
        <v>450</v>
      </c>
      <c r="R1177" s="1">
        <v>685</v>
      </c>
      <c r="S1177" s="9">
        <f t="shared" si="84"/>
        <v>450</v>
      </c>
      <c r="T1177" s="3">
        <v>44481</v>
      </c>
      <c r="U1177" s="8" t="s">
        <v>5250</v>
      </c>
      <c r="V1177" s="3">
        <v>44481</v>
      </c>
      <c r="W1177" s="8" t="s">
        <v>5851</v>
      </c>
      <c r="X1177" s="8">
        <v>6.4</v>
      </c>
      <c r="Y1177" s="10">
        <f t="shared" si="83"/>
        <v>2880</v>
      </c>
      <c r="Z1177" s="10">
        <f>IFERROR(INDEX(EFs!B:B,MATCH(P1177,EFs!A:A,0))*Dataset!Y1177/1000,0)</f>
        <v>2.6161716124800001</v>
      </c>
      <c r="AA1177">
        <v>32.731724999999997</v>
      </c>
      <c r="AB1177">
        <v>-117.159864</v>
      </c>
      <c r="AC1177">
        <v>1</v>
      </c>
      <c r="AD1177" t="s">
        <v>18387</v>
      </c>
      <c r="AE1177">
        <v>2500</v>
      </c>
      <c r="AF1177" t="s">
        <v>18505</v>
      </c>
      <c r="AI1177" t="s">
        <v>18389</v>
      </c>
      <c r="AJ1177" t="s">
        <v>18390</v>
      </c>
      <c r="AK1177" t="s">
        <v>18391</v>
      </c>
      <c r="AL1177">
        <v>92103</v>
      </c>
      <c r="AM1177" t="s">
        <v>18392</v>
      </c>
      <c r="AN1177" t="s">
        <v>18393</v>
      </c>
    </row>
    <row r="1178" spans="1:40" ht="43.2" x14ac:dyDescent="0.3">
      <c r="A1178" t="s">
        <v>5852</v>
      </c>
      <c r="B1178" s="2" t="s">
        <v>15</v>
      </c>
      <c r="C1178" s="3">
        <v>40025</v>
      </c>
      <c r="D1178" t="s">
        <v>25</v>
      </c>
      <c r="E1178" t="s">
        <v>5853</v>
      </c>
      <c r="F1178" t="s">
        <v>72</v>
      </c>
      <c r="G1178" t="s">
        <v>5854</v>
      </c>
      <c r="H1178" s="2" t="s">
        <v>444</v>
      </c>
      <c r="I1178" s="2" t="s">
        <v>155</v>
      </c>
      <c r="J1178" s="1" t="s">
        <v>5855</v>
      </c>
      <c r="K1178" s="1">
        <f t="shared" si="81"/>
        <v>1</v>
      </c>
      <c r="L1178" s="1">
        <f t="shared" si="81"/>
        <v>0</v>
      </c>
      <c r="M1178" s="1">
        <f t="shared" si="81"/>
        <v>0</v>
      </c>
      <c r="N1178" s="1">
        <f t="shared" si="81"/>
        <v>0</v>
      </c>
      <c r="O1178" s="1">
        <f t="shared" si="82"/>
        <v>1</v>
      </c>
      <c r="P1178" s="1" t="s">
        <v>18346</v>
      </c>
      <c r="Q1178" s="1" t="s">
        <v>18355</v>
      </c>
      <c r="R1178" s="1">
        <v>150</v>
      </c>
      <c r="S1178" s="9">
        <f t="shared" si="84"/>
        <v>111.855</v>
      </c>
      <c r="T1178" s="3">
        <v>44561</v>
      </c>
      <c r="U1178" s="8" t="s">
        <v>5856</v>
      </c>
      <c r="V1178" s="3">
        <v>44728</v>
      </c>
      <c r="W1178" s="8" t="s">
        <v>5857</v>
      </c>
      <c r="X1178" s="8">
        <v>36.700000000000003</v>
      </c>
      <c r="Y1178" s="10">
        <f t="shared" si="83"/>
        <v>4105.0785000000005</v>
      </c>
      <c r="Z1178" s="10">
        <f>IFERROR(INDEX(EFs!B:B,MATCH(P1178,EFs!A:A,0))*Dataset!Y1178/1000,0)</f>
        <v>3.7290242495492989</v>
      </c>
      <c r="AA1178">
        <v>33.078771000000003</v>
      </c>
      <c r="AB1178">
        <v>-116.60309100000001</v>
      </c>
      <c r="AC1178">
        <v>1</v>
      </c>
      <c r="AD1178" t="s">
        <v>18387</v>
      </c>
      <c r="AE1178">
        <v>2219</v>
      </c>
      <c r="AF1178" t="s">
        <v>19002</v>
      </c>
      <c r="AI1178" t="s">
        <v>18474</v>
      </c>
      <c r="AJ1178" t="s">
        <v>18390</v>
      </c>
      <c r="AK1178" t="s">
        <v>18391</v>
      </c>
      <c r="AL1178">
        <v>92036</v>
      </c>
      <c r="AM1178" t="s">
        <v>18392</v>
      </c>
      <c r="AN1178" t="s">
        <v>18393</v>
      </c>
    </row>
    <row r="1179" spans="1:40" ht="43.2" x14ac:dyDescent="0.3">
      <c r="A1179" t="s">
        <v>5858</v>
      </c>
      <c r="B1179" s="2" t="s">
        <v>15</v>
      </c>
      <c r="C1179" s="3">
        <v>40025</v>
      </c>
      <c r="D1179" t="s">
        <v>25</v>
      </c>
      <c r="E1179" t="s">
        <v>5859</v>
      </c>
      <c r="F1179" t="s">
        <v>72</v>
      </c>
      <c r="G1179" t="s">
        <v>5860</v>
      </c>
      <c r="H1179" s="2" t="s">
        <v>52</v>
      </c>
      <c r="I1179" s="2" t="s">
        <v>53</v>
      </c>
      <c r="J1179" s="1" t="s">
        <v>5861</v>
      </c>
      <c r="K1179" s="1">
        <f t="shared" si="81"/>
        <v>1</v>
      </c>
      <c r="L1179" s="1">
        <f t="shared" si="81"/>
        <v>0</v>
      </c>
      <c r="M1179" s="1">
        <f t="shared" si="81"/>
        <v>0</v>
      </c>
      <c r="N1179" s="1">
        <f t="shared" si="81"/>
        <v>0</v>
      </c>
      <c r="O1179" s="1">
        <f t="shared" si="82"/>
        <v>1</v>
      </c>
      <c r="P1179" s="1" t="s">
        <v>18346</v>
      </c>
      <c r="Q1179" s="1" t="s">
        <v>18355</v>
      </c>
      <c r="R1179" s="1">
        <v>150</v>
      </c>
      <c r="S1179" s="9">
        <f t="shared" si="84"/>
        <v>111.855</v>
      </c>
      <c r="T1179" s="8"/>
      <c r="U1179" s="8"/>
      <c r="V1179" s="8"/>
      <c r="W1179" s="8"/>
      <c r="X1179" s="8"/>
      <c r="Y1179" s="10">
        <f t="shared" si="83"/>
        <v>0</v>
      </c>
      <c r="Z1179" s="10">
        <f>IFERROR(INDEX(EFs!B:B,MATCH(P1179,EFs!A:A,0))*Dataset!Y1179/1000,0)</f>
        <v>0</v>
      </c>
      <c r="AA1179">
        <v>33.225530999999997</v>
      </c>
      <c r="AB1179">
        <v>-117.33656499999999</v>
      </c>
      <c r="AC1179">
        <v>0.9</v>
      </c>
      <c r="AD1179" t="s">
        <v>18408</v>
      </c>
      <c r="AF1179" t="s">
        <v>19003</v>
      </c>
      <c r="AI1179" t="s">
        <v>18410</v>
      </c>
      <c r="AJ1179" t="s">
        <v>18390</v>
      </c>
      <c r="AK1179" t="s">
        <v>18391</v>
      </c>
      <c r="AL1179">
        <v>92058</v>
      </c>
      <c r="AM1179" t="s">
        <v>18392</v>
      </c>
      <c r="AN1179" t="s">
        <v>18397</v>
      </c>
    </row>
    <row r="1180" spans="1:40" ht="43.2" x14ac:dyDescent="0.3">
      <c r="A1180" t="s">
        <v>5862</v>
      </c>
      <c r="B1180" s="2" t="s">
        <v>15</v>
      </c>
      <c r="C1180" s="3">
        <v>40025</v>
      </c>
      <c r="D1180" t="s">
        <v>193</v>
      </c>
      <c r="E1180" t="s">
        <v>5863</v>
      </c>
      <c r="F1180" t="s">
        <v>5864</v>
      </c>
      <c r="G1180" t="s">
        <v>5865</v>
      </c>
      <c r="H1180" s="2" t="s">
        <v>19</v>
      </c>
      <c r="I1180" s="2" t="s">
        <v>20</v>
      </c>
      <c r="J1180" s="1" t="s">
        <v>5866</v>
      </c>
      <c r="K1180" s="1">
        <f t="shared" si="81"/>
        <v>1</v>
      </c>
      <c r="L1180" s="1">
        <f t="shared" si="81"/>
        <v>0</v>
      </c>
      <c r="M1180" s="1">
        <f t="shared" si="81"/>
        <v>0</v>
      </c>
      <c r="N1180" s="1">
        <f t="shared" si="81"/>
        <v>0</v>
      </c>
      <c r="O1180" s="1">
        <f t="shared" si="82"/>
        <v>1</v>
      </c>
      <c r="P1180" s="1" t="s">
        <v>18346</v>
      </c>
      <c r="Q1180" s="1" t="s">
        <v>18355</v>
      </c>
      <c r="R1180" s="1">
        <v>1495</v>
      </c>
      <c r="S1180" s="9">
        <f t="shared" si="84"/>
        <v>1114.8215</v>
      </c>
      <c r="T1180" s="3">
        <v>44539</v>
      </c>
      <c r="U1180" s="8" t="s">
        <v>5867</v>
      </c>
      <c r="V1180" s="3">
        <v>44812</v>
      </c>
      <c r="W1180" s="8" t="s">
        <v>5868</v>
      </c>
      <c r="X1180" s="8">
        <v>44.8</v>
      </c>
      <c r="Y1180" s="10">
        <f t="shared" si="83"/>
        <v>49944.003199999999</v>
      </c>
      <c r="Z1180" s="10">
        <f>IFERROR(INDEX(EFs!B:B,MATCH(P1180,EFs!A:A,0))*Dataset!Y1180/1000,0)</f>
        <v>45.36877895328135</v>
      </c>
      <c r="AA1180">
        <v>32.715564000000001</v>
      </c>
      <c r="AB1180">
        <v>-117.168719</v>
      </c>
      <c r="AC1180">
        <v>1</v>
      </c>
      <c r="AD1180" t="s">
        <v>18394</v>
      </c>
      <c r="AE1180">
        <v>655</v>
      </c>
      <c r="AF1180" t="s">
        <v>18504</v>
      </c>
      <c r="AG1180" t="s">
        <v>18510</v>
      </c>
      <c r="AH1180">
        <v>1460</v>
      </c>
      <c r="AI1180" t="s">
        <v>18389</v>
      </c>
      <c r="AJ1180" t="s">
        <v>18390</v>
      </c>
      <c r="AK1180" t="s">
        <v>18391</v>
      </c>
      <c r="AL1180">
        <v>92101</v>
      </c>
      <c r="AM1180" t="s">
        <v>18392</v>
      </c>
      <c r="AN1180" t="s">
        <v>18397</v>
      </c>
    </row>
    <row r="1181" spans="1:40" ht="28.8" x14ac:dyDescent="0.3">
      <c r="A1181" t="s">
        <v>5869</v>
      </c>
      <c r="B1181" s="2" t="s">
        <v>15</v>
      </c>
      <c r="C1181" s="3">
        <v>40025</v>
      </c>
      <c r="D1181" t="s">
        <v>25</v>
      </c>
      <c r="E1181" t="s">
        <v>5870</v>
      </c>
      <c r="F1181" t="s">
        <v>5871</v>
      </c>
      <c r="G1181" t="s">
        <v>5872</v>
      </c>
      <c r="H1181" s="2" t="s">
        <v>1013</v>
      </c>
      <c r="I1181" s="2" t="s">
        <v>236</v>
      </c>
      <c r="J1181" s="1" t="s">
        <v>5873</v>
      </c>
      <c r="K1181" s="1">
        <f t="shared" si="81"/>
        <v>1</v>
      </c>
      <c r="L1181" s="1">
        <f t="shared" si="81"/>
        <v>0</v>
      </c>
      <c r="M1181" s="1">
        <f t="shared" si="81"/>
        <v>0</v>
      </c>
      <c r="N1181" s="1">
        <f t="shared" si="81"/>
        <v>0</v>
      </c>
      <c r="O1181" s="1">
        <f t="shared" si="82"/>
        <v>1</v>
      </c>
      <c r="P1181" s="1" t="s">
        <v>18346</v>
      </c>
      <c r="Q1181" s="1" t="s">
        <v>18355</v>
      </c>
      <c r="R1181" s="1">
        <v>90</v>
      </c>
      <c r="S1181" s="9">
        <f t="shared" si="84"/>
        <v>67.113</v>
      </c>
      <c r="T1181" s="3">
        <v>44792</v>
      </c>
      <c r="U1181" s="8" t="s">
        <v>5874</v>
      </c>
      <c r="V1181" s="3">
        <v>44792</v>
      </c>
      <c r="W1181" s="8" t="s">
        <v>5875</v>
      </c>
      <c r="X1181" s="8">
        <v>16.5</v>
      </c>
      <c r="Y1181" s="10">
        <f t="shared" si="83"/>
        <v>1107.3644999999999</v>
      </c>
      <c r="Z1181" s="10">
        <f>IFERROR(INDEX(EFs!B:B,MATCH(P1181,EFs!A:A,0))*Dataset!Y1181/1000,0)</f>
        <v>1.0059220727667044</v>
      </c>
      <c r="AA1181">
        <v>32.93591</v>
      </c>
      <c r="AB1181">
        <v>-117.239863</v>
      </c>
      <c r="AC1181">
        <v>1</v>
      </c>
      <c r="AD1181" t="s">
        <v>18387</v>
      </c>
      <c r="AE1181">
        <v>11988</v>
      </c>
      <c r="AF1181" t="s">
        <v>18484</v>
      </c>
      <c r="AG1181" t="s">
        <v>18510</v>
      </c>
      <c r="AH1181">
        <v>120</v>
      </c>
      <c r="AI1181" t="s">
        <v>18389</v>
      </c>
      <c r="AJ1181" t="s">
        <v>18390</v>
      </c>
      <c r="AK1181" t="s">
        <v>18391</v>
      </c>
      <c r="AL1181">
        <v>92130</v>
      </c>
      <c r="AM1181" t="s">
        <v>18392</v>
      </c>
      <c r="AN1181" t="s">
        <v>18393</v>
      </c>
    </row>
    <row r="1182" spans="1:40" ht="57.6" x14ac:dyDescent="0.3">
      <c r="A1182" t="s">
        <v>5876</v>
      </c>
      <c r="B1182" s="2" t="s">
        <v>15</v>
      </c>
      <c r="C1182" s="3">
        <v>40025</v>
      </c>
      <c r="D1182" t="s">
        <v>193</v>
      </c>
      <c r="E1182" t="s">
        <v>1018</v>
      </c>
      <c r="F1182" t="s">
        <v>50</v>
      </c>
      <c r="G1182" t="s">
        <v>1019</v>
      </c>
      <c r="H1182" s="2" t="s">
        <v>1020</v>
      </c>
      <c r="I1182" s="2" t="s">
        <v>92</v>
      </c>
      <c r="J1182" s="1" t="s">
        <v>5877</v>
      </c>
      <c r="K1182" s="1">
        <f t="shared" si="81"/>
        <v>0</v>
      </c>
      <c r="L1182" s="1">
        <f t="shared" si="81"/>
        <v>0</v>
      </c>
      <c r="M1182" s="1">
        <f t="shared" si="81"/>
        <v>0</v>
      </c>
      <c r="N1182" s="1">
        <f t="shared" si="81"/>
        <v>0</v>
      </c>
      <c r="O1182" s="1">
        <f t="shared" si="82"/>
        <v>0</v>
      </c>
      <c r="P1182" s="1" t="s">
        <v>18352</v>
      </c>
      <c r="Q1182" s="1">
        <v>500</v>
      </c>
      <c r="R1182" s="1">
        <v>732</v>
      </c>
      <c r="S1182" s="9">
        <f t="shared" si="84"/>
        <v>500</v>
      </c>
      <c r="T1182" s="3">
        <v>44678</v>
      </c>
      <c r="U1182" s="8" t="s">
        <v>5878</v>
      </c>
      <c r="V1182" s="3">
        <v>44678</v>
      </c>
      <c r="W1182" s="8" t="s">
        <v>5878</v>
      </c>
      <c r="X1182" s="8">
        <v>0</v>
      </c>
      <c r="Y1182" s="10">
        <f t="shared" si="83"/>
        <v>0</v>
      </c>
      <c r="Z1182" s="10">
        <f>IFERROR(INDEX(EFs!B:B,MATCH(P1182,EFs!A:A,0))*Dataset!Y1182/1000,0)</f>
        <v>0</v>
      </c>
      <c r="AA1182">
        <v>32.659621000000001</v>
      </c>
      <c r="AB1182">
        <v>-117.15543</v>
      </c>
      <c r="AC1182">
        <v>1</v>
      </c>
      <c r="AD1182" t="s">
        <v>18408</v>
      </c>
      <c r="AF1182" t="s">
        <v>18547</v>
      </c>
      <c r="AI1182" t="s">
        <v>18458</v>
      </c>
      <c r="AJ1182" t="s">
        <v>18390</v>
      </c>
      <c r="AK1182" t="s">
        <v>18391</v>
      </c>
      <c r="AL1182">
        <v>92118</v>
      </c>
      <c r="AM1182" t="s">
        <v>18392</v>
      </c>
      <c r="AN1182" t="s">
        <v>18397</v>
      </c>
    </row>
    <row r="1183" spans="1:40" ht="43.2" x14ac:dyDescent="0.3">
      <c r="A1183" t="s">
        <v>5879</v>
      </c>
      <c r="B1183" s="2" t="s">
        <v>15</v>
      </c>
      <c r="C1183" s="3">
        <v>40025</v>
      </c>
      <c r="D1183" t="s">
        <v>193</v>
      </c>
      <c r="E1183" t="s">
        <v>5880</v>
      </c>
      <c r="F1183" t="s">
        <v>5881</v>
      </c>
      <c r="G1183" t="s">
        <v>5882</v>
      </c>
      <c r="H1183" s="2" t="s">
        <v>403</v>
      </c>
      <c r="I1183" s="2" t="s">
        <v>155</v>
      </c>
      <c r="J1183" s="1" t="s">
        <v>5883</v>
      </c>
      <c r="K1183" s="1">
        <f t="shared" si="81"/>
        <v>1</v>
      </c>
      <c r="L1183" s="1">
        <f t="shared" si="81"/>
        <v>0</v>
      </c>
      <c r="M1183" s="1">
        <f t="shared" si="81"/>
        <v>0</v>
      </c>
      <c r="N1183" s="1">
        <f t="shared" si="81"/>
        <v>0</v>
      </c>
      <c r="O1183" s="1">
        <f t="shared" si="82"/>
        <v>1</v>
      </c>
      <c r="P1183" s="1" t="s">
        <v>18346</v>
      </c>
      <c r="Q1183" s="1" t="s">
        <v>18355</v>
      </c>
      <c r="R1183" s="1">
        <v>64</v>
      </c>
      <c r="S1183" s="9">
        <f t="shared" si="84"/>
        <v>47.724800000000002</v>
      </c>
      <c r="T1183" s="3">
        <v>44505</v>
      </c>
      <c r="U1183" s="8" t="s">
        <v>5884</v>
      </c>
      <c r="V1183" s="3">
        <v>44505</v>
      </c>
      <c r="W1183" s="8" t="s">
        <v>5885</v>
      </c>
      <c r="X1183" s="8">
        <v>20.6</v>
      </c>
      <c r="Y1183" s="10">
        <f t="shared" si="83"/>
        <v>983.13088000000016</v>
      </c>
      <c r="Z1183" s="10">
        <f>IFERROR(INDEX(EFs!B:B,MATCH(P1183,EFs!A:A,0))*Dataset!Y1183/1000,0)</f>
        <v>0.89306913180850067</v>
      </c>
      <c r="AA1183">
        <v>33.263198000000003</v>
      </c>
      <c r="AB1183">
        <v>-116.330285</v>
      </c>
      <c r="AC1183">
        <v>1</v>
      </c>
      <c r="AD1183" t="s">
        <v>18387</v>
      </c>
      <c r="AE1183">
        <v>1702</v>
      </c>
      <c r="AF1183" t="s">
        <v>18839</v>
      </c>
      <c r="AI1183" t="s">
        <v>18468</v>
      </c>
      <c r="AJ1183" t="s">
        <v>18390</v>
      </c>
      <c r="AK1183" t="s">
        <v>18391</v>
      </c>
      <c r="AL1183">
        <v>92004</v>
      </c>
      <c r="AM1183" t="s">
        <v>18392</v>
      </c>
      <c r="AN1183" t="s">
        <v>18393</v>
      </c>
    </row>
    <row r="1184" spans="1:40" ht="86.4" x14ac:dyDescent="0.3">
      <c r="A1184" t="s">
        <v>5886</v>
      </c>
      <c r="B1184" s="2" t="s">
        <v>15</v>
      </c>
      <c r="C1184" s="3">
        <v>40025</v>
      </c>
      <c r="D1184" t="s">
        <v>193</v>
      </c>
      <c r="E1184" t="s">
        <v>5887</v>
      </c>
      <c r="F1184" t="s">
        <v>161</v>
      </c>
      <c r="G1184" t="s">
        <v>5888</v>
      </c>
      <c r="H1184" s="2" t="s">
        <v>163</v>
      </c>
      <c r="I1184" s="2" t="s">
        <v>164</v>
      </c>
      <c r="J1184" s="1" t="s">
        <v>5889</v>
      </c>
      <c r="K1184" s="1">
        <f t="shared" si="81"/>
        <v>1</v>
      </c>
      <c r="L1184" s="1">
        <f t="shared" si="81"/>
        <v>0</v>
      </c>
      <c r="M1184" s="1">
        <f t="shared" si="81"/>
        <v>0</v>
      </c>
      <c r="N1184" s="1">
        <f t="shared" si="81"/>
        <v>0</v>
      </c>
      <c r="O1184" s="1">
        <f t="shared" si="82"/>
        <v>1</v>
      </c>
      <c r="P1184" s="1" t="s">
        <v>18346</v>
      </c>
      <c r="Q1184" s="1">
        <v>55</v>
      </c>
      <c r="R1184" s="1">
        <v>110</v>
      </c>
      <c r="S1184" s="9">
        <f t="shared" si="84"/>
        <v>55</v>
      </c>
      <c r="T1184" s="8"/>
      <c r="U1184" s="8"/>
      <c r="V1184" s="8"/>
      <c r="W1184" s="8"/>
      <c r="X1184" s="8"/>
      <c r="Y1184" s="10">
        <f t="shared" si="83"/>
        <v>0</v>
      </c>
      <c r="Z1184" s="10">
        <f>IFERROR(INDEX(EFs!B:B,MATCH(P1184,EFs!A:A,0))*Dataset!Y1184/1000,0)</f>
        <v>0</v>
      </c>
      <c r="AA1184">
        <v>33.387723000000001</v>
      </c>
      <c r="AB1184">
        <v>-117.44475799999999</v>
      </c>
      <c r="AC1184">
        <v>0.5</v>
      </c>
      <c r="AD1184" t="s">
        <v>18422</v>
      </c>
      <c r="AI1184" t="s">
        <v>18423</v>
      </c>
      <c r="AJ1184" t="s">
        <v>18390</v>
      </c>
      <c r="AK1184" t="s">
        <v>18391</v>
      </c>
      <c r="AL1184">
        <v>92055</v>
      </c>
      <c r="AM1184" t="s">
        <v>18392</v>
      </c>
      <c r="AN1184" t="s">
        <v>18397</v>
      </c>
    </row>
    <row r="1185" spans="1:40" ht="43.2" x14ac:dyDescent="0.3">
      <c r="A1185" t="s">
        <v>5890</v>
      </c>
      <c r="B1185" s="2" t="s">
        <v>15</v>
      </c>
      <c r="C1185" s="3">
        <v>40025</v>
      </c>
      <c r="D1185" t="s">
        <v>193</v>
      </c>
      <c r="E1185" t="s">
        <v>5891</v>
      </c>
      <c r="G1185" t="s">
        <v>5892</v>
      </c>
      <c r="H1185" s="2" t="s">
        <v>523</v>
      </c>
      <c r="I1185" s="2" t="s">
        <v>164</v>
      </c>
      <c r="J1185" s="1" t="s">
        <v>5893</v>
      </c>
      <c r="K1185" s="1">
        <f t="shared" si="81"/>
        <v>1</v>
      </c>
      <c r="L1185" s="1">
        <f t="shared" si="81"/>
        <v>0</v>
      </c>
      <c r="M1185" s="1">
        <f t="shared" si="81"/>
        <v>0</v>
      </c>
      <c r="N1185" s="1">
        <f t="shared" si="81"/>
        <v>0</v>
      </c>
      <c r="O1185" s="1">
        <f t="shared" si="82"/>
        <v>1</v>
      </c>
      <c r="P1185" s="1" t="s">
        <v>18346</v>
      </c>
      <c r="Q1185" s="1">
        <v>62</v>
      </c>
      <c r="R1185" s="1">
        <v>99</v>
      </c>
      <c r="S1185" s="9">
        <f t="shared" si="84"/>
        <v>62</v>
      </c>
      <c r="T1185" s="3">
        <v>44413</v>
      </c>
      <c r="U1185" s="8" t="s">
        <v>5894</v>
      </c>
      <c r="V1185" s="3">
        <v>44413</v>
      </c>
      <c r="W1185" s="8" t="s">
        <v>3263</v>
      </c>
      <c r="X1185" s="8">
        <v>11.4</v>
      </c>
      <c r="Y1185" s="10">
        <f t="shared" si="83"/>
        <v>706.80000000000007</v>
      </c>
      <c r="Z1185" s="10">
        <f>IFERROR(INDEX(EFs!B:B,MATCH(P1185,EFs!A:A,0))*Dataset!Y1185/1000,0)</f>
        <v>0.64205211656280003</v>
      </c>
      <c r="AA1185">
        <v>33.214221999999999</v>
      </c>
      <c r="AB1185">
        <v>-117.354488</v>
      </c>
      <c r="AC1185">
        <v>1</v>
      </c>
      <c r="AD1185" t="s">
        <v>18394</v>
      </c>
      <c r="AE1185">
        <v>501</v>
      </c>
      <c r="AF1185" t="s">
        <v>19004</v>
      </c>
      <c r="AI1185" t="s">
        <v>18410</v>
      </c>
      <c r="AJ1185" t="s">
        <v>18390</v>
      </c>
      <c r="AK1185" t="s">
        <v>18391</v>
      </c>
      <c r="AL1185">
        <v>92058</v>
      </c>
      <c r="AM1185" t="s">
        <v>18392</v>
      </c>
      <c r="AN1185" t="s">
        <v>18397</v>
      </c>
    </row>
    <row r="1186" spans="1:40" ht="57.6" x14ac:dyDescent="0.3">
      <c r="A1186" t="s">
        <v>5895</v>
      </c>
      <c r="B1186" s="2" t="s">
        <v>15</v>
      </c>
      <c r="C1186" s="3">
        <v>40025</v>
      </c>
      <c r="D1186" t="s">
        <v>193</v>
      </c>
      <c r="E1186" t="s">
        <v>1036</v>
      </c>
      <c r="F1186" t="s">
        <v>27</v>
      </c>
      <c r="G1186" t="s">
        <v>5896</v>
      </c>
      <c r="H1186" s="2" t="s">
        <v>1579</v>
      </c>
      <c r="I1186" s="2" t="s">
        <v>30</v>
      </c>
      <c r="J1186" s="1" t="s">
        <v>5897</v>
      </c>
      <c r="K1186" s="1">
        <f t="shared" si="81"/>
        <v>1</v>
      </c>
      <c r="L1186" s="1">
        <f t="shared" si="81"/>
        <v>0</v>
      </c>
      <c r="M1186" s="1">
        <f t="shared" si="81"/>
        <v>0</v>
      </c>
      <c r="N1186" s="1">
        <f t="shared" si="81"/>
        <v>0</v>
      </c>
      <c r="O1186" s="1">
        <f t="shared" si="82"/>
        <v>1</v>
      </c>
      <c r="P1186" s="1" t="s">
        <v>18346</v>
      </c>
      <c r="Q1186" s="1">
        <v>500</v>
      </c>
      <c r="R1186" s="1">
        <v>2155</v>
      </c>
      <c r="S1186" s="9">
        <f t="shared" si="84"/>
        <v>500</v>
      </c>
      <c r="T1186" s="3">
        <v>44481</v>
      </c>
      <c r="U1186" s="8" t="s">
        <v>1697</v>
      </c>
      <c r="V1186" s="3">
        <v>44481</v>
      </c>
      <c r="W1186" s="8" t="s">
        <v>4957</v>
      </c>
      <c r="X1186" s="8">
        <v>14</v>
      </c>
      <c r="Y1186" s="10">
        <f t="shared" si="83"/>
        <v>7000</v>
      </c>
      <c r="Z1186" s="10">
        <f>IFERROR(INDEX(EFs!B:B,MATCH(P1186,EFs!A:A,0))*Dataset!Y1186/1000,0)</f>
        <v>6.3587504470000002</v>
      </c>
      <c r="AA1186">
        <v>32.967832999999999</v>
      </c>
      <c r="AB1186">
        <v>-117.03629599999999</v>
      </c>
      <c r="AC1186">
        <v>1</v>
      </c>
      <c r="AD1186" t="s">
        <v>18394</v>
      </c>
      <c r="AE1186">
        <v>14010</v>
      </c>
      <c r="AF1186" t="s">
        <v>18674</v>
      </c>
      <c r="AI1186" t="s">
        <v>18600</v>
      </c>
      <c r="AJ1186" t="s">
        <v>18390</v>
      </c>
      <c r="AK1186" t="s">
        <v>18391</v>
      </c>
      <c r="AL1186">
        <v>92064</v>
      </c>
      <c r="AM1186" t="s">
        <v>18392</v>
      </c>
      <c r="AN1186" t="s">
        <v>18397</v>
      </c>
    </row>
    <row r="1187" spans="1:40" ht="57.6" x14ac:dyDescent="0.3">
      <c r="A1187" t="s">
        <v>5898</v>
      </c>
      <c r="B1187" s="2" t="s">
        <v>15</v>
      </c>
      <c r="C1187" s="3">
        <v>40025</v>
      </c>
      <c r="D1187" t="s">
        <v>16</v>
      </c>
      <c r="E1187" t="s">
        <v>422</v>
      </c>
      <c r="F1187" t="s">
        <v>5899</v>
      </c>
      <c r="G1187" t="s">
        <v>5900</v>
      </c>
      <c r="H1187" s="2" t="s">
        <v>3576</v>
      </c>
      <c r="I1187" s="2" t="s">
        <v>328</v>
      </c>
      <c r="J1187" s="1" t="s">
        <v>5901</v>
      </c>
      <c r="K1187" s="1">
        <f t="shared" si="81"/>
        <v>0</v>
      </c>
      <c r="L1187" s="1">
        <f t="shared" si="81"/>
        <v>0</v>
      </c>
      <c r="M1187" s="1">
        <f t="shared" si="81"/>
        <v>0</v>
      </c>
      <c r="N1187" s="1">
        <f t="shared" si="81"/>
        <v>1</v>
      </c>
      <c r="O1187" s="1">
        <f t="shared" si="82"/>
        <v>1</v>
      </c>
      <c r="P1187" s="1" t="s">
        <v>18347</v>
      </c>
      <c r="Q1187" s="1">
        <v>35</v>
      </c>
      <c r="R1187" s="1">
        <v>72</v>
      </c>
      <c r="S1187" s="9">
        <f t="shared" si="84"/>
        <v>35</v>
      </c>
      <c r="T1187" s="3">
        <v>44601</v>
      </c>
      <c r="U1187" s="8" t="s">
        <v>5902</v>
      </c>
      <c r="V1187" s="3">
        <v>44601</v>
      </c>
      <c r="W1187" s="8" t="s">
        <v>5903</v>
      </c>
      <c r="X1187" s="8">
        <v>0.5</v>
      </c>
      <c r="Y1187" s="10">
        <f t="shared" si="83"/>
        <v>17.5</v>
      </c>
      <c r="Z1187" s="10">
        <f>IFERROR(INDEX(EFs!B:B,MATCH(P1187,EFs!A:A,0))*Dataset!Y1187/1000,0)</f>
        <v>1.4418249999999999E-2</v>
      </c>
      <c r="AA1187">
        <v>33.064306999999999</v>
      </c>
      <c r="AB1187">
        <v>-117.051862</v>
      </c>
      <c r="AC1187">
        <v>0.9</v>
      </c>
      <c r="AD1187" t="s">
        <v>18408</v>
      </c>
      <c r="AF1187" t="s">
        <v>19005</v>
      </c>
      <c r="AI1187" t="s">
        <v>18421</v>
      </c>
      <c r="AJ1187" t="s">
        <v>18390</v>
      </c>
      <c r="AK1187" t="s">
        <v>18391</v>
      </c>
      <c r="AL1187">
        <v>92025</v>
      </c>
      <c r="AM1187" t="s">
        <v>18392</v>
      </c>
      <c r="AN1187" t="s">
        <v>18397</v>
      </c>
    </row>
    <row r="1188" spans="1:40" ht="28.8" x14ac:dyDescent="0.3">
      <c r="A1188" t="s">
        <v>5904</v>
      </c>
      <c r="B1188" s="2" t="s">
        <v>15</v>
      </c>
      <c r="C1188" s="3">
        <v>40025</v>
      </c>
      <c r="D1188" t="s">
        <v>25</v>
      </c>
      <c r="E1188" t="s">
        <v>5905</v>
      </c>
      <c r="F1188" t="s">
        <v>5906</v>
      </c>
      <c r="G1188" t="s">
        <v>5907</v>
      </c>
      <c r="H1188" s="2" t="s">
        <v>465</v>
      </c>
      <c r="I1188" s="2" t="s">
        <v>98</v>
      </c>
      <c r="J1188" s="1" t="s">
        <v>5908</v>
      </c>
      <c r="K1188" s="1">
        <f t="shared" si="81"/>
        <v>1</v>
      </c>
      <c r="L1188" s="1">
        <f t="shared" si="81"/>
        <v>0</v>
      </c>
      <c r="M1188" s="1">
        <f t="shared" si="81"/>
        <v>0</v>
      </c>
      <c r="N1188" s="1">
        <f t="shared" si="81"/>
        <v>0</v>
      </c>
      <c r="O1188" s="1">
        <f t="shared" si="82"/>
        <v>1</v>
      </c>
      <c r="P1188" s="1" t="s">
        <v>18346</v>
      </c>
      <c r="Q1188" s="1" t="s">
        <v>18355</v>
      </c>
      <c r="R1188" s="1">
        <v>192</v>
      </c>
      <c r="S1188" s="9">
        <f t="shared" si="84"/>
        <v>143.17439999999999</v>
      </c>
      <c r="T1188" s="3">
        <v>44565</v>
      </c>
      <c r="U1188" s="8" t="s">
        <v>5909</v>
      </c>
      <c r="V1188" s="3">
        <v>44565</v>
      </c>
      <c r="W1188" s="8" t="s">
        <v>5910</v>
      </c>
      <c r="X1188" s="8">
        <v>11.5</v>
      </c>
      <c r="Y1188" s="10">
        <f t="shared" si="83"/>
        <v>1646.5056</v>
      </c>
      <c r="Z1188" s="10">
        <f>IFERROR(INDEX(EFs!B:B,MATCH(P1188,EFs!A:A,0))*Dataset!Y1188/1000,0)</f>
        <v>1.4956740314268575</v>
      </c>
      <c r="AA1188">
        <v>33.208011999999997</v>
      </c>
      <c r="AB1188">
        <v>-117.358985</v>
      </c>
      <c r="AC1188">
        <v>1</v>
      </c>
      <c r="AD1188" t="s">
        <v>18387</v>
      </c>
      <c r="AE1188">
        <v>2211</v>
      </c>
      <c r="AF1188" t="s">
        <v>19006</v>
      </c>
      <c r="AI1188" t="s">
        <v>18410</v>
      </c>
      <c r="AJ1188" t="s">
        <v>18390</v>
      </c>
      <c r="AK1188" t="s">
        <v>18391</v>
      </c>
      <c r="AL1188">
        <v>92054</v>
      </c>
      <c r="AM1188" t="s">
        <v>18392</v>
      </c>
      <c r="AN1188" t="s">
        <v>18393</v>
      </c>
    </row>
    <row r="1189" spans="1:40" ht="43.2" x14ac:dyDescent="0.3">
      <c r="A1189" t="s">
        <v>5911</v>
      </c>
      <c r="B1189" s="2" t="s">
        <v>15</v>
      </c>
      <c r="C1189" s="3">
        <v>40025</v>
      </c>
      <c r="D1189" t="s">
        <v>193</v>
      </c>
      <c r="E1189" t="s">
        <v>5912</v>
      </c>
      <c r="F1189" t="s">
        <v>5913</v>
      </c>
      <c r="G1189" t="s">
        <v>5914</v>
      </c>
      <c r="H1189" s="2" t="s">
        <v>19</v>
      </c>
      <c r="I1189" s="2" t="s">
        <v>20</v>
      </c>
      <c r="J1189" s="1" t="s">
        <v>5915</v>
      </c>
      <c r="K1189" s="1">
        <f t="shared" si="81"/>
        <v>1</v>
      </c>
      <c r="L1189" s="1">
        <f t="shared" si="81"/>
        <v>0</v>
      </c>
      <c r="M1189" s="1">
        <f t="shared" si="81"/>
        <v>0</v>
      </c>
      <c r="N1189" s="1">
        <f t="shared" si="81"/>
        <v>0</v>
      </c>
      <c r="O1189" s="1">
        <f t="shared" si="82"/>
        <v>1</v>
      </c>
      <c r="P1189" s="1" t="s">
        <v>18346</v>
      </c>
      <c r="Q1189" s="1" t="s">
        <v>18355</v>
      </c>
      <c r="R1189" s="1">
        <v>757</v>
      </c>
      <c r="S1189" s="9">
        <f t="shared" si="84"/>
        <v>564.49490000000003</v>
      </c>
      <c r="T1189" s="3">
        <v>44517</v>
      </c>
      <c r="U1189" s="8" t="s">
        <v>5916</v>
      </c>
      <c r="V1189" s="3">
        <v>44517</v>
      </c>
      <c r="W1189" s="8" t="s">
        <v>1111</v>
      </c>
      <c r="X1189" s="8">
        <v>10.4</v>
      </c>
      <c r="Y1189" s="10">
        <f t="shared" si="83"/>
        <v>5870.7469600000004</v>
      </c>
      <c r="Z1189" s="10">
        <f>IFERROR(INDEX(EFs!B:B,MATCH(P1189,EFs!A:A,0))*Dataset!Y1189/1000,0)</f>
        <v>5.3329449794462711</v>
      </c>
      <c r="AA1189">
        <v>32.720215000000003</v>
      </c>
      <c r="AB1189">
        <v>-117.166223</v>
      </c>
      <c r="AC1189">
        <v>1</v>
      </c>
      <c r="AD1189" t="s">
        <v>18387</v>
      </c>
      <c r="AE1189">
        <v>350</v>
      </c>
      <c r="AF1189" t="s">
        <v>18584</v>
      </c>
      <c r="AI1189" t="s">
        <v>18389</v>
      </c>
      <c r="AJ1189" t="s">
        <v>18390</v>
      </c>
      <c r="AK1189" t="s">
        <v>18391</v>
      </c>
      <c r="AL1189">
        <v>92101</v>
      </c>
      <c r="AM1189" t="s">
        <v>18392</v>
      </c>
      <c r="AN1189" t="s">
        <v>18393</v>
      </c>
    </row>
    <row r="1190" spans="1:40" ht="57.6" x14ac:dyDescent="0.3">
      <c r="A1190" t="s">
        <v>5917</v>
      </c>
      <c r="B1190" s="2" t="s">
        <v>15</v>
      </c>
      <c r="C1190" s="3">
        <v>40025</v>
      </c>
      <c r="D1190" t="s">
        <v>16</v>
      </c>
      <c r="E1190" t="s">
        <v>5918</v>
      </c>
      <c r="F1190" t="s">
        <v>5919</v>
      </c>
      <c r="G1190" t="s">
        <v>5920</v>
      </c>
      <c r="H1190" s="2" t="s">
        <v>19</v>
      </c>
      <c r="I1190" s="2" t="s">
        <v>20</v>
      </c>
      <c r="J1190" s="1" t="s">
        <v>5921</v>
      </c>
      <c r="K1190" s="1">
        <f t="shared" si="81"/>
        <v>0</v>
      </c>
      <c r="L1190" s="1">
        <f t="shared" si="81"/>
        <v>0</v>
      </c>
      <c r="M1190" s="1">
        <f t="shared" si="81"/>
        <v>1</v>
      </c>
      <c r="N1190" s="1">
        <f t="shared" si="81"/>
        <v>0</v>
      </c>
      <c r="O1190" s="1">
        <f t="shared" si="82"/>
        <v>1</v>
      </c>
      <c r="P1190" s="1" t="s">
        <v>18348</v>
      </c>
      <c r="Q1190" s="1">
        <v>50</v>
      </c>
      <c r="R1190" s="1">
        <v>80</v>
      </c>
      <c r="S1190" s="9">
        <f t="shared" si="84"/>
        <v>50</v>
      </c>
      <c r="T1190" s="8"/>
      <c r="U1190" s="8"/>
      <c r="V1190" s="8"/>
      <c r="W1190" s="8"/>
      <c r="X1190" s="8"/>
      <c r="Y1190" s="10">
        <f t="shared" si="83"/>
        <v>0</v>
      </c>
      <c r="Z1190" s="10">
        <f>IFERROR(INDEX(EFs!B:B,MATCH(P1190,EFs!A:A,0))*Dataset!Y1190/1000,0)</f>
        <v>0</v>
      </c>
      <c r="AA1190">
        <v>32.721189000000003</v>
      </c>
      <c r="AB1190">
        <v>-117.162665</v>
      </c>
      <c r="AC1190">
        <v>1</v>
      </c>
      <c r="AD1190" t="s">
        <v>18387</v>
      </c>
      <c r="AE1190">
        <v>1515</v>
      </c>
      <c r="AF1190" t="s">
        <v>18841</v>
      </c>
      <c r="AI1190" t="s">
        <v>18389</v>
      </c>
      <c r="AJ1190" t="s">
        <v>18390</v>
      </c>
      <c r="AK1190" t="s">
        <v>18391</v>
      </c>
      <c r="AL1190">
        <v>92101</v>
      </c>
      <c r="AM1190" t="s">
        <v>18392</v>
      </c>
      <c r="AN1190" t="s">
        <v>18393</v>
      </c>
    </row>
    <row r="1191" spans="1:40" ht="43.2" x14ac:dyDescent="0.3">
      <c r="A1191" t="s">
        <v>5922</v>
      </c>
      <c r="B1191" s="2" t="s">
        <v>15</v>
      </c>
      <c r="C1191" s="3">
        <v>40025</v>
      </c>
      <c r="D1191" t="s">
        <v>193</v>
      </c>
      <c r="E1191" t="s">
        <v>954</v>
      </c>
      <c r="F1191" t="s">
        <v>72</v>
      </c>
      <c r="G1191" t="s">
        <v>956</v>
      </c>
      <c r="H1191" s="2" t="s">
        <v>957</v>
      </c>
      <c r="I1191" s="2" t="s">
        <v>139</v>
      </c>
      <c r="J1191" s="1" t="s">
        <v>5923</v>
      </c>
      <c r="K1191" s="1">
        <f t="shared" si="81"/>
        <v>1</v>
      </c>
      <c r="L1191" s="1">
        <f t="shared" si="81"/>
        <v>0</v>
      </c>
      <c r="M1191" s="1">
        <f t="shared" si="81"/>
        <v>0</v>
      </c>
      <c r="N1191" s="1">
        <f t="shared" si="81"/>
        <v>0</v>
      </c>
      <c r="O1191" s="1">
        <f t="shared" si="82"/>
        <v>1</v>
      </c>
      <c r="P1191" s="1" t="s">
        <v>18346</v>
      </c>
      <c r="Q1191" s="1">
        <v>55</v>
      </c>
      <c r="R1191" s="1">
        <v>99</v>
      </c>
      <c r="S1191" s="9">
        <f t="shared" si="84"/>
        <v>55</v>
      </c>
      <c r="T1191" s="3">
        <v>44562</v>
      </c>
      <c r="U1191" s="8" t="s">
        <v>5924</v>
      </c>
      <c r="V1191" s="3">
        <v>44562</v>
      </c>
      <c r="W1191" s="8" t="s">
        <v>5925</v>
      </c>
      <c r="X1191" s="8">
        <v>5</v>
      </c>
      <c r="Y1191" s="10">
        <f t="shared" si="83"/>
        <v>275</v>
      </c>
      <c r="Z1191" s="10">
        <f>IFERROR(INDEX(EFs!B:B,MATCH(P1191,EFs!A:A,0))*Dataset!Y1191/1000,0)</f>
        <v>0.249808053275</v>
      </c>
      <c r="AA1191">
        <v>32.879537999999997</v>
      </c>
      <c r="AB1191">
        <v>-117.161181</v>
      </c>
      <c r="AC1191">
        <v>1</v>
      </c>
      <c r="AD1191" t="s">
        <v>18408</v>
      </c>
      <c r="AF1191" t="s">
        <v>18538</v>
      </c>
      <c r="AI1191" t="s">
        <v>18389</v>
      </c>
      <c r="AJ1191" t="s">
        <v>18390</v>
      </c>
      <c r="AK1191" t="s">
        <v>18391</v>
      </c>
      <c r="AL1191">
        <v>92121</v>
      </c>
      <c r="AM1191" t="s">
        <v>18392</v>
      </c>
      <c r="AN1191" t="s">
        <v>18397</v>
      </c>
    </row>
    <row r="1192" spans="1:40" ht="43.2" x14ac:dyDescent="0.3">
      <c r="A1192" t="s">
        <v>5926</v>
      </c>
      <c r="B1192" s="2" t="s">
        <v>15</v>
      </c>
      <c r="C1192" s="3">
        <v>40025</v>
      </c>
      <c r="D1192" t="s">
        <v>193</v>
      </c>
      <c r="E1192" t="s">
        <v>5631</v>
      </c>
      <c r="F1192" t="s">
        <v>1382</v>
      </c>
      <c r="G1192" t="s">
        <v>5632</v>
      </c>
      <c r="H1192" s="2" t="s">
        <v>781</v>
      </c>
      <c r="I1192" s="2" t="s">
        <v>782</v>
      </c>
      <c r="J1192" s="1" t="s">
        <v>5927</v>
      </c>
      <c r="K1192" s="1">
        <f t="shared" si="81"/>
        <v>1</v>
      </c>
      <c r="L1192" s="1">
        <f t="shared" si="81"/>
        <v>0</v>
      </c>
      <c r="M1192" s="1">
        <f t="shared" si="81"/>
        <v>0</v>
      </c>
      <c r="N1192" s="1">
        <f t="shared" si="81"/>
        <v>0</v>
      </c>
      <c r="O1192" s="1">
        <f t="shared" si="82"/>
        <v>1</v>
      </c>
      <c r="P1192" s="1" t="s">
        <v>18346</v>
      </c>
      <c r="Q1192" s="1">
        <v>2000</v>
      </c>
      <c r="R1192" s="1">
        <v>923</v>
      </c>
      <c r="S1192" s="9">
        <f t="shared" si="84"/>
        <v>2000</v>
      </c>
      <c r="T1192" s="3">
        <v>44561</v>
      </c>
      <c r="U1192" s="8" t="s">
        <v>5160</v>
      </c>
      <c r="V1192" s="3">
        <v>44685</v>
      </c>
      <c r="W1192" s="8" t="s">
        <v>5928</v>
      </c>
      <c r="X1192" s="8">
        <v>14</v>
      </c>
      <c r="Y1192" s="10">
        <f t="shared" si="83"/>
        <v>28000</v>
      </c>
      <c r="Z1192" s="10">
        <f>IFERROR(INDEX(EFs!B:B,MATCH(P1192,EFs!A:A,0))*Dataset!Y1192/1000,0)</f>
        <v>25.435001788000001</v>
      </c>
      <c r="AA1192">
        <v>32.724102999999999</v>
      </c>
      <c r="AB1192">
        <v>-117.170912</v>
      </c>
      <c r="AC1192">
        <v>0.5</v>
      </c>
      <c r="AD1192" t="s">
        <v>18422</v>
      </c>
      <c r="AI1192" t="s">
        <v>18389</v>
      </c>
      <c r="AJ1192" t="s">
        <v>18390</v>
      </c>
      <c r="AK1192" t="s">
        <v>18391</v>
      </c>
      <c r="AL1192">
        <v>92101</v>
      </c>
      <c r="AM1192" t="s">
        <v>18392</v>
      </c>
      <c r="AN1192" t="s">
        <v>18397</v>
      </c>
    </row>
    <row r="1193" spans="1:40" ht="57.6" x14ac:dyDescent="0.3">
      <c r="A1193" t="s">
        <v>5929</v>
      </c>
      <c r="B1193" s="2" t="s">
        <v>15</v>
      </c>
      <c r="C1193" s="3">
        <v>40025</v>
      </c>
      <c r="D1193" t="s">
        <v>16</v>
      </c>
      <c r="E1193" t="s">
        <v>2853</v>
      </c>
      <c r="F1193" t="s">
        <v>5930</v>
      </c>
      <c r="G1193" t="s">
        <v>5931</v>
      </c>
      <c r="H1193" s="2" t="s">
        <v>235</v>
      </c>
      <c r="I1193" s="2" t="s">
        <v>236</v>
      </c>
      <c r="J1193" s="1" t="s">
        <v>5932</v>
      </c>
      <c r="K1193" s="1">
        <f t="shared" si="81"/>
        <v>1</v>
      </c>
      <c r="L1193" s="1">
        <f t="shared" si="81"/>
        <v>0</v>
      </c>
      <c r="M1193" s="1">
        <f t="shared" si="81"/>
        <v>0</v>
      </c>
      <c r="N1193" s="1">
        <f t="shared" si="81"/>
        <v>0</v>
      </c>
      <c r="O1193" s="1">
        <f t="shared" si="82"/>
        <v>1</v>
      </c>
      <c r="P1193" s="1" t="s">
        <v>18346</v>
      </c>
      <c r="Q1193" s="1">
        <v>125</v>
      </c>
      <c r="R1193" s="1">
        <v>190</v>
      </c>
      <c r="S1193" s="9">
        <f t="shared" si="84"/>
        <v>125</v>
      </c>
      <c r="T1193" s="3">
        <v>44532</v>
      </c>
      <c r="U1193" s="8" t="s">
        <v>5933</v>
      </c>
      <c r="V1193" s="3">
        <v>44532</v>
      </c>
      <c r="W1193" s="8" t="s">
        <v>792</v>
      </c>
      <c r="X1193" s="8">
        <v>12.1</v>
      </c>
      <c r="Y1193" s="10">
        <f t="shared" si="83"/>
        <v>1512.5</v>
      </c>
      <c r="Z1193" s="10">
        <f>IFERROR(INDEX(EFs!B:B,MATCH(P1193,EFs!A:A,0))*Dataset!Y1193/1000,0)</f>
        <v>1.3739442930125001</v>
      </c>
      <c r="AA1193">
        <v>32.780608999999998</v>
      </c>
      <c r="AB1193">
        <v>-117.1362</v>
      </c>
      <c r="AC1193">
        <v>1</v>
      </c>
      <c r="AD1193" t="s">
        <v>18387</v>
      </c>
      <c r="AE1193">
        <v>9060</v>
      </c>
      <c r="AF1193" t="s">
        <v>18770</v>
      </c>
      <c r="AI1193" t="s">
        <v>18389</v>
      </c>
      <c r="AJ1193" t="s">
        <v>18390</v>
      </c>
      <c r="AK1193" t="s">
        <v>18391</v>
      </c>
      <c r="AL1193">
        <v>92108</v>
      </c>
      <c r="AM1193" t="s">
        <v>18392</v>
      </c>
      <c r="AN1193" t="s">
        <v>18393</v>
      </c>
    </row>
    <row r="1194" spans="1:40" ht="28.8" x14ac:dyDescent="0.3">
      <c r="A1194" t="s">
        <v>5934</v>
      </c>
      <c r="B1194" s="2" t="s">
        <v>15</v>
      </c>
      <c r="C1194" s="3">
        <v>40025</v>
      </c>
      <c r="D1194" t="s">
        <v>193</v>
      </c>
      <c r="E1194" t="s">
        <v>4743</v>
      </c>
      <c r="F1194" t="s">
        <v>27</v>
      </c>
      <c r="G1194" t="s">
        <v>5935</v>
      </c>
      <c r="H1194" s="2" t="s">
        <v>1579</v>
      </c>
      <c r="I1194" s="2" t="s">
        <v>30</v>
      </c>
      <c r="J1194" s="1" t="s">
        <v>5936</v>
      </c>
      <c r="K1194" s="1">
        <f t="shared" si="81"/>
        <v>1</v>
      </c>
      <c r="L1194" s="1">
        <f t="shared" si="81"/>
        <v>0</v>
      </c>
      <c r="M1194" s="1">
        <f t="shared" si="81"/>
        <v>0</v>
      </c>
      <c r="N1194" s="1">
        <f t="shared" si="81"/>
        <v>0</v>
      </c>
      <c r="O1194" s="1">
        <f t="shared" si="82"/>
        <v>1</v>
      </c>
      <c r="P1194" s="1" t="s">
        <v>18346</v>
      </c>
      <c r="Q1194" s="1" t="s">
        <v>18355</v>
      </c>
      <c r="R1194" s="1">
        <v>1200</v>
      </c>
      <c r="S1194" s="9">
        <f t="shared" si="84"/>
        <v>894.84</v>
      </c>
      <c r="T1194" s="3">
        <v>44348</v>
      </c>
      <c r="U1194" s="8" t="s">
        <v>3790</v>
      </c>
      <c r="V1194" s="3">
        <v>44712</v>
      </c>
      <c r="W1194" s="8" t="s">
        <v>5937</v>
      </c>
      <c r="X1194" s="8">
        <v>6.5</v>
      </c>
      <c r="Y1194" s="10">
        <f t="shared" si="83"/>
        <v>5816.46</v>
      </c>
      <c r="Z1194" s="10">
        <f>IFERROR(INDEX(EFs!B:B,MATCH(P1194,EFs!A:A,0))*Dataset!Y1194/1000,0)</f>
        <v>5.2836310892796599</v>
      </c>
      <c r="AA1194">
        <v>32.954461000000002</v>
      </c>
      <c r="AB1194">
        <v>-117.042641</v>
      </c>
      <c r="AC1194">
        <v>1</v>
      </c>
      <c r="AD1194" t="s">
        <v>18394</v>
      </c>
      <c r="AE1194">
        <v>13325</v>
      </c>
      <c r="AF1194" t="s">
        <v>19007</v>
      </c>
      <c r="AI1194" t="s">
        <v>18600</v>
      </c>
      <c r="AJ1194" t="s">
        <v>18390</v>
      </c>
      <c r="AK1194" t="s">
        <v>18391</v>
      </c>
      <c r="AL1194">
        <v>92064</v>
      </c>
      <c r="AM1194" t="s">
        <v>18392</v>
      </c>
      <c r="AN1194" t="s">
        <v>18397</v>
      </c>
    </row>
    <row r="1195" spans="1:40" ht="43.2" x14ac:dyDescent="0.3">
      <c r="A1195" t="s">
        <v>5938</v>
      </c>
      <c r="B1195" s="2" t="s">
        <v>15</v>
      </c>
      <c r="C1195" s="3">
        <v>40025</v>
      </c>
      <c r="D1195" t="s">
        <v>25</v>
      </c>
      <c r="E1195" t="s">
        <v>5939</v>
      </c>
      <c r="G1195" t="s">
        <v>5940</v>
      </c>
      <c r="H1195" s="2" t="s">
        <v>444</v>
      </c>
      <c r="I1195" s="2" t="s">
        <v>155</v>
      </c>
      <c r="J1195" s="1" t="s">
        <v>5941</v>
      </c>
      <c r="K1195" s="1">
        <f t="shared" si="81"/>
        <v>1</v>
      </c>
      <c r="L1195" s="1">
        <f t="shared" si="81"/>
        <v>0</v>
      </c>
      <c r="M1195" s="1">
        <f t="shared" si="81"/>
        <v>0</v>
      </c>
      <c r="N1195" s="1">
        <f t="shared" si="81"/>
        <v>0</v>
      </c>
      <c r="O1195" s="1">
        <f t="shared" si="82"/>
        <v>1</v>
      </c>
      <c r="P1195" s="1" t="s">
        <v>18346</v>
      </c>
      <c r="Q1195" s="1" t="s">
        <v>18355</v>
      </c>
      <c r="R1195" s="1">
        <v>67</v>
      </c>
      <c r="S1195" s="9">
        <f t="shared" si="84"/>
        <v>49.9619</v>
      </c>
      <c r="T1195" s="3">
        <v>44561</v>
      </c>
      <c r="U1195" s="8" t="s">
        <v>5942</v>
      </c>
      <c r="V1195" s="3">
        <v>44728</v>
      </c>
      <c r="W1195" s="8" t="s">
        <v>5943</v>
      </c>
      <c r="X1195" s="8">
        <v>28.3</v>
      </c>
      <c r="Y1195" s="10">
        <f t="shared" si="83"/>
        <v>1413.9217699999999</v>
      </c>
      <c r="Z1195" s="10">
        <f>IFERROR(INDEX(EFs!B:B,MATCH(P1195,EFs!A:A,0))*Dataset!Y1195/1000,0)</f>
        <v>1.28439652671579</v>
      </c>
      <c r="AA1195">
        <v>33.005870999999999</v>
      </c>
      <c r="AB1195">
        <v>-116.586811</v>
      </c>
      <c r="AC1195">
        <v>1</v>
      </c>
      <c r="AD1195" t="s">
        <v>18387</v>
      </c>
      <c r="AE1195">
        <v>35879</v>
      </c>
      <c r="AF1195" t="s">
        <v>19008</v>
      </c>
      <c r="AI1195" t="s">
        <v>18474</v>
      </c>
      <c r="AJ1195" t="s">
        <v>18390</v>
      </c>
      <c r="AK1195" t="s">
        <v>18391</v>
      </c>
      <c r="AL1195">
        <v>92036</v>
      </c>
      <c r="AM1195" t="s">
        <v>18392</v>
      </c>
      <c r="AN1195" t="s">
        <v>18393</v>
      </c>
    </row>
    <row r="1196" spans="1:40" ht="43.2" x14ac:dyDescent="0.3">
      <c r="A1196" t="s">
        <v>5944</v>
      </c>
      <c r="B1196" s="2" t="s">
        <v>15</v>
      </c>
      <c r="C1196" s="3">
        <v>40025</v>
      </c>
      <c r="D1196" t="s">
        <v>193</v>
      </c>
      <c r="E1196" t="s">
        <v>5945</v>
      </c>
      <c r="F1196" t="s">
        <v>1030</v>
      </c>
      <c r="G1196" t="s">
        <v>5946</v>
      </c>
      <c r="H1196" s="2" t="s">
        <v>1020</v>
      </c>
      <c r="I1196" s="2" t="s">
        <v>92</v>
      </c>
      <c r="J1196" s="1" t="s">
        <v>5947</v>
      </c>
      <c r="K1196" s="1">
        <f t="shared" si="81"/>
        <v>1</v>
      </c>
      <c r="L1196" s="1">
        <f t="shared" si="81"/>
        <v>0</v>
      </c>
      <c r="M1196" s="1">
        <f t="shared" si="81"/>
        <v>0</v>
      </c>
      <c r="N1196" s="1">
        <f t="shared" si="81"/>
        <v>0</v>
      </c>
      <c r="O1196" s="1">
        <f t="shared" si="82"/>
        <v>1</v>
      </c>
      <c r="P1196" s="1" t="s">
        <v>18346</v>
      </c>
      <c r="Q1196" s="1">
        <v>230</v>
      </c>
      <c r="R1196" s="1">
        <v>346</v>
      </c>
      <c r="S1196" s="9">
        <f t="shared" si="84"/>
        <v>230</v>
      </c>
      <c r="T1196" s="3">
        <v>44672</v>
      </c>
      <c r="U1196" s="8" t="s">
        <v>5948</v>
      </c>
      <c r="V1196" s="3">
        <v>44672</v>
      </c>
      <c r="W1196" s="8" t="s">
        <v>5949</v>
      </c>
      <c r="X1196" s="8">
        <v>2</v>
      </c>
      <c r="Y1196" s="10">
        <f t="shared" si="83"/>
        <v>460</v>
      </c>
      <c r="Z1196" s="10">
        <f>IFERROR(INDEX(EFs!B:B,MATCH(P1196,EFs!A:A,0))*Dataset!Y1196/1000,0)</f>
        <v>0.41786074366000003</v>
      </c>
      <c r="AA1196">
        <v>32.699235000000002</v>
      </c>
      <c r="AB1196">
        <v>-117.209642</v>
      </c>
      <c r="AC1196">
        <v>0.5</v>
      </c>
      <c r="AD1196" t="s">
        <v>18422</v>
      </c>
      <c r="AI1196" t="s">
        <v>18458</v>
      </c>
      <c r="AJ1196" t="s">
        <v>18390</v>
      </c>
      <c r="AK1196" t="s">
        <v>18391</v>
      </c>
      <c r="AL1196">
        <v>92118</v>
      </c>
      <c r="AM1196" t="s">
        <v>18392</v>
      </c>
      <c r="AN1196" t="s">
        <v>18397</v>
      </c>
    </row>
    <row r="1197" spans="1:40" ht="43.2" x14ac:dyDescent="0.3">
      <c r="A1197" t="s">
        <v>5950</v>
      </c>
      <c r="B1197" s="2" t="s">
        <v>15</v>
      </c>
      <c r="C1197" s="3">
        <v>40025</v>
      </c>
      <c r="D1197" t="s">
        <v>193</v>
      </c>
      <c r="E1197" t="s">
        <v>5945</v>
      </c>
      <c r="F1197" t="s">
        <v>1030</v>
      </c>
      <c r="G1197" t="s">
        <v>5946</v>
      </c>
      <c r="H1197" s="2" t="s">
        <v>1020</v>
      </c>
      <c r="I1197" s="2" t="s">
        <v>92</v>
      </c>
      <c r="J1197" s="1" t="s">
        <v>5951</v>
      </c>
      <c r="K1197" s="1">
        <f t="shared" si="81"/>
        <v>1</v>
      </c>
      <c r="L1197" s="1">
        <f t="shared" si="81"/>
        <v>0</v>
      </c>
      <c r="M1197" s="1">
        <f t="shared" si="81"/>
        <v>0</v>
      </c>
      <c r="N1197" s="1">
        <f t="shared" si="81"/>
        <v>0</v>
      </c>
      <c r="O1197" s="1">
        <f t="shared" si="82"/>
        <v>1</v>
      </c>
      <c r="P1197" s="1" t="s">
        <v>18346</v>
      </c>
      <c r="Q1197" s="1">
        <v>180</v>
      </c>
      <c r="R1197" s="1">
        <v>284</v>
      </c>
      <c r="S1197" s="9">
        <f t="shared" si="84"/>
        <v>180</v>
      </c>
      <c r="T1197" s="3">
        <v>44672</v>
      </c>
      <c r="U1197" s="8" t="s">
        <v>2508</v>
      </c>
      <c r="V1197" s="3">
        <v>44672</v>
      </c>
      <c r="W1197" s="8" t="s">
        <v>4427</v>
      </c>
      <c r="X1197" s="8">
        <v>1.5</v>
      </c>
      <c r="Y1197" s="10">
        <f t="shared" si="83"/>
        <v>270</v>
      </c>
      <c r="Z1197" s="10">
        <f>IFERROR(INDEX(EFs!B:B,MATCH(P1197,EFs!A:A,0))*Dataset!Y1197/1000,0)</f>
        <v>0.24526608867000002</v>
      </c>
      <c r="AA1197">
        <v>32.699235000000002</v>
      </c>
      <c r="AB1197">
        <v>-117.209642</v>
      </c>
      <c r="AC1197">
        <v>0.5</v>
      </c>
      <c r="AD1197" t="s">
        <v>18422</v>
      </c>
      <c r="AI1197" t="s">
        <v>18458</v>
      </c>
      <c r="AJ1197" t="s">
        <v>18390</v>
      </c>
      <c r="AK1197" t="s">
        <v>18391</v>
      </c>
      <c r="AL1197">
        <v>92118</v>
      </c>
      <c r="AM1197" t="s">
        <v>18392</v>
      </c>
      <c r="AN1197" t="s">
        <v>18397</v>
      </c>
    </row>
    <row r="1198" spans="1:40" ht="28.8" x14ac:dyDescent="0.3">
      <c r="A1198" t="s">
        <v>5952</v>
      </c>
      <c r="B1198" s="2" t="s">
        <v>15</v>
      </c>
      <c r="C1198" s="3">
        <v>40025</v>
      </c>
      <c r="D1198" t="s">
        <v>25</v>
      </c>
      <c r="E1198" t="s">
        <v>5953</v>
      </c>
      <c r="F1198" t="s">
        <v>5954</v>
      </c>
      <c r="G1198" t="s">
        <v>5955</v>
      </c>
      <c r="H1198" s="2" t="s">
        <v>627</v>
      </c>
      <c r="I1198" s="2" t="s">
        <v>306</v>
      </c>
      <c r="J1198" s="1" t="s">
        <v>5956</v>
      </c>
      <c r="K1198" s="1">
        <f t="shared" si="81"/>
        <v>1</v>
      </c>
      <c r="L1198" s="1">
        <f t="shared" si="81"/>
        <v>0</v>
      </c>
      <c r="M1198" s="1">
        <f t="shared" si="81"/>
        <v>0</v>
      </c>
      <c r="N1198" s="1">
        <f t="shared" si="81"/>
        <v>0</v>
      </c>
      <c r="O1198" s="1">
        <f t="shared" si="82"/>
        <v>1</v>
      </c>
      <c r="P1198" s="1" t="s">
        <v>18346</v>
      </c>
      <c r="Q1198" s="1" t="s">
        <v>18355</v>
      </c>
      <c r="R1198" s="1">
        <v>102</v>
      </c>
      <c r="S1198" s="9">
        <f t="shared" si="84"/>
        <v>76.061400000000006</v>
      </c>
      <c r="T1198" s="3">
        <v>44725</v>
      </c>
      <c r="U1198" s="8" t="s">
        <v>439</v>
      </c>
      <c r="V1198" s="3">
        <v>44725</v>
      </c>
      <c r="W1198" s="8" t="s">
        <v>439</v>
      </c>
      <c r="X1198" s="8">
        <v>0</v>
      </c>
      <c r="Y1198" s="10">
        <f t="shared" si="83"/>
        <v>0</v>
      </c>
      <c r="Z1198" s="10">
        <f>IFERROR(INDEX(EFs!B:B,MATCH(P1198,EFs!A:A,0))*Dataset!Y1198/1000,0)</f>
        <v>0</v>
      </c>
      <c r="AA1198">
        <v>32.780856999999997</v>
      </c>
      <c r="AB1198">
        <v>-116.986318</v>
      </c>
      <c r="AC1198">
        <v>1</v>
      </c>
      <c r="AD1198" t="s">
        <v>18387</v>
      </c>
      <c r="AE1198">
        <v>1100</v>
      </c>
      <c r="AF1198" t="s">
        <v>19009</v>
      </c>
      <c r="AI1198" t="s">
        <v>18449</v>
      </c>
      <c r="AJ1198" t="s">
        <v>18390</v>
      </c>
      <c r="AK1198" t="s">
        <v>18391</v>
      </c>
      <c r="AL1198">
        <v>92020</v>
      </c>
      <c r="AM1198" t="s">
        <v>18392</v>
      </c>
      <c r="AN1198" t="s">
        <v>18393</v>
      </c>
    </row>
    <row r="1199" spans="1:40" ht="43.2" x14ac:dyDescent="0.3">
      <c r="A1199" t="s">
        <v>5957</v>
      </c>
      <c r="B1199" s="2" t="s">
        <v>15</v>
      </c>
      <c r="C1199" s="3">
        <v>40025</v>
      </c>
      <c r="D1199" t="s">
        <v>193</v>
      </c>
      <c r="E1199" t="s">
        <v>5958</v>
      </c>
      <c r="F1199" t="s">
        <v>27</v>
      </c>
      <c r="G1199" t="s">
        <v>5959</v>
      </c>
      <c r="H1199" s="2" t="s">
        <v>1013</v>
      </c>
      <c r="I1199" s="2" t="s">
        <v>236</v>
      </c>
      <c r="J1199" s="1" t="s">
        <v>5960</v>
      </c>
      <c r="K1199" s="1">
        <f t="shared" si="81"/>
        <v>1</v>
      </c>
      <c r="L1199" s="1">
        <f t="shared" si="81"/>
        <v>0</v>
      </c>
      <c r="M1199" s="1">
        <f t="shared" si="81"/>
        <v>0</v>
      </c>
      <c r="N1199" s="1">
        <f t="shared" si="81"/>
        <v>0</v>
      </c>
      <c r="O1199" s="1">
        <f t="shared" si="82"/>
        <v>1</v>
      </c>
      <c r="P1199" s="1" t="s">
        <v>18346</v>
      </c>
      <c r="Q1199" s="1">
        <v>500</v>
      </c>
      <c r="R1199" s="1">
        <v>200</v>
      </c>
      <c r="S1199" s="9">
        <f t="shared" si="84"/>
        <v>500</v>
      </c>
      <c r="T1199" s="3">
        <v>44561</v>
      </c>
      <c r="U1199" s="8" t="s">
        <v>5961</v>
      </c>
      <c r="V1199" s="3">
        <v>44792</v>
      </c>
      <c r="W1199" s="8" t="s">
        <v>4896</v>
      </c>
      <c r="X1199" s="8">
        <v>33.299999999999997</v>
      </c>
      <c r="Y1199" s="10">
        <f t="shared" si="83"/>
        <v>16650</v>
      </c>
      <c r="Z1199" s="10">
        <f>IFERROR(INDEX(EFs!B:B,MATCH(P1199,EFs!A:A,0))*Dataset!Y1199/1000,0)</f>
        <v>15.124742134649999</v>
      </c>
      <c r="AA1199">
        <v>32.949852</v>
      </c>
      <c r="AB1199">
        <v>-117.237495</v>
      </c>
      <c r="AC1199">
        <v>1</v>
      </c>
      <c r="AD1199" t="s">
        <v>18387</v>
      </c>
      <c r="AE1199">
        <v>12780</v>
      </c>
      <c r="AF1199" t="s">
        <v>18484</v>
      </c>
      <c r="AI1199" t="s">
        <v>18389</v>
      </c>
      <c r="AJ1199" t="s">
        <v>18390</v>
      </c>
      <c r="AK1199" t="s">
        <v>18391</v>
      </c>
      <c r="AL1199">
        <v>92130</v>
      </c>
      <c r="AM1199" t="s">
        <v>18392</v>
      </c>
      <c r="AN1199" t="s">
        <v>18393</v>
      </c>
    </row>
    <row r="1200" spans="1:40" ht="57.6" x14ac:dyDescent="0.3">
      <c r="A1200" t="s">
        <v>5962</v>
      </c>
      <c r="B1200" s="2" t="s">
        <v>15</v>
      </c>
      <c r="C1200" s="3">
        <v>40025</v>
      </c>
      <c r="D1200" t="s">
        <v>193</v>
      </c>
      <c r="E1200" t="s">
        <v>5963</v>
      </c>
      <c r="F1200" t="s">
        <v>5964</v>
      </c>
      <c r="G1200" t="s">
        <v>5965</v>
      </c>
      <c r="H1200" s="2" t="s">
        <v>19</v>
      </c>
      <c r="I1200" s="2" t="s">
        <v>20</v>
      </c>
      <c r="J1200" s="1" t="s">
        <v>5966</v>
      </c>
      <c r="K1200" s="1">
        <f t="shared" si="81"/>
        <v>1</v>
      </c>
      <c r="L1200" s="1">
        <f t="shared" si="81"/>
        <v>0</v>
      </c>
      <c r="M1200" s="1">
        <f t="shared" si="81"/>
        <v>0</v>
      </c>
      <c r="N1200" s="1">
        <f t="shared" si="81"/>
        <v>0</v>
      </c>
      <c r="O1200" s="1">
        <f t="shared" si="82"/>
        <v>1</v>
      </c>
      <c r="P1200" s="1" t="s">
        <v>18346</v>
      </c>
      <c r="Q1200" s="1">
        <v>1000</v>
      </c>
      <c r="R1200" s="1">
        <v>1480</v>
      </c>
      <c r="S1200" s="9">
        <f t="shared" si="84"/>
        <v>1000</v>
      </c>
      <c r="T1200" s="8"/>
      <c r="U1200" s="8"/>
      <c r="V1200" s="8"/>
      <c r="W1200" s="8"/>
      <c r="X1200" s="8"/>
      <c r="Y1200" s="10">
        <f t="shared" si="83"/>
        <v>0</v>
      </c>
      <c r="Z1200" s="10">
        <f>IFERROR(INDEX(EFs!B:B,MATCH(P1200,EFs!A:A,0))*Dataset!Y1200/1000,0)</f>
        <v>0</v>
      </c>
      <c r="AA1200">
        <v>32.706913</v>
      </c>
      <c r="AB1200">
        <v>-117.158738</v>
      </c>
      <c r="AC1200">
        <v>1</v>
      </c>
      <c r="AD1200" t="s">
        <v>18387</v>
      </c>
      <c r="AE1200">
        <v>675</v>
      </c>
      <c r="AF1200" t="s">
        <v>19010</v>
      </c>
      <c r="AI1200" t="s">
        <v>18389</v>
      </c>
      <c r="AJ1200" t="s">
        <v>18390</v>
      </c>
      <c r="AK1200" t="s">
        <v>18391</v>
      </c>
      <c r="AL1200">
        <v>92101</v>
      </c>
      <c r="AM1200" t="s">
        <v>18392</v>
      </c>
      <c r="AN1200" t="s">
        <v>18393</v>
      </c>
    </row>
    <row r="1201" spans="1:40" ht="43.2" x14ac:dyDescent="0.3">
      <c r="A1201" t="s">
        <v>5967</v>
      </c>
      <c r="B1201" s="2" t="s">
        <v>15</v>
      </c>
      <c r="C1201" s="3">
        <v>40025</v>
      </c>
      <c r="D1201" t="s">
        <v>193</v>
      </c>
      <c r="E1201" t="s">
        <v>2558</v>
      </c>
      <c r="F1201" t="s">
        <v>2559</v>
      </c>
      <c r="G1201" t="s">
        <v>5968</v>
      </c>
      <c r="H1201" s="2" t="s">
        <v>1579</v>
      </c>
      <c r="I1201" s="2" t="s">
        <v>30</v>
      </c>
      <c r="J1201" s="1" t="s">
        <v>5969</v>
      </c>
      <c r="K1201" s="1">
        <f t="shared" si="81"/>
        <v>1</v>
      </c>
      <c r="L1201" s="1">
        <f t="shared" si="81"/>
        <v>0</v>
      </c>
      <c r="M1201" s="1">
        <f t="shared" si="81"/>
        <v>0</v>
      </c>
      <c r="N1201" s="1">
        <f t="shared" si="81"/>
        <v>0</v>
      </c>
      <c r="O1201" s="1">
        <f t="shared" si="82"/>
        <v>1</v>
      </c>
      <c r="P1201" s="1" t="s">
        <v>18346</v>
      </c>
      <c r="Q1201" s="1">
        <v>250</v>
      </c>
      <c r="R1201" s="1">
        <v>27</v>
      </c>
      <c r="S1201" s="9">
        <f t="shared" si="84"/>
        <v>250</v>
      </c>
      <c r="T1201" s="3">
        <v>44673</v>
      </c>
      <c r="U1201" s="8" t="s">
        <v>5970</v>
      </c>
      <c r="V1201" s="3">
        <v>44673</v>
      </c>
      <c r="W1201" s="8" t="s">
        <v>5971</v>
      </c>
      <c r="X1201" s="8">
        <v>3.6</v>
      </c>
      <c r="Y1201" s="10">
        <f t="shared" si="83"/>
        <v>900</v>
      </c>
      <c r="Z1201" s="10">
        <f>IFERROR(INDEX(EFs!B:B,MATCH(P1201,EFs!A:A,0))*Dataset!Y1201/1000,0)</f>
        <v>0.81755362890000005</v>
      </c>
      <c r="AA1201">
        <v>32.936746999999997</v>
      </c>
      <c r="AB1201">
        <v>-117.03507999999999</v>
      </c>
      <c r="AC1201">
        <v>1</v>
      </c>
      <c r="AD1201" t="s">
        <v>18387</v>
      </c>
      <c r="AE1201">
        <v>12175</v>
      </c>
      <c r="AF1201" t="s">
        <v>19011</v>
      </c>
      <c r="AI1201" t="s">
        <v>18600</v>
      </c>
      <c r="AJ1201" t="s">
        <v>18390</v>
      </c>
      <c r="AK1201" t="s">
        <v>18391</v>
      </c>
      <c r="AL1201">
        <v>92064</v>
      </c>
      <c r="AM1201" t="s">
        <v>18392</v>
      </c>
      <c r="AN1201" t="s">
        <v>18393</v>
      </c>
    </row>
    <row r="1202" spans="1:40" ht="72" x14ac:dyDescent="0.3">
      <c r="A1202" t="s">
        <v>5972</v>
      </c>
      <c r="B1202" s="2" t="s">
        <v>15</v>
      </c>
      <c r="C1202" s="3">
        <v>40025</v>
      </c>
      <c r="D1202" t="s">
        <v>16</v>
      </c>
      <c r="E1202" t="s">
        <v>462</v>
      </c>
      <c r="F1202" t="s">
        <v>5973</v>
      </c>
      <c r="G1202" t="s">
        <v>5974</v>
      </c>
      <c r="H1202" s="2" t="s">
        <v>776</v>
      </c>
      <c r="I1202" s="2" t="s">
        <v>155</v>
      </c>
      <c r="J1202" s="1" t="s">
        <v>5975</v>
      </c>
      <c r="K1202" s="1">
        <f t="shared" si="81"/>
        <v>1</v>
      </c>
      <c r="L1202" s="1">
        <f t="shared" si="81"/>
        <v>0</v>
      </c>
      <c r="M1202" s="1">
        <f t="shared" si="81"/>
        <v>1</v>
      </c>
      <c r="N1202" s="1">
        <f t="shared" si="81"/>
        <v>0</v>
      </c>
      <c r="O1202" s="1">
        <f t="shared" si="82"/>
        <v>2</v>
      </c>
      <c r="P1202" s="1" t="s">
        <v>18346</v>
      </c>
      <c r="Q1202" s="1" t="s">
        <v>18355</v>
      </c>
      <c r="R1202" s="1">
        <v>635</v>
      </c>
      <c r="S1202" s="9">
        <f t="shared" si="84"/>
        <v>473.51949999999999</v>
      </c>
      <c r="T1202" s="3">
        <v>44549</v>
      </c>
      <c r="U1202" s="8" t="s">
        <v>5976</v>
      </c>
      <c r="V1202" s="3">
        <v>44693</v>
      </c>
      <c r="W1202" s="8" t="s">
        <v>5977</v>
      </c>
      <c r="X1202" s="8">
        <v>16.8</v>
      </c>
      <c r="Y1202" s="10">
        <f t="shared" si="83"/>
        <v>7955.1275999999998</v>
      </c>
      <c r="Z1202" s="10">
        <f>IFERROR(INDEX(EFs!B:B,MATCH(P1202,EFs!A:A,0))*Dataset!Y1202/1000,0)</f>
        <v>7.22638159749172</v>
      </c>
      <c r="AA1202">
        <v>33.120303999999997</v>
      </c>
      <c r="AB1202">
        <v>-117.092101</v>
      </c>
      <c r="AC1202">
        <v>1</v>
      </c>
      <c r="AD1202" t="s">
        <v>18394</v>
      </c>
      <c r="AE1202">
        <v>755</v>
      </c>
      <c r="AF1202" t="s">
        <v>19012</v>
      </c>
      <c r="AI1202" t="s">
        <v>18421</v>
      </c>
      <c r="AJ1202" t="s">
        <v>18390</v>
      </c>
      <c r="AK1202" t="s">
        <v>18391</v>
      </c>
      <c r="AL1202">
        <v>92025</v>
      </c>
      <c r="AM1202" t="s">
        <v>18392</v>
      </c>
      <c r="AN1202" t="s">
        <v>18397</v>
      </c>
    </row>
    <row r="1203" spans="1:40" ht="43.2" x14ac:dyDescent="0.3">
      <c r="A1203" t="s">
        <v>5978</v>
      </c>
      <c r="B1203" s="2" t="s">
        <v>15</v>
      </c>
      <c r="C1203" s="3">
        <v>40025</v>
      </c>
      <c r="D1203" t="s">
        <v>16</v>
      </c>
      <c r="E1203" t="s">
        <v>5979</v>
      </c>
      <c r="G1203" t="s">
        <v>5980</v>
      </c>
      <c r="H1203" s="2" t="s">
        <v>523</v>
      </c>
      <c r="I1203" s="2" t="s">
        <v>164</v>
      </c>
      <c r="J1203" s="1" t="s">
        <v>5981</v>
      </c>
      <c r="K1203" s="1">
        <f t="shared" si="81"/>
        <v>0</v>
      </c>
      <c r="L1203" s="1">
        <f t="shared" si="81"/>
        <v>0</v>
      </c>
      <c r="M1203" s="1">
        <f t="shared" si="81"/>
        <v>0</v>
      </c>
      <c r="N1203" s="1">
        <f t="shared" si="81"/>
        <v>1</v>
      </c>
      <c r="O1203" s="1">
        <f t="shared" si="82"/>
        <v>1</v>
      </c>
      <c r="P1203" s="1" t="s">
        <v>18347</v>
      </c>
      <c r="Q1203" s="1">
        <v>45</v>
      </c>
      <c r="R1203" s="1" t="s">
        <v>18352</v>
      </c>
      <c r="S1203" s="9">
        <f t="shared" si="84"/>
        <v>45</v>
      </c>
      <c r="T1203" s="3">
        <v>44363</v>
      </c>
      <c r="U1203" s="8" t="s">
        <v>77</v>
      </c>
      <c r="V1203" s="3">
        <v>44363</v>
      </c>
      <c r="W1203" s="8" t="s">
        <v>5982</v>
      </c>
      <c r="X1203" s="8">
        <v>1.9</v>
      </c>
      <c r="Y1203" s="10">
        <f t="shared" si="83"/>
        <v>85.5</v>
      </c>
      <c r="Z1203" s="10">
        <f>IFERROR(INDEX(EFs!B:B,MATCH(P1203,EFs!A:A,0))*Dataset!Y1203/1000,0)</f>
        <v>7.0443450000000005E-2</v>
      </c>
      <c r="AA1203">
        <v>33.222664999999999</v>
      </c>
      <c r="AB1203">
        <v>-117.36369000000001</v>
      </c>
      <c r="AC1203">
        <v>1</v>
      </c>
      <c r="AD1203" t="s">
        <v>18394</v>
      </c>
      <c r="AE1203">
        <v>650</v>
      </c>
      <c r="AF1203" t="s">
        <v>18879</v>
      </c>
      <c r="AI1203" t="s">
        <v>18410</v>
      </c>
      <c r="AJ1203" t="s">
        <v>18390</v>
      </c>
      <c r="AK1203" t="s">
        <v>18391</v>
      </c>
      <c r="AL1203">
        <v>92058</v>
      </c>
      <c r="AM1203" t="s">
        <v>18392</v>
      </c>
      <c r="AN1203" t="s">
        <v>18397</v>
      </c>
    </row>
    <row r="1204" spans="1:40" ht="57.6" x14ac:dyDescent="0.3">
      <c r="A1204" t="s">
        <v>5983</v>
      </c>
      <c r="B1204" s="2" t="s">
        <v>15</v>
      </c>
      <c r="C1204" s="3">
        <v>40025</v>
      </c>
      <c r="D1204" t="s">
        <v>193</v>
      </c>
      <c r="E1204" t="s">
        <v>5984</v>
      </c>
      <c r="F1204" t="s">
        <v>1532</v>
      </c>
      <c r="G1204" t="s">
        <v>5985</v>
      </c>
      <c r="H1204" s="2" t="s">
        <v>610</v>
      </c>
      <c r="I1204" s="2" t="s">
        <v>30</v>
      </c>
      <c r="J1204" s="1" t="s">
        <v>5986</v>
      </c>
      <c r="K1204" s="1">
        <f t="shared" si="81"/>
        <v>1</v>
      </c>
      <c r="L1204" s="1">
        <f t="shared" si="81"/>
        <v>0</v>
      </c>
      <c r="M1204" s="1">
        <f t="shared" si="81"/>
        <v>0</v>
      </c>
      <c r="N1204" s="1">
        <f t="shared" si="81"/>
        <v>0</v>
      </c>
      <c r="O1204" s="1">
        <f t="shared" si="82"/>
        <v>1</v>
      </c>
      <c r="P1204" s="1" t="s">
        <v>18346</v>
      </c>
      <c r="Q1204" s="1">
        <v>400</v>
      </c>
      <c r="R1204" s="1">
        <v>602</v>
      </c>
      <c r="S1204" s="9">
        <f t="shared" si="84"/>
        <v>400</v>
      </c>
      <c r="T1204" s="3">
        <v>44645</v>
      </c>
      <c r="U1204" s="8" t="s">
        <v>5987</v>
      </c>
      <c r="V1204" s="3">
        <v>44645</v>
      </c>
      <c r="W1204" s="8" t="s">
        <v>5988</v>
      </c>
      <c r="X1204" s="8">
        <v>1</v>
      </c>
      <c r="Y1204" s="10">
        <f t="shared" si="83"/>
        <v>400</v>
      </c>
      <c r="Z1204" s="10">
        <f>IFERROR(INDEX(EFs!B:B,MATCH(P1204,EFs!A:A,0))*Dataset!Y1204/1000,0)</f>
        <v>0.36335716840000004</v>
      </c>
      <c r="AA1204">
        <v>33.026618999999997</v>
      </c>
      <c r="AB1204">
        <v>-117.11792199999999</v>
      </c>
      <c r="AC1204">
        <v>0.89</v>
      </c>
      <c r="AD1204" t="s">
        <v>18429</v>
      </c>
      <c r="AE1204">
        <v>10237</v>
      </c>
      <c r="AF1204" t="s">
        <v>19013</v>
      </c>
      <c r="AI1204" t="s">
        <v>18389</v>
      </c>
      <c r="AJ1204" t="s">
        <v>18390</v>
      </c>
      <c r="AK1204" t="s">
        <v>18391</v>
      </c>
      <c r="AL1204">
        <v>92127</v>
      </c>
      <c r="AM1204" t="s">
        <v>18392</v>
      </c>
      <c r="AN1204" t="s">
        <v>18393</v>
      </c>
    </row>
    <row r="1205" spans="1:40" ht="28.8" x14ac:dyDescent="0.3">
      <c r="A1205" t="s">
        <v>5989</v>
      </c>
      <c r="B1205" s="2" t="s">
        <v>15</v>
      </c>
      <c r="C1205" s="3">
        <v>40025</v>
      </c>
      <c r="D1205" t="s">
        <v>25</v>
      </c>
      <c r="E1205" t="s">
        <v>5548</v>
      </c>
      <c r="F1205" t="s">
        <v>72</v>
      </c>
      <c r="G1205" t="s">
        <v>5990</v>
      </c>
      <c r="H1205" s="2" t="s">
        <v>781</v>
      </c>
      <c r="I1205" s="2" t="s">
        <v>782</v>
      </c>
      <c r="J1205" s="1" t="s">
        <v>5991</v>
      </c>
      <c r="K1205" s="1">
        <f t="shared" si="81"/>
        <v>1</v>
      </c>
      <c r="L1205" s="1">
        <f t="shared" si="81"/>
        <v>0</v>
      </c>
      <c r="M1205" s="1">
        <f t="shared" si="81"/>
        <v>0</v>
      </c>
      <c r="N1205" s="1">
        <f t="shared" si="81"/>
        <v>0</v>
      </c>
      <c r="O1205" s="1">
        <f t="shared" si="82"/>
        <v>1</v>
      </c>
      <c r="P1205" s="1" t="s">
        <v>18346</v>
      </c>
      <c r="Q1205" s="1" t="s">
        <v>18355</v>
      </c>
      <c r="R1205" s="1">
        <v>896</v>
      </c>
      <c r="S1205" s="9">
        <f t="shared" si="84"/>
        <v>668.1472</v>
      </c>
      <c r="T1205" s="3">
        <v>44509</v>
      </c>
      <c r="U1205" s="8" t="s">
        <v>5992</v>
      </c>
      <c r="V1205" s="3">
        <v>44509</v>
      </c>
      <c r="W1205" s="8" t="s">
        <v>1288</v>
      </c>
      <c r="X1205" s="8">
        <v>12</v>
      </c>
      <c r="Y1205" s="10">
        <f t="shared" si="83"/>
        <v>8017.7664000000004</v>
      </c>
      <c r="Z1205" s="10">
        <f>IFERROR(INDEX(EFs!B:B,MATCH(P1205,EFs!A:A,0))*Dataset!Y1205/1000,0)</f>
        <v>7.2832822399916548</v>
      </c>
      <c r="AA1205">
        <v>32.897278999999997</v>
      </c>
      <c r="AB1205">
        <v>-117.201089</v>
      </c>
      <c r="AC1205">
        <v>1</v>
      </c>
      <c r="AD1205" t="s">
        <v>18387</v>
      </c>
      <c r="AE1205">
        <v>9645</v>
      </c>
      <c r="AF1205" t="s">
        <v>19014</v>
      </c>
      <c r="AI1205" t="s">
        <v>18389</v>
      </c>
      <c r="AJ1205" t="s">
        <v>18390</v>
      </c>
      <c r="AK1205" t="s">
        <v>18391</v>
      </c>
      <c r="AL1205">
        <v>92121</v>
      </c>
      <c r="AM1205" t="s">
        <v>18392</v>
      </c>
      <c r="AN1205" t="s">
        <v>18393</v>
      </c>
    </row>
    <row r="1206" spans="1:40" ht="57.6" x14ac:dyDescent="0.3">
      <c r="A1206" t="s">
        <v>5993</v>
      </c>
      <c r="B1206" s="2" t="s">
        <v>15</v>
      </c>
      <c r="C1206" s="3">
        <v>40025</v>
      </c>
      <c r="D1206" t="s">
        <v>193</v>
      </c>
      <c r="E1206" t="s">
        <v>5994</v>
      </c>
      <c r="G1206" t="s">
        <v>5995</v>
      </c>
      <c r="H1206" s="2" t="s">
        <v>669</v>
      </c>
      <c r="I1206" s="2" t="s">
        <v>236</v>
      </c>
      <c r="J1206" s="1" t="s">
        <v>5996</v>
      </c>
      <c r="K1206" s="1">
        <f t="shared" si="81"/>
        <v>1</v>
      </c>
      <c r="L1206" s="1">
        <f t="shared" si="81"/>
        <v>0</v>
      </c>
      <c r="M1206" s="1">
        <f t="shared" si="81"/>
        <v>0</v>
      </c>
      <c r="N1206" s="1">
        <f t="shared" si="81"/>
        <v>0</v>
      </c>
      <c r="O1206" s="1">
        <f t="shared" si="82"/>
        <v>1</v>
      </c>
      <c r="P1206" s="1" t="s">
        <v>18346</v>
      </c>
      <c r="Q1206" s="1">
        <v>125</v>
      </c>
      <c r="R1206" s="1">
        <v>190</v>
      </c>
      <c r="S1206" s="9">
        <f t="shared" si="84"/>
        <v>125</v>
      </c>
      <c r="T1206" s="3">
        <v>44529</v>
      </c>
      <c r="U1206" s="8" t="s">
        <v>5997</v>
      </c>
      <c r="V1206" s="3">
        <v>44529</v>
      </c>
      <c r="W1206" s="8" t="s">
        <v>1810</v>
      </c>
      <c r="X1206" s="8">
        <v>18.2</v>
      </c>
      <c r="Y1206" s="10">
        <f t="shared" si="83"/>
        <v>2275</v>
      </c>
      <c r="Z1206" s="10">
        <f>IFERROR(INDEX(EFs!B:B,MATCH(P1206,EFs!A:A,0))*Dataset!Y1206/1000,0)</f>
        <v>2.066593895275</v>
      </c>
      <c r="AA1206">
        <v>32.750258000000002</v>
      </c>
      <c r="AB1206">
        <v>-117.160402</v>
      </c>
      <c r="AC1206">
        <v>1</v>
      </c>
      <c r="AD1206" t="s">
        <v>18387</v>
      </c>
      <c r="AE1206">
        <v>550</v>
      </c>
      <c r="AF1206" t="s">
        <v>18916</v>
      </c>
      <c r="AG1206" t="s">
        <v>18510</v>
      </c>
      <c r="AH1206">
        <v>101</v>
      </c>
      <c r="AI1206" t="s">
        <v>18389</v>
      </c>
      <c r="AJ1206" t="s">
        <v>18390</v>
      </c>
      <c r="AK1206" t="s">
        <v>18391</v>
      </c>
      <c r="AL1206">
        <v>92103</v>
      </c>
      <c r="AM1206" t="s">
        <v>18392</v>
      </c>
      <c r="AN1206" t="s">
        <v>18393</v>
      </c>
    </row>
    <row r="1207" spans="1:40" ht="57.6" x14ac:dyDescent="0.3">
      <c r="A1207" t="s">
        <v>5998</v>
      </c>
      <c r="B1207" s="2" t="s">
        <v>15</v>
      </c>
      <c r="C1207" s="3">
        <v>40025</v>
      </c>
      <c r="D1207" t="s">
        <v>16</v>
      </c>
      <c r="E1207" t="s">
        <v>5999</v>
      </c>
      <c r="F1207" t="s">
        <v>27</v>
      </c>
      <c r="G1207" t="s">
        <v>6000</v>
      </c>
      <c r="H1207" s="2" t="s">
        <v>949</v>
      </c>
      <c r="I1207" s="2" t="s">
        <v>75</v>
      </c>
      <c r="J1207" s="1" t="s">
        <v>6001</v>
      </c>
      <c r="K1207" s="1">
        <f t="shared" si="81"/>
        <v>0</v>
      </c>
      <c r="L1207" s="1">
        <f t="shared" si="81"/>
        <v>0</v>
      </c>
      <c r="M1207" s="1">
        <f t="shared" si="81"/>
        <v>1</v>
      </c>
      <c r="N1207" s="1">
        <f t="shared" si="81"/>
        <v>0</v>
      </c>
      <c r="O1207" s="1">
        <f t="shared" si="82"/>
        <v>1</v>
      </c>
      <c r="P1207" s="1" t="s">
        <v>18348</v>
      </c>
      <c r="Q1207" s="1" t="s">
        <v>18355</v>
      </c>
      <c r="R1207" s="1">
        <v>55</v>
      </c>
      <c r="S1207" s="9">
        <f t="shared" si="84"/>
        <v>41.013500000000001</v>
      </c>
      <c r="T1207" s="3">
        <v>44562</v>
      </c>
      <c r="U1207" s="8" t="s">
        <v>1326</v>
      </c>
      <c r="V1207" s="3">
        <v>44562</v>
      </c>
      <c r="W1207" s="8" t="s">
        <v>6002</v>
      </c>
      <c r="X1207" s="8">
        <v>8.1999999999999993</v>
      </c>
      <c r="Y1207" s="10">
        <f t="shared" si="83"/>
        <v>336.3107</v>
      </c>
      <c r="Z1207" s="10">
        <f>IFERROR(INDEX(EFs!B:B,MATCH(P1207,EFs!A:A,0))*Dataset!Y1207/1000,0)</f>
        <v>0.24424756923589327</v>
      </c>
      <c r="AA1207">
        <v>33.103403</v>
      </c>
      <c r="AB1207">
        <v>-117.268579</v>
      </c>
      <c r="AC1207">
        <v>1</v>
      </c>
      <c r="AD1207" t="s">
        <v>18387</v>
      </c>
      <c r="AE1207">
        <v>6951</v>
      </c>
      <c r="AF1207" t="s">
        <v>18484</v>
      </c>
      <c r="AI1207" t="s">
        <v>18509</v>
      </c>
      <c r="AJ1207" t="s">
        <v>18390</v>
      </c>
      <c r="AK1207" t="s">
        <v>18391</v>
      </c>
      <c r="AL1207">
        <v>92009</v>
      </c>
      <c r="AM1207" t="s">
        <v>18392</v>
      </c>
      <c r="AN1207" t="s">
        <v>18393</v>
      </c>
    </row>
    <row r="1208" spans="1:40" ht="28.8" x14ac:dyDescent="0.3">
      <c r="A1208" t="s">
        <v>6003</v>
      </c>
      <c r="B1208" s="2" t="s">
        <v>15</v>
      </c>
      <c r="C1208" s="3">
        <v>40025</v>
      </c>
      <c r="D1208" t="s">
        <v>25</v>
      </c>
      <c r="E1208" t="s">
        <v>6004</v>
      </c>
      <c r="F1208" t="s">
        <v>2559</v>
      </c>
      <c r="G1208" t="s">
        <v>6005</v>
      </c>
      <c r="H1208" s="2" t="s">
        <v>1732</v>
      </c>
      <c r="I1208" s="2" t="s">
        <v>164</v>
      </c>
      <c r="J1208" s="1" t="s">
        <v>6006</v>
      </c>
      <c r="K1208" s="1">
        <f t="shared" si="81"/>
        <v>1</v>
      </c>
      <c r="L1208" s="1">
        <f t="shared" si="81"/>
        <v>0</v>
      </c>
      <c r="M1208" s="1">
        <f t="shared" si="81"/>
        <v>0</v>
      </c>
      <c r="N1208" s="1">
        <f t="shared" si="81"/>
        <v>0</v>
      </c>
      <c r="O1208" s="1">
        <f t="shared" si="82"/>
        <v>1</v>
      </c>
      <c r="P1208" s="1" t="s">
        <v>18346</v>
      </c>
      <c r="Q1208" s="1" t="s">
        <v>18355</v>
      </c>
      <c r="R1208" s="1">
        <v>208</v>
      </c>
      <c r="S1208" s="9">
        <f t="shared" si="84"/>
        <v>155.10560000000001</v>
      </c>
      <c r="T1208" s="3">
        <v>44455</v>
      </c>
      <c r="U1208" s="8" t="s">
        <v>6007</v>
      </c>
      <c r="V1208" s="3">
        <v>44762</v>
      </c>
      <c r="W1208" s="8" t="s">
        <v>6008</v>
      </c>
      <c r="X1208" s="8">
        <v>3.1</v>
      </c>
      <c r="Y1208" s="10">
        <f t="shared" si="83"/>
        <v>480.82736000000006</v>
      </c>
      <c r="Z1208" s="10">
        <f>IFERROR(INDEX(EFs!B:B,MATCH(P1208,EFs!A:A,0))*Dataset!Y1208/1000,0)</f>
        <v>0.43678017004711867</v>
      </c>
      <c r="AA1208">
        <v>33.250210000000003</v>
      </c>
      <c r="AB1208">
        <v>-117.265438</v>
      </c>
      <c r="AC1208">
        <v>1</v>
      </c>
      <c r="AD1208" t="s">
        <v>18387</v>
      </c>
      <c r="AE1208">
        <v>5755</v>
      </c>
      <c r="AF1208" t="s">
        <v>18487</v>
      </c>
      <c r="AI1208" t="s">
        <v>18410</v>
      </c>
      <c r="AJ1208" t="s">
        <v>18390</v>
      </c>
      <c r="AK1208" t="s">
        <v>18391</v>
      </c>
      <c r="AL1208">
        <v>92057</v>
      </c>
      <c r="AM1208" t="s">
        <v>18392</v>
      </c>
      <c r="AN1208" t="s">
        <v>18393</v>
      </c>
    </row>
    <row r="1209" spans="1:40" ht="57.6" x14ac:dyDescent="0.3">
      <c r="A1209" t="s">
        <v>6009</v>
      </c>
      <c r="B1209" s="2" t="s">
        <v>15</v>
      </c>
      <c r="C1209" s="3">
        <v>40025</v>
      </c>
      <c r="D1209" t="s">
        <v>193</v>
      </c>
      <c r="E1209" t="s">
        <v>6010</v>
      </c>
      <c r="F1209" t="s">
        <v>72</v>
      </c>
      <c r="G1209" t="s">
        <v>6011</v>
      </c>
      <c r="H1209" s="2" t="s">
        <v>106</v>
      </c>
      <c r="I1209" s="2" t="s">
        <v>107</v>
      </c>
      <c r="J1209" s="1" t="s">
        <v>6012</v>
      </c>
      <c r="K1209" s="1">
        <f t="shared" si="81"/>
        <v>1</v>
      </c>
      <c r="L1209" s="1">
        <f t="shared" si="81"/>
        <v>0</v>
      </c>
      <c r="M1209" s="1">
        <f t="shared" si="81"/>
        <v>0</v>
      </c>
      <c r="N1209" s="1">
        <f t="shared" si="81"/>
        <v>0</v>
      </c>
      <c r="O1209" s="1">
        <f t="shared" si="82"/>
        <v>1</v>
      </c>
      <c r="P1209" s="1" t="s">
        <v>18346</v>
      </c>
      <c r="Q1209" s="1">
        <v>26</v>
      </c>
      <c r="R1209" s="1">
        <v>64</v>
      </c>
      <c r="S1209" s="9">
        <f t="shared" si="84"/>
        <v>26</v>
      </c>
      <c r="T1209" s="8"/>
      <c r="U1209" s="8"/>
      <c r="V1209" s="8"/>
      <c r="W1209" s="8"/>
      <c r="X1209" s="8"/>
      <c r="Y1209" s="10">
        <f t="shared" si="83"/>
        <v>0</v>
      </c>
      <c r="Z1209" s="10">
        <f>IFERROR(INDEX(EFs!B:B,MATCH(P1209,EFs!A:A,0))*Dataset!Y1209/1000,0)</f>
        <v>0</v>
      </c>
      <c r="AA1209">
        <v>32.814582999999999</v>
      </c>
      <c r="AB1209">
        <v>-117.12426600000001</v>
      </c>
      <c r="AC1209">
        <v>1</v>
      </c>
      <c r="AD1209" t="s">
        <v>18387</v>
      </c>
      <c r="AE1209">
        <v>4000</v>
      </c>
      <c r="AF1209" t="s">
        <v>18740</v>
      </c>
      <c r="AG1209" t="s">
        <v>18510</v>
      </c>
      <c r="AH1209" t="s">
        <v>782</v>
      </c>
      <c r="AI1209" t="s">
        <v>18389</v>
      </c>
      <c r="AJ1209" t="s">
        <v>18390</v>
      </c>
      <c r="AK1209" t="s">
        <v>18391</v>
      </c>
      <c r="AL1209">
        <v>92123</v>
      </c>
      <c r="AM1209" t="s">
        <v>18392</v>
      </c>
      <c r="AN1209" t="s">
        <v>18393</v>
      </c>
    </row>
    <row r="1210" spans="1:40" ht="57.6" x14ac:dyDescent="0.3">
      <c r="A1210" t="s">
        <v>6013</v>
      </c>
      <c r="B1210" s="2" t="s">
        <v>15</v>
      </c>
      <c r="C1210" s="3">
        <v>40025</v>
      </c>
      <c r="D1210" t="s">
        <v>193</v>
      </c>
      <c r="E1210" t="s">
        <v>6014</v>
      </c>
      <c r="F1210" t="s">
        <v>6015</v>
      </c>
      <c r="G1210" t="s">
        <v>6016</v>
      </c>
      <c r="H1210" s="2" t="s">
        <v>781</v>
      </c>
      <c r="I1210" s="2" t="s">
        <v>782</v>
      </c>
      <c r="J1210" s="1" t="s">
        <v>6017</v>
      </c>
      <c r="K1210" s="1">
        <f t="shared" si="81"/>
        <v>1</v>
      </c>
      <c r="L1210" s="1">
        <f t="shared" si="81"/>
        <v>0</v>
      </c>
      <c r="M1210" s="1">
        <f t="shared" si="81"/>
        <v>0</v>
      </c>
      <c r="N1210" s="1">
        <f t="shared" si="81"/>
        <v>0</v>
      </c>
      <c r="O1210" s="1">
        <f t="shared" si="82"/>
        <v>1</v>
      </c>
      <c r="P1210" s="1" t="s">
        <v>18346</v>
      </c>
      <c r="Q1210" s="1">
        <v>700</v>
      </c>
      <c r="R1210" s="1">
        <v>740</v>
      </c>
      <c r="S1210" s="9">
        <f t="shared" si="84"/>
        <v>700</v>
      </c>
      <c r="T1210" s="3">
        <v>44348</v>
      </c>
      <c r="U1210" s="8" t="s">
        <v>6018</v>
      </c>
      <c r="V1210" s="3">
        <v>44685</v>
      </c>
      <c r="W1210" s="8" t="s">
        <v>4675</v>
      </c>
      <c r="X1210" s="8">
        <v>22.95</v>
      </c>
      <c r="Y1210" s="10">
        <f t="shared" si="83"/>
        <v>16065</v>
      </c>
      <c r="Z1210" s="10">
        <f>IFERROR(INDEX(EFs!B:B,MATCH(P1210,EFs!A:A,0))*Dataset!Y1210/1000,0)</f>
        <v>14.593332275865</v>
      </c>
      <c r="AA1210">
        <v>32.903547000000003</v>
      </c>
      <c r="AB1210">
        <v>-117.197016</v>
      </c>
      <c r="AC1210">
        <v>1</v>
      </c>
      <c r="AD1210" t="s">
        <v>18387</v>
      </c>
      <c r="AE1210">
        <v>5751</v>
      </c>
      <c r="AF1210" t="s">
        <v>18706</v>
      </c>
      <c r="AI1210" t="s">
        <v>18389</v>
      </c>
      <c r="AJ1210" t="s">
        <v>18390</v>
      </c>
      <c r="AK1210" t="s">
        <v>18391</v>
      </c>
      <c r="AL1210">
        <v>92121</v>
      </c>
      <c r="AM1210" t="s">
        <v>18392</v>
      </c>
      <c r="AN1210" t="s">
        <v>18393</v>
      </c>
    </row>
    <row r="1211" spans="1:40" ht="57.6" x14ac:dyDescent="0.3">
      <c r="A1211" t="s">
        <v>6019</v>
      </c>
      <c r="B1211" s="2" t="s">
        <v>15</v>
      </c>
      <c r="C1211" s="3">
        <v>40025</v>
      </c>
      <c r="D1211" t="s">
        <v>193</v>
      </c>
      <c r="E1211" t="s">
        <v>6014</v>
      </c>
      <c r="F1211" t="s">
        <v>6015</v>
      </c>
      <c r="G1211" t="s">
        <v>6016</v>
      </c>
      <c r="H1211" s="2" t="s">
        <v>781</v>
      </c>
      <c r="I1211" s="2" t="s">
        <v>782</v>
      </c>
      <c r="J1211" s="1" t="s">
        <v>6020</v>
      </c>
      <c r="K1211" s="1">
        <f t="shared" si="81"/>
        <v>1</v>
      </c>
      <c r="L1211" s="1">
        <f t="shared" si="81"/>
        <v>0</v>
      </c>
      <c r="M1211" s="1">
        <f t="shared" si="81"/>
        <v>0</v>
      </c>
      <c r="N1211" s="1">
        <f t="shared" si="81"/>
        <v>0</v>
      </c>
      <c r="O1211" s="1">
        <f t="shared" si="82"/>
        <v>1</v>
      </c>
      <c r="P1211" s="1" t="s">
        <v>18346</v>
      </c>
      <c r="Q1211" s="1">
        <v>700</v>
      </c>
      <c r="R1211" s="1">
        <v>740</v>
      </c>
      <c r="S1211" s="9">
        <f t="shared" si="84"/>
        <v>700</v>
      </c>
      <c r="T1211" s="3">
        <v>44348</v>
      </c>
      <c r="U1211" s="8" t="s">
        <v>6021</v>
      </c>
      <c r="V1211" s="3">
        <v>44685</v>
      </c>
      <c r="W1211" s="8" t="s">
        <v>6022</v>
      </c>
      <c r="X1211" s="8">
        <v>23.7</v>
      </c>
      <c r="Y1211" s="10">
        <f t="shared" si="83"/>
        <v>16590</v>
      </c>
      <c r="Z1211" s="10">
        <f>IFERROR(INDEX(EFs!B:B,MATCH(P1211,EFs!A:A,0))*Dataset!Y1211/1000,0)</f>
        <v>15.070238559389999</v>
      </c>
      <c r="AA1211">
        <v>32.903547000000003</v>
      </c>
      <c r="AB1211">
        <v>-117.197016</v>
      </c>
      <c r="AC1211">
        <v>1</v>
      </c>
      <c r="AD1211" t="s">
        <v>18387</v>
      </c>
      <c r="AE1211">
        <v>5751</v>
      </c>
      <c r="AF1211" t="s">
        <v>18706</v>
      </c>
      <c r="AI1211" t="s">
        <v>18389</v>
      </c>
      <c r="AJ1211" t="s">
        <v>18390</v>
      </c>
      <c r="AK1211" t="s">
        <v>18391</v>
      </c>
      <c r="AL1211">
        <v>92121</v>
      </c>
      <c r="AM1211" t="s">
        <v>18392</v>
      </c>
      <c r="AN1211" t="s">
        <v>18393</v>
      </c>
    </row>
    <row r="1212" spans="1:40" ht="57.6" x14ac:dyDescent="0.3">
      <c r="A1212" t="s">
        <v>6023</v>
      </c>
      <c r="B1212" s="2" t="s">
        <v>15</v>
      </c>
      <c r="C1212" s="3">
        <v>40025</v>
      </c>
      <c r="D1212" t="s">
        <v>193</v>
      </c>
      <c r="E1212" t="s">
        <v>6014</v>
      </c>
      <c r="F1212" t="s">
        <v>6015</v>
      </c>
      <c r="G1212" t="s">
        <v>6016</v>
      </c>
      <c r="H1212" s="2" t="s">
        <v>781</v>
      </c>
      <c r="I1212" s="2" t="s">
        <v>782</v>
      </c>
      <c r="J1212" s="1" t="s">
        <v>6024</v>
      </c>
      <c r="K1212" s="1">
        <f t="shared" si="81"/>
        <v>1</v>
      </c>
      <c r="L1212" s="1">
        <f t="shared" si="81"/>
        <v>0</v>
      </c>
      <c r="M1212" s="1">
        <f t="shared" si="81"/>
        <v>0</v>
      </c>
      <c r="N1212" s="1">
        <f t="shared" si="81"/>
        <v>0</v>
      </c>
      <c r="O1212" s="1">
        <f t="shared" si="82"/>
        <v>1</v>
      </c>
      <c r="P1212" s="1" t="s">
        <v>18346</v>
      </c>
      <c r="Q1212" s="1">
        <v>700</v>
      </c>
      <c r="R1212" s="1">
        <v>740</v>
      </c>
      <c r="S1212" s="9">
        <f t="shared" si="84"/>
        <v>700</v>
      </c>
      <c r="T1212" s="3">
        <v>44348</v>
      </c>
      <c r="U1212" s="8" t="s">
        <v>6025</v>
      </c>
      <c r="V1212" s="3">
        <v>44685</v>
      </c>
      <c r="W1212" s="8" t="s">
        <v>3023</v>
      </c>
      <c r="X1212" s="8">
        <v>22.7</v>
      </c>
      <c r="Y1212" s="10">
        <f t="shared" si="83"/>
        <v>15890</v>
      </c>
      <c r="Z1212" s="10">
        <f>IFERROR(INDEX(EFs!B:B,MATCH(P1212,EFs!A:A,0))*Dataset!Y1212/1000,0)</f>
        <v>14.43436351469</v>
      </c>
      <c r="AA1212">
        <v>32.903547000000003</v>
      </c>
      <c r="AB1212">
        <v>-117.197016</v>
      </c>
      <c r="AC1212">
        <v>1</v>
      </c>
      <c r="AD1212" t="s">
        <v>18387</v>
      </c>
      <c r="AE1212">
        <v>5751</v>
      </c>
      <c r="AF1212" t="s">
        <v>18706</v>
      </c>
      <c r="AI1212" t="s">
        <v>18389</v>
      </c>
      <c r="AJ1212" t="s">
        <v>18390</v>
      </c>
      <c r="AK1212" t="s">
        <v>18391</v>
      </c>
      <c r="AL1212">
        <v>92121</v>
      </c>
      <c r="AM1212" t="s">
        <v>18392</v>
      </c>
      <c r="AN1212" t="s">
        <v>18393</v>
      </c>
    </row>
    <row r="1213" spans="1:40" ht="43.2" x14ac:dyDescent="0.3">
      <c r="A1213" t="s">
        <v>6026</v>
      </c>
      <c r="B1213" s="2" t="s">
        <v>15</v>
      </c>
      <c r="C1213" s="3">
        <v>40025</v>
      </c>
      <c r="D1213" t="s">
        <v>193</v>
      </c>
      <c r="E1213" t="s">
        <v>2558</v>
      </c>
      <c r="F1213" t="s">
        <v>273</v>
      </c>
      <c r="G1213" t="s">
        <v>6027</v>
      </c>
      <c r="H1213" s="2" t="s">
        <v>147</v>
      </c>
      <c r="I1213" s="2" t="s">
        <v>53</v>
      </c>
      <c r="J1213" s="1" t="s">
        <v>6028</v>
      </c>
      <c r="K1213" s="1">
        <f t="shared" si="81"/>
        <v>1</v>
      </c>
      <c r="L1213" s="1">
        <f t="shared" si="81"/>
        <v>0</v>
      </c>
      <c r="M1213" s="1">
        <f t="shared" si="81"/>
        <v>0</v>
      </c>
      <c r="N1213" s="1">
        <f t="shared" si="81"/>
        <v>0</v>
      </c>
      <c r="O1213" s="1">
        <f t="shared" si="82"/>
        <v>1</v>
      </c>
      <c r="P1213" s="1" t="s">
        <v>18346</v>
      </c>
      <c r="Q1213" s="1">
        <v>125</v>
      </c>
      <c r="R1213" s="1">
        <v>190</v>
      </c>
      <c r="S1213" s="9">
        <f t="shared" si="84"/>
        <v>125</v>
      </c>
      <c r="T1213" s="3">
        <v>44540</v>
      </c>
      <c r="U1213" s="8" t="s">
        <v>6029</v>
      </c>
      <c r="V1213" s="3">
        <v>44540</v>
      </c>
      <c r="W1213" s="8" t="s">
        <v>6030</v>
      </c>
      <c r="X1213" s="8">
        <v>12.7</v>
      </c>
      <c r="Y1213" s="10">
        <f t="shared" si="83"/>
        <v>1587.5</v>
      </c>
      <c r="Z1213" s="10">
        <f>IFERROR(INDEX(EFs!B:B,MATCH(P1213,EFs!A:A,0))*Dataset!Y1213/1000,0)</f>
        <v>1.4420737620874999</v>
      </c>
      <c r="AA1213">
        <v>33.140723999999999</v>
      </c>
      <c r="AB1213">
        <v>-117.243407</v>
      </c>
      <c r="AC1213">
        <v>0.9</v>
      </c>
      <c r="AD1213" t="s">
        <v>18387</v>
      </c>
      <c r="AE1213">
        <v>2430</v>
      </c>
      <c r="AF1213" t="s">
        <v>18793</v>
      </c>
      <c r="AI1213" t="s">
        <v>18416</v>
      </c>
      <c r="AJ1213" t="s">
        <v>18390</v>
      </c>
      <c r="AK1213" t="s">
        <v>18391</v>
      </c>
      <c r="AL1213">
        <v>92081</v>
      </c>
      <c r="AM1213" t="s">
        <v>18392</v>
      </c>
      <c r="AN1213" t="s">
        <v>18393</v>
      </c>
    </row>
    <row r="1214" spans="1:40" ht="43.2" x14ac:dyDescent="0.3">
      <c r="A1214" t="s">
        <v>6031</v>
      </c>
      <c r="B1214" s="2" t="s">
        <v>15</v>
      </c>
      <c r="C1214" s="3">
        <v>40025</v>
      </c>
      <c r="D1214" t="s">
        <v>16</v>
      </c>
      <c r="E1214" t="s">
        <v>6032</v>
      </c>
      <c r="F1214" t="s">
        <v>6033</v>
      </c>
      <c r="G1214" t="s">
        <v>6034</v>
      </c>
      <c r="H1214" s="2" t="s">
        <v>949</v>
      </c>
      <c r="I1214" s="2" t="s">
        <v>75</v>
      </c>
      <c r="J1214" s="1" t="s">
        <v>6035</v>
      </c>
      <c r="K1214" s="1">
        <f t="shared" si="81"/>
        <v>0</v>
      </c>
      <c r="L1214" s="1">
        <f t="shared" si="81"/>
        <v>0</v>
      </c>
      <c r="M1214" s="1">
        <f t="shared" si="81"/>
        <v>1</v>
      </c>
      <c r="N1214" s="1">
        <f t="shared" si="81"/>
        <v>0</v>
      </c>
      <c r="O1214" s="1">
        <f t="shared" si="82"/>
        <v>1</v>
      </c>
      <c r="P1214" s="1" t="s">
        <v>18348</v>
      </c>
      <c r="Q1214" s="1">
        <v>40</v>
      </c>
      <c r="R1214" s="1">
        <v>60</v>
      </c>
      <c r="S1214" s="9">
        <f t="shared" si="84"/>
        <v>40</v>
      </c>
      <c r="T1214" s="3">
        <v>44562</v>
      </c>
      <c r="U1214" s="8"/>
      <c r="V1214" s="3">
        <v>44562</v>
      </c>
      <c r="W1214" s="8"/>
      <c r="X1214" s="8"/>
      <c r="Y1214" s="10">
        <f t="shared" si="83"/>
        <v>0</v>
      </c>
      <c r="Z1214" s="10">
        <f>IFERROR(INDEX(EFs!B:B,MATCH(P1214,EFs!A:A,0))*Dataset!Y1214/1000,0)</f>
        <v>0</v>
      </c>
      <c r="AA1214">
        <v>33.087079000000003</v>
      </c>
      <c r="AB1214">
        <v>-117.267589</v>
      </c>
      <c r="AC1214">
        <v>1</v>
      </c>
      <c r="AD1214" t="s">
        <v>18387</v>
      </c>
      <c r="AE1214">
        <v>7660</v>
      </c>
      <c r="AF1214" t="s">
        <v>18484</v>
      </c>
      <c r="AI1214" t="s">
        <v>18509</v>
      </c>
      <c r="AJ1214" t="s">
        <v>18390</v>
      </c>
      <c r="AK1214" t="s">
        <v>18391</v>
      </c>
      <c r="AL1214">
        <v>92009</v>
      </c>
      <c r="AM1214" t="s">
        <v>18392</v>
      </c>
      <c r="AN1214" t="s">
        <v>18393</v>
      </c>
    </row>
    <row r="1215" spans="1:40" ht="57.6" x14ac:dyDescent="0.3">
      <c r="A1215" t="s">
        <v>6036</v>
      </c>
      <c r="B1215" s="2" t="s">
        <v>15</v>
      </c>
      <c r="C1215" s="3">
        <v>40025</v>
      </c>
      <c r="D1215" t="s">
        <v>193</v>
      </c>
      <c r="E1215" t="s">
        <v>4139</v>
      </c>
      <c r="F1215" t="s">
        <v>4140</v>
      </c>
      <c r="G1215" t="s">
        <v>4141</v>
      </c>
      <c r="H1215" s="2" t="s">
        <v>4142</v>
      </c>
      <c r="I1215" s="2" t="s">
        <v>62</v>
      </c>
      <c r="J1215" s="1" t="s">
        <v>6037</v>
      </c>
      <c r="K1215" s="1">
        <f t="shared" si="81"/>
        <v>1</v>
      </c>
      <c r="L1215" s="1">
        <f t="shared" si="81"/>
        <v>0</v>
      </c>
      <c r="M1215" s="1">
        <f t="shared" si="81"/>
        <v>0</v>
      </c>
      <c r="N1215" s="1">
        <f t="shared" si="81"/>
        <v>0</v>
      </c>
      <c r="O1215" s="1">
        <f t="shared" si="82"/>
        <v>1</v>
      </c>
      <c r="P1215" s="1" t="s">
        <v>18346</v>
      </c>
      <c r="Q1215" s="1">
        <v>500</v>
      </c>
      <c r="R1215" s="1">
        <v>2155</v>
      </c>
      <c r="S1215" s="9">
        <f t="shared" si="84"/>
        <v>500</v>
      </c>
      <c r="T1215" s="3">
        <v>44546</v>
      </c>
      <c r="U1215" s="8" t="s">
        <v>2240</v>
      </c>
      <c r="V1215" s="3">
        <v>44714</v>
      </c>
      <c r="W1215" s="8" t="s">
        <v>6038</v>
      </c>
      <c r="X1215" s="8">
        <v>6.6</v>
      </c>
      <c r="Y1215" s="10">
        <f t="shared" si="83"/>
        <v>3300</v>
      </c>
      <c r="Z1215" s="10">
        <f>IFERROR(INDEX(EFs!B:B,MATCH(P1215,EFs!A:A,0))*Dataset!Y1215/1000,0)</f>
        <v>2.9976966393000004</v>
      </c>
      <c r="AA1215">
        <v>32.750878</v>
      </c>
      <c r="AB1215">
        <v>-117.113457</v>
      </c>
      <c r="AC1215">
        <v>1</v>
      </c>
      <c r="AD1215" t="s">
        <v>18387</v>
      </c>
      <c r="AE1215">
        <v>4042</v>
      </c>
      <c r="AF1215" t="s">
        <v>18861</v>
      </c>
      <c r="AI1215" t="s">
        <v>18389</v>
      </c>
      <c r="AJ1215" t="s">
        <v>18390</v>
      </c>
      <c r="AK1215" t="s">
        <v>18391</v>
      </c>
      <c r="AL1215">
        <v>92105</v>
      </c>
      <c r="AM1215" t="s">
        <v>18392</v>
      </c>
      <c r="AN1215" t="s">
        <v>18393</v>
      </c>
    </row>
    <row r="1216" spans="1:40" ht="57.6" x14ac:dyDescent="0.3">
      <c r="A1216" t="s">
        <v>6039</v>
      </c>
      <c r="B1216" s="2" t="s">
        <v>15</v>
      </c>
      <c r="C1216" s="3">
        <v>40025</v>
      </c>
      <c r="D1216" t="s">
        <v>193</v>
      </c>
      <c r="E1216" t="s">
        <v>6040</v>
      </c>
      <c r="F1216" t="s">
        <v>27</v>
      </c>
      <c r="G1216" t="s">
        <v>6041</v>
      </c>
      <c r="H1216" s="2" t="s">
        <v>106</v>
      </c>
      <c r="I1216" s="2" t="s">
        <v>107</v>
      </c>
      <c r="J1216" s="1" t="s">
        <v>6042</v>
      </c>
      <c r="K1216" s="1">
        <f t="shared" si="81"/>
        <v>1</v>
      </c>
      <c r="L1216" s="1">
        <f t="shared" si="81"/>
        <v>0</v>
      </c>
      <c r="M1216" s="1">
        <f t="shared" si="81"/>
        <v>0</v>
      </c>
      <c r="N1216" s="1">
        <f t="shared" si="81"/>
        <v>0</v>
      </c>
      <c r="O1216" s="1">
        <f t="shared" si="82"/>
        <v>1</v>
      </c>
      <c r="P1216" s="1" t="s">
        <v>18346</v>
      </c>
      <c r="Q1216" s="1">
        <v>250</v>
      </c>
      <c r="R1216" s="1">
        <v>2220</v>
      </c>
      <c r="S1216" s="9">
        <f t="shared" si="84"/>
        <v>250</v>
      </c>
      <c r="T1216" s="8"/>
      <c r="U1216" s="8"/>
      <c r="V1216" s="8"/>
      <c r="W1216" s="8"/>
      <c r="X1216" s="8"/>
      <c r="Y1216" s="10">
        <f t="shared" si="83"/>
        <v>0</v>
      </c>
      <c r="Z1216" s="10">
        <f>IFERROR(INDEX(EFs!B:B,MATCH(P1216,EFs!A:A,0))*Dataset!Y1216/1000,0)</f>
        <v>0</v>
      </c>
      <c r="AA1216">
        <v>32.830196999999998</v>
      </c>
      <c r="AB1216">
        <v>-117.137935</v>
      </c>
      <c r="AC1216">
        <v>1</v>
      </c>
      <c r="AD1216" t="s">
        <v>18394</v>
      </c>
      <c r="AE1216">
        <v>8830</v>
      </c>
      <c r="AF1216" t="s">
        <v>18495</v>
      </c>
      <c r="AI1216" t="s">
        <v>18389</v>
      </c>
      <c r="AJ1216" t="s">
        <v>18390</v>
      </c>
      <c r="AK1216" t="s">
        <v>18391</v>
      </c>
      <c r="AL1216">
        <v>92123</v>
      </c>
      <c r="AM1216" t="s">
        <v>18392</v>
      </c>
      <c r="AN1216" t="s">
        <v>18397</v>
      </c>
    </row>
    <row r="1217" spans="1:40" ht="43.2" x14ac:dyDescent="0.3">
      <c r="A1217" t="s">
        <v>6043</v>
      </c>
      <c r="B1217" s="2" t="s">
        <v>15</v>
      </c>
      <c r="C1217" s="3">
        <v>40025</v>
      </c>
      <c r="D1217" t="s">
        <v>193</v>
      </c>
      <c r="E1217" t="s">
        <v>4743</v>
      </c>
      <c r="F1217" t="s">
        <v>72</v>
      </c>
      <c r="G1217" t="s">
        <v>6044</v>
      </c>
      <c r="H1217" s="2" t="s">
        <v>1579</v>
      </c>
      <c r="I1217" s="2" t="s">
        <v>30</v>
      </c>
      <c r="J1217" s="1" t="s">
        <v>6045</v>
      </c>
      <c r="K1217" s="1">
        <f t="shared" si="81"/>
        <v>1</v>
      </c>
      <c r="L1217" s="1">
        <f t="shared" si="81"/>
        <v>0</v>
      </c>
      <c r="M1217" s="1">
        <f t="shared" si="81"/>
        <v>0</v>
      </c>
      <c r="N1217" s="1">
        <f t="shared" si="81"/>
        <v>0</v>
      </c>
      <c r="O1217" s="1">
        <f t="shared" si="82"/>
        <v>1</v>
      </c>
      <c r="P1217" s="1" t="s">
        <v>18346</v>
      </c>
      <c r="Q1217" s="1" t="s">
        <v>18355</v>
      </c>
      <c r="R1217" s="1">
        <v>99</v>
      </c>
      <c r="S1217" s="9">
        <f t="shared" si="84"/>
        <v>73.824300000000008</v>
      </c>
      <c r="T1217" s="3">
        <v>44348</v>
      </c>
      <c r="U1217" s="8" t="s">
        <v>5313</v>
      </c>
      <c r="V1217" s="3">
        <v>44712</v>
      </c>
      <c r="W1217" s="8" t="s">
        <v>2317</v>
      </c>
      <c r="X1217" s="8">
        <v>4.0999999999999996</v>
      </c>
      <c r="Y1217" s="10">
        <f t="shared" si="83"/>
        <v>302.67963000000003</v>
      </c>
      <c r="Z1217" s="10">
        <f>IFERROR(INDEX(EFs!B:B,MATCH(P1217,EFs!A:A,0))*Dataset!Y1217/1000,0)</f>
        <v>0.27495203322289929</v>
      </c>
      <c r="AA1217">
        <v>32.994025999999998</v>
      </c>
      <c r="AB1217">
        <v>-117.02487000000001</v>
      </c>
      <c r="AC1217">
        <v>1</v>
      </c>
      <c r="AD1217" t="s">
        <v>18394</v>
      </c>
      <c r="AE1217">
        <v>15498</v>
      </c>
      <c r="AF1217" t="s">
        <v>19015</v>
      </c>
      <c r="AI1217" t="s">
        <v>18600</v>
      </c>
      <c r="AJ1217" t="s">
        <v>18390</v>
      </c>
      <c r="AK1217" t="s">
        <v>18391</v>
      </c>
      <c r="AL1217">
        <v>92064</v>
      </c>
      <c r="AM1217" t="s">
        <v>18392</v>
      </c>
      <c r="AN1217" t="s">
        <v>18397</v>
      </c>
    </row>
    <row r="1218" spans="1:40" ht="28.8" x14ac:dyDescent="0.3">
      <c r="A1218" t="s">
        <v>6046</v>
      </c>
      <c r="B1218" s="2" t="s">
        <v>15</v>
      </c>
      <c r="C1218" s="3">
        <v>40025</v>
      </c>
      <c r="D1218" t="s">
        <v>193</v>
      </c>
      <c r="E1218" t="s">
        <v>954</v>
      </c>
      <c r="F1218" t="s">
        <v>955</v>
      </c>
      <c r="G1218" t="s">
        <v>956</v>
      </c>
      <c r="H1218" s="2" t="s">
        <v>957</v>
      </c>
      <c r="I1218" s="2" t="s">
        <v>139</v>
      </c>
      <c r="J1218" s="1" t="s">
        <v>6047</v>
      </c>
      <c r="K1218" s="1">
        <f t="shared" si="81"/>
        <v>1</v>
      </c>
      <c r="L1218" s="1">
        <f t="shared" si="81"/>
        <v>0</v>
      </c>
      <c r="M1218" s="1">
        <f t="shared" si="81"/>
        <v>0</v>
      </c>
      <c r="N1218" s="1">
        <f t="shared" ref="N1218:N1281" si="85">IFERROR(IF(SEARCH(N$1,$J1218)&gt;0,1),0)</f>
        <v>0</v>
      </c>
      <c r="O1218" s="1">
        <f t="shared" si="82"/>
        <v>1</v>
      </c>
      <c r="P1218" s="1" t="s">
        <v>18346</v>
      </c>
      <c r="Q1218" s="1">
        <v>230</v>
      </c>
      <c r="R1218" s="1">
        <v>394</v>
      </c>
      <c r="S1218" s="9">
        <f t="shared" si="84"/>
        <v>230</v>
      </c>
      <c r="T1218" s="3">
        <v>44562</v>
      </c>
      <c r="U1218" s="8" t="s">
        <v>6048</v>
      </c>
      <c r="V1218" s="3">
        <v>44562</v>
      </c>
      <c r="W1218" s="8" t="s">
        <v>5489</v>
      </c>
      <c r="X1218" s="8">
        <v>5.8</v>
      </c>
      <c r="Y1218" s="10">
        <f t="shared" si="83"/>
        <v>1334</v>
      </c>
      <c r="Z1218" s="10">
        <f>IFERROR(INDEX(EFs!B:B,MATCH(P1218,EFs!A:A,0))*Dataset!Y1218/1000,0)</f>
        <v>1.2117961566140001</v>
      </c>
      <c r="AA1218">
        <v>32.879537999999997</v>
      </c>
      <c r="AB1218">
        <v>-117.161181</v>
      </c>
      <c r="AC1218">
        <v>1</v>
      </c>
      <c r="AD1218" t="s">
        <v>18408</v>
      </c>
      <c r="AF1218" t="s">
        <v>18538</v>
      </c>
      <c r="AI1218" t="s">
        <v>18389</v>
      </c>
      <c r="AJ1218" t="s">
        <v>18390</v>
      </c>
      <c r="AK1218" t="s">
        <v>18391</v>
      </c>
      <c r="AL1218">
        <v>92121</v>
      </c>
      <c r="AM1218" t="s">
        <v>18392</v>
      </c>
      <c r="AN1218" t="s">
        <v>18397</v>
      </c>
    </row>
    <row r="1219" spans="1:40" ht="43.2" x14ac:dyDescent="0.3">
      <c r="A1219" t="s">
        <v>6049</v>
      </c>
      <c r="B1219" s="2" t="s">
        <v>15</v>
      </c>
      <c r="C1219" s="3">
        <v>40025</v>
      </c>
      <c r="D1219" t="s">
        <v>193</v>
      </c>
      <c r="E1219" t="s">
        <v>4227</v>
      </c>
      <c r="F1219" t="s">
        <v>2164</v>
      </c>
      <c r="G1219" t="s">
        <v>2174</v>
      </c>
      <c r="H1219" s="2" t="s">
        <v>372</v>
      </c>
      <c r="I1219" s="2" t="s">
        <v>62</v>
      </c>
      <c r="J1219" s="1" t="s">
        <v>6050</v>
      </c>
      <c r="K1219" s="1">
        <f t="shared" ref="K1219:N1282" si="86">IFERROR(IF(SEARCH(K$1,$J1219)&gt;0,1),0)</f>
        <v>1</v>
      </c>
      <c r="L1219" s="1">
        <f t="shared" si="86"/>
        <v>0</v>
      </c>
      <c r="M1219" s="1">
        <f t="shared" si="86"/>
        <v>0</v>
      </c>
      <c r="N1219" s="1">
        <f t="shared" si="85"/>
        <v>0</v>
      </c>
      <c r="O1219" s="1">
        <f t="shared" ref="O1219:O1282" si="87">SUM(K1219:N1219)</f>
        <v>1</v>
      </c>
      <c r="P1219" s="1" t="s">
        <v>18346</v>
      </c>
      <c r="Q1219" s="1">
        <v>400</v>
      </c>
      <c r="R1219" s="1">
        <v>587</v>
      </c>
      <c r="S1219" s="9">
        <f t="shared" si="84"/>
        <v>400</v>
      </c>
      <c r="T1219" s="3">
        <v>44539</v>
      </c>
      <c r="U1219" s="8" t="s">
        <v>6051</v>
      </c>
      <c r="V1219" s="3">
        <v>44631</v>
      </c>
      <c r="W1219" s="8" t="s">
        <v>6052</v>
      </c>
      <c r="X1219" s="8">
        <v>24.4</v>
      </c>
      <c r="Y1219" s="10">
        <f t="shared" ref="Y1219:Y1282" si="88">X1219*S1219</f>
        <v>9760</v>
      </c>
      <c r="Z1219" s="10">
        <f>IFERROR(INDEX(EFs!B:B,MATCH(P1219,EFs!A:A,0))*Dataset!Y1219/1000,0)</f>
        <v>8.8659149089599989</v>
      </c>
      <c r="AA1219">
        <v>32.720492999999998</v>
      </c>
      <c r="AB1219">
        <v>-117.08266999999999</v>
      </c>
      <c r="AC1219">
        <v>1</v>
      </c>
      <c r="AD1219" t="s">
        <v>18387</v>
      </c>
      <c r="AE1219">
        <v>5159</v>
      </c>
      <c r="AF1219" t="s">
        <v>18666</v>
      </c>
      <c r="AI1219" t="s">
        <v>18389</v>
      </c>
      <c r="AJ1219" t="s">
        <v>18390</v>
      </c>
      <c r="AK1219" t="s">
        <v>18391</v>
      </c>
      <c r="AL1219">
        <v>92105</v>
      </c>
      <c r="AM1219" t="s">
        <v>18392</v>
      </c>
      <c r="AN1219" t="s">
        <v>18393</v>
      </c>
    </row>
    <row r="1220" spans="1:40" ht="43.2" x14ac:dyDescent="0.3">
      <c r="A1220" t="s">
        <v>6053</v>
      </c>
      <c r="B1220" s="2" t="s">
        <v>15</v>
      </c>
      <c r="C1220" s="3">
        <v>40025</v>
      </c>
      <c r="D1220" t="s">
        <v>193</v>
      </c>
      <c r="E1220" t="s">
        <v>6054</v>
      </c>
      <c r="G1220" t="s">
        <v>6055</v>
      </c>
      <c r="H1220" s="2" t="s">
        <v>106</v>
      </c>
      <c r="I1220" s="2" t="s">
        <v>107</v>
      </c>
      <c r="J1220" s="1" t="s">
        <v>6056</v>
      </c>
      <c r="K1220" s="1">
        <f t="shared" si="86"/>
        <v>1</v>
      </c>
      <c r="L1220" s="1">
        <f t="shared" si="86"/>
        <v>0</v>
      </c>
      <c r="M1220" s="1">
        <f t="shared" si="86"/>
        <v>0</v>
      </c>
      <c r="N1220" s="1">
        <f t="shared" si="85"/>
        <v>0</v>
      </c>
      <c r="O1220" s="1">
        <f t="shared" si="87"/>
        <v>1</v>
      </c>
      <c r="P1220" s="1" t="s">
        <v>18346</v>
      </c>
      <c r="Q1220" s="1">
        <v>600</v>
      </c>
      <c r="R1220" s="1">
        <v>903</v>
      </c>
      <c r="S1220" s="9">
        <f t="shared" ref="S1220:S1283" si="89">IFERROR(IF(Q1220&lt;&gt;"",Q1220,R1220*0.7457),"Unknown")</f>
        <v>600</v>
      </c>
      <c r="T1220" s="3">
        <v>44384</v>
      </c>
      <c r="U1220" s="8" t="s">
        <v>6057</v>
      </c>
      <c r="V1220" s="3">
        <v>44384</v>
      </c>
      <c r="W1220" s="8" t="s">
        <v>6058</v>
      </c>
      <c r="X1220" s="8">
        <v>4</v>
      </c>
      <c r="Y1220" s="10">
        <f t="shared" si="88"/>
        <v>2400</v>
      </c>
      <c r="Z1220" s="10">
        <f>IFERROR(INDEX(EFs!B:B,MATCH(P1220,EFs!A:A,0))*Dataset!Y1220/1000,0)</f>
        <v>2.1801430104000001</v>
      </c>
      <c r="AA1220">
        <v>32.820793000000002</v>
      </c>
      <c r="AB1220">
        <v>-117.135452</v>
      </c>
      <c r="AC1220">
        <v>1</v>
      </c>
      <c r="AD1220" t="s">
        <v>18387</v>
      </c>
      <c r="AE1220">
        <v>8975</v>
      </c>
      <c r="AF1220" t="s">
        <v>18690</v>
      </c>
      <c r="AI1220" t="s">
        <v>18389</v>
      </c>
      <c r="AJ1220" t="s">
        <v>18390</v>
      </c>
      <c r="AK1220" t="s">
        <v>18391</v>
      </c>
      <c r="AL1220">
        <v>92123</v>
      </c>
      <c r="AM1220" t="s">
        <v>18392</v>
      </c>
      <c r="AN1220" t="s">
        <v>18393</v>
      </c>
    </row>
    <row r="1221" spans="1:40" ht="57.6" x14ac:dyDescent="0.3">
      <c r="A1221" t="s">
        <v>6059</v>
      </c>
      <c r="B1221" s="2" t="s">
        <v>15</v>
      </c>
      <c r="C1221" s="3">
        <v>40025</v>
      </c>
      <c r="D1221" t="s">
        <v>193</v>
      </c>
      <c r="E1221" t="s">
        <v>6060</v>
      </c>
      <c r="F1221" t="s">
        <v>6061</v>
      </c>
      <c r="G1221" t="s">
        <v>6062</v>
      </c>
      <c r="H1221" s="2" t="s">
        <v>669</v>
      </c>
      <c r="I1221" s="2" t="s">
        <v>236</v>
      </c>
      <c r="J1221" s="1" t="s">
        <v>6063</v>
      </c>
      <c r="K1221" s="1">
        <f t="shared" si="86"/>
        <v>1</v>
      </c>
      <c r="L1221" s="1">
        <f t="shared" si="86"/>
        <v>0</v>
      </c>
      <c r="M1221" s="1">
        <f t="shared" si="86"/>
        <v>0</v>
      </c>
      <c r="N1221" s="1">
        <f t="shared" si="85"/>
        <v>0</v>
      </c>
      <c r="O1221" s="1">
        <f t="shared" si="87"/>
        <v>1</v>
      </c>
      <c r="P1221" s="1" t="s">
        <v>18346</v>
      </c>
      <c r="Q1221" s="1">
        <v>800</v>
      </c>
      <c r="R1221" s="1">
        <v>1200</v>
      </c>
      <c r="S1221" s="9">
        <f t="shared" si="89"/>
        <v>800</v>
      </c>
      <c r="T1221" s="3">
        <v>44561</v>
      </c>
      <c r="U1221" s="8" t="s">
        <v>6064</v>
      </c>
      <c r="V1221" s="3">
        <v>44771</v>
      </c>
      <c r="W1221" s="8" t="s">
        <v>3325</v>
      </c>
      <c r="X1221" s="8">
        <v>22.4</v>
      </c>
      <c r="Y1221" s="10">
        <f t="shared" si="88"/>
        <v>17920</v>
      </c>
      <c r="Z1221" s="10">
        <f>IFERROR(INDEX(EFs!B:B,MATCH(P1221,EFs!A:A,0))*Dataset!Y1221/1000,0)</f>
        <v>16.27840114432</v>
      </c>
      <c r="AA1221">
        <v>32.751885000000001</v>
      </c>
      <c r="AB1221">
        <v>-117.15997299999999</v>
      </c>
      <c r="AC1221">
        <v>1</v>
      </c>
      <c r="AD1221" t="s">
        <v>18387</v>
      </c>
      <c r="AE1221">
        <v>4077</v>
      </c>
      <c r="AF1221" t="s">
        <v>18544</v>
      </c>
      <c r="AI1221" t="s">
        <v>18389</v>
      </c>
      <c r="AJ1221" t="s">
        <v>18390</v>
      </c>
      <c r="AK1221" t="s">
        <v>18391</v>
      </c>
      <c r="AL1221">
        <v>92103</v>
      </c>
      <c r="AM1221" t="s">
        <v>18392</v>
      </c>
      <c r="AN1221" t="s">
        <v>18393</v>
      </c>
    </row>
    <row r="1222" spans="1:40" ht="43.2" x14ac:dyDescent="0.3">
      <c r="A1222" t="s">
        <v>6065</v>
      </c>
      <c r="B1222" s="2" t="s">
        <v>15</v>
      </c>
      <c r="C1222" s="3">
        <v>40025</v>
      </c>
      <c r="D1222" t="s">
        <v>193</v>
      </c>
      <c r="E1222" t="s">
        <v>6066</v>
      </c>
      <c r="F1222" t="s">
        <v>2070</v>
      </c>
      <c r="G1222" t="s">
        <v>6067</v>
      </c>
      <c r="H1222" s="2" t="s">
        <v>2066</v>
      </c>
      <c r="I1222" s="2" t="s">
        <v>75</v>
      </c>
      <c r="J1222" s="1" t="s">
        <v>6068</v>
      </c>
      <c r="K1222" s="1">
        <f t="shared" si="86"/>
        <v>0</v>
      </c>
      <c r="L1222" s="1">
        <f t="shared" si="86"/>
        <v>0</v>
      </c>
      <c r="M1222" s="1">
        <f t="shared" si="86"/>
        <v>0</v>
      </c>
      <c r="N1222" s="1">
        <f t="shared" si="85"/>
        <v>0</v>
      </c>
      <c r="O1222" s="1">
        <f t="shared" si="87"/>
        <v>0</v>
      </c>
      <c r="P1222" s="1" t="s">
        <v>18352</v>
      </c>
      <c r="Q1222" s="1">
        <v>175</v>
      </c>
      <c r="R1222" s="1">
        <v>285</v>
      </c>
      <c r="S1222" s="9">
        <f t="shared" si="89"/>
        <v>175</v>
      </c>
      <c r="T1222" s="8"/>
      <c r="U1222" s="8"/>
      <c r="V1222" s="8"/>
      <c r="W1222" s="8"/>
      <c r="X1222" s="8"/>
      <c r="Y1222" s="10">
        <f t="shared" si="88"/>
        <v>0</v>
      </c>
      <c r="Z1222" s="10">
        <f>IFERROR(INDEX(EFs!B:B,MATCH(P1222,EFs!A:A,0))*Dataset!Y1222/1000,0)</f>
        <v>0</v>
      </c>
      <c r="AA1222">
        <v>33.003239000000001</v>
      </c>
      <c r="AB1222">
        <v>-117.273256</v>
      </c>
      <c r="AC1222">
        <v>0.55000000000000004</v>
      </c>
      <c r="AD1222" t="s">
        <v>18429</v>
      </c>
      <c r="AE1222">
        <v>851</v>
      </c>
      <c r="AF1222" t="s">
        <v>19016</v>
      </c>
      <c r="AI1222" t="s">
        <v>18654</v>
      </c>
      <c r="AJ1222" t="s">
        <v>18390</v>
      </c>
      <c r="AK1222" t="s">
        <v>18391</v>
      </c>
      <c r="AL1222">
        <v>92075</v>
      </c>
      <c r="AM1222" t="s">
        <v>18392</v>
      </c>
      <c r="AN1222" t="s">
        <v>18393</v>
      </c>
    </row>
    <row r="1223" spans="1:40" ht="57.6" x14ac:dyDescent="0.3">
      <c r="A1223" t="s">
        <v>6069</v>
      </c>
      <c r="B1223" s="2" t="s">
        <v>15</v>
      </c>
      <c r="C1223" s="3">
        <v>40025</v>
      </c>
      <c r="D1223" t="s">
        <v>25</v>
      </c>
      <c r="E1223" t="s">
        <v>6070</v>
      </c>
      <c r="F1223" t="s">
        <v>6071</v>
      </c>
      <c r="G1223" t="s">
        <v>6072</v>
      </c>
      <c r="H1223" s="2" t="s">
        <v>19</v>
      </c>
      <c r="I1223" s="2" t="s">
        <v>20</v>
      </c>
      <c r="J1223" s="1" t="s">
        <v>6073</v>
      </c>
      <c r="K1223" s="1">
        <f t="shared" si="86"/>
        <v>1</v>
      </c>
      <c r="L1223" s="1">
        <f t="shared" si="86"/>
        <v>0</v>
      </c>
      <c r="M1223" s="1">
        <f t="shared" si="86"/>
        <v>0</v>
      </c>
      <c r="N1223" s="1">
        <f t="shared" si="85"/>
        <v>0</v>
      </c>
      <c r="O1223" s="1">
        <f t="shared" si="87"/>
        <v>1</v>
      </c>
      <c r="P1223" s="1" t="s">
        <v>18346</v>
      </c>
      <c r="Q1223" s="1">
        <v>400</v>
      </c>
      <c r="R1223" s="1">
        <v>47</v>
      </c>
      <c r="S1223" s="9">
        <f t="shared" si="89"/>
        <v>400</v>
      </c>
      <c r="T1223" s="3">
        <v>44419</v>
      </c>
      <c r="U1223" s="8" t="s">
        <v>6074</v>
      </c>
      <c r="V1223" s="3">
        <v>44419</v>
      </c>
      <c r="W1223" s="8" t="s">
        <v>3782</v>
      </c>
      <c r="X1223" s="8">
        <v>3</v>
      </c>
      <c r="Y1223" s="10">
        <f t="shared" si="88"/>
        <v>1200</v>
      </c>
      <c r="Z1223" s="10">
        <f>IFERROR(INDEX(EFs!B:B,MATCH(P1223,EFs!A:A,0))*Dataset!Y1223/1000,0)</f>
        <v>1.0900715052000001</v>
      </c>
      <c r="AA1223">
        <v>32.715437999999999</v>
      </c>
      <c r="AB1223">
        <v>-117.157971</v>
      </c>
      <c r="AC1223">
        <v>1</v>
      </c>
      <c r="AD1223" t="s">
        <v>18387</v>
      </c>
      <c r="AE1223">
        <v>707</v>
      </c>
      <c r="AF1223" t="s">
        <v>18388</v>
      </c>
      <c r="AG1223" t="s">
        <v>18510</v>
      </c>
      <c r="AH1223">
        <v>650</v>
      </c>
      <c r="AI1223" t="s">
        <v>18389</v>
      </c>
      <c r="AJ1223" t="s">
        <v>18390</v>
      </c>
      <c r="AK1223" t="s">
        <v>18391</v>
      </c>
      <c r="AL1223">
        <v>92101</v>
      </c>
      <c r="AM1223" t="s">
        <v>18392</v>
      </c>
      <c r="AN1223" t="s">
        <v>18393</v>
      </c>
    </row>
    <row r="1224" spans="1:40" ht="43.2" x14ac:dyDescent="0.3">
      <c r="A1224" t="s">
        <v>6075</v>
      </c>
      <c r="B1224" s="2" t="s">
        <v>15</v>
      </c>
      <c r="C1224" s="3">
        <v>40025</v>
      </c>
      <c r="D1224" t="s">
        <v>193</v>
      </c>
      <c r="E1224" t="s">
        <v>6076</v>
      </c>
      <c r="F1224" t="s">
        <v>27</v>
      </c>
      <c r="G1224" t="s">
        <v>6077</v>
      </c>
      <c r="H1224" s="2" t="s">
        <v>19</v>
      </c>
      <c r="I1224" s="2" t="s">
        <v>20</v>
      </c>
      <c r="J1224" s="1" t="s">
        <v>6078</v>
      </c>
      <c r="K1224" s="1">
        <f t="shared" si="86"/>
        <v>1</v>
      </c>
      <c r="L1224" s="1">
        <f t="shared" si="86"/>
        <v>0</v>
      </c>
      <c r="M1224" s="1">
        <f t="shared" si="86"/>
        <v>0</v>
      </c>
      <c r="N1224" s="1">
        <f t="shared" si="85"/>
        <v>0</v>
      </c>
      <c r="O1224" s="1">
        <f t="shared" si="87"/>
        <v>1</v>
      </c>
      <c r="P1224" s="1" t="s">
        <v>18346</v>
      </c>
      <c r="Q1224" s="1">
        <v>360</v>
      </c>
      <c r="R1224" s="1">
        <v>550</v>
      </c>
      <c r="S1224" s="9">
        <f t="shared" si="89"/>
        <v>360</v>
      </c>
      <c r="T1224" s="8"/>
      <c r="U1224" s="8"/>
      <c r="V1224" s="8"/>
      <c r="W1224" s="8"/>
      <c r="X1224" s="8"/>
      <c r="Y1224" s="10">
        <f t="shared" si="88"/>
        <v>0</v>
      </c>
      <c r="Z1224" s="10">
        <f>IFERROR(INDEX(EFs!B:B,MATCH(P1224,EFs!A:A,0))*Dataset!Y1224/1000,0)</f>
        <v>0</v>
      </c>
      <c r="AA1224">
        <v>32.708604999999999</v>
      </c>
      <c r="AB1224">
        <v>-117.158751</v>
      </c>
      <c r="AC1224">
        <v>1</v>
      </c>
      <c r="AD1224" t="s">
        <v>18387</v>
      </c>
      <c r="AE1224">
        <v>660</v>
      </c>
      <c r="AF1224" t="s">
        <v>18691</v>
      </c>
      <c r="AI1224" t="s">
        <v>18389</v>
      </c>
      <c r="AJ1224" t="s">
        <v>18390</v>
      </c>
      <c r="AK1224" t="s">
        <v>18391</v>
      </c>
      <c r="AL1224">
        <v>92101</v>
      </c>
      <c r="AM1224" t="s">
        <v>18392</v>
      </c>
      <c r="AN1224" t="s">
        <v>18393</v>
      </c>
    </row>
    <row r="1225" spans="1:40" ht="57.6" x14ac:dyDescent="0.3">
      <c r="A1225" t="s">
        <v>6079</v>
      </c>
      <c r="B1225" s="2" t="s">
        <v>15</v>
      </c>
      <c r="C1225" s="3">
        <v>40025</v>
      </c>
      <c r="D1225" t="s">
        <v>193</v>
      </c>
      <c r="E1225" t="s">
        <v>6076</v>
      </c>
      <c r="F1225" t="s">
        <v>559</v>
      </c>
      <c r="G1225" t="s">
        <v>6077</v>
      </c>
      <c r="H1225" s="2" t="s">
        <v>19</v>
      </c>
      <c r="I1225" s="2" t="s">
        <v>20</v>
      </c>
      <c r="J1225" s="1" t="s">
        <v>6080</v>
      </c>
      <c r="K1225" s="1">
        <f t="shared" si="86"/>
        <v>1</v>
      </c>
      <c r="L1225" s="1">
        <f t="shared" si="86"/>
        <v>0</v>
      </c>
      <c r="M1225" s="1">
        <f t="shared" si="86"/>
        <v>0</v>
      </c>
      <c r="N1225" s="1">
        <f t="shared" si="85"/>
        <v>0</v>
      </c>
      <c r="O1225" s="1">
        <f t="shared" si="87"/>
        <v>1</v>
      </c>
      <c r="P1225" s="1" t="s">
        <v>18346</v>
      </c>
      <c r="Q1225" s="1">
        <v>405</v>
      </c>
      <c r="R1225" s="1">
        <v>635</v>
      </c>
      <c r="S1225" s="9">
        <f t="shared" si="89"/>
        <v>405</v>
      </c>
      <c r="T1225" s="8"/>
      <c r="U1225" s="8"/>
      <c r="V1225" s="8"/>
      <c r="W1225" s="8"/>
      <c r="X1225" s="8"/>
      <c r="Y1225" s="10">
        <f t="shared" si="88"/>
        <v>0</v>
      </c>
      <c r="Z1225" s="10">
        <f>IFERROR(INDEX(EFs!B:B,MATCH(P1225,EFs!A:A,0))*Dataset!Y1225/1000,0)</f>
        <v>0</v>
      </c>
      <c r="AA1225">
        <v>32.708604999999999</v>
      </c>
      <c r="AB1225">
        <v>-117.158751</v>
      </c>
      <c r="AC1225">
        <v>1</v>
      </c>
      <c r="AD1225" t="s">
        <v>18387</v>
      </c>
      <c r="AE1225">
        <v>660</v>
      </c>
      <c r="AF1225" t="s">
        <v>18691</v>
      </c>
      <c r="AI1225" t="s">
        <v>18389</v>
      </c>
      <c r="AJ1225" t="s">
        <v>18390</v>
      </c>
      <c r="AK1225" t="s">
        <v>18391</v>
      </c>
      <c r="AL1225">
        <v>92101</v>
      </c>
      <c r="AM1225" t="s">
        <v>18392</v>
      </c>
      <c r="AN1225" t="s">
        <v>18393</v>
      </c>
    </row>
    <row r="1226" spans="1:40" ht="43.2" x14ac:dyDescent="0.3">
      <c r="A1226" t="s">
        <v>6081</v>
      </c>
      <c r="B1226" s="2" t="s">
        <v>15</v>
      </c>
      <c r="C1226" s="3">
        <v>40025</v>
      </c>
      <c r="D1226" t="s">
        <v>25</v>
      </c>
      <c r="E1226" t="s">
        <v>6082</v>
      </c>
      <c r="F1226" t="s">
        <v>27</v>
      </c>
      <c r="G1226" t="s">
        <v>6083</v>
      </c>
      <c r="H1226" s="2" t="s">
        <v>6084</v>
      </c>
      <c r="I1226" s="2" t="s">
        <v>6085</v>
      </c>
      <c r="J1226" s="1" t="s">
        <v>6086</v>
      </c>
      <c r="K1226" s="1">
        <f t="shared" si="86"/>
        <v>1</v>
      </c>
      <c r="L1226" s="1">
        <f t="shared" si="86"/>
        <v>0</v>
      </c>
      <c r="M1226" s="1">
        <f t="shared" si="86"/>
        <v>0</v>
      </c>
      <c r="N1226" s="1">
        <f t="shared" si="85"/>
        <v>0</v>
      </c>
      <c r="O1226" s="1">
        <f t="shared" si="87"/>
        <v>1</v>
      </c>
      <c r="P1226" s="1" t="s">
        <v>18346</v>
      </c>
      <c r="Q1226" s="1" t="s">
        <v>18355</v>
      </c>
      <c r="R1226" s="1">
        <v>325</v>
      </c>
      <c r="S1226" s="9">
        <f t="shared" si="89"/>
        <v>242.35250000000002</v>
      </c>
      <c r="T1226" s="3">
        <v>44455</v>
      </c>
      <c r="U1226" s="8" t="s">
        <v>6087</v>
      </c>
      <c r="V1226" s="3">
        <v>44455</v>
      </c>
      <c r="W1226" s="8" t="s">
        <v>6088</v>
      </c>
      <c r="X1226" s="8">
        <v>4.5</v>
      </c>
      <c r="Y1226" s="10">
        <f t="shared" si="88"/>
        <v>1090.5862500000001</v>
      </c>
      <c r="Z1226" s="10">
        <f>IFERROR(INDEX(EFs!B:B,MATCH(P1226,EFs!A:A,0))*Dataset!Y1226/1000,0)</f>
        <v>0.99068082923993628</v>
      </c>
      <c r="AA1226">
        <v>41.118594999999999</v>
      </c>
      <c r="AB1226">
        <v>-74.084536</v>
      </c>
      <c r="AC1226">
        <v>0.5</v>
      </c>
      <c r="AD1226" t="s">
        <v>18422</v>
      </c>
      <c r="AE1226">
        <v>8000</v>
      </c>
      <c r="AF1226" t="s">
        <v>19017</v>
      </c>
      <c r="AI1226" t="s">
        <v>19018</v>
      </c>
      <c r="AJ1226" t="s">
        <v>19019</v>
      </c>
      <c r="AK1226" t="s">
        <v>19020</v>
      </c>
      <c r="AL1226">
        <v>10952</v>
      </c>
      <c r="AM1226" t="s">
        <v>18392</v>
      </c>
      <c r="AN1226" t="s">
        <v>18397</v>
      </c>
    </row>
    <row r="1227" spans="1:40" ht="43.2" x14ac:dyDescent="0.3">
      <c r="A1227" t="s">
        <v>6089</v>
      </c>
      <c r="B1227" s="2" t="s">
        <v>15</v>
      </c>
      <c r="C1227" s="3">
        <v>40025</v>
      </c>
      <c r="D1227" t="s">
        <v>25</v>
      </c>
      <c r="E1227" t="s">
        <v>1958</v>
      </c>
      <c r="F1227" t="s">
        <v>1959</v>
      </c>
      <c r="G1227" t="s">
        <v>5426</v>
      </c>
      <c r="H1227" s="2" t="s">
        <v>1961</v>
      </c>
      <c r="I1227" s="2" t="s">
        <v>328</v>
      </c>
      <c r="J1227" s="1" t="s">
        <v>6090</v>
      </c>
      <c r="K1227" s="1">
        <f t="shared" si="86"/>
        <v>1</v>
      </c>
      <c r="L1227" s="1">
        <f t="shared" si="86"/>
        <v>0</v>
      </c>
      <c r="M1227" s="1">
        <f t="shared" si="86"/>
        <v>0</v>
      </c>
      <c r="N1227" s="1">
        <f t="shared" si="85"/>
        <v>0</v>
      </c>
      <c r="O1227" s="1">
        <f t="shared" si="87"/>
        <v>1</v>
      </c>
      <c r="P1227" s="1" t="s">
        <v>18346</v>
      </c>
      <c r="Q1227" s="1">
        <v>100</v>
      </c>
      <c r="R1227" s="1">
        <v>166</v>
      </c>
      <c r="S1227" s="9">
        <f t="shared" si="89"/>
        <v>100</v>
      </c>
      <c r="T1227" s="3">
        <v>44322</v>
      </c>
      <c r="U1227" s="8" t="s">
        <v>6091</v>
      </c>
      <c r="V1227" s="3">
        <v>44691</v>
      </c>
      <c r="W1227" s="8" t="s">
        <v>4584</v>
      </c>
      <c r="X1227" s="8">
        <v>0.2</v>
      </c>
      <c r="Y1227" s="10">
        <f t="shared" si="88"/>
        <v>20</v>
      </c>
      <c r="Z1227" s="10">
        <f>IFERROR(INDEX(EFs!B:B,MATCH(P1227,EFs!A:A,0))*Dataset!Y1227/1000,0)</f>
        <v>1.8167858420000002E-2</v>
      </c>
      <c r="AA1227">
        <v>32.604225999999997</v>
      </c>
      <c r="AB1227">
        <v>-116.467046</v>
      </c>
      <c r="AC1227">
        <v>1</v>
      </c>
      <c r="AD1227" t="s">
        <v>18387</v>
      </c>
      <c r="AE1227">
        <v>957</v>
      </c>
      <c r="AF1227" t="s">
        <v>18964</v>
      </c>
      <c r="AI1227" t="s">
        <v>18643</v>
      </c>
      <c r="AJ1227" t="s">
        <v>18390</v>
      </c>
      <c r="AK1227" t="s">
        <v>18391</v>
      </c>
      <c r="AL1227">
        <v>91906</v>
      </c>
      <c r="AM1227" t="s">
        <v>18392</v>
      </c>
      <c r="AN1227" t="s">
        <v>18393</v>
      </c>
    </row>
    <row r="1228" spans="1:40" ht="72" x14ac:dyDescent="0.3">
      <c r="A1228" t="s">
        <v>6092</v>
      </c>
      <c r="B1228" s="2" t="s">
        <v>15</v>
      </c>
      <c r="C1228" s="3">
        <v>40025</v>
      </c>
      <c r="D1228" t="s">
        <v>16</v>
      </c>
      <c r="E1228" t="s">
        <v>6093</v>
      </c>
      <c r="F1228" t="s">
        <v>273</v>
      </c>
      <c r="G1228" t="s">
        <v>6094</v>
      </c>
      <c r="H1228" s="2" t="s">
        <v>313</v>
      </c>
      <c r="I1228" s="2" t="s">
        <v>53</v>
      </c>
      <c r="J1228" s="1" t="s">
        <v>6095</v>
      </c>
      <c r="K1228" s="1">
        <f t="shared" si="86"/>
        <v>0</v>
      </c>
      <c r="L1228" s="1">
        <f t="shared" si="86"/>
        <v>0</v>
      </c>
      <c r="M1228" s="1">
        <f t="shared" si="86"/>
        <v>1</v>
      </c>
      <c r="N1228" s="1">
        <f t="shared" si="85"/>
        <v>0</v>
      </c>
      <c r="O1228" s="1">
        <f t="shared" si="87"/>
        <v>1</v>
      </c>
      <c r="P1228" s="1" t="s">
        <v>18348</v>
      </c>
      <c r="Q1228" s="1" t="s">
        <v>18355</v>
      </c>
      <c r="R1228" s="1">
        <v>62</v>
      </c>
      <c r="S1228" s="9">
        <f t="shared" si="89"/>
        <v>46.233400000000003</v>
      </c>
      <c r="T1228" s="3">
        <v>44593</v>
      </c>
      <c r="U1228" s="8" t="s">
        <v>6096</v>
      </c>
      <c r="V1228" s="3">
        <v>44593</v>
      </c>
      <c r="W1228" s="8" t="s">
        <v>6097</v>
      </c>
      <c r="X1228" s="8">
        <v>1.1000000000000001</v>
      </c>
      <c r="Y1228" s="10">
        <f t="shared" si="88"/>
        <v>50.856740000000009</v>
      </c>
      <c r="Z1228" s="10">
        <f>IFERROR(INDEX(EFs!B:B,MATCH(P1228,EFs!A:A,0))*Dataset!Y1228/1000,0)</f>
        <v>3.6934998274696061E-2</v>
      </c>
      <c r="AA1228">
        <v>33.140765999999999</v>
      </c>
      <c r="AB1228">
        <v>-117.08660500000001</v>
      </c>
      <c r="AC1228">
        <v>0.9</v>
      </c>
      <c r="AD1228" t="s">
        <v>18394</v>
      </c>
      <c r="AE1228">
        <v>330</v>
      </c>
      <c r="AF1228" t="s">
        <v>19021</v>
      </c>
      <c r="AI1228" t="s">
        <v>18421</v>
      </c>
      <c r="AJ1228" t="s">
        <v>18390</v>
      </c>
      <c r="AK1228" t="s">
        <v>18391</v>
      </c>
      <c r="AL1228">
        <v>92026</v>
      </c>
      <c r="AM1228" t="s">
        <v>18392</v>
      </c>
      <c r="AN1228" t="s">
        <v>18397</v>
      </c>
    </row>
    <row r="1229" spans="1:40" ht="72" x14ac:dyDescent="0.3">
      <c r="A1229" t="s">
        <v>6098</v>
      </c>
      <c r="B1229" s="2" t="s">
        <v>15</v>
      </c>
      <c r="C1229" s="3">
        <v>40025</v>
      </c>
      <c r="D1229" t="s">
        <v>16</v>
      </c>
      <c r="E1229" t="s">
        <v>6099</v>
      </c>
      <c r="F1229" t="s">
        <v>559</v>
      </c>
      <c r="G1229" t="s">
        <v>6100</v>
      </c>
      <c r="H1229" s="2" t="s">
        <v>1647</v>
      </c>
      <c r="I1229" s="2" t="s">
        <v>30</v>
      </c>
      <c r="J1229" s="1" t="s">
        <v>6101</v>
      </c>
      <c r="K1229" s="1">
        <f t="shared" si="86"/>
        <v>0</v>
      </c>
      <c r="L1229" s="1">
        <f t="shared" si="86"/>
        <v>0</v>
      </c>
      <c r="M1229" s="1">
        <f t="shared" si="86"/>
        <v>1</v>
      </c>
      <c r="N1229" s="1">
        <f t="shared" si="85"/>
        <v>0</v>
      </c>
      <c r="O1229" s="1">
        <f t="shared" si="87"/>
        <v>1</v>
      </c>
      <c r="P1229" s="1" t="s">
        <v>18348</v>
      </c>
      <c r="Q1229" s="1">
        <v>40</v>
      </c>
      <c r="R1229" s="1">
        <v>60</v>
      </c>
      <c r="S1229" s="9">
        <f t="shared" si="89"/>
        <v>40</v>
      </c>
      <c r="T1229" s="3">
        <v>44334</v>
      </c>
      <c r="U1229" s="8" t="s">
        <v>6102</v>
      </c>
      <c r="V1229" s="3">
        <v>44334</v>
      </c>
      <c r="W1229" s="8" t="s">
        <v>6103</v>
      </c>
      <c r="X1229" s="8">
        <v>7.7</v>
      </c>
      <c r="Y1229" s="10">
        <f t="shared" si="88"/>
        <v>308</v>
      </c>
      <c r="Z1229" s="10">
        <f>IFERROR(INDEX(EFs!B:B,MATCH(P1229,EFs!A:A,0))*Dataset!Y1229/1000,0)</f>
        <v>0.22368676145199998</v>
      </c>
      <c r="AA1229">
        <v>32.957906999999999</v>
      </c>
      <c r="AB1229">
        <v>-117.12523899999999</v>
      </c>
      <c r="AC1229">
        <v>1</v>
      </c>
      <c r="AD1229" t="s">
        <v>18387</v>
      </c>
      <c r="AE1229">
        <v>13255</v>
      </c>
      <c r="AF1229" t="s">
        <v>18717</v>
      </c>
      <c r="AI1229" t="s">
        <v>18389</v>
      </c>
      <c r="AJ1229" t="s">
        <v>18390</v>
      </c>
      <c r="AK1229" t="s">
        <v>18391</v>
      </c>
      <c r="AL1229">
        <v>92129</v>
      </c>
      <c r="AM1229" t="s">
        <v>18392</v>
      </c>
      <c r="AN1229" t="s">
        <v>18393</v>
      </c>
    </row>
    <row r="1230" spans="1:40" ht="57.6" x14ac:dyDescent="0.3">
      <c r="A1230" t="s">
        <v>6104</v>
      </c>
      <c r="B1230" s="2" t="s">
        <v>15</v>
      </c>
      <c r="C1230" s="3">
        <v>40025</v>
      </c>
      <c r="D1230" t="s">
        <v>16</v>
      </c>
      <c r="E1230" t="s">
        <v>6105</v>
      </c>
      <c r="F1230" t="s">
        <v>559</v>
      </c>
      <c r="G1230" t="s">
        <v>6106</v>
      </c>
      <c r="H1230" s="2" t="s">
        <v>3078</v>
      </c>
      <c r="I1230" s="2" t="s">
        <v>236</v>
      </c>
      <c r="J1230" s="1" t="s">
        <v>6107</v>
      </c>
      <c r="K1230" s="1">
        <f t="shared" si="86"/>
        <v>0</v>
      </c>
      <c r="L1230" s="1">
        <f t="shared" si="86"/>
        <v>0</v>
      </c>
      <c r="M1230" s="1">
        <f t="shared" si="86"/>
        <v>0</v>
      </c>
      <c r="N1230" s="1">
        <f t="shared" si="85"/>
        <v>0</v>
      </c>
      <c r="O1230" s="1">
        <f t="shared" si="87"/>
        <v>0</v>
      </c>
      <c r="P1230" s="1" t="s">
        <v>18352</v>
      </c>
      <c r="Q1230" s="1">
        <v>40</v>
      </c>
      <c r="R1230" s="1">
        <v>60</v>
      </c>
      <c r="S1230" s="9">
        <f t="shared" si="89"/>
        <v>40</v>
      </c>
      <c r="T1230" s="3">
        <v>44753</v>
      </c>
      <c r="U1230" s="8" t="s">
        <v>6108</v>
      </c>
      <c r="V1230" s="3">
        <v>44753</v>
      </c>
      <c r="W1230" s="8" t="s">
        <v>6109</v>
      </c>
      <c r="X1230" s="8">
        <v>1</v>
      </c>
      <c r="Y1230" s="10">
        <f t="shared" si="88"/>
        <v>40</v>
      </c>
      <c r="Z1230" s="10">
        <f>IFERROR(INDEX(EFs!B:B,MATCH(P1230,EFs!A:A,0))*Dataset!Y1230/1000,0)</f>
        <v>0</v>
      </c>
      <c r="AA1230">
        <v>32.830209000000004</v>
      </c>
      <c r="AB1230">
        <v>-117.205022</v>
      </c>
      <c r="AC1230">
        <v>1</v>
      </c>
      <c r="AD1230" t="s">
        <v>18387</v>
      </c>
      <c r="AE1230">
        <v>4725</v>
      </c>
      <c r="AF1230" t="s">
        <v>18888</v>
      </c>
      <c r="AI1230" t="s">
        <v>18389</v>
      </c>
      <c r="AJ1230" t="s">
        <v>18390</v>
      </c>
      <c r="AK1230" t="s">
        <v>18391</v>
      </c>
      <c r="AL1230">
        <v>92117</v>
      </c>
      <c r="AM1230" t="s">
        <v>18392</v>
      </c>
      <c r="AN1230" t="s">
        <v>18393</v>
      </c>
    </row>
    <row r="1231" spans="1:40" ht="72" x14ac:dyDescent="0.3">
      <c r="A1231" t="s">
        <v>6110</v>
      </c>
      <c r="B1231" s="2" t="s">
        <v>15</v>
      </c>
      <c r="C1231" s="3">
        <v>40025</v>
      </c>
      <c r="D1231" t="s">
        <v>16</v>
      </c>
      <c r="E1231" t="s">
        <v>6111</v>
      </c>
      <c r="F1231" t="s">
        <v>27</v>
      </c>
      <c r="G1231" t="s">
        <v>6112</v>
      </c>
      <c r="H1231" s="2" t="s">
        <v>3465</v>
      </c>
      <c r="I1231" s="2" t="s">
        <v>107</v>
      </c>
      <c r="J1231" s="1" t="s">
        <v>6113</v>
      </c>
      <c r="K1231" s="1">
        <f t="shared" si="86"/>
        <v>0</v>
      </c>
      <c r="L1231" s="1">
        <f t="shared" si="86"/>
        <v>0</v>
      </c>
      <c r="M1231" s="1">
        <f t="shared" si="86"/>
        <v>1</v>
      </c>
      <c r="N1231" s="1">
        <f t="shared" si="85"/>
        <v>0</v>
      </c>
      <c r="O1231" s="1">
        <f t="shared" si="87"/>
        <v>1</v>
      </c>
      <c r="P1231" s="1" t="s">
        <v>18348</v>
      </c>
      <c r="Q1231" s="1">
        <v>45</v>
      </c>
      <c r="R1231" s="1">
        <v>60</v>
      </c>
      <c r="S1231" s="9">
        <f t="shared" si="89"/>
        <v>45</v>
      </c>
      <c r="T1231" s="3">
        <v>44748</v>
      </c>
      <c r="U1231" s="8" t="s">
        <v>6114</v>
      </c>
      <c r="V1231" s="3">
        <v>44748</v>
      </c>
      <c r="W1231" s="8" t="s">
        <v>6115</v>
      </c>
      <c r="X1231" s="8">
        <v>8.6</v>
      </c>
      <c r="Y1231" s="10">
        <f t="shared" si="88"/>
        <v>387</v>
      </c>
      <c r="Z1231" s="10">
        <f>IFERROR(INDEX(EFs!B:B,MATCH(P1231,EFs!A:A,0))*Dataset!Y1231/1000,0)</f>
        <v>0.28106096325300001</v>
      </c>
      <c r="AA1231">
        <v>32.830177999999997</v>
      </c>
      <c r="AB1231">
        <v>-117.10432400000001</v>
      </c>
      <c r="AC1231">
        <v>1</v>
      </c>
      <c r="AD1231" t="s">
        <v>18387</v>
      </c>
      <c r="AE1231">
        <v>10460</v>
      </c>
      <c r="AF1231" t="s">
        <v>18852</v>
      </c>
      <c r="AI1231" t="s">
        <v>18389</v>
      </c>
      <c r="AJ1231" t="s">
        <v>18390</v>
      </c>
      <c r="AK1231" t="s">
        <v>18391</v>
      </c>
      <c r="AL1231">
        <v>92124</v>
      </c>
      <c r="AM1231" t="s">
        <v>18392</v>
      </c>
      <c r="AN1231" t="s">
        <v>18393</v>
      </c>
    </row>
    <row r="1232" spans="1:40" ht="72" x14ac:dyDescent="0.3">
      <c r="A1232" t="s">
        <v>6116</v>
      </c>
      <c r="B1232" s="2" t="s">
        <v>15</v>
      </c>
      <c r="C1232" s="3">
        <v>40025</v>
      </c>
      <c r="D1232" t="s">
        <v>16</v>
      </c>
      <c r="E1232" t="s">
        <v>5817</v>
      </c>
      <c r="F1232" t="s">
        <v>5818</v>
      </c>
      <c r="G1232" t="s">
        <v>6117</v>
      </c>
      <c r="H1232" s="2" t="s">
        <v>364</v>
      </c>
      <c r="I1232" s="2" t="s">
        <v>62</v>
      </c>
      <c r="J1232" s="1" t="s">
        <v>6118</v>
      </c>
      <c r="K1232" s="1">
        <f t="shared" si="86"/>
        <v>0</v>
      </c>
      <c r="L1232" s="1">
        <f t="shared" si="86"/>
        <v>0</v>
      </c>
      <c r="M1232" s="1">
        <f t="shared" si="86"/>
        <v>1</v>
      </c>
      <c r="N1232" s="1">
        <f t="shared" si="85"/>
        <v>0</v>
      </c>
      <c r="O1232" s="1">
        <f t="shared" si="87"/>
        <v>1</v>
      </c>
      <c r="P1232" s="1" t="s">
        <v>18348</v>
      </c>
      <c r="Q1232" s="1" t="s">
        <v>18355</v>
      </c>
      <c r="R1232" s="1">
        <v>60</v>
      </c>
      <c r="S1232" s="9">
        <f t="shared" si="89"/>
        <v>44.742000000000004</v>
      </c>
      <c r="T1232" s="3">
        <v>44460</v>
      </c>
      <c r="U1232" s="8" t="s">
        <v>6119</v>
      </c>
      <c r="V1232" s="3">
        <v>44785</v>
      </c>
      <c r="W1232" s="8" t="s">
        <v>1512</v>
      </c>
      <c r="X1232" s="8">
        <v>27.4</v>
      </c>
      <c r="Y1232" s="10">
        <f t="shared" si="88"/>
        <v>1225.9308000000001</v>
      </c>
      <c r="Z1232" s="10">
        <f>IFERROR(INDEX(EFs!B:B,MATCH(P1232,EFs!A:A,0))*Dataset!Y1232/1000,0)</f>
        <v>0.89033925459824526</v>
      </c>
      <c r="AA1232">
        <v>32.782393999999996</v>
      </c>
      <c r="AB1232">
        <v>-117.03236200000001</v>
      </c>
      <c r="AC1232">
        <v>1</v>
      </c>
      <c r="AD1232" t="s">
        <v>18387</v>
      </c>
      <c r="AE1232">
        <v>5630</v>
      </c>
      <c r="AF1232" t="s">
        <v>18488</v>
      </c>
      <c r="AI1232" t="s">
        <v>18460</v>
      </c>
      <c r="AJ1232" t="s">
        <v>18390</v>
      </c>
      <c r="AK1232" t="s">
        <v>18391</v>
      </c>
      <c r="AL1232">
        <v>91942</v>
      </c>
      <c r="AM1232" t="s">
        <v>18392</v>
      </c>
      <c r="AN1232" t="s">
        <v>18393</v>
      </c>
    </row>
    <row r="1233" spans="1:40" ht="72" x14ac:dyDescent="0.3">
      <c r="A1233" t="s">
        <v>6120</v>
      </c>
      <c r="B1233" s="2" t="s">
        <v>15</v>
      </c>
      <c r="C1233" s="3">
        <v>40025</v>
      </c>
      <c r="D1233" t="s">
        <v>16</v>
      </c>
      <c r="E1233" t="s">
        <v>6121</v>
      </c>
      <c r="F1233" t="s">
        <v>27</v>
      </c>
      <c r="G1233" t="s">
        <v>6122</v>
      </c>
      <c r="H1233" s="2" t="s">
        <v>511</v>
      </c>
      <c r="I1233" s="2" t="s">
        <v>75</v>
      </c>
      <c r="J1233" s="1" t="s">
        <v>6123</v>
      </c>
      <c r="K1233" s="1">
        <f t="shared" si="86"/>
        <v>0</v>
      </c>
      <c r="L1233" s="1">
        <f t="shared" si="86"/>
        <v>0</v>
      </c>
      <c r="M1233" s="1">
        <f t="shared" si="86"/>
        <v>1</v>
      </c>
      <c r="N1233" s="1">
        <f t="shared" si="85"/>
        <v>0</v>
      </c>
      <c r="O1233" s="1">
        <f t="shared" si="87"/>
        <v>1</v>
      </c>
      <c r="P1233" s="1" t="s">
        <v>18348</v>
      </c>
      <c r="Q1233" s="1">
        <v>40</v>
      </c>
      <c r="R1233" s="1">
        <v>54</v>
      </c>
      <c r="S1233" s="9">
        <f t="shared" si="89"/>
        <v>40</v>
      </c>
      <c r="T1233" s="8"/>
      <c r="U1233" s="8"/>
      <c r="V1233" s="8"/>
      <c r="W1233" s="8"/>
      <c r="X1233" s="8"/>
      <c r="Y1233" s="10">
        <f t="shared" si="88"/>
        <v>0</v>
      </c>
      <c r="Z1233" s="10">
        <f>IFERROR(INDEX(EFs!B:B,MATCH(P1233,EFs!A:A,0))*Dataset!Y1233/1000,0)</f>
        <v>0</v>
      </c>
      <c r="AA1233">
        <v>33.043292000000001</v>
      </c>
      <c r="AB1233">
        <v>-117.259692</v>
      </c>
      <c r="AC1233">
        <v>1</v>
      </c>
      <c r="AD1233" t="s">
        <v>18394</v>
      </c>
      <c r="AE1233">
        <v>262</v>
      </c>
      <c r="AF1233" t="s">
        <v>18484</v>
      </c>
      <c r="AI1233" t="s">
        <v>18485</v>
      </c>
      <c r="AJ1233" t="s">
        <v>18390</v>
      </c>
      <c r="AK1233" t="s">
        <v>18391</v>
      </c>
      <c r="AL1233">
        <v>92024</v>
      </c>
      <c r="AM1233" t="s">
        <v>18392</v>
      </c>
      <c r="AN1233" t="s">
        <v>18397</v>
      </c>
    </row>
    <row r="1234" spans="1:40" ht="72" x14ac:dyDescent="0.3">
      <c r="A1234" t="s">
        <v>6124</v>
      </c>
      <c r="B1234" s="2" t="s">
        <v>15</v>
      </c>
      <c r="C1234" s="3">
        <v>40025</v>
      </c>
      <c r="D1234" t="s">
        <v>16</v>
      </c>
      <c r="E1234" t="s">
        <v>6125</v>
      </c>
      <c r="F1234" t="s">
        <v>27</v>
      </c>
      <c r="G1234" t="s">
        <v>6126</v>
      </c>
      <c r="H1234" s="2" t="s">
        <v>1436</v>
      </c>
      <c r="I1234" s="2" t="s">
        <v>98</v>
      </c>
      <c r="J1234" s="1" t="s">
        <v>6127</v>
      </c>
      <c r="K1234" s="1">
        <f t="shared" si="86"/>
        <v>0</v>
      </c>
      <c r="L1234" s="1">
        <f t="shared" si="86"/>
        <v>0</v>
      </c>
      <c r="M1234" s="1">
        <f t="shared" si="86"/>
        <v>1</v>
      </c>
      <c r="N1234" s="1">
        <f t="shared" si="85"/>
        <v>0</v>
      </c>
      <c r="O1234" s="1">
        <f t="shared" si="87"/>
        <v>1</v>
      </c>
      <c r="P1234" s="1" t="s">
        <v>18348</v>
      </c>
      <c r="Q1234" s="1">
        <v>45</v>
      </c>
      <c r="R1234" s="1" t="s">
        <v>18352</v>
      </c>
      <c r="S1234" s="9">
        <f t="shared" si="89"/>
        <v>45</v>
      </c>
      <c r="T1234" s="3">
        <v>44729</v>
      </c>
      <c r="U1234" s="8" t="s">
        <v>6128</v>
      </c>
      <c r="V1234" s="3">
        <v>44729</v>
      </c>
      <c r="W1234" s="8" t="s">
        <v>6129</v>
      </c>
      <c r="X1234" s="8">
        <v>7.7</v>
      </c>
      <c r="Y1234" s="10">
        <f t="shared" si="88"/>
        <v>346.5</v>
      </c>
      <c r="Z1234" s="10">
        <f>IFERROR(INDEX(EFs!B:B,MATCH(P1234,EFs!A:A,0))*Dataset!Y1234/1000,0)</f>
        <v>0.2516476066335</v>
      </c>
      <c r="AA1234">
        <v>33.179958999999997</v>
      </c>
      <c r="AB1234">
        <v>-117.32517199999999</v>
      </c>
      <c r="AC1234">
        <v>1</v>
      </c>
      <c r="AD1234" t="s">
        <v>18387</v>
      </c>
      <c r="AE1234">
        <v>2560</v>
      </c>
      <c r="AF1234" t="s">
        <v>18484</v>
      </c>
      <c r="AI1234" t="s">
        <v>18509</v>
      </c>
      <c r="AJ1234" t="s">
        <v>18390</v>
      </c>
      <c r="AK1234" t="s">
        <v>18391</v>
      </c>
      <c r="AL1234">
        <v>92010</v>
      </c>
      <c r="AM1234" t="s">
        <v>18392</v>
      </c>
      <c r="AN1234" t="s">
        <v>18393</v>
      </c>
    </row>
    <row r="1235" spans="1:40" ht="43.2" x14ac:dyDescent="0.3">
      <c r="A1235" t="s">
        <v>6130</v>
      </c>
      <c r="B1235" s="2" t="s">
        <v>15</v>
      </c>
      <c r="C1235" s="3">
        <v>40025</v>
      </c>
      <c r="D1235" t="s">
        <v>25</v>
      </c>
      <c r="E1235" t="s">
        <v>6131</v>
      </c>
      <c r="F1235" t="s">
        <v>6132</v>
      </c>
      <c r="G1235" t="s">
        <v>6133</v>
      </c>
      <c r="H1235" s="2" t="s">
        <v>5151</v>
      </c>
      <c r="I1235" s="2" t="s">
        <v>75</v>
      </c>
      <c r="J1235" s="1" t="s">
        <v>6134</v>
      </c>
      <c r="K1235" s="1">
        <f t="shared" si="86"/>
        <v>1</v>
      </c>
      <c r="L1235" s="1">
        <f t="shared" si="86"/>
        <v>0</v>
      </c>
      <c r="M1235" s="1">
        <f t="shared" si="86"/>
        <v>0</v>
      </c>
      <c r="N1235" s="1">
        <f t="shared" si="85"/>
        <v>0</v>
      </c>
      <c r="O1235" s="1">
        <f t="shared" si="87"/>
        <v>1</v>
      </c>
      <c r="P1235" s="1" t="s">
        <v>18346</v>
      </c>
      <c r="Q1235" s="1">
        <v>95</v>
      </c>
      <c r="R1235" s="1">
        <v>166</v>
      </c>
      <c r="S1235" s="9">
        <f t="shared" si="89"/>
        <v>95</v>
      </c>
      <c r="T1235" s="3">
        <v>44562</v>
      </c>
      <c r="U1235" s="8" t="s">
        <v>6135</v>
      </c>
      <c r="V1235" s="3">
        <v>44562</v>
      </c>
      <c r="W1235" s="8" t="s">
        <v>406</v>
      </c>
      <c r="X1235" s="8">
        <v>6.6</v>
      </c>
      <c r="Y1235" s="10">
        <f t="shared" si="88"/>
        <v>627</v>
      </c>
      <c r="Z1235" s="10">
        <f>IFERROR(INDEX(EFs!B:B,MATCH(P1235,EFs!A:A,0))*Dataset!Y1235/1000,0)</f>
        <v>0.56956236146700001</v>
      </c>
      <c r="AA1235">
        <v>33.036946999999998</v>
      </c>
      <c r="AB1235">
        <v>-117.272166</v>
      </c>
      <c r="AC1235">
        <v>1</v>
      </c>
      <c r="AD1235" t="s">
        <v>18387</v>
      </c>
      <c r="AE1235">
        <v>900</v>
      </c>
      <c r="AF1235" t="s">
        <v>19022</v>
      </c>
      <c r="AI1235" t="s">
        <v>18485</v>
      </c>
      <c r="AJ1235" t="s">
        <v>18390</v>
      </c>
      <c r="AK1235" t="s">
        <v>18391</v>
      </c>
      <c r="AL1235">
        <v>92024</v>
      </c>
      <c r="AM1235" t="s">
        <v>18392</v>
      </c>
      <c r="AN1235" t="s">
        <v>18393</v>
      </c>
    </row>
    <row r="1236" spans="1:40" ht="57.6" x14ac:dyDescent="0.3">
      <c r="A1236" t="s">
        <v>6136</v>
      </c>
      <c r="B1236" s="2" t="s">
        <v>15</v>
      </c>
      <c r="C1236" s="3">
        <v>40025</v>
      </c>
      <c r="D1236" t="s">
        <v>193</v>
      </c>
      <c r="E1236" t="s">
        <v>6137</v>
      </c>
      <c r="F1236" t="s">
        <v>6138</v>
      </c>
      <c r="G1236" t="s">
        <v>6139</v>
      </c>
      <c r="H1236" s="2" t="s">
        <v>554</v>
      </c>
      <c r="I1236" s="2" t="s">
        <v>84</v>
      </c>
      <c r="J1236" s="1" t="s">
        <v>6140</v>
      </c>
      <c r="K1236" s="1">
        <f t="shared" si="86"/>
        <v>1</v>
      </c>
      <c r="L1236" s="1">
        <f t="shared" si="86"/>
        <v>0</v>
      </c>
      <c r="M1236" s="1">
        <f t="shared" si="86"/>
        <v>0</v>
      </c>
      <c r="N1236" s="1">
        <f t="shared" si="85"/>
        <v>0</v>
      </c>
      <c r="O1236" s="1">
        <f t="shared" si="87"/>
        <v>1</v>
      </c>
      <c r="P1236" s="1" t="s">
        <v>18346</v>
      </c>
      <c r="Q1236" s="1">
        <v>135</v>
      </c>
      <c r="R1236" s="1">
        <v>220</v>
      </c>
      <c r="S1236" s="9">
        <f t="shared" si="89"/>
        <v>135</v>
      </c>
      <c r="T1236" s="3">
        <v>44561</v>
      </c>
      <c r="U1236" s="8" t="s">
        <v>5660</v>
      </c>
      <c r="V1236" s="3">
        <v>44600</v>
      </c>
      <c r="W1236" s="8" t="s">
        <v>6141</v>
      </c>
      <c r="X1236" s="8">
        <v>16.5</v>
      </c>
      <c r="Y1236" s="10">
        <f t="shared" si="88"/>
        <v>2227.5</v>
      </c>
      <c r="Z1236" s="10">
        <f>IFERROR(INDEX(EFs!B:B,MATCH(P1236,EFs!A:A,0))*Dataset!Y1236/1000,0)</f>
        <v>2.0234452315275</v>
      </c>
      <c r="AA1236">
        <v>32.666929000000003</v>
      </c>
      <c r="AB1236">
        <v>-117.115083</v>
      </c>
      <c r="AC1236">
        <v>1</v>
      </c>
      <c r="AD1236" t="s">
        <v>18394</v>
      </c>
      <c r="AE1236">
        <v>1400</v>
      </c>
      <c r="AF1236" t="s">
        <v>19023</v>
      </c>
      <c r="AI1236" t="s">
        <v>18491</v>
      </c>
      <c r="AJ1236" t="s">
        <v>18390</v>
      </c>
      <c r="AK1236" t="s">
        <v>18391</v>
      </c>
      <c r="AL1236">
        <v>91950</v>
      </c>
      <c r="AM1236" t="s">
        <v>18392</v>
      </c>
      <c r="AN1236" t="s">
        <v>18397</v>
      </c>
    </row>
    <row r="1237" spans="1:40" ht="57.6" x14ac:dyDescent="0.3">
      <c r="A1237" t="s">
        <v>6142</v>
      </c>
      <c r="B1237" s="2" t="s">
        <v>15</v>
      </c>
      <c r="C1237" s="3">
        <v>40025</v>
      </c>
      <c r="D1237" t="s">
        <v>193</v>
      </c>
      <c r="E1237" t="s">
        <v>6143</v>
      </c>
      <c r="F1237" t="s">
        <v>6144</v>
      </c>
      <c r="G1237" t="s">
        <v>6145</v>
      </c>
      <c r="H1237" s="2" t="s">
        <v>38</v>
      </c>
      <c r="I1237" s="2" t="s">
        <v>30</v>
      </c>
      <c r="J1237" s="1" t="s">
        <v>6146</v>
      </c>
      <c r="K1237" s="1">
        <f t="shared" si="86"/>
        <v>1</v>
      </c>
      <c r="L1237" s="1">
        <f t="shared" si="86"/>
        <v>0</v>
      </c>
      <c r="M1237" s="1">
        <f t="shared" si="86"/>
        <v>0</v>
      </c>
      <c r="N1237" s="1">
        <f t="shared" si="85"/>
        <v>0</v>
      </c>
      <c r="O1237" s="1">
        <f t="shared" si="87"/>
        <v>1</v>
      </c>
      <c r="P1237" s="1" t="s">
        <v>18346</v>
      </c>
      <c r="Q1237" s="1">
        <v>300</v>
      </c>
      <c r="R1237" s="1">
        <v>35</v>
      </c>
      <c r="S1237" s="9">
        <f t="shared" si="89"/>
        <v>300</v>
      </c>
      <c r="T1237" s="3">
        <v>44391</v>
      </c>
      <c r="U1237" s="8" t="s">
        <v>3690</v>
      </c>
      <c r="V1237" s="3">
        <v>44740</v>
      </c>
      <c r="W1237" s="8" t="s">
        <v>6147</v>
      </c>
      <c r="X1237" s="8">
        <v>16.5</v>
      </c>
      <c r="Y1237" s="10">
        <f t="shared" si="88"/>
        <v>4950</v>
      </c>
      <c r="Z1237" s="10">
        <f>IFERROR(INDEX(EFs!B:B,MATCH(P1237,EFs!A:A,0))*Dataset!Y1237/1000,0)</f>
        <v>4.4965449589500004</v>
      </c>
      <c r="AA1237">
        <v>32.900663999999999</v>
      </c>
      <c r="AB1237">
        <v>-117.114045</v>
      </c>
      <c r="AC1237">
        <v>1</v>
      </c>
      <c r="AD1237" t="s">
        <v>18387</v>
      </c>
      <c r="AE1237">
        <v>9889</v>
      </c>
      <c r="AF1237" t="s">
        <v>18915</v>
      </c>
      <c r="AI1237" t="s">
        <v>18389</v>
      </c>
      <c r="AJ1237" t="s">
        <v>18390</v>
      </c>
      <c r="AK1237" t="s">
        <v>18391</v>
      </c>
      <c r="AL1237">
        <v>92131</v>
      </c>
      <c r="AM1237" t="s">
        <v>18392</v>
      </c>
      <c r="AN1237" t="s">
        <v>18393</v>
      </c>
    </row>
    <row r="1238" spans="1:40" ht="43.2" x14ac:dyDescent="0.3">
      <c r="A1238" t="s">
        <v>6148</v>
      </c>
      <c r="B1238" s="2" t="s">
        <v>15</v>
      </c>
      <c r="C1238" s="3">
        <v>40025</v>
      </c>
      <c r="D1238" t="s">
        <v>193</v>
      </c>
      <c r="E1238" t="s">
        <v>2853</v>
      </c>
      <c r="F1238" t="s">
        <v>5930</v>
      </c>
      <c r="G1238" t="s">
        <v>5931</v>
      </c>
      <c r="H1238" s="2" t="s">
        <v>235</v>
      </c>
      <c r="I1238" s="2" t="s">
        <v>236</v>
      </c>
      <c r="J1238" s="1" t="s">
        <v>6149</v>
      </c>
      <c r="K1238" s="1">
        <f t="shared" si="86"/>
        <v>0</v>
      </c>
      <c r="L1238" s="1">
        <f t="shared" si="86"/>
        <v>0</v>
      </c>
      <c r="M1238" s="1">
        <f t="shared" si="86"/>
        <v>0</v>
      </c>
      <c r="N1238" s="1">
        <f t="shared" si="85"/>
        <v>0</v>
      </c>
      <c r="O1238" s="1">
        <f t="shared" si="87"/>
        <v>0</v>
      </c>
      <c r="P1238" s="1" t="s">
        <v>18352</v>
      </c>
      <c r="Q1238" s="1">
        <v>204</v>
      </c>
      <c r="R1238" s="1">
        <v>316</v>
      </c>
      <c r="S1238" s="9">
        <f t="shared" si="89"/>
        <v>204</v>
      </c>
      <c r="T1238" s="3">
        <v>44532</v>
      </c>
      <c r="U1238" s="8" t="s">
        <v>6150</v>
      </c>
      <c r="V1238" s="3">
        <v>44532</v>
      </c>
      <c r="W1238" s="8" t="s">
        <v>6151</v>
      </c>
      <c r="X1238" s="8">
        <v>7</v>
      </c>
      <c r="Y1238" s="10">
        <f t="shared" si="88"/>
        <v>1428</v>
      </c>
      <c r="Z1238" s="10">
        <f>IFERROR(INDEX(EFs!B:B,MATCH(P1238,EFs!A:A,0))*Dataset!Y1238/1000,0)</f>
        <v>0</v>
      </c>
      <c r="AA1238">
        <v>32.780608999999998</v>
      </c>
      <c r="AB1238">
        <v>-117.1362</v>
      </c>
      <c r="AC1238">
        <v>1</v>
      </c>
      <c r="AD1238" t="s">
        <v>18387</v>
      </c>
      <c r="AE1238">
        <v>9060</v>
      </c>
      <c r="AF1238" t="s">
        <v>18770</v>
      </c>
      <c r="AI1238" t="s">
        <v>18389</v>
      </c>
      <c r="AJ1238" t="s">
        <v>18390</v>
      </c>
      <c r="AK1238" t="s">
        <v>18391</v>
      </c>
      <c r="AL1238">
        <v>92108</v>
      </c>
      <c r="AM1238" t="s">
        <v>18392</v>
      </c>
      <c r="AN1238" t="s">
        <v>18393</v>
      </c>
    </row>
    <row r="1239" spans="1:40" ht="43.2" x14ac:dyDescent="0.3">
      <c r="A1239" t="s">
        <v>6152</v>
      </c>
      <c r="B1239" s="2" t="s">
        <v>15</v>
      </c>
      <c r="C1239" s="3">
        <v>40025</v>
      </c>
      <c r="D1239" t="s">
        <v>25</v>
      </c>
      <c r="E1239" t="s">
        <v>6153</v>
      </c>
      <c r="G1239" t="s">
        <v>6154</v>
      </c>
      <c r="H1239" s="2" t="s">
        <v>511</v>
      </c>
      <c r="I1239" s="2" t="s">
        <v>75</v>
      </c>
      <c r="J1239" s="1" t="s">
        <v>6155</v>
      </c>
      <c r="K1239" s="1">
        <f t="shared" si="86"/>
        <v>1</v>
      </c>
      <c r="L1239" s="1">
        <f t="shared" si="86"/>
        <v>0</v>
      </c>
      <c r="M1239" s="1">
        <f t="shared" si="86"/>
        <v>0</v>
      </c>
      <c r="N1239" s="1">
        <f t="shared" si="85"/>
        <v>0</v>
      </c>
      <c r="O1239" s="1">
        <f t="shared" si="87"/>
        <v>1</v>
      </c>
      <c r="P1239" s="1" t="s">
        <v>18346</v>
      </c>
      <c r="Q1239" s="1" t="s">
        <v>18355</v>
      </c>
      <c r="R1239" s="1">
        <v>262</v>
      </c>
      <c r="S1239" s="9">
        <f t="shared" si="89"/>
        <v>195.3734</v>
      </c>
      <c r="T1239" s="8"/>
      <c r="U1239" s="8"/>
      <c r="V1239" s="8"/>
      <c r="W1239" s="8"/>
      <c r="X1239" s="8"/>
      <c r="Y1239" s="10">
        <f t="shared" si="88"/>
        <v>0</v>
      </c>
      <c r="Z1239" s="10">
        <f>IFERROR(INDEX(EFs!B:B,MATCH(P1239,EFs!A:A,0))*Dataset!Y1239/1000,0)</f>
        <v>0</v>
      </c>
      <c r="AA1239">
        <v>33.053055999999998</v>
      </c>
      <c r="AB1239">
        <v>-117.28509099999999</v>
      </c>
      <c r="AC1239">
        <v>1</v>
      </c>
      <c r="AD1239" t="s">
        <v>18387</v>
      </c>
      <c r="AE1239">
        <v>335</v>
      </c>
      <c r="AF1239" t="s">
        <v>19024</v>
      </c>
      <c r="AI1239" t="s">
        <v>18485</v>
      </c>
      <c r="AJ1239" t="s">
        <v>18390</v>
      </c>
      <c r="AK1239" t="s">
        <v>18391</v>
      </c>
      <c r="AL1239">
        <v>92024</v>
      </c>
      <c r="AM1239" t="s">
        <v>18392</v>
      </c>
      <c r="AN1239" t="s">
        <v>18393</v>
      </c>
    </row>
    <row r="1240" spans="1:40" ht="57.6" x14ac:dyDescent="0.3">
      <c r="A1240" t="s">
        <v>6156</v>
      </c>
      <c r="B1240" s="2" t="s">
        <v>15</v>
      </c>
      <c r="C1240" s="3">
        <v>40025</v>
      </c>
      <c r="D1240" t="s">
        <v>16</v>
      </c>
      <c r="E1240" t="s">
        <v>6157</v>
      </c>
      <c r="F1240" t="s">
        <v>72</v>
      </c>
      <c r="G1240" t="s">
        <v>6158</v>
      </c>
      <c r="H1240" s="2" t="s">
        <v>106</v>
      </c>
      <c r="I1240" s="2" t="s">
        <v>107</v>
      </c>
      <c r="J1240" s="1" t="s">
        <v>6159</v>
      </c>
      <c r="K1240" s="1">
        <f t="shared" si="86"/>
        <v>0</v>
      </c>
      <c r="L1240" s="1">
        <f t="shared" si="86"/>
        <v>0</v>
      </c>
      <c r="M1240" s="1">
        <f t="shared" si="86"/>
        <v>1</v>
      </c>
      <c r="N1240" s="1">
        <f t="shared" si="85"/>
        <v>0</v>
      </c>
      <c r="O1240" s="1">
        <f t="shared" si="87"/>
        <v>1</v>
      </c>
      <c r="P1240" s="1" t="s">
        <v>18348</v>
      </c>
      <c r="Q1240" s="1">
        <v>40</v>
      </c>
      <c r="R1240" s="1">
        <v>60</v>
      </c>
      <c r="S1240" s="9">
        <f t="shared" si="89"/>
        <v>40</v>
      </c>
      <c r="T1240" s="3">
        <v>44379</v>
      </c>
      <c r="U1240" s="8" t="s">
        <v>6160</v>
      </c>
      <c r="V1240" s="3">
        <v>44379</v>
      </c>
      <c r="W1240" s="8" t="s">
        <v>6161</v>
      </c>
      <c r="X1240" s="8">
        <v>9</v>
      </c>
      <c r="Y1240" s="10">
        <f t="shared" si="88"/>
        <v>360</v>
      </c>
      <c r="Z1240" s="10">
        <f>IFERROR(INDEX(EFs!B:B,MATCH(P1240,EFs!A:A,0))*Dataset!Y1240/1000,0)</f>
        <v>0.26145205884</v>
      </c>
      <c r="AA1240">
        <v>32.807550999999997</v>
      </c>
      <c r="AB1240">
        <v>-117.11604199999999</v>
      </c>
      <c r="AC1240">
        <v>1</v>
      </c>
      <c r="AD1240" t="s">
        <v>18387</v>
      </c>
      <c r="AE1240">
        <v>3550</v>
      </c>
      <c r="AF1240" t="s">
        <v>18846</v>
      </c>
      <c r="AI1240" t="s">
        <v>18389</v>
      </c>
      <c r="AJ1240" t="s">
        <v>18390</v>
      </c>
      <c r="AK1240" t="s">
        <v>18391</v>
      </c>
      <c r="AL1240">
        <v>92123</v>
      </c>
      <c r="AM1240" t="s">
        <v>18392</v>
      </c>
      <c r="AN1240" t="s">
        <v>18393</v>
      </c>
    </row>
    <row r="1241" spans="1:40" ht="57.6" x14ac:dyDescent="0.3">
      <c r="A1241" t="s">
        <v>6162</v>
      </c>
      <c r="B1241" s="2" t="s">
        <v>15</v>
      </c>
      <c r="C1241" s="3">
        <v>40025</v>
      </c>
      <c r="D1241" t="s">
        <v>16</v>
      </c>
      <c r="E1241" t="s">
        <v>3938</v>
      </c>
      <c r="G1241" t="s">
        <v>3939</v>
      </c>
      <c r="H1241" s="2" t="s">
        <v>627</v>
      </c>
      <c r="I1241" s="2" t="s">
        <v>306</v>
      </c>
      <c r="J1241" s="1" t="s">
        <v>6163</v>
      </c>
      <c r="K1241" s="1">
        <f t="shared" si="86"/>
        <v>1</v>
      </c>
      <c r="L1241" s="1">
        <f t="shared" si="86"/>
        <v>0</v>
      </c>
      <c r="M1241" s="1">
        <f t="shared" si="86"/>
        <v>0</v>
      </c>
      <c r="N1241" s="1">
        <f t="shared" si="85"/>
        <v>0</v>
      </c>
      <c r="O1241" s="1">
        <f t="shared" si="87"/>
        <v>1</v>
      </c>
      <c r="P1241" s="1" t="s">
        <v>18346</v>
      </c>
      <c r="Q1241" s="1">
        <v>100</v>
      </c>
      <c r="R1241" s="1">
        <v>157</v>
      </c>
      <c r="S1241" s="9">
        <f t="shared" si="89"/>
        <v>100</v>
      </c>
      <c r="T1241" s="8"/>
      <c r="U1241" s="8"/>
      <c r="V1241" s="8"/>
      <c r="W1241" s="8"/>
      <c r="X1241" s="8"/>
      <c r="Y1241" s="10">
        <f t="shared" si="88"/>
        <v>0</v>
      </c>
      <c r="Z1241" s="10">
        <f>IFERROR(INDEX(EFs!B:B,MATCH(P1241,EFs!A:A,0))*Dataset!Y1241/1000,0)</f>
        <v>0</v>
      </c>
      <c r="AA1241">
        <v>32.796920999999998</v>
      </c>
      <c r="AB1241">
        <v>-116.973444</v>
      </c>
      <c r="AC1241">
        <v>0.9</v>
      </c>
      <c r="AD1241" t="s">
        <v>18387</v>
      </c>
      <c r="AE1241">
        <v>904</v>
      </c>
      <c r="AF1241" t="s">
        <v>18844</v>
      </c>
      <c r="AI1241" t="s">
        <v>18449</v>
      </c>
      <c r="AJ1241" t="s">
        <v>18390</v>
      </c>
      <c r="AK1241" t="s">
        <v>18391</v>
      </c>
      <c r="AL1241">
        <v>92020</v>
      </c>
      <c r="AM1241" t="s">
        <v>18392</v>
      </c>
      <c r="AN1241" t="s">
        <v>18393</v>
      </c>
    </row>
    <row r="1242" spans="1:40" ht="43.2" x14ac:dyDescent="0.3">
      <c r="A1242" t="s">
        <v>6164</v>
      </c>
      <c r="B1242" s="2" t="s">
        <v>15</v>
      </c>
      <c r="C1242" s="3">
        <v>40025</v>
      </c>
      <c r="D1242" t="s">
        <v>193</v>
      </c>
      <c r="E1242" t="s">
        <v>6165</v>
      </c>
      <c r="F1242" t="s">
        <v>72</v>
      </c>
      <c r="G1242" t="s">
        <v>6166</v>
      </c>
      <c r="H1242" s="2" t="s">
        <v>987</v>
      </c>
      <c r="I1242" s="2" t="s">
        <v>84</v>
      </c>
      <c r="J1242" s="1" t="s">
        <v>6167</v>
      </c>
      <c r="K1242" s="1">
        <f t="shared" si="86"/>
        <v>1</v>
      </c>
      <c r="L1242" s="1">
        <f t="shared" si="86"/>
        <v>0</v>
      </c>
      <c r="M1242" s="1">
        <f t="shared" si="86"/>
        <v>0</v>
      </c>
      <c r="N1242" s="1">
        <f t="shared" si="85"/>
        <v>0</v>
      </c>
      <c r="O1242" s="1">
        <f t="shared" si="87"/>
        <v>1</v>
      </c>
      <c r="P1242" s="1" t="s">
        <v>18346</v>
      </c>
      <c r="Q1242" s="1" t="s">
        <v>18355</v>
      </c>
      <c r="R1242" s="1">
        <v>170</v>
      </c>
      <c r="S1242" s="9">
        <f t="shared" si="89"/>
        <v>126.76900000000001</v>
      </c>
      <c r="T1242" s="8"/>
      <c r="U1242" s="8"/>
      <c r="V1242" s="8"/>
      <c r="W1242" s="8"/>
      <c r="X1242" s="8"/>
      <c r="Y1242" s="10">
        <f t="shared" si="88"/>
        <v>0</v>
      </c>
      <c r="Z1242" s="10">
        <f>IFERROR(INDEX(EFs!B:B,MATCH(P1242,EFs!A:A,0))*Dataset!Y1242/1000,0)</f>
        <v>0</v>
      </c>
      <c r="AA1242">
        <v>32.660718000000003</v>
      </c>
      <c r="AB1242">
        <v>-116.942007</v>
      </c>
      <c r="AC1242">
        <v>1</v>
      </c>
      <c r="AD1242" t="s">
        <v>18387</v>
      </c>
      <c r="AE1242">
        <v>800</v>
      </c>
      <c r="AF1242" t="s">
        <v>19025</v>
      </c>
      <c r="AI1242" t="s">
        <v>18406</v>
      </c>
      <c r="AJ1242" t="s">
        <v>18390</v>
      </c>
      <c r="AK1242" t="s">
        <v>18391</v>
      </c>
      <c r="AL1242">
        <v>91914</v>
      </c>
      <c r="AM1242" t="s">
        <v>18392</v>
      </c>
      <c r="AN1242" t="s">
        <v>18393</v>
      </c>
    </row>
    <row r="1243" spans="1:40" ht="43.2" x14ac:dyDescent="0.3">
      <c r="A1243" t="s">
        <v>6168</v>
      </c>
      <c r="B1243" s="2" t="s">
        <v>15</v>
      </c>
      <c r="C1243" s="3">
        <v>40025</v>
      </c>
      <c r="D1243" t="s">
        <v>193</v>
      </c>
      <c r="E1243" t="s">
        <v>4227</v>
      </c>
      <c r="F1243" t="s">
        <v>2164</v>
      </c>
      <c r="G1243" t="s">
        <v>2174</v>
      </c>
      <c r="H1243" s="2" t="s">
        <v>372</v>
      </c>
      <c r="I1243" s="2" t="s">
        <v>62</v>
      </c>
      <c r="J1243" s="1" t="s">
        <v>6169</v>
      </c>
      <c r="K1243" s="1">
        <f t="shared" si="86"/>
        <v>1</v>
      </c>
      <c r="L1243" s="1">
        <f t="shared" si="86"/>
        <v>0</v>
      </c>
      <c r="M1243" s="1">
        <f t="shared" si="86"/>
        <v>0</v>
      </c>
      <c r="N1243" s="1">
        <f t="shared" si="85"/>
        <v>0</v>
      </c>
      <c r="O1243" s="1">
        <f t="shared" si="87"/>
        <v>1</v>
      </c>
      <c r="P1243" s="1" t="s">
        <v>18346</v>
      </c>
      <c r="Q1243" s="1">
        <v>800</v>
      </c>
      <c r="R1243" s="1" t="s">
        <v>18352</v>
      </c>
      <c r="S1243" s="9">
        <f t="shared" si="89"/>
        <v>800</v>
      </c>
      <c r="T1243" s="3">
        <v>44512</v>
      </c>
      <c r="U1243" s="8" t="s">
        <v>6170</v>
      </c>
      <c r="V1243" s="3">
        <v>44631</v>
      </c>
      <c r="W1243" s="8" t="s">
        <v>6171</v>
      </c>
      <c r="X1243" s="8">
        <v>21.3</v>
      </c>
      <c r="Y1243" s="10">
        <f t="shared" si="88"/>
        <v>17040</v>
      </c>
      <c r="Z1243" s="10">
        <f>IFERROR(INDEX(EFs!B:B,MATCH(P1243,EFs!A:A,0))*Dataset!Y1243/1000,0)</f>
        <v>15.479015373840001</v>
      </c>
      <c r="AA1243">
        <v>32.720492999999998</v>
      </c>
      <c r="AB1243">
        <v>-117.08266999999999</v>
      </c>
      <c r="AC1243">
        <v>1</v>
      </c>
      <c r="AD1243" t="s">
        <v>18387</v>
      </c>
      <c r="AE1243">
        <v>5159</v>
      </c>
      <c r="AF1243" t="s">
        <v>18666</v>
      </c>
      <c r="AI1243" t="s">
        <v>18389</v>
      </c>
      <c r="AJ1243" t="s">
        <v>18390</v>
      </c>
      <c r="AK1243" t="s">
        <v>18391</v>
      </c>
      <c r="AL1243">
        <v>92105</v>
      </c>
      <c r="AM1243" t="s">
        <v>18392</v>
      </c>
      <c r="AN1243" t="s">
        <v>18393</v>
      </c>
    </row>
    <row r="1244" spans="1:40" ht="28.8" x14ac:dyDescent="0.3">
      <c r="A1244" t="s">
        <v>6172</v>
      </c>
      <c r="B1244" s="2" t="s">
        <v>15</v>
      </c>
      <c r="C1244" s="3">
        <v>40025</v>
      </c>
      <c r="D1244" t="s">
        <v>25</v>
      </c>
      <c r="E1244" t="s">
        <v>6173</v>
      </c>
      <c r="G1244" t="s">
        <v>6174</v>
      </c>
      <c r="H1244" s="2" t="s">
        <v>610</v>
      </c>
      <c r="I1244" s="2" t="s">
        <v>30</v>
      </c>
      <c r="J1244" s="1" t="s">
        <v>6175</v>
      </c>
      <c r="K1244" s="1">
        <f t="shared" si="86"/>
        <v>1</v>
      </c>
      <c r="L1244" s="1">
        <f t="shared" si="86"/>
        <v>0</v>
      </c>
      <c r="M1244" s="1">
        <f t="shared" si="86"/>
        <v>0</v>
      </c>
      <c r="N1244" s="1">
        <f t="shared" si="85"/>
        <v>0</v>
      </c>
      <c r="O1244" s="1">
        <f t="shared" si="87"/>
        <v>1</v>
      </c>
      <c r="P1244" s="1" t="s">
        <v>18346</v>
      </c>
      <c r="Q1244" s="1" t="s">
        <v>18355</v>
      </c>
      <c r="R1244" s="1">
        <v>166</v>
      </c>
      <c r="S1244" s="9">
        <f t="shared" si="89"/>
        <v>123.78620000000001</v>
      </c>
      <c r="T1244" s="3">
        <v>44488</v>
      </c>
      <c r="U1244" s="8" t="s">
        <v>6176</v>
      </c>
      <c r="V1244" s="3">
        <v>44488</v>
      </c>
      <c r="W1244" s="8" t="s">
        <v>6177</v>
      </c>
      <c r="X1244" s="8">
        <v>19.399999999999999</v>
      </c>
      <c r="Y1244" s="10">
        <f t="shared" si="88"/>
        <v>2401.45228</v>
      </c>
      <c r="Z1244" s="10">
        <f>IFERROR(INDEX(EFs!B:B,MATCH(P1244,EFs!A:A,0))*Dataset!Y1244/1000,0)</f>
        <v>2.1814622512713098</v>
      </c>
      <c r="AA1244">
        <v>33.021669000000003</v>
      </c>
      <c r="AB1244">
        <v>-117.091486</v>
      </c>
      <c r="AC1244">
        <v>1</v>
      </c>
      <c r="AD1244" t="s">
        <v>18387</v>
      </c>
      <c r="AE1244">
        <v>17095</v>
      </c>
      <c r="AF1244" t="s">
        <v>19026</v>
      </c>
      <c r="AI1244" t="s">
        <v>18389</v>
      </c>
      <c r="AJ1244" t="s">
        <v>18390</v>
      </c>
      <c r="AK1244" t="s">
        <v>18391</v>
      </c>
      <c r="AL1244">
        <v>92127</v>
      </c>
      <c r="AM1244" t="s">
        <v>18392</v>
      </c>
      <c r="AN1244" t="s">
        <v>18393</v>
      </c>
    </row>
    <row r="1245" spans="1:40" ht="28.8" x14ac:dyDescent="0.3">
      <c r="A1245" t="s">
        <v>6178</v>
      </c>
      <c r="B1245" s="2" t="s">
        <v>15</v>
      </c>
      <c r="C1245" s="3">
        <v>40025</v>
      </c>
      <c r="D1245" t="s">
        <v>25</v>
      </c>
      <c r="E1245" t="s">
        <v>6173</v>
      </c>
      <c r="G1245" t="s">
        <v>6174</v>
      </c>
      <c r="H1245" s="2" t="s">
        <v>610</v>
      </c>
      <c r="I1245" s="2" t="s">
        <v>30</v>
      </c>
      <c r="J1245" s="1" t="s">
        <v>6179</v>
      </c>
      <c r="K1245" s="1">
        <f t="shared" si="86"/>
        <v>1</v>
      </c>
      <c r="L1245" s="1">
        <f t="shared" si="86"/>
        <v>0</v>
      </c>
      <c r="M1245" s="1">
        <f t="shared" si="86"/>
        <v>0</v>
      </c>
      <c r="N1245" s="1">
        <f t="shared" si="85"/>
        <v>0</v>
      </c>
      <c r="O1245" s="1">
        <f t="shared" si="87"/>
        <v>1</v>
      </c>
      <c r="P1245" s="1" t="s">
        <v>18346</v>
      </c>
      <c r="Q1245" s="1" t="s">
        <v>18355</v>
      </c>
      <c r="R1245" s="1">
        <v>166</v>
      </c>
      <c r="S1245" s="9">
        <f t="shared" si="89"/>
        <v>123.78620000000001</v>
      </c>
      <c r="T1245" s="3">
        <v>44488</v>
      </c>
      <c r="U1245" s="8" t="s">
        <v>1190</v>
      </c>
      <c r="V1245" s="3">
        <v>44488</v>
      </c>
      <c r="W1245" s="8" t="s">
        <v>6180</v>
      </c>
      <c r="X1245" s="8">
        <v>8.3000000000000007</v>
      </c>
      <c r="Y1245" s="10">
        <f t="shared" si="88"/>
        <v>1027.4254600000002</v>
      </c>
      <c r="Z1245" s="10">
        <f>IFERROR(INDEX(EFs!B:B,MATCH(P1245,EFs!A:A,0))*Dataset!Y1245/1000,0)</f>
        <v>0.93330601471916885</v>
      </c>
      <c r="AA1245">
        <v>33.021669000000003</v>
      </c>
      <c r="AB1245">
        <v>-117.091486</v>
      </c>
      <c r="AC1245">
        <v>1</v>
      </c>
      <c r="AD1245" t="s">
        <v>18387</v>
      </c>
      <c r="AE1245">
        <v>17095</v>
      </c>
      <c r="AF1245" t="s">
        <v>19026</v>
      </c>
      <c r="AI1245" t="s">
        <v>18389</v>
      </c>
      <c r="AJ1245" t="s">
        <v>18390</v>
      </c>
      <c r="AK1245" t="s">
        <v>18391</v>
      </c>
      <c r="AL1245">
        <v>92127</v>
      </c>
      <c r="AM1245" t="s">
        <v>18392</v>
      </c>
      <c r="AN1245" t="s">
        <v>18393</v>
      </c>
    </row>
    <row r="1246" spans="1:40" ht="28.8" x14ac:dyDescent="0.3">
      <c r="A1246" t="s">
        <v>6181</v>
      </c>
      <c r="B1246" s="2" t="s">
        <v>15</v>
      </c>
      <c r="C1246" s="3">
        <v>40025</v>
      </c>
      <c r="D1246" t="s">
        <v>25</v>
      </c>
      <c r="E1246" t="s">
        <v>6173</v>
      </c>
      <c r="G1246" t="s">
        <v>6174</v>
      </c>
      <c r="H1246" s="2" t="s">
        <v>610</v>
      </c>
      <c r="I1246" s="2" t="s">
        <v>30</v>
      </c>
      <c r="J1246" s="1" t="s">
        <v>6182</v>
      </c>
      <c r="K1246" s="1">
        <f t="shared" si="86"/>
        <v>1</v>
      </c>
      <c r="L1246" s="1">
        <f t="shared" si="86"/>
        <v>0</v>
      </c>
      <c r="M1246" s="1">
        <f t="shared" si="86"/>
        <v>0</v>
      </c>
      <c r="N1246" s="1">
        <f t="shared" si="85"/>
        <v>0</v>
      </c>
      <c r="O1246" s="1">
        <f t="shared" si="87"/>
        <v>1</v>
      </c>
      <c r="P1246" s="1" t="s">
        <v>18346</v>
      </c>
      <c r="Q1246" s="1" t="s">
        <v>18355</v>
      </c>
      <c r="R1246" s="1">
        <v>208</v>
      </c>
      <c r="S1246" s="9">
        <f t="shared" si="89"/>
        <v>155.10560000000001</v>
      </c>
      <c r="T1246" s="3">
        <v>44488</v>
      </c>
      <c r="U1246" s="8" t="s">
        <v>6183</v>
      </c>
      <c r="V1246" s="3">
        <v>44488</v>
      </c>
      <c r="W1246" s="8" t="s">
        <v>6183</v>
      </c>
      <c r="X1246" s="8">
        <v>0</v>
      </c>
      <c r="Y1246" s="10">
        <f t="shared" si="88"/>
        <v>0</v>
      </c>
      <c r="Z1246" s="10">
        <f>IFERROR(INDEX(EFs!B:B,MATCH(P1246,EFs!A:A,0))*Dataset!Y1246/1000,0)</f>
        <v>0</v>
      </c>
      <c r="AA1246">
        <v>33.021669000000003</v>
      </c>
      <c r="AB1246">
        <v>-117.091486</v>
      </c>
      <c r="AC1246">
        <v>1</v>
      </c>
      <c r="AD1246" t="s">
        <v>18387</v>
      </c>
      <c r="AE1246">
        <v>17095</v>
      </c>
      <c r="AF1246" t="s">
        <v>19026</v>
      </c>
      <c r="AI1246" t="s">
        <v>18389</v>
      </c>
      <c r="AJ1246" t="s">
        <v>18390</v>
      </c>
      <c r="AK1246" t="s">
        <v>18391</v>
      </c>
      <c r="AL1246">
        <v>92127</v>
      </c>
      <c r="AM1246" t="s">
        <v>18392</v>
      </c>
      <c r="AN1246" t="s">
        <v>18393</v>
      </c>
    </row>
    <row r="1247" spans="1:40" ht="28.8" x14ac:dyDescent="0.3">
      <c r="A1247" t="s">
        <v>6184</v>
      </c>
      <c r="B1247" s="2" t="s">
        <v>15</v>
      </c>
      <c r="C1247" s="3">
        <v>40025</v>
      </c>
      <c r="D1247" t="s">
        <v>25</v>
      </c>
      <c r="E1247" t="s">
        <v>6185</v>
      </c>
      <c r="F1247" t="s">
        <v>6186</v>
      </c>
      <c r="G1247" t="s">
        <v>6187</v>
      </c>
      <c r="H1247" s="2" t="s">
        <v>949</v>
      </c>
      <c r="I1247" s="2" t="s">
        <v>75</v>
      </c>
      <c r="J1247" s="1" t="s">
        <v>6188</v>
      </c>
      <c r="K1247" s="1">
        <f t="shared" si="86"/>
        <v>1</v>
      </c>
      <c r="L1247" s="1">
        <f t="shared" si="86"/>
        <v>0</v>
      </c>
      <c r="M1247" s="1">
        <f t="shared" si="86"/>
        <v>0</v>
      </c>
      <c r="N1247" s="1">
        <f t="shared" si="85"/>
        <v>0</v>
      </c>
      <c r="O1247" s="1">
        <f t="shared" si="87"/>
        <v>1</v>
      </c>
      <c r="P1247" s="1" t="s">
        <v>18346</v>
      </c>
      <c r="Q1247" s="1" t="s">
        <v>18355</v>
      </c>
      <c r="R1247" s="1">
        <v>60</v>
      </c>
      <c r="S1247" s="9">
        <f t="shared" si="89"/>
        <v>44.742000000000004</v>
      </c>
      <c r="T1247" s="8"/>
      <c r="U1247" s="8"/>
      <c r="V1247" s="8"/>
      <c r="W1247" s="8"/>
      <c r="X1247" s="8"/>
      <c r="Y1247" s="10">
        <f t="shared" si="88"/>
        <v>0</v>
      </c>
      <c r="Z1247" s="10">
        <f>IFERROR(INDEX(EFs!B:B,MATCH(P1247,EFs!A:A,0))*Dataset!Y1247/1000,0)</f>
        <v>0</v>
      </c>
      <c r="AA1247">
        <v>33.101315999999997</v>
      </c>
      <c r="AB1247">
        <v>-117.26727200000001</v>
      </c>
      <c r="AC1247">
        <v>1</v>
      </c>
      <c r="AD1247" t="s">
        <v>18387</v>
      </c>
      <c r="AE1247">
        <v>7020</v>
      </c>
      <c r="AF1247" t="s">
        <v>19027</v>
      </c>
      <c r="AI1247" t="s">
        <v>18509</v>
      </c>
      <c r="AJ1247" t="s">
        <v>18390</v>
      </c>
      <c r="AK1247" t="s">
        <v>18391</v>
      </c>
      <c r="AL1247">
        <v>92011</v>
      </c>
      <c r="AM1247" t="s">
        <v>18392</v>
      </c>
      <c r="AN1247" t="s">
        <v>18393</v>
      </c>
    </row>
    <row r="1248" spans="1:40" ht="28.8" x14ac:dyDescent="0.3">
      <c r="A1248" t="s">
        <v>6189</v>
      </c>
      <c r="B1248" s="2" t="s">
        <v>15</v>
      </c>
      <c r="C1248" s="3">
        <v>40025</v>
      </c>
      <c r="D1248" t="s">
        <v>25</v>
      </c>
      <c r="E1248" t="s">
        <v>6190</v>
      </c>
      <c r="F1248" t="s">
        <v>72</v>
      </c>
      <c r="G1248" t="s">
        <v>6191</v>
      </c>
      <c r="H1248" s="2" t="s">
        <v>97</v>
      </c>
      <c r="I1248" s="2" t="s">
        <v>98</v>
      </c>
      <c r="J1248" s="1" t="s">
        <v>6192</v>
      </c>
      <c r="K1248" s="1">
        <f t="shared" si="86"/>
        <v>1</v>
      </c>
      <c r="L1248" s="1">
        <f t="shared" si="86"/>
        <v>0</v>
      </c>
      <c r="M1248" s="1">
        <f t="shared" si="86"/>
        <v>0</v>
      </c>
      <c r="N1248" s="1">
        <f t="shared" si="85"/>
        <v>0</v>
      </c>
      <c r="O1248" s="1">
        <f t="shared" si="87"/>
        <v>1</v>
      </c>
      <c r="P1248" s="1" t="s">
        <v>18346</v>
      </c>
      <c r="Q1248" s="1">
        <v>125</v>
      </c>
      <c r="R1248" s="1">
        <v>209</v>
      </c>
      <c r="S1248" s="9">
        <f t="shared" si="89"/>
        <v>125</v>
      </c>
      <c r="T1248" s="3">
        <v>44428</v>
      </c>
      <c r="U1248" s="8" t="s">
        <v>6193</v>
      </c>
      <c r="V1248" s="3">
        <v>44428</v>
      </c>
      <c r="W1248" s="8" t="s">
        <v>6194</v>
      </c>
      <c r="X1248" s="8">
        <v>2.5</v>
      </c>
      <c r="Y1248" s="10">
        <f t="shared" si="88"/>
        <v>312.5</v>
      </c>
      <c r="Z1248" s="10">
        <f>IFERROR(INDEX(EFs!B:B,MATCH(P1248,EFs!A:A,0))*Dataset!Y1248/1000,0)</f>
        <v>0.28387278781250003</v>
      </c>
      <c r="AA1248">
        <v>33.187569000000003</v>
      </c>
      <c r="AB1248">
        <v>-117.292384</v>
      </c>
      <c r="AC1248">
        <v>1</v>
      </c>
      <c r="AD1248" t="s">
        <v>18387</v>
      </c>
      <c r="AE1248">
        <v>3903</v>
      </c>
      <c r="AF1248" t="s">
        <v>18836</v>
      </c>
      <c r="AI1248" t="s">
        <v>18410</v>
      </c>
      <c r="AJ1248" t="s">
        <v>18390</v>
      </c>
      <c r="AK1248" t="s">
        <v>18391</v>
      </c>
      <c r="AL1248">
        <v>92056</v>
      </c>
      <c r="AM1248" t="s">
        <v>18392</v>
      </c>
      <c r="AN1248" t="s">
        <v>18393</v>
      </c>
    </row>
    <row r="1249" spans="1:40" ht="57.6" x14ac:dyDescent="0.3">
      <c r="A1249" t="s">
        <v>6195</v>
      </c>
      <c r="B1249" s="2" t="s">
        <v>15</v>
      </c>
      <c r="C1249" s="3">
        <v>40025</v>
      </c>
      <c r="D1249" t="s">
        <v>193</v>
      </c>
      <c r="E1249" t="s">
        <v>6196</v>
      </c>
      <c r="F1249" t="s">
        <v>559</v>
      </c>
      <c r="G1249" t="s">
        <v>6197</v>
      </c>
      <c r="H1249" s="2" t="s">
        <v>154</v>
      </c>
      <c r="I1249" s="2" t="s">
        <v>155</v>
      </c>
      <c r="J1249" s="1" t="s">
        <v>6198</v>
      </c>
      <c r="K1249" s="1">
        <f t="shared" si="86"/>
        <v>1</v>
      </c>
      <c r="L1249" s="1">
        <f t="shared" si="86"/>
        <v>0</v>
      </c>
      <c r="M1249" s="1">
        <f t="shared" si="86"/>
        <v>0</v>
      </c>
      <c r="N1249" s="1">
        <f t="shared" si="85"/>
        <v>0</v>
      </c>
      <c r="O1249" s="1">
        <f t="shared" si="87"/>
        <v>1</v>
      </c>
      <c r="P1249" s="1" t="s">
        <v>18346</v>
      </c>
      <c r="Q1249" s="1">
        <v>60</v>
      </c>
      <c r="R1249" s="1">
        <v>96</v>
      </c>
      <c r="S1249" s="9">
        <f t="shared" si="89"/>
        <v>60</v>
      </c>
      <c r="T1249" s="3">
        <v>44561</v>
      </c>
      <c r="U1249" s="8" t="s">
        <v>6199</v>
      </c>
      <c r="V1249" s="3">
        <v>44624</v>
      </c>
      <c r="W1249" s="8" t="s">
        <v>6200</v>
      </c>
      <c r="X1249" s="8">
        <v>20.5</v>
      </c>
      <c r="Y1249" s="10">
        <f t="shared" si="88"/>
        <v>1230</v>
      </c>
      <c r="Z1249" s="10">
        <f>IFERROR(INDEX(EFs!B:B,MATCH(P1249,EFs!A:A,0))*Dataset!Y1249/1000,0)</f>
        <v>1.1173232928300001</v>
      </c>
      <c r="AA1249">
        <v>33.114601999999998</v>
      </c>
      <c r="AB1249">
        <v>-117.11574899999999</v>
      </c>
      <c r="AC1249">
        <v>1</v>
      </c>
      <c r="AD1249" t="s">
        <v>18387</v>
      </c>
      <c r="AE1249">
        <v>2071</v>
      </c>
      <c r="AF1249" t="s">
        <v>19028</v>
      </c>
      <c r="AI1249" t="s">
        <v>18421</v>
      </c>
      <c r="AJ1249" t="s">
        <v>18390</v>
      </c>
      <c r="AK1249" t="s">
        <v>18391</v>
      </c>
      <c r="AL1249">
        <v>92029</v>
      </c>
      <c r="AM1249" t="s">
        <v>18392</v>
      </c>
      <c r="AN1249" t="s">
        <v>18393</v>
      </c>
    </row>
    <row r="1250" spans="1:40" ht="28.8" x14ac:dyDescent="0.3">
      <c r="A1250" t="s">
        <v>6201</v>
      </c>
      <c r="B1250" s="2" t="s">
        <v>15</v>
      </c>
      <c r="C1250" s="3">
        <v>40025</v>
      </c>
      <c r="D1250" t="s">
        <v>25</v>
      </c>
      <c r="E1250" t="s">
        <v>6202</v>
      </c>
      <c r="F1250" t="s">
        <v>559</v>
      </c>
      <c r="G1250" t="s">
        <v>6203</v>
      </c>
      <c r="H1250" s="2" t="s">
        <v>97</v>
      </c>
      <c r="I1250" s="2" t="s">
        <v>98</v>
      </c>
      <c r="J1250" s="1" t="s">
        <v>6204</v>
      </c>
      <c r="K1250" s="1">
        <f t="shared" si="86"/>
        <v>1</v>
      </c>
      <c r="L1250" s="1">
        <f t="shared" si="86"/>
        <v>0</v>
      </c>
      <c r="M1250" s="1">
        <f t="shared" si="86"/>
        <v>0</v>
      </c>
      <c r="N1250" s="1">
        <f t="shared" si="85"/>
        <v>0</v>
      </c>
      <c r="O1250" s="1">
        <f t="shared" si="87"/>
        <v>1</v>
      </c>
      <c r="P1250" s="1" t="s">
        <v>18346</v>
      </c>
      <c r="Q1250" s="1" t="s">
        <v>18355</v>
      </c>
      <c r="R1250" s="1">
        <v>126</v>
      </c>
      <c r="S1250" s="9">
        <f t="shared" si="89"/>
        <v>93.958200000000005</v>
      </c>
      <c r="T1250" s="3">
        <v>44587</v>
      </c>
      <c r="U1250" s="8" t="s">
        <v>5727</v>
      </c>
      <c r="V1250" s="3">
        <v>44587</v>
      </c>
      <c r="W1250" s="8" t="s">
        <v>6205</v>
      </c>
      <c r="X1250" s="8">
        <v>3</v>
      </c>
      <c r="Y1250" s="10">
        <f t="shared" si="88"/>
        <v>281.87459999999999</v>
      </c>
      <c r="Z1250" s="10">
        <f>IFERROR(INDEX(EFs!B:B,MATCH(P1250,EFs!A:A,0))*Dataset!Y1250/1000,0)</f>
        <v>0.25605289124970659</v>
      </c>
      <c r="AA1250">
        <v>33.181255999999998</v>
      </c>
      <c r="AB1250">
        <v>-117.315882</v>
      </c>
      <c r="AC1250">
        <v>1</v>
      </c>
      <c r="AD1250" t="s">
        <v>18387</v>
      </c>
      <c r="AE1250">
        <v>3300</v>
      </c>
      <c r="AF1250" t="s">
        <v>19029</v>
      </c>
      <c r="AI1250" t="s">
        <v>18410</v>
      </c>
      <c r="AJ1250" t="s">
        <v>18390</v>
      </c>
      <c r="AK1250" t="s">
        <v>18391</v>
      </c>
      <c r="AL1250">
        <v>92056</v>
      </c>
      <c r="AM1250" t="s">
        <v>18392</v>
      </c>
      <c r="AN1250" t="s">
        <v>18393</v>
      </c>
    </row>
    <row r="1251" spans="1:40" ht="28.8" x14ac:dyDescent="0.3">
      <c r="A1251" t="s">
        <v>6206</v>
      </c>
      <c r="B1251" s="2" t="s">
        <v>15</v>
      </c>
      <c r="C1251" s="3">
        <v>40025</v>
      </c>
      <c r="D1251" t="s">
        <v>25</v>
      </c>
      <c r="E1251" t="s">
        <v>6207</v>
      </c>
      <c r="F1251" t="s">
        <v>559</v>
      </c>
      <c r="G1251" t="s">
        <v>6208</v>
      </c>
      <c r="H1251" s="2" t="s">
        <v>313</v>
      </c>
      <c r="I1251" s="2" t="s">
        <v>53</v>
      </c>
      <c r="J1251" s="1" t="s">
        <v>6209</v>
      </c>
      <c r="K1251" s="1">
        <f t="shared" si="86"/>
        <v>1</v>
      </c>
      <c r="L1251" s="1">
        <f t="shared" si="86"/>
        <v>0</v>
      </c>
      <c r="M1251" s="1">
        <f t="shared" si="86"/>
        <v>0</v>
      </c>
      <c r="N1251" s="1">
        <f t="shared" si="85"/>
        <v>0</v>
      </c>
      <c r="O1251" s="1">
        <f t="shared" si="87"/>
        <v>1</v>
      </c>
      <c r="P1251" s="1" t="s">
        <v>18346</v>
      </c>
      <c r="Q1251" s="1" t="s">
        <v>18355</v>
      </c>
      <c r="R1251" s="1">
        <v>209</v>
      </c>
      <c r="S1251" s="9">
        <f t="shared" si="89"/>
        <v>155.85130000000001</v>
      </c>
      <c r="T1251" s="3">
        <v>44594</v>
      </c>
      <c r="U1251" s="8" t="s">
        <v>6210</v>
      </c>
      <c r="V1251" s="3">
        <v>44594</v>
      </c>
      <c r="W1251" s="8" t="s">
        <v>6210</v>
      </c>
      <c r="X1251" s="8">
        <v>0</v>
      </c>
      <c r="Y1251" s="10">
        <f t="shared" si="88"/>
        <v>0</v>
      </c>
      <c r="Z1251" s="10">
        <f>IFERROR(INDEX(EFs!B:B,MATCH(P1251,EFs!A:A,0))*Dataset!Y1251/1000,0)</f>
        <v>0</v>
      </c>
      <c r="AA1251">
        <v>33.146535</v>
      </c>
      <c r="AB1251">
        <v>-117.10213</v>
      </c>
      <c r="AC1251">
        <v>1</v>
      </c>
      <c r="AD1251" t="s">
        <v>18387</v>
      </c>
      <c r="AE1251">
        <v>700</v>
      </c>
      <c r="AF1251" t="s">
        <v>19030</v>
      </c>
      <c r="AI1251" t="s">
        <v>18421</v>
      </c>
      <c r="AJ1251" t="s">
        <v>18390</v>
      </c>
      <c r="AK1251" t="s">
        <v>18391</v>
      </c>
      <c r="AL1251">
        <v>92026</v>
      </c>
      <c r="AM1251" t="s">
        <v>18392</v>
      </c>
      <c r="AN1251" t="s">
        <v>18393</v>
      </c>
    </row>
    <row r="1252" spans="1:40" ht="43.2" x14ac:dyDescent="0.3">
      <c r="A1252" t="s">
        <v>6211</v>
      </c>
      <c r="B1252" s="2" t="s">
        <v>15</v>
      </c>
      <c r="C1252" s="3">
        <v>40025</v>
      </c>
      <c r="D1252" t="s">
        <v>25</v>
      </c>
      <c r="E1252" t="s">
        <v>6212</v>
      </c>
      <c r="G1252" t="s">
        <v>6213</v>
      </c>
      <c r="H1252" s="2" t="s">
        <v>754</v>
      </c>
      <c r="I1252" s="2" t="s">
        <v>139</v>
      </c>
      <c r="J1252" s="1" t="s">
        <v>6214</v>
      </c>
      <c r="K1252" s="1">
        <f t="shared" si="86"/>
        <v>0</v>
      </c>
      <c r="L1252" s="1">
        <f t="shared" si="86"/>
        <v>0</v>
      </c>
      <c r="M1252" s="1">
        <f t="shared" si="86"/>
        <v>1</v>
      </c>
      <c r="N1252" s="1">
        <f t="shared" si="85"/>
        <v>0</v>
      </c>
      <c r="O1252" s="1">
        <f t="shared" si="87"/>
        <v>1</v>
      </c>
      <c r="P1252" s="1" t="s">
        <v>18348</v>
      </c>
      <c r="Q1252" s="1" t="s">
        <v>18355</v>
      </c>
      <c r="R1252" s="1">
        <v>60</v>
      </c>
      <c r="S1252" s="9">
        <f t="shared" si="89"/>
        <v>44.742000000000004</v>
      </c>
      <c r="T1252" s="3">
        <v>44561</v>
      </c>
      <c r="U1252" s="8" t="s">
        <v>6215</v>
      </c>
      <c r="V1252" s="3">
        <v>44722</v>
      </c>
      <c r="W1252" s="8" t="s">
        <v>6216</v>
      </c>
      <c r="X1252" s="8">
        <v>24.6</v>
      </c>
      <c r="Y1252" s="10">
        <f t="shared" si="88"/>
        <v>1100.6532000000002</v>
      </c>
      <c r="Z1252" s="10">
        <f>IFERROR(INDEX(EFs!B:B,MATCH(P1252,EFs!A:A,0))*Dataset!Y1252/1000,0)</f>
        <v>0.79935568113565092</v>
      </c>
      <c r="AA1252">
        <v>32.869106000000002</v>
      </c>
      <c r="AB1252">
        <v>-117.212462</v>
      </c>
      <c r="AC1252">
        <v>1</v>
      </c>
      <c r="AD1252" t="s">
        <v>18387</v>
      </c>
      <c r="AE1252">
        <v>4333</v>
      </c>
      <c r="AF1252" t="s">
        <v>18932</v>
      </c>
      <c r="AI1252" t="s">
        <v>18389</v>
      </c>
      <c r="AJ1252" t="s">
        <v>18390</v>
      </c>
      <c r="AK1252" t="s">
        <v>18391</v>
      </c>
      <c r="AL1252">
        <v>92122</v>
      </c>
      <c r="AM1252" t="s">
        <v>18392</v>
      </c>
      <c r="AN1252" t="s">
        <v>18393</v>
      </c>
    </row>
    <row r="1253" spans="1:40" ht="28.8" x14ac:dyDescent="0.3">
      <c r="A1253" t="s">
        <v>6217</v>
      </c>
      <c r="B1253" s="2" t="s">
        <v>15</v>
      </c>
      <c r="C1253" s="3">
        <v>40025</v>
      </c>
      <c r="D1253" t="s">
        <v>25</v>
      </c>
      <c r="E1253" t="s">
        <v>6218</v>
      </c>
      <c r="G1253" t="s">
        <v>6219</v>
      </c>
      <c r="H1253" s="2" t="s">
        <v>1436</v>
      </c>
      <c r="I1253" s="2" t="s">
        <v>98</v>
      </c>
      <c r="J1253" s="1" t="s">
        <v>6220</v>
      </c>
      <c r="K1253" s="1">
        <f t="shared" si="86"/>
        <v>1</v>
      </c>
      <c r="L1253" s="1">
        <f t="shared" si="86"/>
        <v>0</v>
      </c>
      <c r="M1253" s="1">
        <f t="shared" si="86"/>
        <v>0</v>
      </c>
      <c r="N1253" s="1">
        <f t="shared" si="85"/>
        <v>0</v>
      </c>
      <c r="O1253" s="1">
        <f t="shared" si="87"/>
        <v>1</v>
      </c>
      <c r="P1253" s="1" t="s">
        <v>18346</v>
      </c>
      <c r="Q1253" s="1" t="s">
        <v>18355</v>
      </c>
      <c r="R1253" s="1">
        <v>100</v>
      </c>
      <c r="S1253" s="9">
        <f t="shared" si="89"/>
        <v>74.570000000000007</v>
      </c>
      <c r="T1253" s="3">
        <v>44384</v>
      </c>
      <c r="U1253" s="8" t="s">
        <v>6221</v>
      </c>
      <c r="V1253" s="3">
        <v>44771</v>
      </c>
      <c r="W1253" s="8" t="s">
        <v>1438</v>
      </c>
      <c r="X1253" s="8">
        <v>28.2</v>
      </c>
      <c r="Y1253" s="10">
        <f t="shared" si="88"/>
        <v>2102.8740000000003</v>
      </c>
      <c r="Z1253" s="10">
        <f>IFERROR(INDEX(EFs!B:B,MATCH(P1253,EFs!A:A,0))*Dataset!Y1253/1000,0)</f>
        <v>1.9102358553549543</v>
      </c>
      <c r="AA1253">
        <v>33.177858999999998</v>
      </c>
      <c r="AB1253">
        <v>-117.331712</v>
      </c>
      <c r="AC1253">
        <v>1</v>
      </c>
      <c r="AD1253" t="s">
        <v>18387</v>
      </c>
      <c r="AE1253">
        <v>2557</v>
      </c>
      <c r="AF1253" t="s">
        <v>18484</v>
      </c>
      <c r="AI1253" t="s">
        <v>18509</v>
      </c>
      <c r="AJ1253" t="s">
        <v>18390</v>
      </c>
      <c r="AK1253" t="s">
        <v>18391</v>
      </c>
      <c r="AL1253">
        <v>92008</v>
      </c>
      <c r="AM1253" t="s">
        <v>18392</v>
      </c>
      <c r="AN1253" t="s">
        <v>18393</v>
      </c>
    </row>
    <row r="1254" spans="1:40" ht="28.8" x14ac:dyDescent="0.3">
      <c r="A1254" t="s">
        <v>6222</v>
      </c>
      <c r="B1254" s="2" t="s">
        <v>15</v>
      </c>
      <c r="C1254" s="3">
        <v>40025</v>
      </c>
      <c r="D1254" t="s">
        <v>25</v>
      </c>
      <c r="E1254" t="s">
        <v>6218</v>
      </c>
      <c r="G1254" t="s">
        <v>6219</v>
      </c>
      <c r="H1254" s="2" t="s">
        <v>1436</v>
      </c>
      <c r="I1254" s="2" t="s">
        <v>98</v>
      </c>
      <c r="J1254" s="1" t="s">
        <v>6223</v>
      </c>
      <c r="K1254" s="1">
        <f t="shared" si="86"/>
        <v>1</v>
      </c>
      <c r="L1254" s="1">
        <f t="shared" si="86"/>
        <v>0</v>
      </c>
      <c r="M1254" s="1">
        <f t="shared" si="86"/>
        <v>0</v>
      </c>
      <c r="N1254" s="1">
        <f t="shared" si="85"/>
        <v>0</v>
      </c>
      <c r="O1254" s="1">
        <f t="shared" si="87"/>
        <v>1</v>
      </c>
      <c r="P1254" s="1" t="s">
        <v>18346</v>
      </c>
      <c r="Q1254" s="1" t="s">
        <v>18355</v>
      </c>
      <c r="R1254" s="1">
        <v>100</v>
      </c>
      <c r="S1254" s="9">
        <f t="shared" si="89"/>
        <v>74.570000000000007</v>
      </c>
      <c r="T1254" s="3">
        <v>44384</v>
      </c>
      <c r="U1254" s="8" t="s">
        <v>6224</v>
      </c>
      <c r="V1254" s="3">
        <v>44771</v>
      </c>
      <c r="W1254" s="8" t="s">
        <v>439</v>
      </c>
      <c r="X1254" s="8">
        <v>-574.79999999999995</v>
      </c>
      <c r="Y1254" s="10">
        <f t="shared" si="88"/>
        <v>-42862.836000000003</v>
      </c>
      <c r="Z1254" s="10">
        <f>IFERROR(INDEX(EFs!B:B,MATCH(P1254,EFs!A:A,0))*Dataset!Y1254/1000,0)</f>
        <v>-38.936296796383964</v>
      </c>
      <c r="AA1254">
        <v>33.177858999999998</v>
      </c>
      <c r="AB1254">
        <v>-117.331712</v>
      </c>
      <c r="AC1254">
        <v>1</v>
      </c>
      <c r="AD1254" t="s">
        <v>18387</v>
      </c>
      <c r="AE1254">
        <v>2557</v>
      </c>
      <c r="AF1254" t="s">
        <v>18484</v>
      </c>
      <c r="AI1254" t="s">
        <v>18509</v>
      </c>
      <c r="AJ1254" t="s">
        <v>18390</v>
      </c>
      <c r="AK1254" t="s">
        <v>18391</v>
      </c>
      <c r="AL1254">
        <v>92008</v>
      </c>
      <c r="AM1254" t="s">
        <v>18392</v>
      </c>
      <c r="AN1254" t="s">
        <v>18393</v>
      </c>
    </row>
    <row r="1255" spans="1:40" ht="28.8" x14ac:dyDescent="0.3">
      <c r="A1255" t="s">
        <v>6225</v>
      </c>
      <c r="B1255" s="2" t="s">
        <v>15</v>
      </c>
      <c r="C1255" s="3">
        <v>40025</v>
      </c>
      <c r="D1255" t="s">
        <v>25</v>
      </c>
      <c r="E1255" t="s">
        <v>6226</v>
      </c>
      <c r="G1255" t="s">
        <v>6227</v>
      </c>
      <c r="H1255" s="2" t="s">
        <v>235</v>
      </c>
      <c r="I1255" s="2" t="s">
        <v>236</v>
      </c>
      <c r="J1255" s="1" t="s">
        <v>6228</v>
      </c>
      <c r="K1255" s="1">
        <f t="shared" si="86"/>
        <v>1</v>
      </c>
      <c r="L1255" s="1">
        <f t="shared" si="86"/>
        <v>0</v>
      </c>
      <c r="M1255" s="1">
        <f t="shared" si="86"/>
        <v>0</v>
      </c>
      <c r="N1255" s="1">
        <f t="shared" si="85"/>
        <v>0</v>
      </c>
      <c r="O1255" s="1">
        <f t="shared" si="87"/>
        <v>1</v>
      </c>
      <c r="P1255" s="1" t="s">
        <v>18346</v>
      </c>
      <c r="Q1255" s="1" t="s">
        <v>18355</v>
      </c>
      <c r="R1255" s="1">
        <v>100</v>
      </c>
      <c r="S1255" s="9">
        <f t="shared" si="89"/>
        <v>74.570000000000007</v>
      </c>
      <c r="T1255" s="3">
        <v>44343</v>
      </c>
      <c r="U1255" s="8" t="s">
        <v>2348</v>
      </c>
      <c r="V1255" s="3">
        <v>44343</v>
      </c>
      <c r="W1255" s="8" t="s">
        <v>6229</v>
      </c>
      <c r="X1255" s="8">
        <v>5.7</v>
      </c>
      <c r="Y1255" s="10">
        <f t="shared" si="88"/>
        <v>425.04900000000004</v>
      </c>
      <c r="Z1255" s="10">
        <f>IFERROR(INDEX(EFs!B:B,MATCH(P1255,EFs!A:A,0))*Dataset!Y1255/1000,0)</f>
        <v>0.38611150267812905</v>
      </c>
      <c r="AA1255">
        <v>32.765388999999999</v>
      </c>
      <c r="AB1255">
        <v>-117.170322</v>
      </c>
      <c r="AC1255">
        <v>1</v>
      </c>
      <c r="AD1255" t="s">
        <v>18394</v>
      </c>
      <c r="AE1255">
        <v>275</v>
      </c>
      <c r="AF1255" t="s">
        <v>19031</v>
      </c>
      <c r="AI1255" t="s">
        <v>18389</v>
      </c>
      <c r="AJ1255" t="s">
        <v>18390</v>
      </c>
      <c r="AK1255" t="s">
        <v>18391</v>
      </c>
      <c r="AL1255">
        <v>92108</v>
      </c>
      <c r="AM1255" t="s">
        <v>18392</v>
      </c>
      <c r="AN1255" t="s">
        <v>18397</v>
      </c>
    </row>
    <row r="1256" spans="1:40" ht="28.8" x14ac:dyDescent="0.3">
      <c r="A1256" t="s">
        <v>6230</v>
      </c>
      <c r="B1256" s="2" t="s">
        <v>15</v>
      </c>
      <c r="C1256" s="3">
        <v>40025</v>
      </c>
      <c r="D1256" t="s">
        <v>25</v>
      </c>
      <c r="E1256" t="s">
        <v>6231</v>
      </c>
      <c r="G1256" t="s">
        <v>6232</v>
      </c>
      <c r="H1256" s="2" t="s">
        <v>364</v>
      </c>
      <c r="I1256" s="2" t="s">
        <v>62</v>
      </c>
      <c r="J1256" s="1" t="s">
        <v>6233</v>
      </c>
      <c r="K1256" s="1">
        <f t="shared" si="86"/>
        <v>1</v>
      </c>
      <c r="L1256" s="1">
        <f t="shared" si="86"/>
        <v>0</v>
      </c>
      <c r="M1256" s="1">
        <f t="shared" si="86"/>
        <v>0</v>
      </c>
      <c r="N1256" s="1">
        <f t="shared" si="85"/>
        <v>0</v>
      </c>
      <c r="O1256" s="1">
        <f t="shared" si="87"/>
        <v>1</v>
      </c>
      <c r="P1256" s="1" t="s">
        <v>18346</v>
      </c>
      <c r="Q1256" s="1" t="s">
        <v>18355</v>
      </c>
      <c r="R1256" s="1">
        <v>60</v>
      </c>
      <c r="S1256" s="9">
        <f t="shared" si="89"/>
        <v>44.742000000000004</v>
      </c>
      <c r="T1256" s="3">
        <v>44320</v>
      </c>
      <c r="U1256" s="8" t="s">
        <v>6234</v>
      </c>
      <c r="V1256" s="3">
        <v>44705</v>
      </c>
      <c r="W1256" s="8" t="s">
        <v>6235</v>
      </c>
      <c r="X1256" s="8">
        <v>93</v>
      </c>
      <c r="Y1256" s="10">
        <f t="shared" si="88"/>
        <v>4161.0060000000003</v>
      </c>
      <c r="Z1256" s="10">
        <f>IFERROR(INDEX(EFs!B:B,MATCH(P1256,EFs!A:A,0))*Dataset!Y1256/1000,0)</f>
        <v>3.7798283946385265</v>
      </c>
      <c r="AA1256">
        <v>32.777540999999999</v>
      </c>
      <c r="AB1256">
        <v>-117.01159699999999</v>
      </c>
      <c r="AC1256">
        <v>1</v>
      </c>
      <c r="AD1256" t="s">
        <v>18387</v>
      </c>
      <c r="AE1256">
        <v>5500</v>
      </c>
      <c r="AF1256" t="s">
        <v>18894</v>
      </c>
      <c r="AI1256" t="s">
        <v>18460</v>
      </c>
      <c r="AJ1256" t="s">
        <v>18390</v>
      </c>
      <c r="AK1256" t="s">
        <v>18391</v>
      </c>
      <c r="AL1256">
        <v>91942</v>
      </c>
      <c r="AM1256" t="s">
        <v>18392</v>
      </c>
      <c r="AN1256" t="s">
        <v>18393</v>
      </c>
    </row>
    <row r="1257" spans="1:40" ht="28.8" x14ac:dyDescent="0.3">
      <c r="A1257" t="s">
        <v>6236</v>
      </c>
      <c r="B1257" s="2" t="s">
        <v>15</v>
      </c>
      <c r="C1257" s="3">
        <v>40025</v>
      </c>
      <c r="D1257" t="s">
        <v>25</v>
      </c>
      <c r="E1257" t="s">
        <v>6237</v>
      </c>
      <c r="F1257" t="s">
        <v>6238</v>
      </c>
      <c r="G1257" t="s">
        <v>6239</v>
      </c>
      <c r="H1257" s="2" t="s">
        <v>97</v>
      </c>
      <c r="I1257" s="2" t="s">
        <v>98</v>
      </c>
      <c r="J1257" s="1" t="s">
        <v>6240</v>
      </c>
      <c r="K1257" s="1">
        <f t="shared" si="86"/>
        <v>1</v>
      </c>
      <c r="L1257" s="1">
        <f t="shared" si="86"/>
        <v>0</v>
      </c>
      <c r="M1257" s="1">
        <f t="shared" si="86"/>
        <v>0</v>
      </c>
      <c r="N1257" s="1">
        <f t="shared" si="85"/>
        <v>0</v>
      </c>
      <c r="O1257" s="1">
        <f t="shared" si="87"/>
        <v>1</v>
      </c>
      <c r="P1257" s="1" t="s">
        <v>18346</v>
      </c>
      <c r="Q1257" s="1" t="s">
        <v>18355</v>
      </c>
      <c r="R1257" s="1">
        <v>87</v>
      </c>
      <c r="S1257" s="9">
        <f t="shared" si="89"/>
        <v>64.875900000000001</v>
      </c>
      <c r="T1257" s="3">
        <v>44469</v>
      </c>
      <c r="U1257" s="8" t="s">
        <v>6241</v>
      </c>
      <c r="V1257" s="3">
        <v>44469</v>
      </c>
      <c r="W1257" s="8" t="s">
        <v>6242</v>
      </c>
      <c r="X1257" s="8">
        <v>4.5</v>
      </c>
      <c r="Y1257" s="10">
        <f t="shared" si="88"/>
        <v>291.94155000000001</v>
      </c>
      <c r="Z1257" s="10">
        <f>IFERROR(INDEX(EFs!B:B,MATCH(P1257,EFs!A:A,0))*Dataset!Y1257/1000,0)</f>
        <v>0.26519763736576757</v>
      </c>
      <c r="AA1257">
        <v>33.180729999999997</v>
      </c>
      <c r="AB1257">
        <v>-117.28841</v>
      </c>
      <c r="AC1257">
        <v>1</v>
      </c>
      <c r="AD1257" t="s">
        <v>18387</v>
      </c>
      <c r="AE1257">
        <v>3990</v>
      </c>
      <c r="AF1257" t="s">
        <v>18788</v>
      </c>
      <c r="AI1257" t="s">
        <v>18410</v>
      </c>
      <c r="AJ1257" t="s">
        <v>18390</v>
      </c>
      <c r="AK1257" t="s">
        <v>18391</v>
      </c>
      <c r="AL1257">
        <v>92056</v>
      </c>
      <c r="AM1257" t="s">
        <v>18392</v>
      </c>
      <c r="AN1257" t="s">
        <v>18393</v>
      </c>
    </row>
    <row r="1258" spans="1:40" ht="28.8" x14ac:dyDescent="0.3">
      <c r="A1258" t="s">
        <v>6243</v>
      </c>
      <c r="B1258" s="2" t="s">
        <v>15</v>
      </c>
      <c r="C1258" s="3">
        <v>40025</v>
      </c>
      <c r="D1258" t="s">
        <v>25</v>
      </c>
      <c r="E1258" t="s">
        <v>6244</v>
      </c>
      <c r="F1258" t="s">
        <v>6245</v>
      </c>
      <c r="G1258" t="s">
        <v>6246</v>
      </c>
      <c r="H1258" s="2" t="s">
        <v>97</v>
      </c>
      <c r="I1258" s="2" t="s">
        <v>98</v>
      </c>
      <c r="J1258" s="1" t="s">
        <v>6247</v>
      </c>
      <c r="K1258" s="1">
        <f t="shared" si="86"/>
        <v>0</v>
      </c>
      <c r="L1258" s="1">
        <f t="shared" si="86"/>
        <v>0</v>
      </c>
      <c r="M1258" s="1">
        <f t="shared" si="86"/>
        <v>0</v>
      </c>
      <c r="N1258" s="1">
        <f t="shared" si="85"/>
        <v>0</v>
      </c>
      <c r="O1258" s="1">
        <f t="shared" si="87"/>
        <v>0</v>
      </c>
      <c r="P1258" s="1" t="s">
        <v>18352</v>
      </c>
      <c r="Q1258" s="1" t="s">
        <v>18355</v>
      </c>
      <c r="R1258" s="1">
        <v>104</v>
      </c>
      <c r="S1258" s="9">
        <f t="shared" si="89"/>
        <v>77.552800000000005</v>
      </c>
      <c r="T1258" s="3">
        <v>44630</v>
      </c>
      <c r="U1258" s="8" t="s">
        <v>6248</v>
      </c>
      <c r="V1258" s="3">
        <v>44630</v>
      </c>
      <c r="W1258" s="8" t="s">
        <v>6249</v>
      </c>
      <c r="X1258" s="8">
        <v>3.1</v>
      </c>
      <c r="Y1258" s="10">
        <f t="shared" si="88"/>
        <v>240.41368000000003</v>
      </c>
      <c r="Z1258" s="10">
        <f>IFERROR(INDEX(EFs!B:B,MATCH(P1258,EFs!A:A,0))*Dataset!Y1258/1000,0)</f>
        <v>0</v>
      </c>
      <c r="AA1258">
        <v>33.174731000000001</v>
      </c>
      <c r="AB1258">
        <v>-117.08299100000001</v>
      </c>
      <c r="AC1258">
        <v>0.75</v>
      </c>
      <c r="AD1258" t="s">
        <v>18429</v>
      </c>
      <c r="AE1258">
        <v>907</v>
      </c>
      <c r="AF1258" t="s">
        <v>19032</v>
      </c>
      <c r="AI1258" t="s">
        <v>18421</v>
      </c>
      <c r="AJ1258" t="s">
        <v>18390</v>
      </c>
      <c r="AK1258" t="s">
        <v>18391</v>
      </c>
      <c r="AL1258">
        <v>92026</v>
      </c>
      <c r="AM1258" t="s">
        <v>18392</v>
      </c>
      <c r="AN1258" t="s">
        <v>18393</v>
      </c>
    </row>
    <row r="1259" spans="1:40" ht="43.2" x14ac:dyDescent="0.3">
      <c r="A1259" t="s">
        <v>6250</v>
      </c>
      <c r="B1259" s="2" t="s">
        <v>15</v>
      </c>
      <c r="C1259" s="3">
        <v>40025</v>
      </c>
      <c r="D1259" t="s">
        <v>25</v>
      </c>
      <c r="E1259" t="s">
        <v>6251</v>
      </c>
      <c r="F1259" t="s">
        <v>6132</v>
      </c>
      <c r="G1259" t="s">
        <v>6252</v>
      </c>
      <c r="H1259" s="2" t="s">
        <v>130</v>
      </c>
      <c r="I1259" s="2" t="s">
        <v>98</v>
      </c>
      <c r="J1259" s="1" t="s">
        <v>6253</v>
      </c>
      <c r="K1259" s="1">
        <f t="shared" si="86"/>
        <v>1</v>
      </c>
      <c r="L1259" s="1">
        <f t="shared" si="86"/>
        <v>0</v>
      </c>
      <c r="M1259" s="1">
        <f t="shared" si="86"/>
        <v>0</v>
      </c>
      <c r="N1259" s="1">
        <f t="shared" si="85"/>
        <v>0</v>
      </c>
      <c r="O1259" s="1">
        <f t="shared" si="87"/>
        <v>1</v>
      </c>
      <c r="P1259" s="1" t="s">
        <v>18346</v>
      </c>
      <c r="Q1259" s="1" t="s">
        <v>18355</v>
      </c>
      <c r="R1259" s="1">
        <v>251</v>
      </c>
      <c r="S1259" s="9">
        <f t="shared" si="89"/>
        <v>187.17070000000001</v>
      </c>
      <c r="T1259" s="3">
        <v>44617</v>
      </c>
      <c r="U1259" s="8" t="s">
        <v>6254</v>
      </c>
      <c r="V1259" s="3">
        <v>44617</v>
      </c>
      <c r="W1259" s="8" t="s">
        <v>6255</v>
      </c>
      <c r="X1259" s="8">
        <v>1.7</v>
      </c>
      <c r="Y1259" s="10">
        <f t="shared" si="88"/>
        <v>318.19019000000003</v>
      </c>
      <c r="Z1259" s="10">
        <f>IFERROR(INDEX(EFs!B:B,MATCH(P1259,EFs!A:A,0))*Dataset!Y1259/1000,0)</f>
        <v>0.28904171612764501</v>
      </c>
      <c r="AA1259">
        <v>33.200909000000003</v>
      </c>
      <c r="AB1259">
        <v>-117.256109</v>
      </c>
      <c r="AC1259">
        <v>1</v>
      </c>
      <c r="AD1259" t="s">
        <v>18387</v>
      </c>
      <c r="AE1259">
        <v>304</v>
      </c>
      <c r="AF1259" t="s">
        <v>19033</v>
      </c>
      <c r="AI1259" t="s">
        <v>18416</v>
      </c>
      <c r="AJ1259" t="s">
        <v>18390</v>
      </c>
      <c r="AK1259" t="s">
        <v>18391</v>
      </c>
      <c r="AL1259">
        <v>92083</v>
      </c>
      <c r="AM1259" t="s">
        <v>18392</v>
      </c>
      <c r="AN1259" t="s">
        <v>18393</v>
      </c>
    </row>
    <row r="1260" spans="1:40" ht="57.6" x14ac:dyDescent="0.3">
      <c r="A1260" t="s">
        <v>6256</v>
      </c>
      <c r="B1260" s="2" t="s">
        <v>15</v>
      </c>
      <c r="C1260" s="3">
        <v>40025</v>
      </c>
      <c r="D1260" t="s">
        <v>16</v>
      </c>
      <c r="E1260" t="s">
        <v>6257</v>
      </c>
      <c r="F1260" t="s">
        <v>6258</v>
      </c>
      <c r="G1260" t="s">
        <v>6259</v>
      </c>
      <c r="H1260" s="2" t="s">
        <v>444</v>
      </c>
      <c r="I1260" s="2" t="s">
        <v>155</v>
      </c>
      <c r="J1260" s="1" t="s">
        <v>6260</v>
      </c>
      <c r="K1260" s="1">
        <f t="shared" si="86"/>
        <v>0</v>
      </c>
      <c r="L1260" s="1">
        <f t="shared" si="86"/>
        <v>0</v>
      </c>
      <c r="M1260" s="1">
        <f t="shared" si="86"/>
        <v>0</v>
      </c>
      <c r="N1260" s="1">
        <f t="shared" si="85"/>
        <v>1</v>
      </c>
      <c r="O1260" s="1">
        <f t="shared" si="87"/>
        <v>1</v>
      </c>
      <c r="P1260" s="1" t="s">
        <v>18347</v>
      </c>
      <c r="Q1260" s="1">
        <v>47</v>
      </c>
      <c r="R1260" s="1">
        <v>74</v>
      </c>
      <c r="S1260" s="9">
        <f t="shared" si="89"/>
        <v>47</v>
      </c>
      <c r="T1260" s="3">
        <v>44484</v>
      </c>
      <c r="U1260" s="8" t="s">
        <v>6261</v>
      </c>
      <c r="V1260" s="3">
        <v>44484</v>
      </c>
      <c r="W1260" s="8" t="s">
        <v>6262</v>
      </c>
      <c r="X1260" s="8">
        <v>37.4</v>
      </c>
      <c r="Y1260" s="10">
        <f t="shared" si="88"/>
        <v>1757.8</v>
      </c>
      <c r="Z1260" s="10">
        <f>IFERROR(INDEX(EFs!B:B,MATCH(P1260,EFs!A:A,0))*Dataset!Y1260/1000,0)</f>
        <v>1.4482514199999998</v>
      </c>
      <c r="AA1260">
        <v>33.07347</v>
      </c>
      <c r="AB1260">
        <v>-116.58901</v>
      </c>
      <c r="AC1260">
        <v>0.5</v>
      </c>
      <c r="AD1260" t="s">
        <v>18422</v>
      </c>
      <c r="AI1260" t="s">
        <v>18474</v>
      </c>
      <c r="AJ1260" t="s">
        <v>18390</v>
      </c>
      <c r="AK1260" t="s">
        <v>18391</v>
      </c>
      <c r="AL1260">
        <v>92036</v>
      </c>
      <c r="AM1260" t="s">
        <v>18392</v>
      </c>
      <c r="AN1260" t="s">
        <v>18397</v>
      </c>
    </row>
    <row r="1261" spans="1:40" ht="28.8" x14ac:dyDescent="0.3">
      <c r="A1261" t="s">
        <v>6263</v>
      </c>
      <c r="B1261" s="2" t="s">
        <v>15</v>
      </c>
      <c r="C1261" s="3">
        <v>40025</v>
      </c>
      <c r="D1261" t="s">
        <v>25</v>
      </c>
      <c r="E1261" t="s">
        <v>6264</v>
      </c>
      <c r="F1261" t="s">
        <v>6265</v>
      </c>
      <c r="G1261" t="s">
        <v>6266</v>
      </c>
      <c r="H1261" s="2" t="s">
        <v>781</v>
      </c>
      <c r="I1261" s="2" t="s">
        <v>782</v>
      </c>
      <c r="J1261" s="1" t="s">
        <v>6267</v>
      </c>
      <c r="K1261" s="1">
        <f t="shared" si="86"/>
        <v>1</v>
      </c>
      <c r="L1261" s="1">
        <f t="shared" si="86"/>
        <v>0</v>
      </c>
      <c r="M1261" s="1">
        <f t="shared" si="86"/>
        <v>0</v>
      </c>
      <c r="N1261" s="1">
        <f t="shared" si="85"/>
        <v>0</v>
      </c>
      <c r="O1261" s="1">
        <f t="shared" si="87"/>
        <v>1</v>
      </c>
      <c r="P1261" s="1" t="s">
        <v>18346</v>
      </c>
      <c r="Q1261" s="1" t="s">
        <v>18355</v>
      </c>
      <c r="R1261" s="1">
        <v>1489</v>
      </c>
      <c r="S1261" s="9">
        <f t="shared" si="89"/>
        <v>1110.3473000000001</v>
      </c>
      <c r="T1261" s="3">
        <v>44547</v>
      </c>
      <c r="U1261" s="8" t="s">
        <v>439</v>
      </c>
      <c r="V1261" s="3">
        <v>44547</v>
      </c>
      <c r="W1261" s="8" t="s">
        <v>439</v>
      </c>
      <c r="X1261" s="8">
        <v>0</v>
      </c>
      <c r="Y1261" s="10">
        <f t="shared" si="88"/>
        <v>0</v>
      </c>
      <c r="Z1261" s="10">
        <f>IFERROR(INDEX(EFs!B:B,MATCH(P1261,EFs!A:A,0))*Dataset!Y1261/1000,0)</f>
        <v>0</v>
      </c>
      <c r="AA1261">
        <v>32.902926000000001</v>
      </c>
      <c r="AB1261">
        <v>-117.217018</v>
      </c>
      <c r="AC1261">
        <v>1</v>
      </c>
      <c r="AD1261" t="s">
        <v>18387</v>
      </c>
      <c r="AE1261">
        <v>4075</v>
      </c>
      <c r="AF1261" t="s">
        <v>18611</v>
      </c>
      <c r="AI1261" t="s">
        <v>18389</v>
      </c>
      <c r="AJ1261" t="s">
        <v>18390</v>
      </c>
      <c r="AK1261" t="s">
        <v>18391</v>
      </c>
      <c r="AL1261">
        <v>92121</v>
      </c>
      <c r="AM1261" t="s">
        <v>18392</v>
      </c>
      <c r="AN1261" t="s">
        <v>18393</v>
      </c>
    </row>
    <row r="1262" spans="1:40" ht="57.6" x14ac:dyDescent="0.3">
      <c r="A1262" t="s">
        <v>6268</v>
      </c>
      <c r="B1262" s="2" t="s">
        <v>15</v>
      </c>
      <c r="C1262" s="3">
        <v>40025</v>
      </c>
      <c r="D1262" t="s">
        <v>193</v>
      </c>
      <c r="E1262" t="s">
        <v>2643</v>
      </c>
      <c r="F1262" t="s">
        <v>4113</v>
      </c>
      <c r="G1262" t="s">
        <v>2644</v>
      </c>
      <c r="H1262" s="2" t="s">
        <v>1020</v>
      </c>
      <c r="I1262" s="2" t="s">
        <v>92</v>
      </c>
      <c r="J1262" s="1" t="s">
        <v>6269</v>
      </c>
      <c r="K1262" s="1">
        <f t="shared" si="86"/>
        <v>1</v>
      </c>
      <c r="L1262" s="1">
        <f t="shared" si="86"/>
        <v>0</v>
      </c>
      <c r="M1262" s="1">
        <f t="shared" si="86"/>
        <v>0</v>
      </c>
      <c r="N1262" s="1">
        <f t="shared" si="85"/>
        <v>0</v>
      </c>
      <c r="O1262" s="1">
        <f t="shared" si="87"/>
        <v>1</v>
      </c>
      <c r="P1262" s="1" t="s">
        <v>18346</v>
      </c>
      <c r="Q1262" s="1">
        <v>300</v>
      </c>
      <c r="R1262" s="1">
        <v>470</v>
      </c>
      <c r="S1262" s="9">
        <f t="shared" si="89"/>
        <v>300</v>
      </c>
      <c r="T1262" s="3">
        <v>44435</v>
      </c>
      <c r="U1262" s="8" t="s">
        <v>1894</v>
      </c>
      <c r="V1262" s="3">
        <v>44736</v>
      </c>
      <c r="W1262" s="8" t="s">
        <v>4996</v>
      </c>
      <c r="X1262" s="8">
        <v>4.9000000000000004</v>
      </c>
      <c r="Y1262" s="10">
        <f t="shared" si="88"/>
        <v>1470</v>
      </c>
      <c r="Z1262" s="10">
        <f>IFERROR(INDEX(EFs!B:B,MATCH(P1262,EFs!A:A,0))*Dataset!Y1262/1000,0)</f>
        <v>1.3353375938700001</v>
      </c>
      <c r="AA1262">
        <v>32.699235000000002</v>
      </c>
      <c r="AB1262">
        <v>-117.209642</v>
      </c>
      <c r="AC1262">
        <v>1</v>
      </c>
      <c r="AD1262" t="s">
        <v>18422</v>
      </c>
      <c r="AI1262" t="s">
        <v>18458</v>
      </c>
      <c r="AJ1262" t="s">
        <v>18390</v>
      </c>
      <c r="AK1262" t="s">
        <v>18391</v>
      </c>
      <c r="AL1262">
        <v>92118</v>
      </c>
      <c r="AM1262" t="s">
        <v>18392</v>
      </c>
      <c r="AN1262" t="s">
        <v>18397</v>
      </c>
    </row>
    <row r="1263" spans="1:40" ht="57.6" x14ac:dyDescent="0.3">
      <c r="A1263" t="s">
        <v>6270</v>
      </c>
      <c r="B1263" s="2" t="s">
        <v>15</v>
      </c>
      <c r="C1263" s="3">
        <v>40025</v>
      </c>
      <c r="D1263" t="s">
        <v>193</v>
      </c>
      <c r="E1263" t="s">
        <v>2643</v>
      </c>
      <c r="F1263" t="s">
        <v>4113</v>
      </c>
      <c r="G1263" t="s">
        <v>2644</v>
      </c>
      <c r="H1263" s="2" t="s">
        <v>1020</v>
      </c>
      <c r="I1263" s="2" t="s">
        <v>92</v>
      </c>
      <c r="J1263" s="1" t="s">
        <v>6271</v>
      </c>
      <c r="K1263" s="1">
        <f t="shared" si="86"/>
        <v>1</v>
      </c>
      <c r="L1263" s="1">
        <f t="shared" si="86"/>
        <v>0</v>
      </c>
      <c r="M1263" s="1">
        <f t="shared" si="86"/>
        <v>0</v>
      </c>
      <c r="N1263" s="1">
        <f t="shared" si="85"/>
        <v>0</v>
      </c>
      <c r="O1263" s="1">
        <f t="shared" si="87"/>
        <v>1</v>
      </c>
      <c r="P1263" s="1" t="s">
        <v>18346</v>
      </c>
      <c r="Q1263" s="1">
        <v>300</v>
      </c>
      <c r="R1263" s="1">
        <v>470</v>
      </c>
      <c r="S1263" s="9">
        <f t="shared" si="89"/>
        <v>300</v>
      </c>
      <c r="T1263" s="3">
        <v>44406</v>
      </c>
      <c r="U1263" s="8" t="s">
        <v>5754</v>
      </c>
      <c r="V1263" s="3">
        <v>44736</v>
      </c>
      <c r="W1263" s="8" t="s">
        <v>6272</v>
      </c>
      <c r="X1263" s="8">
        <v>4.9000000000000004</v>
      </c>
      <c r="Y1263" s="10">
        <f t="shared" si="88"/>
        <v>1470</v>
      </c>
      <c r="Z1263" s="10">
        <f>IFERROR(INDEX(EFs!B:B,MATCH(P1263,EFs!A:A,0))*Dataset!Y1263/1000,0)</f>
        <v>1.3353375938700001</v>
      </c>
      <c r="AA1263">
        <v>32.699235000000002</v>
      </c>
      <c r="AB1263">
        <v>-117.209642</v>
      </c>
      <c r="AC1263">
        <v>1</v>
      </c>
      <c r="AD1263" t="s">
        <v>18422</v>
      </c>
      <c r="AI1263" t="s">
        <v>18458</v>
      </c>
      <c r="AJ1263" t="s">
        <v>18390</v>
      </c>
      <c r="AK1263" t="s">
        <v>18391</v>
      </c>
      <c r="AL1263">
        <v>92118</v>
      </c>
      <c r="AM1263" t="s">
        <v>18392</v>
      </c>
      <c r="AN1263" t="s">
        <v>18397</v>
      </c>
    </row>
    <row r="1264" spans="1:40" ht="43.2" x14ac:dyDescent="0.3">
      <c r="A1264" t="s">
        <v>6273</v>
      </c>
      <c r="B1264" s="2" t="s">
        <v>15</v>
      </c>
      <c r="C1264" s="3">
        <v>40025</v>
      </c>
      <c r="D1264" t="s">
        <v>16</v>
      </c>
      <c r="E1264" t="s">
        <v>280</v>
      </c>
      <c r="F1264" t="s">
        <v>6274</v>
      </c>
      <c r="G1264" t="s">
        <v>6275</v>
      </c>
      <c r="H1264" s="2" t="s">
        <v>781</v>
      </c>
      <c r="I1264" s="2" t="s">
        <v>782</v>
      </c>
      <c r="J1264" s="1" t="s">
        <v>6276</v>
      </c>
      <c r="K1264" s="1">
        <f t="shared" si="86"/>
        <v>0</v>
      </c>
      <c r="L1264" s="1">
        <f t="shared" si="86"/>
        <v>0</v>
      </c>
      <c r="M1264" s="1">
        <f t="shared" si="86"/>
        <v>1</v>
      </c>
      <c r="N1264" s="1">
        <f t="shared" si="85"/>
        <v>0</v>
      </c>
      <c r="O1264" s="1">
        <f t="shared" si="87"/>
        <v>1</v>
      </c>
      <c r="P1264" s="1" t="s">
        <v>18348</v>
      </c>
      <c r="Q1264" s="1">
        <v>200</v>
      </c>
      <c r="R1264" s="1">
        <v>320</v>
      </c>
      <c r="S1264" s="9">
        <f t="shared" si="89"/>
        <v>200</v>
      </c>
      <c r="T1264" s="3">
        <v>44561</v>
      </c>
      <c r="U1264" s="8" t="s">
        <v>6277</v>
      </c>
      <c r="V1264" s="3">
        <v>44657</v>
      </c>
      <c r="W1264" s="8" t="s">
        <v>1303</v>
      </c>
      <c r="X1264" s="8">
        <v>6.9</v>
      </c>
      <c r="Y1264" s="10">
        <f t="shared" si="88"/>
        <v>1380</v>
      </c>
      <c r="Z1264" s="10">
        <f>IFERROR(INDEX(EFs!B:B,MATCH(P1264,EFs!A:A,0))*Dataset!Y1264/1000,0)</f>
        <v>1.0022328922199999</v>
      </c>
      <c r="AA1264">
        <v>32.902755999999997</v>
      </c>
      <c r="AB1264">
        <v>-117.226947</v>
      </c>
      <c r="AC1264">
        <v>1</v>
      </c>
      <c r="AD1264" t="s">
        <v>18394</v>
      </c>
      <c r="AE1264">
        <v>10942</v>
      </c>
      <c r="AF1264" t="s">
        <v>18650</v>
      </c>
      <c r="AI1264" t="s">
        <v>18389</v>
      </c>
      <c r="AJ1264" t="s">
        <v>18390</v>
      </c>
      <c r="AK1264" t="s">
        <v>18391</v>
      </c>
      <c r="AL1264">
        <v>92121</v>
      </c>
      <c r="AM1264" t="s">
        <v>18392</v>
      </c>
      <c r="AN1264" t="s">
        <v>18397</v>
      </c>
    </row>
    <row r="1265" spans="1:40" ht="43.2" x14ac:dyDescent="0.3">
      <c r="A1265" t="s">
        <v>6278</v>
      </c>
      <c r="B1265" s="2" t="s">
        <v>15</v>
      </c>
      <c r="C1265" s="3">
        <v>40025</v>
      </c>
      <c r="D1265" t="s">
        <v>16</v>
      </c>
      <c r="E1265" t="s">
        <v>6279</v>
      </c>
      <c r="G1265" t="s">
        <v>6280</v>
      </c>
      <c r="H1265" s="2" t="s">
        <v>283</v>
      </c>
      <c r="I1265" s="2" t="s">
        <v>46</v>
      </c>
      <c r="J1265" s="1" t="s">
        <v>6281</v>
      </c>
      <c r="K1265" s="1">
        <f t="shared" si="86"/>
        <v>0</v>
      </c>
      <c r="L1265" s="1">
        <f t="shared" si="86"/>
        <v>0</v>
      </c>
      <c r="M1265" s="1">
        <f t="shared" si="86"/>
        <v>0</v>
      </c>
      <c r="N1265" s="1">
        <f t="shared" si="85"/>
        <v>1</v>
      </c>
      <c r="O1265" s="1">
        <f t="shared" si="87"/>
        <v>1</v>
      </c>
      <c r="P1265" s="1" t="s">
        <v>18347</v>
      </c>
      <c r="Q1265" s="1">
        <v>80</v>
      </c>
      <c r="R1265" s="1">
        <v>150</v>
      </c>
      <c r="S1265" s="9">
        <f t="shared" si="89"/>
        <v>80</v>
      </c>
      <c r="T1265" s="3">
        <v>44518</v>
      </c>
      <c r="U1265" s="8" t="s">
        <v>6282</v>
      </c>
      <c r="V1265" s="3">
        <v>44518</v>
      </c>
      <c r="W1265" s="8" t="s">
        <v>6283</v>
      </c>
      <c r="X1265" s="8">
        <v>3.3</v>
      </c>
      <c r="Y1265" s="10">
        <f t="shared" si="88"/>
        <v>264</v>
      </c>
      <c r="Z1265" s="10">
        <f>IFERROR(INDEX(EFs!B:B,MATCH(P1265,EFs!A:A,0))*Dataset!Y1265/1000,0)</f>
        <v>0.21750959999999997</v>
      </c>
      <c r="AA1265">
        <v>32.724102999999999</v>
      </c>
      <c r="AB1265">
        <v>-117.170912</v>
      </c>
      <c r="AC1265">
        <v>0.5</v>
      </c>
      <c r="AD1265" t="s">
        <v>18422</v>
      </c>
      <c r="AI1265" t="s">
        <v>18389</v>
      </c>
      <c r="AJ1265" t="s">
        <v>18390</v>
      </c>
      <c r="AK1265" t="s">
        <v>18391</v>
      </c>
      <c r="AL1265">
        <v>92101</v>
      </c>
      <c r="AM1265" t="s">
        <v>18392</v>
      </c>
      <c r="AN1265" t="s">
        <v>18397</v>
      </c>
    </row>
    <row r="1266" spans="1:40" ht="43.2" x14ac:dyDescent="0.3">
      <c r="A1266" t="s">
        <v>6284</v>
      </c>
      <c r="B1266" s="2" t="s">
        <v>15</v>
      </c>
      <c r="C1266" s="3">
        <v>40025</v>
      </c>
      <c r="D1266" t="s">
        <v>25</v>
      </c>
      <c r="E1266" t="s">
        <v>6285</v>
      </c>
      <c r="F1266" t="s">
        <v>6286</v>
      </c>
      <c r="G1266" t="s">
        <v>6287</v>
      </c>
      <c r="H1266" s="2" t="s">
        <v>781</v>
      </c>
      <c r="I1266" s="2" t="s">
        <v>782</v>
      </c>
      <c r="J1266" s="1" t="s">
        <v>6288</v>
      </c>
      <c r="K1266" s="1">
        <f t="shared" si="86"/>
        <v>1</v>
      </c>
      <c r="L1266" s="1">
        <f t="shared" si="86"/>
        <v>0</v>
      </c>
      <c r="M1266" s="1">
        <f t="shared" si="86"/>
        <v>0</v>
      </c>
      <c r="N1266" s="1">
        <f t="shared" si="85"/>
        <v>0</v>
      </c>
      <c r="O1266" s="1">
        <f t="shared" si="87"/>
        <v>1</v>
      </c>
      <c r="P1266" s="1" t="s">
        <v>18346</v>
      </c>
      <c r="Q1266" s="1" t="s">
        <v>18355</v>
      </c>
      <c r="R1266" s="1">
        <v>140</v>
      </c>
      <c r="S1266" s="9">
        <f t="shared" si="89"/>
        <v>104.39800000000001</v>
      </c>
      <c r="T1266" s="3">
        <v>44509</v>
      </c>
      <c r="U1266" s="8" t="s">
        <v>6289</v>
      </c>
      <c r="V1266" s="3">
        <v>44509</v>
      </c>
      <c r="W1266" s="8" t="s">
        <v>6290</v>
      </c>
      <c r="X1266" s="8">
        <v>14</v>
      </c>
      <c r="Y1266" s="10">
        <f t="shared" si="88"/>
        <v>1461.5720000000001</v>
      </c>
      <c r="Z1266" s="10">
        <f>IFERROR(INDEX(EFs!B:B,MATCH(P1266,EFs!A:A,0))*Dataset!Y1266/1000,0)</f>
        <v>1.3276816583318121</v>
      </c>
      <c r="AA1266">
        <v>32.889476000000002</v>
      </c>
      <c r="AB1266">
        <v>-117.19132399999999</v>
      </c>
      <c r="AC1266">
        <v>1</v>
      </c>
      <c r="AD1266" t="s">
        <v>18387</v>
      </c>
      <c r="AE1266">
        <v>5820</v>
      </c>
      <c r="AF1266" t="s">
        <v>18631</v>
      </c>
      <c r="AI1266" t="s">
        <v>18389</v>
      </c>
      <c r="AJ1266" t="s">
        <v>18390</v>
      </c>
      <c r="AK1266" t="s">
        <v>18391</v>
      </c>
      <c r="AL1266">
        <v>92121</v>
      </c>
      <c r="AM1266" t="s">
        <v>18392</v>
      </c>
      <c r="AN1266" t="s">
        <v>18393</v>
      </c>
    </row>
    <row r="1267" spans="1:40" ht="28.8" x14ac:dyDescent="0.3">
      <c r="A1267" t="s">
        <v>6291</v>
      </c>
      <c r="B1267" s="2" t="s">
        <v>15</v>
      </c>
      <c r="C1267" s="3">
        <v>40025</v>
      </c>
      <c r="D1267" t="s">
        <v>25</v>
      </c>
      <c r="E1267" t="s">
        <v>6292</v>
      </c>
      <c r="F1267" t="s">
        <v>6293</v>
      </c>
      <c r="G1267" t="s">
        <v>6294</v>
      </c>
      <c r="H1267" s="2" t="s">
        <v>45</v>
      </c>
      <c r="I1267" s="2" t="s">
        <v>46</v>
      </c>
      <c r="J1267" s="1" t="s">
        <v>6295</v>
      </c>
      <c r="K1267" s="1">
        <f t="shared" si="86"/>
        <v>1</v>
      </c>
      <c r="L1267" s="1">
        <f t="shared" si="86"/>
        <v>0</v>
      </c>
      <c r="M1267" s="1">
        <f t="shared" si="86"/>
        <v>0</v>
      </c>
      <c r="N1267" s="1">
        <f t="shared" si="85"/>
        <v>0</v>
      </c>
      <c r="O1267" s="1">
        <f t="shared" si="87"/>
        <v>1</v>
      </c>
      <c r="P1267" s="1" t="s">
        <v>18346</v>
      </c>
      <c r="Q1267" s="1" t="s">
        <v>18355</v>
      </c>
      <c r="R1267" s="1">
        <v>300</v>
      </c>
      <c r="S1267" s="9">
        <f t="shared" si="89"/>
        <v>223.71</v>
      </c>
      <c r="T1267" s="3">
        <v>44368</v>
      </c>
      <c r="U1267" s="8" t="s">
        <v>6296</v>
      </c>
      <c r="V1267" s="3">
        <v>44820</v>
      </c>
      <c r="W1267" s="8" t="s">
        <v>6297</v>
      </c>
      <c r="X1267" s="8">
        <v>16.3</v>
      </c>
      <c r="Y1267" s="10">
        <f t="shared" si="88"/>
        <v>3646.4730000000004</v>
      </c>
      <c r="Z1267" s="10">
        <f>IFERROR(INDEX(EFs!B:B,MATCH(P1267,EFs!A:A,0))*Dataset!Y1267/1000,0)</f>
        <v>3.3124302598176336</v>
      </c>
      <c r="AA1267">
        <v>32.813426</v>
      </c>
      <c r="AB1267">
        <v>-117.229271</v>
      </c>
      <c r="AC1267">
        <v>1</v>
      </c>
      <c r="AD1267" t="s">
        <v>18387</v>
      </c>
      <c r="AE1267">
        <v>2404</v>
      </c>
      <c r="AF1267" t="s">
        <v>19034</v>
      </c>
      <c r="AI1267" t="s">
        <v>18389</v>
      </c>
      <c r="AJ1267" t="s">
        <v>18390</v>
      </c>
      <c r="AK1267" t="s">
        <v>18391</v>
      </c>
      <c r="AL1267">
        <v>92109</v>
      </c>
      <c r="AM1267" t="s">
        <v>18392</v>
      </c>
      <c r="AN1267" t="s">
        <v>18393</v>
      </c>
    </row>
    <row r="1268" spans="1:40" ht="28.8" x14ac:dyDescent="0.3">
      <c r="A1268" t="s">
        <v>6298</v>
      </c>
      <c r="B1268" s="2" t="s">
        <v>15</v>
      </c>
      <c r="C1268" s="3">
        <v>40025</v>
      </c>
      <c r="D1268" t="s">
        <v>25</v>
      </c>
      <c r="E1268" t="s">
        <v>6299</v>
      </c>
      <c r="F1268" t="s">
        <v>27</v>
      </c>
      <c r="G1268" t="s">
        <v>6300</v>
      </c>
      <c r="H1268" s="2" t="s">
        <v>554</v>
      </c>
      <c r="I1268" s="2" t="s">
        <v>84</v>
      </c>
      <c r="J1268" s="1" t="s">
        <v>6301</v>
      </c>
      <c r="K1268" s="1">
        <f t="shared" si="86"/>
        <v>1</v>
      </c>
      <c r="L1268" s="1">
        <f t="shared" si="86"/>
        <v>0</v>
      </c>
      <c r="M1268" s="1">
        <f t="shared" si="86"/>
        <v>0</v>
      </c>
      <c r="N1268" s="1">
        <f t="shared" si="85"/>
        <v>0</v>
      </c>
      <c r="O1268" s="1">
        <f t="shared" si="87"/>
        <v>1</v>
      </c>
      <c r="P1268" s="1" t="s">
        <v>18346</v>
      </c>
      <c r="Q1268" s="1" t="s">
        <v>18355</v>
      </c>
      <c r="R1268" s="1">
        <v>116</v>
      </c>
      <c r="S1268" s="9">
        <f t="shared" si="89"/>
        <v>86.501199999999997</v>
      </c>
      <c r="T1268" s="8"/>
      <c r="U1268" s="8"/>
      <c r="V1268" s="8"/>
      <c r="W1268" s="8"/>
      <c r="X1268" s="8"/>
      <c r="Y1268" s="10">
        <f t="shared" si="88"/>
        <v>0</v>
      </c>
      <c r="Z1268" s="10">
        <f>IFERROR(INDEX(EFs!B:B,MATCH(P1268,EFs!A:A,0))*Dataset!Y1268/1000,0)</f>
        <v>0</v>
      </c>
      <c r="AA1268">
        <v>32.681401999999999</v>
      </c>
      <c r="AB1268">
        <v>-117.082444</v>
      </c>
      <c r="AC1268">
        <v>1</v>
      </c>
      <c r="AD1268" t="s">
        <v>18387</v>
      </c>
      <c r="AE1268">
        <v>902</v>
      </c>
      <c r="AF1268" t="s">
        <v>18988</v>
      </c>
      <c r="AI1268" t="s">
        <v>18491</v>
      </c>
      <c r="AJ1268" t="s">
        <v>18390</v>
      </c>
      <c r="AK1268" t="s">
        <v>18391</v>
      </c>
      <c r="AL1268">
        <v>91950</v>
      </c>
      <c r="AM1268" t="s">
        <v>18392</v>
      </c>
      <c r="AN1268" t="s">
        <v>18393</v>
      </c>
    </row>
    <row r="1269" spans="1:40" ht="28.8" x14ac:dyDescent="0.3">
      <c r="A1269" t="s">
        <v>6302</v>
      </c>
      <c r="B1269" s="2" t="s">
        <v>15</v>
      </c>
      <c r="C1269" s="3">
        <v>40025</v>
      </c>
      <c r="D1269" t="s">
        <v>25</v>
      </c>
      <c r="E1269" t="s">
        <v>6303</v>
      </c>
      <c r="F1269" t="s">
        <v>72</v>
      </c>
      <c r="G1269" t="s">
        <v>6304</v>
      </c>
      <c r="H1269" s="2" t="s">
        <v>235</v>
      </c>
      <c r="I1269" s="2" t="s">
        <v>236</v>
      </c>
      <c r="J1269" s="1" t="s">
        <v>6305</v>
      </c>
      <c r="K1269" s="1">
        <f t="shared" si="86"/>
        <v>1</v>
      </c>
      <c r="L1269" s="1">
        <f t="shared" si="86"/>
        <v>0</v>
      </c>
      <c r="M1269" s="1">
        <f t="shared" si="86"/>
        <v>0</v>
      </c>
      <c r="N1269" s="1">
        <f t="shared" si="85"/>
        <v>0</v>
      </c>
      <c r="O1269" s="1">
        <f t="shared" si="87"/>
        <v>1</v>
      </c>
      <c r="P1269" s="1" t="s">
        <v>18346</v>
      </c>
      <c r="Q1269" s="1" t="s">
        <v>18355</v>
      </c>
      <c r="R1269" s="1">
        <v>255</v>
      </c>
      <c r="S1269" s="9">
        <f t="shared" si="89"/>
        <v>190.15350000000001</v>
      </c>
      <c r="T1269" s="8"/>
      <c r="U1269" s="8"/>
      <c r="V1269" s="8"/>
      <c r="W1269" s="8"/>
      <c r="X1269" s="8"/>
      <c r="Y1269" s="10">
        <f t="shared" si="88"/>
        <v>0</v>
      </c>
      <c r="Z1269" s="10">
        <f>IFERROR(INDEX(EFs!B:B,MATCH(P1269,EFs!A:A,0))*Dataset!Y1269/1000,0)</f>
        <v>0</v>
      </c>
      <c r="AA1269">
        <v>32.767325999999997</v>
      </c>
      <c r="AB1269">
        <v>-117.171584</v>
      </c>
      <c r="AC1269">
        <v>1</v>
      </c>
      <c r="AD1269" t="s">
        <v>18387</v>
      </c>
      <c r="AE1269">
        <v>1350</v>
      </c>
      <c r="AF1269" t="s">
        <v>19031</v>
      </c>
      <c r="AI1269" t="s">
        <v>18389</v>
      </c>
      <c r="AJ1269" t="s">
        <v>18390</v>
      </c>
      <c r="AK1269" t="s">
        <v>18391</v>
      </c>
      <c r="AL1269">
        <v>92108</v>
      </c>
      <c r="AM1269" t="s">
        <v>18392</v>
      </c>
      <c r="AN1269" t="s">
        <v>18393</v>
      </c>
    </row>
    <row r="1270" spans="1:40" ht="43.2" x14ac:dyDescent="0.3">
      <c r="A1270" t="s">
        <v>6306</v>
      </c>
      <c r="B1270" s="2" t="s">
        <v>15</v>
      </c>
      <c r="C1270" s="3">
        <v>40025</v>
      </c>
      <c r="D1270" t="s">
        <v>193</v>
      </c>
      <c r="E1270" t="s">
        <v>6307</v>
      </c>
      <c r="F1270" t="s">
        <v>2952</v>
      </c>
      <c r="G1270" t="s">
        <v>6308</v>
      </c>
      <c r="H1270" s="2" t="s">
        <v>138</v>
      </c>
      <c r="I1270" s="2" t="s">
        <v>139</v>
      </c>
      <c r="J1270" s="1" t="s">
        <v>6309</v>
      </c>
      <c r="K1270" s="1">
        <f t="shared" si="86"/>
        <v>1</v>
      </c>
      <c r="L1270" s="1">
        <f t="shared" si="86"/>
        <v>0</v>
      </c>
      <c r="M1270" s="1">
        <f t="shared" si="86"/>
        <v>0</v>
      </c>
      <c r="N1270" s="1">
        <f t="shared" si="85"/>
        <v>0</v>
      </c>
      <c r="O1270" s="1">
        <f t="shared" si="87"/>
        <v>1</v>
      </c>
      <c r="P1270" s="1" t="s">
        <v>18346</v>
      </c>
      <c r="Q1270" s="1">
        <v>164</v>
      </c>
      <c r="R1270" s="1">
        <v>220</v>
      </c>
      <c r="S1270" s="9">
        <f t="shared" si="89"/>
        <v>164</v>
      </c>
      <c r="T1270" s="3">
        <v>44562</v>
      </c>
      <c r="U1270" s="8" t="s">
        <v>6310</v>
      </c>
      <c r="V1270" s="3">
        <v>44562</v>
      </c>
      <c r="W1270" s="8" t="s">
        <v>6311</v>
      </c>
      <c r="X1270" s="8">
        <v>4.3</v>
      </c>
      <c r="Y1270" s="10">
        <f t="shared" si="88"/>
        <v>705.19999999999993</v>
      </c>
      <c r="Z1270" s="10">
        <f>IFERROR(INDEX(EFs!B:B,MATCH(P1270,EFs!A:A,0))*Dataset!Y1270/1000,0)</f>
        <v>0.64059868788919994</v>
      </c>
      <c r="AA1270">
        <v>32.838239000000002</v>
      </c>
      <c r="AB1270">
        <v>-116.7786</v>
      </c>
      <c r="AC1270">
        <v>1</v>
      </c>
      <c r="AD1270" t="s">
        <v>18394</v>
      </c>
      <c r="AE1270">
        <v>1340</v>
      </c>
      <c r="AF1270" t="s">
        <v>18676</v>
      </c>
      <c r="AI1270" t="s">
        <v>18418</v>
      </c>
      <c r="AJ1270" t="s">
        <v>18390</v>
      </c>
      <c r="AK1270" t="s">
        <v>18391</v>
      </c>
      <c r="AL1270">
        <v>91901</v>
      </c>
      <c r="AM1270" t="s">
        <v>18392</v>
      </c>
      <c r="AN1270" t="s">
        <v>18397</v>
      </c>
    </row>
    <row r="1271" spans="1:40" ht="57.6" x14ac:dyDescent="0.3">
      <c r="A1271" t="s">
        <v>6312</v>
      </c>
      <c r="B1271" s="2" t="s">
        <v>15</v>
      </c>
      <c r="C1271" s="3">
        <v>40025</v>
      </c>
      <c r="D1271" t="s">
        <v>193</v>
      </c>
      <c r="E1271" t="s">
        <v>6313</v>
      </c>
      <c r="G1271" t="s">
        <v>6314</v>
      </c>
      <c r="H1271" s="2" t="s">
        <v>966</v>
      </c>
      <c r="I1271" s="2" t="s">
        <v>328</v>
      </c>
      <c r="J1271" s="1" t="s">
        <v>6315</v>
      </c>
      <c r="K1271" s="1">
        <f t="shared" si="86"/>
        <v>0</v>
      </c>
      <c r="L1271" s="1">
        <f t="shared" si="86"/>
        <v>0</v>
      </c>
      <c r="M1271" s="1">
        <f t="shared" si="86"/>
        <v>0</v>
      </c>
      <c r="N1271" s="1">
        <f t="shared" si="85"/>
        <v>1</v>
      </c>
      <c r="O1271" s="1">
        <f t="shared" si="87"/>
        <v>1</v>
      </c>
      <c r="P1271" s="1" t="s">
        <v>18347</v>
      </c>
      <c r="Q1271" s="1">
        <v>50</v>
      </c>
      <c r="R1271" s="1">
        <v>76.900000000000006</v>
      </c>
      <c r="S1271" s="9">
        <f t="shared" si="89"/>
        <v>50</v>
      </c>
      <c r="T1271" s="3">
        <v>44357</v>
      </c>
      <c r="U1271" s="8" t="s">
        <v>6316</v>
      </c>
      <c r="V1271" s="3">
        <v>44357</v>
      </c>
      <c r="W1271" s="8" t="s">
        <v>6317</v>
      </c>
      <c r="X1271" s="8">
        <v>26.8</v>
      </c>
      <c r="Y1271" s="10">
        <f t="shared" si="88"/>
        <v>1340</v>
      </c>
      <c r="Z1271" s="10">
        <f>IFERROR(INDEX(EFs!B:B,MATCH(P1271,EFs!A:A,0))*Dataset!Y1271/1000,0)</f>
        <v>1.1040260000000002</v>
      </c>
      <c r="AA1271">
        <v>32.713906000000001</v>
      </c>
      <c r="AB1271">
        <v>-116.771693</v>
      </c>
      <c r="AC1271">
        <v>1</v>
      </c>
      <c r="AD1271" t="s">
        <v>18394</v>
      </c>
      <c r="AE1271">
        <v>17421</v>
      </c>
      <c r="AF1271" t="s">
        <v>19035</v>
      </c>
      <c r="AI1271" t="s">
        <v>18540</v>
      </c>
      <c r="AJ1271" t="s">
        <v>18390</v>
      </c>
      <c r="AK1271" t="s">
        <v>18391</v>
      </c>
      <c r="AL1271">
        <v>91935</v>
      </c>
      <c r="AM1271" t="s">
        <v>18392</v>
      </c>
      <c r="AN1271" t="s">
        <v>18397</v>
      </c>
    </row>
    <row r="1272" spans="1:40" ht="43.2" x14ac:dyDescent="0.3">
      <c r="A1272" t="s">
        <v>6318</v>
      </c>
      <c r="B1272" s="2" t="s">
        <v>15</v>
      </c>
      <c r="C1272" s="3">
        <v>40025</v>
      </c>
      <c r="D1272" t="s">
        <v>16</v>
      </c>
      <c r="E1272" t="s">
        <v>6319</v>
      </c>
      <c r="F1272" t="s">
        <v>72</v>
      </c>
      <c r="G1272" t="s">
        <v>6320</v>
      </c>
      <c r="H1272" s="2" t="s">
        <v>1961</v>
      </c>
      <c r="I1272" s="2" t="s">
        <v>328</v>
      </c>
      <c r="J1272" s="1" t="s">
        <v>6321</v>
      </c>
      <c r="K1272" s="1">
        <f t="shared" si="86"/>
        <v>0</v>
      </c>
      <c r="L1272" s="1">
        <f t="shared" si="86"/>
        <v>0</v>
      </c>
      <c r="M1272" s="1">
        <f t="shared" si="86"/>
        <v>0</v>
      </c>
      <c r="N1272" s="1">
        <f t="shared" si="85"/>
        <v>1</v>
      </c>
      <c r="O1272" s="1">
        <f t="shared" si="87"/>
        <v>1</v>
      </c>
      <c r="P1272" s="1" t="s">
        <v>18347</v>
      </c>
      <c r="Q1272" s="1">
        <v>121</v>
      </c>
      <c r="R1272" s="1">
        <v>162</v>
      </c>
      <c r="S1272" s="9">
        <f t="shared" si="89"/>
        <v>121</v>
      </c>
      <c r="T1272" s="3">
        <v>44349</v>
      </c>
      <c r="U1272" s="8" t="s">
        <v>6322</v>
      </c>
      <c r="V1272" s="3">
        <v>44642</v>
      </c>
      <c r="W1272" s="8" t="s">
        <v>6323</v>
      </c>
      <c r="X1272" s="8">
        <v>33.200000000000003</v>
      </c>
      <c r="Y1272" s="10">
        <f t="shared" si="88"/>
        <v>4017.2000000000003</v>
      </c>
      <c r="Z1272" s="10">
        <f>IFERROR(INDEX(EFs!B:B,MATCH(P1272,EFs!A:A,0))*Dataset!Y1272/1000,0)</f>
        <v>3.30977108</v>
      </c>
      <c r="AA1272">
        <v>32.712879999999998</v>
      </c>
      <c r="AB1272">
        <v>-116.495448</v>
      </c>
      <c r="AC1272">
        <v>1</v>
      </c>
      <c r="AD1272" t="s">
        <v>18394</v>
      </c>
      <c r="AE1272">
        <v>3090</v>
      </c>
      <c r="AF1272" t="s">
        <v>18642</v>
      </c>
      <c r="AI1272" t="s">
        <v>18643</v>
      </c>
      <c r="AJ1272" t="s">
        <v>18390</v>
      </c>
      <c r="AK1272" t="s">
        <v>18391</v>
      </c>
      <c r="AL1272">
        <v>91906</v>
      </c>
      <c r="AM1272" t="s">
        <v>18392</v>
      </c>
      <c r="AN1272" t="s">
        <v>18397</v>
      </c>
    </row>
    <row r="1273" spans="1:40" ht="28.8" x14ac:dyDescent="0.3">
      <c r="A1273" t="s">
        <v>6324</v>
      </c>
      <c r="B1273" s="2" t="s">
        <v>15</v>
      </c>
      <c r="C1273" s="3">
        <v>40025</v>
      </c>
      <c r="D1273" t="s">
        <v>25</v>
      </c>
      <c r="E1273" t="s">
        <v>6325</v>
      </c>
      <c r="F1273" t="s">
        <v>27</v>
      </c>
      <c r="G1273" t="s">
        <v>6326</v>
      </c>
      <c r="H1273" s="2" t="s">
        <v>781</v>
      </c>
      <c r="I1273" s="2" t="s">
        <v>782</v>
      </c>
      <c r="J1273" s="1" t="s">
        <v>6327</v>
      </c>
      <c r="K1273" s="1">
        <f t="shared" si="86"/>
        <v>1</v>
      </c>
      <c r="L1273" s="1">
        <f t="shared" si="86"/>
        <v>0</v>
      </c>
      <c r="M1273" s="1">
        <f t="shared" si="86"/>
        <v>0</v>
      </c>
      <c r="N1273" s="1">
        <f t="shared" si="85"/>
        <v>0</v>
      </c>
      <c r="O1273" s="1">
        <f t="shared" si="87"/>
        <v>1</v>
      </c>
      <c r="P1273" s="1" t="s">
        <v>18346</v>
      </c>
      <c r="Q1273" s="1" t="s">
        <v>18355</v>
      </c>
      <c r="R1273" s="1">
        <v>305</v>
      </c>
      <c r="S1273" s="9">
        <f t="shared" si="89"/>
        <v>227.4385</v>
      </c>
      <c r="T1273" s="3">
        <v>44561</v>
      </c>
      <c r="U1273" s="8" t="s">
        <v>6328</v>
      </c>
      <c r="V1273" s="3">
        <v>44573</v>
      </c>
      <c r="W1273" s="8" t="s">
        <v>6329</v>
      </c>
      <c r="X1273" s="8">
        <v>3.8</v>
      </c>
      <c r="Y1273" s="10">
        <f t="shared" si="88"/>
        <v>864.2663</v>
      </c>
      <c r="Z1273" s="10">
        <f>IFERROR(INDEX(EFs!B:B,MATCH(P1273,EFs!A:A,0))*Dataset!Y1273/1000,0)</f>
        <v>0.78509338877886226</v>
      </c>
      <c r="AA1273">
        <v>32.901504000000003</v>
      </c>
      <c r="AB1273">
        <v>-117.194599</v>
      </c>
      <c r="AC1273">
        <v>1</v>
      </c>
      <c r="AD1273" t="s">
        <v>18387</v>
      </c>
      <c r="AE1273">
        <v>10120</v>
      </c>
      <c r="AF1273" t="s">
        <v>19036</v>
      </c>
      <c r="AI1273" t="s">
        <v>18389</v>
      </c>
      <c r="AJ1273" t="s">
        <v>18390</v>
      </c>
      <c r="AK1273" t="s">
        <v>18391</v>
      </c>
      <c r="AL1273">
        <v>92121</v>
      </c>
      <c r="AM1273" t="s">
        <v>18392</v>
      </c>
      <c r="AN1273" t="s">
        <v>18393</v>
      </c>
    </row>
    <row r="1274" spans="1:40" ht="28.8" x14ac:dyDescent="0.3">
      <c r="A1274" t="s">
        <v>6330</v>
      </c>
      <c r="B1274" s="2" t="s">
        <v>15</v>
      </c>
      <c r="C1274" s="3">
        <v>40025</v>
      </c>
      <c r="D1274" t="s">
        <v>25</v>
      </c>
      <c r="E1274" t="s">
        <v>5415</v>
      </c>
      <c r="F1274" t="s">
        <v>6331</v>
      </c>
      <c r="G1274" t="s">
        <v>6332</v>
      </c>
      <c r="H1274" s="2" t="s">
        <v>4142</v>
      </c>
      <c r="I1274" s="2" t="s">
        <v>62</v>
      </c>
      <c r="J1274" s="1" t="s">
        <v>6333</v>
      </c>
      <c r="K1274" s="1">
        <f t="shared" si="86"/>
        <v>1</v>
      </c>
      <c r="L1274" s="1">
        <f t="shared" si="86"/>
        <v>0</v>
      </c>
      <c r="M1274" s="1">
        <f t="shared" si="86"/>
        <v>0</v>
      </c>
      <c r="N1274" s="1">
        <f t="shared" si="85"/>
        <v>0</v>
      </c>
      <c r="O1274" s="1">
        <f t="shared" si="87"/>
        <v>1</v>
      </c>
      <c r="P1274" s="1" t="s">
        <v>18346</v>
      </c>
      <c r="Q1274" s="1" t="s">
        <v>18355</v>
      </c>
      <c r="R1274" s="1">
        <v>1100</v>
      </c>
      <c r="S1274" s="9">
        <f t="shared" si="89"/>
        <v>820.27</v>
      </c>
      <c r="T1274" s="3">
        <v>44559</v>
      </c>
      <c r="U1274" s="8" t="s">
        <v>1329</v>
      </c>
      <c r="V1274" s="3">
        <v>44642</v>
      </c>
      <c r="W1274" s="8" t="s">
        <v>6334</v>
      </c>
      <c r="X1274" s="8">
        <v>16</v>
      </c>
      <c r="Y1274" s="10">
        <f t="shared" si="88"/>
        <v>13124.32</v>
      </c>
      <c r="Z1274" s="10">
        <f>IFERROR(INDEX(EFs!B:B,MATCH(P1274,EFs!A:A,0))*Dataset!Y1274/1000,0)</f>
        <v>11.92203938093872</v>
      </c>
      <c r="AA1274">
        <v>32.748829000000001</v>
      </c>
      <c r="AB1274">
        <v>-117.12557</v>
      </c>
      <c r="AC1274">
        <v>1</v>
      </c>
      <c r="AD1274" t="s">
        <v>18387</v>
      </c>
      <c r="AE1274">
        <v>3180</v>
      </c>
      <c r="AF1274" t="s">
        <v>18461</v>
      </c>
      <c r="AG1274" t="s">
        <v>18510</v>
      </c>
      <c r="AH1274">
        <v>500</v>
      </c>
      <c r="AI1274" t="s">
        <v>18389</v>
      </c>
      <c r="AJ1274" t="s">
        <v>18390</v>
      </c>
      <c r="AK1274" t="s">
        <v>18391</v>
      </c>
      <c r="AL1274">
        <v>92104</v>
      </c>
      <c r="AM1274" t="s">
        <v>18392</v>
      </c>
      <c r="AN1274" t="s">
        <v>18393</v>
      </c>
    </row>
    <row r="1275" spans="1:40" ht="57.6" x14ac:dyDescent="0.3">
      <c r="A1275" t="s">
        <v>6335</v>
      </c>
      <c r="B1275" s="2" t="s">
        <v>15</v>
      </c>
      <c r="C1275" s="3">
        <v>40025</v>
      </c>
      <c r="D1275" t="s">
        <v>193</v>
      </c>
      <c r="E1275" t="s">
        <v>6336</v>
      </c>
      <c r="F1275" t="s">
        <v>559</v>
      </c>
      <c r="G1275" t="s">
        <v>6337</v>
      </c>
      <c r="H1275" s="2" t="s">
        <v>19</v>
      </c>
      <c r="I1275" s="2" t="s">
        <v>20</v>
      </c>
      <c r="J1275" s="1" t="s">
        <v>6338</v>
      </c>
      <c r="K1275" s="1">
        <f t="shared" si="86"/>
        <v>1</v>
      </c>
      <c r="L1275" s="1">
        <f t="shared" si="86"/>
        <v>0</v>
      </c>
      <c r="M1275" s="1">
        <f t="shared" si="86"/>
        <v>0</v>
      </c>
      <c r="N1275" s="1">
        <f t="shared" si="85"/>
        <v>0</v>
      </c>
      <c r="O1275" s="1">
        <f t="shared" si="87"/>
        <v>1</v>
      </c>
      <c r="P1275" s="1" t="s">
        <v>18346</v>
      </c>
      <c r="Q1275" s="1">
        <v>1000</v>
      </c>
      <c r="R1275" s="1">
        <v>1450</v>
      </c>
      <c r="S1275" s="9">
        <f t="shared" si="89"/>
        <v>1000</v>
      </c>
      <c r="T1275" s="8"/>
      <c r="U1275" s="8"/>
      <c r="V1275" s="8"/>
      <c r="W1275" s="8"/>
      <c r="X1275" s="8"/>
      <c r="Y1275" s="10">
        <f t="shared" si="88"/>
        <v>0</v>
      </c>
      <c r="Z1275" s="10">
        <f>IFERROR(INDEX(EFs!B:B,MATCH(P1275,EFs!A:A,0))*Dataset!Y1275/1000,0)</f>
        <v>0</v>
      </c>
      <c r="AA1275">
        <v>32.708815999999999</v>
      </c>
      <c r="AB1275">
        <v>-117.155103</v>
      </c>
      <c r="AC1275">
        <v>1</v>
      </c>
      <c r="AD1275" t="s">
        <v>18387</v>
      </c>
      <c r="AE1275">
        <v>321</v>
      </c>
      <c r="AF1275" t="s">
        <v>19037</v>
      </c>
      <c r="AI1275" t="s">
        <v>18389</v>
      </c>
      <c r="AJ1275" t="s">
        <v>18390</v>
      </c>
      <c r="AK1275" t="s">
        <v>18391</v>
      </c>
      <c r="AL1275">
        <v>92101</v>
      </c>
      <c r="AM1275" t="s">
        <v>18392</v>
      </c>
      <c r="AN1275" t="s">
        <v>18393</v>
      </c>
    </row>
    <row r="1276" spans="1:40" ht="28.8" x14ac:dyDescent="0.3">
      <c r="A1276" t="s">
        <v>6339</v>
      </c>
      <c r="B1276" s="2" t="s">
        <v>15</v>
      </c>
      <c r="C1276" s="3">
        <v>40025</v>
      </c>
      <c r="D1276" t="s">
        <v>25</v>
      </c>
      <c r="E1276" t="s">
        <v>6340</v>
      </c>
      <c r="G1276" t="s">
        <v>6341</v>
      </c>
      <c r="H1276" s="2" t="s">
        <v>235</v>
      </c>
      <c r="I1276" s="2" t="s">
        <v>236</v>
      </c>
      <c r="J1276" s="1" t="s">
        <v>6342</v>
      </c>
      <c r="K1276" s="1">
        <f t="shared" si="86"/>
        <v>0</v>
      </c>
      <c r="L1276" s="1">
        <f t="shared" si="86"/>
        <v>0</v>
      </c>
      <c r="M1276" s="1">
        <f t="shared" si="86"/>
        <v>1</v>
      </c>
      <c r="N1276" s="1">
        <f t="shared" si="85"/>
        <v>0</v>
      </c>
      <c r="O1276" s="1">
        <f t="shared" si="87"/>
        <v>1</v>
      </c>
      <c r="P1276" s="1" t="s">
        <v>18348</v>
      </c>
      <c r="Q1276" s="1">
        <v>50</v>
      </c>
      <c r="R1276" s="1" t="s">
        <v>18352</v>
      </c>
      <c r="S1276" s="9">
        <f t="shared" si="89"/>
        <v>50</v>
      </c>
      <c r="T1276" s="3">
        <v>44335</v>
      </c>
      <c r="U1276" s="8" t="s">
        <v>6343</v>
      </c>
      <c r="V1276" s="3">
        <v>44805</v>
      </c>
      <c r="W1276" s="8" t="s">
        <v>6343</v>
      </c>
      <c r="X1276" s="8">
        <v>0</v>
      </c>
      <c r="Y1276" s="10">
        <f t="shared" si="88"/>
        <v>0</v>
      </c>
      <c r="Z1276" s="10">
        <f>IFERROR(INDEX(EFs!B:B,MATCH(P1276,EFs!A:A,0))*Dataset!Y1276/1000,0)</f>
        <v>0</v>
      </c>
      <c r="AA1276">
        <v>32.769022999999997</v>
      </c>
      <c r="AB1276">
        <v>-117.14636299999999</v>
      </c>
      <c r="AC1276">
        <v>1</v>
      </c>
      <c r="AD1276" t="s">
        <v>18387</v>
      </c>
      <c r="AE1276">
        <v>1702</v>
      </c>
      <c r="AF1276" t="s">
        <v>18752</v>
      </c>
      <c r="AI1276" t="s">
        <v>18389</v>
      </c>
      <c r="AJ1276" t="s">
        <v>18390</v>
      </c>
      <c r="AK1276" t="s">
        <v>18391</v>
      </c>
      <c r="AL1276">
        <v>92108</v>
      </c>
      <c r="AM1276" t="s">
        <v>18392</v>
      </c>
      <c r="AN1276" t="s">
        <v>18393</v>
      </c>
    </row>
    <row r="1277" spans="1:40" ht="28.8" x14ac:dyDescent="0.3">
      <c r="A1277" t="s">
        <v>6344</v>
      </c>
      <c r="B1277" s="2" t="s">
        <v>15</v>
      </c>
      <c r="C1277" s="3">
        <v>40025</v>
      </c>
      <c r="D1277" t="s">
        <v>25</v>
      </c>
      <c r="E1277" t="s">
        <v>6345</v>
      </c>
      <c r="F1277" t="s">
        <v>4721</v>
      </c>
      <c r="G1277" t="s">
        <v>6346</v>
      </c>
      <c r="H1277" s="2" t="s">
        <v>235</v>
      </c>
      <c r="I1277" s="2" t="s">
        <v>236</v>
      </c>
      <c r="J1277" s="1" t="s">
        <v>6347</v>
      </c>
      <c r="K1277" s="1">
        <f t="shared" si="86"/>
        <v>1</v>
      </c>
      <c r="L1277" s="1">
        <f t="shared" si="86"/>
        <v>0</v>
      </c>
      <c r="M1277" s="1">
        <f t="shared" si="86"/>
        <v>0</v>
      </c>
      <c r="N1277" s="1">
        <f t="shared" si="85"/>
        <v>0</v>
      </c>
      <c r="O1277" s="1">
        <f t="shared" si="87"/>
        <v>1</v>
      </c>
      <c r="P1277" s="1" t="s">
        <v>18346</v>
      </c>
      <c r="Q1277" s="1">
        <v>80</v>
      </c>
      <c r="R1277" s="1">
        <v>107</v>
      </c>
      <c r="S1277" s="9">
        <f t="shared" si="89"/>
        <v>80</v>
      </c>
      <c r="T1277" s="3">
        <v>44438</v>
      </c>
      <c r="U1277" s="8" t="s">
        <v>6348</v>
      </c>
      <c r="V1277" s="3">
        <v>44438</v>
      </c>
      <c r="W1277" s="8" t="s">
        <v>6349</v>
      </c>
      <c r="X1277" s="8">
        <v>16.7</v>
      </c>
      <c r="Y1277" s="10">
        <f t="shared" si="88"/>
        <v>1336</v>
      </c>
      <c r="Z1277" s="10">
        <f>IFERROR(INDEX(EFs!B:B,MATCH(P1277,EFs!A:A,0))*Dataset!Y1277/1000,0)</f>
        <v>1.2136129424559998</v>
      </c>
      <c r="AA1277">
        <v>32.768675999999999</v>
      </c>
      <c r="AB1277">
        <v>-117.164418</v>
      </c>
      <c r="AC1277">
        <v>1</v>
      </c>
      <c r="AD1277" t="s">
        <v>18387</v>
      </c>
      <c r="AE1277">
        <v>7057</v>
      </c>
      <c r="AF1277" t="s">
        <v>18770</v>
      </c>
      <c r="AI1277" t="s">
        <v>18389</v>
      </c>
      <c r="AJ1277" t="s">
        <v>18390</v>
      </c>
      <c r="AK1277" t="s">
        <v>18391</v>
      </c>
      <c r="AL1277">
        <v>92108</v>
      </c>
      <c r="AM1277" t="s">
        <v>18392</v>
      </c>
      <c r="AN1277" t="s">
        <v>18393</v>
      </c>
    </row>
    <row r="1278" spans="1:40" ht="57.6" x14ac:dyDescent="0.3">
      <c r="A1278" t="s">
        <v>6350</v>
      </c>
      <c r="B1278" s="2" t="s">
        <v>15</v>
      </c>
      <c r="C1278" s="3">
        <v>40025</v>
      </c>
      <c r="D1278" t="s">
        <v>193</v>
      </c>
      <c r="E1278" t="s">
        <v>6351</v>
      </c>
      <c r="F1278" t="s">
        <v>6352</v>
      </c>
      <c r="G1278" t="s">
        <v>6353</v>
      </c>
      <c r="H1278" s="2" t="s">
        <v>1787</v>
      </c>
      <c r="I1278" s="2" t="s">
        <v>53</v>
      </c>
      <c r="J1278" s="1" t="s">
        <v>6354</v>
      </c>
      <c r="K1278" s="1">
        <f t="shared" si="86"/>
        <v>1</v>
      </c>
      <c r="L1278" s="1">
        <f t="shared" si="86"/>
        <v>0</v>
      </c>
      <c r="M1278" s="1">
        <f t="shared" si="86"/>
        <v>0</v>
      </c>
      <c r="N1278" s="1">
        <f t="shared" si="85"/>
        <v>0</v>
      </c>
      <c r="O1278" s="1">
        <f t="shared" si="87"/>
        <v>1</v>
      </c>
      <c r="P1278" s="1" t="s">
        <v>18346</v>
      </c>
      <c r="Q1278" s="1">
        <v>50</v>
      </c>
      <c r="R1278" s="1">
        <v>99</v>
      </c>
      <c r="S1278" s="9">
        <f t="shared" si="89"/>
        <v>50</v>
      </c>
      <c r="T1278" s="3">
        <v>44649</v>
      </c>
      <c r="U1278" s="8" t="s">
        <v>6355</v>
      </c>
      <c r="V1278" s="3">
        <v>44649</v>
      </c>
      <c r="W1278" s="8" t="s">
        <v>6356</v>
      </c>
      <c r="X1278" s="8">
        <v>1.4</v>
      </c>
      <c r="Y1278" s="10">
        <f t="shared" si="88"/>
        <v>70</v>
      </c>
      <c r="Z1278" s="10">
        <f>IFERROR(INDEX(EFs!B:B,MATCH(P1278,EFs!A:A,0))*Dataset!Y1278/1000,0)</f>
        <v>6.358750447E-2</v>
      </c>
      <c r="AA1278">
        <v>33.206885</v>
      </c>
      <c r="AB1278">
        <v>-116.95014399999999</v>
      </c>
      <c r="AC1278">
        <v>1</v>
      </c>
      <c r="AD1278" t="s">
        <v>18387</v>
      </c>
      <c r="AE1278">
        <v>18218</v>
      </c>
      <c r="AF1278" t="s">
        <v>19038</v>
      </c>
      <c r="AI1278" t="s">
        <v>18625</v>
      </c>
      <c r="AJ1278" t="s">
        <v>18390</v>
      </c>
      <c r="AK1278" t="s">
        <v>18391</v>
      </c>
      <c r="AL1278">
        <v>92082</v>
      </c>
      <c r="AM1278" t="s">
        <v>18392</v>
      </c>
      <c r="AN1278" t="s">
        <v>18393</v>
      </c>
    </row>
    <row r="1279" spans="1:40" ht="28.8" x14ac:dyDescent="0.3">
      <c r="A1279" t="s">
        <v>6357</v>
      </c>
      <c r="B1279" s="2" t="s">
        <v>15</v>
      </c>
      <c r="C1279" s="3">
        <v>40025</v>
      </c>
      <c r="D1279" t="s">
        <v>25</v>
      </c>
      <c r="E1279" t="s">
        <v>6358</v>
      </c>
      <c r="F1279" t="s">
        <v>6359</v>
      </c>
      <c r="G1279" t="s">
        <v>6360</v>
      </c>
      <c r="H1279" s="2" t="s">
        <v>554</v>
      </c>
      <c r="I1279" s="2" t="s">
        <v>84</v>
      </c>
      <c r="J1279" s="1" t="s">
        <v>6361</v>
      </c>
      <c r="K1279" s="1">
        <f t="shared" si="86"/>
        <v>1</v>
      </c>
      <c r="L1279" s="1">
        <f t="shared" si="86"/>
        <v>0</v>
      </c>
      <c r="M1279" s="1">
        <f t="shared" si="86"/>
        <v>0</v>
      </c>
      <c r="N1279" s="1">
        <f t="shared" si="85"/>
        <v>0</v>
      </c>
      <c r="O1279" s="1">
        <f t="shared" si="87"/>
        <v>1</v>
      </c>
      <c r="P1279" s="1" t="s">
        <v>18346</v>
      </c>
      <c r="Q1279" s="1">
        <v>30</v>
      </c>
      <c r="R1279" s="1" t="s">
        <v>18352</v>
      </c>
      <c r="S1279" s="9">
        <f t="shared" si="89"/>
        <v>30</v>
      </c>
      <c r="T1279" s="8"/>
      <c r="U1279" s="8"/>
      <c r="V1279" s="8"/>
      <c r="W1279" s="8"/>
      <c r="X1279" s="8"/>
      <c r="Y1279" s="10">
        <f t="shared" si="88"/>
        <v>0</v>
      </c>
      <c r="Z1279" s="10">
        <f>IFERROR(INDEX(EFs!B:B,MATCH(P1279,EFs!A:A,0))*Dataset!Y1279/1000,0)</f>
        <v>0</v>
      </c>
      <c r="AA1279">
        <v>32.657969000000001</v>
      </c>
      <c r="AB1279">
        <v>-117.06632399999999</v>
      </c>
      <c r="AC1279">
        <v>1</v>
      </c>
      <c r="AD1279" t="s">
        <v>18387</v>
      </c>
      <c r="AE1279">
        <v>3000</v>
      </c>
      <c r="AF1279" t="s">
        <v>19039</v>
      </c>
      <c r="AI1279" t="s">
        <v>18491</v>
      </c>
      <c r="AJ1279" t="s">
        <v>18390</v>
      </c>
      <c r="AK1279" t="s">
        <v>18391</v>
      </c>
      <c r="AL1279">
        <v>91950</v>
      </c>
      <c r="AM1279" t="s">
        <v>18392</v>
      </c>
      <c r="AN1279" t="s">
        <v>18393</v>
      </c>
    </row>
    <row r="1280" spans="1:40" ht="28.8" x14ac:dyDescent="0.3">
      <c r="A1280" t="s">
        <v>6362</v>
      </c>
      <c r="B1280" s="2" t="s">
        <v>15</v>
      </c>
      <c r="C1280" s="3">
        <v>40025</v>
      </c>
      <c r="D1280" t="s">
        <v>193</v>
      </c>
      <c r="E1280" t="s">
        <v>6010</v>
      </c>
      <c r="F1280" t="s">
        <v>6363</v>
      </c>
      <c r="G1280" t="s">
        <v>6364</v>
      </c>
      <c r="H1280" s="2" t="s">
        <v>106</v>
      </c>
      <c r="I1280" s="2" t="s">
        <v>107</v>
      </c>
      <c r="J1280" s="1" t="s">
        <v>6365</v>
      </c>
      <c r="K1280" s="1">
        <f t="shared" si="86"/>
        <v>1</v>
      </c>
      <c r="L1280" s="1">
        <f t="shared" si="86"/>
        <v>0</v>
      </c>
      <c r="M1280" s="1">
        <f t="shared" si="86"/>
        <v>0</v>
      </c>
      <c r="N1280" s="1">
        <f t="shared" si="85"/>
        <v>0</v>
      </c>
      <c r="O1280" s="1">
        <f t="shared" si="87"/>
        <v>1</v>
      </c>
      <c r="P1280" s="1" t="s">
        <v>18346</v>
      </c>
      <c r="Q1280" s="1">
        <v>350</v>
      </c>
      <c r="R1280" s="1">
        <v>531</v>
      </c>
      <c r="S1280" s="9">
        <f t="shared" si="89"/>
        <v>350</v>
      </c>
      <c r="T1280" s="8"/>
      <c r="U1280" s="8"/>
      <c r="V1280" s="8"/>
      <c r="W1280" s="8"/>
      <c r="X1280" s="8"/>
      <c r="Y1280" s="10">
        <f t="shared" si="88"/>
        <v>0</v>
      </c>
      <c r="Z1280" s="10">
        <f>IFERROR(INDEX(EFs!B:B,MATCH(P1280,EFs!A:A,0))*Dataset!Y1280/1000,0)</f>
        <v>0</v>
      </c>
      <c r="AA1280">
        <v>32.825319999999998</v>
      </c>
      <c r="AB1280">
        <v>-117.13673799999999</v>
      </c>
      <c r="AC1280">
        <v>1</v>
      </c>
      <c r="AD1280" t="s">
        <v>18387</v>
      </c>
      <c r="AE1280">
        <v>8695</v>
      </c>
      <c r="AF1280" t="s">
        <v>18803</v>
      </c>
      <c r="AI1280" t="s">
        <v>18389</v>
      </c>
      <c r="AJ1280" t="s">
        <v>18390</v>
      </c>
      <c r="AK1280" t="s">
        <v>18391</v>
      </c>
      <c r="AL1280">
        <v>92123</v>
      </c>
      <c r="AM1280" t="s">
        <v>18392</v>
      </c>
      <c r="AN1280" t="s">
        <v>18393</v>
      </c>
    </row>
    <row r="1281" spans="1:40" ht="57.6" x14ac:dyDescent="0.3">
      <c r="A1281" t="s">
        <v>6366</v>
      </c>
      <c r="B1281" s="2" t="s">
        <v>15</v>
      </c>
      <c r="C1281" s="3">
        <v>40025</v>
      </c>
      <c r="D1281" t="s">
        <v>193</v>
      </c>
      <c r="E1281" t="s">
        <v>2901</v>
      </c>
      <c r="F1281" t="s">
        <v>2902</v>
      </c>
      <c r="G1281" t="s">
        <v>2903</v>
      </c>
      <c r="H1281" s="2" t="s">
        <v>754</v>
      </c>
      <c r="I1281" s="2" t="s">
        <v>139</v>
      </c>
      <c r="J1281" s="1" t="s">
        <v>6367</v>
      </c>
      <c r="K1281" s="1">
        <f t="shared" si="86"/>
        <v>1</v>
      </c>
      <c r="L1281" s="1">
        <f t="shared" si="86"/>
        <v>0</v>
      </c>
      <c r="M1281" s="1">
        <f t="shared" si="86"/>
        <v>0</v>
      </c>
      <c r="N1281" s="1">
        <f t="shared" si="85"/>
        <v>0</v>
      </c>
      <c r="O1281" s="1">
        <f t="shared" si="87"/>
        <v>1</v>
      </c>
      <c r="P1281" s="1" t="s">
        <v>18346</v>
      </c>
      <c r="Q1281" s="1">
        <v>275</v>
      </c>
      <c r="R1281" s="1">
        <v>98</v>
      </c>
      <c r="S1281" s="9">
        <f t="shared" si="89"/>
        <v>275</v>
      </c>
      <c r="T1281" s="8"/>
      <c r="U1281" s="8"/>
      <c r="V1281" s="8"/>
      <c r="W1281" s="8"/>
      <c r="X1281" s="8"/>
      <c r="Y1281" s="10">
        <f t="shared" si="88"/>
        <v>0</v>
      </c>
      <c r="Z1281" s="10">
        <f>IFERROR(INDEX(EFs!B:B,MATCH(P1281,EFs!A:A,0))*Dataset!Y1281/1000,0)</f>
        <v>0</v>
      </c>
      <c r="AA1281">
        <v>32.870114000000001</v>
      </c>
      <c r="AB1281">
        <v>-117.21584799999999</v>
      </c>
      <c r="AC1281">
        <v>1</v>
      </c>
      <c r="AD1281" t="s">
        <v>18387</v>
      </c>
      <c r="AE1281">
        <v>8775</v>
      </c>
      <c r="AF1281" t="s">
        <v>18535</v>
      </c>
      <c r="AI1281" t="s">
        <v>18389</v>
      </c>
      <c r="AJ1281" t="s">
        <v>18390</v>
      </c>
      <c r="AK1281" t="s">
        <v>18391</v>
      </c>
      <c r="AL1281">
        <v>92122</v>
      </c>
      <c r="AM1281" t="s">
        <v>18392</v>
      </c>
      <c r="AN1281" t="s">
        <v>18393</v>
      </c>
    </row>
    <row r="1282" spans="1:40" ht="43.2" x14ac:dyDescent="0.3">
      <c r="A1282" t="s">
        <v>6368</v>
      </c>
      <c r="B1282" s="2" t="s">
        <v>15</v>
      </c>
      <c r="C1282" s="3">
        <v>40025</v>
      </c>
      <c r="D1282" t="s">
        <v>193</v>
      </c>
      <c r="E1282" t="s">
        <v>5166</v>
      </c>
      <c r="F1282" t="s">
        <v>5167</v>
      </c>
      <c r="G1282" t="s">
        <v>5168</v>
      </c>
      <c r="H1282" s="2" t="s">
        <v>397</v>
      </c>
      <c r="I1282" s="2" t="s">
        <v>75</v>
      </c>
      <c r="J1282" s="1" t="s">
        <v>6369</v>
      </c>
      <c r="K1282" s="1">
        <f t="shared" si="86"/>
        <v>1</v>
      </c>
      <c r="L1282" s="1">
        <f t="shared" si="86"/>
        <v>0</v>
      </c>
      <c r="M1282" s="1">
        <f t="shared" si="86"/>
        <v>0</v>
      </c>
      <c r="N1282" s="1">
        <f t="shared" si="86"/>
        <v>0</v>
      </c>
      <c r="O1282" s="1">
        <f t="shared" si="87"/>
        <v>1</v>
      </c>
      <c r="P1282" s="1" t="s">
        <v>18346</v>
      </c>
      <c r="Q1282" s="1">
        <v>515</v>
      </c>
      <c r="R1282" s="1">
        <v>757</v>
      </c>
      <c r="S1282" s="9">
        <f t="shared" si="89"/>
        <v>515</v>
      </c>
      <c r="T1282" s="8"/>
      <c r="U1282" s="8"/>
      <c r="V1282" s="8"/>
      <c r="W1282" s="8"/>
      <c r="X1282" s="8"/>
      <c r="Y1282" s="10">
        <f t="shared" si="88"/>
        <v>0</v>
      </c>
      <c r="Z1282" s="10">
        <f>IFERROR(INDEX(EFs!B:B,MATCH(P1282,EFs!A:A,0))*Dataset!Y1282/1000,0)</f>
        <v>0</v>
      </c>
      <c r="AA1282">
        <v>33.126658999999997</v>
      </c>
      <c r="AB1282">
        <v>-117.155086</v>
      </c>
      <c r="AC1282">
        <v>1</v>
      </c>
      <c r="AD1282" t="s">
        <v>18387</v>
      </c>
      <c r="AE1282">
        <v>333</v>
      </c>
      <c r="AF1282" t="s">
        <v>18816</v>
      </c>
      <c r="AI1282" t="s">
        <v>18466</v>
      </c>
      <c r="AJ1282" t="s">
        <v>18390</v>
      </c>
      <c r="AK1282" t="s">
        <v>18391</v>
      </c>
      <c r="AL1282">
        <v>92078</v>
      </c>
      <c r="AM1282" t="s">
        <v>18392</v>
      </c>
      <c r="AN1282" t="s">
        <v>18393</v>
      </c>
    </row>
    <row r="1283" spans="1:40" ht="43.2" x14ac:dyDescent="0.3">
      <c r="A1283" t="s">
        <v>6370</v>
      </c>
      <c r="B1283" s="2" t="s">
        <v>15</v>
      </c>
      <c r="C1283" s="3">
        <v>40025</v>
      </c>
      <c r="D1283" t="s">
        <v>25</v>
      </c>
      <c r="E1283" t="s">
        <v>6371</v>
      </c>
      <c r="F1283" t="s">
        <v>72</v>
      </c>
      <c r="G1283" t="s">
        <v>6372</v>
      </c>
      <c r="H1283" s="2" t="s">
        <v>797</v>
      </c>
      <c r="I1283" s="2" t="s">
        <v>30</v>
      </c>
      <c r="J1283" s="1" t="s">
        <v>6373</v>
      </c>
      <c r="K1283" s="1">
        <f t="shared" ref="K1283:N1346" si="90">IFERROR(IF(SEARCH(K$1,$J1283)&gt;0,1),0)</f>
        <v>1</v>
      </c>
      <c r="L1283" s="1">
        <f t="shared" si="90"/>
        <v>0</v>
      </c>
      <c r="M1283" s="1">
        <f t="shared" si="90"/>
        <v>0</v>
      </c>
      <c r="N1283" s="1">
        <f t="shared" si="90"/>
        <v>0</v>
      </c>
      <c r="O1283" s="1">
        <f t="shared" ref="O1283:O1346" si="91">SUM(K1283:N1283)</f>
        <v>1</v>
      </c>
      <c r="P1283" s="1" t="s">
        <v>18346</v>
      </c>
      <c r="Q1283" s="1" t="s">
        <v>18355</v>
      </c>
      <c r="R1283" s="1">
        <v>535</v>
      </c>
      <c r="S1283" s="9">
        <f t="shared" si="89"/>
        <v>398.9495</v>
      </c>
      <c r="T1283" s="3">
        <v>44650</v>
      </c>
      <c r="U1283" s="8" t="s">
        <v>6374</v>
      </c>
      <c r="V1283" s="3">
        <v>44650</v>
      </c>
      <c r="W1283" s="8" t="s">
        <v>6375</v>
      </c>
      <c r="X1283" s="8">
        <v>2.97</v>
      </c>
      <c r="Y1283" s="10">
        <f t="shared" ref="Y1283:Y1346" si="92">X1283*S1283</f>
        <v>1184.8800150000002</v>
      </c>
      <c r="Z1283" s="10">
        <f>IFERROR(INDEX(EFs!B:B,MATCH(P1283,EFs!A:A,0))*Dataset!Y1283/1000,0)</f>
        <v>1.0763366178603739</v>
      </c>
      <c r="AA1283">
        <v>32.991607999999999</v>
      </c>
      <c r="AB1283">
        <v>-117.07473400000001</v>
      </c>
      <c r="AC1283">
        <v>1</v>
      </c>
      <c r="AD1283" t="s">
        <v>18387</v>
      </c>
      <c r="AE1283">
        <v>11878</v>
      </c>
      <c r="AF1283" t="s">
        <v>19040</v>
      </c>
      <c r="AI1283" t="s">
        <v>18389</v>
      </c>
      <c r="AJ1283" t="s">
        <v>18390</v>
      </c>
      <c r="AK1283" t="s">
        <v>18391</v>
      </c>
      <c r="AL1283">
        <v>92128</v>
      </c>
      <c r="AM1283" t="s">
        <v>18392</v>
      </c>
      <c r="AN1283" t="s">
        <v>18393</v>
      </c>
    </row>
    <row r="1284" spans="1:40" ht="43.2" x14ac:dyDescent="0.3">
      <c r="A1284" t="s">
        <v>6376</v>
      </c>
      <c r="B1284" s="2" t="s">
        <v>15</v>
      </c>
      <c r="C1284" s="3">
        <v>40025</v>
      </c>
      <c r="D1284" t="s">
        <v>25</v>
      </c>
      <c r="E1284" t="s">
        <v>6377</v>
      </c>
      <c r="F1284" t="s">
        <v>6378</v>
      </c>
      <c r="G1284" t="s">
        <v>6379</v>
      </c>
      <c r="H1284" s="2" t="s">
        <v>781</v>
      </c>
      <c r="I1284" s="2" t="s">
        <v>782</v>
      </c>
      <c r="J1284" s="1" t="s">
        <v>6380</v>
      </c>
      <c r="K1284" s="1">
        <f t="shared" si="90"/>
        <v>1</v>
      </c>
      <c r="L1284" s="1">
        <f t="shared" si="90"/>
        <v>0</v>
      </c>
      <c r="M1284" s="1">
        <f t="shared" si="90"/>
        <v>0</v>
      </c>
      <c r="N1284" s="1">
        <f t="shared" si="90"/>
        <v>0</v>
      </c>
      <c r="O1284" s="1">
        <f t="shared" si="91"/>
        <v>1</v>
      </c>
      <c r="P1284" s="1" t="s">
        <v>18346</v>
      </c>
      <c r="Q1284" s="1" t="s">
        <v>18355</v>
      </c>
      <c r="R1284" s="1">
        <v>380</v>
      </c>
      <c r="S1284" s="9">
        <f t="shared" ref="S1284:S1347" si="93">IFERROR(IF(Q1284&lt;&gt;"",Q1284,R1284*0.7457),"Unknown")</f>
        <v>283.36599999999999</v>
      </c>
      <c r="T1284" s="3">
        <v>44496</v>
      </c>
      <c r="U1284" s="8" t="s">
        <v>6381</v>
      </c>
      <c r="V1284" s="3">
        <v>44496</v>
      </c>
      <c r="W1284" s="8" t="s">
        <v>6382</v>
      </c>
      <c r="X1284" s="8">
        <v>9.9</v>
      </c>
      <c r="Y1284" s="10">
        <f t="shared" si="92"/>
        <v>2805.3233999999998</v>
      </c>
      <c r="Z1284" s="10">
        <f>IFERROR(INDEX(EFs!B:B,MATCH(P1284,EFs!A:A,0))*Dataset!Y1284/1000,0)</f>
        <v>2.5483359176756513</v>
      </c>
      <c r="AA1284">
        <v>32.904822000000003</v>
      </c>
      <c r="AB1284">
        <v>-117.192517</v>
      </c>
      <c r="AC1284">
        <v>1</v>
      </c>
      <c r="AD1284" t="s">
        <v>18387</v>
      </c>
      <c r="AE1284">
        <v>5870</v>
      </c>
      <c r="AF1284" t="s">
        <v>18706</v>
      </c>
      <c r="AI1284" t="s">
        <v>18389</v>
      </c>
      <c r="AJ1284" t="s">
        <v>18390</v>
      </c>
      <c r="AK1284" t="s">
        <v>18391</v>
      </c>
      <c r="AL1284">
        <v>92121</v>
      </c>
      <c r="AM1284" t="s">
        <v>18392</v>
      </c>
      <c r="AN1284" t="s">
        <v>18393</v>
      </c>
    </row>
    <row r="1285" spans="1:40" ht="43.2" x14ac:dyDescent="0.3">
      <c r="A1285" t="s">
        <v>6383</v>
      </c>
      <c r="B1285" s="2" t="s">
        <v>15</v>
      </c>
      <c r="C1285" s="3">
        <v>40025</v>
      </c>
      <c r="D1285" t="s">
        <v>193</v>
      </c>
      <c r="E1285" t="s">
        <v>6384</v>
      </c>
      <c r="F1285" t="s">
        <v>5899</v>
      </c>
      <c r="G1285" t="s">
        <v>6385</v>
      </c>
      <c r="H1285" s="2" t="s">
        <v>106</v>
      </c>
      <c r="I1285" s="2" t="s">
        <v>107</v>
      </c>
      <c r="J1285" s="1" t="s">
        <v>6386</v>
      </c>
      <c r="K1285" s="1">
        <f t="shared" si="90"/>
        <v>1</v>
      </c>
      <c r="L1285" s="1">
        <f t="shared" si="90"/>
        <v>0</v>
      </c>
      <c r="M1285" s="1">
        <f t="shared" si="90"/>
        <v>0</v>
      </c>
      <c r="N1285" s="1">
        <f t="shared" si="90"/>
        <v>0</v>
      </c>
      <c r="O1285" s="1">
        <f t="shared" si="91"/>
        <v>1</v>
      </c>
      <c r="P1285" s="1" t="s">
        <v>18346</v>
      </c>
      <c r="Q1285" s="1">
        <v>180</v>
      </c>
      <c r="R1285" s="1">
        <v>284</v>
      </c>
      <c r="S1285" s="9">
        <f t="shared" si="93"/>
        <v>180</v>
      </c>
      <c r="T1285" s="3">
        <v>44385</v>
      </c>
      <c r="U1285" s="8" t="s">
        <v>6387</v>
      </c>
      <c r="V1285" s="3">
        <v>44385</v>
      </c>
      <c r="W1285" s="8" t="s">
        <v>6388</v>
      </c>
      <c r="X1285" s="8">
        <v>10.5</v>
      </c>
      <c r="Y1285" s="10">
        <f t="shared" si="92"/>
        <v>1890</v>
      </c>
      <c r="Z1285" s="10">
        <f>IFERROR(INDEX(EFs!B:B,MATCH(P1285,EFs!A:A,0))*Dataset!Y1285/1000,0)</f>
        <v>1.7168626206900002</v>
      </c>
      <c r="AA1285">
        <v>32.828111</v>
      </c>
      <c r="AB1285">
        <v>-117.122941</v>
      </c>
      <c r="AC1285">
        <v>1</v>
      </c>
      <c r="AD1285" t="s">
        <v>18394</v>
      </c>
      <c r="AE1285">
        <v>5057</v>
      </c>
      <c r="AF1285" t="s">
        <v>19041</v>
      </c>
      <c r="AI1285" t="s">
        <v>18389</v>
      </c>
      <c r="AJ1285" t="s">
        <v>18390</v>
      </c>
      <c r="AK1285" t="s">
        <v>18391</v>
      </c>
      <c r="AL1285">
        <v>92123</v>
      </c>
      <c r="AM1285" t="s">
        <v>18392</v>
      </c>
      <c r="AN1285" t="s">
        <v>18397</v>
      </c>
    </row>
    <row r="1286" spans="1:40" ht="28.8" x14ac:dyDescent="0.3">
      <c r="A1286" t="s">
        <v>6389</v>
      </c>
      <c r="B1286" s="2" t="s">
        <v>15</v>
      </c>
      <c r="C1286" s="3">
        <v>40025</v>
      </c>
      <c r="D1286" t="s">
        <v>25</v>
      </c>
      <c r="E1286" t="s">
        <v>103</v>
      </c>
      <c r="F1286" t="s">
        <v>2596</v>
      </c>
      <c r="G1286" t="s">
        <v>6390</v>
      </c>
      <c r="H1286" s="2" t="s">
        <v>2213</v>
      </c>
      <c r="I1286" s="2" t="s">
        <v>20</v>
      </c>
      <c r="J1286" s="1" t="s">
        <v>6391</v>
      </c>
      <c r="K1286" s="1">
        <f t="shared" si="90"/>
        <v>1</v>
      </c>
      <c r="L1286" s="1">
        <f t="shared" si="90"/>
        <v>0</v>
      </c>
      <c r="M1286" s="1">
        <f t="shared" si="90"/>
        <v>0</v>
      </c>
      <c r="N1286" s="1">
        <f t="shared" si="90"/>
        <v>0</v>
      </c>
      <c r="O1286" s="1">
        <f t="shared" si="91"/>
        <v>1</v>
      </c>
      <c r="P1286" s="1" t="s">
        <v>18346</v>
      </c>
      <c r="Q1286" s="1" t="s">
        <v>18355</v>
      </c>
      <c r="R1286" s="1">
        <v>166</v>
      </c>
      <c r="S1286" s="9">
        <f t="shared" si="93"/>
        <v>123.78620000000001</v>
      </c>
      <c r="T1286" s="8"/>
      <c r="U1286" s="8"/>
      <c r="V1286" s="8"/>
      <c r="W1286" s="8"/>
      <c r="X1286" s="8"/>
      <c r="Y1286" s="10">
        <f t="shared" si="92"/>
        <v>0</v>
      </c>
      <c r="Z1286" s="10">
        <f>IFERROR(INDEX(EFs!B:B,MATCH(P1286,EFs!A:A,0))*Dataset!Y1286/1000,0)</f>
        <v>0</v>
      </c>
      <c r="AA1286">
        <v>32.71913</v>
      </c>
      <c r="AB1286">
        <v>-117.072103</v>
      </c>
      <c r="AC1286">
        <v>1</v>
      </c>
      <c r="AD1286" t="s">
        <v>18394</v>
      </c>
      <c r="AE1286">
        <v>5806</v>
      </c>
      <c r="AF1286" t="s">
        <v>19042</v>
      </c>
      <c r="AI1286" t="s">
        <v>18389</v>
      </c>
      <c r="AJ1286" t="s">
        <v>18390</v>
      </c>
      <c r="AK1286" t="s">
        <v>18391</v>
      </c>
      <c r="AL1286">
        <v>92114</v>
      </c>
      <c r="AM1286" t="s">
        <v>18392</v>
      </c>
      <c r="AN1286" t="s">
        <v>18397</v>
      </c>
    </row>
    <row r="1287" spans="1:40" ht="28.8" x14ac:dyDescent="0.3">
      <c r="A1287" t="s">
        <v>6392</v>
      </c>
      <c r="B1287" s="2" t="s">
        <v>15</v>
      </c>
      <c r="C1287" s="3">
        <v>40025</v>
      </c>
      <c r="D1287" t="s">
        <v>25</v>
      </c>
      <c r="E1287" t="s">
        <v>6393</v>
      </c>
      <c r="F1287" t="s">
        <v>27</v>
      </c>
      <c r="G1287" t="s">
        <v>6394</v>
      </c>
      <c r="H1287" s="2" t="s">
        <v>797</v>
      </c>
      <c r="I1287" s="2" t="s">
        <v>30</v>
      </c>
      <c r="J1287" s="1" t="s">
        <v>6395</v>
      </c>
      <c r="K1287" s="1">
        <f t="shared" si="90"/>
        <v>1</v>
      </c>
      <c r="L1287" s="1">
        <f t="shared" si="90"/>
        <v>0</v>
      </c>
      <c r="M1287" s="1">
        <f t="shared" si="90"/>
        <v>0</v>
      </c>
      <c r="N1287" s="1">
        <f t="shared" si="90"/>
        <v>0</v>
      </c>
      <c r="O1287" s="1">
        <f t="shared" si="91"/>
        <v>1</v>
      </c>
      <c r="P1287" s="1" t="s">
        <v>18346</v>
      </c>
      <c r="Q1287" s="1" t="s">
        <v>18355</v>
      </c>
      <c r="R1287" s="1">
        <v>135</v>
      </c>
      <c r="S1287" s="9">
        <f t="shared" si="93"/>
        <v>100.6695</v>
      </c>
      <c r="T1287" s="3">
        <v>44650</v>
      </c>
      <c r="U1287" s="8" t="s">
        <v>6396</v>
      </c>
      <c r="V1287" s="3">
        <v>44650</v>
      </c>
      <c r="W1287" s="8" t="s">
        <v>6397</v>
      </c>
      <c r="X1287" s="8">
        <v>2.2999999999999998</v>
      </c>
      <c r="Y1287" s="10">
        <f t="shared" si="92"/>
        <v>231.53984999999997</v>
      </c>
      <c r="Z1287" s="10">
        <f>IFERROR(INDEX(EFs!B:B,MATCH(P1287,EFs!A:A,0))*Dataset!Y1287/1000,0)</f>
        <v>0.21032916066940183</v>
      </c>
      <c r="AA1287">
        <v>32.990738999999998</v>
      </c>
      <c r="AB1287">
        <v>-117.073987</v>
      </c>
      <c r="AC1287">
        <v>1</v>
      </c>
      <c r="AD1287" t="s">
        <v>18387</v>
      </c>
      <c r="AE1287">
        <v>11895</v>
      </c>
      <c r="AF1287" t="s">
        <v>19040</v>
      </c>
      <c r="AI1287" t="s">
        <v>18389</v>
      </c>
      <c r="AJ1287" t="s">
        <v>18390</v>
      </c>
      <c r="AK1287" t="s">
        <v>18391</v>
      </c>
      <c r="AL1287">
        <v>92128</v>
      </c>
      <c r="AM1287" t="s">
        <v>18392</v>
      </c>
      <c r="AN1287" t="s">
        <v>18393</v>
      </c>
    </row>
    <row r="1288" spans="1:40" ht="43.2" x14ac:dyDescent="0.3">
      <c r="A1288" t="s">
        <v>6398</v>
      </c>
      <c r="B1288" s="2" t="s">
        <v>15</v>
      </c>
      <c r="C1288" s="3">
        <v>40025</v>
      </c>
      <c r="D1288" t="s">
        <v>193</v>
      </c>
      <c r="E1288" t="s">
        <v>6399</v>
      </c>
      <c r="F1288" t="s">
        <v>27</v>
      </c>
      <c r="G1288" t="s">
        <v>6400</v>
      </c>
      <c r="H1288" s="2" t="s">
        <v>106</v>
      </c>
      <c r="I1288" s="2" t="s">
        <v>107</v>
      </c>
      <c r="J1288" s="1" t="s">
        <v>6401</v>
      </c>
      <c r="K1288" s="1">
        <f t="shared" si="90"/>
        <v>1</v>
      </c>
      <c r="L1288" s="1">
        <f t="shared" si="90"/>
        <v>0</v>
      </c>
      <c r="M1288" s="1">
        <f t="shared" si="90"/>
        <v>0</v>
      </c>
      <c r="N1288" s="1">
        <f t="shared" si="90"/>
        <v>0</v>
      </c>
      <c r="O1288" s="1">
        <f t="shared" si="91"/>
        <v>1</v>
      </c>
      <c r="P1288" s="1" t="s">
        <v>18346</v>
      </c>
      <c r="Q1288" s="1">
        <v>325</v>
      </c>
      <c r="R1288" s="1">
        <v>599</v>
      </c>
      <c r="S1288" s="9">
        <f t="shared" si="93"/>
        <v>325</v>
      </c>
      <c r="T1288" s="3">
        <v>44449</v>
      </c>
      <c r="U1288" s="8" t="s">
        <v>6402</v>
      </c>
      <c r="V1288" s="3">
        <v>44449</v>
      </c>
      <c r="W1288" s="8" t="s">
        <v>6403</v>
      </c>
      <c r="X1288" s="8">
        <v>2</v>
      </c>
      <c r="Y1288" s="10">
        <f t="shared" si="92"/>
        <v>650</v>
      </c>
      <c r="Z1288" s="10">
        <f>IFERROR(INDEX(EFs!B:B,MATCH(P1288,EFs!A:A,0))*Dataset!Y1288/1000,0)</f>
        <v>0.59045539864999996</v>
      </c>
      <c r="AA1288">
        <v>32.823298999999999</v>
      </c>
      <c r="AB1288">
        <v>-117.12285199999999</v>
      </c>
      <c r="AC1288">
        <v>1</v>
      </c>
      <c r="AD1288" t="s">
        <v>18387</v>
      </c>
      <c r="AE1288">
        <v>4575</v>
      </c>
      <c r="AF1288" t="s">
        <v>19043</v>
      </c>
      <c r="AI1288" t="s">
        <v>18389</v>
      </c>
      <c r="AJ1288" t="s">
        <v>18390</v>
      </c>
      <c r="AK1288" t="s">
        <v>18391</v>
      </c>
      <c r="AL1288">
        <v>92123</v>
      </c>
      <c r="AM1288" t="s">
        <v>18392</v>
      </c>
      <c r="AN1288" t="s">
        <v>18393</v>
      </c>
    </row>
    <row r="1289" spans="1:40" ht="43.2" x14ac:dyDescent="0.3">
      <c r="A1289" t="s">
        <v>6404</v>
      </c>
      <c r="B1289" s="2" t="s">
        <v>15</v>
      </c>
      <c r="C1289" s="3">
        <v>40025</v>
      </c>
      <c r="D1289" t="s">
        <v>25</v>
      </c>
      <c r="E1289" t="s">
        <v>6405</v>
      </c>
      <c r="F1289" t="s">
        <v>6406</v>
      </c>
      <c r="G1289" t="s">
        <v>6407</v>
      </c>
      <c r="H1289" s="2" t="s">
        <v>313</v>
      </c>
      <c r="I1289" s="2" t="s">
        <v>53</v>
      </c>
      <c r="J1289" s="1" t="s">
        <v>6408</v>
      </c>
      <c r="K1289" s="1">
        <f t="shared" si="90"/>
        <v>1</v>
      </c>
      <c r="L1289" s="1">
        <f t="shared" si="90"/>
        <v>0</v>
      </c>
      <c r="M1289" s="1">
        <f t="shared" si="90"/>
        <v>0</v>
      </c>
      <c r="N1289" s="1">
        <f t="shared" si="90"/>
        <v>0</v>
      </c>
      <c r="O1289" s="1">
        <f t="shared" si="91"/>
        <v>1</v>
      </c>
      <c r="P1289" s="1" t="s">
        <v>18346</v>
      </c>
      <c r="Q1289" s="1" t="s">
        <v>18355</v>
      </c>
      <c r="R1289" s="1">
        <v>61</v>
      </c>
      <c r="S1289" s="9">
        <f t="shared" si="93"/>
        <v>45.487700000000004</v>
      </c>
      <c r="T1289" s="3">
        <v>44593</v>
      </c>
      <c r="U1289" s="8" t="s">
        <v>439</v>
      </c>
      <c r="V1289" s="3">
        <v>44593</v>
      </c>
      <c r="W1289" s="8" t="s">
        <v>439</v>
      </c>
      <c r="X1289" s="8">
        <v>0</v>
      </c>
      <c r="Y1289" s="10">
        <f t="shared" si="92"/>
        <v>0</v>
      </c>
      <c r="Z1289" s="10">
        <f>IFERROR(INDEX(EFs!B:B,MATCH(P1289,EFs!A:A,0))*Dataset!Y1289/1000,0)</f>
        <v>0</v>
      </c>
      <c r="AA1289">
        <v>33.138947000000002</v>
      </c>
      <c r="AB1289">
        <v>-117.095055</v>
      </c>
      <c r="AC1289">
        <v>1</v>
      </c>
      <c r="AD1289" t="s">
        <v>18387</v>
      </c>
      <c r="AE1289">
        <v>1325</v>
      </c>
      <c r="AF1289" t="s">
        <v>19044</v>
      </c>
      <c r="AI1289" t="s">
        <v>18421</v>
      </c>
      <c r="AJ1289" t="s">
        <v>18390</v>
      </c>
      <c r="AK1289" t="s">
        <v>18391</v>
      </c>
      <c r="AL1289">
        <v>92026</v>
      </c>
      <c r="AM1289" t="s">
        <v>18392</v>
      </c>
      <c r="AN1289" t="s">
        <v>18393</v>
      </c>
    </row>
    <row r="1290" spans="1:40" ht="57.6" x14ac:dyDescent="0.3">
      <c r="A1290" t="s">
        <v>6409</v>
      </c>
      <c r="B1290" s="2" t="s">
        <v>15</v>
      </c>
      <c r="C1290" s="3">
        <v>40025</v>
      </c>
      <c r="D1290" t="s">
        <v>193</v>
      </c>
      <c r="E1290" t="s">
        <v>6410</v>
      </c>
      <c r="F1290" t="s">
        <v>72</v>
      </c>
      <c r="G1290" t="s">
        <v>6411</v>
      </c>
      <c r="H1290" s="2" t="s">
        <v>106</v>
      </c>
      <c r="I1290" s="2" t="s">
        <v>107</v>
      </c>
      <c r="J1290" s="1" t="s">
        <v>6412</v>
      </c>
      <c r="K1290" s="1">
        <f t="shared" si="90"/>
        <v>1</v>
      </c>
      <c r="L1290" s="1">
        <f t="shared" si="90"/>
        <v>0</v>
      </c>
      <c r="M1290" s="1">
        <f t="shared" si="90"/>
        <v>0</v>
      </c>
      <c r="N1290" s="1">
        <f t="shared" si="90"/>
        <v>0</v>
      </c>
      <c r="O1290" s="1">
        <f t="shared" si="91"/>
        <v>1</v>
      </c>
      <c r="P1290" s="1" t="s">
        <v>18346</v>
      </c>
      <c r="Q1290" s="1">
        <v>48</v>
      </c>
      <c r="R1290" s="1">
        <v>64</v>
      </c>
      <c r="S1290" s="9">
        <f t="shared" si="93"/>
        <v>48</v>
      </c>
      <c r="T1290" s="3">
        <v>44562</v>
      </c>
      <c r="U1290" s="8" t="s">
        <v>6413</v>
      </c>
      <c r="V1290" s="3">
        <v>44562</v>
      </c>
      <c r="W1290" s="8" t="s">
        <v>6414</v>
      </c>
      <c r="X1290" s="8">
        <v>14.6</v>
      </c>
      <c r="Y1290" s="10">
        <f t="shared" si="92"/>
        <v>700.8</v>
      </c>
      <c r="Z1290" s="10">
        <f>IFERROR(INDEX(EFs!B:B,MATCH(P1290,EFs!A:A,0))*Dataset!Y1290/1000,0)</f>
        <v>0.63660175903679994</v>
      </c>
      <c r="AA1290">
        <v>32.811732999999997</v>
      </c>
      <c r="AB1290">
        <v>-117.122057</v>
      </c>
      <c r="AC1290">
        <v>1</v>
      </c>
      <c r="AD1290" t="s">
        <v>18387</v>
      </c>
      <c r="AE1290">
        <v>3840</v>
      </c>
      <c r="AF1290" t="s">
        <v>19045</v>
      </c>
      <c r="AI1290" t="s">
        <v>18389</v>
      </c>
      <c r="AJ1290" t="s">
        <v>18390</v>
      </c>
      <c r="AK1290" t="s">
        <v>18391</v>
      </c>
      <c r="AL1290">
        <v>92123</v>
      </c>
      <c r="AM1290" t="s">
        <v>18392</v>
      </c>
      <c r="AN1290" t="s">
        <v>18393</v>
      </c>
    </row>
    <row r="1291" spans="1:40" ht="28.8" x14ac:dyDescent="0.3">
      <c r="A1291" t="s">
        <v>6415</v>
      </c>
      <c r="B1291" s="2" t="s">
        <v>15</v>
      </c>
      <c r="C1291" s="3">
        <v>40025</v>
      </c>
      <c r="D1291" t="s">
        <v>25</v>
      </c>
      <c r="E1291" t="s">
        <v>6416</v>
      </c>
      <c r="F1291" t="s">
        <v>559</v>
      </c>
      <c r="G1291" t="s">
        <v>6417</v>
      </c>
      <c r="H1291" s="2" t="s">
        <v>511</v>
      </c>
      <c r="I1291" s="2" t="s">
        <v>75</v>
      </c>
      <c r="J1291" s="1" t="s">
        <v>6418</v>
      </c>
      <c r="K1291" s="1">
        <f t="shared" si="90"/>
        <v>1</v>
      </c>
      <c r="L1291" s="1">
        <f t="shared" si="90"/>
        <v>0</v>
      </c>
      <c r="M1291" s="1">
        <f t="shared" si="90"/>
        <v>0</v>
      </c>
      <c r="N1291" s="1">
        <f t="shared" si="90"/>
        <v>0</v>
      </c>
      <c r="O1291" s="1">
        <f t="shared" si="91"/>
        <v>1</v>
      </c>
      <c r="P1291" s="1" t="s">
        <v>18346</v>
      </c>
      <c r="Q1291" s="1">
        <v>50</v>
      </c>
      <c r="R1291" s="1">
        <v>75</v>
      </c>
      <c r="S1291" s="9">
        <f t="shared" si="93"/>
        <v>50</v>
      </c>
      <c r="T1291" s="3">
        <v>44562</v>
      </c>
      <c r="U1291" s="8" t="s">
        <v>6419</v>
      </c>
      <c r="V1291" s="3">
        <v>44562</v>
      </c>
      <c r="W1291" s="8" t="s">
        <v>6420</v>
      </c>
      <c r="X1291" s="8">
        <v>1.9</v>
      </c>
      <c r="Y1291" s="10">
        <f t="shared" si="92"/>
        <v>95</v>
      </c>
      <c r="Z1291" s="10">
        <f>IFERROR(INDEX(EFs!B:B,MATCH(P1291,EFs!A:A,0))*Dataset!Y1291/1000,0)</f>
        <v>8.6297327495000006E-2</v>
      </c>
      <c r="AA1291">
        <v>33.069661000000004</v>
      </c>
      <c r="AB1291">
        <v>-117.193764</v>
      </c>
      <c r="AC1291">
        <v>0.86</v>
      </c>
      <c r="AD1291" t="s">
        <v>18429</v>
      </c>
      <c r="AE1291">
        <v>3995</v>
      </c>
      <c r="AF1291" t="s">
        <v>19046</v>
      </c>
      <c r="AI1291" t="s">
        <v>18485</v>
      </c>
      <c r="AJ1291" t="s">
        <v>18390</v>
      </c>
      <c r="AK1291" t="s">
        <v>18391</v>
      </c>
      <c r="AL1291">
        <v>92024</v>
      </c>
      <c r="AM1291" t="s">
        <v>18392</v>
      </c>
      <c r="AN1291" t="s">
        <v>18393</v>
      </c>
    </row>
    <row r="1292" spans="1:40" ht="57.6" x14ac:dyDescent="0.3">
      <c r="A1292" t="s">
        <v>6421</v>
      </c>
      <c r="B1292" s="2" t="s">
        <v>15</v>
      </c>
      <c r="C1292" s="3">
        <v>40025</v>
      </c>
      <c r="D1292" t="s">
        <v>193</v>
      </c>
      <c r="E1292" t="s">
        <v>5848</v>
      </c>
      <c r="F1292" t="s">
        <v>72</v>
      </c>
      <c r="G1292" t="s">
        <v>5849</v>
      </c>
      <c r="H1292" s="2" t="s">
        <v>669</v>
      </c>
      <c r="I1292" s="2" t="s">
        <v>236</v>
      </c>
      <c r="J1292" s="1" t="s">
        <v>6422</v>
      </c>
      <c r="K1292" s="1">
        <f t="shared" si="90"/>
        <v>1</v>
      </c>
      <c r="L1292" s="1">
        <f t="shared" si="90"/>
        <v>0</v>
      </c>
      <c r="M1292" s="1">
        <f t="shared" si="90"/>
        <v>0</v>
      </c>
      <c r="N1292" s="1">
        <f t="shared" si="90"/>
        <v>0</v>
      </c>
      <c r="O1292" s="1">
        <f t="shared" si="91"/>
        <v>1</v>
      </c>
      <c r="P1292" s="1" t="s">
        <v>18346</v>
      </c>
      <c r="Q1292" s="1" t="s">
        <v>18355</v>
      </c>
      <c r="R1292" s="1">
        <v>462</v>
      </c>
      <c r="S1292" s="9">
        <f t="shared" si="93"/>
        <v>344.51339999999999</v>
      </c>
      <c r="T1292" s="3">
        <v>44481</v>
      </c>
      <c r="U1292" s="8" t="s">
        <v>6423</v>
      </c>
      <c r="V1292" s="3">
        <v>44481</v>
      </c>
      <c r="W1292" s="8" t="s">
        <v>2244</v>
      </c>
      <c r="X1292" s="8">
        <v>6.7</v>
      </c>
      <c r="Y1292" s="10">
        <f t="shared" si="92"/>
        <v>2308.2397799999999</v>
      </c>
      <c r="Z1292" s="10">
        <f>IFERROR(INDEX(EFs!B:B,MATCH(P1292,EFs!A:A,0))*Dataset!Y1292/1000,0)</f>
        <v>2.0967886761225971</v>
      </c>
      <c r="AA1292">
        <v>32.731724999999997</v>
      </c>
      <c r="AB1292">
        <v>-117.159864</v>
      </c>
      <c r="AC1292">
        <v>1</v>
      </c>
      <c r="AD1292" t="s">
        <v>18387</v>
      </c>
      <c r="AE1292">
        <v>2500</v>
      </c>
      <c r="AF1292" t="s">
        <v>18505</v>
      </c>
      <c r="AI1292" t="s">
        <v>18389</v>
      </c>
      <c r="AJ1292" t="s">
        <v>18390</v>
      </c>
      <c r="AK1292" t="s">
        <v>18391</v>
      </c>
      <c r="AL1292">
        <v>92103</v>
      </c>
      <c r="AM1292" t="s">
        <v>18392</v>
      </c>
      <c r="AN1292" t="s">
        <v>18393</v>
      </c>
    </row>
    <row r="1293" spans="1:40" ht="57.6" x14ac:dyDescent="0.3">
      <c r="A1293" t="s">
        <v>6424</v>
      </c>
      <c r="B1293" s="2" t="s">
        <v>15</v>
      </c>
      <c r="C1293" s="3">
        <v>40025</v>
      </c>
      <c r="D1293" t="s">
        <v>193</v>
      </c>
      <c r="E1293" t="s">
        <v>6425</v>
      </c>
      <c r="F1293" t="s">
        <v>2952</v>
      </c>
      <c r="G1293" t="s">
        <v>6426</v>
      </c>
      <c r="H1293" s="2" t="s">
        <v>554</v>
      </c>
      <c r="I1293" s="2" t="s">
        <v>84</v>
      </c>
      <c r="J1293" s="1" t="s">
        <v>6427</v>
      </c>
      <c r="K1293" s="1">
        <f t="shared" si="90"/>
        <v>1</v>
      </c>
      <c r="L1293" s="1">
        <f t="shared" si="90"/>
        <v>0</v>
      </c>
      <c r="M1293" s="1">
        <f t="shared" si="90"/>
        <v>0</v>
      </c>
      <c r="N1293" s="1">
        <f t="shared" si="90"/>
        <v>0</v>
      </c>
      <c r="O1293" s="1">
        <f t="shared" si="91"/>
        <v>1</v>
      </c>
      <c r="P1293" s="1" t="s">
        <v>18346</v>
      </c>
      <c r="Q1293" s="1">
        <v>187</v>
      </c>
      <c r="R1293" s="1">
        <v>250</v>
      </c>
      <c r="S1293" s="9">
        <f t="shared" si="93"/>
        <v>187</v>
      </c>
      <c r="T1293" s="3">
        <v>44490</v>
      </c>
      <c r="U1293" s="8" t="s">
        <v>6428</v>
      </c>
      <c r="V1293" s="3">
        <v>44490</v>
      </c>
      <c r="W1293" s="8" t="s">
        <v>6429</v>
      </c>
      <c r="X1293" s="8">
        <v>1</v>
      </c>
      <c r="Y1293" s="10">
        <f t="shared" si="92"/>
        <v>187</v>
      </c>
      <c r="Z1293" s="10">
        <f>IFERROR(INDEX(EFs!B:B,MATCH(P1293,EFs!A:A,0))*Dataset!Y1293/1000,0)</f>
        <v>0.16986947622699999</v>
      </c>
      <c r="AA1293">
        <v>32.670023999999998</v>
      </c>
      <c r="AB1293">
        <v>-117.100869</v>
      </c>
      <c r="AC1293">
        <v>1</v>
      </c>
      <c r="AD1293" t="s">
        <v>18394</v>
      </c>
      <c r="AE1293">
        <v>333</v>
      </c>
      <c r="AF1293" t="s">
        <v>19047</v>
      </c>
      <c r="AI1293" t="s">
        <v>18491</v>
      </c>
      <c r="AJ1293" t="s">
        <v>18390</v>
      </c>
      <c r="AK1293" t="s">
        <v>18391</v>
      </c>
      <c r="AL1293">
        <v>91950</v>
      </c>
      <c r="AM1293" t="s">
        <v>18392</v>
      </c>
      <c r="AN1293" t="s">
        <v>18397</v>
      </c>
    </row>
    <row r="1294" spans="1:40" ht="28.8" x14ac:dyDescent="0.3">
      <c r="A1294" t="s">
        <v>6430</v>
      </c>
      <c r="B1294" s="2" t="s">
        <v>15</v>
      </c>
      <c r="C1294" s="3">
        <v>40025</v>
      </c>
      <c r="D1294" t="s">
        <v>25</v>
      </c>
      <c r="E1294" t="s">
        <v>6431</v>
      </c>
      <c r="F1294" t="s">
        <v>6293</v>
      </c>
      <c r="G1294" t="s">
        <v>6432</v>
      </c>
      <c r="H1294" s="2" t="s">
        <v>130</v>
      </c>
      <c r="I1294" s="2" t="s">
        <v>98</v>
      </c>
      <c r="J1294" s="1" t="s">
        <v>6433</v>
      </c>
      <c r="K1294" s="1">
        <f t="shared" si="90"/>
        <v>1</v>
      </c>
      <c r="L1294" s="1">
        <f t="shared" si="90"/>
        <v>0</v>
      </c>
      <c r="M1294" s="1">
        <f t="shared" si="90"/>
        <v>0</v>
      </c>
      <c r="N1294" s="1">
        <f t="shared" si="90"/>
        <v>0</v>
      </c>
      <c r="O1294" s="1">
        <f t="shared" si="91"/>
        <v>1</v>
      </c>
      <c r="P1294" s="1" t="s">
        <v>18346</v>
      </c>
      <c r="Q1294" s="1" t="s">
        <v>18355</v>
      </c>
      <c r="R1294" s="1">
        <v>207</v>
      </c>
      <c r="S1294" s="9">
        <f t="shared" si="93"/>
        <v>154.35990000000001</v>
      </c>
      <c r="T1294" s="3">
        <v>44562</v>
      </c>
      <c r="U1294" s="8" t="s">
        <v>6434</v>
      </c>
      <c r="V1294" s="3">
        <v>44562</v>
      </c>
      <c r="W1294" s="8" t="s">
        <v>6435</v>
      </c>
      <c r="X1294" s="8">
        <v>11.2</v>
      </c>
      <c r="Y1294" s="10">
        <f t="shared" si="92"/>
        <v>1728.83088</v>
      </c>
      <c r="Z1294" s="10">
        <f>IFERROR(INDEX(EFs!B:B,MATCH(P1294,EFs!A:A,0))*Dataset!Y1294/1000,0)</f>
        <v>1.5704577329982006</v>
      </c>
      <c r="AA1294">
        <v>33.191267000000003</v>
      </c>
      <c r="AB1294">
        <v>-117.286385</v>
      </c>
      <c r="AC1294">
        <v>1</v>
      </c>
      <c r="AD1294" t="s">
        <v>18387</v>
      </c>
      <c r="AE1294">
        <v>2000</v>
      </c>
      <c r="AF1294" t="s">
        <v>19048</v>
      </c>
      <c r="AI1294" t="s">
        <v>18416</v>
      </c>
      <c r="AJ1294" t="s">
        <v>18390</v>
      </c>
      <c r="AK1294" t="s">
        <v>18391</v>
      </c>
      <c r="AL1294">
        <v>92083</v>
      </c>
      <c r="AM1294" t="s">
        <v>18392</v>
      </c>
      <c r="AN1294" t="s">
        <v>18393</v>
      </c>
    </row>
    <row r="1295" spans="1:40" ht="28.8" x14ac:dyDescent="0.3">
      <c r="A1295" t="s">
        <v>6436</v>
      </c>
      <c r="B1295" s="2" t="s">
        <v>15</v>
      </c>
      <c r="C1295" s="3">
        <v>40025</v>
      </c>
      <c r="D1295" t="s">
        <v>25</v>
      </c>
      <c r="E1295" t="s">
        <v>6437</v>
      </c>
      <c r="F1295" t="s">
        <v>72</v>
      </c>
      <c r="G1295" t="s">
        <v>6438</v>
      </c>
      <c r="H1295" s="2" t="s">
        <v>754</v>
      </c>
      <c r="I1295" s="2" t="s">
        <v>139</v>
      </c>
      <c r="J1295" s="1" t="s">
        <v>6439</v>
      </c>
      <c r="K1295" s="1">
        <f t="shared" si="90"/>
        <v>1</v>
      </c>
      <c r="L1295" s="1">
        <f t="shared" si="90"/>
        <v>0</v>
      </c>
      <c r="M1295" s="1">
        <f t="shared" si="90"/>
        <v>0</v>
      </c>
      <c r="N1295" s="1">
        <f t="shared" si="90"/>
        <v>0</v>
      </c>
      <c r="O1295" s="1">
        <f t="shared" si="91"/>
        <v>1</v>
      </c>
      <c r="P1295" s="1" t="s">
        <v>18346</v>
      </c>
      <c r="Q1295" s="1" t="s">
        <v>18355</v>
      </c>
      <c r="R1295" s="1">
        <v>55.3</v>
      </c>
      <c r="S1295" s="9">
        <f t="shared" si="93"/>
        <v>41.237209999999997</v>
      </c>
      <c r="T1295" s="3">
        <v>44438</v>
      </c>
      <c r="U1295" s="8" t="s">
        <v>6440</v>
      </c>
      <c r="V1295" s="3">
        <v>44438</v>
      </c>
      <c r="W1295" s="8" t="s">
        <v>6441</v>
      </c>
      <c r="X1295" s="8">
        <v>0.8</v>
      </c>
      <c r="Y1295" s="10">
        <f t="shared" si="92"/>
        <v>32.989767999999998</v>
      </c>
      <c r="Z1295" s="10">
        <f>IFERROR(INDEX(EFs!B:B,MATCH(P1295,EFs!A:A,0))*Dataset!Y1295/1000,0)</f>
        <v>2.9967671716632328E-2</v>
      </c>
      <c r="AA1295">
        <v>32.871569000000001</v>
      </c>
      <c r="AB1295">
        <v>-117.21054700000001</v>
      </c>
      <c r="AC1295">
        <v>1</v>
      </c>
      <c r="AD1295" t="s">
        <v>18387</v>
      </c>
      <c r="AE1295">
        <v>4545</v>
      </c>
      <c r="AF1295" t="s">
        <v>18932</v>
      </c>
      <c r="AI1295" t="s">
        <v>18389</v>
      </c>
      <c r="AJ1295" t="s">
        <v>18390</v>
      </c>
      <c r="AK1295" t="s">
        <v>18391</v>
      </c>
      <c r="AL1295">
        <v>92122</v>
      </c>
      <c r="AM1295" t="s">
        <v>18392</v>
      </c>
      <c r="AN1295" t="s">
        <v>18393</v>
      </c>
    </row>
    <row r="1296" spans="1:40" ht="57.6" x14ac:dyDescent="0.3">
      <c r="A1296" t="s">
        <v>6442</v>
      </c>
      <c r="B1296" s="2" t="s">
        <v>15</v>
      </c>
      <c r="C1296" s="3">
        <v>40025</v>
      </c>
      <c r="D1296" t="s">
        <v>193</v>
      </c>
      <c r="E1296" t="s">
        <v>5274</v>
      </c>
      <c r="F1296" t="s">
        <v>1382</v>
      </c>
      <c r="G1296" t="s">
        <v>6443</v>
      </c>
      <c r="H1296" s="2" t="s">
        <v>781</v>
      </c>
      <c r="I1296" s="2" t="s">
        <v>782</v>
      </c>
      <c r="J1296" s="1" t="s">
        <v>6444</v>
      </c>
      <c r="K1296" s="1">
        <f t="shared" si="90"/>
        <v>1</v>
      </c>
      <c r="L1296" s="1">
        <f t="shared" si="90"/>
        <v>0</v>
      </c>
      <c r="M1296" s="1">
        <f t="shared" si="90"/>
        <v>0</v>
      </c>
      <c r="N1296" s="1">
        <f t="shared" si="90"/>
        <v>0</v>
      </c>
      <c r="O1296" s="1">
        <f t="shared" si="91"/>
        <v>1</v>
      </c>
      <c r="P1296" s="1" t="s">
        <v>18346</v>
      </c>
      <c r="Q1296" s="1">
        <v>800</v>
      </c>
      <c r="R1296" s="1">
        <v>1186</v>
      </c>
      <c r="S1296" s="9">
        <f t="shared" si="93"/>
        <v>800</v>
      </c>
      <c r="T1296" s="3">
        <v>44512</v>
      </c>
      <c r="U1296" s="8" t="s">
        <v>6445</v>
      </c>
      <c r="V1296" s="3">
        <v>44512</v>
      </c>
      <c r="W1296" s="8" t="s">
        <v>6446</v>
      </c>
      <c r="X1296" s="8">
        <v>5</v>
      </c>
      <c r="Y1296" s="10">
        <f t="shared" si="92"/>
        <v>4000</v>
      </c>
      <c r="Z1296" s="10">
        <f>IFERROR(INDEX(EFs!B:B,MATCH(P1296,EFs!A:A,0))*Dataset!Y1296/1000,0)</f>
        <v>3.6335716840000001</v>
      </c>
      <c r="AA1296">
        <v>32.667318999999999</v>
      </c>
      <c r="AB1296">
        <v>-117.055986</v>
      </c>
      <c r="AC1296">
        <v>0.66</v>
      </c>
      <c r="AD1296" t="s">
        <v>18429</v>
      </c>
      <c r="AE1296">
        <v>2992</v>
      </c>
      <c r="AF1296" t="s">
        <v>19049</v>
      </c>
      <c r="AI1296" t="s">
        <v>18389</v>
      </c>
      <c r="AJ1296" t="s">
        <v>18390</v>
      </c>
      <c r="AK1296" t="s">
        <v>18391</v>
      </c>
      <c r="AL1296">
        <v>92139</v>
      </c>
      <c r="AM1296" t="s">
        <v>18392</v>
      </c>
      <c r="AN1296" t="s">
        <v>18393</v>
      </c>
    </row>
    <row r="1297" spans="1:40" ht="28.8" x14ac:dyDescent="0.3">
      <c r="A1297" t="s">
        <v>6447</v>
      </c>
      <c r="B1297" s="2" t="s">
        <v>15</v>
      </c>
      <c r="C1297" s="3">
        <v>40025</v>
      </c>
      <c r="D1297" t="s">
        <v>25</v>
      </c>
      <c r="E1297" t="s">
        <v>6448</v>
      </c>
      <c r="F1297" t="s">
        <v>6449</v>
      </c>
      <c r="G1297" t="s">
        <v>6450</v>
      </c>
      <c r="H1297" s="2" t="s">
        <v>1579</v>
      </c>
      <c r="I1297" s="2" t="s">
        <v>30</v>
      </c>
      <c r="J1297" s="1" t="s">
        <v>6451</v>
      </c>
      <c r="K1297" s="1">
        <f t="shared" si="90"/>
        <v>0</v>
      </c>
      <c r="L1297" s="1">
        <f t="shared" si="90"/>
        <v>0</v>
      </c>
      <c r="M1297" s="1">
        <f t="shared" si="90"/>
        <v>1</v>
      </c>
      <c r="N1297" s="1">
        <f t="shared" si="90"/>
        <v>1</v>
      </c>
      <c r="O1297" s="1">
        <f t="shared" si="91"/>
        <v>2</v>
      </c>
      <c r="P1297" s="1" t="s">
        <v>18348</v>
      </c>
      <c r="Q1297" s="1" t="s">
        <v>18355</v>
      </c>
      <c r="R1297" s="1">
        <v>330</v>
      </c>
      <c r="S1297" s="9">
        <f t="shared" si="93"/>
        <v>246.08100000000002</v>
      </c>
      <c r="T1297" s="3">
        <v>44670</v>
      </c>
      <c r="U1297" s="8" t="s">
        <v>6452</v>
      </c>
      <c r="V1297" s="3">
        <v>44670</v>
      </c>
      <c r="W1297" s="8" t="s">
        <v>6453</v>
      </c>
      <c r="X1297" s="8">
        <v>0.57999999999999996</v>
      </c>
      <c r="Y1297" s="10">
        <f t="shared" si="92"/>
        <v>142.72698</v>
      </c>
      <c r="Z1297" s="10">
        <f>IFERROR(INDEX(EFs!B:B,MATCH(P1297,EFs!A:A,0))*Dataset!Y1297/1000,0)</f>
        <v>0.10365628548059862</v>
      </c>
      <c r="AA1297">
        <v>32.995232000000001</v>
      </c>
      <c r="AB1297">
        <v>-117.054203</v>
      </c>
      <c r="AC1297">
        <v>1</v>
      </c>
      <c r="AD1297" t="s">
        <v>18387</v>
      </c>
      <c r="AE1297">
        <v>12696</v>
      </c>
      <c r="AF1297" t="s">
        <v>19050</v>
      </c>
      <c r="AI1297" t="s">
        <v>18600</v>
      </c>
      <c r="AJ1297" t="s">
        <v>18390</v>
      </c>
      <c r="AK1297" t="s">
        <v>18391</v>
      </c>
      <c r="AL1297">
        <v>92064</v>
      </c>
      <c r="AM1297" t="s">
        <v>18392</v>
      </c>
      <c r="AN1297" t="s">
        <v>18393</v>
      </c>
    </row>
    <row r="1298" spans="1:40" ht="28.8" x14ac:dyDescent="0.3">
      <c r="A1298" t="s">
        <v>6454</v>
      </c>
      <c r="B1298" s="2" t="s">
        <v>15</v>
      </c>
      <c r="C1298" s="3">
        <v>40025</v>
      </c>
      <c r="D1298" t="s">
        <v>25</v>
      </c>
      <c r="E1298" t="s">
        <v>6455</v>
      </c>
      <c r="F1298" t="s">
        <v>6456</v>
      </c>
      <c r="G1298" t="s">
        <v>6457</v>
      </c>
      <c r="H1298" s="2" t="s">
        <v>1542</v>
      </c>
      <c r="I1298" s="2" t="s">
        <v>236</v>
      </c>
      <c r="J1298" s="1" t="s">
        <v>6458</v>
      </c>
      <c r="K1298" s="1">
        <f t="shared" si="90"/>
        <v>0</v>
      </c>
      <c r="L1298" s="1">
        <f t="shared" si="90"/>
        <v>0</v>
      </c>
      <c r="M1298" s="1">
        <f t="shared" si="90"/>
        <v>1</v>
      </c>
      <c r="N1298" s="1">
        <f t="shared" si="90"/>
        <v>0</v>
      </c>
      <c r="O1298" s="1">
        <f t="shared" si="91"/>
        <v>1</v>
      </c>
      <c r="P1298" s="1" t="s">
        <v>18348</v>
      </c>
      <c r="Q1298" s="1" t="s">
        <v>18355</v>
      </c>
      <c r="R1298" s="1" t="s">
        <v>18352</v>
      </c>
      <c r="S1298" s="9" t="str">
        <f t="shared" si="93"/>
        <v>Unknown</v>
      </c>
      <c r="T1298" s="3">
        <v>44399</v>
      </c>
      <c r="U1298" s="8" t="s">
        <v>6459</v>
      </c>
      <c r="V1298" s="3">
        <v>44399</v>
      </c>
      <c r="W1298" s="8" t="s">
        <v>6460</v>
      </c>
      <c r="X1298" s="8">
        <v>1.3</v>
      </c>
      <c r="Y1298" s="10" t="e">
        <f t="shared" si="92"/>
        <v>#VALUE!</v>
      </c>
      <c r="Z1298" s="10">
        <f>IFERROR(INDEX(EFs!B:B,MATCH(P1298,EFs!A:A,0))*Dataset!Y1298/1000,0)</f>
        <v>0</v>
      </c>
      <c r="AA1298">
        <v>32.826850999999998</v>
      </c>
      <c r="AB1298">
        <v>-117.151516</v>
      </c>
      <c r="AC1298">
        <v>1</v>
      </c>
      <c r="AD1298" t="s">
        <v>18387</v>
      </c>
      <c r="AE1298">
        <v>7901</v>
      </c>
      <c r="AF1298" t="s">
        <v>19051</v>
      </c>
      <c r="AI1298" t="s">
        <v>18389</v>
      </c>
      <c r="AJ1298" t="s">
        <v>18390</v>
      </c>
      <c r="AK1298" t="s">
        <v>18391</v>
      </c>
      <c r="AL1298">
        <v>92111</v>
      </c>
      <c r="AM1298" t="s">
        <v>18392</v>
      </c>
      <c r="AN1298" t="s">
        <v>18393</v>
      </c>
    </row>
    <row r="1299" spans="1:40" ht="57.6" x14ac:dyDescent="0.3">
      <c r="A1299" t="s">
        <v>6461</v>
      </c>
      <c r="B1299" s="2" t="s">
        <v>15</v>
      </c>
      <c r="C1299" s="3">
        <v>40025</v>
      </c>
      <c r="D1299" t="s">
        <v>193</v>
      </c>
      <c r="E1299" t="s">
        <v>2407</v>
      </c>
      <c r="F1299" t="s">
        <v>27</v>
      </c>
      <c r="G1299" t="s">
        <v>2408</v>
      </c>
      <c r="H1299" s="2" t="s">
        <v>1436</v>
      </c>
      <c r="I1299" s="2" t="s">
        <v>98</v>
      </c>
      <c r="J1299" s="1" t="s">
        <v>6462</v>
      </c>
      <c r="K1299" s="1">
        <f t="shared" si="90"/>
        <v>1</v>
      </c>
      <c r="L1299" s="1">
        <f t="shared" si="90"/>
        <v>0</v>
      </c>
      <c r="M1299" s="1">
        <f t="shared" si="90"/>
        <v>0</v>
      </c>
      <c r="N1299" s="1">
        <f t="shared" si="90"/>
        <v>0</v>
      </c>
      <c r="O1299" s="1">
        <f t="shared" si="91"/>
        <v>1</v>
      </c>
      <c r="P1299" s="1" t="s">
        <v>18346</v>
      </c>
      <c r="Q1299" s="1">
        <v>48</v>
      </c>
      <c r="R1299" s="1">
        <v>64</v>
      </c>
      <c r="S1299" s="9">
        <f t="shared" si="93"/>
        <v>48</v>
      </c>
      <c r="T1299" s="3">
        <v>44603</v>
      </c>
      <c r="U1299" s="8" t="s">
        <v>6463</v>
      </c>
      <c r="V1299" s="3">
        <v>44603</v>
      </c>
      <c r="W1299" s="8" t="s">
        <v>6463</v>
      </c>
      <c r="X1299" s="8">
        <v>0</v>
      </c>
      <c r="Y1299" s="10">
        <f t="shared" si="92"/>
        <v>0</v>
      </c>
      <c r="Z1299" s="10">
        <f>IFERROR(INDEX(EFs!B:B,MATCH(P1299,EFs!A:A,0))*Dataset!Y1299/1000,0)</f>
        <v>0</v>
      </c>
      <c r="AA1299">
        <v>33.144219</v>
      </c>
      <c r="AB1299">
        <v>-117.319439</v>
      </c>
      <c r="AC1299">
        <v>1</v>
      </c>
      <c r="AD1299" t="s">
        <v>18422</v>
      </c>
      <c r="AI1299" t="s">
        <v>18509</v>
      </c>
      <c r="AJ1299" t="s">
        <v>18390</v>
      </c>
      <c r="AK1299" t="s">
        <v>18391</v>
      </c>
      <c r="AL1299">
        <v>92008</v>
      </c>
      <c r="AM1299" t="s">
        <v>18392</v>
      </c>
      <c r="AN1299" t="s">
        <v>18397</v>
      </c>
    </row>
    <row r="1300" spans="1:40" ht="28.8" x14ac:dyDescent="0.3">
      <c r="A1300" t="s">
        <v>6464</v>
      </c>
      <c r="B1300" s="2" t="s">
        <v>15</v>
      </c>
      <c r="C1300" s="3">
        <v>40025</v>
      </c>
      <c r="D1300" t="s">
        <v>25</v>
      </c>
      <c r="E1300" t="s">
        <v>6465</v>
      </c>
      <c r="F1300" t="s">
        <v>6466</v>
      </c>
      <c r="G1300" t="s">
        <v>6467</v>
      </c>
      <c r="H1300" s="2" t="s">
        <v>19</v>
      </c>
      <c r="I1300" s="2" t="s">
        <v>20</v>
      </c>
      <c r="J1300" s="1" t="s">
        <v>6468</v>
      </c>
      <c r="K1300" s="1">
        <f t="shared" si="90"/>
        <v>1</v>
      </c>
      <c r="L1300" s="1">
        <f t="shared" si="90"/>
        <v>0</v>
      </c>
      <c r="M1300" s="1">
        <f t="shared" si="90"/>
        <v>0</v>
      </c>
      <c r="N1300" s="1">
        <f t="shared" si="90"/>
        <v>0</v>
      </c>
      <c r="O1300" s="1">
        <f t="shared" si="91"/>
        <v>1</v>
      </c>
      <c r="P1300" s="1" t="s">
        <v>18346</v>
      </c>
      <c r="Q1300" s="1" t="s">
        <v>18355</v>
      </c>
      <c r="R1300" s="1">
        <v>535</v>
      </c>
      <c r="S1300" s="9">
        <f t="shared" si="93"/>
        <v>398.9495</v>
      </c>
      <c r="T1300" s="8"/>
      <c r="U1300" s="8"/>
      <c r="V1300" s="8"/>
      <c r="W1300" s="8"/>
      <c r="X1300" s="8"/>
      <c r="Y1300" s="10">
        <f t="shared" si="92"/>
        <v>0</v>
      </c>
      <c r="Z1300" s="10">
        <f>IFERROR(INDEX(EFs!B:B,MATCH(P1300,EFs!A:A,0))*Dataset!Y1300/1000,0)</f>
        <v>0</v>
      </c>
      <c r="AA1300">
        <v>32.715969999999999</v>
      </c>
      <c r="AB1300">
        <v>-117.159576</v>
      </c>
      <c r="AC1300">
        <v>1</v>
      </c>
      <c r="AD1300" t="s">
        <v>18387</v>
      </c>
      <c r="AE1300">
        <v>530</v>
      </c>
      <c r="AF1300" t="s">
        <v>18388</v>
      </c>
      <c r="AI1300" t="s">
        <v>18389</v>
      </c>
      <c r="AJ1300" t="s">
        <v>18390</v>
      </c>
      <c r="AK1300" t="s">
        <v>18391</v>
      </c>
      <c r="AL1300">
        <v>92101</v>
      </c>
      <c r="AM1300" t="s">
        <v>18392</v>
      </c>
      <c r="AN1300" t="s">
        <v>18393</v>
      </c>
    </row>
    <row r="1301" spans="1:40" ht="28.8" x14ac:dyDescent="0.3">
      <c r="A1301" t="s">
        <v>6469</v>
      </c>
      <c r="B1301" s="2" t="s">
        <v>15</v>
      </c>
      <c r="C1301" s="3">
        <v>40025</v>
      </c>
      <c r="D1301" t="s">
        <v>25</v>
      </c>
      <c r="E1301" t="s">
        <v>6465</v>
      </c>
      <c r="F1301" t="s">
        <v>6466</v>
      </c>
      <c r="G1301" t="s">
        <v>6467</v>
      </c>
      <c r="H1301" s="2" t="s">
        <v>19</v>
      </c>
      <c r="I1301" s="2" t="s">
        <v>20</v>
      </c>
      <c r="J1301" s="1" t="s">
        <v>6470</v>
      </c>
      <c r="K1301" s="1">
        <f t="shared" si="90"/>
        <v>1</v>
      </c>
      <c r="L1301" s="1">
        <f t="shared" si="90"/>
        <v>0</v>
      </c>
      <c r="M1301" s="1">
        <f t="shared" si="90"/>
        <v>0</v>
      </c>
      <c r="N1301" s="1">
        <f t="shared" si="90"/>
        <v>0</v>
      </c>
      <c r="O1301" s="1">
        <f t="shared" si="91"/>
        <v>1</v>
      </c>
      <c r="P1301" s="1" t="s">
        <v>18346</v>
      </c>
      <c r="Q1301" s="1" t="s">
        <v>18355</v>
      </c>
      <c r="R1301" s="1">
        <v>293</v>
      </c>
      <c r="S1301" s="9">
        <f t="shared" si="93"/>
        <v>218.49010000000001</v>
      </c>
      <c r="T1301" s="8"/>
      <c r="U1301" s="8"/>
      <c r="V1301" s="8"/>
      <c r="W1301" s="8"/>
      <c r="X1301" s="8"/>
      <c r="Y1301" s="10">
        <f t="shared" si="92"/>
        <v>0</v>
      </c>
      <c r="Z1301" s="10">
        <f>IFERROR(INDEX(EFs!B:B,MATCH(P1301,EFs!A:A,0))*Dataset!Y1301/1000,0)</f>
        <v>0</v>
      </c>
      <c r="AA1301">
        <v>32.715969999999999</v>
      </c>
      <c r="AB1301">
        <v>-117.159576</v>
      </c>
      <c r="AC1301">
        <v>1</v>
      </c>
      <c r="AD1301" t="s">
        <v>18387</v>
      </c>
      <c r="AE1301">
        <v>530</v>
      </c>
      <c r="AF1301" t="s">
        <v>18388</v>
      </c>
      <c r="AI1301" t="s">
        <v>18389</v>
      </c>
      <c r="AJ1301" t="s">
        <v>18390</v>
      </c>
      <c r="AK1301" t="s">
        <v>18391</v>
      </c>
      <c r="AL1301">
        <v>92101</v>
      </c>
      <c r="AM1301" t="s">
        <v>18392</v>
      </c>
      <c r="AN1301" t="s">
        <v>18393</v>
      </c>
    </row>
    <row r="1302" spans="1:40" ht="28.8" x14ac:dyDescent="0.3">
      <c r="A1302" t="s">
        <v>6471</v>
      </c>
      <c r="B1302" s="2" t="s">
        <v>15</v>
      </c>
      <c r="C1302" s="3">
        <v>40025</v>
      </c>
      <c r="D1302" t="s">
        <v>25</v>
      </c>
      <c r="E1302" t="s">
        <v>6472</v>
      </c>
      <c r="F1302" t="s">
        <v>72</v>
      </c>
      <c r="G1302" t="s">
        <v>6473</v>
      </c>
      <c r="H1302" s="2" t="s">
        <v>313</v>
      </c>
      <c r="I1302" s="2" t="s">
        <v>53</v>
      </c>
      <c r="J1302" s="1" t="s">
        <v>6474</v>
      </c>
      <c r="K1302" s="1">
        <f t="shared" si="90"/>
        <v>1</v>
      </c>
      <c r="L1302" s="1">
        <f t="shared" si="90"/>
        <v>0</v>
      </c>
      <c r="M1302" s="1">
        <f t="shared" si="90"/>
        <v>0</v>
      </c>
      <c r="N1302" s="1">
        <f t="shared" si="90"/>
        <v>0</v>
      </c>
      <c r="O1302" s="1">
        <f t="shared" si="91"/>
        <v>1</v>
      </c>
      <c r="P1302" s="1" t="s">
        <v>18346</v>
      </c>
      <c r="Q1302" s="1" t="s">
        <v>18355</v>
      </c>
      <c r="R1302" s="1">
        <v>277</v>
      </c>
      <c r="S1302" s="9">
        <f t="shared" si="93"/>
        <v>206.55889999999999</v>
      </c>
      <c r="T1302" s="3">
        <v>44594</v>
      </c>
      <c r="U1302" s="8" t="s">
        <v>6475</v>
      </c>
      <c r="V1302" s="3">
        <v>44594</v>
      </c>
      <c r="W1302" s="8" t="s">
        <v>6476</v>
      </c>
      <c r="X1302" s="8">
        <v>1</v>
      </c>
      <c r="Y1302" s="10">
        <f t="shared" si="92"/>
        <v>206.55889999999999</v>
      </c>
      <c r="Z1302" s="10">
        <f>IFERROR(INDEX(EFs!B:B,MATCH(P1302,EFs!A:A,0))*Dataset!Y1302/1000,0)</f>
        <v>0.1876366425295469</v>
      </c>
      <c r="AA1302">
        <v>33.140312000000002</v>
      </c>
      <c r="AB1302">
        <v>-117.094408</v>
      </c>
      <c r="AC1302">
        <v>1</v>
      </c>
      <c r="AD1302" t="s">
        <v>18394</v>
      </c>
      <c r="AE1302">
        <v>1303</v>
      </c>
      <c r="AF1302" t="s">
        <v>19044</v>
      </c>
      <c r="AI1302" t="s">
        <v>18421</v>
      </c>
      <c r="AJ1302" t="s">
        <v>18390</v>
      </c>
      <c r="AK1302" t="s">
        <v>18391</v>
      </c>
      <c r="AL1302">
        <v>92026</v>
      </c>
      <c r="AM1302" t="s">
        <v>18392</v>
      </c>
      <c r="AN1302" t="s">
        <v>18397</v>
      </c>
    </row>
    <row r="1303" spans="1:40" ht="28.8" x14ac:dyDescent="0.3">
      <c r="A1303" t="s">
        <v>6477</v>
      </c>
      <c r="B1303" s="2" t="s">
        <v>15</v>
      </c>
      <c r="C1303" s="3">
        <v>40025</v>
      </c>
      <c r="D1303" t="s">
        <v>25</v>
      </c>
      <c r="E1303" t="s">
        <v>6478</v>
      </c>
      <c r="G1303" t="s">
        <v>6479</v>
      </c>
      <c r="H1303" s="2" t="s">
        <v>897</v>
      </c>
      <c r="I1303" s="2" t="s">
        <v>75</v>
      </c>
      <c r="J1303" s="1" t="s">
        <v>6480</v>
      </c>
      <c r="K1303" s="1">
        <f t="shared" si="90"/>
        <v>1</v>
      </c>
      <c r="L1303" s="1">
        <f t="shared" si="90"/>
        <v>0</v>
      </c>
      <c r="M1303" s="1">
        <f t="shared" si="90"/>
        <v>0</v>
      </c>
      <c r="N1303" s="1">
        <f t="shared" si="90"/>
        <v>0</v>
      </c>
      <c r="O1303" s="1">
        <f t="shared" si="91"/>
        <v>1</v>
      </c>
      <c r="P1303" s="1" t="s">
        <v>18346</v>
      </c>
      <c r="Q1303" s="1" t="s">
        <v>18355</v>
      </c>
      <c r="R1303" s="1">
        <v>166</v>
      </c>
      <c r="S1303" s="9">
        <f t="shared" si="93"/>
        <v>123.78620000000001</v>
      </c>
      <c r="T1303" s="8"/>
      <c r="U1303" s="8"/>
      <c r="V1303" s="8"/>
      <c r="W1303" s="8"/>
      <c r="X1303" s="8"/>
      <c r="Y1303" s="10">
        <f t="shared" si="92"/>
        <v>0</v>
      </c>
      <c r="Z1303" s="10">
        <f>IFERROR(INDEX(EFs!B:B,MATCH(P1303,EFs!A:A,0))*Dataset!Y1303/1000,0)</f>
        <v>0</v>
      </c>
      <c r="AA1303">
        <v>32.983874</v>
      </c>
      <c r="AB1303">
        <v>-117.225983</v>
      </c>
      <c r="AC1303">
        <v>1</v>
      </c>
      <c r="AD1303" t="s">
        <v>18387</v>
      </c>
      <c r="AE1303">
        <v>14750</v>
      </c>
      <c r="AF1303" t="s">
        <v>18484</v>
      </c>
      <c r="AI1303" t="s">
        <v>18534</v>
      </c>
      <c r="AJ1303" t="s">
        <v>18390</v>
      </c>
      <c r="AK1303" t="s">
        <v>18391</v>
      </c>
      <c r="AL1303">
        <v>92014</v>
      </c>
      <c r="AM1303" t="s">
        <v>18392</v>
      </c>
      <c r="AN1303" t="s">
        <v>18393</v>
      </c>
    </row>
    <row r="1304" spans="1:40" ht="28.8" x14ac:dyDescent="0.3">
      <c r="A1304" t="s">
        <v>6481</v>
      </c>
      <c r="B1304" s="2" t="s">
        <v>15</v>
      </c>
      <c r="C1304" s="3">
        <v>40025</v>
      </c>
      <c r="D1304" t="s">
        <v>25</v>
      </c>
      <c r="E1304" t="s">
        <v>6482</v>
      </c>
      <c r="F1304" t="s">
        <v>6293</v>
      </c>
      <c r="G1304" t="s">
        <v>6483</v>
      </c>
      <c r="H1304" s="2" t="s">
        <v>511</v>
      </c>
      <c r="I1304" s="2" t="s">
        <v>75</v>
      </c>
      <c r="J1304" s="1" t="s">
        <v>6484</v>
      </c>
      <c r="K1304" s="1">
        <f t="shared" si="90"/>
        <v>1</v>
      </c>
      <c r="L1304" s="1">
        <f t="shared" si="90"/>
        <v>0</v>
      </c>
      <c r="M1304" s="1">
        <f t="shared" si="90"/>
        <v>0</v>
      </c>
      <c r="N1304" s="1">
        <f t="shared" si="90"/>
        <v>0</v>
      </c>
      <c r="O1304" s="1">
        <f t="shared" si="91"/>
        <v>1</v>
      </c>
      <c r="P1304" s="1" t="s">
        <v>18346</v>
      </c>
      <c r="Q1304" s="1" t="s">
        <v>18355</v>
      </c>
      <c r="R1304" s="1">
        <v>61</v>
      </c>
      <c r="S1304" s="9">
        <f t="shared" si="93"/>
        <v>45.487700000000004</v>
      </c>
      <c r="T1304" s="3">
        <v>44562</v>
      </c>
      <c r="U1304" s="8" t="s">
        <v>6485</v>
      </c>
      <c r="V1304" s="3">
        <v>44562</v>
      </c>
      <c r="W1304" s="8" t="s">
        <v>6486</v>
      </c>
      <c r="X1304" s="8">
        <v>10.1</v>
      </c>
      <c r="Y1304" s="10">
        <f t="shared" si="92"/>
        <v>459.42577</v>
      </c>
      <c r="Z1304" s="10">
        <f>IFERROR(INDEX(EFs!B:B,MATCH(P1304,EFs!A:A,0))*Dataset!Y1304/1000,0)</f>
        <v>0.41733911719297417</v>
      </c>
      <c r="AA1304">
        <v>33.040264000000001</v>
      </c>
      <c r="AB1304">
        <v>-117.28266600000001</v>
      </c>
      <c r="AC1304">
        <v>1</v>
      </c>
      <c r="AD1304" t="s">
        <v>18387</v>
      </c>
      <c r="AE1304">
        <v>944</v>
      </c>
      <c r="AF1304" t="s">
        <v>19052</v>
      </c>
      <c r="AI1304" t="s">
        <v>18485</v>
      </c>
      <c r="AJ1304" t="s">
        <v>18390</v>
      </c>
      <c r="AK1304" t="s">
        <v>18391</v>
      </c>
      <c r="AL1304">
        <v>92024</v>
      </c>
      <c r="AM1304" t="s">
        <v>18392</v>
      </c>
      <c r="AN1304" t="s">
        <v>18393</v>
      </c>
    </row>
    <row r="1305" spans="1:40" ht="57.6" x14ac:dyDescent="0.3">
      <c r="A1305" t="s">
        <v>6487</v>
      </c>
      <c r="B1305" s="2" t="s">
        <v>15</v>
      </c>
      <c r="C1305" s="3">
        <v>40025</v>
      </c>
      <c r="D1305" t="s">
        <v>193</v>
      </c>
      <c r="E1305" t="s">
        <v>1043</v>
      </c>
      <c r="F1305" t="s">
        <v>1044</v>
      </c>
      <c r="G1305" t="s">
        <v>1045</v>
      </c>
      <c r="H1305" s="2" t="s">
        <v>781</v>
      </c>
      <c r="I1305" s="2" t="s">
        <v>782</v>
      </c>
      <c r="J1305" s="1" t="s">
        <v>6488</v>
      </c>
      <c r="K1305" s="1">
        <f t="shared" si="90"/>
        <v>1</v>
      </c>
      <c r="L1305" s="1">
        <f t="shared" si="90"/>
        <v>0</v>
      </c>
      <c r="M1305" s="1">
        <f t="shared" si="90"/>
        <v>0</v>
      </c>
      <c r="N1305" s="1">
        <f t="shared" si="90"/>
        <v>0</v>
      </c>
      <c r="O1305" s="1">
        <f t="shared" si="91"/>
        <v>1</v>
      </c>
      <c r="P1305" s="1" t="s">
        <v>18346</v>
      </c>
      <c r="Q1305" s="1">
        <v>640</v>
      </c>
      <c r="R1305" s="1">
        <v>2200</v>
      </c>
      <c r="S1305" s="9">
        <f t="shared" si="93"/>
        <v>640</v>
      </c>
      <c r="T1305" s="3">
        <v>44532</v>
      </c>
      <c r="U1305" s="8" t="s">
        <v>6489</v>
      </c>
      <c r="V1305" s="3">
        <v>44532</v>
      </c>
      <c r="W1305" s="8" t="s">
        <v>6490</v>
      </c>
      <c r="X1305" s="8">
        <v>16.399999999999999</v>
      </c>
      <c r="Y1305" s="10">
        <f t="shared" si="92"/>
        <v>10496</v>
      </c>
      <c r="Z1305" s="10">
        <f>IFERROR(INDEX(EFs!B:B,MATCH(P1305,EFs!A:A,0))*Dataset!Y1305/1000,0)</f>
        <v>9.5344920988160009</v>
      </c>
      <c r="AA1305">
        <v>32.905453000000001</v>
      </c>
      <c r="AB1305">
        <v>-117.183212</v>
      </c>
      <c r="AC1305">
        <v>1</v>
      </c>
      <c r="AD1305" t="s">
        <v>18387</v>
      </c>
      <c r="AE1305">
        <v>10210</v>
      </c>
      <c r="AF1305" t="s">
        <v>18549</v>
      </c>
      <c r="AI1305" t="s">
        <v>18389</v>
      </c>
      <c r="AJ1305" t="s">
        <v>18390</v>
      </c>
      <c r="AK1305" t="s">
        <v>18391</v>
      </c>
      <c r="AL1305">
        <v>92121</v>
      </c>
      <c r="AM1305" t="s">
        <v>18392</v>
      </c>
      <c r="AN1305" t="s">
        <v>18393</v>
      </c>
    </row>
    <row r="1306" spans="1:40" ht="43.2" x14ac:dyDescent="0.3">
      <c r="A1306" t="s">
        <v>6491</v>
      </c>
      <c r="B1306" s="2" t="s">
        <v>15</v>
      </c>
      <c r="C1306" s="3">
        <v>40025</v>
      </c>
      <c r="D1306" t="s">
        <v>25</v>
      </c>
      <c r="E1306" t="s">
        <v>6492</v>
      </c>
      <c r="F1306" t="s">
        <v>6493</v>
      </c>
      <c r="G1306" t="s">
        <v>6494</v>
      </c>
      <c r="H1306" s="2" t="s">
        <v>1061</v>
      </c>
      <c r="I1306" s="2" t="s">
        <v>53</v>
      </c>
      <c r="J1306" s="1" t="s">
        <v>6495</v>
      </c>
      <c r="K1306" s="1">
        <f t="shared" si="90"/>
        <v>1</v>
      </c>
      <c r="L1306" s="1">
        <f t="shared" si="90"/>
        <v>0</v>
      </c>
      <c r="M1306" s="1">
        <f t="shared" si="90"/>
        <v>0</v>
      </c>
      <c r="N1306" s="1">
        <f t="shared" si="90"/>
        <v>0</v>
      </c>
      <c r="O1306" s="1">
        <f t="shared" si="91"/>
        <v>1</v>
      </c>
      <c r="P1306" s="1" t="s">
        <v>18346</v>
      </c>
      <c r="Q1306" s="1">
        <v>130</v>
      </c>
      <c r="R1306" s="1">
        <v>80</v>
      </c>
      <c r="S1306" s="9">
        <f t="shared" si="93"/>
        <v>130</v>
      </c>
      <c r="T1306" s="3">
        <v>44642</v>
      </c>
      <c r="U1306" s="8" t="s">
        <v>6496</v>
      </c>
      <c r="V1306" s="3">
        <v>44642</v>
      </c>
      <c r="W1306" s="8" t="s">
        <v>6497</v>
      </c>
      <c r="X1306" s="8">
        <v>1.1000000000000001</v>
      </c>
      <c r="Y1306" s="10">
        <f t="shared" si="92"/>
        <v>143</v>
      </c>
      <c r="Z1306" s="10">
        <f>IFERROR(INDEX(EFs!B:B,MATCH(P1306,EFs!A:A,0))*Dataset!Y1306/1000,0)</f>
        <v>0.12990018770299999</v>
      </c>
      <c r="AA1306">
        <v>33.218668000000001</v>
      </c>
      <c r="AB1306">
        <v>-117.23331</v>
      </c>
      <c r="AC1306">
        <v>1</v>
      </c>
      <c r="AD1306" t="s">
        <v>18387</v>
      </c>
      <c r="AE1306">
        <v>760</v>
      </c>
      <c r="AF1306" t="s">
        <v>19053</v>
      </c>
      <c r="AI1306" t="s">
        <v>18416</v>
      </c>
      <c r="AJ1306" t="s">
        <v>18390</v>
      </c>
      <c r="AK1306" t="s">
        <v>18391</v>
      </c>
      <c r="AL1306">
        <v>92084</v>
      </c>
      <c r="AM1306" t="s">
        <v>18392</v>
      </c>
      <c r="AN1306" t="s">
        <v>18393</v>
      </c>
    </row>
    <row r="1307" spans="1:40" ht="28.8" x14ac:dyDescent="0.3">
      <c r="A1307" t="s">
        <v>6498</v>
      </c>
      <c r="B1307" s="2" t="s">
        <v>15</v>
      </c>
      <c r="C1307" s="3">
        <v>40025</v>
      </c>
      <c r="D1307" t="s">
        <v>25</v>
      </c>
      <c r="E1307" t="s">
        <v>6499</v>
      </c>
      <c r="G1307" t="s">
        <v>6500</v>
      </c>
      <c r="H1307" s="2" t="s">
        <v>897</v>
      </c>
      <c r="I1307" s="2" t="s">
        <v>75</v>
      </c>
      <c r="J1307" s="1" t="s">
        <v>6501</v>
      </c>
      <c r="K1307" s="1">
        <f t="shared" si="90"/>
        <v>1</v>
      </c>
      <c r="L1307" s="1">
        <f t="shared" si="90"/>
        <v>0</v>
      </c>
      <c r="M1307" s="1">
        <f t="shared" si="90"/>
        <v>0</v>
      </c>
      <c r="N1307" s="1">
        <f t="shared" si="90"/>
        <v>0</v>
      </c>
      <c r="O1307" s="1">
        <f t="shared" si="91"/>
        <v>1</v>
      </c>
      <c r="P1307" s="1" t="s">
        <v>18346</v>
      </c>
      <c r="Q1307" s="1" t="s">
        <v>18355</v>
      </c>
      <c r="R1307" s="1" t="s">
        <v>18352</v>
      </c>
      <c r="S1307" s="9" t="str">
        <f t="shared" si="93"/>
        <v>Unknown</v>
      </c>
      <c r="T1307" s="3">
        <v>44562</v>
      </c>
      <c r="U1307" s="8" t="s">
        <v>6502</v>
      </c>
      <c r="V1307" s="3">
        <v>44562</v>
      </c>
      <c r="W1307" s="8" t="s">
        <v>771</v>
      </c>
      <c r="X1307" s="8">
        <v>2.2000000000000002</v>
      </c>
      <c r="Y1307" s="10" t="e">
        <f t="shared" si="92"/>
        <v>#VALUE!</v>
      </c>
      <c r="Z1307" s="10">
        <f>IFERROR(INDEX(EFs!B:B,MATCH(P1307,EFs!A:A,0))*Dataset!Y1307/1000,0)</f>
        <v>0</v>
      </c>
      <c r="AA1307">
        <v>32.978290999999999</v>
      </c>
      <c r="AB1307">
        <v>-117.255118</v>
      </c>
      <c r="AC1307">
        <v>1</v>
      </c>
      <c r="AD1307" t="s">
        <v>18387</v>
      </c>
      <c r="AE1307">
        <v>15575</v>
      </c>
      <c r="AF1307" t="s">
        <v>18533</v>
      </c>
      <c r="AI1307" t="s">
        <v>18534</v>
      </c>
      <c r="AJ1307" t="s">
        <v>18390</v>
      </c>
      <c r="AK1307" t="s">
        <v>18391</v>
      </c>
      <c r="AL1307">
        <v>92014</v>
      </c>
      <c r="AM1307" t="s">
        <v>18392</v>
      </c>
      <c r="AN1307" t="s">
        <v>18393</v>
      </c>
    </row>
    <row r="1308" spans="1:40" ht="43.2" x14ac:dyDescent="0.3">
      <c r="A1308" t="s">
        <v>6503</v>
      </c>
      <c r="B1308" s="2" t="s">
        <v>15</v>
      </c>
      <c r="C1308" s="3">
        <v>40025</v>
      </c>
      <c r="D1308" t="s">
        <v>193</v>
      </c>
      <c r="E1308" t="s">
        <v>3966</v>
      </c>
      <c r="F1308" t="s">
        <v>27</v>
      </c>
      <c r="G1308" t="s">
        <v>6504</v>
      </c>
      <c r="H1308" s="2" t="s">
        <v>305</v>
      </c>
      <c r="I1308" s="2" t="s">
        <v>306</v>
      </c>
      <c r="J1308" s="1" t="s">
        <v>6505</v>
      </c>
      <c r="K1308" s="1">
        <f t="shared" si="90"/>
        <v>1</v>
      </c>
      <c r="L1308" s="1">
        <f t="shared" si="90"/>
        <v>0</v>
      </c>
      <c r="M1308" s="1">
        <f t="shared" si="90"/>
        <v>0</v>
      </c>
      <c r="N1308" s="1">
        <f t="shared" si="90"/>
        <v>0</v>
      </c>
      <c r="O1308" s="1">
        <f t="shared" si="91"/>
        <v>1</v>
      </c>
      <c r="P1308" s="1" t="s">
        <v>18346</v>
      </c>
      <c r="Q1308" s="1">
        <v>410</v>
      </c>
      <c r="R1308" s="1">
        <v>550</v>
      </c>
      <c r="S1308" s="9">
        <f t="shared" si="93"/>
        <v>410</v>
      </c>
      <c r="T1308" s="3">
        <v>44508</v>
      </c>
      <c r="U1308" s="8" t="s">
        <v>6506</v>
      </c>
      <c r="V1308" s="3">
        <v>44508</v>
      </c>
      <c r="W1308" s="8" t="s">
        <v>6507</v>
      </c>
      <c r="X1308" s="8">
        <v>8.6</v>
      </c>
      <c r="Y1308" s="10">
        <f t="shared" si="92"/>
        <v>3526</v>
      </c>
      <c r="Z1308" s="10">
        <f>IFERROR(INDEX(EFs!B:B,MATCH(P1308,EFs!A:A,0))*Dataset!Y1308/1000,0)</f>
        <v>3.2029934394460002</v>
      </c>
      <c r="AA1308">
        <v>32.826082999999997</v>
      </c>
      <c r="AB1308">
        <v>-116.84783</v>
      </c>
      <c r="AC1308">
        <v>0.9</v>
      </c>
      <c r="AD1308" t="s">
        <v>18394</v>
      </c>
      <c r="AE1308">
        <v>1037</v>
      </c>
      <c r="AF1308" t="s">
        <v>19054</v>
      </c>
      <c r="AI1308" t="s">
        <v>18449</v>
      </c>
      <c r="AJ1308" t="s">
        <v>18390</v>
      </c>
      <c r="AK1308" t="s">
        <v>18391</v>
      </c>
      <c r="AL1308">
        <v>92021</v>
      </c>
      <c r="AM1308" t="s">
        <v>18392</v>
      </c>
      <c r="AN1308" t="s">
        <v>18397</v>
      </c>
    </row>
    <row r="1309" spans="1:40" ht="57.6" x14ac:dyDescent="0.3">
      <c r="A1309" t="s">
        <v>6508</v>
      </c>
      <c r="B1309" s="2" t="s">
        <v>15</v>
      </c>
      <c r="C1309" s="3">
        <v>40025</v>
      </c>
      <c r="D1309" t="s">
        <v>16</v>
      </c>
      <c r="E1309" t="s">
        <v>6509</v>
      </c>
      <c r="F1309" t="s">
        <v>273</v>
      </c>
      <c r="G1309" t="s">
        <v>6510</v>
      </c>
      <c r="H1309" s="2" t="s">
        <v>797</v>
      </c>
      <c r="I1309" s="2" t="s">
        <v>30</v>
      </c>
      <c r="J1309" s="1" t="s">
        <v>6511</v>
      </c>
      <c r="K1309" s="1">
        <f t="shared" si="90"/>
        <v>0</v>
      </c>
      <c r="L1309" s="1">
        <f t="shared" si="90"/>
        <v>0</v>
      </c>
      <c r="M1309" s="1">
        <f t="shared" si="90"/>
        <v>1</v>
      </c>
      <c r="N1309" s="1">
        <f t="shared" si="90"/>
        <v>0</v>
      </c>
      <c r="O1309" s="1">
        <f t="shared" si="91"/>
        <v>1</v>
      </c>
      <c r="P1309" s="1" t="s">
        <v>18348</v>
      </c>
      <c r="Q1309" s="1">
        <v>40</v>
      </c>
      <c r="R1309" s="1">
        <v>46</v>
      </c>
      <c r="S1309" s="9">
        <f t="shared" si="93"/>
        <v>40</v>
      </c>
      <c r="T1309" s="3">
        <v>44624</v>
      </c>
      <c r="U1309" s="8" t="s">
        <v>6512</v>
      </c>
      <c r="V1309" s="3">
        <v>44624</v>
      </c>
      <c r="W1309" s="8" t="s">
        <v>6513</v>
      </c>
      <c r="X1309" s="8">
        <v>3.1</v>
      </c>
      <c r="Y1309" s="10">
        <f t="shared" si="92"/>
        <v>124</v>
      </c>
      <c r="Z1309" s="10">
        <f>IFERROR(INDEX(EFs!B:B,MATCH(P1309,EFs!A:A,0))*Dataset!Y1309/1000,0)</f>
        <v>9.0055709155999988E-2</v>
      </c>
      <c r="AA1309">
        <v>33.020743000000003</v>
      </c>
      <c r="AB1309">
        <v>-117.072647</v>
      </c>
      <c r="AC1309">
        <v>1</v>
      </c>
      <c r="AD1309" t="s">
        <v>18387</v>
      </c>
      <c r="AE1309">
        <v>11986</v>
      </c>
      <c r="AF1309" t="s">
        <v>19055</v>
      </c>
      <c r="AI1309" t="s">
        <v>18389</v>
      </c>
      <c r="AJ1309" t="s">
        <v>18390</v>
      </c>
      <c r="AK1309" t="s">
        <v>18391</v>
      </c>
      <c r="AL1309">
        <v>92128</v>
      </c>
      <c r="AM1309" t="s">
        <v>18392</v>
      </c>
      <c r="AN1309" t="s">
        <v>18393</v>
      </c>
    </row>
    <row r="1310" spans="1:40" ht="57.6" x14ac:dyDescent="0.3">
      <c r="A1310" t="s">
        <v>6514</v>
      </c>
      <c r="B1310" s="2" t="s">
        <v>15</v>
      </c>
      <c r="C1310" s="3">
        <v>40025</v>
      </c>
      <c r="D1310" t="s">
        <v>16</v>
      </c>
      <c r="E1310" t="s">
        <v>6515</v>
      </c>
      <c r="F1310" t="s">
        <v>27</v>
      </c>
      <c r="G1310" t="s">
        <v>6516</v>
      </c>
      <c r="H1310" s="2" t="s">
        <v>1013</v>
      </c>
      <c r="I1310" s="2" t="s">
        <v>236</v>
      </c>
      <c r="J1310" s="1" t="s">
        <v>6517</v>
      </c>
      <c r="K1310" s="1">
        <f t="shared" si="90"/>
        <v>0</v>
      </c>
      <c r="L1310" s="1">
        <f t="shared" si="90"/>
        <v>0</v>
      </c>
      <c r="M1310" s="1">
        <f t="shared" si="90"/>
        <v>1</v>
      </c>
      <c r="N1310" s="1">
        <f t="shared" si="90"/>
        <v>0</v>
      </c>
      <c r="O1310" s="1">
        <f t="shared" si="91"/>
        <v>1</v>
      </c>
      <c r="P1310" s="1" t="s">
        <v>18348</v>
      </c>
      <c r="Q1310" s="1">
        <v>45</v>
      </c>
      <c r="R1310" s="1">
        <v>60</v>
      </c>
      <c r="S1310" s="9">
        <f t="shared" si="93"/>
        <v>45</v>
      </c>
      <c r="T1310" s="3">
        <v>44561</v>
      </c>
      <c r="U1310" s="8" t="s">
        <v>6518</v>
      </c>
      <c r="V1310" s="3">
        <v>44781</v>
      </c>
      <c r="W1310" s="8" t="s">
        <v>6519</v>
      </c>
      <c r="X1310" s="8">
        <v>27.3</v>
      </c>
      <c r="Y1310" s="10">
        <f t="shared" si="92"/>
        <v>1228.5</v>
      </c>
      <c r="Z1310" s="10">
        <f>IFERROR(INDEX(EFs!B:B,MATCH(P1310,EFs!A:A,0))*Dataset!Y1310/1000,0)</f>
        <v>0.89220515079149998</v>
      </c>
      <c r="AA1310">
        <v>32.920934000000003</v>
      </c>
      <c r="AB1310">
        <v>-117.21506100000001</v>
      </c>
      <c r="AC1310">
        <v>0.89</v>
      </c>
      <c r="AD1310" t="s">
        <v>18429</v>
      </c>
      <c r="AE1310">
        <v>4639</v>
      </c>
      <c r="AF1310" t="s">
        <v>19056</v>
      </c>
      <c r="AI1310" t="s">
        <v>18389</v>
      </c>
      <c r="AJ1310" t="s">
        <v>18390</v>
      </c>
      <c r="AK1310" t="s">
        <v>18391</v>
      </c>
      <c r="AL1310">
        <v>92130</v>
      </c>
      <c r="AM1310" t="s">
        <v>18392</v>
      </c>
      <c r="AN1310" t="s">
        <v>18393</v>
      </c>
    </row>
    <row r="1311" spans="1:40" ht="43.2" x14ac:dyDescent="0.3">
      <c r="A1311" t="s">
        <v>6520</v>
      </c>
      <c r="B1311" s="2" t="s">
        <v>15</v>
      </c>
      <c r="C1311" s="3">
        <v>40025</v>
      </c>
      <c r="D1311" t="s">
        <v>25</v>
      </c>
      <c r="E1311" t="s">
        <v>6521</v>
      </c>
      <c r="F1311" t="s">
        <v>72</v>
      </c>
      <c r="G1311" t="s">
        <v>6522</v>
      </c>
      <c r="H1311" s="2" t="s">
        <v>754</v>
      </c>
      <c r="I1311" s="2" t="s">
        <v>139</v>
      </c>
      <c r="J1311" s="1" t="s">
        <v>6523</v>
      </c>
      <c r="K1311" s="1">
        <f t="shared" si="90"/>
        <v>1</v>
      </c>
      <c r="L1311" s="1">
        <f t="shared" si="90"/>
        <v>0</v>
      </c>
      <c r="M1311" s="1">
        <f t="shared" si="90"/>
        <v>0</v>
      </c>
      <c r="N1311" s="1">
        <f t="shared" si="90"/>
        <v>0</v>
      </c>
      <c r="O1311" s="1">
        <f t="shared" si="91"/>
        <v>1</v>
      </c>
      <c r="P1311" s="1" t="s">
        <v>18346</v>
      </c>
      <c r="Q1311" s="1" t="s">
        <v>18355</v>
      </c>
      <c r="R1311" s="1">
        <v>40</v>
      </c>
      <c r="S1311" s="9">
        <f t="shared" si="93"/>
        <v>29.828000000000003</v>
      </c>
      <c r="T1311" s="3">
        <v>44561</v>
      </c>
      <c r="U1311" s="8" t="s">
        <v>6524</v>
      </c>
      <c r="V1311" s="3">
        <v>44722</v>
      </c>
      <c r="W1311" s="8" t="s">
        <v>3671</v>
      </c>
      <c r="X1311" s="8">
        <v>9.6</v>
      </c>
      <c r="Y1311" s="10">
        <f t="shared" si="92"/>
        <v>286.34880000000004</v>
      </c>
      <c r="Z1311" s="10">
        <f>IFERROR(INDEX(EFs!B:B,MATCH(P1311,EFs!A:A,0))*Dataset!Y1311/1000,0)</f>
        <v>0.2601172228568448</v>
      </c>
      <c r="AA1311">
        <v>32.874654999999997</v>
      </c>
      <c r="AB1311">
        <v>-117.208718</v>
      </c>
      <c r="AC1311">
        <v>1</v>
      </c>
      <c r="AD1311" t="s">
        <v>18387</v>
      </c>
      <c r="AE1311">
        <v>4550</v>
      </c>
      <c r="AF1311" t="s">
        <v>18932</v>
      </c>
      <c r="AI1311" t="s">
        <v>18389</v>
      </c>
      <c r="AJ1311" t="s">
        <v>18390</v>
      </c>
      <c r="AK1311" t="s">
        <v>18391</v>
      </c>
      <c r="AL1311">
        <v>92122</v>
      </c>
      <c r="AM1311" t="s">
        <v>18392</v>
      </c>
      <c r="AN1311" t="s">
        <v>18393</v>
      </c>
    </row>
    <row r="1312" spans="1:40" ht="28.8" x14ac:dyDescent="0.3">
      <c r="A1312" t="s">
        <v>6525</v>
      </c>
      <c r="B1312" s="2" t="s">
        <v>15</v>
      </c>
      <c r="C1312" s="3">
        <v>40025</v>
      </c>
      <c r="D1312" t="s">
        <v>25</v>
      </c>
      <c r="E1312" t="s">
        <v>6526</v>
      </c>
      <c r="F1312" t="s">
        <v>6527</v>
      </c>
      <c r="G1312" t="s">
        <v>6528</v>
      </c>
      <c r="H1312" s="2" t="s">
        <v>106</v>
      </c>
      <c r="I1312" s="2" t="s">
        <v>107</v>
      </c>
      <c r="J1312" s="1" t="s">
        <v>6529</v>
      </c>
      <c r="K1312" s="1">
        <f t="shared" si="90"/>
        <v>1</v>
      </c>
      <c r="L1312" s="1">
        <f t="shared" si="90"/>
        <v>0</v>
      </c>
      <c r="M1312" s="1">
        <f t="shared" si="90"/>
        <v>0</v>
      </c>
      <c r="N1312" s="1">
        <f t="shared" si="90"/>
        <v>0</v>
      </c>
      <c r="O1312" s="1">
        <f t="shared" si="91"/>
        <v>1</v>
      </c>
      <c r="P1312" s="1" t="s">
        <v>18346</v>
      </c>
      <c r="Q1312" s="1">
        <v>50</v>
      </c>
      <c r="R1312" s="1">
        <v>83.8</v>
      </c>
      <c r="S1312" s="9">
        <f t="shared" si="93"/>
        <v>50</v>
      </c>
      <c r="T1312" s="3">
        <v>44456</v>
      </c>
      <c r="U1312" s="8" t="s">
        <v>6530</v>
      </c>
      <c r="V1312" s="3">
        <v>44456</v>
      </c>
      <c r="W1312" s="8" t="s">
        <v>6531</v>
      </c>
      <c r="X1312" s="8">
        <v>5.6</v>
      </c>
      <c r="Y1312" s="10">
        <f t="shared" si="92"/>
        <v>280</v>
      </c>
      <c r="Z1312" s="10">
        <f>IFERROR(INDEX(EFs!B:B,MATCH(P1312,EFs!A:A,0))*Dataset!Y1312/1000,0)</f>
        <v>0.25435001788</v>
      </c>
      <c r="AA1312">
        <v>32.805759000000002</v>
      </c>
      <c r="AB1312">
        <v>-117.150415</v>
      </c>
      <c r="AC1312">
        <v>1</v>
      </c>
      <c r="AD1312" t="s">
        <v>18387</v>
      </c>
      <c r="AE1312">
        <v>3444</v>
      </c>
      <c r="AF1312" t="s">
        <v>18516</v>
      </c>
      <c r="AG1312" t="s">
        <v>18510</v>
      </c>
      <c r="AH1312">
        <v>100</v>
      </c>
      <c r="AI1312" t="s">
        <v>18389</v>
      </c>
      <c r="AJ1312" t="s">
        <v>18390</v>
      </c>
      <c r="AK1312" t="s">
        <v>18391</v>
      </c>
      <c r="AL1312">
        <v>92123</v>
      </c>
      <c r="AM1312" t="s">
        <v>18392</v>
      </c>
      <c r="AN1312" t="s">
        <v>18393</v>
      </c>
    </row>
    <row r="1313" spans="1:40" ht="57.6" x14ac:dyDescent="0.3">
      <c r="A1313" t="s">
        <v>6532</v>
      </c>
      <c r="B1313" s="2" t="s">
        <v>15</v>
      </c>
      <c r="C1313" s="3">
        <v>40025</v>
      </c>
      <c r="D1313" t="s">
        <v>193</v>
      </c>
      <c r="E1313" t="s">
        <v>5781</v>
      </c>
      <c r="F1313" t="s">
        <v>27</v>
      </c>
      <c r="G1313" t="s">
        <v>6533</v>
      </c>
      <c r="H1313" s="2" t="s">
        <v>38</v>
      </c>
      <c r="I1313" s="2" t="s">
        <v>30</v>
      </c>
      <c r="J1313" s="1" t="s">
        <v>6534</v>
      </c>
      <c r="K1313" s="1">
        <f t="shared" si="90"/>
        <v>1</v>
      </c>
      <c r="L1313" s="1">
        <f t="shared" si="90"/>
        <v>0</v>
      </c>
      <c r="M1313" s="1">
        <f t="shared" si="90"/>
        <v>0</v>
      </c>
      <c r="N1313" s="1">
        <f t="shared" si="90"/>
        <v>0</v>
      </c>
      <c r="O1313" s="1">
        <f t="shared" si="91"/>
        <v>1</v>
      </c>
      <c r="P1313" s="1" t="s">
        <v>18346</v>
      </c>
      <c r="Q1313" s="1">
        <v>135</v>
      </c>
      <c r="R1313" s="1">
        <v>220</v>
      </c>
      <c r="S1313" s="9">
        <f t="shared" si="93"/>
        <v>135</v>
      </c>
      <c r="T1313" s="3">
        <v>44747</v>
      </c>
      <c r="U1313" s="8" t="s">
        <v>6535</v>
      </c>
      <c r="V1313" s="3">
        <v>44747</v>
      </c>
      <c r="W1313" s="8" t="s">
        <v>6536</v>
      </c>
      <c r="X1313" s="8">
        <v>3.7</v>
      </c>
      <c r="Y1313" s="10">
        <f t="shared" si="92"/>
        <v>499.5</v>
      </c>
      <c r="Z1313" s="10">
        <f>IFERROR(INDEX(EFs!B:B,MATCH(P1313,EFs!A:A,0))*Dataset!Y1313/1000,0)</f>
        <v>0.45374226403950002</v>
      </c>
      <c r="AA1313">
        <v>32.937978999999999</v>
      </c>
      <c r="AB1313">
        <v>-117.111906</v>
      </c>
      <c r="AC1313">
        <v>0.85</v>
      </c>
      <c r="AD1313" t="s">
        <v>18429</v>
      </c>
      <c r="AE1313">
        <v>12352</v>
      </c>
      <c r="AF1313" t="s">
        <v>19057</v>
      </c>
      <c r="AI1313" t="s">
        <v>18389</v>
      </c>
      <c r="AJ1313" t="s">
        <v>18390</v>
      </c>
      <c r="AK1313" t="s">
        <v>18391</v>
      </c>
      <c r="AL1313">
        <v>92129</v>
      </c>
      <c r="AM1313" t="s">
        <v>18392</v>
      </c>
      <c r="AN1313" t="s">
        <v>18393</v>
      </c>
    </row>
    <row r="1314" spans="1:40" ht="57.6" x14ac:dyDescent="0.3">
      <c r="A1314" t="s">
        <v>6537</v>
      </c>
      <c r="B1314" s="2" t="s">
        <v>15</v>
      </c>
      <c r="C1314" s="3">
        <v>40025</v>
      </c>
      <c r="D1314" t="s">
        <v>193</v>
      </c>
      <c r="E1314" t="s">
        <v>3966</v>
      </c>
      <c r="F1314" t="s">
        <v>27</v>
      </c>
      <c r="G1314" t="s">
        <v>6538</v>
      </c>
      <c r="H1314" s="2" t="s">
        <v>451</v>
      </c>
      <c r="I1314" s="2" t="s">
        <v>139</v>
      </c>
      <c r="J1314" s="1" t="s">
        <v>6539</v>
      </c>
      <c r="K1314" s="1">
        <f t="shared" si="90"/>
        <v>1</v>
      </c>
      <c r="L1314" s="1">
        <f t="shared" si="90"/>
        <v>0</v>
      </c>
      <c r="M1314" s="1">
        <f t="shared" si="90"/>
        <v>0</v>
      </c>
      <c r="N1314" s="1">
        <f t="shared" si="90"/>
        <v>0</v>
      </c>
      <c r="O1314" s="1">
        <f t="shared" si="91"/>
        <v>1</v>
      </c>
      <c r="P1314" s="1" t="s">
        <v>18346</v>
      </c>
      <c r="Q1314" s="1">
        <v>2000</v>
      </c>
      <c r="R1314" s="1">
        <v>2885</v>
      </c>
      <c r="S1314" s="9">
        <f t="shared" si="93"/>
        <v>2000</v>
      </c>
      <c r="T1314" s="3">
        <v>44562</v>
      </c>
      <c r="U1314" s="8" t="s">
        <v>3608</v>
      </c>
      <c r="V1314" s="3">
        <v>44562</v>
      </c>
      <c r="W1314" s="8" t="s">
        <v>2494</v>
      </c>
      <c r="X1314" s="8">
        <v>2</v>
      </c>
      <c r="Y1314" s="10">
        <f t="shared" si="92"/>
        <v>4000</v>
      </c>
      <c r="Z1314" s="10">
        <f>IFERROR(INDEX(EFs!B:B,MATCH(P1314,EFs!A:A,0))*Dataset!Y1314/1000,0)</f>
        <v>3.6335716840000001</v>
      </c>
      <c r="AA1314">
        <v>32.872076999999997</v>
      </c>
      <c r="AB1314">
        <v>-116.875191</v>
      </c>
      <c r="AC1314">
        <v>1</v>
      </c>
      <c r="AD1314" t="s">
        <v>18387</v>
      </c>
      <c r="AE1314">
        <v>14665</v>
      </c>
      <c r="AF1314" t="s">
        <v>19058</v>
      </c>
      <c r="AI1314" t="s">
        <v>18476</v>
      </c>
      <c r="AJ1314" t="s">
        <v>18390</v>
      </c>
      <c r="AK1314" t="s">
        <v>18391</v>
      </c>
      <c r="AL1314">
        <v>92040</v>
      </c>
      <c r="AM1314" t="s">
        <v>18392</v>
      </c>
      <c r="AN1314" t="s">
        <v>18393</v>
      </c>
    </row>
    <row r="1315" spans="1:40" ht="43.2" x14ac:dyDescent="0.3">
      <c r="A1315" t="s">
        <v>6540</v>
      </c>
      <c r="B1315" s="2" t="s">
        <v>15</v>
      </c>
      <c r="C1315" s="3">
        <v>40025</v>
      </c>
      <c r="D1315" t="s">
        <v>193</v>
      </c>
      <c r="E1315" t="s">
        <v>6541</v>
      </c>
      <c r="F1315" t="s">
        <v>6542</v>
      </c>
      <c r="G1315" t="s">
        <v>6543</v>
      </c>
      <c r="H1315" s="2" t="s">
        <v>847</v>
      </c>
      <c r="I1315" s="2" t="s">
        <v>218</v>
      </c>
      <c r="J1315" s="1" t="s">
        <v>6544</v>
      </c>
      <c r="K1315" s="1">
        <f t="shared" si="90"/>
        <v>1</v>
      </c>
      <c r="L1315" s="1">
        <f t="shared" si="90"/>
        <v>0</v>
      </c>
      <c r="M1315" s="1">
        <f t="shared" si="90"/>
        <v>0</v>
      </c>
      <c r="N1315" s="1">
        <f t="shared" si="90"/>
        <v>0</v>
      </c>
      <c r="O1315" s="1">
        <f t="shared" si="91"/>
        <v>1</v>
      </c>
      <c r="P1315" s="1" t="s">
        <v>18346</v>
      </c>
      <c r="Q1315" s="1">
        <v>56</v>
      </c>
      <c r="R1315" s="1">
        <v>95.2</v>
      </c>
      <c r="S1315" s="9">
        <f t="shared" si="93"/>
        <v>56</v>
      </c>
      <c r="T1315" s="8"/>
      <c r="U1315" s="8"/>
      <c r="V1315" s="8"/>
      <c r="W1315" s="8"/>
      <c r="X1315" s="8"/>
      <c r="Y1315" s="10">
        <f t="shared" si="92"/>
        <v>0</v>
      </c>
      <c r="Z1315" s="10">
        <f>IFERROR(INDEX(EFs!B:B,MATCH(P1315,EFs!A:A,0))*Dataset!Y1315/1000,0)</f>
        <v>0</v>
      </c>
      <c r="AA1315">
        <v>32.718190999999997</v>
      </c>
      <c r="AB1315">
        <v>-117.12039900000001</v>
      </c>
      <c r="AC1315">
        <v>1</v>
      </c>
      <c r="AD1315" t="s">
        <v>18387</v>
      </c>
      <c r="AE1315">
        <v>1201</v>
      </c>
      <c r="AF1315" t="s">
        <v>19059</v>
      </c>
      <c r="AI1315" t="s">
        <v>18389</v>
      </c>
      <c r="AJ1315" t="s">
        <v>18390</v>
      </c>
      <c r="AK1315" t="s">
        <v>18391</v>
      </c>
      <c r="AL1315">
        <v>92102</v>
      </c>
      <c r="AM1315" t="s">
        <v>18392</v>
      </c>
      <c r="AN1315" t="s">
        <v>18393</v>
      </c>
    </row>
    <row r="1316" spans="1:40" ht="28.8" x14ac:dyDescent="0.3">
      <c r="A1316" t="s">
        <v>6545</v>
      </c>
      <c r="B1316" s="2" t="s">
        <v>15</v>
      </c>
      <c r="C1316" s="3">
        <v>40025</v>
      </c>
      <c r="D1316" t="s">
        <v>25</v>
      </c>
      <c r="E1316" t="s">
        <v>6546</v>
      </c>
      <c r="G1316" t="s">
        <v>6547</v>
      </c>
      <c r="H1316" s="2" t="s">
        <v>1579</v>
      </c>
      <c r="I1316" s="2" t="s">
        <v>30</v>
      </c>
      <c r="J1316" s="1" t="s">
        <v>6548</v>
      </c>
      <c r="K1316" s="1">
        <f t="shared" si="90"/>
        <v>1</v>
      </c>
      <c r="L1316" s="1">
        <f t="shared" si="90"/>
        <v>0</v>
      </c>
      <c r="M1316" s="1">
        <f t="shared" si="90"/>
        <v>0</v>
      </c>
      <c r="N1316" s="1">
        <f t="shared" si="90"/>
        <v>0</v>
      </c>
      <c r="O1316" s="1">
        <f t="shared" si="91"/>
        <v>1</v>
      </c>
      <c r="P1316" s="1" t="s">
        <v>18346</v>
      </c>
      <c r="Q1316" s="1" t="s">
        <v>18355</v>
      </c>
      <c r="R1316" s="1">
        <v>134</v>
      </c>
      <c r="S1316" s="9">
        <f t="shared" si="93"/>
        <v>99.9238</v>
      </c>
      <c r="T1316" s="3">
        <v>44670</v>
      </c>
      <c r="U1316" s="8" t="s">
        <v>6549</v>
      </c>
      <c r="V1316" s="3">
        <v>44670</v>
      </c>
      <c r="W1316" s="8" t="s">
        <v>6550</v>
      </c>
      <c r="X1316" s="8">
        <v>2</v>
      </c>
      <c r="Y1316" s="10">
        <f t="shared" si="92"/>
        <v>199.8476</v>
      </c>
      <c r="Z1316" s="10">
        <f>IFERROR(INDEX(EFs!B:B,MATCH(P1316,EFs!A:A,0))*Dataset!Y1316/1000,0)</f>
        <v>0.18154014511883959</v>
      </c>
      <c r="AA1316">
        <v>32.994832000000002</v>
      </c>
      <c r="AB1316">
        <v>-117.05727899999999</v>
      </c>
      <c r="AC1316">
        <v>1</v>
      </c>
      <c r="AD1316" t="s">
        <v>18387</v>
      </c>
      <c r="AE1316">
        <v>15525</v>
      </c>
      <c r="AF1316" t="s">
        <v>18398</v>
      </c>
      <c r="AG1316" t="s">
        <v>18510</v>
      </c>
      <c r="AH1316" t="s">
        <v>19060</v>
      </c>
      <c r="AI1316" t="s">
        <v>18600</v>
      </c>
      <c r="AJ1316" t="s">
        <v>18390</v>
      </c>
      <c r="AK1316" t="s">
        <v>18391</v>
      </c>
      <c r="AL1316">
        <v>92064</v>
      </c>
      <c r="AM1316" t="s">
        <v>18392</v>
      </c>
      <c r="AN1316" t="s">
        <v>18393</v>
      </c>
    </row>
    <row r="1317" spans="1:40" ht="43.2" x14ac:dyDescent="0.3">
      <c r="A1317" t="s">
        <v>6551</v>
      </c>
      <c r="B1317" s="2" t="s">
        <v>15</v>
      </c>
      <c r="C1317" s="3">
        <v>40025</v>
      </c>
      <c r="D1317" t="s">
        <v>193</v>
      </c>
      <c r="E1317" t="s">
        <v>852</v>
      </c>
      <c r="F1317" t="s">
        <v>27</v>
      </c>
      <c r="G1317" t="s">
        <v>6552</v>
      </c>
      <c r="H1317" s="2" t="s">
        <v>987</v>
      </c>
      <c r="I1317" s="2" t="s">
        <v>84</v>
      </c>
      <c r="J1317" s="1" t="s">
        <v>6553</v>
      </c>
      <c r="K1317" s="1">
        <f t="shared" si="90"/>
        <v>1</v>
      </c>
      <c r="L1317" s="1">
        <f t="shared" si="90"/>
        <v>0</v>
      </c>
      <c r="M1317" s="1">
        <f t="shared" si="90"/>
        <v>0</v>
      </c>
      <c r="N1317" s="1">
        <f t="shared" si="90"/>
        <v>0</v>
      </c>
      <c r="O1317" s="1">
        <f t="shared" si="91"/>
        <v>1</v>
      </c>
      <c r="P1317" s="1" t="s">
        <v>18346</v>
      </c>
      <c r="Q1317" s="1">
        <v>300</v>
      </c>
      <c r="R1317" s="1">
        <v>471</v>
      </c>
      <c r="S1317" s="9">
        <f t="shared" si="93"/>
        <v>300</v>
      </c>
      <c r="T1317" s="3">
        <v>44656</v>
      </c>
      <c r="U1317" s="8" t="s">
        <v>3671</v>
      </c>
      <c r="V1317" s="3">
        <v>44656</v>
      </c>
      <c r="W1317" s="8" t="s">
        <v>6554</v>
      </c>
      <c r="X1317" s="8">
        <v>1</v>
      </c>
      <c r="Y1317" s="10">
        <f t="shared" si="92"/>
        <v>300</v>
      </c>
      <c r="Z1317" s="10">
        <f>IFERROR(INDEX(EFs!B:B,MATCH(P1317,EFs!A:A,0))*Dataset!Y1317/1000,0)</f>
        <v>0.27251787630000002</v>
      </c>
      <c r="AA1317">
        <v>32.668165999999999</v>
      </c>
      <c r="AB1317">
        <v>-116.944518</v>
      </c>
      <c r="AC1317">
        <v>0.9</v>
      </c>
      <c r="AD1317" t="s">
        <v>18394</v>
      </c>
      <c r="AE1317">
        <v>571</v>
      </c>
      <c r="AF1317" t="s">
        <v>19061</v>
      </c>
      <c r="AG1317" t="s">
        <v>19062</v>
      </c>
      <c r="AH1317" t="s">
        <v>19063</v>
      </c>
      <c r="AI1317" t="s">
        <v>18406</v>
      </c>
      <c r="AJ1317" t="s">
        <v>18390</v>
      </c>
      <c r="AK1317" t="s">
        <v>18391</v>
      </c>
      <c r="AL1317">
        <v>91914</v>
      </c>
      <c r="AM1317" t="s">
        <v>18392</v>
      </c>
      <c r="AN1317" t="s">
        <v>18397</v>
      </c>
    </row>
    <row r="1318" spans="1:40" ht="57.6" x14ac:dyDescent="0.3">
      <c r="A1318" t="s">
        <v>6555</v>
      </c>
      <c r="B1318" s="2" t="s">
        <v>15</v>
      </c>
      <c r="C1318" s="3">
        <v>40025</v>
      </c>
      <c r="D1318" t="s">
        <v>193</v>
      </c>
      <c r="E1318" t="s">
        <v>2558</v>
      </c>
      <c r="F1318" t="s">
        <v>2559</v>
      </c>
      <c r="G1318" t="s">
        <v>6556</v>
      </c>
      <c r="H1318" s="2" t="s">
        <v>797</v>
      </c>
      <c r="I1318" s="2" t="s">
        <v>30</v>
      </c>
      <c r="J1318" s="1" t="s">
        <v>6557</v>
      </c>
      <c r="K1318" s="1">
        <f t="shared" si="90"/>
        <v>1</v>
      </c>
      <c r="L1318" s="1">
        <f t="shared" si="90"/>
        <v>0</v>
      </c>
      <c r="M1318" s="1">
        <f t="shared" si="90"/>
        <v>0</v>
      </c>
      <c r="N1318" s="1">
        <f t="shared" si="90"/>
        <v>0</v>
      </c>
      <c r="O1318" s="1">
        <f t="shared" si="91"/>
        <v>1</v>
      </c>
      <c r="P1318" s="1" t="s">
        <v>18346</v>
      </c>
      <c r="Q1318" s="1">
        <v>135</v>
      </c>
      <c r="R1318" s="1">
        <v>220</v>
      </c>
      <c r="S1318" s="9">
        <f t="shared" si="93"/>
        <v>135</v>
      </c>
      <c r="T1318" s="3">
        <v>44666</v>
      </c>
      <c r="U1318" s="8" t="s">
        <v>6490</v>
      </c>
      <c r="V1318" s="3">
        <v>44666</v>
      </c>
      <c r="W1318" s="8" t="s">
        <v>3339</v>
      </c>
      <c r="X1318" s="8">
        <v>1.8</v>
      </c>
      <c r="Y1318" s="10">
        <f t="shared" si="92"/>
        <v>243</v>
      </c>
      <c r="Z1318" s="10">
        <f>IFERROR(INDEX(EFs!B:B,MATCH(P1318,EFs!A:A,0))*Dataset!Y1318/1000,0)</f>
        <v>0.22073947980299999</v>
      </c>
      <c r="AA1318">
        <v>32.984485999999997</v>
      </c>
      <c r="AB1318">
        <v>-117.074731</v>
      </c>
      <c r="AC1318">
        <v>1</v>
      </c>
      <c r="AD1318" t="s">
        <v>18387</v>
      </c>
      <c r="AE1318">
        <v>12185</v>
      </c>
      <c r="AF1318" t="s">
        <v>19056</v>
      </c>
      <c r="AI1318" t="s">
        <v>18389</v>
      </c>
      <c r="AJ1318" t="s">
        <v>18390</v>
      </c>
      <c r="AK1318" t="s">
        <v>18391</v>
      </c>
      <c r="AL1318">
        <v>92128</v>
      </c>
      <c r="AM1318" t="s">
        <v>18392</v>
      </c>
      <c r="AN1318" t="s">
        <v>18393</v>
      </c>
    </row>
    <row r="1319" spans="1:40" ht="57.6" x14ac:dyDescent="0.3">
      <c r="A1319" t="s">
        <v>6558</v>
      </c>
      <c r="B1319" s="2" t="s">
        <v>15</v>
      </c>
      <c r="C1319" s="3">
        <v>40025</v>
      </c>
      <c r="D1319" t="s">
        <v>193</v>
      </c>
      <c r="E1319" t="s">
        <v>1958</v>
      </c>
      <c r="F1319" t="s">
        <v>1959</v>
      </c>
      <c r="G1319" t="s">
        <v>6559</v>
      </c>
      <c r="H1319" s="2" t="s">
        <v>1961</v>
      </c>
      <c r="I1319" s="2" t="s">
        <v>328</v>
      </c>
      <c r="J1319" s="1" t="s">
        <v>6560</v>
      </c>
      <c r="K1319" s="1">
        <f t="shared" si="90"/>
        <v>1</v>
      </c>
      <c r="L1319" s="1">
        <f t="shared" si="90"/>
        <v>0</v>
      </c>
      <c r="M1319" s="1">
        <f t="shared" si="90"/>
        <v>0</v>
      </c>
      <c r="N1319" s="1">
        <f t="shared" si="90"/>
        <v>0</v>
      </c>
      <c r="O1319" s="1">
        <f t="shared" si="91"/>
        <v>1</v>
      </c>
      <c r="P1319" s="1" t="s">
        <v>18346</v>
      </c>
      <c r="Q1319" s="1">
        <v>40</v>
      </c>
      <c r="R1319" s="1">
        <v>99</v>
      </c>
      <c r="S1319" s="9">
        <f t="shared" si="93"/>
        <v>40</v>
      </c>
      <c r="T1319" s="3">
        <v>44322</v>
      </c>
      <c r="U1319" s="8" t="s">
        <v>2245</v>
      </c>
      <c r="V1319" s="3">
        <v>44691</v>
      </c>
      <c r="W1319" s="8" t="s">
        <v>6561</v>
      </c>
      <c r="X1319" s="8">
        <v>9.1</v>
      </c>
      <c r="Y1319" s="10">
        <f t="shared" si="92"/>
        <v>364</v>
      </c>
      <c r="Z1319" s="10">
        <f>IFERROR(INDEX(EFs!B:B,MATCH(P1319,EFs!A:A,0))*Dataset!Y1319/1000,0)</f>
        <v>0.33065502324399998</v>
      </c>
      <c r="AA1319">
        <v>32.626109999999997</v>
      </c>
      <c r="AB1319">
        <v>-116.46832999999999</v>
      </c>
      <c r="AC1319">
        <v>0.5</v>
      </c>
      <c r="AD1319" t="s">
        <v>18422</v>
      </c>
      <c r="AI1319" t="s">
        <v>18643</v>
      </c>
      <c r="AJ1319" t="s">
        <v>18390</v>
      </c>
      <c r="AK1319" t="s">
        <v>18391</v>
      </c>
      <c r="AL1319">
        <v>91906</v>
      </c>
      <c r="AM1319" t="s">
        <v>18392</v>
      </c>
      <c r="AN1319" t="s">
        <v>18397</v>
      </c>
    </row>
    <row r="1320" spans="1:40" ht="43.2" x14ac:dyDescent="0.3">
      <c r="A1320" t="s">
        <v>6562</v>
      </c>
      <c r="B1320" s="2" t="s">
        <v>15</v>
      </c>
      <c r="C1320" s="3">
        <v>40025</v>
      </c>
      <c r="D1320" t="s">
        <v>25</v>
      </c>
      <c r="E1320" t="s">
        <v>6563</v>
      </c>
      <c r="G1320" t="s">
        <v>6564</v>
      </c>
      <c r="H1320" s="2" t="s">
        <v>776</v>
      </c>
      <c r="I1320" s="2" t="s">
        <v>155</v>
      </c>
      <c r="J1320" s="1" t="s">
        <v>6565</v>
      </c>
      <c r="K1320" s="1">
        <f t="shared" si="90"/>
        <v>1</v>
      </c>
      <c r="L1320" s="1">
        <f t="shared" si="90"/>
        <v>0</v>
      </c>
      <c r="M1320" s="1">
        <f t="shared" si="90"/>
        <v>0</v>
      </c>
      <c r="N1320" s="1">
        <f t="shared" si="90"/>
        <v>0</v>
      </c>
      <c r="O1320" s="1">
        <f t="shared" si="91"/>
        <v>1</v>
      </c>
      <c r="P1320" s="1" t="s">
        <v>18346</v>
      </c>
      <c r="Q1320" s="1">
        <v>95</v>
      </c>
      <c r="R1320" s="1">
        <v>76</v>
      </c>
      <c r="S1320" s="9">
        <f t="shared" si="93"/>
        <v>95</v>
      </c>
      <c r="T1320" s="3">
        <v>44362</v>
      </c>
      <c r="U1320" s="8" t="s">
        <v>6566</v>
      </c>
      <c r="V1320" s="3">
        <v>44362</v>
      </c>
      <c r="W1320" s="8" t="s">
        <v>6567</v>
      </c>
      <c r="X1320" s="8">
        <v>4.5999999999999996</v>
      </c>
      <c r="Y1320" s="10">
        <f t="shared" si="92"/>
        <v>436.99999999999994</v>
      </c>
      <c r="Z1320" s="10">
        <f>IFERROR(INDEX(EFs!B:B,MATCH(P1320,EFs!A:A,0))*Dataset!Y1320/1000,0)</f>
        <v>0.39696770647699997</v>
      </c>
      <c r="AA1320">
        <v>33.126756</v>
      </c>
      <c r="AB1320">
        <v>-117.07647900000001</v>
      </c>
      <c r="AC1320">
        <v>1</v>
      </c>
      <c r="AD1320" t="s">
        <v>18387</v>
      </c>
      <c r="AE1320">
        <v>500</v>
      </c>
      <c r="AF1320" t="s">
        <v>18667</v>
      </c>
      <c r="AI1320" t="s">
        <v>18421</v>
      </c>
      <c r="AJ1320" t="s">
        <v>18390</v>
      </c>
      <c r="AK1320" t="s">
        <v>18391</v>
      </c>
      <c r="AL1320">
        <v>92025</v>
      </c>
      <c r="AM1320" t="s">
        <v>18392</v>
      </c>
      <c r="AN1320" t="s">
        <v>18393</v>
      </c>
    </row>
    <row r="1321" spans="1:40" ht="57.6" x14ac:dyDescent="0.3">
      <c r="A1321" t="s">
        <v>6568</v>
      </c>
      <c r="B1321" s="2" t="s">
        <v>15</v>
      </c>
      <c r="C1321" s="3">
        <v>40025</v>
      </c>
      <c r="D1321" t="s">
        <v>193</v>
      </c>
      <c r="E1321" t="s">
        <v>852</v>
      </c>
      <c r="F1321" t="s">
        <v>853</v>
      </c>
      <c r="G1321" t="s">
        <v>937</v>
      </c>
      <c r="H1321" s="2" t="s">
        <v>457</v>
      </c>
      <c r="I1321" s="2" t="s">
        <v>328</v>
      </c>
      <c r="J1321" s="1" t="s">
        <v>6569</v>
      </c>
      <c r="K1321" s="1">
        <f t="shared" si="90"/>
        <v>1</v>
      </c>
      <c r="L1321" s="1">
        <f t="shared" si="90"/>
        <v>0</v>
      </c>
      <c r="M1321" s="1">
        <f t="shared" si="90"/>
        <v>0</v>
      </c>
      <c r="N1321" s="1">
        <f t="shared" si="90"/>
        <v>0</v>
      </c>
      <c r="O1321" s="1">
        <f t="shared" si="91"/>
        <v>1</v>
      </c>
      <c r="P1321" s="1" t="s">
        <v>18346</v>
      </c>
      <c r="Q1321" s="1">
        <v>2000</v>
      </c>
      <c r="R1321" s="1">
        <v>2848</v>
      </c>
      <c r="S1321" s="9">
        <f t="shared" si="93"/>
        <v>2000</v>
      </c>
      <c r="T1321" s="3">
        <v>44650</v>
      </c>
      <c r="U1321" s="8" t="s">
        <v>6570</v>
      </c>
      <c r="V1321" s="3">
        <v>44650</v>
      </c>
      <c r="W1321" s="8" t="s">
        <v>6571</v>
      </c>
      <c r="X1321" s="8">
        <v>0.4</v>
      </c>
      <c r="Y1321" s="10">
        <f t="shared" si="92"/>
        <v>800</v>
      </c>
      <c r="Z1321" s="10">
        <f>IFERROR(INDEX(EFs!B:B,MATCH(P1321,EFs!A:A,0))*Dataset!Y1321/1000,0)</f>
        <v>0.72671433680000008</v>
      </c>
      <c r="AA1321">
        <v>32.637728000000003</v>
      </c>
      <c r="AB1321">
        <v>-116.968699</v>
      </c>
      <c r="AC1321">
        <v>0.9</v>
      </c>
      <c r="AD1321" t="s">
        <v>18429</v>
      </c>
      <c r="AE1321">
        <v>1228</v>
      </c>
      <c r="AF1321" t="s">
        <v>18477</v>
      </c>
      <c r="AI1321" t="s">
        <v>18406</v>
      </c>
      <c r="AJ1321" t="s">
        <v>18390</v>
      </c>
      <c r="AK1321" t="s">
        <v>18391</v>
      </c>
      <c r="AL1321">
        <v>91915</v>
      </c>
      <c r="AM1321" t="s">
        <v>18392</v>
      </c>
      <c r="AN1321" t="s">
        <v>18407</v>
      </c>
    </row>
    <row r="1322" spans="1:40" ht="28.8" x14ac:dyDescent="0.3">
      <c r="A1322" t="s">
        <v>6572</v>
      </c>
      <c r="B1322" s="2" t="s">
        <v>15</v>
      </c>
      <c r="C1322" s="3">
        <v>40025</v>
      </c>
      <c r="D1322" t="s">
        <v>25</v>
      </c>
      <c r="E1322" t="s">
        <v>6573</v>
      </c>
      <c r="F1322" t="s">
        <v>27</v>
      </c>
      <c r="G1322" t="s">
        <v>6574</v>
      </c>
      <c r="H1322" s="2" t="s">
        <v>235</v>
      </c>
      <c r="I1322" s="2" t="s">
        <v>236</v>
      </c>
      <c r="J1322" s="1" t="s">
        <v>6575</v>
      </c>
      <c r="K1322" s="1">
        <f t="shared" si="90"/>
        <v>0</v>
      </c>
      <c r="L1322" s="1">
        <f t="shared" si="90"/>
        <v>0</v>
      </c>
      <c r="M1322" s="1">
        <f t="shared" si="90"/>
        <v>1</v>
      </c>
      <c r="N1322" s="1">
        <f t="shared" si="90"/>
        <v>0</v>
      </c>
      <c r="O1322" s="1">
        <f t="shared" si="91"/>
        <v>1</v>
      </c>
      <c r="P1322" s="1" t="s">
        <v>18348</v>
      </c>
      <c r="Q1322" s="1" t="s">
        <v>18355</v>
      </c>
      <c r="R1322" s="1">
        <v>113</v>
      </c>
      <c r="S1322" s="9">
        <f t="shared" si="93"/>
        <v>84.264099999999999</v>
      </c>
      <c r="T1322" s="3">
        <v>44522</v>
      </c>
      <c r="U1322" s="8" t="s">
        <v>6576</v>
      </c>
      <c r="V1322" s="3">
        <v>44522</v>
      </c>
      <c r="W1322" s="8" t="s">
        <v>6577</v>
      </c>
      <c r="X1322" s="8">
        <v>2.1</v>
      </c>
      <c r="Y1322" s="10">
        <f t="shared" si="92"/>
        <v>176.95461</v>
      </c>
      <c r="Z1322" s="10">
        <f>IFERROR(INDEX(EFs!B:B,MATCH(P1322,EFs!A:A,0))*Dataset!Y1322/1000,0)</f>
        <v>0.12851429751591459</v>
      </c>
      <c r="AA1322">
        <v>32.786383000000001</v>
      </c>
      <c r="AB1322">
        <v>-117.10563500000001</v>
      </c>
      <c r="AC1322">
        <v>1</v>
      </c>
      <c r="AD1322" t="s">
        <v>18387</v>
      </c>
      <c r="AE1322">
        <v>6333</v>
      </c>
      <c r="AF1322" t="s">
        <v>19064</v>
      </c>
      <c r="AI1322" t="s">
        <v>18389</v>
      </c>
      <c r="AJ1322" t="s">
        <v>18390</v>
      </c>
      <c r="AK1322" t="s">
        <v>18391</v>
      </c>
      <c r="AL1322">
        <v>92108</v>
      </c>
      <c r="AM1322" t="s">
        <v>18392</v>
      </c>
      <c r="AN1322" t="s">
        <v>18393</v>
      </c>
    </row>
    <row r="1323" spans="1:40" ht="28.8" x14ac:dyDescent="0.3">
      <c r="A1323" t="s">
        <v>6578</v>
      </c>
      <c r="B1323" s="2" t="s">
        <v>15</v>
      </c>
      <c r="C1323" s="3">
        <v>40025</v>
      </c>
      <c r="D1323" t="s">
        <v>25</v>
      </c>
      <c r="E1323" t="s">
        <v>6579</v>
      </c>
      <c r="G1323" t="s">
        <v>6580</v>
      </c>
      <c r="H1323" s="2" t="s">
        <v>1061</v>
      </c>
      <c r="I1323" s="2" t="s">
        <v>53</v>
      </c>
      <c r="J1323" s="1" t="s">
        <v>6581</v>
      </c>
      <c r="K1323" s="1">
        <f t="shared" si="90"/>
        <v>1</v>
      </c>
      <c r="L1323" s="1">
        <f t="shared" si="90"/>
        <v>0</v>
      </c>
      <c r="M1323" s="1">
        <f t="shared" si="90"/>
        <v>0</v>
      </c>
      <c r="N1323" s="1">
        <f t="shared" si="90"/>
        <v>0</v>
      </c>
      <c r="O1323" s="1">
        <f t="shared" si="91"/>
        <v>1</v>
      </c>
      <c r="P1323" s="1" t="s">
        <v>18346</v>
      </c>
      <c r="Q1323" s="1" t="s">
        <v>18355</v>
      </c>
      <c r="R1323" s="1">
        <v>66</v>
      </c>
      <c r="S1323" s="9">
        <f t="shared" si="93"/>
        <v>49.216200000000001</v>
      </c>
      <c r="T1323" s="3">
        <v>44600</v>
      </c>
      <c r="U1323" s="8" t="s">
        <v>6582</v>
      </c>
      <c r="V1323" s="3">
        <v>44600</v>
      </c>
      <c r="W1323" s="8" t="s">
        <v>6583</v>
      </c>
      <c r="X1323" s="8">
        <v>1</v>
      </c>
      <c r="Y1323" s="10">
        <f t="shared" si="92"/>
        <v>49.216200000000001</v>
      </c>
      <c r="Z1323" s="10">
        <f>IFERROR(INDEX(EFs!B:B,MATCH(P1323,EFs!A:A,0))*Dataset!Y1323/1000,0)</f>
        <v>4.4707647678520201E-2</v>
      </c>
      <c r="AA1323">
        <v>33.229183999999997</v>
      </c>
      <c r="AB1323">
        <v>-117.227146</v>
      </c>
      <c r="AC1323">
        <v>1</v>
      </c>
      <c r="AD1323" t="s">
        <v>18394</v>
      </c>
      <c r="AE1323">
        <v>1070</v>
      </c>
      <c r="AF1323" t="s">
        <v>19065</v>
      </c>
      <c r="AI1323" t="s">
        <v>18416</v>
      </c>
      <c r="AJ1323" t="s">
        <v>18390</v>
      </c>
      <c r="AK1323" t="s">
        <v>18391</v>
      </c>
      <c r="AL1323">
        <v>92084</v>
      </c>
      <c r="AM1323" t="s">
        <v>18392</v>
      </c>
      <c r="AN1323" t="s">
        <v>18397</v>
      </c>
    </row>
    <row r="1324" spans="1:40" ht="28.8" x14ac:dyDescent="0.3">
      <c r="A1324" t="s">
        <v>6584</v>
      </c>
      <c r="B1324" s="2" t="s">
        <v>15</v>
      </c>
      <c r="C1324" s="3">
        <v>40025</v>
      </c>
      <c r="D1324" t="s">
        <v>25</v>
      </c>
      <c r="E1324" t="s">
        <v>6579</v>
      </c>
      <c r="G1324" t="s">
        <v>6585</v>
      </c>
      <c r="H1324" s="2" t="s">
        <v>1061</v>
      </c>
      <c r="I1324" s="2" t="s">
        <v>53</v>
      </c>
      <c r="J1324" s="1" t="s">
        <v>6586</v>
      </c>
      <c r="K1324" s="1">
        <f t="shared" si="90"/>
        <v>1</v>
      </c>
      <c r="L1324" s="1">
        <f t="shared" si="90"/>
        <v>0</v>
      </c>
      <c r="M1324" s="1">
        <f t="shared" si="90"/>
        <v>0</v>
      </c>
      <c r="N1324" s="1">
        <f t="shared" si="90"/>
        <v>0</v>
      </c>
      <c r="O1324" s="1">
        <f t="shared" si="91"/>
        <v>1</v>
      </c>
      <c r="P1324" s="1" t="s">
        <v>18346</v>
      </c>
      <c r="Q1324" s="1" t="s">
        <v>18355</v>
      </c>
      <c r="R1324" s="1">
        <v>83</v>
      </c>
      <c r="S1324" s="9">
        <f t="shared" si="93"/>
        <v>61.893100000000004</v>
      </c>
      <c r="T1324" s="3">
        <v>44600</v>
      </c>
      <c r="U1324" s="8" t="s">
        <v>6587</v>
      </c>
      <c r="V1324" s="3">
        <v>44600</v>
      </c>
      <c r="W1324" s="8" t="s">
        <v>6588</v>
      </c>
      <c r="X1324" s="8">
        <v>1</v>
      </c>
      <c r="Y1324" s="10">
        <f t="shared" si="92"/>
        <v>61.893100000000004</v>
      </c>
      <c r="Z1324" s="10">
        <f>IFERROR(INDEX(EFs!B:B,MATCH(P1324,EFs!A:A,0))*Dataset!Y1324/1000,0)</f>
        <v>5.6223253898745107E-2</v>
      </c>
      <c r="AA1324">
        <v>33.191332000000003</v>
      </c>
      <c r="AB1324">
        <v>-117.214894</v>
      </c>
      <c r="AC1324">
        <v>1</v>
      </c>
      <c r="AD1324" t="s">
        <v>18394</v>
      </c>
      <c r="AE1324">
        <v>1050</v>
      </c>
      <c r="AF1324" t="s">
        <v>19066</v>
      </c>
      <c r="AI1324" t="s">
        <v>18416</v>
      </c>
      <c r="AJ1324" t="s">
        <v>18390</v>
      </c>
      <c r="AK1324" t="s">
        <v>18391</v>
      </c>
      <c r="AL1324">
        <v>92084</v>
      </c>
      <c r="AM1324" t="s">
        <v>18392</v>
      </c>
      <c r="AN1324" t="s">
        <v>18397</v>
      </c>
    </row>
    <row r="1325" spans="1:40" ht="28.8" x14ac:dyDescent="0.3">
      <c r="A1325" t="s">
        <v>6589</v>
      </c>
      <c r="B1325" s="2" t="s">
        <v>15</v>
      </c>
      <c r="C1325" s="3">
        <v>40025</v>
      </c>
      <c r="D1325" t="s">
        <v>25</v>
      </c>
      <c r="E1325" t="s">
        <v>6590</v>
      </c>
      <c r="G1325" t="s">
        <v>6591</v>
      </c>
      <c r="H1325" s="2" t="s">
        <v>147</v>
      </c>
      <c r="I1325" s="2" t="s">
        <v>53</v>
      </c>
      <c r="J1325" s="1" t="s">
        <v>6592</v>
      </c>
      <c r="K1325" s="1">
        <f t="shared" si="90"/>
        <v>1</v>
      </c>
      <c r="L1325" s="1">
        <f t="shared" si="90"/>
        <v>0</v>
      </c>
      <c r="M1325" s="1">
        <f t="shared" si="90"/>
        <v>0</v>
      </c>
      <c r="N1325" s="1">
        <f t="shared" si="90"/>
        <v>0</v>
      </c>
      <c r="O1325" s="1">
        <f t="shared" si="91"/>
        <v>1</v>
      </c>
      <c r="P1325" s="1" t="s">
        <v>18346</v>
      </c>
      <c r="Q1325" s="1" t="s">
        <v>18355</v>
      </c>
      <c r="R1325" s="1">
        <v>102</v>
      </c>
      <c r="S1325" s="9">
        <f t="shared" si="93"/>
        <v>76.061400000000006</v>
      </c>
      <c r="T1325" s="3">
        <v>44600</v>
      </c>
      <c r="U1325" s="8" t="s">
        <v>6593</v>
      </c>
      <c r="V1325" s="3">
        <v>44600</v>
      </c>
      <c r="W1325" s="8" t="s">
        <v>6594</v>
      </c>
      <c r="X1325" s="8">
        <v>1</v>
      </c>
      <c r="Y1325" s="10">
        <f t="shared" si="92"/>
        <v>76.061400000000006</v>
      </c>
      <c r="Z1325" s="10">
        <f>IFERROR(INDEX(EFs!B:B,MATCH(P1325,EFs!A:A,0))*Dataset!Y1325/1000,0)</f>
        <v>6.9093637321349405E-2</v>
      </c>
      <c r="AA1325">
        <v>33.168174999999998</v>
      </c>
      <c r="AB1325">
        <v>-117.219464</v>
      </c>
      <c r="AC1325">
        <v>1</v>
      </c>
      <c r="AD1325" t="s">
        <v>18394</v>
      </c>
      <c r="AE1325">
        <v>2121</v>
      </c>
      <c r="AF1325" t="s">
        <v>19067</v>
      </c>
      <c r="AI1325" t="s">
        <v>18416</v>
      </c>
      <c r="AJ1325" t="s">
        <v>18390</v>
      </c>
      <c r="AK1325" t="s">
        <v>18391</v>
      </c>
      <c r="AL1325">
        <v>92081</v>
      </c>
      <c r="AM1325" t="s">
        <v>18392</v>
      </c>
      <c r="AN1325" t="s">
        <v>18397</v>
      </c>
    </row>
    <row r="1326" spans="1:40" ht="28.8" x14ac:dyDescent="0.3">
      <c r="A1326" t="s">
        <v>6595</v>
      </c>
      <c r="B1326" s="2" t="s">
        <v>15</v>
      </c>
      <c r="C1326" s="3">
        <v>40025</v>
      </c>
      <c r="D1326" t="s">
        <v>25</v>
      </c>
      <c r="E1326" t="s">
        <v>6596</v>
      </c>
      <c r="F1326" t="s">
        <v>6597</v>
      </c>
      <c r="G1326" t="s">
        <v>6598</v>
      </c>
      <c r="H1326" s="2" t="s">
        <v>1579</v>
      </c>
      <c r="I1326" s="2" t="s">
        <v>30</v>
      </c>
      <c r="J1326" s="1" t="s">
        <v>6599</v>
      </c>
      <c r="K1326" s="1">
        <f t="shared" si="90"/>
        <v>1</v>
      </c>
      <c r="L1326" s="1">
        <f t="shared" si="90"/>
        <v>0</v>
      </c>
      <c r="M1326" s="1">
        <f t="shared" si="90"/>
        <v>0</v>
      </c>
      <c r="N1326" s="1">
        <f t="shared" si="90"/>
        <v>0</v>
      </c>
      <c r="O1326" s="1">
        <f t="shared" si="91"/>
        <v>1</v>
      </c>
      <c r="P1326" s="1" t="s">
        <v>18346</v>
      </c>
      <c r="Q1326" s="1" t="s">
        <v>18355</v>
      </c>
      <c r="R1326" s="1">
        <v>156</v>
      </c>
      <c r="S1326" s="9">
        <f t="shared" si="93"/>
        <v>116.3292</v>
      </c>
      <c r="T1326" s="3">
        <v>44673</v>
      </c>
      <c r="U1326" s="8" t="s">
        <v>1178</v>
      </c>
      <c r="V1326" s="3">
        <v>44673</v>
      </c>
      <c r="W1326" s="8" t="s">
        <v>6600</v>
      </c>
      <c r="X1326" s="8">
        <v>1</v>
      </c>
      <c r="Y1326" s="10">
        <f t="shared" si="92"/>
        <v>116.3292</v>
      </c>
      <c r="Z1326" s="10">
        <f>IFERROR(INDEX(EFs!B:B,MATCH(P1326,EFs!A:A,0))*Dataset!Y1326/1000,0)</f>
        <v>0.10567262178559321</v>
      </c>
      <c r="AA1326">
        <v>32.935510000000001</v>
      </c>
      <c r="AB1326">
        <v>-117.042615</v>
      </c>
      <c r="AC1326">
        <v>1</v>
      </c>
      <c r="AD1326" t="s">
        <v>18387</v>
      </c>
      <c r="AE1326">
        <v>13250</v>
      </c>
      <c r="AF1326" t="s">
        <v>19068</v>
      </c>
      <c r="AI1326" t="s">
        <v>18600</v>
      </c>
      <c r="AJ1326" t="s">
        <v>18390</v>
      </c>
      <c r="AK1326" t="s">
        <v>18391</v>
      </c>
      <c r="AL1326">
        <v>92064</v>
      </c>
      <c r="AM1326" t="s">
        <v>18392</v>
      </c>
      <c r="AN1326" t="s">
        <v>18393</v>
      </c>
    </row>
    <row r="1327" spans="1:40" ht="43.2" x14ac:dyDescent="0.3">
      <c r="A1327" t="s">
        <v>6601</v>
      </c>
      <c r="B1327" s="2" t="s">
        <v>15</v>
      </c>
      <c r="C1327" s="3">
        <v>40025</v>
      </c>
      <c r="D1327" t="s">
        <v>193</v>
      </c>
      <c r="E1327" t="s">
        <v>3938</v>
      </c>
      <c r="F1327" t="s">
        <v>27</v>
      </c>
      <c r="G1327" t="s">
        <v>6602</v>
      </c>
      <c r="H1327" s="2" t="s">
        <v>2472</v>
      </c>
      <c r="I1327" s="2" t="s">
        <v>328</v>
      </c>
      <c r="J1327" s="1" t="s">
        <v>6603</v>
      </c>
      <c r="K1327" s="1">
        <f t="shared" si="90"/>
        <v>1</v>
      </c>
      <c r="L1327" s="1">
        <f t="shared" si="90"/>
        <v>0</v>
      </c>
      <c r="M1327" s="1">
        <f t="shared" si="90"/>
        <v>0</v>
      </c>
      <c r="N1327" s="1">
        <f t="shared" si="90"/>
        <v>0</v>
      </c>
      <c r="O1327" s="1">
        <f t="shared" si="91"/>
        <v>1</v>
      </c>
      <c r="P1327" s="1" t="s">
        <v>18346</v>
      </c>
      <c r="Q1327" s="1">
        <v>135</v>
      </c>
      <c r="R1327" s="1">
        <v>164</v>
      </c>
      <c r="S1327" s="9">
        <f t="shared" si="93"/>
        <v>135</v>
      </c>
      <c r="T1327" s="3">
        <v>44561</v>
      </c>
      <c r="U1327" s="8" t="s">
        <v>6604</v>
      </c>
      <c r="V1327" s="3">
        <v>44713</v>
      </c>
      <c r="W1327" s="8" t="s">
        <v>6605</v>
      </c>
      <c r="X1327" s="8">
        <v>10.8</v>
      </c>
      <c r="Y1327" s="10">
        <f t="shared" si="92"/>
        <v>1458</v>
      </c>
      <c r="Z1327" s="10">
        <f>IFERROR(INDEX(EFs!B:B,MATCH(P1327,EFs!A:A,0))*Dataset!Y1327/1000,0)</f>
        <v>1.3244368788179999</v>
      </c>
      <c r="AA1327">
        <v>32.841459999999998</v>
      </c>
      <c r="AB1327">
        <v>-116.51083</v>
      </c>
      <c r="AC1327">
        <v>0.5</v>
      </c>
      <c r="AD1327" t="s">
        <v>18422</v>
      </c>
      <c r="AI1327" t="s">
        <v>18694</v>
      </c>
      <c r="AJ1327" t="s">
        <v>18390</v>
      </c>
      <c r="AK1327" t="s">
        <v>18391</v>
      </c>
      <c r="AL1327">
        <v>91962</v>
      </c>
      <c r="AM1327" t="s">
        <v>18392</v>
      </c>
      <c r="AN1327" t="s">
        <v>18397</v>
      </c>
    </row>
    <row r="1328" spans="1:40" ht="72" x14ac:dyDescent="0.3">
      <c r="A1328" t="s">
        <v>6606</v>
      </c>
      <c r="B1328" s="2" t="s">
        <v>15</v>
      </c>
      <c r="C1328" s="3">
        <v>40025</v>
      </c>
      <c r="D1328" t="s">
        <v>16</v>
      </c>
      <c r="E1328" t="s">
        <v>1831</v>
      </c>
      <c r="F1328" t="s">
        <v>1832</v>
      </c>
      <c r="G1328" t="s">
        <v>1833</v>
      </c>
      <c r="H1328" s="2" t="s">
        <v>19</v>
      </c>
      <c r="I1328" s="2" t="s">
        <v>20</v>
      </c>
      <c r="J1328" s="1" t="s">
        <v>6607</v>
      </c>
      <c r="K1328" s="1">
        <f t="shared" si="90"/>
        <v>0</v>
      </c>
      <c r="L1328" s="1">
        <f t="shared" si="90"/>
        <v>1</v>
      </c>
      <c r="M1328" s="1">
        <f t="shared" si="90"/>
        <v>0</v>
      </c>
      <c r="N1328" s="1">
        <f t="shared" si="90"/>
        <v>0</v>
      </c>
      <c r="O1328" s="1">
        <f t="shared" si="91"/>
        <v>1</v>
      </c>
      <c r="P1328" s="1" t="s">
        <v>18349</v>
      </c>
      <c r="Q1328" s="1">
        <v>35</v>
      </c>
      <c r="R1328" s="1">
        <v>572</v>
      </c>
      <c r="S1328" s="9">
        <f t="shared" si="93"/>
        <v>35</v>
      </c>
      <c r="T1328" s="8"/>
      <c r="U1328" s="8"/>
      <c r="V1328" s="8"/>
      <c r="W1328" s="8"/>
      <c r="X1328" s="8"/>
      <c r="Y1328" s="10">
        <f t="shared" si="92"/>
        <v>0</v>
      </c>
      <c r="Z1328" s="10">
        <f>IFERROR(INDEX(EFs!B:B,MATCH(P1328,EFs!A:A,0))*Dataset!Y1328/1000,0)</f>
        <v>0</v>
      </c>
      <c r="AA1328">
        <v>32.732992000000003</v>
      </c>
      <c r="AB1328">
        <v>-117.139325</v>
      </c>
      <c r="AC1328">
        <v>1</v>
      </c>
      <c r="AD1328" t="s">
        <v>18387</v>
      </c>
      <c r="AE1328">
        <v>2920</v>
      </c>
      <c r="AF1328" t="s">
        <v>18628</v>
      </c>
      <c r="AI1328" t="s">
        <v>18389</v>
      </c>
      <c r="AJ1328" t="s">
        <v>18390</v>
      </c>
      <c r="AK1328" t="s">
        <v>18391</v>
      </c>
      <c r="AL1328">
        <v>92101</v>
      </c>
      <c r="AM1328" t="s">
        <v>18392</v>
      </c>
      <c r="AN1328" t="s">
        <v>18393</v>
      </c>
    </row>
    <row r="1329" spans="1:40" ht="43.2" x14ac:dyDescent="0.3">
      <c r="A1329" t="s">
        <v>6608</v>
      </c>
      <c r="B1329" s="2" t="s">
        <v>15</v>
      </c>
      <c r="C1329" s="3">
        <v>40025</v>
      </c>
      <c r="D1329" t="s">
        <v>16</v>
      </c>
      <c r="E1329" t="s">
        <v>6609</v>
      </c>
      <c r="F1329" t="s">
        <v>27</v>
      </c>
      <c r="G1329" t="s">
        <v>6610</v>
      </c>
      <c r="H1329" s="2" t="s">
        <v>201</v>
      </c>
      <c r="I1329" s="2" t="s">
        <v>46</v>
      </c>
      <c r="J1329" s="1" t="s">
        <v>6611</v>
      </c>
      <c r="K1329" s="1">
        <f t="shared" si="90"/>
        <v>0</v>
      </c>
      <c r="L1329" s="1">
        <f t="shared" si="90"/>
        <v>0</v>
      </c>
      <c r="M1329" s="1">
        <f t="shared" si="90"/>
        <v>1</v>
      </c>
      <c r="N1329" s="1">
        <f t="shared" si="90"/>
        <v>0</v>
      </c>
      <c r="O1329" s="1">
        <f t="shared" si="91"/>
        <v>1</v>
      </c>
      <c r="P1329" s="1" t="s">
        <v>18348</v>
      </c>
      <c r="Q1329" s="1">
        <v>330</v>
      </c>
      <c r="R1329" s="1">
        <v>495</v>
      </c>
      <c r="S1329" s="9">
        <f t="shared" si="93"/>
        <v>330</v>
      </c>
      <c r="T1329" s="3">
        <v>44350</v>
      </c>
      <c r="U1329" s="8" t="s">
        <v>6612</v>
      </c>
      <c r="V1329" s="3">
        <v>44350</v>
      </c>
      <c r="W1329" s="8" t="s">
        <v>3061</v>
      </c>
      <c r="X1329" s="8">
        <v>2.2999999999999998</v>
      </c>
      <c r="Y1329" s="10">
        <f t="shared" si="92"/>
        <v>758.99999999999989</v>
      </c>
      <c r="Z1329" s="10">
        <f>IFERROR(INDEX(EFs!B:B,MATCH(P1329,EFs!A:A,0))*Dataset!Y1329/1000,0)</f>
        <v>0.55122809072099999</v>
      </c>
      <c r="AA1329">
        <v>32.886263</v>
      </c>
      <c r="AB1329">
        <v>-117.245408</v>
      </c>
      <c r="AC1329">
        <v>0.9</v>
      </c>
      <c r="AD1329" t="s">
        <v>18394</v>
      </c>
      <c r="AE1329">
        <v>3100</v>
      </c>
      <c r="AF1329" t="s">
        <v>19069</v>
      </c>
      <c r="AI1329" t="s">
        <v>18428</v>
      </c>
      <c r="AJ1329" t="s">
        <v>18390</v>
      </c>
      <c r="AK1329" t="s">
        <v>18391</v>
      </c>
      <c r="AL1329">
        <v>92037</v>
      </c>
      <c r="AM1329" t="s">
        <v>18392</v>
      </c>
      <c r="AN1329" t="s">
        <v>18397</v>
      </c>
    </row>
    <row r="1330" spans="1:40" ht="28.8" x14ac:dyDescent="0.3">
      <c r="A1330" t="s">
        <v>6613</v>
      </c>
      <c r="B1330" s="2" t="s">
        <v>15</v>
      </c>
      <c r="C1330" s="3">
        <v>40025</v>
      </c>
      <c r="D1330" t="s">
        <v>25</v>
      </c>
      <c r="E1330" t="s">
        <v>6614</v>
      </c>
      <c r="F1330" t="s">
        <v>27</v>
      </c>
      <c r="G1330" t="s">
        <v>6615</v>
      </c>
      <c r="H1330" s="2" t="s">
        <v>201</v>
      </c>
      <c r="I1330" s="2" t="s">
        <v>46</v>
      </c>
      <c r="J1330" s="1" t="s">
        <v>6616</v>
      </c>
      <c r="K1330" s="1">
        <f t="shared" si="90"/>
        <v>1</v>
      </c>
      <c r="L1330" s="1">
        <f t="shared" si="90"/>
        <v>0</v>
      </c>
      <c r="M1330" s="1">
        <f t="shared" si="90"/>
        <v>0</v>
      </c>
      <c r="N1330" s="1">
        <f t="shared" si="90"/>
        <v>0</v>
      </c>
      <c r="O1330" s="1">
        <f t="shared" si="91"/>
        <v>1</v>
      </c>
      <c r="P1330" s="1" t="s">
        <v>18346</v>
      </c>
      <c r="Q1330" s="1" t="s">
        <v>18355</v>
      </c>
      <c r="R1330" s="1">
        <v>150</v>
      </c>
      <c r="S1330" s="9">
        <f t="shared" si="93"/>
        <v>111.855</v>
      </c>
      <c r="T1330" s="3">
        <v>44683</v>
      </c>
      <c r="U1330" s="8" t="s">
        <v>6617</v>
      </c>
      <c r="V1330" s="3">
        <v>44683</v>
      </c>
      <c r="W1330" s="8" t="s">
        <v>6618</v>
      </c>
      <c r="X1330" s="8">
        <v>1.1000000000000001</v>
      </c>
      <c r="Y1330" s="10">
        <f t="shared" si="92"/>
        <v>123.04050000000001</v>
      </c>
      <c r="Z1330" s="10">
        <f>IFERROR(INDEX(EFs!B:B,MATCH(P1330,EFs!A:A,0))*Dataset!Y1330/1000,0)</f>
        <v>0.1117691191963005</v>
      </c>
      <c r="AA1330">
        <v>32.875790000000002</v>
      </c>
      <c r="AB1330">
        <v>-117.215875</v>
      </c>
      <c r="AC1330">
        <v>0.9</v>
      </c>
      <c r="AD1330" t="s">
        <v>18387</v>
      </c>
      <c r="AE1330">
        <v>4275</v>
      </c>
      <c r="AF1330" t="s">
        <v>18782</v>
      </c>
      <c r="AI1330" t="s">
        <v>18428</v>
      </c>
      <c r="AJ1330" t="s">
        <v>18390</v>
      </c>
      <c r="AK1330" t="s">
        <v>18391</v>
      </c>
      <c r="AL1330">
        <v>92037</v>
      </c>
      <c r="AM1330" t="s">
        <v>18392</v>
      </c>
      <c r="AN1330" t="s">
        <v>18393</v>
      </c>
    </row>
    <row r="1331" spans="1:40" ht="57.6" x14ac:dyDescent="0.3">
      <c r="A1331" t="s">
        <v>6619</v>
      </c>
      <c r="B1331" s="2" t="s">
        <v>15</v>
      </c>
      <c r="C1331" s="3">
        <v>40025</v>
      </c>
      <c r="D1331" t="s">
        <v>193</v>
      </c>
      <c r="E1331" t="s">
        <v>3774</v>
      </c>
      <c r="F1331" t="s">
        <v>161</v>
      </c>
      <c r="G1331" t="s">
        <v>6620</v>
      </c>
      <c r="H1331" s="2" t="s">
        <v>163</v>
      </c>
      <c r="I1331" s="2" t="s">
        <v>164</v>
      </c>
      <c r="J1331" s="1" t="s">
        <v>6621</v>
      </c>
      <c r="K1331" s="1">
        <f t="shared" si="90"/>
        <v>1</v>
      </c>
      <c r="L1331" s="1">
        <f t="shared" si="90"/>
        <v>0</v>
      </c>
      <c r="M1331" s="1">
        <f t="shared" si="90"/>
        <v>0</v>
      </c>
      <c r="N1331" s="1">
        <f t="shared" si="90"/>
        <v>0</v>
      </c>
      <c r="O1331" s="1">
        <f t="shared" si="91"/>
        <v>1</v>
      </c>
      <c r="P1331" s="1" t="s">
        <v>18346</v>
      </c>
      <c r="Q1331" s="1">
        <v>55</v>
      </c>
      <c r="R1331" s="1">
        <v>100</v>
      </c>
      <c r="S1331" s="9">
        <f t="shared" si="93"/>
        <v>55</v>
      </c>
      <c r="T1331" s="8"/>
      <c r="U1331" s="8"/>
      <c r="V1331" s="8"/>
      <c r="W1331" s="8"/>
      <c r="X1331" s="8"/>
      <c r="Y1331" s="10">
        <f t="shared" si="92"/>
        <v>0</v>
      </c>
      <c r="Z1331" s="10">
        <f>IFERROR(INDEX(EFs!B:B,MATCH(P1331,EFs!A:A,0))*Dataset!Y1331/1000,0)</f>
        <v>0</v>
      </c>
      <c r="AA1331">
        <v>33.387723000000001</v>
      </c>
      <c r="AB1331">
        <v>-117.44475799999999</v>
      </c>
      <c r="AC1331">
        <v>0.5</v>
      </c>
      <c r="AD1331" t="s">
        <v>18422</v>
      </c>
      <c r="AI1331" t="s">
        <v>18423</v>
      </c>
      <c r="AJ1331" t="s">
        <v>18390</v>
      </c>
      <c r="AK1331" t="s">
        <v>18391</v>
      </c>
      <c r="AL1331">
        <v>92055</v>
      </c>
      <c r="AM1331" t="s">
        <v>18392</v>
      </c>
      <c r="AN1331" t="s">
        <v>18397</v>
      </c>
    </row>
    <row r="1332" spans="1:40" ht="57.6" x14ac:dyDescent="0.3">
      <c r="A1332" t="s">
        <v>6622</v>
      </c>
      <c r="B1332" s="2" t="s">
        <v>15</v>
      </c>
      <c r="C1332" s="3">
        <v>40025</v>
      </c>
      <c r="D1332" t="s">
        <v>193</v>
      </c>
      <c r="E1332" t="s">
        <v>4993</v>
      </c>
      <c r="F1332" t="s">
        <v>50</v>
      </c>
      <c r="G1332" t="s">
        <v>6623</v>
      </c>
      <c r="H1332" s="2" t="s">
        <v>91</v>
      </c>
      <c r="I1332" s="2" t="s">
        <v>92</v>
      </c>
      <c r="J1332" s="1" t="s">
        <v>6624</v>
      </c>
      <c r="K1332" s="1">
        <f t="shared" si="90"/>
        <v>1</v>
      </c>
      <c r="L1332" s="1">
        <f t="shared" si="90"/>
        <v>0</v>
      </c>
      <c r="M1332" s="1">
        <f t="shared" si="90"/>
        <v>0</v>
      </c>
      <c r="N1332" s="1">
        <f t="shared" si="90"/>
        <v>0</v>
      </c>
      <c r="O1332" s="1">
        <f t="shared" si="91"/>
        <v>1</v>
      </c>
      <c r="P1332" s="1" t="s">
        <v>18346</v>
      </c>
      <c r="Q1332" s="1">
        <v>400</v>
      </c>
      <c r="R1332" s="1">
        <v>638</v>
      </c>
      <c r="S1332" s="9">
        <f t="shared" si="93"/>
        <v>400</v>
      </c>
      <c r="T1332" s="3">
        <v>44364</v>
      </c>
      <c r="U1332" s="8" t="s">
        <v>6625</v>
      </c>
      <c r="V1332" s="3">
        <v>44721</v>
      </c>
      <c r="W1332" s="8" t="s">
        <v>6626</v>
      </c>
      <c r="X1332" s="8">
        <v>4.0999999999999996</v>
      </c>
      <c r="Y1332" s="10">
        <f t="shared" si="92"/>
        <v>1639.9999999999998</v>
      </c>
      <c r="Z1332" s="10">
        <f>IFERROR(INDEX(EFs!B:B,MATCH(P1332,EFs!A:A,0))*Dataset!Y1332/1000,0)</f>
        <v>1.4897643904399998</v>
      </c>
      <c r="AA1332">
        <v>32.730868000000001</v>
      </c>
      <c r="AB1332">
        <v>-117.195275</v>
      </c>
      <c r="AC1332">
        <v>1</v>
      </c>
      <c r="AD1332" t="s">
        <v>18408</v>
      </c>
      <c r="AF1332" t="s">
        <v>19070</v>
      </c>
      <c r="AI1332" t="s">
        <v>18389</v>
      </c>
      <c r="AJ1332" t="s">
        <v>18390</v>
      </c>
      <c r="AK1332" t="s">
        <v>18391</v>
      </c>
      <c r="AL1332">
        <v>92101</v>
      </c>
      <c r="AM1332" t="s">
        <v>18392</v>
      </c>
      <c r="AN1332" t="s">
        <v>18397</v>
      </c>
    </row>
    <row r="1333" spans="1:40" ht="28.8" x14ac:dyDescent="0.3">
      <c r="A1333" t="s">
        <v>6627</v>
      </c>
      <c r="B1333" s="2" t="s">
        <v>15</v>
      </c>
      <c r="C1333" s="3">
        <v>40025</v>
      </c>
      <c r="D1333" t="s">
        <v>25</v>
      </c>
      <c r="E1333" t="s">
        <v>6628</v>
      </c>
      <c r="F1333" t="s">
        <v>3090</v>
      </c>
      <c r="G1333" t="s">
        <v>6629</v>
      </c>
      <c r="H1333" s="2" t="s">
        <v>781</v>
      </c>
      <c r="I1333" s="2" t="s">
        <v>782</v>
      </c>
      <c r="J1333" s="1" t="s">
        <v>6630</v>
      </c>
      <c r="K1333" s="1">
        <f t="shared" si="90"/>
        <v>1</v>
      </c>
      <c r="L1333" s="1">
        <f t="shared" si="90"/>
        <v>0</v>
      </c>
      <c r="M1333" s="1">
        <f t="shared" si="90"/>
        <v>0</v>
      </c>
      <c r="N1333" s="1">
        <f t="shared" si="90"/>
        <v>0</v>
      </c>
      <c r="O1333" s="1">
        <f t="shared" si="91"/>
        <v>1</v>
      </c>
      <c r="P1333" s="1" t="s">
        <v>18346</v>
      </c>
      <c r="Q1333" s="1" t="s">
        <v>18355</v>
      </c>
      <c r="R1333" s="1">
        <v>830</v>
      </c>
      <c r="S1333" s="9">
        <f t="shared" si="93"/>
        <v>618.93100000000004</v>
      </c>
      <c r="T1333" s="3">
        <v>44376</v>
      </c>
      <c r="U1333" s="8" t="s">
        <v>2923</v>
      </c>
      <c r="V1333" s="3">
        <v>44764</v>
      </c>
      <c r="W1333" s="8" t="s">
        <v>6631</v>
      </c>
      <c r="X1333" s="8">
        <v>10.3</v>
      </c>
      <c r="Y1333" s="10">
        <f t="shared" si="92"/>
        <v>6374.9893000000011</v>
      </c>
      <c r="Z1333" s="10">
        <f>IFERROR(INDEX(EFs!B:B,MATCH(P1333,EFs!A:A,0))*Dataset!Y1333/1000,0)</f>
        <v>5.7909951515707458</v>
      </c>
      <c r="AA1333">
        <v>32.877575999999998</v>
      </c>
      <c r="AB1333">
        <v>-117.209266</v>
      </c>
      <c r="AC1333">
        <v>1</v>
      </c>
      <c r="AD1333" t="s">
        <v>18387</v>
      </c>
      <c r="AE1333">
        <v>9390</v>
      </c>
      <c r="AF1333" t="s">
        <v>18570</v>
      </c>
      <c r="AI1333" t="s">
        <v>18389</v>
      </c>
      <c r="AJ1333" t="s">
        <v>18390</v>
      </c>
      <c r="AK1333" t="s">
        <v>18391</v>
      </c>
      <c r="AL1333">
        <v>92121</v>
      </c>
      <c r="AM1333" t="s">
        <v>18392</v>
      </c>
      <c r="AN1333" t="s">
        <v>18393</v>
      </c>
    </row>
    <row r="1334" spans="1:40" ht="28.8" x14ac:dyDescent="0.3">
      <c r="A1334" t="s">
        <v>6632</v>
      </c>
      <c r="B1334" s="2" t="s">
        <v>15</v>
      </c>
      <c r="C1334" s="3">
        <v>40025</v>
      </c>
      <c r="D1334" t="s">
        <v>25</v>
      </c>
      <c r="E1334" t="s">
        <v>6633</v>
      </c>
      <c r="F1334" t="s">
        <v>6634</v>
      </c>
      <c r="G1334" t="s">
        <v>6635</v>
      </c>
      <c r="H1334" s="2" t="s">
        <v>1542</v>
      </c>
      <c r="I1334" s="2" t="s">
        <v>236</v>
      </c>
      <c r="J1334" s="1" t="s">
        <v>6636</v>
      </c>
      <c r="K1334" s="1">
        <f t="shared" si="90"/>
        <v>1</v>
      </c>
      <c r="L1334" s="1">
        <f t="shared" si="90"/>
        <v>0</v>
      </c>
      <c r="M1334" s="1">
        <f t="shared" si="90"/>
        <v>0</v>
      </c>
      <c r="N1334" s="1">
        <f t="shared" si="90"/>
        <v>0</v>
      </c>
      <c r="O1334" s="1">
        <f t="shared" si="91"/>
        <v>1</v>
      </c>
      <c r="P1334" s="1" t="s">
        <v>18346</v>
      </c>
      <c r="Q1334" s="1" t="s">
        <v>18355</v>
      </c>
      <c r="R1334" s="1">
        <v>147</v>
      </c>
      <c r="S1334" s="9">
        <f t="shared" si="93"/>
        <v>109.61790000000001</v>
      </c>
      <c r="T1334" s="3">
        <v>44561</v>
      </c>
      <c r="U1334" s="8" t="s">
        <v>6637</v>
      </c>
      <c r="V1334" s="3">
        <v>44755</v>
      </c>
      <c r="W1334" s="8" t="s">
        <v>5132</v>
      </c>
      <c r="X1334" s="8">
        <v>11.4</v>
      </c>
      <c r="Y1334" s="10">
        <f t="shared" si="92"/>
        <v>1249.6440600000001</v>
      </c>
      <c r="Z1334" s="10">
        <f>IFERROR(INDEX(EFs!B:B,MATCH(P1334,EFs!A:A,0))*Dataset!Y1334/1000,0)</f>
        <v>1.1351678178736992</v>
      </c>
      <c r="AA1334">
        <v>32.804606999999997</v>
      </c>
      <c r="AB1334">
        <v>-117.170587</v>
      </c>
      <c r="AC1334">
        <v>1</v>
      </c>
      <c r="AD1334" t="s">
        <v>18387</v>
      </c>
      <c r="AE1334">
        <v>7250</v>
      </c>
      <c r="AF1334" t="s">
        <v>19071</v>
      </c>
      <c r="AI1334" t="s">
        <v>18389</v>
      </c>
      <c r="AJ1334" t="s">
        <v>18390</v>
      </c>
      <c r="AK1334" t="s">
        <v>18391</v>
      </c>
      <c r="AL1334">
        <v>92111</v>
      </c>
      <c r="AM1334" t="s">
        <v>18392</v>
      </c>
      <c r="AN1334" t="s">
        <v>18393</v>
      </c>
    </row>
    <row r="1335" spans="1:40" ht="57.6" x14ac:dyDescent="0.3">
      <c r="A1335" t="s">
        <v>6638</v>
      </c>
      <c r="B1335" s="2" t="s">
        <v>15</v>
      </c>
      <c r="C1335" s="3">
        <v>40025</v>
      </c>
      <c r="D1335" t="s">
        <v>193</v>
      </c>
      <c r="E1335" t="s">
        <v>6639</v>
      </c>
      <c r="F1335" t="s">
        <v>6640</v>
      </c>
      <c r="G1335" t="s">
        <v>443</v>
      </c>
      <c r="H1335" s="2" t="s">
        <v>444</v>
      </c>
      <c r="I1335" s="2" t="s">
        <v>155</v>
      </c>
      <c r="J1335" s="1" t="s">
        <v>6641</v>
      </c>
      <c r="K1335" s="1">
        <f t="shared" si="90"/>
        <v>0</v>
      </c>
      <c r="L1335" s="1">
        <f t="shared" si="90"/>
        <v>0</v>
      </c>
      <c r="M1335" s="1">
        <f t="shared" si="90"/>
        <v>0</v>
      </c>
      <c r="N1335" s="1">
        <f t="shared" si="90"/>
        <v>0</v>
      </c>
      <c r="O1335" s="1">
        <f t="shared" si="91"/>
        <v>0</v>
      </c>
      <c r="P1335" s="1" t="s">
        <v>18349</v>
      </c>
      <c r="Q1335" s="1">
        <v>30</v>
      </c>
      <c r="R1335" s="1">
        <v>72</v>
      </c>
      <c r="S1335" s="9">
        <f t="shared" si="93"/>
        <v>30</v>
      </c>
      <c r="T1335" s="3">
        <v>44561</v>
      </c>
      <c r="U1335" s="8" t="s">
        <v>1898</v>
      </c>
      <c r="V1335" s="3">
        <v>44700</v>
      </c>
      <c r="W1335" s="8" t="s">
        <v>6642</v>
      </c>
      <c r="X1335" s="8">
        <v>563.70000000000005</v>
      </c>
      <c r="Y1335" s="10">
        <f t="shared" si="92"/>
        <v>16911</v>
      </c>
      <c r="Z1335" s="10">
        <f>IFERROR(INDEX(EFs!B:B,MATCH(P1335,EFs!A:A,0))*Dataset!Y1335/1000,0)</f>
        <v>16.787815050501003</v>
      </c>
      <c r="AA1335">
        <v>33.07347</v>
      </c>
      <c r="AB1335">
        <v>-116.58901</v>
      </c>
      <c r="AC1335">
        <v>1</v>
      </c>
      <c r="AD1335" t="s">
        <v>18422</v>
      </c>
      <c r="AI1335" t="s">
        <v>18474</v>
      </c>
      <c r="AJ1335" t="s">
        <v>18390</v>
      </c>
      <c r="AK1335" t="s">
        <v>18391</v>
      </c>
      <c r="AL1335">
        <v>92036</v>
      </c>
      <c r="AM1335" t="s">
        <v>18392</v>
      </c>
      <c r="AN1335" t="s">
        <v>18397</v>
      </c>
    </row>
    <row r="1336" spans="1:40" ht="72" x14ac:dyDescent="0.3">
      <c r="A1336" t="s">
        <v>6643</v>
      </c>
      <c r="B1336" s="2" t="s">
        <v>15</v>
      </c>
      <c r="C1336" s="3">
        <v>40025</v>
      </c>
      <c r="D1336" t="s">
        <v>193</v>
      </c>
      <c r="E1336" t="s">
        <v>6644</v>
      </c>
      <c r="F1336" t="s">
        <v>559</v>
      </c>
      <c r="G1336" t="s">
        <v>6645</v>
      </c>
      <c r="H1336" s="2" t="s">
        <v>106</v>
      </c>
      <c r="I1336" s="2" t="s">
        <v>107</v>
      </c>
      <c r="J1336" s="1" t="s">
        <v>6646</v>
      </c>
      <c r="K1336" s="1">
        <f t="shared" si="90"/>
        <v>1</v>
      </c>
      <c r="L1336" s="1">
        <f t="shared" si="90"/>
        <v>0</v>
      </c>
      <c r="M1336" s="1">
        <f t="shared" si="90"/>
        <v>0</v>
      </c>
      <c r="N1336" s="1">
        <f t="shared" si="90"/>
        <v>0</v>
      </c>
      <c r="O1336" s="1">
        <f t="shared" si="91"/>
        <v>1</v>
      </c>
      <c r="P1336" s="1" t="s">
        <v>18346</v>
      </c>
      <c r="Q1336" s="1">
        <v>1000</v>
      </c>
      <c r="R1336" s="1">
        <v>495</v>
      </c>
      <c r="S1336" s="9">
        <f t="shared" si="93"/>
        <v>1000</v>
      </c>
      <c r="T1336" s="3">
        <v>44456</v>
      </c>
      <c r="U1336" s="8" t="s">
        <v>6647</v>
      </c>
      <c r="V1336" s="3">
        <v>44456</v>
      </c>
      <c r="W1336" s="8" t="s">
        <v>6648</v>
      </c>
      <c r="X1336" s="8">
        <v>10.4</v>
      </c>
      <c r="Y1336" s="10">
        <f t="shared" si="92"/>
        <v>10400</v>
      </c>
      <c r="Z1336" s="10">
        <f>IFERROR(INDEX(EFs!B:B,MATCH(P1336,EFs!A:A,0))*Dataset!Y1336/1000,0)</f>
        <v>9.4472863783999994</v>
      </c>
      <c r="AA1336">
        <v>32.809902000000001</v>
      </c>
      <c r="AB1336">
        <v>-117.121403</v>
      </c>
      <c r="AC1336">
        <v>1</v>
      </c>
      <c r="AD1336" t="s">
        <v>18387</v>
      </c>
      <c r="AE1336">
        <v>9606</v>
      </c>
      <c r="AF1336" t="s">
        <v>18556</v>
      </c>
      <c r="AG1336" t="s">
        <v>18510</v>
      </c>
      <c r="AH1336">
        <v>1900</v>
      </c>
      <c r="AI1336" t="s">
        <v>18389</v>
      </c>
      <c r="AJ1336" t="s">
        <v>18390</v>
      </c>
      <c r="AK1336" t="s">
        <v>18391</v>
      </c>
      <c r="AL1336">
        <v>92123</v>
      </c>
      <c r="AM1336" t="s">
        <v>18392</v>
      </c>
      <c r="AN1336" t="s">
        <v>18393</v>
      </c>
    </row>
    <row r="1337" spans="1:40" ht="28.8" x14ac:dyDescent="0.3">
      <c r="A1337" t="s">
        <v>6649</v>
      </c>
      <c r="B1337" s="2" t="s">
        <v>15</v>
      </c>
      <c r="C1337" s="3">
        <v>40025</v>
      </c>
      <c r="D1337" t="s">
        <v>25</v>
      </c>
      <c r="E1337" t="s">
        <v>6650</v>
      </c>
      <c r="F1337" t="s">
        <v>6651</v>
      </c>
      <c r="G1337" t="s">
        <v>6652</v>
      </c>
      <c r="H1337" s="2" t="s">
        <v>627</v>
      </c>
      <c r="I1337" s="2" t="s">
        <v>306</v>
      </c>
      <c r="J1337" s="1" t="s">
        <v>6653</v>
      </c>
      <c r="K1337" s="1">
        <f t="shared" si="90"/>
        <v>1</v>
      </c>
      <c r="L1337" s="1">
        <f t="shared" si="90"/>
        <v>0</v>
      </c>
      <c r="M1337" s="1">
        <f t="shared" si="90"/>
        <v>0</v>
      </c>
      <c r="N1337" s="1">
        <f t="shared" si="90"/>
        <v>0</v>
      </c>
      <c r="O1337" s="1">
        <f t="shared" si="91"/>
        <v>1</v>
      </c>
      <c r="P1337" s="1" t="s">
        <v>18346</v>
      </c>
      <c r="Q1337" s="1" t="s">
        <v>18355</v>
      </c>
      <c r="R1337" s="1">
        <v>227</v>
      </c>
      <c r="S1337" s="9">
        <f t="shared" si="93"/>
        <v>169.2739</v>
      </c>
      <c r="T1337" s="3">
        <v>44719</v>
      </c>
      <c r="U1337" s="8" t="s">
        <v>6654</v>
      </c>
      <c r="V1337" s="3">
        <v>44719</v>
      </c>
      <c r="W1337" s="8" t="s">
        <v>6655</v>
      </c>
      <c r="X1337" s="8">
        <v>2</v>
      </c>
      <c r="Y1337" s="10">
        <f t="shared" si="92"/>
        <v>338.5478</v>
      </c>
      <c r="Z1337" s="10">
        <f>IFERROR(INDEX(EFs!B:B,MATCH(P1337,EFs!A:A,0))*Dataset!Y1337/1000,0)</f>
        <v>0.30753442494012384</v>
      </c>
      <c r="AA1337">
        <v>32.796641999999999</v>
      </c>
      <c r="AB1337">
        <v>-116.960669</v>
      </c>
      <c r="AC1337">
        <v>1</v>
      </c>
      <c r="AD1337" t="s">
        <v>18387</v>
      </c>
      <c r="AE1337">
        <v>200</v>
      </c>
      <c r="AF1337" t="s">
        <v>19072</v>
      </c>
      <c r="AI1337" t="s">
        <v>18449</v>
      </c>
      <c r="AJ1337" t="s">
        <v>18390</v>
      </c>
      <c r="AK1337" t="s">
        <v>18391</v>
      </c>
      <c r="AL1337">
        <v>92020</v>
      </c>
      <c r="AM1337" t="s">
        <v>18392</v>
      </c>
      <c r="AN1337" t="s">
        <v>18393</v>
      </c>
    </row>
    <row r="1338" spans="1:40" ht="28.8" x14ac:dyDescent="0.3">
      <c r="A1338" t="s">
        <v>6656</v>
      </c>
      <c r="B1338" s="2" t="s">
        <v>15</v>
      </c>
      <c r="C1338" s="3">
        <v>40025</v>
      </c>
      <c r="D1338" t="s">
        <v>25</v>
      </c>
      <c r="E1338" t="s">
        <v>6657</v>
      </c>
      <c r="F1338" t="s">
        <v>72</v>
      </c>
      <c r="G1338" t="s">
        <v>6658</v>
      </c>
      <c r="H1338" s="2" t="s">
        <v>19</v>
      </c>
      <c r="I1338" s="2" t="s">
        <v>20</v>
      </c>
      <c r="J1338" s="1" t="s">
        <v>6659</v>
      </c>
      <c r="K1338" s="1">
        <f t="shared" si="90"/>
        <v>1</v>
      </c>
      <c r="L1338" s="1">
        <f t="shared" si="90"/>
        <v>0</v>
      </c>
      <c r="M1338" s="1">
        <f t="shared" si="90"/>
        <v>0</v>
      </c>
      <c r="N1338" s="1">
        <f t="shared" si="90"/>
        <v>0</v>
      </c>
      <c r="O1338" s="1">
        <f t="shared" si="91"/>
        <v>1</v>
      </c>
      <c r="P1338" s="1" t="s">
        <v>18346</v>
      </c>
      <c r="Q1338" s="1" t="s">
        <v>18355</v>
      </c>
      <c r="R1338" s="1">
        <v>67</v>
      </c>
      <c r="S1338" s="9">
        <f t="shared" si="93"/>
        <v>49.9619</v>
      </c>
      <c r="T1338" s="3">
        <v>44467</v>
      </c>
      <c r="U1338" s="8" t="s">
        <v>6660</v>
      </c>
      <c r="V1338" s="3">
        <v>44467</v>
      </c>
      <c r="W1338" s="8" t="s">
        <v>6661</v>
      </c>
      <c r="X1338" s="8">
        <v>2.7</v>
      </c>
      <c r="Y1338" s="10">
        <f t="shared" si="92"/>
        <v>134.89713</v>
      </c>
      <c r="Z1338" s="10">
        <f>IFERROR(INDEX(EFs!B:B,MATCH(P1338,EFs!A:A,0))*Dataset!Y1338/1000,0)</f>
        <v>0.12253959795521674</v>
      </c>
      <c r="AA1338">
        <v>32.727663999999997</v>
      </c>
      <c r="AB1338">
        <v>-117.18989500000001</v>
      </c>
      <c r="AC1338">
        <v>1</v>
      </c>
      <c r="AD1338" t="s">
        <v>18387</v>
      </c>
      <c r="AE1338">
        <v>1960</v>
      </c>
      <c r="AF1338" t="s">
        <v>18523</v>
      </c>
      <c r="AI1338" t="s">
        <v>18389</v>
      </c>
      <c r="AJ1338" t="s">
        <v>18390</v>
      </c>
      <c r="AK1338" t="s">
        <v>18391</v>
      </c>
      <c r="AL1338">
        <v>92101</v>
      </c>
      <c r="AM1338" t="s">
        <v>18392</v>
      </c>
      <c r="AN1338" t="s">
        <v>18393</v>
      </c>
    </row>
    <row r="1339" spans="1:40" ht="57.6" x14ac:dyDescent="0.3">
      <c r="A1339" t="s">
        <v>6662</v>
      </c>
      <c r="B1339" s="2" t="s">
        <v>15</v>
      </c>
      <c r="C1339" s="3">
        <v>40025</v>
      </c>
      <c r="D1339" t="s">
        <v>193</v>
      </c>
      <c r="E1339" t="s">
        <v>946</v>
      </c>
      <c r="F1339" t="s">
        <v>72</v>
      </c>
      <c r="G1339" t="s">
        <v>6663</v>
      </c>
      <c r="H1339" s="2" t="s">
        <v>511</v>
      </c>
      <c r="I1339" s="2" t="s">
        <v>75</v>
      </c>
      <c r="J1339" s="1" t="s">
        <v>6664</v>
      </c>
      <c r="K1339" s="1">
        <f t="shared" si="90"/>
        <v>1</v>
      </c>
      <c r="L1339" s="1">
        <f t="shared" si="90"/>
        <v>0</v>
      </c>
      <c r="M1339" s="1">
        <f t="shared" si="90"/>
        <v>0</v>
      </c>
      <c r="N1339" s="1">
        <f t="shared" si="90"/>
        <v>0</v>
      </c>
      <c r="O1339" s="1">
        <f t="shared" si="91"/>
        <v>1</v>
      </c>
      <c r="P1339" s="1" t="s">
        <v>18346</v>
      </c>
      <c r="Q1339" s="1">
        <v>40</v>
      </c>
      <c r="R1339" s="1">
        <v>64</v>
      </c>
      <c r="S1339" s="9">
        <f t="shared" si="93"/>
        <v>40</v>
      </c>
      <c r="T1339" s="3">
        <v>44562</v>
      </c>
      <c r="U1339" s="8" t="s">
        <v>6665</v>
      </c>
      <c r="V1339" s="3">
        <v>44562</v>
      </c>
      <c r="W1339" s="8" t="s">
        <v>230</v>
      </c>
      <c r="X1339" s="8">
        <v>10.3</v>
      </c>
      <c r="Y1339" s="10">
        <f t="shared" si="92"/>
        <v>412</v>
      </c>
      <c r="Z1339" s="10">
        <f>IFERROR(INDEX(EFs!B:B,MATCH(P1339,EFs!A:A,0))*Dataset!Y1339/1000,0)</f>
        <v>0.37425788345200001</v>
      </c>
      <c r="AA1339">
        <v>33.038595999999998</v>
      </c>
      <c r="AB1339">
        <v>-117.24189200000001</v>
      </c>
      <c r="AC1339">
        <v>1</v>
      </c>
      <c r="AD1339" t="s">
        <v>18394</v>
      </c>
      <c r="AE1339">
        <v>2035</v>
      </c>
      <c r="AF1339" t="s">
        <v>19073</v>
      </c>
      <c r="AI1339" t="s">
        <v>18485</v>
      </c>
      <c r="AJ1339" t="s">
        <v>18390</v>
      </c>
      <c r="AK1339" t="s">
        <v>18391</v>
      </c>
      <c r="AL1339">
        <v>92024</v>
      </c>
      <c r="AM1339" t="s">
        <v>18392</v>
      </c>
      <c r="AN1339" t="s">
        <v>18397</v>
      </c>
    </row>
    <row r="1340" spans="1:40" ht="57.6" x14ac:dyDescent="0.3">
      <c r="A1340" t="s">
        <v>6666</v>
      </c>
      <c r="B1340" s="2" t="s">
        <v>15</v>
      </c>
      <c r="C1340" s="3">
        <v>40025</v>
      </c>
      <c r="D1340" t="s">
        <v>193</v>
      </c>
      <c r="E1340" t="s">
        <v>6667</v>
      </c>
      <c r="F1340" t="s">
        <v>559</v>
      </c>
      <c r="G1340" t="s">
        <v>6668</v>
      </c>
      <c r="H1340" s="2" t="s">
        <v>201</v>
      </c>
      <c r="I1340" s="2" t="s">
        <v>46</v>
      </c>
      <c r="J1340" s="1" t="s">
        <v>6669</v>
      </c>
      <c r="K1340" s="1">
        <f t="shared" si="90"/>
        <v>1</v>
      </c>
      <c r="L1340" s="1">
        <f t="shared" si="90"/>
        <v>0</v>
      </c>
      <c r="M1340" s="1">
        <f t="shared" si="90"/>
        <v>0</v>
      </c>
      <c r="N1340" s="1">
        <f t="shared" si="90"/>
        <v>0</v>
      </c>
      <c r="O1340" s="1">
        <f t="shared" si="91"/>
        <v>1</v>
      </c>
      <c r="P1340" s="1" t="s">
        <v>18346</v>
      </c>
      <c r="Q1340" s="1" t="s">
        <v>18355</v>
      </c>
      <c r="R1340" s="1">
        <v>250</v>
      </c>
      <c r="S1340" s="9">
        <f t="shared" si="93"/>
        <v>186.42500000000001</v>
      </c>
      <c r="T1340" s="3">
        <v>44754</v>
      </c>
      <c r="U1340" s="8" t="s">
        <v>5971</v>
      </c>
      <c r="V1340" s="3">
        <v>44754</v>
      </c>
      <c r="W1340" s="8" t="s">
        <v>6670</v>
      </c>
      <c r="X1340" s="8">
        <v>10.5</v>
      </c>
      <c r="Y1340" s="10">
        <f t="shared" si="92"/>
        <v>1957.4625000000001</v>
      </c>
      <c r="Z1340" s="10">
        <f>IFERROR(INDEX(EFs!B:B,MATCH(P1340,EFs!A:A,0))*Dataset!Y1340/1000,0)</f>
        <v>1.7781450781229626</v>
      </c>
      <c r="AA1340">
        <v>32.837983000000001</v>
      </c>
      <c r="AB1340">
        <v>-117.28054</v>
      </c>
      <c r="AC1340">
        <v>1</v>
      </c>
      <c r="AD1340" t="s">
        <v>18387</v>
      </c>
      <c r="AE1340">
        <v>7450</v>
      </c>
      <c r="AF1340" t="s">
        <v>19074</v>
      </c>
      <c r="AI1340" t="s">
        <v>18428</v>
      </c>
      <c r="AJ1340" t="s">
        <v>18390</v>
      </c>
      <c r="AK1340" t="s">
        <v>18391</v>
      </c>
      <c r="AL1340">
        <v>92037</v>
      </c>
      <c r="AM1340" t="s">
        <v>18392</v>
      </c>
      <c r="AN1340" t="s">
        <v>18393</v>
      </c>
    </row>
    <row r="1341" spans="1:40" ht="57.6" x14ac:dyDescent="0.3">
      <c r="A1341" t="s">
        <v>6671</v>
      </c>
      <c r="B1341" s="2" t="s">
        <v>15</v>
      </c>
      <c r="C1341" s="3">
        <v>40025</v>
      </c>
      <c r="D1341" t="s">
        <v>193</v>
      </c>
      <c r="E1341" t="s">
        <v>6672</v>
      </c>
      <c r="F1341" t="s">
        <v>6673</v>
      </c>
      <c r="G1341" t="s">
        <v>6674</v>
      </c>
      <c r="H1341" s="2" t="s">
        <v>2860</v>
      </c>
      <c r="I1341" s="2" t="s">
        <v>328</v>
      </c>
      <c r="J1341" s="1" t="s">
        <v>6675</v>
      </c>
      <c r="K1341" s="1">
        <f t="shared" si="90"/>
        <v>1</v>
      </c>
      <c r="L1341" s="1">
        <f t="shared" si="90"/>
        <v>0</v>
      </c>
      <c r="M1341" s="1">
        <f t="shared" si="90"/>
        <v>0</v>
      </c>
      <c r="N1341" s="1">
        <f t="shared" si="90"/>
        <v>0</v>
      </c>
      <c r="O1341" s="1">
        <f t="shared" si="91"/>
        <v>1</v>
      </c>
      <c r="P1341" s="1" t="s">
        <v>18346</v>
      </c>
      <c r="Q1341" s="1">
        <v>100</v>
      </c>
      <c r="R1341" s="1">
        <v>157</v>
      </c>
      <c r="S1341" s="9">
        <f t="shared" si="93"/>
        <v>100</v>
      </c>
      <c r="T1341" s="3">
        <v>44343</v>
      </c>
      <c r="U1341" s="8" t="s">
        <v>6413</v>
      </c>
      <c r="V1341" s="3">
        <v>44727</v>
      </c>
      <c r="W1341" s="8" t="s">
        <v>827</v>
      </c>
      <c r="X1341" s="8">
        <v>12.3</v>
      </c>
      <c r="Y1341" s="10">
        <f t="shared" si="92"/>
        <v>1230</v>
      </c>
      <c r="Z1341" s="10">
        <f>IFERROR(INDEX(EFs!B:B,MATCH(P1341,EFs!A:A,0))*Dataset!Y1341/1000,0)</f>
        <v>1.1173232928300001</v>
      </c>
      <c r="AA1341">
        <v>32.617559999999997</v>
      </c>
      <c r="AB1341">
        <v>-116.18974</v>
      </c>
      <c r="AC1341">
        <v>0.5</v>
      </c>
      <c r="AD1341" t="s">
        <v>18422</v>
      </c>
      <c r="AI1341" t="s">
        <v>18736</v>
      </c>
      <c r="AJ1341" t="s">
        <v>18390</v>
      </c>
      <c r="AK1341" t="s">
        <v>18391</v>
      </c>
      <c r="AL1341">
        <v>91934</v>
      </c>
      <c r="AM1341" t="s">
        <v>18392</v>
      </c>
      <c r="AN1341" t="s">
        <v>18397</v>
      </c>
    </row>
    <row r="1342" spans="1:40" ht="57.6" x14ac:dyDescent="0.3">
      <c r="A1342" t="s">
        <v>6676</v>
      </c>
      <c r="B1342" s="2" t="s">
        <v>15</v>
      </c>
      <c r="C1342" s="3">
        <v>40025</v>
      </c>
      <c r="D1342" t="s">
        <v>193</v>
      </c>
      <c r="E1342" t="s">
        <v>4343</v>
      </c>
      <c r="F1342" t="s">
        <v>6677</v>
      </c>
      <c r="G1342" t="s">
        <v>6678</v>
      </c>
      <c r="H1342" s="2" t="s">
        <v>781</v>
      </c>
      <c r="I1342" s="2" t="s">
        <v>782</v>
      </c>
      <c r="J1342" s="1" t="s">
        <v>6679</v>
      </c>
      <c r="K1342" s="1">
        <f t="shared" si="90"/>
        <v>1</v>
      </c>
      <c r="L1342" s="1">
        <f t="shared" si="90"/>
        <v>0</v>
      </c>
      <c r="M1342" s="1">
        <f t="shared" si="90"/>
        <v>0</v>
      </c>
      <c r="N1342" s="1">
        <f t="shared" si="90"/>
        <v>0</v>
      </c>
      <c r="O1342" s="1">
        <f t="shared" si="91"/>
        <v>1</v>
      </c>
      <c r="P1342" s="1" t="s">
        <v>18346</v>
      </c>
      <c r="Q1342" s="1">
        <v>400</v>
      </c>
      <c r="R1342" s="1">
        <v>591</v>
      </c>
      <c r="S1342" s="9">
        <f t="shared" si="93"/>
        <v>400</v>
      </c>
      <c r="T1342" s="3">
        <v>44327</v>
      </c>
      <c r="U1342" s="8" t="s">
        <v>1963</v>
      </c>
      <c r="V1342" s="3">
        <v>44729</v>
      </c>
      <c r="W1342" s="8" t="s">
        <v>6680</v>
      </c>
      <c r="X1342" s="8">
        <v>12</v>
      </c>
      <c r="Y1342" s="10">
        <f t="shared" si="92"/>
        <v>4800</v>
      </c>
      <c r="Z1342" s="10">
        <f>IFERROR(INDEX(EFs!B:B,MATCH(P1342,EFs!A:A,0))*Dataset!Y1342/1000,0)</f>
        <v>4.3602860208000003</v>
      </c>
      <c r="AA1342">
        <v>32.90851</v>
      </c>
      <c r="AB1342">
        <v>-117.190365</v>
      </c>
      <c r="AC1342">
        <v>1</v>
      </c>
      <c r="AD1342" t="s">
        <v>18387</v>
      </c>
      <c r="AE1342">
        <v>10450</v>
      </c>
      <c r="AF1342" t="s">
        <v>18804</v>
      </c>
      <c r="AI1342" t="s">
        <v>18389</v>
      </c>
      <c r="AJ1342" t="s">
        <v>18390</v>
      </c>
      <c r="AK1342" t="s">
        <v>18391</v>
      </c>
      <c r="AL1342">
        <v>92121</v>
      </c>
      <c r="AM1342" t="s">
        <v>18392</v>
      </c>
      <c r="AN1342" t="s">
        <v>18407</v>
      </c>
    </row>
    <row r="1343" spans="1:40" ht="57.6" x14ac:dyDescent="0.3">
      <c r="A1343" t="s">
        <v>6681</v>
      </c>
      <c r="B1343" s="2" t="s">
        <v>15</v>
      </c>
      <c r="C1343" s="3">
        <v>40025</v>
      </c>
      <c r="D1343" t="s">
        <v>193</v>
      </c>
      <c r="E1343" t="s">
        <v>6682</v>
      </c>
      <c r="F1343" t="s">
        <v>72</v>
      </c>
      <c r="G1343" t="s">
        <v>6683</v>
      </c>
      <c r="H1343" s="2" t="s">
        <v>181</v>
      </c>
      <c r="I1343" s="2" t="s">
        <v>107</v>
      </c>
      <c r="J1343" s="1" t="s">
        <v>6684</v>
      </c>
      <c r="K1343" s="1">
        <f t="shared" si="90"/>
        <v>1</v>
      </c>
      <c r="L1343" s="1">
        <f t="shared" si="90"/>
        <v>0</v>
      </c>
      <c r="M1343" s="1">
        <f t="shared" si="90"/>
        <v>0</v>
      </c>
      <c r="N1343" s="1">
        <f t="shared" si="90"/>
        <v>0</v>
      </c>
      <c r="O1343" s="1">
        <f t="shared" si="91"/>
        <v>1</v>
      </c>
      <c r="P1343" s="1" t="s">
        <v>18346</v>
      </c>
      <c r="Q1343" s="1" t="s">
        <v>18355</v>
      </c>
      <c r="R1343" s="1">
        <v>220</v>
      </c>
      <c r="S1343" s="9">
        <f t="shared" si="93"/>
        <v>164.054</v>
      </c>
      <c r="T1343" s="3">
        <v>44379</v>
      </c>
      <c r="U1343" s="8" t="s">
        <v>6685</v>
      </c>
      <c r="V1343" s="3">
        <v>44379</v>
      </c>
      <c r="W1343" s="8" t="s">
        <v>6686</v>
      </c>
      <c r="X1343" s="8">
        <v>10.5</v>
      </c>
      <c r="Y1343" s="10">
        <f t="shared" si="92"/>
        <v>1722.567</v>
      </c>
      <c r="Z1343" s="10">
        <f>IFERROR(INDEX(EFs!B:B,MATCH(P1343,EFs!A:A,0))*Dataset!Y1343/1000,0)</f>
        <v>1.5647676687482071</v>
      </c>
      <c r="AA1343">
        <v>32.792901000000001</v>
      </c>
      <c r="AB1343">
        <v>-117.06655499999999</v>
      </c>
      <c r="AC1343">
        <v>1</v>
      </c>
      <c r="AD1343" t="s">
        <v>18387</v>
      </c>
      <c r="AE1343">
        <v>6002</v>
      </c>
      <c r="AF1343" t="s">
        <v>19075</v>
      </c>
      <c r="AI1343" t="s">
        <v>18389</v>
      </c>
      <c r="AJ1343" t="s">
        <v>18390</v>
      </c>
      <c r="AK1343" t="s">
        <v>18391</v>
      </c>
      <c r="AL1343">
        <v>92120</v>
      </c>
      <c r="AM1343" t="s">
        <v>18392</v>
      </c>
      <c r="AN1343" t="s">
        <v>18393</v>
      </c>
    </row>
    <row r="1344" spans="1:40" ht="57.6" x14ac:dyDescent="0.3">
      <c r="A1344" t="s">
        <v>6687</v>
      </c>
      <c r="B1344" s="2" t="s">
        <v>15</v>
      </c>
      <c r="C1344" s="3">
        <v>40025</v>
      </c>
      <c r="D1344" t="s">
        <v>193</v>
      </c>
      <c r="E1344" t="s">
        <v>6688</v>
      </c>
      <c r="F1344" t="s">
        <v>6689</v>
      </c>
      <c r="G1344" t="s">
        <v>6690</v>
      </c>
      <c r="H1344" s="2" t="s">
        <v>1542</v>
      </c>
      <c r="I1344" s="2" t="s">
        <v>236</v>
      </c>
      <c r="J1344" s="1" t="s">
        <v>6691</v>
      </c>
      <c r="K1344" s="1">
        <f t="shared" si="90"/>
        <v>1</v>
      </c>
      <c r="L1344" s="1">
        <f t="shared" si="90"/>
        <v>0</v>
      </c>
      <c r="M1344" s="1">
        <f t="shared" si="90"/>
        <v>0</v>
      </c>
      <c r="N1344" s="1">
        <f t="shared" si="90"/>
        <v>0</v>
      </c>
      <c r="O1344" s="1">
        <f t="shared" si="91"/>
        <v>1</v>
      </c>
      <c r="P1344" s="1" t="s">
        <v>18346</v>
      </c>
      <c r="Q1344" s="1">
        <v>500</v>
      </c>
      <c r="R1344" s="1">
        <v>757</v>
      </c>
      <c r="S1344" s="9">
        <f t="shared" si="93"/>
        <v>500</v>
      </c>
      <c r="T1344" s="3">
        <v>44620</v>
      </c>
      <c r="U1344" s="8" t="s">
        <v>6692</v>
      </c>
      <c r="V1344" s="3">
        <v>44620</v>
      </c>
      <c r="W1344" s="8" t="s">
        <v>6693</v>
      </c>
      <c r="X1344" s="8">
        <v>4.7</v>
      </c>
      <c r="Y1344" s="10">
        <f t="shared" si="92"/>
        <v>2350</v>
      </c>
      <c r="Z1344" s="10">
        <f>IFERROR(INDEX(EFs!B:B,MATCH(P1344,EFs!A:A,0))*Dataset!Y1344/1000,0)</f>
        <v>2.1347233643500001</v>
      </c>
      <c r="AA1344">
        <v>32.825189000000002</v>
      </c>
      <c r="AB1344">
        <v>-117.16197099999999</v>
      </c>
      <c r="AC1344">
        <v>1</v>
      </c>
      <c r="AD1344" t="s">
        <v>18394</v>
      </c>
      <c r="AE1344">
        <v>7177</v>
      </c>
      <c r="AF1344" t="s">
        <v>19076</v>
      </c>
      <c r="AI1344" t="s">
        <v>18389</v>
      </c>
      <c r="AJ1344" t="s">
        <v>18390</v>
      </c>
      <c r="AK1344" t="s">
        <v>18391</v>
      </c>
      <c r="AL1344">
        <v>92111</v>
      </c>
      <c r="AM1344" t="s">
        <v>18392</v>
      </c>
      <c r="AN1344" t="s">
        <v>18397</v>
      </c>
    </row>
    <row r="1345" spans="1:40" ht="57.6" x14ac:dyDescent="0.3">
      <c r="A1345" t="s">
        <v>6694</v>
      </c>
      <c r="B1345" s="2" t="s">
        <v>15</v>
      </c>
      <c r="C1345" s="3">
        <v>40025</v>
      </c>
      <c r="D1345" t="s">
        <v>193</v>
      </c>
      <c r="E1345" t="s">
        <v>5945</v>
      </c>
      <c r="G1345" t="s">
        <v>5946</v>
      </c>
      <c r="H1345" s="2" t="s">
        <v>1020</v>
      </c>
      <c r="I1345" s="2" t="s">
        <v>92</v>
      </c>
      <c r="J1345" s="1" t="s">
        <v>6695</v>
      </c>
      <c r="K1345" s="1">
        <f t="shared" si="90"/>
        <v>1</v>
      </c>
      <c r="L1345" s="1">
        <f t="shared" si="90"/>
        <v>0</v>
      </c>
      <c r="M1345" s="1">
        <f t="shared" si="90"/>
        <v>0</v>
      </c>
      <c r="N1345" s="1">
        <f t="shared" si="90"/>
        <v>0</v>
      </c>
      <c r="O1345" s="1">
        <f t="shared" si="91"/>
        <v>1</v>
      </c>
      <c r="P1345" s="1" t="s">
        <v>18346</v>
      </c>
      <c r="Q1345" s="1">
        <v>500</v>
      </c>
      <c r="R1345" s="1">
        <v>764</v>
      </c>
      <c r="S1345" s="9">
        <f t="shared" si="93"/>
        <v>500</v>
      </c>
      <c r="T1345" s="3">
        <v>44672</v>
      </c>
      <c r="U1345" s="8" t="s">
        <v>1650</v>
      </c>
      <c r="V1345" s="3">
        <v>44672</v>
      </c>
      <c r="W1345" s="8" t="s">
        <v>5080</v>
      </c>
      <c r="X1345" s="8">
        <v>1</v>
      </c>
      <c r="Y1345" s="10">
        <f t="shared" si="92"/>
        <v>500</v>
      </c>
      <c r="Z1345" s="10">
        <f>IFERROR(INDEX(EFs!B:B,MATCH(P1345,EFs!A:A,0))*Dataset!Y1345/1000,0)</f>
        <v>0.45419646050000001</v>
      </c>
      <c r="AA1345">
        <v>32.699235000000002</v>
      </c>
      <c r="AB1345">
        <v>-117.209642</v>
      </c>
      <c r="AC1345">
        <v>0.5</v>
      </c>
      <c r="AD1345" t="s">
        <v>18422</v>
      </c>
      <c r="AI1345" t="s">
        <v>18458</v>
      </c>
      <c r="AJ1345" t="s">
        <v>18390</v>
      </c>
      <c r="AK1345" t="s">
        <v>18391</v>
      </c>
      <c r="AL1345">
        <v>92118</v>
      </c>
      <c r="AM1345" t="s">
        <v>18392</v>
      </c>
      <c r="AN1345" t="s">
        <v>18397</v>
      </c>
    </row>
    <row r="1346" spans="1:40" ht="43.2" x14ac:dyDescent="0.3">
      <c r="A1346" t="s">
        <v>6696</v>
      </c>
      <c r="B1346" s="2" t="s">
        <v>15</v>
      </c>
      <c r="C1346" s="3">
        <v>40025</v>
      </c>
      <c r="D1346" t="s">
        <v>25</v>
      </c>
      <c r="E1346" t="s">
        <v>1831</v>
      </c>
      <c r="F1346" t="s">
        <v>1832</v>
      </c>
      <c r="G1346" t="s">
        <v>1833</v>
      </c>
      <c r="H1346" s="2" t="s">
        <v>19</v>
      </c>
      <c r="I1346" s="2" t="s">
        <v>20</v>
      </c>
      <c r="J1346" s="1" t="s">
        <v>6697</v>
      </c>
      <c r="K1346" s="1">
        <f t="shared" si="90"/>
        <v>0</v>
      </c>
      <c r="L1346" s="1">
        <f t="shared" si="90"/>
        <v>0</v>
      </c>
      <c r="M1346" s="1">
        <f t="shared" si="90"/>
        <v>1</v>
      </c>
      <c r="N1346" s="1">
        <f t="shared" ref="N1346:N1409" si="94">IFERROR(IF(SEARCH(N$1,$J1346)&gt;0,1),0)</f>
        <v>0</v>
      </c>
      <c r="O1346" s="1">
        <f t="shared" si="91"/>
        <v>1</v>
      </c>
      <c r="P1346" s="1" t="s">
        <v>18348</v>
      </c>
      <c r="Q1346" s="1">
        <v>80</v>
      </c>
      <c r="R1346" s="1">
        <v>134</v>
      </c>
      <c r="S1346" s="9">
        <f t="shared" si="93"/>
        <v>80</v>
      </c>
      <c r="T1346" s="8"/>
      <c r="U1346" s="8"/>
      <c r="V1346" s="8"/>
      <c r="W1346" s="8"/>
      <c r="X1346" s="8"/>
      <c r="Y1346" s="10">
        <f t="shared" si="92"/>
        <v>0</v>
      </c>
      <c r="Z1346" s="10">
        <f>IFERROR(INDEX(EFs!B:B,MATCH(P1346,EFs!A:A,0))*Dataset!Y1346/1000,0)</f>
        <v>0</v>
      </c>
      <c r="AA1346">
        <v>32.732992000000003</v>
      </c>
      <c r="AB1346">
        <v>-117.139325</v>
      </c>
      <c r="AC1346">
        <v>1</v>
      </c>
      <c r="AD1346" t="s">
        <v>18387</v>
      </c>
      <c r="AE1346">
        <v>2920</v>
      </c>
      <c r="AF1346" t="s">
        <v>18628</v>
      </c>
      <c r="AI1346" t="s">
        <v>18389</v>
      </c>
      <c r="AJ1346" t="s">
        <v>18390</v>
      </c>
      <c r="AK1346" t="s">
        <v>18391</v>
      </c>
      <c r="AL1346">
        <v>92101</v>
      </c>
      <c r="AM1346" t="s">
        <v>18392</v>
      </c>
      <c r="AN1346" t="s">
        <v>18393</v>
      </c>
    </row>
    <row r="1347" spans="1:40" ht="28.8" x14ac:dyDescent="0.3">
      <c r="A1347" t="s">
        <v>6698</v>
      </c>
      <c r="B1347" s="2" t="s">
        <v>15</v>
      </c>
      <c r="C1347" s="3">
        <v>40025</v>
      </c>
      <c r="D1347" t="s">
        <v>25</v>
      </c>
      <c r="E1347" t="s">
        <v>1723</v>
      </c>
      <c r="F1347" t="s">
        <v>6699</v>
      </c>
      <c r="G1347" t="s">
        <v>6700</v>
      </c>
      <c r="H1347" s="2" t="s">
        <v>74</v>
      </c>
      <c r="I1347" s="2" t="s">
        <v>75</v>
      </c>
      <c r="J1347" s="1" t="s">
        <v>6701</v>
      </c>
      <c r="K1347" s="1">
        <f t="shared" ref="K1347:N1410" si="95">IFERROR(IF(SEARCH(K$1,$J1347)&gt;0,1),0)</f>
        <v>1</v>
      </c>
      <c r="L1347" s="1">
        <f t="shared" si="95"/>
        <v>0</v>
      </c>
      <c r="M1347" s="1">
        <f t="shared" si="95"/>
        <v>0</v>
      </c>
      <c r="N1347" s="1">
        <f t="shared" si="94"/>
        <v>0</v>
      </c>
      <c r="O1347" s="1">
        <f t="shared" ref="O1347:O1410" si="96">SUM(K1347:N1347)</f>
        <v>1</v>
      </c>
      <c r="P1347" s="1" t="s">
        <v>18346</v>
      </c>
      <c r="Q1347" s="1" t="s">
        <v>18355</v>
      </c>
      <c r="R1347" s="1">
        <v>66</v>
      </c>
      <c r="S1347" s="9">
        <f t="shared" si="93"/>
        <v>49.216200000000001</v>
      </c>
      <c r="T1347" s="3">
        <v>44562</v>
      </c>
      <c r="U1347" s="8" t="s">
        <v>6702</v>
      </c>
      <c r="V1347" s="3">
        <v>44562</v>
      </c>
      <c r="W1347" s="8" t="s">
        <v>5695</v>
      </c>
      <c r="X1347" s="8">
        <v>0.3</v>
      </c>
      <c r="Y1347" s="10">
        <f t="shared" ref="Y1347:Y1410" si="97">X1347*S1347</f>
        <v>14.764859999999999</v>
      </c>
      <c r="Z1347" s="10">
        <f>IFERROR(INDEX(EFs!B:B,MATCH(P1347,EFs!A:A,0))*Dataset!Y1347/1000,0)</f>
        <v>1.3412294303556059E-2</v>
      </c>
      <c r="AA1347">
        <v>32.972638000000003</v>
      </c>
      <c r="AB1347">
        <v>-117.178365</v>
      </c>
      <c r="AC1347">
        <v>1</v>
      </c>
      <c r="AD1347" t="s">
        <v>18394</v>
      </c>
      <c r="AE1347">
        <v>14177</v>
      </c>
      <c r="AF1347" t="s">
        <v>19077</v>
      </c>
      <c r="AI1347" t="s">
        <v>18404</v>
      </c>
      <c r="AJ1347" t="s">
        <v>18390</v>
      </c>
      <c r="AK1347" t="s">
        <v>18391</v>
      </c>
      <c r="AL1347">
        <v>92091</v>
      </c>
      <c r="AM1347" t="s">
        <v>18392</v>
      </c>
      <c r="AN1347" t="s">
        <v>18397</v>
      </c>
    </row>
    <row r="1348" spans="1:40" ht="43.2" x14ac:dyDescent="0.3">
      <c r="A1348" t="s">
        <v>6703</v>
      </c>
      <c r="B1348" s="2" t="s">
        <v>15</v>
      </c>
      <c r="C1348" s="3">
        <v>40025</v>
      </c>
      <c r="D1348" t="s">
        <v>193</v>
      </c>
      <c r="E1348" t="s">
        <v>6704</v>
      </c>
      <c r="F1348" t="s">
        <v>6705</v>
      </c>
      <c r="G1348" t="s">
        <v>6706</v>
      </c>
      <c r="H1348" s="2" t="s">
        <v>781</v>
      </c>
      <c r="I1348" s="2" t="s">
        <v>782</v>
      </c>
      <c r="J1348" s="1" t="s">
        <v>6707</v>
      </c>
      <c r="K1348" s="1">
        <f t="shared" si="95"/>
        <v>1</v>
      </c>
      <c r="L1348" s="1">
        <f t="shared" si="95"/>
        <v>0</v>
      </c>
      <c r="M1348" s="1">
        <f t="shared" si="95"/>
        <v>0</v>
      </c>
      <c r="N1348" s="1">
        <f t="shared" si="94"/>
        <v>0</v>
      </c>
      <c r="O1348" s="1">
        <f t="shared" si="96"/>
        <v>1</v>
      </c>
      <c r="P1348" s="1" t="s">
        <v>18346</v>
      </c>
      <c r="Q1348" s="1" t="s">
        <v>18355</v>
      </c>
      <c r="R1348" s="1">
        <v>685</v>
      </c>
      <c r="S1348" s="9">
        <f t="shared" ref="S1348:S1411" si="98">IFERROR(IF(Q1348&lt;&gt;"",Q1348,R1348*0.7457),"Unknown")</f>
        <v>510.80450000000002</v>
      </c>
      <c r="T1348" s="3">
        <v>44547</v>
      </c>
      <c r="U1348" s="8" t="s">
        <v>6708</v>
      </c>
      <c r="V1348" s="3">
        <v>44547</v>
      </c>
      <c r="W1348" s="8" t="s">
        <v>6709</v>
      </c>
      <c r="X1348" s="8">
        <v>18</v>
      </c>
      <c r="Y1348" s="10">
        <f t="shared" si="97"/>
        <v>9194.4809999999998</v>
      </c>
      <c r="Z1348" s="10">
        <f>IFERROR(INDEX(EFs!B:B,MATCH(P1348,EFs!A:A,0))*Dataset!Y1348/1000,0)</f>
        <v>8.3522014526690018</v>
      </c>
      <c r="AA1348">
        <v>32.888863999999998</v>
      </c>
      <c r="AB1348">
        <v>-117.17330200000001</v>
      </c>
      <c r="AC1348">
        <v>1</v>
      </c>
      <c r="AD1348" t="s">
        <v>18387</v>
      </c>
      <c r="AE1348">
        <v>9410</v>
      </c>
      <c r="AF1348" t="s">
        <v>19078</v>
      </c>
      <c r="AI1348" t="s">
        <v>18389</v>
      </c>
      <c r="AJ1348" t="s">
        <v>18390</v>
      </c>
      <c r="AK1348" t="s">
        <v>18391</v>
      </c>
      <c r="AL1348">
        <v>92121</v>
      </c>
      <c r="AM1348" t="s">
        <v>18392</v>
      </c>
      <c r="AN1348" t="s">
        <v>18393</v>
      </c>
    </row>
    <row r="1349" spans="1:40" ht="43.2" x14ac:dyDescent="0.3">
      <c r="A1349" t="s">
        <v>6710</v>
      </c>
      <c r="B1349" s="2" t="s">
        <v>15</v>
      </c>
      <c r="C1349" s="3">
        <v>40025</v>
      </c>
      <c r="D1349" t="s">
        <v>193</v>
      </c>
      <c r="E1349" t="s">
        <v>5870</v>
      </c>
      <c r="F1349" t="s">
        <v>5871</v>
      </c>
      <c r="G1349" t="s">
        <v>5872</v>
      </c>
      <c r="H1349" s="2" t="s">
        <v>1013</v>
      </c>
      <c r="I1349" s="2" t="s">
        <v>236</v>
      </c>
      <c r="J1349" s="1" t="s">
        <v>6711</v>
      </c>
      <c r="K1349" s="1">
        <f t="shared" si="95"/>
        <v>1</v>
      </c>
      <c r="L1349" s="1">
        <f t="shared" si="95"/>
        <v>0</v>
      </c>
      <c r="M1349" s="1">
        <f t="shared" si="95"/>
        <v>0</v>
      </c>
      <c r="N1349" s="1">
        <f t="shared" si="94"/>
        <v>0</v>
      </c>
      <c r="O1349" s="1">
        <f t="shared" si="96"/>
        <v>1</v>
      </c>
      <c r="P1349" s="1" t="s">
        <v>18346</v>
      </c>
      <c r="Q1349" s="1">
        <v>764</v>
      </c>
      <c r="R1349" s="1">
        <v>26</v>
      </c>
      <c r="S1349" s="9">
        <f t="shared" si="98"/>
        <v>764</v>
      </c>
      <c r="T1349" s="3">
        <v>44792</v>
      </c>
      <c r="U1349" s="8" t="s">
        <v>6712</v>
      </c>
      <c r="V1349" s="3">
        <v>44792</v>
      </c>
      <c r="W1349" s="8" t="s">
        <v>3028</v>
      </c>
      <c r="X1349" s="8">
        <v>5</v>
      </c>
      <c r="Y1349" s="10">
        <f t="shared" si="97"/>
        <v>3820</v>
      </c>
      <c r="Z1349" s="10">
        <f>IFERROR(INDEX(EFs!B:B,MATCH(P1349,EFs!A:A,0))*Dataset!Y1349/1000,0)</f>
        <v>3.4700609582199999</v>
      </c>
      <c r="AA1349">
        <v>32.93591</v>
      </c>
      <c r="AB1349">
        <v>-117.239863</v>
      </c>
      <c r="AC1349">
        <v>1</v>
      </c>
      <c r="AD1349" t="s">
        <v>18387</v>
      </c>
      <c r="AE1349">
        <v>11988</v>
      </c>
      <c r="AF1349" t="s">
        <v>18484</v>
      </c>
      <c r="AG1349" t="s">
        <v>18510</v>
      </c>
      <c r="AH1349">
        <v>120</v>
      </c>
      <c r="AI1349" t="s">
        <v>18389</v>
      </c>
      <c r="AJ1349" t="s">
        <v>18390</v>
      </c>
      <c r="AK1349" t="s">
        <v>18391</v>
      </c>
      <c r="AL1349">
        <v>92130</v>
      </c>
      <c r="AM1349" t="s">
        <v>18392</v>
      </c>
      <c r="AN1349" t="s">
        <v>18393</v>
      </c>
    </row>
    <row r="1350" spans="1:40" ht="43.2" x14ac:dyDescent="0.3">
      <c r="A1350" t="s">
        <v>6713</v>
      </c>
      <c r="B1350" s="2" t="s">
        <v>15</v>
      </c>
      <c r="C1350" s="3">
        <v>40025</v>
      </c>
      <c r="D1350" t="s">
        <v>25</v>
      </c>
      <c r="E1350" t="s">
        <v>6714</v>
      </c>
      <c r="F1350" t="s">
        <v>72</v>
      </c>
      <c r="G1350" t="s">
        <v>6715</v>
      </c>
      <c r="H1350" s="2" t="s">
        <v>313</v>
      </c>
      <c r="I1350" s="2" t="s">
        <v>53</v>
      </c>
      <c r="J1350" s="1" t="s">
        <v>6716</v>
      </c>
      <c r="K1350" s="1">
        <f t="shared" si="95"/>
        <v>0</v>
      </c>
      <c r="L1350" s="1">
        <f t="shared" si="95"/>
        <v>0</v>
      </c>
      <c r="M1350" s="1">
        <f t="shared" si="95"/>
        <v>0</v>
      </c>
      <c r="N1350" s="1">
        <f t="shared" si="94"/>
        <v>1</v>
      </c>
      <c r="O1350" s="1">
        <f t="shared" si="96"/>
        <v>1</v>
      </c>
      <c r="P1350" s="1" t="s">
        <v>18347</v>
      </c>
      <c r="Q1350" s="1" t="s">
        <v>18355</v>
      </c>
      <c r="R1350" s="1">
        <v>117</v>
      </c>
      <c r="S1350" s="9">
        <f t="shared" si="98"/>
        <v>87.246899999999997</v>
      </c>
      <c r="T1350" s="3">
        <v>44594</v>
      </c>
      <c r="U1350" s="8" t="s">
        <v>6717</v>
      </c>
      <c r="V1350" s="3">
        <v>44594</v>
      </c>
      <c r="W1350" s="8" t="s">
        <v>6718</v>
      </c>
      <c r="X1350" s="8">
        <v>1.2</v>
      </c>
      <c r="Y1350" s="10">
        <f t="shared" si="97"/>
        <v>104.69627999999999</v>
      </c>
      <c r="Z1350" s="10">
        <f>IFERROR(INDEX(EFs!B:B,MATCH(P1350,EFs!A:A,0))*Dataset!Y1350/1000,0)</f>
        <v>8.6259265091999993E-2</v>
      </c>
      <c r="AA1350">
        <v>33.142484000000003</v>
      </c>
      <c r="AB1350">
        <v>-117.103188</v>
      </c>
      <c r="AC1350">
        <v>1</v>
      </c>
      <c r="AD1350" t="s">
        <v>18387</v>
      </c>
      <c r="AE1350">
        <v>1500</v>
      </c>
      <c r="AF1350" t="s">
        <v>19079</v>
      </c>
      <c r="AI1350" t="s">
        <v>18421</v>
      </c>
      <c r="AJ1350" t="s">
        <v>18390</v>
      </c>
      <c r="AK1350" t="s">
        <v>18391</v>
      </c>
      <c r="AL1350">
        <v>92026</v>
      </c>
      <c r="AM1350" t="s">
        <v>18392</v>
      </c>
      <c r="AN1350" t="s">
        <v>18393</v>
      </c>
    </row>
    <row r="1351" spans="1:40" ht="57.6" x14ac:dyDescent="0.3">
      <c r="A1351" t="s">
        <v>6719</v>
      </c>
      <c r="B1351" s="2" t="s">
        <v>15</v>
      </c>
      <c r="C1351" s="3">
        <v>40025</v>
      </c>
      <c r="D1351" t="s">
        <v>16</v>
      </c>
      <c r="E1351" t="s">
        <v>6720</v>
      </c>
      <c r="F1351" t="s">
        <v>27</v>
      </c>
      <c r="G1351" t="s">
        <v>6721</v>
      </c>
      <c r="H1351" s="2" t="s">
        <v>1061</v>
      </c>
      <c r="I1351" s="2" t="s">
        <v>53</v>
      </c>
      <c r="J1351" s="1" t="s">
        <v>6722</v>
      </c>
      <c r="K1351" s="1">
        <f t="shared" si="95"/>
        <v>0</v>
      </c>
      <c r="L1351" s="1">
        <f t="shared" si="95"/>
        <v>0</v>
      </c>
      <c r="M1351" s="1">
        <f t="shared" si="95"/>
        <v>0</v>
      </c>
      <c r="N1351" s="1">
        <f t="shared" si="94"/>
        <v>1</v>
      </c>
      <c r="O1351" s="1">
        <f t="shared" si="96"/>
        <v>1</v>
      </c>
      <c r="P1351" s="1" t="s">
        <v>18347</v>
      </c>
      <c r="Q1351" s="1">
        <v>30</v>
      </c>
      <c r="R1351" s="1">
        <v>60</v>
      </c>
      <c r="S1351" s="9">
        <f t="shared" si="98"/>
        <v>30</v>
      </c>
      <c r="T1351" s="3">
        <v>44656</v>
      </c>
      <c r="U1351" s="8" t="s">
        <v>6723</v>
      </c>
      <c r="V1351" s="3">
        <v>44656</v>
      </c>
      <c r="W1351" s="8" t="s">
        <v>6724</v>
      </c>
      <c r="X1351" s="8">
        <v>2.2000000000000002</v>
      </c>
      <c r="Y1351" s="10">
        <f t="shared" si="97"/>
        <v>66</v>
      </c>
      <c r="Z1351" s="10">
        <f>IFERROR(INDEX(EFs!B:B,MATCH(P1351,EFs!A:A,0))*Dataset!Y1351/1000,0)</f>
        <v>5.4377399999999992E-2</v>
      </c>
      <c r="AA1351">
        <v>33.213886000000002</v>
      </c>
      <c r="AB1351">
        <v>-117.18643899999999</v>
      </c>
      <c r="AC1351">
        <v>1</v>
      </c>
      <c r="AD1351" t="s">
        <v>18387</v>
      </c>
      <c r="AE1351">
        <v>402</v>
      </c>
      <c r="AF1351" t="s">
        <v>19080</v>
      </c>
      <c r="AI1351" t="s">
        <v>18416</v>
      </c>
      <c r="AJ1351" t="s">
        <v>18390</v>
      </c>
      <c r="AK1351" t="s">
        <v>18391</v>
      </c>
      <c r="AL1351">
        <v>92084</v>
      </c>
      <c r="AM1351" t="s">
        <v>18392</v>
      </c>
      <c r="AN1351" t="s">
        <v>18407</v>
      </c>
    </row>
    <row r="1352" spans="1:40" ht="57.6" x14ac:dyDescent="0.3">
      <c r="A1352" t="s">
        <v>6725</v>
      </c>
      <c r="B1352" s="2" t="s">
        <v>15</v>
      </c>
      <c r="C1352" s="3">
        <v>40025</v>
      </c>
      <c r="D1352" t="s">
        <v>193</v>
      </c>
      <c r="E1352" t="s">
        <v>6726</v>
      </c>
      <c r="G1352" t="s">
        <v>6727</v>
      </c>
      <c r="H1352" s="2" t="s">
        <v>1319</v>
      </c>
      <c r="I1352" s="2" t="s">
        <v>62</v>
      </c>
      <c r="J1352" s="1" t="s">
        <v>6728</v>
      </c>
      <c r="K1352" s="1">
        <f t="shared" si="95"/>
        <v>1</v>
      </c>
      <c r="L1352" s="1">
        <f t="shared" si="95"/>
        <v>0</v>
      </c>
      <c r="M1352" s="1">
        <f t="shared" si="95"/>
        <v>0</v>
      </c>
      <c r="N1352" s="1">
        <f t="shared" si="94"/>
        <v>0</v>
      </c>
      <c r="O1352" s="1">
        <f t="shared" si="96"/>
        <v>1</v>
      </c>
      <c r="P1352" s="1" t="s">
        <v>18346</v>
      </c>
      <c r="Q1352" s="1">
        <v>200</v>
      </c>
      <c r="R1352" s="1">
        <v>314</v>
      </c>
      <c r="S1352" s="9">
        <f t="shared" si="98"/>
        <v>200</v>
      </c>
      <c r="T1352" s="3">
        <v>44516</v>
      </c>
      <c r="U1352" s="8" t="s">
        <v>5000</v>
      </c>
      <c r="V1352" s="3">
        <v>44630</v>
      </c>
      <c r="W1352" s="8" t="s">
        <v>2245</v>
      </c>
      <c r="X1352" s="8">
        <v>6.6</v>
      </c>
      <c r="Y1352" s="10">
        <f t="shared" si="97"/>
        <v>1320</v>
      </c>
      <c r="Z1352" s="10">
        <f>IFERROR(INDEX(EFs!B:B,MATCH(P1352,EFs!A:A,0))*Dataset!Y1352/1000,0)</f>
        <v>1.1990786557199999</v>
      </c>
      <c r="AA1352">
        <v>32.766191999999997</v>
      </c>
      <c r="AB1352">
        <v>-117.024027</v>
      </c>
      <c r="AC1352">
        <v>1</v>
      </c>
      <c r="AD1352" t="s">
        <v>18394</v>
      </c>
      <c r="AE1352">
        <v>8034</v>
      </c>
      <c r="AF1352" t="s">
        <v>19081</v>
      </c>
      <c r="AI1352" t="s">
        <v>18460</v>
      </c>
      <c r="AJ1352" t="s">
        <v>18390</v>
      </c>
      <c r="AK1352" t="s">
        <v>18391</v>
      </c>
      <c r="AL1352">
        <v>91942</v>
      </c>
      <c r="AM1352" t="s">
        <v>18392</v>
      </c>
      <c r="AN1352" t="s">
        <v>18397</v>
      </c>
    </row>
    <row r="1353" spans="1:40" ht="72" x14ac:dyDescent="0.3">
      <c r="A1353" t="s">
        <v>6729</v>
      </c>
      <c r="B1353" s="2" t="s">
        <v>15</v>
      </c>
      <c r="C1353" s="3">
        <v>40025</v>
      </c>
      <c r="D1353" t="s">
        <v>193</v>
      </c>
      <c r="E1353" t="s">
        <v>4560</v>
      </c>
      <c r="F1353" t="s">
        <v>161</v>
      </c>
      <c r="G1353" t="s">
        <v>6730</v>
      </c>
      <c r="H1353" s="2" t="s">
        <v>163</v>
      </c>
      <c r="I1353" s="2" t="s">
        <v>164</v>
      </c>
      <c r="J1353" s="1" t="s">
        <v>6731</v>
      </c>
      <c r="K1353" s="1">
        <f t="shared" si="95"/>
        <v>1</v>
      </c>
      <c r="L1353" s="1">
        <f t="shared" si="95"/>
        <v>0</v>
      </c>
      <c r="M1353" s="1">
        <f t="shared" si="95"/>
        <v>0</v>
      </c>
      <c r="N1353" s="1">
        <f t="shared" si="94"/>
        <v>0</v>
      </c>
      <c r="O1353" s="1">
        <f t="shared" si="96"/>
        <v>1</v>
      </c>
      <c r="P1353" s="1" t="s">
        <v>18346</v>
      </c>
      <c r="Q1353" s="1">
        <v>179</v>
      </c>
      <c r="R1353" s="1">
        <v>2922</v>
      </c>
      <c r="S1353" s="9">
        <f t="shared" si="98"/>
        <v>179</v>
      </c>
      <c r="T1353" s="3">
        <v>44434</v>
      </c>
      <c r="U1353" s="8" t="s">
        <v>6732</v>
      </c>
      <c r="V1353" s="3">
        <v>44434</v>
      </c>
      <c r="W1353" s="8" t="s">
        <v>6733</v>
      </c>
      <c r="X1353" s="8">
        <v>52.5</v>
      </c>
      <c r="Y1353" s="10">
        <f t="shared" si="97"/>
        <v>9397.5</v>
      </c>
      <c r="Z1353" s="10">
        <f>IFERROR(INDEX(EFs!B:B,MATCH(P1353,EFs!A:A,0))*Dataset!Y1353/1000,0)</f>
        <v>8.5366224750975004</v>
      </c>
      <c r="AA1353">
        <v>33.387723000000001</v>
      </c>
      <c r="AB1353">
        <v>-117.44475799999999</v>
      </c>
      <c r="AC1353">
        <v>0.5</v>
      </c>
      <c r="AD1353" t="s">
        <v>18422</v>
      </c>
      <c r="AI1353" t="s">
        <v>18423</v>
      </c>
      <c r="AJ1353" t="s">
        <v>18390</v>
      </c>
      <c r="AK1353" t="s">
        <v>18391</v>
      </c>
      <c r="AL1353">
        <v>92055</v>
      </c>
      <c r="AM1353" t="s">
        <v>18392</v>
      </c>
      <c r="AN1353" t="s">
        <v>18397</v>
      </c>
    </row>
    <row r="1354" spans="1:40" ht="43.2" x14ac:dyDescent="0.3">
      <c r="A1354" t="s">
        <v>6734</v>
      </c>
      <c r="B1354" s="2" t="s">
        <v>15</v>
      </c>
      <c r="C1354" s="3">
        <v>40025</v>
      </c>
      <c r="D1354" t="s">
        <v>193</v>
      </c>
      <c r="E1354" t="s">
        <v>1196</v>
      </c>
      <c r="F1354" t="s">
        <v>1832</v>
      </c>
      <c r="G1354" t="s">
        <v>1833</v>
      </c>
      <c r="H1354" s="2" t="s">
        <v>19</v>
      </c>
      <c r="I1354" s="2" t="s">
        <v>20</v>
      </c>
      <c r="J1354" s="1" t="s">
        <v>6735</v>
      </c>
      <c r="K1354" s="1">
        <f t="shared" si="95"/>
        <v>1</v>
      </c>
      <c r="L1354" s="1">
        <f t="shared" si="95"/>
        <v>0</v>
      </c>
      <c r="M1354" s="1">
        <f t="shared" si="95"/>
        <v>0</v>
      </c>
      <c r="N1354" s="1">
        <f t="shared" si="94"/>
        <v>0</v>
      </c>
      <c r="O1354" s="1">
        <f t="shared" si="96"/>
        <v>1</v>
      </c>
      <c r="P1354" s="1" t="s">
        <v>18346</v>
      </c>
      <c r="Q1354" s="1">
        <v>130</v>
      </c>
      <c r="R1354" s="1">
        <v>198</v>
      </c>
      <c r="S1354" s="9">
        <f t="shared" si="98"/>
        <v>130</v>
      </c>
      <c r="T1354" s="8"/>
      <c r="U1354" s="8"/>
      <c r="V1354" s="8"/>
      <c r="W1354" s="8"/>
      <c r="X1354" s="8"/>
      <c r="Y1354" s="10">
        <f t="shared" si="97"/>
        <v>0</v>
      </c>
      <c r="Z1354" s="10">
        <f>IFERROR(INDEX(EFs!B:B,MATCH(P1354,EFs!A:A,0))*Dataset!Y1354/1000,0)</f>
        <v>0</v>
      </c>
      <c r="AA1354">
        <v>32.732992000000003</v>
      </c>
      <c r="AB1354">
        <v>-117.139325</v>
      </c>
      <c r="AC1354">
        <v>1</v>
      </c>
      <c r="AD1354" t="s">
        <v>18387</v>
      </c>
      <c r="AE1354">
        <v>2920</v>
      </c>
      <c r="AF1354" t="s">
        <v>18628</v>
      </c>
      <c r="AI1354" t="s">
        <v>18389</v>
      </c>
      <c r="AJ1354" t="s">
        <v>18390</v>
      </c>
      <c r="AK1354" t="s">
        <v>18391</v>
      </c>
      <c r="AL1354">
        <v>92101</v>
      </c>
      <c r="AM1354" t="s">
        <v>18392</v>
      </c>
      <c r="AN1354" t="s">
        <v>18393</v>
      </c>
    </row>
    <row r="1355" spans="1:40" ht="57.6" x14ac:dyDescent="0.3">
      <c r="A1355" t="s">
        <v>6736</v>
      </c>
      <c r="B1355" s="2" t="s">
        <v>15</v>
      </c>
      <c r="C1355" s="3">
        <v>40025</v>
      </c>
      <c r="D1355" t="s">
        <v>193</v>
      </c>
      <c r="E1355" t="s">
        <v>167</v>
      </c>
      <c r="F1355" t="s">
        <v>161</v>
      </c>
      <c r="G1355" t="s">
        <v>190</v>
      </c>
      <c r="H1355" s="2" t="s">
        <v>163</v>
      </c>
      <c r="I1355" s="2" t="s">
        <v>164</v>
      </c>
      <c r="J1355" s="1" t="s">
        <v>6737</v>
      </c>
      <c r="K1355" s="1">
        <f t="shared" si="95"/>
        <v>0</v>
      </c>
      <c r="L1355" s="1">
        <f t="shared" si="95"/>
        <v>0</v>
      </c>
      <c r="M1355" s="1">
        <f t="shared" si="95"/>
        <v>0</v>
      </c>
      <c r="N1355" s="1">
        <f t="shared" si="94"/>
        <v>0</v>
      </c>
      <c r="O1355" s="1">
        <f t="shared" si="96"/>
        <v>0</v>
      </c>
      <c r="P1355" s="1" t="s">
        <v>18352</v>
      </c>
      <c r="Q1355" s="1">
        <v>117</v>
      </c>
      <c r="R1355" s="1">
        <v>157</v>
      </c>
      <c r="S1355" s="9">
        <f t="shared" si="98"/>
        <v>117</v>
      </c>
      <c r="T1355" s="8"/>
      <c r="U1355" s="8"/>
      <c r="V1355" s="8"/>
      <c r="W1355" s="8"/>
      <c r="X1355" s="8"/>
      <c r="Y1355" s="10">
        <f t="shared" si="97"/>
        <v>0</v>
      </c>
      <c r="Z1355" s="10">
        <f>IFERROR(INDEX(EFs!B:B,MATCH(P1355,EFs!A:A,0))*Dataset!Y1355/1000,0)</f>
        <v>0</v>
      </c>
      <c r="AA1355">
        <v>33.387723000000001</v>
      </c>
      <c r="AB1355">
        <v>-117.44475799999999</v>
      </c>
      <c r="AC1355">
        <v>1</v>
      </c>
      <c r="AD1355" t="s">
        <v>18422</v>
      </c>
      <c r="AI1355" t="s">
        <v>18423</v>
      </c>
      <c r="AJ1355" t="s">
        <v>18390</v>
      </c>
      <c r="AK1355" t="s">
        <v>18391</v>
      </c>
      <c r="AL1355">
        <v>92055</v>
      </c>
      <c r="AM1355" t="s">
        <v>18392</v>
      </c>
      <c r="AN1355" t="s">
        <v>18397</v>
      </c>
    </row>
    <row r="1356" spans="1:40" ht="28.8" x14ac:dyDescent="0.3">
      <c r="A1356" t="s">
        <v>6738</v>
      </c>
      <c r="B1356" s="2" t="s">
        <v>15</v>
      </c>
      <c r="C1356" s="3">
        <v>40025</v>
      </c>
      <c r="D1356" t="s">
        <v>25</v>
      </c>
      <c r="E1356" t="s">
        <v>6739</v>
      </c>
      <c r="F1356" t="s">
        <v>6740</v>
      </c>
      <c r="G1356" t="s">
        <v>6741</v>
      </c>
      <c r="H1356" s="2" t="s">
        <v>19</v>
      </c>
      <c r="I1356" s="2" t="s">
        <v>20</v>
      </c>
      <c r="J1356" s="1" t="s">
        <v>6742</v>
      </c>
      <c r="K1356" s="1">
        <f t="shared" si="95"/>
        <v>1</v>
      </c>
      <c r="L1356" s="1">
        <f t="shared" si="95"/>
        <v>0</v>
      </c>
      <c r="M1356" s="1">
        <f t="shared" si="95"/>
        <v>0</v>
      </c>
      <c r="N1356" s="1">
        <f t="shared" si="94"/>
        <v>0</v>
      </c>
      <c r="O1356" s="1">
        <f t="shared" si="96"/>
        <v>1</v>
      </c>
      <c r="P1356" s="1" t="s">
        <v>18346</v>
      </c>
      <c r="Q1356" s="1" t="s">
        <v>18355</v>
      </c>
      <c r="R1356" s="1">
        <v>355</v>
      </c>
      <c r="S1356" s="9">
        <f t="shared" si="98"/>
        <v>264.7235</v>
      </c>
      <c r="T1356" s="8"/>
      <c r="U1356" s="8"/>
      <c r="V1356" s="8"/>
      <c r="W1356" s="8"/>
      <c r="X1356" s="8"/>
      <c r="Y1356" s="10">
        <f t="shared" si="97"/>
        <v>0</v>
      </c>
      <c r="Z1356" s="10">
        <f>IFERROR(INDEX(EFs!B:B,MATCH(P1356,EFs!A:A,0))*Dataset!Y1356/1000,0)</f>
        <v>0</v>
      </c>
      <c r="AA1356">
        <v>32.721347000000002</v>
      </c>
      <c r="AB1356">
        <v>-117.15874700000001</v>
      </c>
      <c r="AC1356">
        <v>1</v>
      </c>
      <c r="AD1356" t="s">
        <v>18387</v>
      </c>
      <c r="AE1356">
        <v>1514</v>
      </c>
      <c r="AF1356" t="s">
        <v>18876</v>
      </c>
      <c r="AI1356" t="s">
        <v>18389</v>
      </c>
      <c r="AJ1356" t="s">
        <v>18390</v>
      </c>
      <c r="AK1356" t="s">
        <v>18391</v>
      </c>
      <c r="AL1356">
        <v>92101</v>
      </c>
      <c r="AM1356" t="s">
        <v>18392</v>
      </c>
      <c r="AN1356" t="s">
        <v>18393</v>
      </c>
    </row>
    <row r="1357" spans="1:40" ht="43.2" x14ac:dyDescent="0.3">
      <c r="A1357" t="s">
        <v>6743</v>
      </c>
      <c r="B1357" s="2" t="s">
        <v>15</v>
      </c>
      <c r="C1357" s="3">
        <v>40025</v>
      </c>
      <c r="D1357" t="s">
        <v>193</v>
      </c>
      <c r="E1357" t="s">
        <v>6744</v>
      </c>
      <c r="F1357" t="s">
        <v>72</v>
      </c>
      <c r="G1357" t="s">
        <v>6745</v>
      </c>
      <c r="H1357" s="2" t="s">
        <v>74</v>
      </c>
      <c r="I1357" s="2" t="s">
        <v>75</v>
      </c>
      <c r="J1357" s="1" t="s">
        <v>6746</v>
      </c>
      <c r="K1357" s="1">
        <f t="shared" si="95"/>
        <v>1</v>
      </c>
      <c r="L1357" s="1">
        <f t="shared" si="95"/>
        <v>0</v>
      </c>
      <c r="M1357" s="1">
        <f t="shared" si="95"/>
        <v>0</v>
      </c>
      <c r="N1357" s="1">
        <f t="shared" si="94"/>
        <v>0</v>
      </c>
      <c r="O1357" s="1">
        <f t="shared" si="96"/>
        <v>1</v>
      </c>
      <c r="P1357" s="1" t="s">
        <v>18346</v>
      </c>
      <c r="Q1357" s="1">
        <v>40</v>
      </c>
      <c r="R1357" s="1">
        <v>64</v>
      </c>
      <c r="S1357" s="9">
        <f t="shared" si="98"/>
        <v>40</v>
      </c>
      <c r="T1357" s="8"/>
      <c r="U1357" s="8"/>
      <c r="V1357" s="8"/>
      <c r="W1357" s="8"/>
      <c r="X1357" s="8"/>
      <c r="Y1357" s="10">
        <f t="shared" si="97"/>
        <v>0</v>
      </c>
      <c r="Z1357" s="10">
        <f>IFERROR(INDEX(EFs!B:B,MATCH(P1357,EFs!A:A,0))*Dataset!Y1357/1000,0)</f>
        <v>0</v>
      </c>
      <c r="AA1357">
        <v>33.057882999999997</v>
      </c>
      <c r="AB1357">
        <v>-117.17881300000001</v>
      </c>
      <c r="AC1357">
        <v>1</v>
      </c>
      <c r="AD1357" t="s">
        <v>18394</v>
      </c>
      <c r="AE1357">
        <v>18574</v>
      </c>
      <c r="AF1357" t="s">
        <v>19082</v>
      </c>
      <c r="AI1357" t="s">
        <v>18404</v>
      </c>
      <c r="AJ1357" t="s">
        <v>18390</v>
      </c>
      <c r="AK1357" t="s">
        <v>18391</v>
      </c>
      <c r="AL1357">
        <v>92091</v>
      </c>
      <c r="AM1357" t="s">
        <v>18392</v>
      </c>
      <c r="AN1357" t="s">
        <v>18397</v>
      </c>
    </row>
    <row r="1358" spans="1:40" ht="28.8" x14ac:dyDescent="0.3">
      <c r="A1358" t="s">
        <v>6747</v>
      </c>
      <c r="B1358" s="2" t="s">
        <v>15</v>
      </c>
      <c r="C1358" s="3">
        <v>40025</v>
      </c>
      <c r="D1358" t="s">
        <v>25</v>
      </c>
      <c r="E1358" t="s">
        <v>6688</v>
      </c>
      <c r="F1358" t="s">
        <v>6689</v>
      </c>
      <c r="G1358" t="s">
        <v>6690</v>
      </c>
      <c r="H1358" s="2" t="s">
        <v>1542</v>
      </c>
      <c r="I1358" s="2" t="s">
        <v>236</v>
      </c>
      <c r="J1358" s="1" t="s">
        <v>6748</v>
      </c>
      <c r="K1358" s="1">
        <f t="shared" si="95"/>
        <v>1</v>
      </c>
      <c r="L1358" s="1">
        <f t="shared" si="95"/>
        <v>0</v>
      </c>
      <c r="M1358" s="1">
        <f t="shared" si="95"/>
        <v>0</v>
      </c>
      <c r="N1358" s="1">
        <f t="shared" si="94"/>
        <v>0</v>
      </c>
      <c r="O1358" s="1">
        <f t="shared" si="96"/>
        <v>1</v>
      </c>
      <c r="P1358" s="1" t="s">
        <v>18346</v>
      </c>
      <c r="Q1358" s="1" t="s">
        <v>18355</v>
      </c>
      <c r="R1358" s="1">
        <v>80</v>
      </c>
      <c r="S1358" s="9">
        <f t="shared" si="98"/>
        <v>59.656000000000006</v>
      </c>
      <c r="T1358" s="3">
        <v>44620</v>
      </c>
      <c r="U1358" s="8" t="s">
        <v>6749</v>
      </c>
      <c r="V1358" s="3">
        <v>44620</v>
      </c>
      <c r="W1358" s="8" t="s">
        <v>6750</v>
      </c>
      <c r="X1358" s="8">
        <v>5.9</v>
      </c>
      <c r="Y1358" s="10">
        <f t="shared" si="97"/>
        <v>351.97040000000004</v>
      </c>
      <c r="Z1358" s="10">
        <f>IFERROR(INDEX(EFs!B:B,MATCH(P1358,EFs!A:A,0))*Dataset!Y1358/1000,0)</f>
        <v>0.31972741976153846</v>
      </c>
      <c r="AA1358">
        <v>32.825189000000002</v>
      </c>
      <c r="AB1358">
        <v>-117.16197099999999</v>
      </c>
      <c r="AC1358">
        <v>1</v>
      </c>
      <c r="AD1358" t="s">
        <v>18394</v>
      </c>
      <c r="AE1358">
        <v>7177</v>
      </c>
      <c r="AF1358" t="s">
        <v>19076</v>
      </c>
      <c r="AI1358" t="s">
        <v>18389</v>
      </c>
      <c r="AJ1358" t="s">
        <v>18390</v>
      </c>
      <c r="AK1358" t="s">
        <v>18391</v>
      </c>
      <c r="AL1358">
        <v>92111</v>
      </c>
      <c r="AM1358" t="s">
        <v>18392</v>
      </c>
      <c r="AN1358" t="s">
        <v>18397</v>
      </c>
    </row>
    <row r="1359" spans="1:40" ht="28.8" x14ac:dyDescent="0.3">
      <c r="A1359" t="s">
        <v>6751</v>
      </c>
      <c r="B1359" s="2" t="s">
        <v>15</v>
      </c>
      <c r="C1359" s="3">
        <v>40025</v>
      </c>
      <c r="D1359" t="s">
        <v>25</v>
      </c>
      <c r="E1359" t="s">
        <v>6752</v>
      </c>
      <c r="G1359" t="s">
        <v>6753</v>
      </c>
      <c r="H1359" s="2" t="s">
        <v>797</v>
      </c>
      <c r="I1359" s="2" t="s">
        <v>30</v>
      </c>
      <c r="J1359" s="1" t="s">
        <v>6754</v>
      </c>
      <c r="K1359" s="1">
        <f t="shared" si="95"/>
        <v>1</v>
      </c>
      <c r="L1359" s="1">
        <f t="shared" si="95"/>
        <v>0</v>
      </c>
      <c r="M1359" s="1">
        <f t="shared" si="95"/>
        <v>0</v>
      </c>
      <c r="N1359" s="1">
        <f t="shared" si="94"/>
        <v>0</v>
      </c>
      <c r="O1359" s="1">
        <f t="shared" si="96"/>
        <v>1</v>
      </c>
      <c r="P1359" s="1" t="s">
        <v>18346</v>
      </c>
      <c r="Q1359" s="1" t="s">
        <v>18355</v>
      </c>
      <c r="R1359" s="1">
        <v>80</v>
      </c>
      <c r="S1359" s="9">
        <f t="shared" si="98"/>
        <v>59.656000000000006</v>
      </c>
      <c r="T1359" s="3">
        <v>44663</v>
      </c>
      <c r="U1359" s="8" t="s">
        <v>6755</v>
      </c>
      <c r="V1359" s="3">
        <v>44663</v>
      </c>
      <c r="W1359" s="8" t="s">
        <v>5501</v>
      </c>
      <c r="X1359" s="8">
        <v>1.6</v>
      </c>
      <c r="Y1359" s="10">
        <f t="shared" si="97"/>
        <v>95.449600000000018</v>
      </c>
      <c r="Z1359" s="10">
        <f>IFERROR(INDEX(EFs!B:B,MATCH(P1359,EFs!A:A,0))*Dataset!Y1359/1000,0)</f>
        <v>8.6705740952281618E-2</v>
      </c>
      <c r="AA1359">
        <v>32.964722000000002</v>
      </c>
      <c r="AB1359">
        <v>-117.09580699999999</v>
      </c>
      <c r="AC1359">
        <v>0.79</v>
      </c>
      <c r="AD1359" t="s">
        <v>18652</v>
      </c>
      <c r="AF1359" t="s">
        <v>19083</v>
      </c>
      <c r="AI1359" t="s">
        <v>18389</v>
      </c>
      <c r="AJ1359" t="s">
        <v>18390</v>
      </c>
      <c r="AK1359" t="s">
        <v>18391</v>
      </c>
      <c r="AL1359">
        <v>92129</v>
      </c>
      <c r="AM1359" t="s">
        <v>18392</v>
      </c>
      <c r="AN1359" t="s">
        <v>18397</v>
      </c>
    </row>
    <row r="1360" spans="1:40" ht="28.8" x14ac:dyDescent="0.3">
      <c r="A1360" t="s">
        <v>6756</v>
      </c>
      <c r="B1360" s="2" t="s">
        <v>15</v>
      </c>
      <c r="C1360" s="3">
        <v>40025</v>
      </c>
      <c r="D1360" t="s">
        <v>25</v>
      </c>
      <c r="E1360" t="s">
        <v>6752</v>
      </c>
      <c r="F1360" t="s">
        <v>6757</v>
      </c>
      <c r="G1360" t="s">
        <v>6758</v>
      </c>
      <c r="H1360" s="2" t="s">
        <v>372</v>
      </c>
      <c r="I1360" s="2" t="s">
        <v>62</v>
      </c>
      <c r="J1360" s="1" t="s">
        <v>6759</v>
      </c>
      <c r="K1360" s="1">
        <f t="shared" si="95"/>
        <v>1</v>
      </c>
      <c r="L1360" s="1">
        <f t="shared" si="95"/>
        <v>0</v>
      </c>
      <c r="M1360" s="1">
        <f t="shared" si="95"/>
        <v>0</v>
      </c>
      <c r="N1360" s="1">
        <f t="shared" si="94"/>
        <v>0</v>
      </c>
      <c r="O1360" s="1">
        <f t="shared" si="96"/>
        <v>1</v>
      </c>
      <c r="P1360" s="1" t="s">
        <v>18346</v>
      </c>
      <c r="Q1360" s="1" t="s">
        <v>18355</v>
      </c>
      <c r="R1360" s="1">
        <v>250</v>
      </c>
      <c r="S1360" s="9">
        <f t="shared" si="98"/>
        <v>186.42500000000001</v>
      </c>
      <c r="T1360" s="3">
        <v>44546</v>
      </c>
      <c r="U1360" s="8" t="s">
        <v>1110</v>
      </c>
      <c r="V1360" s="3">
        <v>44677</v>
      </c>
      <c r="W1360" s="8" t="s">
        <v>6760</v>
      </c>
      <c r="X1360" s="8">
        <v>9.1999999999999993</v>
      </c>
      <c r="Y1360" s="10">
        <f t="shared" si="97"/>
        <v>1715.11</v>
      </c>
      <c r="Z1360" s="10">
        <f>IFERROR(INDEX(EFs!B:B,MATCH(P1360,EFs!A:A,0))*Dataset!Y1360/1000,0)</f>
        <v>1.55799378273631</v>
      </c>
      <c r="AA1360">
        <v>32.751677000000001</v>
      </c>
      <c r="AB1360">
        <v>-117.109669</v>
      </c>
      <c r="AC1360">
        <v>0.79</v>
      </c>
      <c r="AD1360" t="s">
        <v>18429</v>
      </c>
      <c r="AE1360">
        <v>4104</v>
      </c>
      <c r="AF1360" t="s">
        <v>19084</v>
      </c>
      <c r="AI1360" t="s">
        <v>18389</v>
      </c>
      <c r="AJ1360" t="s">
        <v>18390</v>
      </c>
      <c r="AK1360" t="s">
        <v>18391</v>
      </c>
      <c r="AL1360">
        <v>92105</v>
      </c>
      <c r="AM1360" t="s">
        <v>18392</v>
      </c>
      <c r="AN1360" t="s">
        <v>18393</v>
      </c>
    </row>
    <row r="1361" spans="1:40" ht="28.8" x14ac:dyDescent="0.3">
      <c r="A1361" t="s">
        <v>6761</v>
      </c>
      <c r="B1361" s="2" t="s">
        <v>15</v>
      </c>
      <c r="C1361" s="3">
        <v>40025</v>
      </c>
      <c r="D1361" t="s">
        <v>25</v>
      </c>
      <c r="E1361" t="s">
        <v>6752</v>
      </c>
      <c r="F1361" t="s">
        <v>6757</v>
      </c>
      <c r="G1361" t="s">
        <v>6758</v>
      </c>
      <c r="H1361" s="2" t="s">
        <v>372</v>
      </c>
      <c r="I1361" s="2" t="s">
        <v>62</v>
      </c>
      <c r="J1361" s="1" t="s">
        <v>6762</v>
      </c>
      <c r="K1361" s="1">
        <f t="shared" si="95"/>
        <v>1</v>
      </c>
      <c r="L1361" s="1">
        <f t="shared" si="95"/>
        <v>0</v>
      </c>
      <c r="M1361" s="1">
        <f t="shared" si="95"/>
        <v>0</v>
      </c>
      <c r="N1361" s="1">
        <f t="shared" si="94"/>
        <v>0</v>
      </c>
      <c r="O1361" s="1">
        <f t="shared" si="96"/>
        <v>1</v>
      </c>
      <c r="P1361" s="1" t="s">
        <v>18346</v>
      </c>
      <c r="Q1361" s="1" t="s">
        <v>18355</v>
      </c>
      <c r="R1361" s="1">
        <v>250</v>
      </c>
      <c r="S1361" s="9">
        <f t="shared" si="98"/>
        <v>186.42500000000001</v>
      </c>
      <c r="T1361" s="8"/>
      <c r="U1361" s="8"/>
      <c r="V1361" s="8"/>
      <c r="W1361" s="8"/>
      <c r="X1361" s="8"/>
      <c r="Y1361" s="10">
        <f t="shared" si="97"/>
        <v>0</v>
      </c>
      <c r="Z1361" s="10">
        <f>IFERROR(INDEX(EFs!B:B,MATCH(P1361,EFs!A:A,0))*Dataset!Y1361/1000,0)</f>
        <v>0</v>
      </c>
      <c r="AA1361">
        <v>32.751677000000001</v>
      </c>
      <c r="AB1361">
        <v>-117.109669</v>
      </c>
      <c r="AC1361">
        <v>0.79</v>
      </c>
      <c r="AD1361" t="s">
        <v>18429</v>
      </c>
      <c r="AE1361">
        <v>4104</v>
      </c>
      <c r="AF1361" t="s">
        <v>19084</v>
      </c>
      <c r="AI1361" t="s">
        <v>18389</v>
      </c>
      <c r="AJ1361" t="s">
        <v>18390</v>
      </c>
      <c r="AK1361" t="s">
        <v>18391</v>
      </c>
      <c r="AL1361">
        <v>92105</v>
      </c>
      <c r="AM1361" t="s">
        <v>18392</v>
      </c>
      <c r="AN1361" t="s">
        <v>18393</v>
      </c>
    </row>
    <row r="1362" spans="1:40" ht="28.8" x14ac:dyDescent="0.3">
      <c r="A1362" t="s">
        <v>6763</v>
      </c>
      <c r="B1362" s="2" t="s">
        <v>15</v>
      </c>
      <c r="C1362" s="3">
        <v>40025</v>
      </c>
      <c r="D1362" t="s">
        <v>25</v>
      </c>
      <c r="E1362" t="s">
        <v>6752</v>
      </c>
      <c r="F1362" t="s">
        <v>6757</v>
      </c>
      <c r="G1362" t="s">
        <v>6764</v>
      </c>
      <c r="H1362" s="2" t="s">
        <v>106</v>
      </c>
      <c r="I1362" s="2" t="s">
        <v>107</v>
      </c>
      <c r="J1362" s="1" t="s">
        <v>6765</v>
      </c>
      <c r="K1362" s="1">
        <f t="shared" si="95"/>
        <v>1</v>
      </c>
      <c r="L1362" s="1">
        <f t="shared" si="95"/>
        <v>0</v>
      </c>
      <c r="M1362" s="1">
        <f t="shared" si="95"/>
        <v>0</v>
      </c>
      <c r="N1362" s="1">
        <f t="shared" si="94"/>
        <v>0</v>
      </c>
      <c r="O1362" s="1">
        <f t="shared" si="96"/>
        <v>1</v>
      </c>
      <c r="P1362" s="1" t="s">
        <v>18346</v>
      </c>
      <c r="Q1362" s="1" t="s">
        <v>18355</v>
      </c>
      <c r="R1362" s="1">
        <v>80</v>
      </c>
      <c r="S1362" s="9">
        <f t="shared" si="98"/>
        <v>59.656000000000006</v>
      </c>
      <c r="T1362" s="3">
        <v>44562</v>
      </c>
      <c r="U1362" s="8" t="s">
        <v>762</v>
      </c>
      <c r="V1362" s="3">
        <v>44562</v>
      </c>
      <c r="W1362" s="8" t="s">
        <v>149</v>
      </c>
      <c r="X1362" s="8">
        <v>6.1</v>
      </c>
      <c r="Y1362" s="10">
        <f t="shared" si="97"/>
        <v>363.90160000000003</v>
      </c>
      <c r="Z1362" s="10">
        <f>IFERROR(INDEX(EFs!B:B,MATCH(P1362,EFs!A:A,0))*Dataset!Y1362/1000,0)</f>
        <v>0.33056563738057365</v>
      </c>
      <c r="AA1362">
        <v>32.853834999999997</v>
      </c>
      <c r="AB1362">
        <v>-117.119328</v>
      </c>
      <c r="AC1362">
        <v>1</v>
      </c>
      <c r="AD1362" t="s">
        <v>18394</v>
      </c>
      <c r="AE1362">
        <v>6755</v>
      </c>
      <c r="AF1362" t="s">
        <v>18516</v>
      </c>
      <c r="AI1362" t="s">
        <v>18389</v>
      </c>
      <c r="AJ1362" t="s">
        <v>18390</v>
      </c>
      <c r="AK1362" t="s">
        <v>18391</v>
      </c>
      <c r="AL1362">
        <v>92137</v>
      </c>
      <c r="AM1362" t="s">
        <v>18392</v>
      </c>
      <c r="AN1362" t="s">
        <v>18397</v>
      </c>
    </row>
    <row r="1363" spans="1:40" ht="28.8" x14ac:dyDescent="0.3">
      <c r="A1363" t="s">
        <v>6766</v>
      </c>
      <c r="B1363" s="2" t="s">
        <v>15</v>
      </c>
      <c r="C1363" s="3">
        <v>40025</v>
      </c>
      <c r="D1363" t="s">
        <v>25</v>
      </c>
      <c r="E1363" t="s">
        <v>6752</v>
      </c>
      <c r="F1363" t="s">
        <v>6757</v>
      </c>
      <c r="G1363" t="s">
        <v>6767</v>
      </c>
      <c r="H1363" s="2" t="s">
        <v>351</v>
      </c>
      <c r="I1363" s="2" t="s">
        <v>92</v>
      </c>
      <c r="J1363" s="1" t="s">
        <v>6768</v>
      </c>
      <c r="K1363" s="1">
        <f t="shared" si="95"/>
        <v>1</v>
      </c>
      <c r="L1363" s="1">
        <f t="shared" si="95"/>
        <v>0</v>
      </c>
      <c r="M1363" s="1">
        <f t="shared" si="95"/>
        <v>0</v>
      </c>
      <c r="N1363" s="1">
        <f t="shared" si="94"/>
        <v>0</v>
      </c>
      <c r="O1363" s="1">
        <f t="shared" si="96"/>
        <v>1</v>
      </c>
      <c r="P1363" s="1" t="s">
        <v>18346</v>
      </c>
      <c r="Q1363" s="1" t="s">
        <v>18355</v>
      </c>
      <c r="R1363" s="1">
        <v>110</v>
      </c>
      <c r="S1363" s="9">
        <f t="shared" si="98"/>
        <v>82.027000000000001</v>
      </c>
      <c r="T1363" s="3">
        <v>44363</v>
      </c>
      <c r="U1363" s="8" t="s">
        <v>6769</v>
      </c>
      <c r="V1363" s="3">
        <v>44363</v>
      </c>
      <c r="W1363" s="8" t="s">
        <v>6770</v>
      </c>
      <c r="X1363" s="8">
        <v>2.6</v>
      </c>
      <c r="Y1363" s="10">
        <f t="shared" si="97"/>
        <v>213.27020000000002</v>
      </c>
      <c r="Z1363" s="10">
        <f>IFERROR(INDEX(EFs!B:B,MATCH(P1363,EFs!A:A,0))*Dataset!Y1363/1000,0)</f>
        <v>0.19373313994025423</v>
      </c>
      <c r="AA1363">
        <v>32.681897999999997</v>
      </c>
      <c r="AB1363">
        <v>-117.176413</v>
      </c>
      <c r="AC1363">
        <v>0.79</v>
      </c>
      <c r="AD1363" t="s">
        <v>18429</v>
      </c>
      <c r="AE1363">
        <v>1630</v>
      </c>
      <c r="AF1363" t="s">
        <v>19085</v>
      </c>
      <c r="AI1363" t="s">
        <v>18458</v>
      </c>
      <c r="AJ1363" t="s">
        <v>18390</v>
      </c>
      <c r="AK1363" t="s">
        <v>18391</v>
      </c>
      <c r="AL1363">
        <v>92118</v>
      </c>
      <c r="AM1363" t="s">
        <v>18392</v>
      </c>
      <c r="AN1363" t="s">
        <v>18393</v>
      </c>
    </row>
    <row r="1364" spans="1:40" ht="57.6" x14ac:dyDescent="0.3">
      <c r="A1364" t="s">
        <v>6771</v>
      </c>
      <c r="B1364" s="2" t="s">
        <v>15</v>
      </c>
      <c r="C1364" s="3">
        <v>40025</v>
      </c>
      <c r="D1364" t="s">
        <v>193</v>
      </c>
      <c r="E1364" t="s">
        <v>6772</v>
      </c>
      <c r="F1364" t="s">
        <v>6773</v>
      </c>
      <c r="G1364" t="s">
        <v>6774</v>
      </c>
      <c r="H1364" s="2" t="s">
        <v>781</v>
      </c>
      <c r="I1364" s="2" t="s">
        <v>782</v>
      </c>
      <c r="J1364" s="1" t="s">
        <v>6775</v>
      </c>
      <c r="K1364" s="1">
        <f t="shared" si="95"/>
        <v>1</v>
      </c>
      <c r="L1364" s="1">
        <f t="shared" si="95"/>
        <v>0</v>
      </c>
      <c r="M1364" s="1">
        <f t="shared" si="95"/>
        <v>0</v>
      </c>
      <c r="N1364" s="1">
        <f t="shared" si="94"/>
        <v>0</v>
      </c>
      <c r="O1364" s="1">
        <f t="shared" si="96"/>
        <v>1</v>
      </c>
      <c r="P1364" s="1" t="s">
        <v>18346</v>
      </c>
      <c r="Q1364" s="1">
        <v>300</v>
      </c>
      <c r="R1364" s="1">
        <v>490</v>
      </c>
      <c r="S1364" s="9">
        <f t="shared" si="98"/>
        <v>300</v>
      </c>
      <c r="T1364" s="3">
        <v>44441</v>
      </c>
      <c r="U1364" s="8" t="s">
        <v>4265</v>
      </c>
      <c r="V1364" s="3">
        <v>44441</v>
      </c>
      <c r="W1364" s="8" t="s">
        <v>1658</v>
      </c>
      <c r="X1364" s="8">
        <v>1.9</v>
      </c>
      <c r="Y1364" s="10">
        <f t="shared" si="97"/>
        <v>570</v>
      </c>
      <c r="Z1364" s="10">
        <f>IFERROR(INDEX(EFs!B:B,MATCH(P1364,EFs!A:A,0))*Dataset!Y1364/1000,0)</f>
        <v>0.51778396497000001</v>
      </c>
      <c r="AA1364">
        <v>32.889327000000002</v>
      </c>
      <c r="AB1364">
        <v>-117.184421</v>
      </c>
      <c r="AC1364">
        <v>1</v>
      </c>
      <c r="AD1364" t="s">
        <v>18387</v>
      </c>
      <c r="AE1364">
        <v>6154</v>
      </c>
      <c r="AF1364" t="s">
        <v>18631</v>
      </c>
      <c r="AI1364" t="s">
        <v>18389</v>
      </c>
      <c r="AJ1364" t="s">
        <v>18390</v>
      </c>
      <c r="AK1364" t="s">
        <v>18391</v>
      </c>
      <c r="AL1364">
        <v>92121</v>
      </c>
      <c r="AM1364" t="s">
        <v>18392</v>
      </c>
      <c r="AN1364" t="s">
        <v>18393</v>
      </c>
    </row>
    <row r="1365" spans="1:40" ht="86.4" x14ac:dyDescent="0.3">
      <c r="A1365" t="s">
        <v>6776</v>
      </c>
      <c r="B1365" s="2" t="s">
        <v>15</v>
      </c>
      <c r="C1365" s="3">
        <v>40025</v>
      </c>
      <c r="D1365" t="s">
        <v>16</v>
      </c>
      <c r="E1365" t="s">
        <v>6777</v>
      </c>
      <c r="F1365" t="s">
        <v>6778</v>
      </c>
      <c r="G1365" t="s">
        <v>6779</v>
      </c>
      <c r="H1365" s="2" t="s">
        <v>163</v>
      </c>
      <c r="I1365" s="2" t="s">
        <v>164</v>
      </c>
      <c r="J1365" s="1" t="s">
        <v>6780</v>
      </c>
      <c r="K1365" s="1">
        <f t="shared" si="95"/>
        <v>0</v>
      </c>
      <c r="L1365" s="1">
        <f t="shared" si="95"/>
        <v>0</v>
      </c>
      <c r="M1365" s="1">
        <f t="shared" si="95"/>
        <v>0</v>
      </c>
      <c r="N1365" s="1">
        <f t="shared" si="94"/>
        <v>1</v>
      </c>
      <c r="O1365" s="1">
        <f t="shared" si="96"/>
        <v>1</v>
      </c>
      <c r="P1365" s="1" t="s">
        <v>18347</v>
      </c>
      <c r="Q1365" s="1">
        <v>55</v>
      </c>
      <c r="R1365" s="1">
        <v>105</v>
      </c>
      <c r="S1365" s="9">
        <f t="shared" si="98"/>
        <v>55</v>
      </c>
      <c r="T1365" s="8"/>
      <c r="U1365" s="8"/>
      <c r="V1365" s="8"/>
      <c r="W1365" s="8"/>
      <c r="X1365" s="8"/>
      <c r="Y1365" s="10">
        <f t="shared" si="97"/>
        <v>0</v>
      </c>
      <c r="Z1365" s="10">
        <f>IFERROR(INDEX(EFs!B:B,MATCH(P1365,EFs!A:A,0))*Dataset!Y1365/1000,0)</f>
        <v>0</v>
      </c>
      <c r="AA1365">
        <v>33.303449999999998</v>
      </c>
      <c r="AB1365">
        <v>-117.470583</v>
      </c>
      <c r="AC1365">
        <v>0.6</v>
      </c>
      <c r="AD1365" t="s">
        <v>18408</v>
      </c>
      <c r="AF1365" t="s">
        <v>19086</v>
      </c>
      <c r="AI1365" t="s">
        <v>18423</v>
      </c>
      <c r="AJ1365" t="s">
        <v>18390</v>
      </c>
      <c r="AK1365" t="s">
        <v>18391</v>
      </c>
      <c r="AL1365">
        <v>92055</v>
      </c>
      <c r="AM1365" t="s">
        <v>18392</v>
      </c>
      <c r="AN1365" t="s">
        <v>18397</v>
      </c>
    </row>
    <row r="1366" spans="1:40" ht="28.8" x14ac:dyDescent="0.3">
      <c r="A1366" t="s">
        <v>6781</v>
      </c>
      <c r="B1366" s="2" t="s">
        <v>15</v>
      </c>
      <c r="C1366" s="3">
        <v>40025</v>
      </c>
      <c r="D1366" t="s">
        <v>25</v>
      </c>
      <c r="E1366" t="s">
        <v>5094</v>
      </c>
      <c r="G1366" t="s">
        <v>5095</v>
      </c>
      <c r="H1366" s="2" t="s">
        <v>4057</v>
      </c>
      <c r="I1366" s="2" t="s">
        <v>328</v>
      </c>
      <c r="J1366" s="1" t="s">
        <v>6782</v>
      </c>
      <c r="K1366" s="1">
        <f t="shared" si="95"/>
        <v>1</v>
      </c>
      <c r="L1366" s="1">
        <f t="shared" si="95"/>
        <v>0</v>
      </c>
      <c r="M1366" s="1">
        <f t="shared" si="95"/>
        <v>0</v>
      </c>
      <c r="N1366" s="1">
        <f t="shared" si="94"/>
        <v>0</v>
      </c>
      <c r="O1366" s="1">
        <f t="shared" si="96"/>
        <v>1</v>
      </c>
      <c r="P1366" s="1" t="s">
        <v>18346</v>
      </c>
      <c r="Q1366" s="1" t="s">
        <v>18355</v>
      </c>
      <c r="R1366" s="1">
        <v>115</v>
      </c>
      <c r="S1366" s="9">
        <f t="shared" si="98"/>
        <v>85.755499999999998</v>
      </c>
      <c r="T1366" s="3">
        <v>44545</v>
      </c>
      <c r="U1366" s="8" t="s">
        <v>439</v>
      </c>
      <c r="V1366" s="3">
        <v>44545</v>
      </c>
      <c r="W1366" s="8" t="s">
        <v>439</v>
      </c>
      <c r="X1366" s="8">
        <v>0</v>
      </c>
      <c r="Y1366" s="10">
        <f t="shared" si="97"/>
        <v>0</v>
      </c>
      <c r="Z1366" s="10">
        <f>IFERROR(INDEX(EFs!B:B,MATCH(P1366,EFs!A:A,0))*Dataset!Y1366/1000,0)</f>
        <v>0</v>
      </c>
      <c r="AA1366">
        <v>32.687207999999998</v>
      </c>
      <c r="AB1366">
        <v>-116.268027</v>
      </c>
      <c r="AC1366">
        <v>1</v>
      </c>
      <c r="AD1366" t="s">
        <v>18387</v>
      </c>
      <c r="AE1366">
        <v>2550</v>
      </c>
      <c r="AF1366" t="s">
        <v>18947</v>
      </c>
      <c r="AI1366" t="s">
        <v>18854</v>
      </c>
      <c r="AJ1366" t="s">
        <v>18390</v>
      </c>
      <c r="AK1366" t="s">
        <v>18391</v>
      </c>
      <c r="AL1366">
        <v>91905</v>
      </c>
      <c r="AM1366" t="s">
        <v>18392</v>
      </c>
      <c r="AN1366" t="s">
        <v>18393</v>
      </c>
    </row>
    <row r="1367" spans="1:40" ht="57.6" x14ac:dyDescent="0.3">
      <c r="A1367" t="s">
        <v>6783</v>
      </c>
      <c r="B1367" s="2" t="s">
        <v>15</v>
      </c>
      <c r="C1367" s="3">
        <v>40025</v>
      </c>
      <c r="D1367" t="s">
        <v>193</v>
      </c>
      <c r="E1367" t="s">
        <v>58</v>
      </c>
      <c r="F1367" t="s">
        <v>59</v>
      </c>
      <c r="G1367" t="s">
        <v>60</v>
      </c>
      <c r="H1367" s="2" t="s">
        <v>61</v>
      </c>
      <c r="I1367" s="2" t="s">
        <v>62</v>
      </c>
      <c r="J1367" s="1" t="s">
        <v>6784</v>
      </c>
      <c r="K1367" s="1">
        <f t="shared" si="95"/>
        <v>1</v>
      </c>
      <c r="L1367" s="1">
        <f t="shared" si="95"/>
        <v>0</v>
      </c>
      <c r="M1367" s="1">
        <f t="shared" si="95"/>
        <v>0</v>
      </c>
      <c r="N1367" s="1">
        <f t="shared" si="94"/>
        <v>0</v>
      </c>
      <c r="O1367" s="1">
        <f t="shared" si="96"/>
        <v>1</v>
      </c>
      <c r="P1367" s="1" t="s">
        <v>18346</v>
      </c>
      <c r="Q1367" s="1">
        <v>300</v>
      </c>
      <c r="R1367" s="1">
        <v>490</v>
      </c>
      <c r="S1367" s="9">
        <f t="shared" si="98"/>
        <v>300</v>
      </c>
      <c r="T1367" s="3">
        <v>44490</v>
      </c>
      <c r="U1367" s="8" t="s">
        <v>6785</v>
      </c>
      <c r="V1367" s="3">
        <v>44490</v>
      </c>
      <c r="W1367" s="8" t="s">
        <v>6786</v>
      </c>
      <c r="X1367" s="8">
        <v>9.1999999999999993</v>
      </c>
      <c r="Y1367" s="10">
        <f t="shared" si="97"/>
        <v>2760</v>
      </c>
      <c r="Z1367" s="10">
        <f>IFERROR(INDEX(EFs!B:B,MATCH(P1367,EFs!A:A,0))*Dataset!Y1367/1000,0)</f>
        <v>2.50716446196</v>
      </c>
      <c r="AA1367">
        <v>32.772146999999997</v>
      </c>
      <c r="AB1367">
        <v>-117.072548</v>
      </c>
      <c r="AC1367">
        <v>1</v>
      </c>
      <c r="AD1367" t="s">
        <v>18387</v>
      </c>
      <c r="AE1367">
        <v>5500</v>
      </c>
      <c r="AF1367" t="s">
        <v>18402</v>
      </c>
      <c r="AI1367" t="s">
        <v>18389</v>
      </c>
      <c r="AJ1367" t="s">
        <v>18390</v>
      </c>
      <c r="AK1367" t="s">
        <v>18391</v>
      </c>
      <c r="AL1367">
        <v>92182</v>
      </c>
      <c r="AM1367" t="s">
        <v>18392</v>
      </c>
      <c r="AN1367" t="s">
        <v>18393</v>
      </c>
    </row>
    <row r="1368" spans="1:40" ht="28.8" x14ac:dyDescent="0.3">
      <c r="A1368" t="s">
        <v>6787</v>
      </c>
      <c r="B1368" s="2" t="s">
        <v>15</v>
      </c>
      <c r="C1368" s="3">
        <v>40025</v>
      </c>
      <c r="D1368" t="s">
        <v>25</v>
      </c>
      <c r="E1368" t="s">
        <v>6788</v>
      </c>
      <c r="F1368" t="s">
        <v>6789</v>
      </c>
      <c r="G1368" t="s">
        <v>6790</v>
      </c>
      <c r="H1368" s="2" t="s">
        <v>390</v>
      </c>
      <c r="I1368" s="2" t="s">
        <v>62</v>
      </c>
      <c r="J1368" s="1" t="s">
        <v>6791</v>
      </c>
      <c r="K1368" s="1">
        <f t="shared" si="95"/>
        <v>1</v>
      </c>
      <c r="L1368" s="1">
        <f t="shared" si="95"/>
        <v>0</v>
      </c>
      <c r="M1368" s="1">
        <f t="shared" si="95"/>
        <v>0</v>
      </c>
      <c r="N1368" s="1">
        <f t="shared" si="94"/>
        <v>0</v>
      </c>
      <c r="O1368" s="1">
        <f t="shared" si="96"/>
        <v>1</v>
      </c>
      <c r="P1368" s="1" t="s">
        <v>18346</v>
      </c>
      <c r="Q1368" s="1" t="s">
        <v>18355</v>
      </c>
      <c r="R1368" s="1">
        <v>166</v>
      </c>
      <c r="S1368" s="9">
        <f t="shared" si="98"/>
        <v>123.78620000000001</v>
      </c>
      <c r="T1368" s="3">
        <v>44532</v>
      </c>
      <c r="U1368" s="8" t="s">
        <v>6792</v>
      </c>
      <c r="V1368" s="3">
        <v>44644</v>
      </c>
      <c r="W1368" s="8" t="s">
        <v>6793</v>
      </c>
      <c r="X1368" s="8">
        <v>9.1999999999999993</v>
      </c>
      <c r="Y1368" s="10">
        <f t="shared" si="97"/>
        <v>1138.83304</v>
      </c>
      <c r="Z1368" s="10">
        <f>IFERROR(INDEX(EFs!B:B,MATCH(P1368,EFs!A:A,0))*Dataset!Y1368/1000,0)</f>
        <v>1.0345078717369098</v>
      </c>
      <c r="AA1368">
        <v>32.709767999999997</v>
      </c>
      <c r="AB1368">
        <v>-117.006963</v>
      </c>
      <c r="AC1368">
        <v>1</v>
      </c>
      <c r="AD1368" t="s">
        <v>18387</v>
      </c>
      <c r="AE1368">
        <v>905</v>
      </c>
      <c r="AF1368" t="s">
        <v>19087</v>
      </c>
      <c r="AI1368" t="s">
        <v>18446</v>
      </c>
      <c r="AJ1368" t="s">
        <v>18390</v>
      </c>
      <c r="AK1368" t="s">
        <v>18391</v>
      </c>
      <c r="AL1368">
        <v>91977</v>
      </c>
      <c r="AM1368" t="s">
        <v>18392</v>
      </c>
      <c r="AN1368" t="s">
        <v>18393</v>
      </c>
    </row>
    <row r="1369" spans="1:40" ht="43.2" x14ac:dyDescent="0.3">
      <c r="A1369" t="s">
        <v>6794</v>
      </c>
      <c r="B1369" s="2" t="s">
        <v>15</v>
      </c>
      <c r="C1369" s="3">
        <v>40025</v>
      </c>
      <c r="D1369" t="s">
        <v>25</v>
      </c>
      <c r="E1369" t="s">
        <v>6788</v>
      </c>
      <c r="F1369" t="s">
        <v>6789</v>
      </c>
      <c r="G1369" t="s">
        <v>6795</v>
      </c>
      <c r="H1369" s="2" t="s">
        <v>390</v>
      </c>
      <c r="I1369" s="2" t="s">
        <v>62</v>
      </c>
      <c r="J1369" s="1" t="s">
        <v>6796</v>
      </c>
      <c r="K1369" s="1">
        <f t="shared" si="95"/>
        <v>1</v>
      </c>
      <c r="L1369" s="1">
        <f t="shared" si="95"/>
        <v>0</v>
      </c>
      <c r="M1369" s="1">
        <f t="shared" si="95"/>
        <v>0</v>
      </c>
      <c r="N1369" s="1">
        <f t="shared" si="94"/>
        <v>0</v>
      </c>
      <c r="O1369" s="1">
        <f t="shared" si="96"/>
        <v>1</v>
      </c>
      <c r="P1369" s="1" t="s">
        <v>18346</v>
      </c>
      <c r="Q1369" s="1" t="s">
        <v>18355</v>
      </c>
      <c r="R1369" s="1">
        <v>175</v>
      </c>
      <c r="S1369" s="9">
        <f t="shared" si="98"/>
        <v>130.4975</v>
      </c>
      <c r="T1369" s="3">
        <v>44532</v>
      </c>
      <c r="U1369" s="8" t="s">
        <v>6797</v>
      </c>
      <c r="V1369" s="3">
        <v>44693</v>
      </c>
      <c r="W1369" s="8" t="s">
        <v>5977</v>
      </c>
      <c r="X1369" s="8">
        <v>11.9</v>
      </c>
      <c r="Y1369" s="10">
        <f t="shared" si="97"/>
        <v>1552.9202500000001</v>
      </c>
      <c r="Z1369" s="10">
        <f>IFERROR(INDEX(EFs!B:B,MATCH(P1369,EFs!A:A,0))*Dataset!Y1369/1000,0)</f>
        <v>1.4106617619775503</v>
      </c>
      <c r="AA1369">
        <v>32.741652000000002</v>
      </c>
      <c r="AB1369">
        <v>-116.99827999999999</v>
      </c>
      <c r="AC1369">
        <v>1</v>
      </c>
      <c r="AD1369" t="s">
        <v>18387</v>
      </c>
      <c r="AE1369">
        <v>3255</v>
      </c>
      <c r="AF1369" t="s">
        <v>19088</v>
      </c>
      <c r="AI1369" t="s">
        <v>18446</v>
      </c>
      <c r="AJ1369" t="s">
        <v>18390</v>
      </c>
      <c r="AK1369" t="s">
        <v>18391</v>
      </c>
      <c r="AL1369">
        <v>91977</v>
      </c>
      <c r="AM1369" t="s">
        <v>18392</v>
      </c>
      <c r="AN1369" t="s">
        <v>18393</v>
      </c>
    </row>
    <row r="1370" spans="1:40" ht="28.8" x14ac:dyDescent="0.3">
      <c r="A1370" t="s">
        <v>6798</v>
      </c>
      <c r="B1370" s="2" t="s">
        <v>15</v>
      </c>
      <c r="C1370" s="3">
        <v>40025</v>
      </c>
      <c r="D1370" t="s">
        <v>25</v>
      </c>
      <c r="E1370" t="s">
        <v>6788</v>
      </c>
      <c r="F1370" t="s">
        <v>6789</v>
      </c>
      <c r="G1370" t="s">
        <v>6799</v>
      </c>
      <c r="H1370" s="2" t="s">
        <v>383</v>
      </c>
      <c r="I1370" s="2" t="s">
        <v>306</v>
      </c>
      <c r="J1370" s="1" t="s">
        <v>6800</v>
      </c>
      <c r="K1370" s="1">
        <f t="shared" si="95"/>
        <v>1</v>
      </c>
      <c r="L1370" s="1">
        <f t="shared" si="95"/>
        <v>0</v>
      </c>
      <c r="M1370" s="1">
        <f t="shared" si="95"/>
        <v>0</v>
      </c>
      <c r="N1370" s="1">
        <f t="shared" si="94"/>
        <v>0</v>
      </c>
      <c r="O1370" s="1">
        <f t="shared" si="96"/>
        <v>1</v>
      </c>
      <c r="P1370" s="1" t="s">
        <v>18346</v>
      </c>
      <c r="Q1370" s="1" t="s">
        <v>18355</v>
      </c>
      <c r="R1370" s="1">
        <v>166</v>
      </c>
      <c r="S1370" s="9">
        <f t="shared" si="98"/>
        <v>123.78620000000001</v>
      </c>
      <c r="T1370" s="3">
        <v>44501</v>
      </c>
      <c r="U1370" s="8" t="s">
        <v>6801</v>
      </c>
      <c r="V1370" s="3">
        <v>44501</v>
      </c>
      <c r="W1370" s="8" t="s">
        <v>336</v>
      </c>
      <c r="X1370" s="8">
        <v>7.3</v>
      </c>
      <c r="Y1370" s="10">
        <f t="shared" si="97"/>
        <v>903.63926000000004</v>
      </c>
      <c r="Z1370" s="10">
        <f>IFERROR(INDEX(EFs!B:B,MATCH(P1370,EFs!A:A,0))*Dataset!Y1370/1000,0)</f>
        <v>0.82085950692167853</v>
      </c>
      <c r="AA1370">
        <v>32.747165000000003</v>
      </c>
      <c r="AB1370">
        <v>-116.929801</v>
      </c>
      <c r="AC1370">
        <v>1</v>
      </c>
      <c r="AD1370" t="s">
        <v>18387</v>
      </c>
      <c r="AE1370">
        <v>11501</v>
      </c>
      <c r="AF1370" t="s">
        <v>18972</v>
      </c>
      <c r="AI1370" t="s">
        <v>18449</v>
      </c>
      <c r="AJ1370" t="s">
        <v>18390</v>
      </c>
      <c r="AK1370" t="s">
        <v>18391</v>
      </c>
      <c r="AL1370">
        <v>92019</v>
      </c>
      <c r="AM1370" t="s">
        <v>18392</v>
      </c>
      <c r="AN1370" t="s">
        <v>18393</v>
      </c>
    </row>
    <row r="1371" spans="1:40" ht="57.6" x14ac:dyDescent="0.3">
      <c r="A1371" t="s">
        <v>6802</v>
      </c>
      <c r="B1371" s="2" t="s">
        <v>15</v>
      </c>
      <c r="C1371" s="3">
        <v>40025</v>
      </c>
      <c r="D1371" t="s">
        <v>193</v>
      </c>
      <c r="E1371" t="s">
        <v>660</v>
      </c>
      <c r="G1371" t="s">
        <v>661</v>
      </c>
      <c r="H1371" s="2" t="s">
        <v>19</v>
      </c>
      <c r="I1371" s="2" t="s">
        <v>20</v>
      </c>
      <c r="J1371" s="1" t="s">
        <v>6803</v>
      </c>
      <c r="K1371" s="1">
        <f t="shared" si="95"/>
        <v>1</v>
      </c>
      <c r="L1371" s="1">
        <f t="shared" si="95"/>
        <v>0</v>
      </c>
      <c r="M1371" s="1">
        <f t="shared" si="95"/>
        <v>0</v>
      </c>
      <c r="N1371" s="1">
        <f t="shared" si="94"/>
        <v>0</v>
      </c>
      <c r="O1371" s="1">
        <f t="shared" si="96"/>
        <v>1</v>
      </c>
      <c r="P1371" s="1" t="s">
        <v>18346</v>
      </c>
      <c r="Q1371" s="1">
        <v>300</v>
      </c>
      <c r="R1371" s="1">
        <v>440</v>
      </c>
      <c r="S1371" s="9">
        <f t="shared" si="98"/>
        <v>300</v>
      </c>
      <c r="T1371" s="3">
        <v>44648</v>
      </c>
      <c r="U1371" s="8" t="s">
        <v>439</v>
      </c>
      <c r="V1371" s="3">
        <v>44648</v>
      </c>
      <c r="W1371" s="8" t="s">
        <v>439</v>
      </c>
      <c r="X1371" s="8">
        <v>0</v>
      </c>
      <c r="Y1371" s="10">
        <f t="shared" si="97"/>
        <v>0</v>
      </c>
      <c r="Z1371" s="10">
        <f>IFERROR(INDEX(EFs!B:B,MATCH(P1371,EFs!A:A,0))*Dataset!Y1371/1000,0)</f>
        <v>0</v>
      </c>
      <c r="AA1371">
        <v>32.717264</v>
      </c>
      <c r="AB1371">
        <v>-117.16879400000001</v>
      </c>
      <c r="AC1371">
        <v>1</v>
      </c>
      <c r="AD1371" t="s">
        <v>18387</v>
      </c>
      <c r="AE1371">
        <v>600</v>
      </c>
      <c r="AF1371" t="s">
        <v>18504</v>
      </c>
      <c r="AI1371" t="s">
        <v>18389</v>
      </c>
      <c r="AJ1371" t="s">
        <v>18390</v>
      </c>
      <c r="AK1371" t="s">
        <v>18391</v>
      </c>
      <c r="AL1371">
        <v>92101</v>
      </c>
      <c r="AM1371" t="s">
        <v>18392</v>
      </c>
      <c r="AN1371" t="s">
        <v>18393</v>
      </c>
    </row>
    <row r="1372" spans="1:40" ht="28.8" x14ac:dyDescent="0.3">
      <c r="A1372" t="s">
        <v>6804</v>
      </c>
      <c r="B1372" s="2" t="s">
        <v>15</v>
      </c>
      <c r="C1372" s="3">
        <v>40025</v>
      </c>
      <c r="D1372" t="s">
        <v>25</v>
      </c>
      <c r="E1372" t="s">
        <v>6805</v>
      </c>
      <c r="F1372" t="s">
        <v>233</v>
      </c>
      <c r="G1372" t="s">
        <v>6806</v>
      </c>
      <c r="H1372" s="2" t="s">
        <v>235</v>
      </c>
      <c r="I1372" s="2" t="s">
        <v>236</v>
      </c>
      <c r="J1372" s="1" t="s">
        <v>6807</v>
      </c>
      <c r="K1372" s="1">
        <f t="shared" si="95"/>
        <v>1</v>
      </c>
      <c r="L1372" s="1">
        <f t="shared" si="95"/>
        <v>0</v>
      </c>
      <c r="M1372" s="1">
        <f t="shared" si="95"/>
        <v>0</v>
      </c>
      <c r="N1372" s="1">
        <f t="shared" si="94"/>
        <v>0</v>
      </c>
      <c r="O1372" s="1">
        <f t="shared" si="96"/>
        <v>1</v>
      </c>
      <c r="P1372" s="1" t="s">
        <v>18346</v>
      </c>
      <c r="Q1372" s="1" t="s">
        <v>18355</v>
      </c>
      <c r="R1372" s="1">
        <v>207</v>
      </c>
      <c r="S1372" s="9">
        <f t="shared" si="98"/>
        <v>154.35990000000001</v>
      </c>
      <c r="T1372" s="3">
        <v>44797</v>
      </c>
      <c r="U1372" s="8" t="s">
        <v>6808</v>
      </c>
      <c r="V1372" s="3">
        <v>44797</v>
      </c>
      <c r="W1372" s="8" t="s">
        <v>6809</v>
      </c>
      <c r="X1372" s="8">
        <v>5.2</v>
      </c>
      <c r="Y1372" s="10">
        <f t="shared" si="97"/>
        <v>802.67148000000009</v>
      </c>
      <c r="Z1372" s="10">
        <f>IFERROR(INDEX(EFs!B:B,MATCH(P1372,EFs!A:A,0))*Dataset!Y1372/1000,0)</f>
        <v>0.72914109032059315</v>
      </c>
      <c r="AA1372">
        <v>32.777059999999999</v>
      </c>
      <c r="AB1372">
        <v>-117.138777</v>
      </c>
      <c r="AC1372">
        <v>1</v>
      </c>
      <c r="AD1372" t="s">
        <v>18387</v>
      </c>
      <c r="AE1372">
        <v>8880</v>
      </c>
      <c r="AF1372" t="s">
        <v>18433</v>
      </c>
      <c r="AI1372" t="s">
        <v>18389</v>
      </c>
      <c r="AJ1372" t="s">
        <v>18390</v>
      </c>
      <c r="AK1372" t="s">
        <v>18391</v>
      </c>
      <c r="AL1372">
        <v>92108</v>
      </c>
      <c r="AM1372" t="s">
        <v>18392</v>
      </c>
      <c r="AN1372" t="s">
        <v>18393</v>
      </c>
    </row>
    <row r="1373" spans="1:40" ht="43.2" x14ac:dyDescent="0.3">
      <c r="A1373" t="s">
        <v>6810</v>
      </c>
      <c r="B1373" s="2" t="s">
        <v>15</v>
      </c>
      <c r="C1373" s="3">
        <v>40025</v>
      </c>
      <c r="D1373" t="s">
        <v>25</v>
      </c>
      <c r="E1373" t="s">
        <v>6805</v>
      </c>
      <c r="F1373" t="s">
        <v>233</v>
      </c>
      <c r="G1373" t="s">
        <v>6806</v>
      </c>
      <c r="H1373" s="2" t="s">
        <v>235</v>
      </c>
      <c r="I1373" s="2" t="s">
        <v>236</v>
      </c>
      <c r="J1373" s="1" t="s">
        <v>6811</v>
      </c>
      <c r="K1373" s="1">
        <f t="shared" si="95"/>
        <v>1</v>
      </c>
      <c r="L1373" s="1">
        <f t="shared" si="95"/>
        <v>0</v>
      </c>
      <c r="M1373" s="1">
        <f t="shared" si="95"/>
        <v>0</v>
      </c>
      <c r="N1373" s="1">
        <f t="shared" si="94"/>
        <v>0</v>
      </c>
      <c r="O1373" s="1">
        <f t="shared" si="96"/>
        <v>1</v>
      </c>
      <c r="P1373" s="1" t="s">
        <v>18346</v>
      </c>
      <c r="Q1373" s="1" t="s">
        <v>18355</v>
      </c>
      <c r="R1373" s="1">
        <v>73</v>
      </c>
      <c r="S1373" s="9">
        <f t="shared" si="98"/>
        <v>54.436100000000003</v>
      </c>
      <c r="T1373" s="3">
        <v>44797</v>
      </c>
      <c r="U1373" s="8" t="s">
        <v>6812</v>
      </c>
      <c r="V1373" s="3">
        <v>44797</v>
      </c>
      <c r="W1373" s="8" t="s">
        <v>5987</v>
      </c>
      <c r="X1373" s="8">
        <v>15.15</v>
      </c>
      <c r="Y1373" s="10">
        <f t="shared" si="97"/>
        <v>824.70691500000009</v>
      </c>
      <c r="Z1373" s="10">
        <f>IFERROR(INDEX(EFs!B:B,MATCH(P1373,EFs!A:A,0))*Dataset!Y1373/1000,0)</f>
        <v>0.74915792348574883</v>
      </c>
      <c r="AA1373">
        <v>32.777059999999999</v>
      </c>
      <c r="AB1373">
        <v>-117.138777</v>
      </c>
      <c r="AC1373">
        <v>1</v>
      </c>
      <c r="AD1373" t="s">
        <v>18387</v>
      </c>
      <c r="AE1373">
        <v>8880</v>
      </c>
      <c r="AF1373" t="s">
        <v>18433</v>
      </c>
      <c r="AI1373" t="s">
        <v>18389</v>
      </c>
      <c r="AJ1373" t="s">
        <v>18390</v>
      </c>
      <c r="AK1373" t="s">
        <v>18391</v>
      </c>
      <c r="AL1373">
        <v>92108</v>
      </c>
      <c r="AM1373" t="s">
        <v>18392</v>
      </c>
      <c r="AN1373" t="s">
        <v>18393</v>
      </c>
    </row>
    <row r="1374" spans="1:40" ht="43.2" x14ac:dyDescent="0.3">
      <c r="A1374" t="s">
        <v>6813</v>
      </c>
      <c r="B1374" s="2" t="s">
        <v>15</v>
      </c>
      <c r="C1374" s="3">
        <v>40025</v>
      </c>
      <c r="D1374" t="s">
        <v>25</v>
      </c>
      <c r="E1374" t="s">
        <v>6814</v>
      </c>
      <c r="F1374" t="s">
        <v>774</v>
      </c>
      <c r="G1374" t="s">
        <v>6815</v>
      </c>
      <c r="H1374" s="2" t="s">
        <v>275</v>
      </c>
      <c r="I1374" s="2" t="s">
        <v>139</v>
      </c>
      <c r="J1374" s="1" t="s">
        <v>6816</v>
      </c>
      <c r="K1374" s="1">
        <f t="shared" si="95"/>
        <v>1</v>
      </c>
      <c r="L1374" s="1">
        <f t="shared" si="95"/>
        <v>0</v>
      </c>
      <c r="M1374" s="1">
        <f t="shared" si="95"/>
        <v>0</v>
      </c>
      <c r="N1374" s="1">
        <f t="shared" si="94"/>
        <v>0</v>
      </c>
      <c r="O1374" s="1">
        <f t="shared" si="96"/>
        <v>1</v>
      </c>
      <c r="P1374" s="1" t="s">
        <v>18346</v>
      </c>
      <c r="Q1374" s="1">
        <v>100</v>
      </c>
      <c r="R1374" s="1">
        <v>140</v>
      </c>
      <c r="S1374" s="9">
        <f t="shared" si="98"/>
        <v>100</v>
      </c>
      <c r="T1374" s="3">
        <v>44562</v>
      </c>
      <c r="U1374" s="8" t="s">
        <v>6817</v>
      </c>
      <c r="V1374" s="3">
        <v>44562</v>
      </c>
      <c r="W1374" s="8" t="s">
        <v>6818</v>
      </c>
      <c r="X1374" s="8">
        <v>8.4</v>
      </c>
      <c r="Y1374" s="10">
        <f t="shared" si="97"/>
        <v>840</v>
      </c>
      <c r="Z1374" s="10">
        <f>IFERROR(INDEX(EFs!B:B,MATCH(P1374,EFs!A:A,0))*Dataset!Y1374/1000,0)</f>
        <v>0.76305005364</v>
      </c>
      <c r="AA1374">
        <v>32.844723000000002</v>
      </c>
      <c r="AB1374">
        <v>-117.002658</v>
      </c>
      <c r="AC1374">
        <v>1</v>
      </c>
      <c r="AD1374" t="s">
        <v>18394</v>
      </c>
      <c r="AE1374">
        <v>9130</v>
      </c>
      <c r="AF1374" t="s">
        <v>19089</v>
      </c>
      <c r="AI1374" t="s">
        <v>18442</v>
      </c>
      <c r="AJ1374" t="s">
        <v>18390</v>
      </c>
      <c r="AK1374" t="s">
        <v>18391</v>
      </c>
      <c r="AL1374">
        <v>92071</v>
      </c>
      <c r="AM1374" t="s">
        <v>18392</v>
      </c>
      <c r="AN1374" t="s">
        <v>18397</v>
      </c>
    </row>
    <row r="1375" spans="1:40" ht="43.2" x14ac:dyDescent="0.3">
      <c r="A1375" t="s">
        <v>6819</v>
      </c>
      <c r="B1375" s="2" t="s">
        <v>15</v>
      </c>
      <c r="C1375" s="3">
        <v>40025</v>
      </c>
      <c r="D1375" t="s">
        <v>25</v>
      </c>
      <c r="E1375" t="s">
        <v>6820</v>
      </c>
      <c r="F1375" t="s">
        <v>72</v>
      </c>
      <c r="G1375" t="s">
        <v>6821</v>
      </c>
      <c r="H1375" s="2" t="s">
        <v>19</v>
      </c>
      <c r="I1375" s="2" t="s">
        <v>20</v>
      </c>
      <c r="J1375" s="1" t="s">
        <v>6822</v>
      </c>
      <c r="K1375" s="1">
        <f t="shared" si="95"/>
        <v>1</v>
      </c>
      <c r="L1375" s="1">
        <f t="shared" si="95"/>
        <v>0</v>
      </c>
      <c r="M1375" s="1">
        <f t="shared" si="95"/>
        <v>0</v>
      </c>
      <c r="N1375" s="1">
        <f t="shared" si="94"/>
        <v>0</v>
      </c>
      <c r="O1375" s="1">
        <f t="shared" si="96"/>
        <v>1</v>
      </c>
      <c r="P1375" s="1" t="s">
        <v>18346</v>
      </c>
      <c r="Q1375" s="1">
        <v>175</v>
      </c>
      <c r="R1375" s="1">
        <v>260</v>
      </c>
      <c r="S1375" s="9">
        <f t="shared" si="98"/>
        <v>175</v>
      </c>
      <c r="T1375" s="8"/>
      <c r="U1375" s="8"/>
      <c r="V1375" s="8"/>
      <c r="W1375" s="8"/>
      <c r="X1375" s="8"/>
      <c r="Y1375" s="10">
        <f t="shared" si="97"/>
        <v>0</v>
      </c>
      <c r="Z1375" s="10">
        <f>IFERROR(INDEX(EFs!B:B,MATCH(P1375,EFs!A:A,0))*Dataset!Y1375/1000,0)</f>
        <v>0</v>
      </c>
      <c r="AA1375">
        <v>32.711790999999998</v>
      </c>
      <c r="AB1375">
        <v>-117.161534</v>
      </c>
      <c r="AC1375">
        <v>1</v>
      </c>
      <c r="AD1375" t="s">
        <v>18387</v>
      </c>
      <c r="AE1375">
        <v>310</v>
      </c>
      <c r="AF1375" t="s">
        <v>18679</v>
      </c>
      <c r="AI1375" t="s">
        <v>18389</v>
      </c>
      <c r="AJ1375" t="s">
        <v>18390</v>
      </c>
      <c r="AK1375" t="s">
        <v>18391</v>
      </c>
      <c r="AL1375">
        <v>92101</v>
      </c>
      <c r="AM1375" t="s">
        <v>18392</v>
      </c>
      <c r="AN1375" t="s">
        <v>18393</v>
      </c>
    </row>
    <row r="1376" spans="1:40" ht="28.8" x14ac:dyDescent="0.3">
      <c r="A1376" t="s">
        <v>6823</v>
      </c>
      <c r="B1376" s="2" t="s">
        <v>15</v>
      </c>
      <c r="C1376" s="3">
        <v>40025</v>
      </c>
      <c r="D1376" t="s">
        <v>25</v>
      </c>
      <c r="E1376" t="s">
        <v>6824</v>
      </c>
      <c r="F1376" t="s">
        <v>6825</v>
      </c>
      <c r="G1376" t="s">
        <v>6826</v>
      </c>
      <c r="H1376" s="2" t="s">
        <v>4250</v>
      </c>
      <c r="I1376" s="2" t="s">
        <v>92</v>
      </c>
      <c r="J1376" s="1" t="s">
        <v>6827</v>
      </c>
      <c r="K1376" s="1">
        <f t="shared" si="95"/>
        <v>1</v>
      </c>
      <c r="L1376" s="1">
        <f t="shared" si="95"/>
        <v>0</v>
      </c>
      <c r="M1376" s="1">
        <f t="shared" si="95"/>
        <v>0</v>
      </c>
      <c r="N1376" s="1">
        <f t="shared" si="94"/>
        <v>0</v>
      </c>
      <c r="O1376" s="1">
        <f t="shared" si="96"/>
        <v>1</v>
      </c>
      <c r="P1376" s="1" t="s">
        <v>18346</v>
      </c>
      <c r="Q1376" s="1" t="s">
        <v>18355</v>
      </c>
      <c r="R1376" s="1">
        <v>66</v>
      </c>
      <c r="S1376" s="9">
        <f t="shared" si="98"/>
        <v>49.216200000000001</v>
      </c>
      <c r="T1376" s="3">
        <v>44595</v>
      </c>
      <c r="U1376" s="8" t="s">
        <v>6828</v>
      </c>
      <c r="V1376" s="3">
        <v>44595</v>
      </c>
      <c r="W1376" s="8" t="s">
        <v>6829</v>
      </c>
      <c r="X1376" s="8">
        <v>0.4</v>
      </c>
      <c r="Y1376" s="10">
        <f t="shared" si="97"/>
        <v>19.686480000000003</v>
      </c>
      <c r="Z1376" s="10">
        <f>IFERROR(INDEX(EFs!B:B,MATCH(P1376,EFs!A:A,0))*Dataset!Y1376/1000,0)</f>
        <v>1.7883059071408084E-2</v>
      </c>
      <c r="AA1376">
        <v>32.577483000000001</v>
      </c>
      <c r="AB1376">
        <v>-117.114447</v>
      </c>
      <c r="AC1376">
        <v>1</v>
      </c>
      <c r="AD1376" t="s">
        <v>18394</v>
      </c>
      <c r="AE1376">
        <v>1052</v>
      </c>
      <c r="AF1376" t="s">
        <v>19090</v>
      </c>
      <c r="AI1376" t="s">
        <v>18871</v>
      </c>
      <c r="AJ1376" t="s">
        <v>18390</v>
      </c>
      <c r="AK1376" t="s">
        <v>18391</v>
      </c>
      <c r="AL1376">
        <v>91932</v>
      </c>
      <c r="AM1376" t="s">
        <v>18392</v>
      </c>
      <c r="AN1376" t="s">
        <v>18397</v>
      </c>
    </row>
    <row r="1377" spans="1:40" ht="28.8" x14ac:dyDescent="0.3">
      <c r="A1377" t="s">
        <v>6830</v>
      </c>
      <c r="B1377" s="2" t="s">
        <v>15</v>
      </c>
      <c r="C1377" s="3">
        <v>40025</v>
      </c>
      <c r="D1377" t="s">
        <v>25</v>
      </c>
      <c r="E1377" t="s">
        <v>6831</v>
      </c>
      <c r="F1377" t="s">
        <v>72</v>
      </c>
      <c r="G1377" t="s">
        <v>6832</v>
      </c>
      <c r="H1377" s="2" t="s">
        <v>554</v>
      </c>
      <c r="I1377" s="2" t="s">
        <v>84</v>
      </c>
      <c r="J1377" s="1" t="s">
        <v>6833</v>
      </c>
      <c r="K1377" s="1">
        <f t="shared" si="95"/>
        <v>1</v>
      </c>
      <c r="L1377" s="1">
        <f t="shared" si="95"/>
        <v>0</v>
      </c>
      <c r="M1377" s="1">
        <f t="shared" si="95"/>
        <v>0</v>
      </c>
      <c r="N1377" s="1">
        <f t="shared" si="94"/>
        <v>0</v>
      </c>
      <c r="O1377" s="1">
        <f t="shared" si="96"/>
        <v>1</v>
      </c>
      <c r="P1377" s="1" t="s">
        <v>18346</v>
      </c>
      <c r="Q1377" s="1" t="s">
        <v>18355</v>
      </c>
      <c r="R1377" s="1">
        <v>96.9</v>
      </c>
      <c r="S1377" s="9">
        <f t="shared" si="98"/>
        <v>72.258330000000001</v>
      </c>
      <c r="T1377" s="3">
        <v>44424</v>
      </c>
      <c r="U1377" s="8" t="s">
        <v>6834</v>
      </c>
      <c r="V1377" s="3">
        <v>44775</v>
      </c>
      <c r="W1377" s="8" t="s">
        <v>6835</v>
      </c>
      <c r="X1377" s="8">
        <v>4.5</v>
      </c>
      <c r="Y1377" s="10">
        <f t="shared" si="97"/>
        <v>325.162485</v>
      </c>
      <c r="Z1377" s="10">
        <f>IFERROR(INDEX(EFs!B:B,MATCH(P1377,EFs!A:A,0))*Dataset!Y1377/1000,0)</f>
        <v>0.29537529954876868</v>
      </c>
      <c r="AA1377">
        <v>32.672569000000003</v>
      </c>
      <c r="AB1377">
        <v>-117.100933</v>
      </c>
      <c r="AC1377">
        <v>1</v>
      </c>
      <c r="AD1377" t="s">
        <v>18394</v>
      </c>
      <c r="AE1377">
        <v>1317</v>
      </c>
      <c r="AF1377" t="s">
        <v>19091</v>
      </c>
      <c r="AI1377" t="s">
        <v>18491</v>
      </c>
      <c r="AJ1377" t="s">
        <v>18390</v>
      </c>
      <c r="AK1377" t="s">
        <v>18391</v>
      </c>
      <c r="AL1377">
        <v>91950</v>
      </c>
      <c r="AM1377" t="s">
        <v>18392</v>
      </c>
      <c r="AN1377" t="s">
        <v>18397</v>
      </c>
    </row>
    <row r="1378" spans="1:40" ht="43.2" x14ac:dyDescent="0.3">
      <c r="A1378" t="s">
        <v>6836</v>
      </c>
      <c r="B1378" s="2" t="s">
        <v>15</v>
      </c>
      <c r="C1378" s="3">
        <v>40025</v>
      </c>
      <c r="D1378" t="s">
        <v>193</v>
      </c>
      <c r="E1378" t="s">
        <v>6837</v>
      </c>
      <c r="F1378" t="s">
        <v>72</v>
      </c>
      <c r="G1378" t="s">
        <v>6838</v>
      </c>
      <c r="H1378" s="2" t="s">
        <v>2213</v>
      </c>
      <c r="I1378" s="2" t="s">
        <v>20</v>
      </c>
      <c r="J1378" s="1" t="s">
        <v>6839</v>
      </c>
      <c r="K1378" s="1">
        <f t="shared" si="95"/>
        <v>1</v>
      </c>
      <c r="L1378" s="1">
        <f t="shared" si="95"/>
        <v>0</v>
      </c>
      <c r="M1378" s="1">
        <f t="shared" si="95"/>
        <v>0</v>
      </c>
      <c r="N1378" s="1">
        <f t="shared" si="94"/>
        <v>0</v>
      </c>
      <c r="O1378" s="1">
        <f t="shared" si="96"/>
        <v>1</v>
      </c>
      <c r="P1378" s="1" t="s">
        <v>18346</v>
      </c>
      <c r="Q1378" s="1">
        <v>40</v>
      </c>
      <c r="R1378" s="1">
        <v>64</v>
      </c>
      <c r="S1378" s="9">
        <f t="shared" si="98"/>
        <v>40</v>
      </c>
      <c r="T1378" s="3">
        <v>44684</v>
      </c>
      <c r="U1378" s="8" t="s">
        <v>654</v>
      </c>
      <c r="V1378" s="3">
        <v>44684</v>
      </c>
      <c r="W1378" s="8" t="s">
        <v>6840</v>
      </c>
      <c r="X1378" s="8">
        <v>2</v>
      </c>
      <c r="Y1378" s="10">
        <f t="shared" si="97"/>
        <v>80</v>
      </c>
      <c r="Z1378" s="10">
        <f>IFERROR(INDEX(EFs!B:B,MATCH(P1378,EFs!A:A,0))*Dataset!Y1378/1000,0)</f>
        <v>7.2671433680000008E-2</v>
      </c>
      <c r="AA1378">
        <v>32.707231999999998</v>
      </c>
      <c r="AB1378">
        <v>-117.08568699999999</v>
      </c>
      <c r="AC1378">
        <v>1</v>
      </c>
      <c r="AD1378" t="s">
        <v>18387</v>
      </c>
      <c r="AE1378">
        <v>286</v>
      </c>
      <c r="AF1378" t="s">
        <v>18988</v>
      </c>
      <c r="AI1378" t="s">
        <v>18389</v>
      </c>
      <c r="AJ1378" t="s">
        <v>18390</v>
      </c>
      <c r="AK1378" t="s">
        <v>18391</v>
      </c>
      <c r="AL1378">
        <v>92114</v>
      </c>
      <c r="AM1378" t="s">
        <v>18392</v>
      </c>
      <c r="AN1378" t="s">
        <v>18393</v>
      </c>
    </row>
    <row r="1379" spans="1:40" ht="43.2" x14ac:dyDescent="0.3">
      <c r="A1379" t="s">
        <v>6841</v>
      </c>
      <c r="B1379" s="2" t="s">
        <v>15</v>
      </c>
      <c r="C1379" s="3">
        <v>40025</v>
      </c>
      <c r="D1379" t="s">
        <v>25</v>
      </c>
      <c r="E1379" t="s">
        <v>607</v>
      </c>
      <c r="F1379" t="s">
        <v>608</v>
      </c>
      <c r="G1379" t="s">
        <v>1472</v>
      </c>
      <c r="H1379" s="2" t="s">
        <v>781</v>
      </c>
      <c r="I1379" s="2" t="s">
        <v>782</v>
      </c>
      <c r="J1379" s="1" t="s">
        <v>6842</v>
      </c>
      <c r="K1379" s="1">
        <f t="shared" si="95"/>
        <v>1</v>
      </c>
      <c r="L1379" s="1">
        <f t="shared" si="95"/>
        <v>0</v>
      </c>
      <c r="M1379" s="1">
        <f t="shared" si="95"/>
        <v>0</v>
      </c>
      <c r="N1379" s="1">
        <f t="shared" si="94"/>
        <v>0</v>
      </c>
      <c r="O1379" s="1">
        <f t="shared" si="96"/>
        <v>1</v>
      </c>
      <c r="P1379" s="1" t="s">
        <v>18346</v>
      </c>
      <c r="Q1379" s="1">
        <v>100</v>
      </c>
      <c r="R1379" s="1">
        <v>89</v>
      </c>
      <c r="S1379" s="9">
        <f t="shared" si="98"/>
        <v>100</v>
      </c>
      <c r="T1379" s="3">
        <v>44561</v>
      </c>
      <c r="U1379" s="8" t="s">
        <v>6843</v>
      </c>
      <c r="V1379" s="3">
        <v>44729</v>
      </c>
      <c r="W1379" s="8" t="s">
        <v>6844</v>
      </c>
      <c r="X1379" s="8">
        <v>12.7</v>
      </c>
      <c r="Y1379" s="10">
        <f t="shared" si="97"/>
        <v>1270</v>
      </c>
      <c r="Z1379" s="10">
        <f>IFERROR(INDEX(EFs!B:B,MATCH(P1379,EFs!A:A,0))*Dataset!Y1379/1000,0)</f>
        <v>1.1536590096699999</v>
      </c>
      <c r="AA1379">
        <v>32.893853999999997</v>
      </c>
      <c r="AB1379">
        <v>-117.236064</v>
      </c>
      <c r="AC1379">
        <v>1</v>
      </c>
      <c r="AD1379" t="s">
        <v>18387</v>
      </c>
      <c r="AE1379">
        <v>3550</v>
      </c>
      <c r="AF1379" t="s">
        <v>18585</v>
      </c>
      <c r="AI1379" t="s">
        <v>18389</v>
      </c>
      <c r="AJ1379" t="s">
        <v>18390</v>
      </c>
      <c r="AK1379" t="s">
        <v>18391</v>
      </c>
      <c r="AL1379">
        <v>92121</v>
      </c>
      <c r="AM1379" t="s">
        <v>18392</v>
      </c>
      <c r="AN1379" t="s">
        <v>18407</v>
      </c>
    </row>
    <row r="1380" spans="1:40" ht="72" x14ac:dyDescent="0.3">
      <c r="A1380" t="s">
        <v>6845</v>
      </c>
      <c r="B1380" s="2" t="s">
        <v>15</v>
      </c>
      <c r="C1380" s="3">
        <v>40025</v>
      </c>
      <c r="D1380" t="s">
        <v>193</v>
      </c>
      <c r="E1380" t="s">
        <v>2643</v>
      </c>
      <c r="F1380" t="s">
        <v>2018</v>
      </c>
      <c r="G1380" t="s">
        <v>2644</v>
      </c>
      <c r="H1380" s="2" t="s">
        <v>91</v>
      </c>
      <c r="I1380" s="2" t="s">
        <v>92</v>
      </c>
      <c r="J1380" s="1" t="s">
        <v>6846</v>
      </c>
      <c r="K1380" s="1">
        <f t="shared" si="95"/>
        <v>1</v>
      </c>
      <c r="L1380" s="1">
        <f t="shared" si="95"/>
        <v>0</v>
      </c>
      <c r="M1380" s="1">
        <f t="shared" si="95"/>
        <v>0</v>
      </c>
      <c r="N1380" s="1">
        <f t="shared" si="94"/>
        <v>0</v>
      </c>
      <c r="O1380" s="1">
        <f t="shared" si="96"/>
        <v>1</v>
      </c>
      <c r="P1380" s="1" t="s">
        <v>18346</v>
      </c>
      <c r="Q1380" s="1">
        <v>351</v>
      </c>
      <c r="R1380" s="1">
        <v>470</v>
      </c>
      <c r="S1380" s="9">
        <f t="shared" si="98"/>
        <v>351</v>
      </c>
      <c r="T1380" s="3">
        <v>44371</v>
      </c>
      <c r="U1380" s="8" t="s">
        <v>6847</v>
      </c>
      <c r="V1380" s="3">
        <v>44735</v>
      </c>
      <c r="W1380" s="8" t="s">
        <v>6848</v>
      </c>
      <c r="X1380" s="8">
        <v>7.5</v>
      </c>
      <c r="Y1380" s="10">
        <f t="shared" si="97"/>
        <v>2632.5</v>
      </c>
      <c r="Z1380" s="10">
        <f>IFERROR(INDEX(EFs!B:B,MATCH(P1380,EFs!A:A,0))*Dataset!Y1380/1000,0)</f>
        <v>2.3913443645324999</v>
      </c>
      <c r="AA1380">
        <v>32.699235000000002</v>
      </c>
      <c r="AB1380">
        <v>-117.209642</v>
      </c>
      <c r="AC1380">
        <v>1</v>
      </c>
      <c r="AD1380" t="s">
        <v>18422</v>
      </c>
      <c r="AI1380" t="s">
        <v>18458</v>
      </c>
      <c r="AJ1380" t="s">
        <v>18390</v>
      </c>
      <c r="AK1380" t="s">
        <v>18391</v>
      </c>
      <c r="AL1380">
        <v>92118</v>
      </c>
      <c r="AM1380" t="s">
        <v>18392</v>
      </c>
      <c r="AN1380" t="s">
        <v>18397</v>
      </c>
    </row>
    <row r="1381" spans="1:40" ht="57.6" x14ac:dyDescent="0.3">
      <c r="A1381" t="s">
        <v>6849</v>
      </c>
      <c r="B1381" s="2" t="s">
        <v>15</v>
      </c>
      <c r="C1381" s="3">
        <v>40025</v>
      </c>
      <c r="D1381" t="s">
        <v>193</v>
      </c>
      <c r="E1381" t="s">
        <v>6850</v>
      </c>
      <c r="F1381" t="s">
        <v>72</v>
      </c>
      <c r="G1381" t="s">
        <v>6851</v>
      </c>
      <c r="H1381" s="2" t="s">
        <v>130</v>
      </c>
      <c r="I1381" s="2" t="s">
        <v>98</v>
      </c>
      <c r="J1381" s="1" t="s">
        <v>6852</v>
      </c>
      <c r="K1381" s="1">
        <f t="shared" si="95"/>
        <v>1</v>
      </c>
      <c r="L1381" s="1">
        <f t="shared" si="95"/>
        <v>0</v>
      </c>
      <c r="M1381" s="1">
        <f t="shared" si="95"/>
        <v>0</v>
      </c>
      <c r="N1381" s="1">
        <f t="shared" si="94"/>
        <v>0</v>
      </c>
      <c r="O1381" s="1">
        <f t="shared" si="96"/>
        <v>1</v>
      </c>
      <c r="P1381" s="1" t="s">
        <v>18346</v>
      </c>
      <c r="Q1381" s="1">
        <v>100</v>
      </c>
      <c r="R1381" s="1">
        <v>157</v>
      </c>
      <c r="S1381" s="9">
        <f t="shared" si="98"/>
        <v>100</v>
      </c>
      <c r="T1381" s="3">
        <v>44369</v>
      </c>
      <c r="U1381" s="8" t="s">
        <v>2380</v>
      </c>
      <c r="V1381" s="3">
        <v>44770</v>
      </c>
      <c r="W1381" s="8" t="s">
        <v>6853</v>
      </c>
      <c r="X1381" s="8">
        <v>14.1</v>
      </c>
      <c r="Y1381" s="10">
        <f t="shared" si="97"/>
        <v>1410</v>
      </c>
      <c r="Z1381" s="10">
        <f>IFERROR(INDEX(EFs!B:B,MATCH(P1381,EFs!A:A,0))*Dataset!Y1381/1000,0)</f>
        <v>1.28083401861</v>
      </c>
      <c r="AA1381">
        <v>33.192127999999997</v>
      </c>
      <c r="AB1381">
        <v>-117.27245600000001</v>
      </c>
      <c r="AC1381">
        <v>0.9</v>
      </c>
      <c r="AD1381" t="s">
        <v>18387</v>
      </c>
      <c r="AE1381">
        <v>1475</v>
      </c>
      <c r="AF1381" t="s">
        <v>19092</v>
      </c>
      <c r="AI1381" t="s">
        <v>18416</v>
      </c>
      <c r="AJ1381" t="s">
        <v>18390</v>
      </c>
      <c r="AK1381" t="s">
        <v>18391</v>
      </c>
      <c r="AL1381">
        <v>92083</v>
      </c>
      <c r="AM1381" t="s">
        <v>18392</v>
      </c>
      <c r="AN1381" t="s">
        <v>18393</v>
      </c>
    </row>
    <row r="1382" spans="1:40" ht="43.2" x14ac:dyDescent="0.3">
      <c r="A1382" t="s">
        <v>6854</v>
      </c>
      <c r="B1382" s="2" t="s">
        <v>15</v>
      </c>
      <c r="C1382" s="3">
        <v>40025</v>
      </c>
      <c r="D1382" t="s">
        <v>25</v>
      </c>
      <c r="E1382" t="s">
        <v>6855</v>
      </c>
      <c r="F1382" t="s">
        <v>6856</v>
      </c>
      <c r="G1382" t="s">
        <v>6857</v>
      </c>
      <c r="H1382" s="2" t="s">
        <v>781</v>
      </c>
      <c r="I1382" s="2" t="s">
        <v>782</v>
      </c>
      <c r="J1382" s="1" t="s">
        <v>6858</v>
      </c>
      <c r="K1382" s="1">
        <f t="shared" si="95"/>
        <v>1</v>
      </c>
      <c r="L1382" s="1">
        <f t="shared" si="95"/>
        <v>0</v>
      </c>
      <c r="M1382" s="1">
        <f t="shared" si="95"/>
        <v>0</v>
      </c>
      <c r="N1382" s="1">
        <f t="shared" si="94"/>
        <v>0</v>
      </c>
      <c r="O1382" s="1">
        <f t="shared" si="96"/>
        <v>1</v>
      </c>
      <c r="P1382" s="1" t="s">
        <v>18346</v>
      </c>
      <c r="Q1382" s="1">
        <v>150</v>
      </c>
      <c r="R1382" s="1">
        <v>244</v>
      </c>
      <c r="S1382" s="9">
        <f t="shared" si="98"/>
        <v>150</v>
      </c>
      <c r="T1382" s="3">
        <v>44334</v>
      </c>
      <c r="U1382" s="8" t="s">
        <v>6859</v>
      </c>
      <c r="V1382" s="3">
        <v>44741</v>
      </c>
      <c r="W1382" s="8" t="s">
        <v>6860</v>
      </c>
      <c r="X1382" s="8">
        <v>3.7</v>
      </c>
      <c r="Y1382" s="10">
        <f t="shared" si="97"/>
        <v>555</v>
      </c>
      <c r="Z1382" s="10">
        <f>IFERROR(INDEX(EFs!B:B,MATCH(P1382,EFs!A:A,0))*Dataset!Y1382/1000,0)</f>
        <v>0.504158071155</v>
      </c>
      <c r="AA1382">
        <v>32.901536</v>
      </c>
      <c r="AB1382">
        <v>-117.190746</v>
      </c>
      <c r="AC1382">
        <v>1</v>
      </c>
      <c r="AD1382" t="s">
        <v>18387</v>
      </c>
      <c r="AE1382">
        <v>9985</v>
      </c>
      <c r="AF1382" t="s">
        <v>19036</v>
      </c>
      <c r="AI1382" t="s">
        <v>18389</v>
      </c>
      <c r="AJ1382" t="s">
        <v>18390</v>
      </c>
      <c r="AK1382" t="s">
        <v>18391</v>
      </c>
      <c r="AL1382">
        <v>92121</v>
      </c>
      <c r="AM1382" t="s">
        <v>18392</v>
      </c>
      <c r="AN1382" t="s">
        <v>18393</v>
      </c>
    </row>
    <row r="1383" spans="1:40" ht="57.6" x14ac:dyDescent="0.3">
      <c r="A1383" t="s">
        <v>6861</v>
      </c>
      <c r="B1383" s="2" t="s">
        <v>15</v>
      </c>
      <c r="C1383" s="3">
        <v>40025</v>
      </c>
      <c r="D1383" t="s">
        <v>25</v>
      </c>
      <c r="E1383" t="s">
        <v>6862</v>
      </c>
      <c r="F1383" t="s">
        <v>3526</v>
      </c>
      <c r="G1383" t="s">
        <v>6863</v>
      </c>
      <c r="H1383" s="2" t="s">
        <v>776</v>
      </c>
      <c r="I1383" s="2" t="s">
        <v>155</v>
      </c>
      <c r="J1383" s="1" t="s">
        <v>6864</v>
      </c>
      <c r="K1383" s="1">
        <f t="shared" si="95"/>
        <v>0</v>
      </c>
      <c r="L1383" s="1">
        <f t="shared" si="95"/>
        <v>0</v>
      </c>
      <c r="M1383" s="1">
        <f t="shared" si="95"/>
        <v>1</v>
      </c>
      <c r="N1383" s="1">
        <f t="shared" si="94"/>
        <v>0</v>
      </c>
      <c r="O1383" s="1">
        <f t="shared" si="96"/>
        <v>1</v>
      </c>
      <c r="P1383" s="1" t="s">
        <v>18348</v>
      </c>
      <c r="Q1383" s="1">
        <v>100</v>
      </c>
      <c r="R1383" s="1">
        <v>167</v>
      </c>
      <c r="S1383" s="9">
        <f t="shared" si="98"/>
        <v>100</v>
      </c>
      <c r="T1383" s="3">
        <v>44357</v>
      </c>
      <c r="U1383" s="8" t="s">
        <v>6865</v>
      </c>
      <c r="V1383" s="3">
        <v>44357</v>
      </c>
      <c r="W1383" s="8" t="s">
        <v>6866</v>
      </c>
      <c r="X1383" s="8">
        <v>6.3</v>
      </c>
      <c r="Y1383" s="10">
        <f t="shared" si="97"/>
        <v>630</v>
      </c>
      <c r="Z1383" s="10">
        <f>IFERROR(INDEX(EFs!B:B,MATCH(P1383,EFs!A:A,0))*Dataset!Y1383/1000,0)</f>
        <v>0.45754110297</v>
      </c>
      <c r="AA1383">
        <v>33.121295000000003</v>
      </c>
      <c r="AB1383">
        <v>-117.079114</v>
      </c>
      <c r="AC1383">
        <v>1</v>
      </c>
      <c r="AD1383" t="s">
        <v>18387</v>
      </c>
      <c r="AE1383">
        <v>203</v>
      </c>
      <c r="AF1383" t="s">
        <v>19093</v>
      </c>
      <c r="AI1383" t="s">
        <v>18421</v>
      </c>
      <c r="AJ1383" t="s">
        <v>18390</v>
      </c>
      <c r="AK1383" t="s">
        <v>18391</v>
      </c>
      <c r="AL1383">
        <v>92025</v>
      </c>
      <c r="AM1383" t="s">
        <v>18392</v>
      </c>
      <c r="AN1383" t="s">
        <v>18393</v>
      </c>
    </row>
    <row r="1384" spans="1:40" ht="28.8" x14ac:dyDescent="0.3">
      <c r="A1384" t="s">
        <v>6867</v>
      </c>
      <c r="B1384" s="2" t="s">
        <v>15</v>
      </c>
      <c r="C1384" s="3">
        <v>40025</v>
      </c>
      <c r="D1384" t="s">
        <v>25</v>
      </c>
      <c r="E1384" t="s">
        <v>6868</v>
      </c>
      <c r="F1384" t="s">
        <v>6869</v>
      </c>
      <c r="G1384" t="s">
        <v>6870</v>
      </c>
      <c r="H1384" s="2" t="s">
        <v>424</v>
      </c>
      <c r="I1384" s="2" t="s">
        <v>53</v>
      </c>
      <c r="J1384" s="1" t="s">
        <v>6871</v>
      </c>
      <c r="K1384" s="1">
        <f t="shared" si="95"/>
        <v>0</v>
      </c>
      <c r="L1384" s="1">
        <f t="shared" si="95"/>
        <v>0</v>
      </c>
      <c r="M1384" s="1">
        <f t="shared" si="95"/>
        <v>0</v>
      </c>
      <c r="N1384" s="1">
        <f t="shared" si="94"/>
        <v>1</v>
      </c>
      <c r="O1384" s="1">
        <f t="shared" si="96"/>
        <v>1</v>
      </c>
      <c r="P1384" s="1" t="s">
        <v>18347</v>
      </c>
      <c r="Q1384" s="1" t="s">
        <v>18355</v>
      </c>
      <c r="R1384" s="1">
        <v>82</v>
      </c>
      <c r="S1384" s="9">
        <f t="shared" si="98"/>
        <v>61.147400000000005</v>
      </c>
      <c r="T1384" s="3">
        <v>44455</v>
      </c>
      <c r="U1384" s="8" t="s">
        <v>6793</v>
      </c>
      <c r="V1384" s="3">
        <v>44763</v>
      </c>
      <c r="W1384" s="8" t="s">
        <v>3051</v>
      </c>
      <c r="X1384" s="8">
        <v>64.7</v>
      </c>
      <c r="Y1384" s="10">
        <f t="shared" si="97"/>
        <v>3956.2367800000006</v>
      </c>
      <c r="Z1384" s="10">
        <f>IFERROR(INDEX(EFs!B:B,MATCH(P1384,EFs!A:A,0))*Dataset!Y1384/1000,0)</f>
        <v>3.2595434830420005</v>
      </c>
      <c r="AA1384">
        <v>41.234693</v>
      </c>
      <c r="AB1384">
        <v>-121.215582</v>
      </c>
      <c r="AC1384">
        <v>0.5</v>
      </c>
      <c r="AD1384" t="s">
        <v>18422</v>
      </c>
      <c r="AI1384" t="s">
        <v>19094</v>
      </c>
      <c r="AJ1384" t="s">
        <v>18390</v>
      </c>
      <c r="AK1384" t="s">
        <v>19095</v>
      </c>
      <c r="AL1384">
        <v>96054</v>
      </c>
      <c r="AM1384" t="s">
        <v>18392</v>
      </c>
      <c r="AN1384" t="s">
        <v>18397</v>
      </c>
    </row>
    <row r="1385" spans="1:40" ht="43.2" x14ac:dyDescent="0.3">
      <c r="A1385" t="s">
        <v>6872</v>
      </c>
      <c r="B1385" s="2" t="s">
        <v>15</v>
      </c>
      <c r="C1385" s="3">
        <v>40025</v>
      </c>
      <c r="D1385" t="s">
        <v>193</v>
      </c>
      <c r="E1385" t="s">
        <v>6873</v>
      </c>
      <c r="F1385" t="s">
        <v>6874</v>
      </c>
      <c r="G1385" t="s">
        <v>6875</v>
      </c>
      <c r="H1385" s="2" t="s">
        <v>627</v>
      </c>
      <c r="I1385" s="2" t="s">
        <v>306</v>
      </c>
      <c r="J1385" s="1" t="s">
        <v>6876</v>
      </c>
      <c r="K1385" s="1">
        <f t="shared" si="95"/>
        <v>1</v>
      </c>
      <c r="L1385" s="1">
        <f t="shared" si="95"/>
        <v>0</v>
      </c>
      <c r="M1385" s="1">
        <f t="shared" si="95"/>
        <v>0</v>
      </c>
      <c r="N1385" s="1">
        <f t="shared" si="94"/>
        <v>0</v>
      </c>
      <c r="O1385" s="1">
        <f t="shared" si="96"/>
        <v>1</v>
      </c>
      <c r="P1385" s="1" t="s">
        <v>18346</v>
      </c>
      <c r="Q1385" s="1">
        <v>87</v>
      </c>
      <c r="R1385" s="1">
        <v>120</v>
      </c>
      <c r="S1385" s="9">
        <f t="shared" si="98"/>
        <v>87</v>
      </c>
      <c r="T1385" s="3">
        <v>44538</v>
      </c>
      <c r="U1385" s="8" t="s">
        <v>6877</v>
      </c>
      <c r="V1385" s="3">
        <v>44538</v>
      </c>
      <c r="W1385" s="8" t="s">
        <v>6878</v>
      </c>
      <c r="X1385" s="8">
        <v>4.0999999999999996</v>
      </c>
      <c r="Y1385" s="10">
        <f t="shared" si="97"/>
        <v>356.7</v>
      </c>
      <c r="Z1385" s="10">
        <f>IFERROR(INDEX(EFs!B:B,MATCH(P1385,EFs!A:A,0))*Dataset!Y1385/1000,0)</f>
        <v>0.32402375492070001</v>
      </c>
      <c r="AA1385">
        <v>32.815899000000002</v>
      </c>
      <c r="AB1385">
        <v>-116.9744</v>
      </c>
      <c r="AC1385">
        <v>0.9</v>
      </c>
      <c r="AD1385" t="s">
        <v>18387</v>
      </c>
      <c r="AE1385">
        <v>1001</v>
      </c>
      <c r="AF1385" t="s">
        <v>19096</v>
      </c>
      <c r="AI1385" t="s">
        <v>18449</v>
      </c>
      <c r="AJ1385" t="s">
        <v>18390</v>
      </c>
      <c r="AK1385" t="s">
        <v>18391</v>
      </c>
      <c r="AL1385">
        <v>92020</v>
      </c>
      <c r="AM1385" t="s">
        <v>18392</v>
      </c>
      <c r="AN1385" t="s">
        <v>18393</v>
      </c>
    </row>
    <row r="1386" spans="1:40" ht="43.2" x14ac:dyDescent="0.3">
      <c r="A1386" t="s">
        <v>6879</v>
      </c>
      <c r="B1386" s="2" t="s">
        <v>15</v>
      </c>
      <c r="C1386" s="3">
        <v>40025</v>
      </c>
      <c r="D1386" t="s">
        <v>25</v>
      </c>
      <c r="E1386" t="s">
        <v>6880</v>
      </c>
      <c r="F1386" t="s">
        <v>6881</v>
      </c>
      <c r="G1386" t="s">
        <v>6882</v>
      </c>
      <c r="H1386" s="2" t="s">
        <v>1542</v>
      </c>
      <c r="I1386" s="2" t="s">
        <v>236</v>
      </c>
      <c r="J1386" s="1" t="s">
        <v>6883</v>
      </c>
      <c r="K1386" s="1">
        <f t="shared" si="95"/>
        <v>1</v>
      </c>
      <c r="L1386" s="1">
        <f t="shared" si="95"/>
        <v>0</v>
      </c>
      <c r="M1386" s="1">
        <f t="shared" si="95"/>
        <v>0</v>
      </c>
      <c r="N1386" s="1">
        <f t="shared" si="94"/>
        <v>0</v>
      </c>
      <c r="O1386" s="1">
        <f t="shared" si="96"/>
        <v>1</v>
      </c>
      <c r="P1386" s="1" t="s">
        <v>18346</v>
      </c>
      <c r="Q1386" s="1" t="s">
        <v>18355</v>
      </c>
      <c r="R1386" s="1">
        <v>587</v>
      </c>
      <c r="S1386" s="9">
        <f t="shared" si="98"/>
        <v>437.72590000000002</v>
      </c>
      <c r="T1386" s="3">
        <v>44562</v>
      </c>
      <c r="U1386" s="8" t="s">
        <v>6884</v>
      </c>
      <c r="V1386" s="3">
        <v>44562</v>
      </c>
      <c r="W1386" s="8" t="s">
        <v>6885</v>
      </c>
      <c r="X1386" s="8">
        <v>1</v>
      </c>
      <c r="Y1386" s="10">
        <f t="shared" si="97"/>
        <v>437.72590000000002</v>
      </c>
      <c r="Z1386" s="10">
        <f>IFERROR(INDEX(EFs!B:B,MATCH(P1386,EFs!A:A,0))*Dataset!Y1386/1000,0)</f>
        <v>0.3976271088983539</v>
      </c>
      <c r="AA1386">
        <v>32.836221999999999</v>
      </c>
      <c r="AB1386">
        <v>-117.15246500000001</v>
      </c>
      <c r="AC1386">
        <v>1</v>
      </c>
      <c r="AD1386" t="s">
        <v>18394</v>
      </c>
      <c r="AE1386">
        <v>5180</v>
      </c>
      <c r="AF1386" t="s">
        <v>18953</v>
      </c>
      <c r="AI1386" t="s">
        <v>18389</v>
      </c>
      <c r="AJ1386" t="s">
        <v>18390</v>
      </c>
      <c r="AK1386" t="s">
        <v>18391</v>
      </c>
      <c r="AL1386">
        <v>92111</v>
      </c>
      <c r="AM1386" t="s">
        <v>18392</v>
      </c>
      <c r="AN1386" t="s">
        <v>18397</v>
      </c>
    </row>
    <row r="1387" spans="1:40" ht="57.6" x14ac:dyDescent="0.3">
      <c r="A1387" t="s">
        <v>6886</v>
      </c>
      <c r="B1387" s="2" t="s">
        <v>15</v>
      </c>
      <c r="C1387" s="3">
        <v>40025</v>
      </c>
      <c r="D1387" t="s">
        <v>193</v>
      </c>
      <c r="E1387" t="s">
        <v>1958</v>
      </c>
      <c r="F1387" t="s">
        <v>1959</v>
      </c>
      <c r="G1387" t="s">
        <v>6887</v>
      </c>
      <c r="H1387" s="2" t="s">
        <v>1961</v>
      </c>
      <c r="I1387" s="2" t="s">
        <v>328</v>
      </c>
      <c r="J1387" s="1" t="s">
        <v>6888</v>
      </c>
      <c r="K1387" s="1">
        <f t="shared" si="95"/>
        <v>1</v>
      </c>
      <c r="L1387" s="1">
        <f t="shared" si="95"/>
        <v>0</v>
      </c>
      <c r="M1387" s="1">
        <f t="shared" si="95"/>
        <v>0</v>
      </c>
      <c r="N1387" s="1">
        <f t="shared" si="94"/>
        <v>0</v>
      </c>
      <c r="O1387" s="1">
        <f t="shared" si="96"/>
        <v>1</v>
      </c>
      <c r="P1387" s="1" t="s">
        <v>18346</v>
      </c>
      <c r="Q1387" s="1">
        <v>40</v>
      </c>
      <c r="R1387" s="1">
        <v>64</v>
      </c>
      <c r="S1387" s="9">
        <f t="shared" si="98"/>
        <v>40</v>
      </c>
      <c r="T1387" s="3">
        <v>44322</v>
      </c>
      <c r="U1387" s="8" t="s">
        <v>5971</v>
      </c>
      <c r="V1387" s="3">
        <v>44322</v>
      </c>
      <c r="W1387" s="8" t="s">
        <v>5690</v>
      </c>
      <c r="X1387" s="8">
        <v>0.3</v>
      </c>
      <c r="Y1387" s="10">
        <f t="shared" si="97"/>
        <v>12</v>
      </c>
      <c r="Z1387" s="10">
        <f>IFERROR(INDEX(EFs!B:B,MATCH(P1387,EFs!A:A,0))*Dataset!Y1387/1000,0)</f>
        <v>1.0900715052E-2</v>
      </c>
      <c r="AA1387">
        <v>32.608573</v>
      </c>
      <c r="AB1387">
        <v>-116.470826</v>
      </c>
      <c r="AC1387">
        <v>1</v>
      </c>
      <c r="AD1387" t="s">
        <v>18387</v>
      </c>
      <c r="AE1387">
        <v>976</v>
      </c>
      <c r="AF1387" t="s">
        <v>19097</v>
      </c>
      <c r="AI1387" t="s">
        <v>18643</v>
      </c>
      <c r="AJ1387" t="s">
        <v>18390</v>
      </c>
      <c r="AK1387" t="s">
        <v>18391</v>
      </c>
      <c r="AL1387">
        <v>91906</v>
      </c>
      <c r="AM1387" t="s">
        <v>18392</v>
      </c>
      <c r="AN1387" t="s">
        <v>18393</v>
      </c>
    </row>
    <row r="1388" spans="1:40" ht="57.6" x14ac:dyDescent="0.3">
      <c r="A1388" t="s">
        <v>6889</v>
      </c>
      <c r="B1388" s="2" t="s">
        <v>15</v>
      </c>
      <c r="C1388" s="3">
        <v>40025</v>
      </c>
      <c r="D1388" t="s">
        <v>16</v>
      </c>
      <c r="E1388" t="s">
        <v>6890</v>
      </c>
      <c r="F1388" t="s">
        <v>6891</v>
      </c>
      <c r="G1388" t="s">
        <v>6892</v>
      </c>
      <c r="H1388" s="2" t="s">
        <v>291</v>
      </c>
      <c r="I1388" s="2" t="s">
        <v>155</v>
      </c>
      <c r="J1388" s="1" t="s">
        <v>6893</v>
      </c>
      <c r="K1388" s="1">
        <f t="shared" si="95"/>
        <v>0</v>
      </c>
      <c r="L1388" s="1">
        <f t="shared" si="95"/>
        <v>0</v>
      </c>
      <c r="M1388" s="1">
        <f t="shared" si="95"/>
        <v>0</v>
      </c>
      <c r="N1388" s="1">
        <f t="shared" si="94"/>
        <v>0</v>
      </c>
      <c r="O1388" s="1">
        <f t="shared" si="96"/>
        <v>0</v>
      </c>
      <c r="P1388" s="1" t="s">
        <v>18349</v>
      </c>
      <c r="Q1388" s="1">
        <v>80</v>
      </c>
      <c r="R1388" s="1">
        <v>150</v>
      </c>
      <c r="S1388" s="9">
        <f t="shared" si="98"/>
        <v>80</v>
      </c>
      <c r="T1388" s="3">
        <v>44561</v>
      </c>
      <c r="U1388" s="8" t="s">
        <v>6894</v>
      </c>
      <c r="V1388" s="3">
        <v>44680</v>
      </c>
      <c r="W1388" s="8" t="s">
        <v>6895</v>
      </c>
      <c r="X1388" s="8">
        <v>23.5</v>
      </c>
      <c r="Y1388" s="10">
        <f t="shared" si="97"/>
        <v>1880</v>
      </c>
      <c r="Z1388" s="10">
        <f>IFERROR(INDEX(EFs!B:B,MATCH(P1388,EFs!A:A,0))*Dataset!Y1388/1000,0)</f>
        <v>1.8663054990800001</v>
      </c>
      <c r="AA1388">
        <v>33.087094</v>
      </c>
      <c r="AB1388">
        <v>-116.95008199999999</v>
      </c>
      <c r="AC1388">
        <v>1</v>
      </c>
      <c r="AD1388" t="s">
        <v>18387</v>
      </c>
      <c r="AE1388">
        <v>17701</v>
      </c>
      <c r="AF1388" t="s">
        <v>18568</v>
      </c>
      <c r="AI1388" t="s">
        <v>18421</v>
      </c>
      <c r="AJ1388" t="s">
        <v>18390</v>
      </c>
      <c r="AK1388" t="s">
        <v>18391</v>
      </c>
      <c r="AL1388">
        <v>92025</v>
      </c>
      <c r="AM1388" t="s">
        <v>18392</v>
      </c>
      <c r="AN1388" t="s">
        <v>18393</v>
      </c>
    </row>
    <row r="1389" spans="1:40" ht="43.2" x14ac:dyDescent="0.3">
      <c r="A1389" t="s">
        <v>6896</v>
      </c>
      <c r="B1389" s="2" t="s">
        <v>15</v>
      </c>
      <c r="C1389" s="3">
        <v>40025</v>
      </c>
      <c r="D1389" t="s">
        <v>193</v>
      </c>
      <c r="E1389" t="s">
        <v>954</v>
      </c>
      <c r="F1389" t="s">
        <v>72</v>
      </c>
      <c r="G1389" t="s">
        <v>956</v>
      </c>
      <c r="H1389" s="2" t="s">
        <v>957</v>
      </c>
      <c r="I1389" s="2" t="s">
        <v>139</v>
      </c>
      <c r="J1389" s="1" t="s">
        <v>6897</v>
      </c>
      <c r="K1389" s="1">
        <f t="shared" si="95"/>
        <v>1</v>
      </c>
      <c r="L1389" s="1">
        <f t="shared" si="95"/>
        <v>0</v>
      </c>
      <c r="M1389" s="1">
        <f t="shared" si="95"/>
        <v>0</v>
      </c>
      <c r="N1389" s="1">
        <f t="shared" si="94"/>
        <v>0</v>
      </c>
      <c r="O1389" s="1">
        <f t="shared" si="96"/>
        <v>1</v>
      </c>
      <c r="P1389" s="1" t="s">
        <v>18346</v>
      </c>
      <c r="Q1389" s="1">
        <v>33</v>
      </c>
      <c r="R1389" s="1">
        <v>64</v>
      </c>
      <c r="S1389" s="9">
        <f t="shared" si="98"/>
        <v>33</v>
      </c>
      <c r="T1389" s="3">
        <v>44562</v>
      </c>
      <c r="U1389" s="8" t="s">
        <v>1157</v>
      </c>
      <c r="V1389" s="3">
        <v>44562</v>
      </c>
      <c r="W1389" s="8" t="s">
        <v>4389</v>
      </c>
      <c r="X1389" s="8">
        <v>3.2</v>
      </c>
      <c r="Y1389" s="10">
        <f t="shared" si="97"/>
        <v>105.60000000000001</v>
      </c>
      <c r="Z1389" s="10">
        <f>IFERROR(INDEX(EFs!B:B,MATCH(P1389,EFs!A:A,0))*Dataset!Y1389/1000,0)</f>
        <v>9.592629245760001E-2</v>
      </c>
      <c r="AA1389">
        <v>32.879537999999997</v>
      </c>
      <c r="AB1389">
        <v>-117.161181</v>
      </c>
      <c r="AC1389">
        <v>1</v>
      </c>
      <c r="AD1389" t="s">
        <v>18408</v>
      </c>
      <c r="AF1389" t="s">
        <v>18538</v>
      </c>
      <c r="AI1389" t="s">
        <v>18389</v>
      </c>
      <c r="AJ1389" t="s">
        <v>18390</v>
      </c>
      <c r="AK1389" t="s">
        <v>18391</v>
      </c>
      <c r="AL1389">
        <v>92121</v>
      </c>
      <c r="AM1389" t="s">
        <v>18392</v>
      </c>
      <c r="AN1389" t="s">
        <v>18397</v>
      </c>
    </row>
    <row r="1390" spans="1:40" ht="43.2" x14ac:dyDescent="0.3">
      <c r="A1390" t="s">
        <v>6898</v>
      </c>
      <c r="B1390" s="2" t="s">
        <v>15</v>
      </c>
      <c r="C1390" s="3">
        <v>40025</v>
      </c>
      <c r="D1390" t="s">
        <v>25</v>
      </c>
      <c r="E1390" t="s">
        <v>6899</v>
      </c>
      <c r="F1390" t="s">
        <v>6900</v>
      </c>
      <c r="G1390" t="s">
        <v>6901</v>
      </c>
      <c r="H1390" s="2" t="s">
        <v>627</v>
      </c>
      <c r="I1390" s="2" t="s">
        <v>306</v>
      </c>
      <c r="J1390" s="1" t="s">
        <v>6902</v>
      </c>
      <c r="K1390" s="1">
        <f t="shared" si="95"/>
        <v>0</v>
      </c>
      <c r="L1390" s="1">
        <f t="shared" si="95"/>
        <v>0</v>
      </c>
      <c r="M1390" s="1">
        <f t="shared" si="95"/>
        <v>0</v>
      </c>
      <c r="N1390" s="1">
        <f t="shared" si="94"/>
        <v>1</v>
      </c>
      <c r="O1390" s="1">
        <f t="shared" si="96"/>
        <v>1</v>
      </c>
      <c r="P1390" s="1" t="s">
        <v>18347</v>
      </c>
      <c r="Q1390" s="1">
        <v>80</v>
      </c>
      <c r="R1390" s="1" t="s">
        <v>18352</v>
      </c>
      <c r="S1390" s="9">
        <f t="shared" si="98"/>
        <v>80</v>
      </c>
      <c r="T1390" s="3">
        <v>44718</v>
      </c>
      <c r="U1390" s="8" t="s">
        <v>6903</v>
      </c>
      <c r="V1390" s="3">
        <v>44718</v>
      </c>
      <c r="W1390" s="8" t="s">
        <v>6903</v>
      </c>
      <c r="X1390" s="8">
        <v>0</v>
      </c>
      <c r="Y1390" s="10">
        <f t="shared" si="97"/>
        <v>0</v>
      </c>
      <c r="Z1390" s="10">
        <f>IFERROR(INDEX(EFs!B:B,MATCH(P1390,EFs!A:A,0))*Dataset!Y1390/1000,0)</f>
        <v>0</v>
      </c>
      <c r="AA1390">
        <v>32.788083999999998</v>
      </c>
      <c r="AB1390">
        <v>-116.955693</v>
      </c>
      <c r="AC1390">
        <v>1</v>
      </c>
      <c r="AD1390" t="s">
        <v>18387</v>
      </c>
      <c r="AE1390">
        <v>510</v>
      </c>
      <c r="AF1390" t="s">
        <v>19098</v>
      </c>
      <c r="AI1390" t="s">
        <v>18449</v>
      </c>
      <c r="AJ1390" t="s">
        <v>18390</v>
      </c>
      <c r="AK1390" t="s">
        <v>18391</v>
      </c>
      <c r="AL1390">
        <v>92020</v>
      </c>
      <c r="AM1390" t="s">
        <v>18392</v>
      </c>
      <c r="AN1390" t="s">
        <v>18393</v>
      </c>
    </row>
    <row r="1391" spans="1:40" ht="43.2" x14ac:dyDescent="0.3">
      <c r="A1391" t="s">
        <v>6904</v>
      </c>
      <c r="B1391" s="2" t="s">
        <v>15</v>
      </c>
      <c r="C1391" s="3">
        <v>40025</v>
      </c>
      <c r="D1391" t="s">
        <v>193</v>
      </c>
      <c r="E1391" t="s">
        <v>954</v>
      </c>
      <c r="F1391" t="s">
        <v>6905</v>
      </c>
      <c r="G1391" t="s">
        <v>956</v>
      </c>
      <c r="H1391" s="2" t="s">
        <v>957</v>
      </c>
      <c r="I1391" s="2" t="s">
        <v>139</v>
      </c>
      <c r="J1391" s="1" t="s">
        <v>6906</v>
      </c>
      <c r="K1391" s="1">
        <f t="shared" si="95"/>
        <v>1</v>
      </c>
      <c r="L1391" s="1">
        <f t="shared" si="95"/>
        <v>0</v>
      </c>
      <c r="M1391" s="1">
        <f t="shared" si="95"/>
        <v>0</v>
      </c>
      <c r="N1391" s="1">
        <f t="shared" si="94"/>
        <v>0</v>
      </c>
      <c r="O1391" s="1">
        <f t="shared" si="96"/>
        <v>1</v>
      </c>
      <c r="P1391" s="1" t="s">
        <v>18346</v>
      </c>
      <c r="Q1391" s="1">
        <v>100</v>
      </c>
      <c r="R1391" s="1">
        <v>158</v>
      </c>
      <c r="S1391" s="9">
        <f t="shared" si="98"/>
        <v>100</v>
      </c>
      <c r="T1391" s="3">
        <v>44562</v>
      </c>
      <c r="U1391" s="8" t="s">
        <v>6907</v>
      </c>
      <c r="V1391" s="3">
        <v>44562</v>
      </c>
      <c r="W1391" s="8" t="s">
        <v>1201</v>
      </c>
      <c r="X1391" s="8">
        <v>3.3</v>
      </c>
      <c r="Y1391" s="10">
        <f t="shared" si="97"/>
        <v>330</v>
      </c>
      <c r="Z1391" s="10">
        <f>IFERROR(INDEX(EFs!B:B,MATCH(P1391,EFs!A:A,0))*Dataset!Y1391/1000,0)</f>
        <v>0.29976966392999999</v>
      </c>
      <c r="AA1391">
        <v>32.879537999999997</v>
      </c>
      <c r="AB1391">
        <v>-117.161181</v>
      </c>
      <c r="AC1391">
        <v>1</v>
      </c>
      <c r="AD1391" t="s">
        <v>18408</v>
      </c>
      <c r="AF1391" t="s">
        <v>18538</v>
      </c>
      <c r="AI1391" t="s">
        <v>18389</v>
      </c>
      <c r="AJ1391" t="s">
        <v>18390</v>
      </c>
      <c r="AK1391" t="s">
        <v>18391</v>
      </c>
      <c r="AL1391">
        <v>92121</v>
      </c>
      <c r="AM1391" t="s">
        <v>18392</v>
      </c>
      <c r="AN1391" t="s">
        <v>18397</v>
      </c>
    </row>
    <row r="1392" spans="1:40" ht="43.2" x14ac:dyDescent="0.3">
      <c r="A1392" t="s">
        <v>6908</v>
      </c>
      <c r="B1392" s="2" t="s">
        <v>15</v>
      </c>
      <c r="C1392" s="3">
        <v>40025</v>
      </c>
      <c r="D1392" t="s">
        <v>16</v>
      </c>
      <c r="E1392" t="s">
        <v>6909</v>
      </c>
      <c r="F1392" t="s">
        <v>6910</v>
      </c>
      <c r="G1392" t="s">
        <v>6911</v>
      </c>
      <c r="H1392" s="2" t="s">
        <v>181</v>
      </c>
      <c r="I1392" s="2" t="s">
        <v>107</v>
      </c>
      <c r="J1392" s="1" t="s">
        <v>6912</v>
      </c>
      <c r="K1392" s="1">
        <f t="shared" si="95"/>
        <v>1</v>
      </c>
      <c r="L1392" s="1">
        <f t="shared" si="95"/>
        <v>0</v>
      </c>
      <c r="M1392" s="1">
        <f t="shared" si="95"/>
        <v>0</v>
      </c>
      <c r="N1392" s="1">
        <f t="shared" si="94"/>
        <v>0</v>
      </c>
      <c r="O1392" s="1">
        <f t="shared" si="96"/>
        <v>1</v>
      </c>
      <c r="P1392" s="1" t="s">
        <v>18346</v>
      </c>
      <c r="Q1392" s="1" t="s">
        <v>18355</v>
      </c>
      <c r="R1392" s="1">
        <v>905</v>
      </c>
      <c r="S1392" s="9">
        <f t="shared" si="98"/>
        <v>674.85850000000005</v>
      </c>
      <c r="T1392" s="3">
        <v>44440</v>
      </c>
      <c r="U1392" s="8" t="s">
        <v>6913</v>
      </c>
      <c r="V1392" s="3">
        <v>44440</v>
      </c>
      <c r="W1392" s="8" t="s">
        <v>6914</v>
      </c>
      <c r="X1392" s="8">
        <v>10.199999999999999</v>
      </c>
      <c r="Y1392" s="10">
        <f t="shared" si="97"/>
        <v>6883.5567000000001</v>
      </c>
      <c r="Z1392" s="10">
        <f>IFERROR(INDEX(EFs!B:B,MATCH(P1392,EFs!A:A,0))*Dataset!Y1392/1000,0)</f>
        <v>6.2529741775821215</v>
      </c>
      <c r="AA1392">
        <v>32.7761</v>
      </c>
      <c r="AB1392">
        <v>-117.057416</v>
      </c>
      <c r="AC1392">
        <v>1</v>
      </c>
      <c r="AD1392" t="s">
        <v>18387</v>
      </c>
      <c r="AE1392">
        <v>6655</v>
      </c>
      <c r="AF1392" t="s">
        <v>19099</v>
      </c>
      <c r="AI1392" t="s">
        <v>18389</v>
      </c>
      <c r="AJ1392" t="s">
        <v>18390</v>
      </c>
      <c r="AK1392" t="s">
        <v>18391</v>
      </c>
      <c r="AL1392">
        <v>92120</v>
      </c>
      <c r="AM1392" t="s">
        <v>18392</v>
      </c>
      <c r="AN1392" t="s">
        <v>18393</v>
      </c>
    </row>
    <row r="1393" spans="1:40" ht="28.8" x14ac:dyDescent="0.3">
      <c r="A1393" t="s">
        <v>6915</v>
      </c>
      <c r="B1393" s="2" t="s">
        <v>15</v>
      </c>
      <c r="C1393" s="3">
        <v>40025</v>
      </c>
      <c r="D1393" t="s">
        <v>16</v>
      </c>
      <c r="E1393" t="s">
        <v>6916</v>
      </c>
      <c r="F1393" t="s">
        <v>2596</v>
      </c>
      <c r="G1393" t="s">
        <v>6917</v>
      </c>
      <c r="H1393" s="2" t="s">
        <v>201</v>
      </c>
      <c r="I1393" s="2" t="s">
        <v>46</v>
      </c>
      <c r="J1393" s="1" t="s">
        <v>6918</v>
      </c>
      <c r="K1393" s="1">
        <f t="shared" si="95"/>
        <v>1</v>
      </c>
      <c r="L1393" s="1">
        <f t="shared" si="95"/>
        <v>0</v>
      </c>
      <c r="M1393" s="1">
        <f t="shared" si="95"/>
        <v>0</v>
      </c>
      <c r="N1393" s="1">
        <f t="shared" si="94"/>
        <v>0</v>
      </c>
      <c r="O1393" s="1">
        <f t="shared" si="96"/>
        <v>1</v>
      </c>
      <c r="P1393" s="1" t="s">
        <v>18346</v>
      </c>
      <c r="Q1393" s="1" t="s">
        <v>18355</v>
      </c>
      <c r="R1393" s="1">
        <v>755</v>
      </c>
      <c r="S1393" s="9">
        <f t="shared" si="98"/>
        <v>563.00350000000003</v>
      </c>
      <c r="T1393" s="3">
        <v>44414</v>
      </c>
      <c r="U1393" s="8" t="s">
        <v>6919</v>
      </c>
      <c r="V1393" s="3">
        <v>44414</v>
      </c>
      <c r="W1393" s="8" t="s">
        <v>6920</v>
      </c>
      <c r="X1393" s="8">
        <v>12.8</v>
      </c>
      <c r="Y1393" s="10">
        <f t="shared" si="97"/>
        <v>7206.4448000000011</v>
      </c>
      <c r="Z1393" s="10">
        <f>IFERROR(INDEX(EFs!B:B,MATCH(P1393,EFs!A:A,0))*Dataset!Y1393/1000,0)</f>
        <v>6.5462834418972617</v>
      </c>
      <c r="AA1393">
        <v>32.885162999999999</v>
      </c>
      <c r="AB1393">
        <v>-117.225103</v>
      </c>
      <c r="AC1393">
        <v>1</v>
      </c>
      <c r="AD1393" t="s">
        <v>18387</v>
      </c>
      <c r="AE1393">
        <v>9888</v>
      </c>
      <c r="AF1393" t="s">
        <v>18856</v>
      </c>
      <c r="AI1393" t="s">
        <v>18428</v>
      </c>
      <c r="AJ1393" t="s">
        <v>18390</v>
      </c>
      <c r="AK1393" t="s">
        <v>18391</v>
      </c>
      <c r="AL1393">
        <v>92037</v>
      </c>
      <c r="AM1393" t="s">
        <v>18392</v>
      </c>
      <c r="AN1393" t="s">
        <v>18393</v>
      </c>
    </row>
    <row r="1394" spans="1:40" ht="57.6" x14ac:dyDescent="0.3">
      <c r="A1394" t="s">
        <v>6921</v>
      </c>
      <c r="B1394" s="2" t="s">
        <v>15</v>
      </c>
      <c r="C1394" s="3">
        <v>40025</v>
      </c>
      <c r="D1394" t="s">
        <v>16</v>
      </c>
      <c r="E1394" t="s">
        <v>4776</v>
      </c>
      <c r="F1394" t="s">
        <v>4777</v>
      </c>
      <c r="G1394" t="s">
        <v>4778</v>
      </c>
      <c r="H1394" s="2" t="s">
        <v>4779</v>
      </c>
      <c r="I1394" s="2" t="s">
        <v>139</v>
      </c>
      <c r="J1394" s="1" t="s">
        <v>6922</v>
      </c>
      <c r="K1394" s="1">
        <f t="shared" si="95"/>
        <v>1</v>
      </c>
      <c r="L1394" s="1">
        <f t="shared" si="95"/>
        <v>0</v>
      </c>
      <c r="M1394" s="1">
        <f t="shared" si="95"/>
        <v>0</v>
      </c>
      <c r="N1394" s="1">
        <f t="shared" si="94"/>
        <v>0</v>
      </c>
      <c r="O1394" s="1">
        <f t="shared" si="96"/>
        <v>1</v>
      </c>
      <c r="P1394" s="1" t="s">
        <v>18346</v>
      </c>
      <c r="Q1394" s="1">
        <v>600</v>
      </c>
      <c r="R1394" s="1">
        <v>906</v>
      </c>
      <c r="S1394" s="9">
        <f t="shared" si="98"/>
        <v>600</v>
      </c>
      <c r="T1394" s="8"/>
      <c r="U1394" s="8"/>
      <c r="V1394" s="8"/>
      <c r="W1394" s="8"/>
      <c r="X1394" s="8"/>
      <c r="Y1394" s="10">
        <f t="shared" si="97"/>
        <v>0</v>
      </c>
      <c r="Z1394" s="10">
        <f>IFERROR(INDEX(EFs!B:B,MATCH(P1394,EFs!A:A,0))*Dataset!Y1394/1000,0)</f>
        <v>0</v>
      </c>
      <c r="AA1394">
        <v>32.875205999999999</v>
      </c>
      <c r="AB1394">
        <v>-117.231684</v>
      </c>
      <c r="AC1394">
        <v>1</v>
      </c>
      <c r="AD1394" t="s">
        <v>18387</v>
      </c>
      <c r="AE1394">
        <v>3350</v>
      </c>
      <c r="AF1394" t="s">
        <v>18932</v>
      </c>
      <c r="AI1394" t="s">
        <v>18389</v>
      </c>
      <c r="AJ1394" t="s">
        <v>18390</v>
      </c>
      <c r="AK1394" t="s">
        <v>18391</v>
      </c>
      <c r="AL1394">
        <v>92161</v>
      </c>
      <c r="AM1394" t="s">
        <v>18392</v>
      </c>
      <c r="AN1394" t="s">
        <v>18393</v>
      </c>
    </row>
    <row r="1395" spans="1:40" ht="57.6" x14ac:dyDescent="0.3">
      <c r="A1395" t="s">
        <v>6923</v>
      </c>
      <c r="B1395" s="2" t="s">
        <v>15</v>
      </c>
      <c r="C1395" s="3">
        <v>40025</v>
      </c>
      <c r="D1395" t="s">
        <v>16</v>
      </c>
      <c r="E1395" t="s">
        <v>4776</v>
      </c>
      <c r="F1395" t="s">
        <v>4777</v>
      </c>
      <c r="G1395" t="s">
        <v>4778</v>
      </c>
      <c r="H1395" s="2" t="s">
        <v>4779</v>
      </c>
      <c r="I1395" s="2" t="s">
        <v>139</v>
      </c>
      <c r="J1395" s="1" t="s">
        <v>6924</v>
      </c>
      <c r="K1395" s="1">
        <f t="shared" si="95"/>
        <v>1</v>
      </c>
      <c r="L1395" s="1">
        <f t="shared" si="95"/>
        <v>0</v>
      </c>
      <c r="M1395" s="1">
        <f t="shared" si="95"/>
        <v>0</v>
      </c>
      <c r="N1395" s="1">
        <f t="shared" si="94"/>
        <v>0</v>
      </c>
      <c r="O1395" s="1">
        <f t="shared" si="96"/>
        <v>1</v>
      </c>
      <c r="P1395" s="1" t="s">
        <v>18346</v>
      </c>
      <c r="Q1395" s="1">
        <v>600</v>
      </c>
      <c r="R1395" s="1">
        <v>906</v>
      </c>
      <c r="S1395" s="9">
        <f t="shared" si="98"/>
        <v>600</v>
      </c>
      <c r="T1395" s="8"/>
      <c r="U1395" s="8"/>
      <c r="V1395" s="8"/>
      <c r="W1395" s="8"/>
      <c r="X1395" s="8"/>
      <c r="Y1395" s="10">
        <f t="shared" si="97"/>
        <v>0</v>
      </c>
      <c r="Z1395" s="10">
        <f>IFERROR(INDEX(EFs!B:B,MATCH(P1395,EFs!A:A,0))*Dataset!Y1395/1000,0)</f>
        <v>0</v>
      </c>
      <c r="AA1395">
        <v>32.875205999999999</v>
      </c>
      <c r="AB1395">
        <v>-117.231684</v>
      </c>
      <c r="AC1395">
        <v>1</v>
      </c>
      <c r="AD1395" t="s">
        <v>18387</v>
      </c>
      <c r="AE1395">
        <v>3350</v>
      </c>
      <c r="AF1395" t="s">
        <v>18932</v>
      </c>
      <c r="AI1395" t="s">
        <v>18389</v>
      </c>
      <c r="AJ1395" t="s">
        <v>18390</v>
      </c>
      <c r="AK1395" t="s">
        <v>18391</v>
      </c>
      <c r="AL1395">
        <v>92161</v>
      </c>
      <c r="AM1395" t="s">
        <v>18392</v>
      </c>
      <c r="AN1395" t="s">
        <v>18393</v>
      </c>
    </row>
    <row r="1396" spans="1:40" ht="57.6" x14ac:dyDescent="0.3">
      <c r="A1396" t="s">
        <v>6925</v>
      </c>
      <c r="B1396" s="2" t="s">
        <v>15</v>
      </c>
      <c r="C1396" s="3">
        <v>40025</v>
      </c>
      <c r="D1396" t="s">
        <v>16</v>
      </c>
      <c r="E1396" t="s">
        <v>4776</v>
      </c>
      <c r="F1396" t="s">
        <v>4777</v>
      </c>
      <c r="G1396" t="s">
        <v>4778</v>
      </c>
      <c r="H1396" s="2" t="s">
        <v>4779</v>
      </c>
      <c r="I1396" s="2" t="s">
        <v>139</v>
      </c>
      <c r="J1396" s="1" t="s">
        <v>6926</v>
      </c>
      <c r="K1396" s="1">
        <f t="shared" si="95"/>
        <v>1</v>
      </c>
      <c r="L1396" s="1">
        <f t="shared" si="95"/>
        <v>0</v>
      </c>
      <c r="M1396" s="1">
        <f t="shared" si="95"/>
        <v>0</v>
      </c>
      <c r="N1396" s="1">
        <f t="shared" si="94"/>
        <v>0</v>
      </c>
      <c r="O1396" s="1">
        <f t="shared" si="96"/>
        <v>1</v>
      </c>
      <c r="P1396" s="1" t="s">
        <v>18346</v>
      </c>
      <c r="Q1396" s="1">
        <v>600</v>
      </c>
      <c r="R1396" s="1">
        <v>906</v>
      </c>
      <c r="S1396" s="9">
        <f t="shared" si="98"/>
        <v>600</v>
      </c>
      <c r="T1396" s="8"/>
      <c r="U1396" s="8"/>
      <c r="V1396" s="8"/>
      <c r="W1396" s="8"/>
      <c r="X1396" s="8"/>
      <c r="Y1396" s="10">
        <f t="shared" si="97"/>
        <v>0</v>
      </c>
      <c r="Z1396" s="10">
        <f>IFERROR(INDEX(EFs!B:B,MATCH(P1396,EFs!A:A,0))*Dataset!Y1396/1000,0)</f>
        <v>0</v>
      </c>
      <c r="AA1396">
        <v>32.875205999999999</v>
      </c>
      <c r="AB1396">
        <v>-117.231684</v>
      </c>
      <c r="AC1396">
        <v>1</v>
      </c>
      <c r="AD1396" t="s">
        <v>18387</v>
      </c>
      <c r="AE1396">
        <v>3350</v>
      </c>
      <c r="AF1396" t="s">
        <v>18932</v>
      </c>
      <c r="AI1396" t="s">
        <v>18389</v>
      </c>
      <c r="AJ1396" t="s">
        <v>18390</v>
      </c>
      <c r="AK1396" t="s">
        <v>18391</v>
      </c>
      <c r="AL1396">
        <v>92161</v>
      </c>
      <c r="AM1396" t="s">
        <v>18392</v>
      </c>
      <c r="AN1396" t="s">
        <v>18393</v>
      </c>
    </row>
    <row r="1397" spans="1:40" ht="43.2" x14ac:dyDescent="0.3">
      <c r="A1397" t="s">
        <v>6927</v>
      </c>
      <c r="B1397" s="2" t="s">
        <v>15</v>
      </c>
      <c r="C1397" s="3">
        <v>40025</v>
      </c>
      <c r="D1397" t="s">
        <v>16</v>
      </c>
      <c r="E1397" t="s">
        <v>6909</v>
      </c>
      <c r="F1397" t="s">
        <v>6910</v>
      </c>
      <c r="G1397" t="s">
        <v>6911</v>
      </c>
      <c r="H1397" s="2" t="s">
        <v>181</v>
      </c>
      <c r="I1397" s="2" t="s">
        <v>107</v>
      </c>
      <c r="J1397" s="1" t="s">
        <v>6928</v>
      </c>
      <c r="K1397" s="1">
        <f t="shared" si="95"/>
        <v>1</v>
      </c>
      <c r="L1397" s="1">
        <f t="shared" si="95"/>
        <v>0</v>
      </c>
      <c r="M1397" s="1">
        <f t="shared" si="95"/>
        <v>0</v>
      </c>
      <c r="N1397" s="1">
        <f t="shared" si="94"/>
        <v>0</v>
      </c>
      <c r="O1397" s="1">
        <f t="shared" si="96"/>
        <v>1</v>
      </c>
      <c r="P1397" s="1" t="s">
        <v>18346</v>
      </c>
      <c r="Q1397" s="1">
        <v>545</v>
      </c>
      <c r="R1397" s="1">
        <v>890</v>
      </c>
      <c r="S1397" s="9">
        <f t="shared" si="98"/>
        <v>545</v>
      </c>
      <c r="T1397" s="3">
        <v>44440</v>
      </c>
      <c r="U1397" s="8" t="s">
        <v>6929</v>
      </c>
      <c r="V1397" s="3">
        <v>44440</v>
      </c>
      <c r="W1397" s="8" t="s">
        <v>6930</v>
      </c>
      <c r="X1397" s="8">
        <v>7</v>
      </c>
      <c r="Y1397" s="10">
        <f t="shared" si="97"/>
        <v>3815</v>
      </c>
      <c r="Z1397" s="10">
        <f>IFERROR(INDEX(EFs!B:B,MATCH(P1397,EFs!A:A,0))*Dataset!Y1397/1000,0)</f>
        <v>3.4655189936149999</v>
      </c>
      <c r="AA1397">
        <v>32.7761</v>
      </c>
      <c r="AB1397">
        <v>-117.057416</v>
      </c>
      <c r="AC1397">
        <v>1</v>
      </c>
      <c r="AD1397" t="s">
        <v>18387</v>
      </c>
      <c r="AE1397">
        <v>6655</v>
      </c>
      <c r="AF1397" t="s">
        <v>19099</v>
      </c>
      <c r="AI1397" t="s">
        <v>18389</v>
      </c>
      <c r="AJ1397" t="s">
        <v>18390</v>
      </c>
      <c r="AK1397" t="s">
        <v>18391</v>
      </c>
      <c r="AL1397">
        <v>92120</v>
      </c>
      <c r="AM1397" t="s">
        <v>18392</v>
      </c>
      <c r="AN1397" t="s">
        <v>18393</v>
      </c>
    </row>
    <row r="1398" spans="1:40" ht="43.2" x14ac:dyDescent="0.3">
      <c r="A1398" t="s">
        <v>6931</v>
      </c>
      <c r="B1398" s="2" t="s">
        <v>15</v>
      </c>
      <c r="C1398" s="3">
        <v>40025</v>
      </c>
      <c r="D1398" t="s">
        <v>16</v>
      </c>
      <c r="E1398" t="s">
        <v>6932</v>
      </c>
      <c r="F1398" t="s">
        <v>6933</v>
      </c>
      <c r="G1398" t="s">
        <v>6934</v>
      </c>
      <c r="H1398" s="2" t="s">
        <v>364</v>
      </c>
      <c r="I1398" s="2" t="s">
        <v>62</v>
      </c>
      <c r="J1398" s="1" t="s">
        <v>6935</v>
      </c>
      <c r="K1398" s="1">
        <f t="shared" si="95"/>
        <v>1</v>
      </c>
      <c r="L1398" s="1">
        <f t="shared" si="95"/>
        <v>0</v>
      </c>
      <c r="M1398" s="1">
        <f t="shared" si="95"/>
        <v>0</v>
      </c>
      <c r="N1398" s="1">
        <f t="shared" si="94"/>
        <v>0</v>
      </c>
      <c r="O1398" s="1">
        <f t="shared" si="96"/>
        <v>1</v>
      </c>
      <c r="P1398" s="1" t="s">
        <v>18346</v>
      </c>
      <c r="Q1398" s="1" t="s">
        <v>18355</v>
      </c>
      <c r="R1398" s="1">
        <v>947</v>
      </c>
      <c r="S1398" s="9">
        <f t="shared" si="98"/>
        <v>706.17790000000002</v>
      </c>
      <c r="T1398" s="3">
        <v>44561</v>
      </c>
      <c r="U1398" s="8" t="s">
        <v>5652</v>
      </c>
      <c r="V1398" s="3">
        <v>44715</v>
      </c>
      <c r="W1398" s="8" t="s">
        <v>6936</v>
      </c>
      <c r="X1398" s="8">
        <v>22.8</v>
      </c>
      <c r="Y1398" s="10">
        <f t="shared" si="97"/>
        <v>16100.85612</v>
      </c>
      <c r="Z1398" s="10">
        <f>IFERROR(INDEX(EFs!B:B,MATCH(P1398,EFs!A:A,0))*Dataset!Y1398/1000,0)</f>
        <v>14.625903721447527</v>
      </c>
      <c r="AA1398">
        <v>32.781573999999999</v>
      </c>
      <c r="AB1398">
        <v>-117.007153</v>
      </c>
      <c r="AC1398">
        <v>1</v>
      </c>
      <c r="AD1398" t="s">
        <v>18387</v>
      </c>
      <c r="AE1398">
        <v>5555</v>
      </c>
      <c r="AF1398" t="s">
        <v>18894</v>
      </c>
      <c r="AI1398" t="s">
        <v>18460</v>
      </c>
      <c r="AJ1398" t="s">
        <v>18390</v>
      </c>
      <c r="AK1398" t="s">
        <v>18391</v>
      </c>
      <c r="AL1398">
        <v>91942</v>
      </c>
      <c r="AM1398" t="s">
        <v>18392</v>
      </c>
      <c r="AN1398" t="s">
        <v>18393</v>
      </c>
    </row>
    <row r="1399" spans="1:40" ht="43.2" x14ac:dyDescent="0.3">
      <c r="A1399" t="s">
        <v>6937</v>
      </c>
      <c r="B1399" s="2" t="s">
        <v>15</v>
      </c>
      <c r="C1399" s="3">
        <v>40025</v>
      </c>
      <c r="D1399" t="s">
        <v>16</v>
      </c>
      <c r="E1399" t="s">
        <v>6932</v>
      </c>
      <c r="F1399" t="s">
        <v>6933</v>
      </c>
      <c r="G1399" t="s">
        <v>6934</v>
      </c>
      <c r="H1399" s="2" t="s">
        <v>364</v>
      </c>
      <c r="I1399" s="2" t="s">
        <v>62</v>
      </c>
      <c r="J1399" s="1" t="s">
        <v>6938</v>
      </c>
      <c r="K1399" s="1">
        <f t="shared" si="95"/>
        <v>1</v>
      </c>
      <c r="L1399" s="1">
        <f t="shared" si="95"/>
        <v>0</v>
      </c>
      <c r="M1399" s="1">
        <f t="shared" si="95"/>
        <v>0</v>
      </c>
      <c r="N1399" s="1">
        <f t="shared" si="94"/>
        <v>0</v>
      </c>
      <c r="O1399" s="1">
        <f t="shared" si="96"/>
        <v>1</v>
      </c>
      <c r="P1399" s="1" t="s">
        <v>18346</v>
      </c>
      <c r="Q1399" s="1" t="s">
        <v>18355</v>
      </c>
      <c r="R1399" s="1">
        <v>947</v>
      </c>
      <c r="S1399" s="9">
        <f t="shared" si="98"/>
        <v>706.17790000000002</v>
      </c>
      <c r="T1399" s="3">
        <v>44540</v>
      </c>
      <c r="U1399" s="8" t="s">
        <v>6939</v>
      </c>
      <c r="V1399" s="3">
        <v>44715</v>
      </c>
      <c r="W1399" s="8" t="s">
        <v>6940</v>
      </c>
      <c r="X1399" s="8">
        <v>25.4</v>
      </c>
      <c r="Y1399" s="10">
        <f t="shared" si="97"/>
        <v>17936.918659999999</v>
      </c>
      <c r="Z1399" s="10">
        <f>IFERROR(INDEX(EFs!B:B,MATCH(P1399,EFs!A:A,0))*Dataset!Y1399/1000,0)</f>
        <v>16.293769935296805</v>
      </c>
      <c r="AA1399">
        <v>32.781573999999999</v>
      </c>
      <c r="AB1399">
        <v>-117.007153</v>
      </c>
      <c r="AC1399">
        <v>1</v>
      </c>
      <c r="AD1399" t="s">
        <v>18387</v>
      </c>
      <c r="AE1399">
        <v>5555</v>
      </c>
      <c r="AF1399" t="s">
        <v>18894</v>
      </c>
      <c r="AI1399" t="s">
        <v>18460</v>
      </c>
      <c r="AJ1399" t="s">
        <v>18390</v>
      </c>
      <c r="AK1399" t="s">
        <v>18391</v>
      </c>
      <c r="AL1399">
        <v>91942</v>
      </c>
      <c r="AM1399" t="s">
        <v>18392</v>
      </c>
      <c r="AN1399" t="s">
        <v>18393</v>
      </c>
    </row>
    <row r="1400" spans="1:40" ht="43.2" x14ac:dyDescent="0.3">
      <c r="A1400" t="s">
        <v>6941</v>
      </c>
      <c r="B1400" s="2" t="s">
        <v>15</v>
      </c>
      <c r="C1400" s="3">
        <v>40025</v>
      </c>
      <c r="D1400" t="s">
        <v>16</v>
      </c>
      <c r="E1400" t="s">
        <v>6932</v>
      </c>
      <c r="F1400" t="s">
        <v>6933</v>
      </c>
      <c r="G1400" t="s">
        <v>6934</v>
      </c>
      <c r="H1400" s="2" t="s">
        <v>364</v>
      </c>
      <c r="I1400" s="2" t="s">
        <v>62</v>
      </c>
      <c r="J1400" s="1" t="s">
        <v>6942</v>
      </c>
      <c r="K1400" s="1">
        <f t="shared" si="95"/>
        <v>1</v>
      </c>
      <c r="L1400" s="1">
        <f t="shared" si="95"/>
        <v>0</v>
      </c>
      <c r="M1400" s="1">
        <f t="shared" si="95"/>
        <v>0</v>
      </c>
      <c r="N1400" s="1">
        <f t="shared" si="94"/>
        <v>0</v>
      </c>
      <c r="O1400" s="1">
        <f t="shared" si="96"/>
        <v>1</v>
      </c>
      <c r="P1400" s="1" t="s">
        <v>18346</v>
      </c>
      <c r="Q1400" s="1" t="s">
        <v>18355</v>
      </c>
      <c r="R1400" s="1">
        <v>947</v>
      </c>
      <c r="S1400" s="9">
        <f t="shared" si="98"/>
        <v>706.17790000000002</v>
      </c>
      <c r="T1400" s="3">
        <v>44540</v>
      </c>
      <c r="U1400" s="8" t="s">
        <v>6943</v>
      </c>
      <c r="V1400" s="3">
        <v>44715</v>
      </c>
      <c r="W1400" s="8" t="s">
        <v>6944</v>
      </c>
      <c r="X1400" s="8">
        <v>24.3</v>
      </c>
      <c r="Y1400" s="10">
        <f t="shared" si="97"/>
        <v>17160.12297</v>
      </c>
      <c r="Z1400" s="10">
        <f>IFERROR(INDEX(EFs!B:B,MATCH(P1400,EFs!A:A,0))*Dataset!Y1400/1000,0)</f>
        <v>15.588134229437495</v>
      </c>
      <c r="AA1400">
        <v>32.781573999999999</v>
      </c>
      <c r="AB1400">
        <v>-117.007153</v>
      </c>
      <c r="AC1400">
        <v>1</v>
      </c>
      <c r="AD1400" t="s">
        <v>18387</v>
      </c>
      <c r="AE1400">
        <v>5555</v>
      </c>
      <c r="AF1400" t="s">
        <v>18894</v>
      </c>
      <c r="AI1400" t="s">
        <v>18460</v>
      </c>
      <c r="AJ1400" t="s">
        <v>18390</v>
      </c>
      <c r="AK1400" t="s">
        <v>18391</v>
      </c>
      <c r="AL1400">
        <v>91942</v>
      </c>
      <c r="AM1400" t="s">
        <v>18392</v>
      </c>
      <c r="AN1400" t="s">
        <v>18393</v>
      </c>
    </row>
    <row r="1401" spans="1:40" ht="72" x14ac:dyDescent="0.3">
      <c r="A1401" t="s">
        <v>6945</v>
      </c>
      <c r="B1401" s="2" t="s">
        <v>15</v>
      </c>
      <c r="C1401" s="3">
        <v>40025</v>
      </c>
      <c r="D1401" t="s">
        <v>16</v>
      </c>
      <c r="E1401" t="s">
        <v>6946</v>
      </c>
      <c r="G1401" t="s">
        <v>6947</v>
      </c>
      <c r="H1401" s="2" t="s">
        <v>19</v>
      </c>
      <c r="I1401" s="2" t="s">
        <v>20</v>
      </c>
      <c r="J1401" s="1" t="s">
        <v>6948</v>
      </c>
      <c r="K1401" s="1">
        <f t="shared" si="95"/>
        <v>1</v>
      </c>
      <c r="L1401" s="1">
        <f t="shared" si="95"/>
        <v>0</v>
      </c>
      <c r="M1401" s="1">
        <f t="shared" si="95"/>
        <v>0</v>
      </c>
      <c r="N1401" s="1">
        <f t="shared" si="94"/>
        <v>0</v>
      </c>
      <c r="O1401" s="1">
        <f t="shared" si="96"/>
        <v>1</v>
      </c>
      <c r="P1401" s="1" t="s">
        <v>18346</v>
      </c>
      <c r="Q1401" s="1">
        <v>400</v>
      </c>
      <c r="R1401" s="1">
        <v>604</v>
      </c>
      <c r="S1401" s="9">
        <f t="shared" si="98"/>
        <v>400</v>
      </c>
      <c r="T1401" s="3">
        <v>44419</v>
      </c>
      <c r="U1401" s="8" t="s">
        <v>6949</v>
      </c>
      <c r="V1401" s="3">
        <v>44419</v>
      </c>
      <c r="W1401" s="8" t="s">
        <v>2966</v>
      </c>
      <c r="X1401" s="8">
        <v>12.5</v>
      </c>
      <c r="Y1401" s="10">
        <f t="shared" si="97"/>
        <v>5000</v>
      </c>
      <c r="Z1401" s="10">
        <f>IFERROR(INDEX(EFs!B:B,MATCH(P1401,EFs!A:A,0))*Dataset!Y1401/1000,0)</f>
        <v>4.5419646050000004</v>
      </c>
      <c r="AA1401">
        <v>32.718086</v>
      </c>
      <c r="AB1401">
        <v>-117.157911</v>
      </c>
      <c r="AC1401">
        <v>1</v>
      </c>
      <c r="AD1401" t="s">
        <v>18387</v>
      </c>
      <c r="AE1401">
        <v>750</v>
      </c>
      <c r="AF1401" t="s">
        <v>18494</v>
      </c>
      <c r="AG1401" t="s">
        <v>18510</v>
      </c>
      <c r="AH1401">
        <v>1200</v>
      </c>
      <c r="AI1401" t="s">
        <v>18389</v>
      </c>
      <c r="AJ1401" t="s">
        <v>18390</v>
      </c>
      <c r="AK1401" t="s">
        <v>18391</v>
      </c>
      <c r="AL1401">
        <v>92101</v>
      </c>
      <c r="AM1401" t="s">
        <v>18392</v>
      </c>
      <c r="AN1401" t="s">
        <v>18393</v>
      </c>
    </row>
    <row r="1402" spans="1:40" ht="43.2" x14ac:dyDescent="0.3">
      <c r="A1402" t="s">
        <v>6950</v>
      </c>
      <c r="B1402" s="2" t="s">
        <v>15</v>
      </c>
      <c r="C1402" s="3">
        <v>40025</v>
      </c>
      <c r="D1402" t="s">
        <v>16</v>
      </c>
      <c r="E1402" t="s">
        <v>6951</v>
      </c>
      <c r="F1402" t="s">
        <v>72</v>
      </c>
      <c r="G1402" t="s">
        <v>6952</v>
      </c>
      <c r="H1402" s="2" t="s">
        <v>106</v>
      </c>
      <c r="I1402" s="2" t="s">
        <v>107</v>
      </c>
      <c r="J1402" s="1" t="s">
        <v>6953</v>
      </c>
      <c r="K1402" s="1">
        <f t="shared" si="95"/>
        <v>1</v>
      </c>
      <c r="L1402" s="1">
        <f t="shared" si="95"/>
        <v>0</v>
      </c>
      <c r="M1402" s="1">
        <f t="shared" si="95"/>
        <v>0</v>
      </c>
      <c r="N1402" s="1">
        <f t="shared" si="94"/>
        <v>0</v>
      </c>
      <c r="O1402" s="1">
        <f t="shared" si="96"/>
        <v>1</v>
      </c>
      <c r="P1402" s="1" t="s">
        <v>18346</v>
      </c>
      <c r="Q1402" s="1">
        <v>100</v>
      </c>
      <c r="R1402" s="1" t="s">
        <v>18352</v>
      </c>
      <c r="S1402" s="9">
        <f t="shared" si="98"/>
        <v>100</v>
      </c>
      <c r="T1402" s="8"/>
      <c r="U1402" s="8"/>
      <c r="V1402" s="8"/>
      <c r="W1402" s="8"/>
      <c r="X1402" s="8"/>
      <c r="Y1402" s="10">
        <f t="shared" si="97"/>
        <v>0</v>
      </c>
      <c r="Z1402" s="10">
        <f>IFERROR(INDEX(EFs!B:B,MATCH(P1402,EFs!A:A,0))*Dataset!Y1402/1000,0)</f>
        <v>0</v>
      </c>
      <c r="AA1402">
        <v>32.798588000000002</v>
      </c>
      <c r="AB1402">
        <v>-117.15463</v>
      </c>
      <c r="AC1402">
        <v>1</v>
      </c>
      <c r="AD1402" t="s">
        <v>18387</v>
      </c>
      <c r="AE1402">
        <v>7901</v>
      </c>
      <c r="AF1402" t="s">
        <v>19100</v>
      </c>
      <c r="AI1402" t="s">
        <v>18389</v>
      </c>
      <c r="AJ1402" t="s">
        <v>18390</v>
      </c>
      <c r="AK1402" t="s">
        <v>18391</v>
      </c>
      <c r="AL1402">
        <v>92123</v>
      </c>
      <c r="AM1402" t="s">
        <v>18392</v>
      </c>
      <c r="AN1402" t="s">
        <v>18393</v>
      </c>
    </row>
    <row r="1403" spans="1:40" ht="43.2" x14ac:dyDescent="0.3">
      <c r="A1403" t="s">
        <v>6954</v>
      </c>
      <c r="B1403" s="2" t="s">
        <v>15</v>
      </c>
      <c r="C1403" s="3">
        <v>40025</v>
      </c>
      <c r="D1403" t="s">
        <v>16</v>
      </c>
      <c r="E1403" t="s">
        <v>6951</v>
      </c>
      <c r="F1403" t="s">
        <v>72</v>
      </c>
      <c r="G1403" t="s">
        <v>6952</v>
      </c>
      <c r="H1403" s="2" t="s">
        <v>106</v>
      </c>
      <c r="I1403" s="2" t="s">
        <v>107</v>
      </c>
      <c r="J1403" s="1" t="s">
        <v>6955</v>
      </c>
      <c r="K1403" s="1">
        <f t="shared" si="95"/>
        <v>1</v>
      </c>
      <c r="L1403" s="1">
        <f t="shared" si="95"/>
        <v>0</v>
      </c>
      <c r="M1403" s="1">
        <f t="shared" si="95"/>
        <v>0</v>
      </c>
      <c r="N1403" s="1">
        <f t="shared" si="94"/>
        <v>0</v>
      </c>
      <c r="O1403" s="1">
        <f t="shared" si="96"/>
        <v>1</v>
      </c>
      <c r="P1403" s="1" t="s">
        <v>18346</v>
      </c>
      <c r="Q1403" s="1">
        <v>100</v>
      </c>
      <c r="R1403" s="1" t="s">
        <v>18352</v>
      </c>
      <c r="S1403" s="9">
        <f t="shared" si="98"/>
        <v>100</v>
      </c>
      <c r="T1403" s="8"/>
      <c r="U1403" s="8"/>
      <c r="V1403" s="8"/>
      <c r="W1403" s="8"/>
      <c r="X1403" s="8"/>
      <c r="Y1403" s="10">
        <f t="shared" si="97"/>
        <v>0</v>
      </c>
      <c r="Z1403" s="10">
        <f>IFERROR(INDEX(EFs!B:B,MATCH(P1403,EFs!A:A,0))*Dataset!Y1403/1000,0)</f>
        <v>0</v>
      </c>
      <c r="AA1403">
        <v>32.798588000000002</v>
      </c>
      <c r="AB1403">
        <v>-117.15463</v>
      </c>
      <c r="AC1403">
        <v>1</v>
      </c>
      <c r="AD1403" t="s">
        <v>18387</v>
      </c>
      <c r="AE1403">
        <v>7901</v>
      </c>
      <c r="AF1403" t="s">
        <v>19100</v>
      </c>
      <c r="AI1403" t="s">
        <v>18389</v>
      </c>
      <c r="AJ1403" t="s">
        <v>18390</v>
      </c>
      <c r="AK1403" t="s">
        <v>18391</v>
      </c>
      <c r="AL1403">
        <v>92123</v>
      </c>
      <c r="AM1403" t="s">
        <v>18392</v>
      </c>
      <c r="AN1403" t="s">
        <v>18393</v>
      </c>
    </row>
    <row r="1404" spans="1:40" ht="43.2" x14ac:dyDescent="0.3">
      <c r="A1404" t="s">
        <v>6956</v>
      </c>
      <c r="B1404" s="2" t="s">
        <v>15</v>
      </c>
      <c r="C1404" s="3">
        <v>40025</v>
      </c>
      <c r="D1404" t="s">
        <v>16</v>
      </c>
      <c r="E1404" t="s">
        <v>6951</v>
      </c>
      <c r="F1404" t="s">
        <v>72</v>
      </c>
      <c r="G1404" t="s">
        <v>6952</v>
      </c>
      <c r="H1404" s="2" t="s">
        <v>106</v>
      </c>
      <c r="I1404" s="2" t="s">
        <v>107</v>
      </c>
      <c r="J1404" s="1" t="s">
        <v>6957</v>
      </c>
      <c r="K1404" s="1">
        <f t="shared" si="95"/>
        <v>1</v>
      </c>
      <c r="L1404" s="1">
        <f t="shared" si="95"/>
        <v>0</v>
      </c>
      <c r="M1404" s="1">
        <f t="shared" si="95"/>
        <v>0</v>
      </c>
      <c r="N1404" s="1">
        <f t="shared" si="94"/>
        <v>0</v>
      </c>
      <c r="O1404" s="1">
        <f t="shared" si="96"/>
        <v>1</v>
      </c>
      <c r="P1404" s="1" t="s">
        <v>18346</v>
      </c>
      <c r="Q1404" s="1">
        <v>100</v>
      </c>
      <c r="R1404" s="1" t="s">
        <v>18352</v>
      </c>
      <c r="S1404" s="9">
        <f t="shared" si="98"/>
        <v>100</v>
      </c>
      <c r="T1404" s="8"/>
      <c r="U1404" s="8"/>
      <c r="V1404" s="8"/>
      <c r="W1404" s="8"/>
      <c r="X1404" s="8"/>
      <c r="Y1404" s="10">
        <f t="shared" si="97"/>
        <v>0</v>
      </c>
      <c r="Z1404" s="10">
        <f>IFERROR(INDEX(EFs!B:B,MATCH(P1404,EFs!A:A,0))*Dataset!Y1404/1000,0)</f>
        <v>0</v>
      </c>
      <c r="AA1404">
        <v>32.798588000000002</v>
      </c>
      <c r="AB1404">
        <v>-117.15463</v>
      </c>
      <c r="AC1404">
        <v>1</v>
      </c>
      <c r="AD1404" t="s">
        <v>18387</v>
      </c>
      <c r="AE1404">
        <v>7901</v>
      </c>
      <c r="AF1404" t="s">
        <v>19100</v>
      </c>
      <c r="AI1404" t="s">
        <v>18389</v>
      </c>
      <c r="AJ1404" t="s">
        <v>18390</v>
      </c>
      <c r="AK1404" t="s">
        <v>18391</v>
      </c>
      <c r="AL1404">
        <v>92123</v>
      </c>
      <c r="AM1404" t="s">
        <v>18392</v>
      </c>
      <c r="AN1404" t="s">
        <v>18393</v>
      </c>
    </row>
    <row r="1405" spans="1:40" ht="57.6" x14ac:dyDescent="0.3">
      <c r="A1405" t="s">
        <v>6958</v>
      </c>
      <c r="B1405" s="2" t="s">
        <v>15</v>
      </c>
      <c r="C1405" s="3">
        <v>40025</v>
      </c>
      <c r="D1405" t="s">
        <v>16</v>
      </c>
      <c r="E1405" t="s">
        <v>6959</v>
      </c>
      <c r="F1405" t="s">
        <v>233</v>
      </c>
      <c r="G1405" t="s">
        <v>6960</v>
      </c>
      <c r="H1405" s="2" t="s">
        <v>201</v>
      </c>
      <c r="I1405" s="2" t="s">
        <v>46</v>
      </c>
      <c r="J1405" s="1" t="s">
        <v>6961</v>
      </c>
      <c r="K1405" s="1">
        <f t="shared" si="95"/>
        <v>1</v>
      </c>
      <c r="L1405" s="1">
        <f t="shared" si="95"/>
        <v>0</v>
      </c>
      <c r="M1405" s="1">
        <f t="shared" si="95"/>
        <v>0</v>
      </c>
      <c r="N1405" s="1">
        <f t="shared" si="94"/>
        <v>0</v>
      </c>
      <c r="O1405" s="1">
        <f t="shared" si="96"/>
        <v>1</v>
      </c>
      <c r="P1405" s="1" t="s">
        <v>18346</v>
      </c>
      <c r="Q1405" s="1" t="s">
        <v>18355</v>
      </c>
      <c r="R1405" s="1">
        <v>250</v>
      </c>
      <c r="S1405" s="9">
        <f t="shared" si="98"/>
        <v>186.42500000000001</v>
      </c>
      <c r="T1405" s="3">
        <v>44414</v>
      </c>
      <c r="U1405" s="8" t="s">
        <v>6962</v>
      </c>
      <c r="V1405" s="3">
        <v>44414</v>
      </c>
      <c r="W1405" s="8" t="s">
        <v>6963</v>
      </c>
      <c r="X1405" s="8">
        <v>7.3</v>
      </c>
      <c r="Y1405" s="10">
        <f t="shared" si="97"/>
        <v>1360.9025000000001</v>
      </c>
      <c r="Z1405" s="10">
        <f>IFERROR(INDEX(EFs!B:B,MATCH(P1405,EFs!A:A,0))*Dataset!Y1405/1000,0)</f>
        <v>1.2362341971712025</v>
      </c>
      <c r="AA1405">
        <v>32.885162999999999</v>
      </c>
      <c r="AB1405">
        <v>-117.225103</v>
      </c>
      <c r="AC1405">
        <v>0.9</v>
      </c>
      <c r="AD1405" t="s">
        <v>18387</v>
      </c>
      <c r="AE1405">
        <v>9850</v>
      </c>
      <c r="AF1405" t="s">
        <v>18856</v>
      </c>
      <c r="AI1405" t="s">
        <v>18428</v>
      </c>
      <c r="AJ1405" t="s">
        <v>18390</v>
      </c>
      <c r="AK1405" t="s">
        <v>18391</v>
      </c>
      <c r="AL1405">
        <v>92037</v>
      </c>
      <c r="AM1405" t="s">
        <v>18392</v>
      </c>
      <c r="AN1405" t="s">
        <v>18393</v>
      </c>
    </row>
    <row r="1406" spans="1:40" ht="57.6" x14ac:dyDescent="0.3">
      <c r="A1406" t="s">
        <v>6964</v>
      </c>
      <c r="B1406" s="2" t="s">
        <v>15</v>
      </c>
      <c r="C1406" s="3">
        <v>40025</v>
      </c>
      <c r="D1406" t="s">
        <v>16</v>
      </c>
      <c r="E1406" t="s">
        <v>6959</v>
      </c>
      <c r="F1406" t="s">
        <v>233</v>
      </c>
      <c r="G1406" t="s">
        <v>6960</v>
      </c>
      <c r="H1406" s="2" t="s">
        <v>201</v>
      </c>
      <c r="I1406" s="2" t="s">
        <v>46</v>
      </c>
      <c r="J1406" s="1" t="s">
        <v>6965</v>
      </c>
      <c r="K1406" s="1">
        <f t="shared" si="95"/>
        <v>1</v>
      </c>
      <c r="L1406" s="1">
        <f t="shared" si="95"/>
        <v>0</v>
      </c>
      <c r="M1406" s="1">
        <f t="shared" si="95"/>
        <v>0</v>
      </c>
      <c r="N1406" s="1">
        <f t="shared" si="94"/>
        <v>0</v>
      </c>
      <c r="O1406" s="1">
        <f t="shared" si="96"/>
        <v>1</v>
      </c>
      <c r="P1406" s="1" t="s">
        <v>18346</v>
      </c>
      <c r="Q1406" s="1" t="s">
        <v>18355</v>
      </c>
      <c r="R1406" s="1">
        <v>568</v>
      </c>
      <c r="S1406" s="9">
        <f t="shared" si="98"/>
        <v>423.55760000000004</v>
      </c>
      <c r="T1406" s="3">
        <v>44414</v>
      </c>
      <c r="U1406" s="8" t="s">
        <v>6966</v>
      </c>
      <c r="V1406" s="3">
        <v>44414</v>
      </c>
      <c r="W1406" s="8" t="s">
        <v>6967</v>
      </c>
      <c r="X1406" s="8">
        <v>8.5</v>
      </c>
      <c r="Y1406" s="10">
        <f t="shared" si="97"/>
        <v>3600.2396000000003</v>
      </c>
      <c r="Z1406" s="10">
        <f>IFERROR(INDEX(EFs!B:B,MATCH(P1406,EFs!A:A,0))*Dataset!Y1406/1000,0)</f>
        <v>3.270432166543872</v>
      </c>
      <c r="AA1406">
        <v>32.885162999999999</v>
      </c>
      <c r="AB1406">
        <v>-117.225103</v>
      </c>
      <c r="AC1406">
        <v>0.9</v>
      </c>
      <c r="AD1406" t="s">
        <v>18387</v>
      </c>
      <c r="AE1406">
        <v>9850</v>
      </c>
      <c r="AF1406" t="s">
        <v>18856</v>
      </c>
      <c r="AI1406" t="s">
        <v>18428</v>
      </c>
      <c r="AJ1406" t="s">
        <v>18390</v>
      </c>
      <c r="AK1406" t="s">
        <v>18391</v>
      </c>
      <c r="AL1406">
        <v>92037</v>
      </c>
      <c r="AM1406" t="s">
        <v>18392</v>
      </c>
      <c r="AN1406" t="s">
        <v>18393</v>
      </c>
    </row>
    <row r="1407" spans="1:40" ht="43.2" x14ac:dyDescent="0.3">
      <c r="A1407" t="s">
        <v>6968</v>
      </c>
      <c r="B1407" s="2" t="s">
        <v>15</v>
      </c>
      <c r="C1407" s="3">
        <v>40025</v>
      </c>
      <c r="D1407" t="s">
        <v>16</v>
      </c>
      <c r="E1407" t="s">
        <v>6969</v>
      </c>
      <c r="F1407" t="s">
        <v>27</v>
      </c>
      <c r="G1407" t="s">
        <v>6970</v>
      </c>
      <c r="H1407" s="2" t="s">
        <v>19</v>
      </c>
      <c r="I1407" s="2" t="s">
        <v>20</v>
      </c>
      <c r="J1407" s="1" t="s">
        <v>6971</v>
      </c>
      <c r="K1407" s="1">
        <f t="shared" si="95"/>
        <v>1</v>
      </c>
      <c r="L1407" s="1">
        <f t="shared" si="95"/>
        <v>0</v>
      </c>
      <c r="M1407" s="1">
        <f t="shared" si="95"/>
        <v>0</v>
      </c>
      <c r="N1407" s="1">
        <f t="shared" si="94"/>
        <v>0</v>
      </c>
      <c r="O1407" s="1">
        <f t="shared" si="96"/>
        <v>1</v>
      </c>
      <c r="P1407" s="1" t="s">
        <v>18346</v>
      </c>
      <c r="Q1407" s="1" t="s">
        <v>18355</v>
      </c>
      <c r="R1407" s="1">
        <v>1332</v>
      </c>
      <c r="S1407" s="9">
        <f t="shared" si="98"/>
        <v>993.27240000000006</v>
      </c>
      <c r="T1407" s="3">
        <v>44525</v>
      </c>
      <c r="U1407" s="8" t="s">
        <v>944</v>
      </c>
      <c r="V1407" s="3">
        <v>44789</v>
      </c>
      <c r="W1407" s="8" t="s">
        <v>2837</v>
      </c>
      <c r="X1407" s="8">
        <v>21</v>
      </c>
      <c r="Y1407" s="10">
        <f t="shared" si="97"/>
        <v>20858.720400000002</v>
      </c>
      <c r="Z1407" s="10">
        <f>IFERROR(INDEX(EFs!B:B,MATCH(P1407,EFs!A:A,0))*Dataset!Y1407/1000,0)</f>
        <v>18.947913952478292</v>
      </c>
      <c r="AA1407">
        <v>32.710974999999998</v>
      </c>
      <c r="AB1407">
        <v>-117.166366</v>
      </c>
      <c r="AC1407">
        <v>1</v>
      </c>
      <c r="AD1407" t="s">
        <v>18387</v>
      </c>
      <c r="AE1407">
        <v>500</v>
      </c>
      <c r="AF1407" t="s">
        <v>18496</v>
      </c>
      <c r="AI1407" t="s">
        <v>18389</v>
      </c>
      <c r="AJ1407" t="s">
        <v>18390</v>
      </c>
      <c r="AK1407" t="s">
        <v>18391</v>
      </c>
      <c r="AL1407">
        <v>92101</v>
      </c>
      <c r="AM1407" t="s">
        <v>18392</v>
      </c>
      <c r="AN1407" t="s">
        <v>18393</v>
      </c>
    </row>
    <row r="1408" spans="1:40" ht="43.2" x14ac:dyDescent="0.3">
      <c r="A1408" t="s">
        <v>6972</v>
      </c>
      <c r="B1408" s="2" t="s">
        <v>15</v>
      </c>
      <c r="C1408" s="3">
        <v>40025</v>
      </c>
      <c r="D1408" t="s">
        <v>16</v>
      </c>
      <c r="E1408" t="s">
        <v>6973</v>
      </c>
      <c r="F1408" t="s">
        <v>6071</v>
      </c>
      <c r="G1408" t="s">
        <v>6974</v>
      </c>
      <c r="H1408" s="2" t="s">
        <v>19</v>
      </c>
      <c r="I1408" s="2" t="s">
        <v>20</v>
      </c>
      <c r="J1408" s="1" t="s">
        <v>6975</v>
      </c>
      <c r="K1408" s="1">
        <f t="shared" si="95"/>
        <v>0</v>
      </c>
      <c r="L1408" s="1">
        <f t="shared" si="95"/>
        <v>0</v>
      </c>
      <c r="M1408" s="1">
        <f t="shared" si="95"/>
        <v>0</v>
      </c>
      <c r="N1408" s="1">
        <f t="shared" si="94"/>
        <v>0</v>
      </c>
      <c r="O1408" s="1">
        <f t="shared" si="96"/>
        <v>0</v>
      </c>
      <c r="P1408" s="1" t="s">
        <v>18352</v>
      </c>
      <c r="Q1408" s="1" t="s">
        <v>18355</v>
      </c>
      <c r="R1408" s="1">
        <v>775</v>
      </c>
      <c r="S1408" s="9">
        <f t="shared" si="98"/>
        <v>577.91750000000002</v>
      </c>
      <c r="T1408" s="8"/>
      <c r="U1408" s="8"/>
      <c r="V1408" s="8"/>
      <c r="W1408" s="8"/>
      <c r="X1408" s="8"/>
      <c r="Y1408" s="10">
        <f t="shared" si="97"/>
        <v>0</v>
      </c>
      <c r="Z1408" s="10">
        <f>IFERROR(INDEX(EFs!B:B,MATCH(P1408,EFs!A:A,0))*Dataset!Y1408/1000,0)</f>
        <v>0</v>
      </c>
      <c r="AA1408">
        <v>32.717573999999999</v>
      </c>
      <c r="AB1408">
        <v>-117.15785700000001</v>
      </c>
      <c r="AC1408">
        <v>1</v>
      </c>
      <c r="AD1408" t="s">
        <v>18387</v>
      </c>
      <c r="AE1408">
        <v>701</v>
      </c>
      <c r="AF1408" t="s">
        <v>18494</v>
      </c>
      <c r="AI1408" t="s">
        <v>18389</v>
      </c>
      <c r="AJ1408" t="s">
        <v>18390</v>
      </c>
      <c r="AK1408" t="s">
        <v>18391</v>
      </c>
      <c r="AL1408">
        <v>92101</v>
      </c>
      <c r="AM1408" t="s">
        <v>18392</v>
      </c>
      <c r="AN1408" t="s">
        <v>18393</v>
      </c>
    </row>
    <row r="1409" spans="1:40" ht="43.2" x14ac:dyDescent="0.3">
      <c r="A1409" t="s">
        <v>6976</v>
      </c>
      <c r="B1409" s="2" t="s">
        <v>15</v>
      </c>
      <c r="C1409" s="3">
        <v>40025</v>
      </c>
      <c r="D1409" t="s">
        <v>16</v>
      </c>
      <c r="E1409" t="s">
        <v>6916</v>
      </c>
      <c r="F1409" t="s">
        <v>6977</v>
      </c>
      <c r="G1409" t="s">
        <v>6917</v>
      </c>
      <c r="H1409" s="2" t="s">
        <v>201</v>
      </c>
      <c r="I1409" s="2" t="s">
        <v>46</v>
      </c>
      <c r="J1409" s="1" t="s">
        <v>6978</v>
      </c>
      <c r="K1409" s="1">
        <f t="shared" si="95"/>
        <v>1</v>
      </c>
      <c r="L1409" s="1">
        <f t="shared" si="95"/>
        <v>0</v>
      </c>
      <c r="M1409" s="1">
        <f t="shared" si="95"/>
        <v>0</v>
      </c>
      <c r="N1409" s="1">
        <f t="shared" si="94"/>
        <v>0</v>
      </c>
      <c r="O1409" s="1">
        <f t="shared" si="96"/>
        <v>1</v>
      </c>
      <c r="P1409" s="1" t="s">
        <v>18346</v>
      </c>
      <c r="Q1409" s="1">
        <v>150</v>
      </c>
      <c r="R1409" s="1">
        <v>277</v>
      </c>
      <c r="S1409" s="9">
        <f t="shared" si="98"/>
        <v>150</v>
      </c>
      <c r="T1409" s="3">
        <v>44414</v>
      </c>
      <c r="U1409" s="8" t="s">
        <v>6979</v>
      </c>
      <c r="V1409" s="3">
        <v>44414</v>
      </c>
      <c r="W1409" s="8" t="s">
        <v>6980</v>
      </c>
      <c r="X1409" s="8">
        <v>12.4</v>
      </c>
      <c r="Y1409" s="10">
        <f t="shared" si="97"/>
        <v>1860</v>
      </c>
      <c r="Z1409" s="10">
        <f>IFERROR(INDEX(EFs!B:B,MATCH(P1409,EFs!A:A,0))*Dataset!Y1409/1000,0)</f>
        <v>1.6896108330599999</v>
      </c>
      <c r="AA1409">
        <v>32.885162999999999</v>
      </c>
      <c r="AB1409">
        <v>-117.225103</v>
      </c>
      <c r="AC1409">
        <v>1</v>
      </c>
      <c r="AD1409" t="s">
        <v>18387</v>
      </c>
      <c r="AE1409">
        <v>9888</v>
      </c>
      <c r="AF1409" t="s">
        <v>18856</v>
      </c>
      <c r="AI1409" t="s">
        <v>18428</v>
      </c>
      <c r="AJ1409" t="s">
        <v>18390</v>
      </c>
      <c r="AK1409" t="s">
        <v>18391</v>
      </c>
      <c r="AL1409">
        <v>92037</v>
      </c>
      <c r="AM1409" t="s">
        <v>18392</v>
      </c>
      <c r="AN1409" t="s">
        <v>18393</v>
      </c>
    </row>
    <row r="1410" spans="1:40" ht="43.2" x14ac:dyDescent="0.3">
      <c r="A1410" t="s">
        <v>6981</v>
      </c>
      <c r="B1410" s="2" t="s">
        <v>15</v>
      </c>
      <c r="C1410" s="3">
        <v>40025</v>
      </c>
      <c r="D1410" t="s">
        <v>16</v>
      </c>
      <c r="E1410" t="s">
        <v>1700</v>
      </c>
      <c r="F1410" t="s">
        <v>1701</v>
      </c>
      <c r="G1410" t="s">
        <v>6982</v>
      </c>
      <c r="H1410" s="2" t="s">
        <v>181</v>
      </c>
      <c r="I1410" s="2" t="s">
        <v>107</v>
      </c>
      <c r="J1410" s="1" t="s">
        <v>6983</v>
      </c>
      <c r="K1410" s="1">
        <f t="shared" si="95"/>
        <v>1</v>
      </c>
      <c r="L1410" s="1">
        <f t="shared" si="95"/>
        <v>0</v>
      </c>
      <c r="M1410" s="1">
        <f t="shared" si="95"/>
        <v>0</v>
      </c>
      <c r="N1410" s="1">
        <f t="shared" si="95"/>
        <v>0</v>
      </c>
      <c r="O1410" s="1">
        <f t="shared" si="96"/>
        <v>1</v>
      </c>
      <c r="P1410" s="1" t="s">
        <v>18346</v>
      </c>
      <c r="Q1410" s="1">
        <v>1125</v>
      </c>
      <c r="R1410" s="1">
        <v>1592</v>
      </c>
      <c r="S1410" s="9">
        <f t="shared" si="98"/>
        <v>1125</v>
      </c>
      <c r="T1410" s="8"/>
      <c r="U1410" s="8"/>
      <c r="V1410" s="8"/>
      <c r="W1410" s="8"/>
      <c r="X1410" s="8"/>
      <c r="Y1410" s="10">
        <f t="shared" si="97"/>
        <v>0</v>
      </c>
      <c r="Z1410" s="10">
        <f>IFERROR(INDEX(EFs!B:B,MATCH(P1410,EFs!A:A,0))*Dataset!Y1410/1000,0)</f>
        <v>0</v>
      </c>
      <c r="AA1410">
        <v>32.791581000000001</v>
      </c>
      <c r="AB1410">
        <v>-117.095045</v>
      </c>
      <c r="AC1410">
        <v>1</v>
      </c>
      <c r="AD1410" t="s">
        <v>18387</v>
      </c>
      <c r="AE1410">
        <v>4647</v>
      </c>
      <c r="AF1410" t="s">
        <v>19101</v>
      </c>
      <c r="AI1410" t="s">
        <v>18389</v>
      </c>
      <c r="AJ1410" t="s">
        <v>18390</v>
      </c>
      <c r="AK1410" t="s">
        <v>18391</v>
      </c>
      <c r="AL1410">
        <v>92120</v>
      </c>
      <c r="AM1410" t="s">
        <v>18392</v>
      </c>
      <c r="AN1410" t="s">
        <v>18393</v>
      </c>
    </row>
    <row r="1411" spans="1:40" ht="43.2" x14ac:dyDescent="0.3">
      <c r="A1411" t="s">
        <v>6984</v>
      </c>
      <c r="B1411" s="2" t="s">
        <v>15</v>
      </c>
      <c r="C1411" s="3">
        <v>40025</v>
      </c>
      <c r="D1411" t="s">
        <v>16</v>
      </c>
      <c r="E1411" t="s">
        <v>1700</v>
      </c>
      <c r="F1411" t="s">
        <v>1701</v>
      </c>
      <c r="G1411" t="s">
        <v>6982</v>
      </c>
      <c r="H1411" s="2" t="s">
        <v>181</v>
      </c>
      <c r="I1411" s="2" t="s">
        <v>107</v>
      </c>
      <c r="J1411" s="1" t="s">
        <v>6985</v>
      </c>
      <c r="K1411" s="1">
        <f t="shared" ref="K1411:N1474" si="99">IFERROR(IF(SEARCH(K$1,$J1411)&gt;0,1),0)</f>
        <v>1</v>
      </c>
      <c r="L1411" s="1">
        <f t="shared" si="99"/>
        <v>0</v>
      </c>
      <c r="M1411" s="1">
        <f t="shared" si="99"/>
        <v>0</v>
      </c>
      <c r="N1411" s="1">
        <f t="shared" si="99"/>
        <v>0</v>
      </c>
      <c r="O1411" s="1">
        <f t="shared" ref="O1411:O1474" si="100">SUM(K1411:N1411)</f>
        <v>1</v>
      </c>
      <c r="P1411" s="1" t="s">
        <v>18346</v>
      </c>
      <c r="Q1411" s="1">
        <v>125</v>
      </c>
      <c r="R1411" s="1">
        <v>1592</v>
      </c>
      <c r="S1411" s="9">
        <f t="shared" si="98"/>
        <v>125</v>
      </c>
      <c r="T1411" s="8"/>
      <c r="U1411" s="8"/>
      <c r="V1411" s="8"/>
      <c r="W1411" s="8"/>
      <c r="X1411" s="8"/>
      <c r="Y1411" s="10">
        <f t="shared" ref="Y1411:Y1474" si="101">X1411*S1411</f>
        <v>0</v>
      </c>
      <c r="Z1411" s="10">
        <f>IFERROR(INDEX(EFs!B:B,MATCH(P1411,EFs!A:A,0))*Dataset!Y1411/1000,0)</f>
        <v>0</v>
      </c>
      <c r="AA1411">
        <v>32.791581000000001</v>
      </c>
      <c r="AB1411">
        <v>-117.095045</v>
      </c>
      <c r="AC1411">
        <v>1</v>
      </c>
      <c r="AD1411" t="s">
        <v>18387</v>
      </c>
      <c r="AE1411">
        <v>4647</v>
      </c>
      <c r="AF1411" t="s">
        <v>19101</v>
      </c>
      <c r="AI1411" t="s">
        <v>18389</v>
      </c>
      <c r="AJ1411" t="s">
        <v>18390</v>
      </c>
      <c r="AK1411" t="s">
        <v>18391</v>
      </c>
      <c r="AL1411">
        <v>92120</v>
      </c>
      <c r="AM1411" t="s">
        <v>18392</v>
      </c>
      <c r="AN1411" t="s">
        <v>18393</v>
      </c>
    </row>
    <row r="1412" spans="1:40" ht="57.6" x14ac:dyDescent="0.3">
      <c r="A1412" t="s">
        <v>6986</v>
      </c>
      <c r="B1412" s="2" t="s">
        <v>15</v>
      </c>
      <c r="C1412" s="3">
        <v>40025</v>
      </c>
      <c r="D1412" t="s">
        <v>16</v>
      </c>
      <c r="E1412" t="s">
        <v>844</v>
      </c>
      <c r="F1412" t="s">
        <v>845</v>
      </c>
      <c r="G1412" t="s">
        <v>6987</v>
      </c>
      <c r="H1412" s="2" t="s">
        <v>201</v>
      </c>
      <c r="I1412" s="2" t="s">
        <v>46</v>
      </c>
      <c r="J1412" s="1" t="s">
        <v>6988</v>
      </c>
      <c r="K1412" s="1">
        <f t="shared" si="99"/>
        <v>1</v>
      </c>
      <c r="L1412" s="1">
        <f t="shared" si="99"/>
        <v>0</v>
      </c>
      <c r="M1412" s="1">
        <f t="shared" si="99"/>
        <v>0</v>
      </c>
      <c r="N1412" s="1">
        <f t="shared" si="99"/>
        <v>0</v>
      </c>
      <c r="O1412" s="1">
        <f t="shared" si="100"/>
        <v>1</v>
      </c>
      <c r="P1412" s="1" t="s">
        <v>18346</v>
      </c>
      <c r="Q1412" s="1" t="s">
        <v>18355</v>
      </c>
      <c r="R1412" s="1">
        <v>230</v>
      </c>
      <c r="S1412" s="9">
        <f t="shared" ref="S1412:S1475" si="102">IFERROR(IF(Q1412&lt;&gt;"",Q1412,R1412*0.7457),"Unknown")</f>
        <v>171.511</v>
      </c>
      <c r="T1412" s="8"/>
      <c r="U1412" s="8"/>
      <c r="V1412" s="8"/>
      <c r="W1412" s="8"/>
      <c r="X1412" s="8"/>
      <c r="Y1412" s="10">
        <f t="shared" si="101"/>
        <v>0</v>
      </c>
      <c r="Z1412" s="10">
        <f>IFERROR(INDEX(EFs!B:B,MATCH(P1412,EFs!A:A,0))*Dataset!Y1412/1000,0)</f>
        <v>0</v>
      </c>
      <c r="AA1412">
        <v>32.840975999999998</v>
      </c>
      <c r="AB1412">
        <v>-117.253871</v>
      </c>
      <c r="AC1412">
        <v>1</v>
      </c>
      <c r="AD1412" t="s">
        <v>18394</v>
      </c>
      <c r="AE1412">
        <v>2122</v>
      </c>
      <c r="AF1412" t="s">
        <v>18905</v>
      </c>
      <c r="AI1412" t="s">
        <v>18428</v>
      </c>
      <c r="AJ1412" t="s">
        <v>18390</v>
      </c>
      <c r="AK1412" t="s">
        <v>18391</v>
      </c>
      <c r="AL1412">
        <v>92037</v>
      </c>
      <c r="AM1412" t="s">
        <v>18392</v>
      </c>
      <c r="AN1412" t="s">
        <v>18397</v>
      </c>
    </row>
    <row r="1413" spans="1:40" ht="43.2" x14ac:dyDescent="0.3">
      <c r="A1413" t="s">
        <v>6989</v>
      </c>
      <c r="B1413" s="2" t="s">
        <v>15</v>
      </c>
      <c r="C1413" s="3">
        <v>40025</v>
      </c>
      <c r="D1413" t="s">
        <v>16</v>
      </c>
      <c r="E1413" t="s">
        <v>6990</v>
      </c>
      <c r="F1413" t="s">
        <v>6991</v>
      </c>
      <c r="G1413" t="s">
        <v>6992</v>
      </c>
      <c r="H1413" s="2" t="s">
        <v>19</v>
      </c>
      <c r="I1413" s="2" t="s">
        <v>20</v>
      </c>
      <c r="J1413" s="1" t="s">
        <v>6993</v>
      </c>
      <c r="K1413" s="1">
        <f t="shared" si="99"/>
        <v>1</v>
      </c>
      <c r="L1413" s="1">
        <f t="shared" si="99"/>
        <v>0</v>
      </c>
      <c r="M1413" s="1">
        <f t="shared" si="99"/>
        <v>0</v>
      </c>
      <c r="N1413" s="1">
        <f t="shared" si="99"/>
        <v>0</v>
      </c>
      <c r="O1413" s="1">
        <f t="shared" si="100"/>
        <v>1</v>
      </c>
      <c r="P1413" s="1" t="s">
        <v>18346</v>
      </c>
      <c r="Q1413" s="1" t="s">
        <v>18355</v>
      </c>
      <c r="R1413" s="1">
        <v>1232</v>
      </c>
      <c r="S1413" s="9">
        <f t="shared" si="102"/>
        <v>918.70240000000001</v>
      </c>
      <c r="T1413" s="8"/>
      <c r="U1413" s="8"/>
      <c r="V1413" s="8"/>
      <c r="W1413" s="8"/>
      <c r="X1413" s="8"/>
      <c r="Y1413" s="10">
        <f t="shared" si="101"/>
        <v>0</v>
      </c>
      <c r="Z1413" s="10">
        <f>IFERROR(INDEX(EFs!B:B,MATCH(P1413,EFs!A:A,0))*Dataset!Y1413/1000,0)</f>
        <v>0</v>
      </c>
      <c r="AA1413">
        <v>32.708889999999997</v>
      </c>
      <c r="AB1413">
        <v>-117.162353</v>
      </c>
      <c r="AC1413">
        <v>1</v>
      </c>
      <c r="AD1413" t="s">
        <v>18387</v>
      </c>
      <c r="AE1413">
        <v>200</v>
      </c>
      <c r="AF1413" t="s">
        <v>18424</v>
      </c>
      <c r="AI1413" t="s">
        <v>18389</v>
      </c>
      <c r="AJ1413" t="s">
        <v>18390</v>
      </c>
      <c r="AK1413" t="s">
        <v>18391</v>
      </c>
      <c r="AL1413">
        <v>92101</v>
      </c>
      <c r="AM1413" t="s">
        <v>18392</v>
      </c>
      <c r="AN1413" t="s">
        <v>18393</v>
      </c>
    </row>
    <row r="1414" spans="1:40" ht="57.6" x14ac:dyDescent="0.3">
      <c r="A1414" t="s">
        <v>6994</v>
      </c>
      <c r="B1414" s="2" t="s">
        <v>15</v>
      </c>
      <c r="C1414" s="3">
        <v>40025</v>
      </c>
      <c r="D1414" t="s">
        <v>193</v>
      </c>
      <c r="E1414" t="s">
        <v>6995</v>
      </c>
      <c r="G1414" t="s">
        <v>6996</v>
      </c>
      <c r="H1414" s="2" t="s">
        <v>19</v>
      </c>
      <c r="I1414" s="2" t="s">
        <v>20</v>
      </c>
      <c r="J1414" s="1" t="s">
        <v>6997</v>
      </c>
      <c r="K1414" s="1">
        <f t="shared" si="99"/>
        <v>1</v>
      </c>
      <c r="L1414" s="1">
        <f t="shared" si="99"/>
        <v>0</v>
      </c>
      <c r="M1414" s="1">
        <f t="shared" si="99"/>
        <v>0</v>
      </c>
      <c r="N1414" s="1">
        <f t="shared" si="99"/>
        <v>0</v>
      </c>
      <c r="O1414" s="1">
        <f t="shared" si="100"/>
        <v>1</v>
      </c>
      <c r="P1414" s="1" t="s">
        <v>18346</v>
      </c>
      <c r="Q1414" s="1">
        <v>510</v>
      </c>
      <c r="R1414" s="1">
        <v>755</v>
      </c>
      <c r="S1414" s="9">
        <f t="shared" si="102"/>
        <v>510</v>
      </c>
      <c r="T1414" s="8"/>
      <c r="U1414" s="8"/>
      <c r="V1414" s="8"/>
      <c r="W1414" s="8"/>
      <c r="X1414" s="8"/>
      <c r="Y1414" s="10">
        <f t="shared" si="101"/>
        <v>0</v>
      </c>
      <c r="Z1414" s="10">
        <f>IFERROR(INDEX(EFs!B:B,MATCH(P1414,EFs!A:A,0))*Dataset!Y1414/1000,0)</f>
        <v>0</v>
      </c>
      <c r="AA1414">
        <v>32.717388</v>
      </c>
      <c r="AB1414">
        <v>-117.160644</v>
      </c>
      <c r="AC1414">
        <v>1</v>
      </c>
      <c r="AD1414" t="s">
        <v>18387</v>
      </c>
      <c r="AE1414">
        <v>401</v>
      </c>
      <c r="AF1414" t="s">
        <v>18494</v>
      </c>
      <c r="AG1414" t="s">
        <v>18510</v>
      </c>
      <c r="AH1414">
        <v>307</v>
      </c>
      <c r="AI1414" t="s">
        <v>18389</v>
      </c>
      <c r="AJ1414" t="s">
        <v>18390</v>
      </c>
      <c r="AK1414" t="s">
        <v>18391</v>
      </c>
      <c r="AL1414">
        <v>92101</v>
      </c>
      <c r="AM1414" t="s">
        <v>18392</v>
      </c>
      <c r="AN1414" t="s">
        <v>18393</v>
      </c>
    </row>
    <row r="1415" spans="1:40" ht="57.6" x14ac:dyDescent="0.3">
      <c r="A1415" t="s">
        <v>6998</v>
      </c>
      <c r="B1415" s="2" t="s">
        <v>15</v>
      </c>
      <c r="C1415" s="3">
        <v>40025</v>
      </c>
      <c r="D1415" t="s">
        <v>193</v>
      </c>
      <c r="E1415" t="s">
        <v>2017</v>
      </c>
      <c r="F1415" t="s">
        <v>2018</v>
      </c>
      <c r="G1415" t="s">
        <v>2019</v>
      </c>
      <c r="H1415" s="2" t="s">
        <v>1020</v>
      </c>
      <c r="I1415" s="2" t="s">
        <v>92</v>
      </c>
      <c r="J1415" s="1" t="s">
        <v>6999</v>
      </c>
      <c r="K1415" s="1">
        <f t="shared" si="99"/>
        <v>1</v>
      </c>
      <c r="L1415" s="1">
        <f t="shared" si="99"/>
        <v>0</v>
      </c>
      <c r="M1415" s="1">
        <f t="shared" si="99"/>
        <v>0</v>
      </c>
      <c r="N1415" s="1">
        <f t="shared" si="99"/>
        <v>0</v>
      </c>
      <c r="O1415" s="1">
        <f t="shared" si="100"/>
        <v>1</v>
      </c>
      <c r="P1415" s="1" t="s">
        <v>18346</v>
      </c>
      <c r="Q1415" s="1">
        <v>60</v>
      </c>
      <c r="R1415" s="1">
        <v>99</v>
      </c>
      <c r="S1415" s="9">
        <f t="shared" si="102"/>
        <v>60</v>
      </c>
      <c r="T1415" s="3">
        <v>44672</v>
      </c>
      <c r="U1415" s="8" t="s">
        <v>7000</v>
      </c>
      <c r="V1415" s="3">
        <v>44672</v>
      </c>
      <c r="W1415" s="8" t="s">
        <v>7000</v>
      </c>
      <c r="X1415" s="8">
        <v>0</v>
      </c>
      <c r="Y1415" s="10">
        <f t="shared" si="101"/>
        <v>0</v>
      </c>
      <c r="Z1415" s="10">
        <f>IFERROR(INDEX(EFs!B:B,MATCH(P1415,EFs!A:A,0))*Dataset!Y1415/1000,0)</f>
        <v>0</v>
      </c>
      <c r="AA1415">
        <v>32.699235000000002</v>
      </c>
      <c r="AB1415">
        <v>-117.209642</v>
      </c>
      <c r="AC1415">
        <v>0.5</v>
      </c>
      <c r="AD1415" t="s">
        <v>18422</v>
      </c>
      <c r="AI1415" t="s">
        <v>18458</v>
      </c>
      <c r="AJ1415" t="s">
        <v>18390</v>
      </c>
      <c r="AK1415" t="s">
        <v>18391</v>
      </c>
      <c r="AL1415">
        <v>92118</v>
      </c>
      <c r="AM1415" t="s">
        <v>18392</v>
      </c>
      <c r="AN1415" t="s">
        <v>18397</v>
      </c>
    </row>
    <row r="1416" spans="1:40" ht="43.2" x14ac:dyDescent="0.3">
      <c r="A1416" t="s">
        <v>7001</v>
      </c>
      <c r="B1416" s="2" t="s">
        <v>15</v>
      </c>
      <c r="C1416" s="3">
        <v>40025</v>
      </c>
      <c r="D1416" t="s">
        <v>16</v>
      </c>
      <c r="E1416" t="s">
        <v>49</v>
      </c>
      <c r="F1416" t="s">
        <v>50</v>
      </c>
      <c r="G1416" t="s">
        <v>51</v>
      </c>
      <c r="H1416" s="2" t="s">
        <v>52</v>
      </c>
      <c r="I1416" s="2" t="s">
        <v>53</v>
      </c>
      <c r="J1416" s="1" t="s">
        <v>7002</v>
      </c>
      <c r="K1416" s="1">
        <f t="shared" si="99"/>
        <v>0</v>
      </c>
      <c r="L1416" s="1">
        <f t="shared" si="99"/>
        <v>0</v>
      </c>
      <c r="M1416" s="1">
        <f t="shared" si="99"/>
        <v>0</v>
      </c>
      <c r="N1416" s="1">
        <f t="shared" si="99"/>
        <v>1</v>
      </c>
      <c r="O1416" s="1">
        <f t="shared" si="100"/>
        <v>1</v>
      </c>
      <c r="P1416" s="1" t="s">
        <v>18347</v>
      </c>
      <c r="Q1416" s="1">
        <v>33</v>
      </c>
      <c r="R1416" s="1">
        <v>75</v>
      </c>
      <c r="S1416" s="9">
        <f t="shared" si="102"/>
        <v>33</v>
      </c>
      <c r="T1416" s="3">
        <v>44404</v>
      </c>
      <c r="U1416" s="8" t="s">
        <v>7003</v>
      </c>
      <c r="V1416" s="3">
        <v>44739</v>
      </c>
      <c r="W1416" s="8" t="s">
        <v>7004</v>
      </c>
      <c r="X1416" s="8">
        <v>57.5</v>
      </c>
      <c r="Y1416" s="10">
        <f t="shared" si="101"/>
        <v>1897.5</v>
      </c>
      <c r="Z1416" s="10">
        <f>IFERROR(INDEX(EFs!B:B,MATCH(P1416,EFs!A:A,0))*Dataset!Y1416/1000,0)</f>
        <v>1.5633502500000001</v>
      </c>
      <c r="AA1416">
        <v>33.338920999999999</v>
      </c>
      <c r="AB1416">
        <v>-116.719414</v>
      </c>
      <c r="AC1416">
        <v>1</v>
      </c>
      <c r="AD1416" t="s">
        <v>18394</v>
      </c>
      <c r="AE1416">
        <v>34567</v>
      </c>
      <c r="AF1416" t="s">
        <v>18400</v>
      </c>
      <c r="AI1416" t="s">
        <v>18401</v>
      </c>
      <c r="AJ1416" t="s">
        <v>18390</v>
      </c>
      <c r="AK1416" t="s">
        <v>18391</v>
      </c>
      <c r="AL1416">
        <v>92086</v>
      </c>
      <c r="AM1416" t="s">
        <v>18392</v>
      </c>
      <c r="AN1416" t="s">
        <v>18397</v>
      </c>
    </row>
    <row r="1417" spans="1:40" ht="43.2" x14ac:dyDescent="0.3">
      <c r="A1417" t="s">
        <v>7005</v>
      </c>
      <c r="B1417" s="2" t="s">
        <v>15</v>
      </c>
      <c r="C1417" s="3">
        <v>40025</v>
      </c>
      <c r="D1417" t="s">
        <v>193</v>
      </c>
      <c r="E1417" t="s">
        <v>7006</v>
      </c>
      <c r="G1417" t="s">
        <v>7007</v>
      </c>
      <c r="H1417" s="2" t="s">
        <v>797</v>
      </c>
      <c r="I1417" s="2" t="s">
        <v>30</v>
      </c>
      <c r="J1417" s="1" t="s">
        <v>7008</v>
      </c>
      <c r="K1417" s="1">
        <f t="shared" si="99"/>
        <v>1</v>
      </c>
      <c r="L1417" s="1">
        <f t="shared" si="99"/>
        <v>0</v>
      </c>
      <c r="M1417" s="1">
        <f t="shared" si="99"/>
        <v>0</v>
      </c>
      <c r="N1417" s="1">
        <f t="shared" si="99"/>
        <v>0</v>
      </c>
      <c r="O1417" s="1">
        <f t="shared" si="100"/>
        <v>1</v>
      </c>
      <c r="P1417" s="1" t="s">
        <v>18346</v>
      </c>
      <c r="Q1417" s="1">
        <v>99</v>
      </c>
      <c r="R1417" s="1">
        <v>133</v>
      </c>
      <c r="S1417" s="9">
        <f t="shared" si="102"/>
        <v>99</v>
      </c>
      <c r="T1417" s="3">
        <v>44336</v>
      </c>
      <c r="U1417" s="8" t="s">
        <v>7009</v>
      </c>
      <c r="V1417" s="3">
        <v>44699</v>
      </c>
      <c r="W1417" s="8" t="s">
        <v>7010</v>
      </c>
      <c r="X1417" s="8">
        <v>10.6</v>
      </c>
      <c r="Y1417" s="10">
        <f t="shared" si="101"/>
        <v>1049.3999999999999</v>
      </c>
      <c r="Z1417" s="10">
        <f>IFERROR(INDEX(EFs!B:B,MATCH(P1417,EFs!A:A,0))*Dataset!Y1417/1000,0)</f>
        <v>0.95326753129739983</v>
      </c>
      <c r="AA1417">
        <v>33.045529000000002</v>
      </c>
      <c r="AB1417">
        <v>-117.065286</v>
      </c>
      <c r="AC1417">
        <v>1</v>
      </c>
      <c r="AD1417" t="s">
        <v>18394</v>
      </c>
      <c r="AE1417">
        <v>18695</v>
      </c>
      <c r="AF1417" t="s">
        <v>18398</v>
      </c>
      <c r="AI1417" t="s">
        <v>18389</v>
      </c>
      <c r="AJ1417" t="s">
        <v>18390</v>
      </c>
      <c r="AK1417" t="s">
        <v>18391</v>
      </c>
      <c r="AL1417">
        <v>92128</v>
      </c>
      <c r="AM1417" t="s">
        <v>18392</v>
      </c>
      <c r="AN1417" t="s">
        <v>18397</v>
      </c>
    </row>
    <row r="1418" spans="1:40" ht="28.8" x14ac:dyDescent="0.3">
      <c r="A1418" t="s">
        <v>7011</v>
      </c>
      <c r="B1418" s="2" t="s">
        <v>15</v>
      </c>
      <c r="C1418" s="3">
        <v>40025</v>
      </c>
      <c r="D1418" t="s">
        <v>25</v>
      </c>
      <c r="E1418" t="s">
        <v>7012</v>
      </c>
      <c r="F1418" t="s">
        <v>7013</v>
      </c>
      <c r="G1418" t="s">
        <v>7014</v>
      </c>
      <c r="H1418" s="2" t="s">
        <v>106</v>
      </c>
      <c r="I1418" s="2" t="s">
        <v>107</v>
      </c>
      <c r="J1418" s="1" t="s">
        <v>7015</v>
      </c>
      <c r="K1418" s="1">
        <f t="shared" si="99"/>
        <v>1</v>
      </c>
      <c r="L1418" s="1">
        <f t="shared" si="99"/>
        <v>0</v>
      </c>
      <c r="M1418" s="1">
        <f t="shared" si="99"/>
        <v>0</v>
      </c>
      <c r="N1418" s="1">
        <f t="shared" si="99"/>
        <v>0</v>
      </c>
      <c r="O1418" s="1">
        <f t="shared" si="100"/>
        <v>1</v>
      </c>
      <c r="P1418" s="1" t="s">
        <v>18346</v>
      </c>
      <c r="Q1418" s="1" t="s">
        <v>18355</v>
      </c>
      <c r="R1418" s="1">
        <v>535</v>
      </c>
      <c r="S1418" s="9">
        <f t="shared" si="102"/>
        <v>398.9495</v>
      </c>
      <c r="T1418" s="8"/>
      <c r="U1418" s="8"/>
      <c r="V1418" s="8"/>
      <c r="W1418" s="8"/>
      <c r="X1418" s="8"/>
      <c r="Y1418" s="10">
        <f t="shared" si="101"/>
        <v>0</v>
      </c>
      <c r="Z1418" s="10">
        <f>IFERROR(INDEX(EFs!B:B,MATCH(P1418,EFs!A:A,0))*Dataset!Y1418/1000,0)</f>
        <v>0</v>
      </c>
      <c r="AA1418">
        <v>32.833480000000002</v>
      </c>
      <c r="AB1418">
        <v>-117.13732400000001</v>
      </c>
      <c r="AC1418">
        <v>1</v>
      </c>
      <c r="AD1418" t="s">
        <v>18387</v>
      </c>
      <c r="AE1418">
        <v>5471</v>
      </c>
      <c r="AF1418" t="s">
        <v>18516</v>
      </c>
      <c r="AI1418" t="s">
        <v>18389</v>
      </c>
      <c r="AJ1418" t="s">
        <v>18390</v>
      </c>
      <c r="AK1418" t="s">
        <v>18391</v>
      </c>
      <c r="AL1418">
        <v>92123</v>
      </c>
      <c r="AM1418" t="s">
        <v>18392</v>
      </c>
      <c r="AN1418" t="s">
        <v>18393</v>
      </c>
    </row>
    <row r="1419" spans="1:40" ht="43.2" x14ac:dyDescent="0.3">
      <c r="A1419" t="s">
        <v>7016</v>
      </c>
      <c r="B1419" s="2" t="s">
        <v>15</v>
      </c>
      <c r="C1419" s="3">
        <v>40025</v>
      </c>
      <c r="D1419" t="s">
        <v>25</v>
      </c>
      <c r="E1419" t="s">
        <v>6916</v>
      </c>
      <c r="F1419" t="s">
        <v>6977</v>
      </c>
      <c r="G1419" t="s">
        <v>7017</v>
      </c>
      <c r="H1419" s="2" t="s">
        <v>201</v>
      </c>
      <c r="I1419" s="2" t="s">
        <v>46</v>
      </c>
      <c r="J1419" s="1" t="s">
        <v>7018</v>
      </c>
      <c r="K1419" s="1">
        <f t="shared" si="99"/>
        <v>1</v>
      </c>
      <c r="L1419" s="1">
        <f t="shared" si="99"/>
        <v>0</v>
      </c>
      <c r="M1419" s="1">
        <f t="shared" si="99"/>
        <v>0</v>
      </c>
      <c r="N1419" s="1">
        <f t="shared" si="99"/>
        <v>0</v>
      </c>
      <c r="O1419" s="1">
        <f t="shared" si="100"/>
        <v>1</v>
      </c>
      <c r="P1419" s="1" t="s">
        <v>18346</v>
      </c>
      <c r="Q1419" s="1">
        <v>750</v>
      </c>
      <c r="R1419" s="1">
        <v>1232</v>
      </c>
      <c r="S1419" s="9">
        <f t="shared" si="102"/>
        <v>750</v>
      </c>
      <c r="T1419" s="3">
        <v>44414</v>
      </c>
      <c r="U1419" s="8" t="s">
        <v>7019</v>
      </c>
      <c r="V1419" s="3">
        <v>44414</v>
      </c>
      <c r="W1419" s="8" t="s">
        <v>7020</v>
      </c>
      <c r="X1419" s="8">
        <v>12.4</v>
      </c>
      <c r="Y1419" s="10">
        <f t="shared" si="101"/>
        <v>9300</v>
      </c>
      <c r="Z1419" s="10">
        <f>IFERROR(INDEX(EFs!B:B,MATCH(P1419,EFs!A:A,0))*Dataset!Y1419/1000,0)</f>
        <v>8.4480541653000003</v>
      </c>
      <c r="AA1419">
        <v>32.885162999999999</v>
      </c>
      <c r="AB1419">
        <v>-117.225103</v>
      </c>
      <c r="AC1419">
        <v>1</v>
      </c>
      <c r="AD1419" t="s">
        <v>18387</v>
      </c>
      <c r="AE1419">
        <v>9888</v>
      </c>
      <c r="AF1419" t="s">
        <v>18856</v>
      </c>
      <c r="AI1419" t="s">
        <v>18428</v>
      </c>
      <c r="AJ1419" t="s">
        <v>18390</v>
      </c>
      <c r="AK1419" t="s">
        <v>18391</v>
      </c>
      <c r="AL1419">
        <v>92037</v>
      </c>
      <c r="AM1419" t="s">
        <v>18392</v>
      </c>
      <c r="AN1419" t="s">
        <v>18393</v>
      </c>
    </row>
    <row r="1420" spans="1:40" ht="43.2" x14ac:dyDescent="0.3">
      <c r="A1420" t="s">
        <v>7021</v>
      </c>
      <c r="B1420" s="2" t="s">
        <v>15</v>
      </c>
      <c r="C1420" s="3">
        <v>40025</v>
      </c>
      <c r="D1420" t="s">
        <v>25</v>
      </c>
      <c r="E1420" t="s">
        <v>6916</v>
      </c>
      <c r="F1420" t="s">
        <v>6977</v>
      </c>
      <c r="G1420" t="s">
        <v>6917</v>
      </c>
      <c r="H1420" s="2" t="s">
        <v>201</v>
      </c>
      <c r="I1420" s="2" t="s">
        <v>46</v>
      </c>
      <c r="J1420" s="1" t="s">
        <v>7022</v>
      </c>
      <c r="K1420" s="1">
        <f t="shared" si="99"/>
        <v>1</v>
      </c>
      <c r="L1420" s="1">
        <f t="shared" si="99"/>
        <v>0</v>
      </c>
      <c r="M1420" s="1">
        <f t="shared" si="99"/>
        <v>0</v>
      </c>
      <c r="N1420" s="1">
        <f t="shared" si="99"/>
        <v>0</v>
      </c>
      <c r="O1420" s="1">
        <f t="shared" si="100"/>
        <v>1</v>
      </c>
      <c r="P1420" s="1" t="s">
        <v>18346</v>
      </c>
      <c r="Q1420" s="1">
        <v>750</v>
      </c>
      <c r="R1420" s="1">
        <v>1232</v>
      </c>
      <c r="S1420" s="9">
        <f t="shared" si="102"/>
        <v>750</v>
      </c>
      <c r="T1420" s="3">
        <v>44414</v>
      </c>
      <c r="U1420" s="8" t="s">
        <v>7023</v>
      </c>
      <c r="V1420" s="3">
        <v>44414</v>
      </c>
      <c r="W1420" s="8" t="s">
        <v>7024</v>
      </c>
      <c r="X1420" s="8">
        <v>12.6</v>
      </c>
      <c r="Y1420" s="10">
        <f t="shared" si="101"/>
        <v>9450</v>
      </c>
      <c r="Z1420" s="10">
        <f>IFERROR(INDEX(EFs!B:B,MATCH(P1420,EFs!A:A,0))*Dataset!Y1420/1000,0)</f>
        <v>8.5843131034500004</v>
      </c>
      <c r="AA1420">
        <v>32.885162999999999</v>
      </c>
      <c r="AB1420">
        <v>-117.225103</v>
      </c>
      <c r="AC1420">
        <v>1</v>
      </c>
      <c r="AD1420" t="s">
        <v>18387</v>
      </c>
      <c r="AE1420">
        <v>9888</v>
      </c>
      <c r="AF1420" t="s">
        <v>18856</v>
      </c>
      <c r="AI1420" t="s">
        <v>18428</v>
      </c>
      <c r="AJ1420" t="s">
        <v>18390</v>
      </c>
      <c r="AK1420" t="s">
        <v>18391</v>
      </c>
      <c r="AL1420">
        <v>92037</v>
      </c>
      <c r="AM1420" t="s">
        <v>18392</v>
      </c>
      <c r="AN1420" t="s">
        <v>18393</v>
      </c>
    </row>
    <row r="1421" spans="1:40" ht="28.8" x14ac:dyDescent="0.3">
      <c r="A1421" t="s">
        <v>7025</v>
      </c>
      <c r="B1421" s="2" t="s">
        <v>15</v>
      </c>
      <c r="C1421" s="3">
        <v>40025</v>
      </c>
      <c r="D1421" t="s">
        <v>25</v>
      </c>
      <c r="E1421" t="s">
        <v>7026</v>
      </c>
      <c r="G1421" t="s">
        <v>7027</v>
      </c>
      <c r="H1421" s="2" t="s">
        <v>19</v>
      </c>
      <c r="I1421" s="2" t="s">
        <v>20</v>
      </c>
      <c r="J1421" s="1" t="s">
        <v>7028</v>
      </c>
      <c r="K1421" s="1">
        <f t="shared" si="99"/>
        <v>0</v>
      </c>
      <c r="L1421" s="1">
        <f t="shared" si="99"/>
        <v>0</v>
      </c>
      <c r="M1421" s="1">
        <f t="shared" si="99"/>
        <v>0</v>
      </c>
      <c r="N1421" s="1">
        <f t="shared" si="99"/>
        <v>0</v>
      </c>
      <c r="O1421" s="1">
        <f t="shared" si="100"/>
        <v>0</v>
      </c>
      <c r="P1421" s="1" t="s">
        <v>18352</v>
      </c>
      <c r="Q1421" s="1">
        <v>600</v>
      </c>
      <c r="R1421" s="1">
        <v>890</v>
      </c>
      <c r="S1421" s="9">
        <f t="shared" si="102"/>
        <v>600</v>
      </c>
      <c r="T1421" s="3">
        <v>44376</v>
      </c>
      <c r="U1421" s="8" t="s">
        <v>7029</v>
      </c>
      <c r="V1421" s="3">
        <v>44376</v>
      </c>
      <c r="W1421" s="8" t="s">
        <v>1624</v>
      </c>
      <c r="X1421" s="8">
        <v>3</v>
      </c>
      <c r="Y1421" s="10">
        <f t="shared" si="101"/>
        <v>1800</v>
      </c>
      <c r="Z1421" s="10">
        <f>IFERROR(INDEX(EFs!B:B,MATCH(P1421,EFs!A:A,0))*Dataset!Y1421/1000,0)</f>
        <v>0</v>
      </c>
      <c r="AA1421">
        <v>32.718262000000003</v>
      </c>
      <c r="AB1421">
        <v>-117.166963</v>
      </c>
      <c r="AC1421">
        <v>1</v>
      </c>
      <c r="AD1421" t="s">
        <v>18387</v>
      </c>
      <c r="AE1421">
        <v>401</v>
      </c>
      <c r="AF1421" t="s">
        <v>18578</v>
      </c>
      <c r="AI1421" t="s">
        <v>18389</v>
      </c>
      <c r="AJ1421" t="s">
        <v>18390</v>
      </c>
      <c r="AK1421" t="s">
        <v>18391</v>
      </c>
      <c r="AL1421">
        <v>92101</v>
      </c>
      <c r="AM1421" t="s">
        <v>18392</v>
      </c>
      <c r="AN1421" t="s">
        <v>18393</v>
      </c>
    </row>
    <row r="1422" spans="1:40" ht="28.8" x14ac:dyDescent="0.3">
      <c r="A1422" t="s">
        <v>7030</v>
      </c>
      <c r="B1422" s="2" t="s">
        <v>15</v>
      </c>
      <c r="C1422" s="3">
        <v>40025</v>
      </c>
      <c r="D1422" t="s">
        <v>25</v>
      </c>
      <c r="E1422" t="s">
        <v>7031</v>
      </c>
      <c r="G1422" t="s">
        <v>7032</v>
      </c>
      <c r="H1422" s="2" t="s">
        <v>1013</v>
      </c>
      <c r="I1422" s="2" t="s">
        <v>236</v>
      </c>
      <c r="J1422" s="1" t="s">
        <v>7033</v>
      </c>
      <c r="K1422" s="1">
        <f t="shared" si="99"/>
        <v>1</v>
      </c>
      <c r="L1422" s="1">
        <f t="shared" si="99"/>
        <v>0</v>
      </c>
      <c r="M1422" s="1">
        <f t="shared" si="99"/>
        <v>0</v>
      </c>
      <c r="N1422" s="1">
        <f t="shared" si="99"/>
        <v>0</v>
      </c>
      <c r="O1422" s="1">
        <f t="shared" si="100"/>
        <v>1</v>
      </c>
      <c r="P1422" s="1" t="s">
        <v>18346</v>
      </c>
      <c r="Q1422" s="1" t="s">
        <v>18355</v>
      </c>
      <c r="R1422" s="1">
        <v>474</v>
      </c>
      <c r="S1422" s="9">
        <f t="shared" si="102"/>
        <v>353.46180000000004</v>
      </c>
      <c r="T1422" s="3">
        <v>44561</v>
      </c>
      <c r="U1422" s="8" t="s">
        <v>309</v>
      </c>
      <c r="V1422" s="3">
        <v>44792</v>
      </c>
      <c r="W1422" s="8" t="s">
        <v>7034</v>
      </c>
      <c r="X1422" s="8">
        <v>29.6</v>
      </c>
      <c r="Y1422" s="10">
        <f t="shared" si="101"/>
        <v>10462.469280000001</v>
      </c>
      <c r="Z1422" s="10">
        <f>IFERROR(INDEX(EFs!B:B,MATCH(P1422,EFs!A:A,0))*Dataset!Y1422/1000,0)</f>
        <v>9.5040330301319678</v>
      </c>
      <c r="AA1422">
        <v>32.956556999999997</v>
      </c>
      <c r="AB1422">
        <v>-117.230369</v>
      </c>
      <c r="AC1422">
        <v>1</v>
      </c>
      <c r="AD1422" t="s">
        <v>18394</v>
      </c>
      <c r="AE1422">
        <v>13101</v>
      </c>
      <c r="AF1422" t="s">
        <v>19102</v>
      </c>
      <c r="AI1422" t="s">
        <v>18389</v>
      </c>
      <c r="AJ1422" t="s">
        <v>18390</v>
      </c>
      <c r="AK1422" t="s">
        <v>18391</v>
      </c>
      <c r="AL1422">
        <v>92130</v>
      </c>
      <c r="AM1422" t="s">
        <v>18392</v>
      </c>
      <c r="AN1422" t="s">
        <v>18397</v>
      </c>
    </row>
    <row r="1423" spans="1:40" ht="43.2" x14ac:dyDescent="0.3">
      <c r="A1423" t="s">
        <v>7035</v>
      </c>
      <c r="B1423" s="2" t="s">
        <v>15</v>
      </c>
      <c r="C1423" s="3">
        <v>40025</v>
      </c>
      <c r="D1423" t="s">
        <v>193</v>
      </c>
      <c r="E1423" t="s">
        <v>6946</v>
      </c>
      <c r="G1423" t="s">
        <v>6947</v>
      </c>
      <c r="H1423" s="2" t="s">
        <v>19</v>
      </c>
      <c r="I1423" s="2" t="s">
        <v>20</v>
      </c>
      <c r="J1423" s="1" t="s">
        <v>7036</v>
      </c>
      <c r="K1423" s="1">
        <f t="shared" si="99"/>
        <v>1</v>
      </c>
      <c r="L1423" s="1">
        <f t="shared" si="99"/>
        <v>0</v>
      </c>
      <c r="M1423" s="1">
        <f t="shared" si="99"/>
        <v>0</v>
      </c>
      <c r="N1423" s="1">
        <f t="shared" si="99"/>
        <v>0</v>
      </c>
      <c r="O1423" s="1">
        <f t="shared" si="100"/>
        <v>1</v>
      </c>
      <c r="P1423" s="1" t="s">
        <v>18346</v>
      </c>
      <c r="Q1423" s="1" t="s">
        <v>18355</v>
      </c>
      <c r="R1423" s="1">
        <v>160</v>
      </c>
      <c r="S1423" s="9">
        <f t="shared" si="102"/>
        <v>119.31200000000001</v>
      </c>
      <c r="T1423" s="3">
        <v>44419</v>
      </c>
      <c r="U1423" s="8" t="s">
        <v>7037</v>
      </c>
      <c r="V1423" s="3">
        <v>44419</v>
      </c>
      <c r="W1423" s="8" t="s">
        <v>5970</v>
      </c>
      <c r="X1423" s="8">
        <v>17.5</v>
      </c>
      <c r="Y1423" s="10">
        <f t="shared" si="101"/>
        <v>2087.96</v>
      </c>
      <c r="Z1423" s="10">
        <f>IFERROR(INDEX(EFs!B:B,MATCH(P1423,EFs!A:A,0))*Dataset!Y1423/1000,0)</f>
        <v>1.8966880833311599</v>
      </c>
      <c r="AA1423">
        <v>32.718086</v>
      </c>
      <c r="AB1423">
        <v>-117.157911</v>
      </c>
      <c r="AC1423">
        <v>1</v>
      </c>
      <c r="AD1423" t="s">
        <v>18387</v>
      </c>
      <c r="AE1423">
        <v>750</v>
      </c>
      <c r="AF1423" t="s">
        <v>18494</v>
      </c>
      <c r="AG1423" t="s">
        <v>18510</v>
      </c>
      <c r="AH1423">
        <v>1200</v>
      </c>
      <c r="AI1423" t="s">
        <v>18389</v>
      </c>
      <c r="AJ1423" t="s">
        <v>18390</v>
      </c>
      <c r="AK1423" t="s">
        <v>18391</v>
      </c>
      <c r="AL1423">
        <v>92101</v>
      </c>
      <c r="AM1423" t="s">
        <v>18392</v>
      </c>
      <c r="AN1423" t="s">
        <v>18393</v>
      </c>
    </row>
    <row r="1424" spans="1:40" ht="43.2" x14ac:dyDescent="0.3">
      <c r="A1424" t="s">
        <v>7038</v>
      </c>
      <c r="B1424" s="2" t="s">
        <v>15</v>
      </c>
      <c r="C1424" s="3">
        <v>40025</v>
      </c>
      <c r="D1424" t="s">
        <v>25</v>
      </c>
      <c r="E1424" t="s">
        <v>1700</v>
      </c>
      <c r="F1424" t="s">
        <v>1701</v>
      </c>
      <c r="G1424" t="s">
        <v>1707</v>
      </c>
      <c r="H1424" s="2" t="s">
        <v>217</v>
      </c>
      <c r="I1424" s="2" t="s">
        <v>218</v>
      </c>
      <c r="J1424" s="1" t="s">
        <v>7039</v>
      </c>
      <c r="K1424" s="1">
        <f t="shared" si="99"/>
        <v>1</v>
      </c>
      <c r="L1424" s="1">
        <f t="shared" si="99"/>
        <v>0</v>
      </c>
      <c r="M1424" s="1">
        <f t="shared" si="99"/>
        <v>0</v>
      </c>
      <c r="N1424" s="1">
        <f t="shared" si="99"/>
        <v>0</v>
      </c>
      <c r="O1424" s="1">
        <f t="shared" si="100"/>
        <v>1</v>
      </c>
      <c r="P1424" s="1" t="s">
        <v>18346</v>
      </c>
      <c r="Q1424" s="1">
        <v>350</v>
      </c>
      <c r="R1424" s="1" t="s">
        <v>18352</v>
      </c>
      <c r="S1424" s="9">
        <f t="shared" si="102"/>
        <v>350</v>
      </c>
      <c r="T1424" s="8"/>
      <c r="U1424" s="8"/>
      <c r="V1424" s="8"/>
      <c r="W1424" s="8"/>
      <c r="X1424" s="8"/>
      <c r="Y1424" s="10">
        <f t="shared" si="101"/>
        <v>0</v>
      </c>
      <c r="Z1424" s="10">
        <f>IFERROR(INDEX(EFs!B:B,MATCH(P1424,EFs!A:A,0))*Dataset!Y1424/1000,0)</f>
        <v>0</v>
      </c>
      <c r="AA1424">
        <v>32.585082</v>
      </c>
      <c r="AB1424">
        <v>-117.03357099999999</v>
      </c>
      <c r="AC1424">
        <v>1</v>
      </c>
      <c r="AD1424" t="s">
        <v>18387</v>
      </c>
      <c r="AE1424">
        <v>4650</v>
      </c>
      <c r="AF1424" t="s">
        <v>18616</v>
      </c>
      <c r="AI1424" t="s">
        <v>18389</v>
      </c>
      <c r="AJ1424" t="s">
        <v>18390</v>
      </c>
      <c r="AK1424" t="s">
        <v>18391</v>
      </c>
      <c r="AL1424">
        <v>92154</v>
      </c>
      <c r="AM1424" t="s">
        <v>18392</v>
      </c>
      <c r="AN1424" t="s">
        <v>2733</v>
      </c>
    </row>
    <row r="1425" spans="1:40" ht="28.8" x14ac:dyDescent="0.3">
      <c r="A1425" t="s">
        <v>7040</v>
      </c>
      <c r="B1425" s="2" t="s">
        <v>15</v>
      </c>
      <c r="C1425" s="3">
        <v>40025</v>
      </c>
      <c r="D1425" t="s">
        <v>25</v>
      </c>
      <c r="E1425" t="s">
        <v>7041</v>
      </c>
      <c r="F1425" t="s">
        <v>7042</v>
      </c>
      <c r="G1425" t="s">
        <v>7043</v>
      </c>
      <c r="H1425" s="2" t="s">
        <v>781</v>
      </c>
      <c r="I1425" s="2" t="s">
        <v>782</v>
      </c>
      <c r="J1425" s="1" t="s">
        <v>7044</v>
      </c>
      <c r="K1425" s="1">
        <f t="shared" si="99"/>
        <v>1</v>
      </c>
      <c r="L1425" s="1">
        <f t="shared" si="99"/>
        <v>0</v>
      </c>
      <c r="M1425" s="1">
        <f t="shared" si="99"/>
        <v>0</v>
      </c>
      <c r="N1425" s="1">
        <f t="shared" si="99"/>
        <v>0</v>
      </c>
      <c r="O1425" s="1">
        <f t="shared" si="100"/>
        <v>1</v>
      </c>
      <c r="P1425" s="1" t="s">
        <v>18346</v>
      </c>
      <c r="Q1425" s="1" t="s">
        <v>18355</v>
      </c>
      <c r="R1425" s="1">
        <v>500</v>
      </c>
      <c r="S1425" s="9">
        <f t="shared" si="102"/>
        <v>372.85</v>
      </c>
      <c r="T1425" s="3">
        <v>44538</v>
      </c>
      <c r="U1425" s="8" t="s">
        <v>1672</v>
      </c>
      <c r="V1425" s="3">
        <v>44538</v>
      </c>
      <c r="W1425" s="8" t="s">
        <v>7045</v>
      </c>
      <c r="X1425" s="8">
        <v>12.8</v>
      </c>
      <c r="Y1425" s="10">
        <f t="shared" si="101"/>
        <v>4772.4800000000005</v>
      </c>
      <c r="Z1425" s="10">
        <f>IFERROR(INDEX(EFs!B:B,MATCH(P1425,EFs!A:A,0))*Dataset!Y1425/1000,0)</f>
        <v>4.3352870476140808</v>
      </c>
      <c r="AA1425">
        <v>32.894264999999997</v>
      </c>
      <c r="AB1425">
        <v>-117.20325</v>
      </c>
      <c r="AC1425">
        <v>1</v>
      </c>
      <c r="AD1425" t="s">
        <v>18387</v>
      </c>
      <c r="AE1425">
        <v>5355</v>
      </c>
      <c r="AF1425" t="s">
        <v>18546</v>
      </c>
      <c r="AI1425" t="s">
        <v>18389</v>
      </c>
      <c r="AJ1425" t="s">
        <v>18390</v>
      </c>
      <c r="AK1425" t="s">
        <v>18391</v>
      </c>
      <c r="AL1425">
        <v>92121</v>
      </c>
      <c r="AM1425" t="s">
        <v>18392</v>
      </c>
      <c r="AN1425" t="s">
        <v>18393</v>
      </c>
    </row>
    <row r="1426" spans="1:40" ht="72" x14ac:dyDescent="0.3">
      <c r="A1426" t="s">
        <v>7046</v>
      </c>
      <c r="B1426" s="2" t="s">
        <v>15</v>
      </c>
      <c r="C1426" s="3">
        <v>40025</v>
      </c>
      <c r="D1426" t="s">
        <v>25</v>
      </c>
      <c r="E1426" t="s">
        <v>7047</v>
      </c>
      <c r="F1426" t="s">
        <v>7048</v>
      </c>
      <c r="G1426" t="s">
        <v>7049</v>
      </c>
      <c r="H1426" s="2" t="s">
        <v>781</v>
      </c>
      <c r="I1426" s="2" t="s">
        <v>782</v>
      </c>
      <c r="J1426" s="1" t="s">
        <v>7050</v>
      </c>
      <c r="K1426" s="1">
        <f t="shared" si="99"/>
        <v>0</v>
      </c>
      <c r="L1426" s="1">
        <f t="shared" si="99"/>
        <v>0</v>
      </c>
      <c r="M1426" s="1">
        <f t="shared" si="99"/>
        <v>0</v>
      </c>
      <c r="N1426" s="1">
        <f t="shared" si="99"/>
        <v>0</v>
      </c>
      <c r="O1426" s="1">
        <f t="shared" si="100"/>
        <v>0</v>
      </c>
      <c r="P1426" s="1" t="s">
        <v>18352</v>
      </c>
      <c r="Q1426" s="1" t="s">
        <v>18355</v>
      </c>
      <c r="R1426" s="1">
        <v>238</v>
      </c>
      <c r="S1426" s="9">
        <f t="shared" si="102"/>
        <v>177.47660000000002</v>
      </c>
      <c r="T1426" s="3">
        <v>44538</v>
      </c>
      <c r="U1426" s="8" t="s">
        <v>7051</v>
      </c>
      <c r="V1426" s="3">
        <v>44538</v>
      </c>
      <c r="W1426" s="8" t="s">
        <v>6848</v>
      </c>
      <c r="X1426" s="8">
        <v>16.5</v>
      </c>
      <c r="Y1426" s="10">
        <f t="shared" si="101"/>
        <v>2928.3639000000003</v>
      </c>
      <c r="Z1426" s="10">
        <f>IFERROR(INDEX(EFs!B:B,MATCH(P1426,EFs!A:A,0))*Dataset!Y1426/1000,0)</f>
        <v>0</v>
      </c>
      <c r="AA1426">
        <v>32.894264999999997</v>
      </c>
      <c r="AB1426">
        <v>-117.20325</v>
      </c>
      <c r="AC1426">
        <v>1</v>
      </c>
      <c r="AD1426" t="s">
        <v>18387</v>
      </c>
      <c r="AE1426">
        <v>5375</v>
      </c>
      <c r="AF1426" t="s">
        <v>18546</v>
      </c>
      <c r="AG1426" t="s">
        <v>18510</v>
      </c>
      <c r="AH1426">
        <v>230</v>
      </c>
      <c r="AI1426" t="s">
        <v>18389</v>
      </c>
      <c r="AJ1426" t="s">
        <v>18390</v>
      </c>
      <c r="AK1426" t="s">
        <v>18391</v>
      </c>
      <c r="AL1426">
        <v>92121</v>
      </c>
      <c r="AM1426" t="s">
        <v>18392</v>
      </c>
      <c r="AN1426" t="s">
        <v>18393</v>
      </c>
    </row>
    <row r="1427" spans="1:40" ht="28.8" x14ac:dyDescent="0.3">
      <c r="A1427" t="s">
        <v>7052</v>
      </c>
      <c r="B1427" s="2" t="s">
        <v>15</v>
      </c>
      <c r="C1427" s="3">
        <v>40025</v>
      </c>
      <c r="D1427" t="s">
        <v>25</v>
      </c>
      <c r="E1427" t="s">
        <v>7047</v>
      </c>
      <c r="F1427" t="s">
        <v>7048</v>
      </c>
      <c r="G1427" t="s">
        <v>7049</v>
      </c>
      <c r="H1427" s="2" t="s">
        <v>781</v>
      </c>
      <c r="I1427" s="2" t="s">
        <v>782</v>
      </c>
      <c r="J1427" s="1" t="s">
        <v>7053</v>
      </c>
      <c r="K1427" s="1">
        <f t="shared" si="99"/>
        <v>1</v>
      </c>
      <c r="L1427" s="1">
        <f t="shared" si="99"/>
        <v>0</v>
      </c>
      <c r="M1427" s="1">
        <f t="shared" si="99"/>
        <v>0</v>
      </c>
      <c r="N1427" s="1">
        <f t="shared" si="99"/>
        <v>0</v>
      </c>
      <c r="O1427" s="1">
        <f t="shared" si="100"/>
        <v>1</v>
      </c>
      <c r="P1427" s="1" t="s">
        <v>18346</v>
      </c>
      <c r="Q1427" s="1" t="s">
        <v>18355</v>
      </c>
      <c r="R1427" s="1">
        <v>500</v>
      </c>
      <c r="S1427" s="9">
        <f t="shared" si="102"/>
        <v>372.85</v>
      </c>
      <c r="T1427" s="3">
        <v>44538</v>
      </c>
      <c r="U1427" s="8" t="s">
        <v>2413</v>
      </c>
      <c r="V1427" s="3">
        <v>44538</v>
      </c>
      <c r="W1427" s="8" t="s">
        <v>3348</v>
      </c>
      <c r="X1427" s="8">
        <v>1.9</v>
      </c>
      <c r="Y1427" s="10">
        <f t="shared" si="101"/>
        <v>708.41499999999996</v>
      </c>
      <c r="Z1427" s="10">
        <f>IFERROR(INDEX(EFs!B:B,MATCH(P1427,EFs!A:A,0))*Dataset!Y1427/1000,0)</f>
        <v>0.64351917113021495</v>
      </c>
      <c r="AA1427">
        <v>32.894264999999997</v>
      </c>
      <c r="AB1427">
        <v>-117.20325</v>
      </c>
      <c r="AC1427">
        <v>1</v>
      </c>
      <c r="AD1427" t="s">
        <v>18387</v>
      </c>
      <c r="AE1427">
        <v>5375</v>
      </c>
      <c r="AF1427" t="s">
        <v>18546</v>
      </c>
      <c r="AG1427" t="s">
        <v>18510</v>
      </c>
      <c r="AH1427">
        <v>230</v>
      </c>
      <c r="AI1427" t="s">
        <v>18389</v>
      </c>
      <c r="AJ1427" t="s">
        <v>18390</v>
      </c>
      <c r="AK1427" t="s">
        <v>18391</v>
      </c>
      <c r="AL1427">
        <v>92121</v>
      </c>
      <c r="AM1427" t="s">
        <v>18392</v>
      </c>
      <c r="AN1427" t="s">
        <v>18393</v>
      </c>
    </row>
    <row r="1428" spans="1:40" ht="28.8" x14ac:dyDescent="0.3">
      <c r="A1428" t="s">
        <v>7054</v>
      </c>
      <c r="B1428" s="2" t="s">
        <v>15</v>
      </c>
      <c r="C1428" s="3">
        <v>40025</v>
      </c>
      <c r="D1428" t="s">
        <v>25</v>
      </c>
      <c r="E1428" t="s">
        <v>7055</v>
      </c>
      <c r="F1428" t="s">
        <v>7056</v>
      </c>
      <c r="G1428" t="s">
        <v>7057</v>
      </c>
      <c r="H1428" s="2" t="s">
        <v>19</v>
      </c>
      <c r="I1428" s="2" t="s">
        <v>20</v>
      </c>
      <c r="J1428" s="1" t="s">
        <v>7058</v>
      </c>
      <c r="K1428" s="1">
        <f t="shared" si="99"/>
        <v>1</v>
      </c>
      <c r="L1428" s="1">
        <f t="shared" si="99"/>
        <v>0</v>
      </c>
      <c r="M1428" s="1">
        <f t="shared" si="99"/>
        <v>0</v>
      </c>
      <c r="N1428" s="1">
        <f t="shared" si="99"/>
        <v>0</v>
      </c>
      <c r="O1428" s="1">
        <f t="shared" si="100"/>
        <v>1</v>
      </c>
      <c r="P1428" s="1" t="s">
        <v>18346</v>
      </c>
      <c r="Q1428" s="1" t="s">
        <v>18355</v>
      </c>
      <c r="R1428" s="1">
        <v>350</v>
      </c>
      <c r="S1428" s="9">
        <f t="shared" si="102"/>
        <v>260.995</v>
      </c>
      <c r="T1428" s="3">
        <v>44525</v>
      </c>
      <c r="U1428" s="8" t="s">
        <v>7059</v>
      </c>
      <c r="V1428" s="3">
        <v>44789</v>
      </c>
      <c r="W1428" s="8" t="s">
        <v>7060</v>
      </c>
      <c r="X1428" s="8">
        <v>10.5</v>
      </c>
      <c r="Y1428" s="10">
        <f t="shared" si="101"/>
        <v>2740.4475000000002</v>
      </c>
      <c r="Z1428" s="10">
        <f>IFERROR(INDEX(EFs!B:B,MATCH(P1428,EFs!A:A,0))*Dataset!Y1428/1000,0)</f>
        <v>2.4894031093721476</v>
      </c>
      <c r="AA1428">
        <v>32.718187</v>
      </c>
      <c r="AB1428">
        <v>-117.158795</v>
      </c>
      <c r="AC1428">
        <v>1</v>
      </c>
      <c r="AD1428" t="s">
        <v>18387</v>
      </c>
      <c r="AE1428">
        <v>600</v>
      </c>
      <c r="AF1428" t="s">
        <v>18494</v>
      </c>
      <c r="AG1428" t="s">
        <v>18510</v>
      </c>
      <c r="AH1428">
        <v>2480</v>
      </c>
      <c r="AI1428" t="s">
        <v>18389</v>
      </c>
      <c r="AJ1428" t="s">
        <v>18390</v>
      </c>
      <c r="AK1428" t="s">
        <v>18391</v>
      </c>
      <c r="AL1428">
        <v>92101</v>
      </c>
      <c r="AM1428" t="s">
        <v>18392</v>
      </c>
      <c r="AN1428" t="s">
        <v>18393</v>
      </c>
    </row>
    <row r="1429" spans="1:40" ht="28.8" x14ac:dyDescent="0.3">
      <c r="A1429" t="s">
        <v>7061</v>
      </c>
      <c r="B1429" s="2" t="s">
        <v>15</v>
      </c>
      <c r="C1429" s="3">
        <v>40025</v>
      </c>
      <c r="D1429" t="s">
        <v>25</v>
      </c>
      <c r="E1429" t="s">
        <v>2119</v>
      </c>
      <c r="F1429" t="s">
        <v>72</v>
      </c>
      <c r="G1429" t="s">
        <v>2120</v>
      </c>
      <c r="H1429" s="2" t="s">
        <v>19</v>
      </c>
      <c r="I1429" s="2" t="s">
        <v>20</v>
      </c>
      <c r="J1429" s="1" t="s">
        <v>7062</v>
      </c>
      <c r="K1429" s="1">
        <f t="shared" si="99"/>
        <v>0</v>
      </c>
      <c r="L1429" s="1">
        <f t="shared" si="99"/>
        <v>0</v>
      </c>
      <c r="M1429" s="1">
        <f t="shared" si="99"/>
        <v>0</v>
      </c>
      <c r="N1429" s="1">
        <f t="shared" si="99"/>
        <v>0</v>
      </c>
      <c r="O1429" s="1">
        <f t="shared" si="100"/>
        <v>0</v>
      </c>
      <c r="P1429" s="1" t="s">
        <v>18352</v>
      </c>
      <c r="Q1429" s="1" t="s">
        <v>18355</v>
      </c>
      <c r="R1429" s="1">
        <v>137</v>
      </c>
      <c r="S1429" s="9">
        <f t="shared" si="102"/>
        <v>102.1609</v>
      </c>
      <c r="T1429" s="3">
        <v>44467</v>
      </c>
      <c r="U1429" s="8" t="s">
        <v>5194</v>
      </c>
      <c r="V1429" s="3">
        <v>44467</v>
      </c>
      <c r="W1429" s="8" t="s">
        <v>7063</v>
      </c>
      <c r="X1429" s="8">
        <v>10</v>
      </c>
      <c r="Y1429" s="10">
        <f t="shared" si="101"/>
        <v>1021.6089999999999</v>
      </c>
      <c r="Z1429" s="10">
        <f>IFERROR(INDEX(EFs!B:B,MATCH(P1429,EFs!A:A,0))*Dataset!Y1429/1000,0)</f>
        <v>0</v>
      </c>
      <c r="AA1429">
        <v>32.713115000000002</v>
      </c>
      <c r="AB1429">
        <v>-117.165165</v>
      </c>
      <c r="AC1429">
        <v>1</v>
      </c>
      <c r="AD1429" t="s">
        <v>18387</v>
      </c>
      <c r="AE1429">
        <v>700</v>
      </c>
      <c r="AF1429" t="s">
        <v>18661</v>
      </c>
      <c r="AI1429" t="s">
        <v>18389</v>
      </c>
      <c r="AJ1429" t="s">
        <v>18390</v>
      </c>
      <c r="AK1429" t="s">
        <v>18391</v>
      </c>
      <c r="AL1429">
        <v>92101</v>
      </c>
      <c r="AM1429" t="s">
        <v>18392</v>
      </c>
      <c r="AN1429" t="s">
        <v>18393</v>
      </c>
    </row>
    <row r="1430" spans="1:40" ht="43.2" x14ac:dyDescent="0.3">
      <c r="A1430" t="s">
        <v>7064</v>
      </c>
      <c r="B1430" s="2" t="s">
        <v>15</v>
      </c>
      <c r="C1430" s="3">
        <v>40025</v>
      </c>
      <c r="D1430" t="s">
        <v>25</v>
      </c>
      <c r="E1430" t="s">
        <v>564</v>
      </c>
      <c r="F1430" t="s">
        <v>565</v>
      </c>
      <c r="G1430" t="s">
        <v>566</v>
      </c>
      <c r="H1430" s="2" t="s">
        <v>567</v>
      </c>
      <c r="I1430" s="2" t="s">
        <v>328</v>
      </c>
      <c r="J1430" s="1" t="s">
        <v>7065</v>
      </c>
      <c r="K1430" s="1">
        <f t="shared" si="99"/>
        <v>1</v>
      </c>
      <c r="L1430" s="1">
        <f t="shared" si="99"/>
        <v>0</v>
      </c>
      <c r="M1430" s="1">
        <f t="shared" si="99"/>
        <v>0</v>
      </c>
      <c r="N1430" s="1">
        <f t="shared" si="99"/>
        <v>0</v>
      </c>
      <c r="O1430" s="1">
        <f t="shared" si="100"/>
        <v>1</v>
      </c>
      <c r="P1430" s="1" t="s">
        <v>18346</v>
      </c>
      <c r="Q1430" s="1">
        <v>275</v>
      </c>
      <c r="R1430" s="1">
        <v>474</v>
      </c>
      <c r="S1430" s="9">
        <f t="shared" si="102"/>
        <v>275</v>
      </c>
      <c r="T1430" s="3">
        <v>44448</v>
      </c>
      <c r="U1430" s="8" t="s">
        <v>7066</v>
      </c>
      <c r="V1430" s="3">
        <v>44448</v>
      </c>
      <c r="W1430" s="8"/>
      <c r="X1430" s="8"/>
      <c r="Y1430" s="10">
        <f t="shared" si="101"/>
        <v>0</v>
      </c>
      <c r="Z1430" s="10">
        <f>IFERROR(INDEX(EFs!B:B,MATCH(P1430,EFs!A:A,0))*Dataset!Y1430/1000,0)</f>
        <v>0</v>
      </c>
      <c r="AA1430">
        <v>32.581147999999999</v>
      </c>
      <c r="AB1430">
        <v>-116.927246</v>
      </c>
      <c r="AC1430">
        <v>1</v>
      </c>
      <c r="AD1430" t="s">
        <v>18387</v>
      </c>
      <c r="AE1430">
        <v>480</v>
      </c>
      <c r="AF1430" t="s">
        <v>18492</v>
      </c>
      <c r="AI1430" t="s">
        <v>18389</v>
      </c>
      <c r="AJ1430" t="s">
        <v>18390</v>
      </c>
      <c r="AK1430" t="s">
        <v>18391</v>
      </c>
      <c r="AL1430">
        <v>92179</v>
      </c>
      <c r="AM1430" t="s">
        <v>18392</v>
      </c>
      <c r="AN1430" t="s">
        <v>18393</v>
      </c>
    </row>
    <row r="1431" spans="1:40" ht="43.2" x14ac:dyDescent="0.3">
      <c r="A1431" t="s">
        <v>7067</v>
      </c>
      <c r="B1431" s="2" t="s">
        <v>15</v>
      </c>
      <c r="C1431" s="3">
        <v>40025</v>
      </c>
      <c r="D1431" t="s">
        <v>193</v>
      </c>
      <c r="E1431" t="s">
        <v>7068</v>
      </c>
      <c r="F1431" t="s">
        <v>50</v>
      </c>
      <c r="G1431" t="s">
        <v>7069</v>
      </c>
      <c r="H1431" s="2" t="s">
        <v>283</v>
      </c>
      <c r="I1431" s="2" t="s">
        <v>46</v>
      </c>
      <c r="J1431" s="1" t="s">
        <v>7070</v>
      </c>
      <c r="K1431" s="1">
        <f t="shared" si="99"/>
        <v>1</v>
      </c>
      <c r="L1431" s="1">
        <f t="shared" si="99"/>
        <v>0</v>
      </c>
      <c r="M1431" s="1">
        <f t="shared" si="99"/>
        <v>0</v>
      </c>
      <c r="N1431" s="1">
        <f t="shared" si="99"/>
        <v>0</v>
      </c>
      <c r="O1431" s="1">
        <f t="shared" si="100"/>
        <v>1</v>
      </c>
      <c r="P1431" s="1" t="s">
        <v>18346</v>
      </c>
      <c r="Q1431" s="1">
        <v>50</v>
      </c>
      <c r="R1431" s="1">
        <v>99</v>
      </c>
      <c r="S1431" s="9">
        <f t="shared" si="102"/>
        <v>50</v>
      </c>
      <c r="T1431" s="3">
        <v>44364</v>
      </c>
      <c r="U1431" s="8" t="s">
        <v>7071</v>
      </c>
      <c r="V1431" s="3">
        <v>44364</v>
      </c>
      <c r="W1431" s="8" t="s">
        <v>7072</v>
      </c>
      <c r="X1431" s="8">
        <v>10</v>
      </c>
      <c r="Y1431" s="10">
        <f t="shared" si="101"/>
        <v>500</v>
      </c>
      <c r="Z1431" s="10">
        <f>IFERROR(INDEX(EFs!B:B,MATCH(P1431,EFs!A:A,0))*Dataset!Y1431/1000,0)</f>
        <v>0.45419646050000001</v>
      </c>
      <c r="AA1431">
        <v>32.724102999999999</v>
      </c>
      <c r="AB1431">
        <v>-117.170912</v>
      </c>
      <c r="AC1431">
        <v>0.5</v>
      </c>
      <c r="AD1431" t="s">
        <v>18422</v>
      </c>
      <c r="AI1431" t="s">
        <v>18389</v>
      </c>
      <c r="AJ1431" t="s">
        <v>18390</v>
      </c>
      <c r="AK1431" t="s">
        <v>18391</v>
      </c>
      <c r="AL1431">
        <v>92101</v>
      </c>
      <c r="AM1431" t="s">
        <v>18392</v>
      </c>
      <c r="AN1431" t="s">
        <v>18397</v>
      </c>
    </row>
    <row r="1432" spans="1:40" ht="28.8" x14ac:dyDescent="0.3">
      <c r="A1432" t="s">
        <v>7073</v>
      </c>
      <c r="B1432" s="2" t="s">
        <v>15</v>
      </c>
      <c r="C1432" s="3">
        <v>40025</v>
      </c>
      <c r="D1432" t="s">
        <v>25</v>
      </c>
      <c r="E1432" t="s">
        <v>7074</v>
      </c>
      <c r="F1432" t="s">
        <v>2596</v>
      </c>
      <c r="G1432" t="s">
        <v>7075</v>
      </c>
      <c r="H1432" s="2" t="s">
        <v>298</v>
      </c>
      <c r="I1432" s="2" t="s">
        <v>84</v>
      </c>
      <c r="J1432" s="1" t="s">
        <v>7076</v>
      </c>
      <c r="K1432" s="1">
        <f t="shared" si="99"/>
        <v>0</v>
      </c>
      <c r="L1432" s="1">
        <f t="shared" si="99"/>
        <v>0</v>
      </c>
      <c r="M1432" s="1">
        <f t="shared" si="99"/>
        <v>0</v>
      </c>
      <c r="N1432" s="1">
        <f t="shared" si="99"/>
        <v>0</v>
      </c>
      <c r="O1432" s="1">
        <f t="shared" si="100"/>
        <v>0</v>
      </c>
      <c r="P1432" s="1" t="s">
        <v>18352</v>
      </c>
      <c r="Q1432" s="1" t="s">
        <v>18355</v>
      </c>
      <c r="R1432" s="1">
        <v>325</v>
      </c>
      <c r="S1432" s="9">
        <f t="shared" si="102"/>
        <v>242.35250000000002</v>
      </c>
      <c r="T1432" s="3">
        <v>44693</v>
      </c>
      <c r="U1432" s="8" t="s">
        <v>7077</v>
      </c>
      <c r="V1432" s="3">
        <v>44693</v>
      </c>
      <c r="W1432" s="8" t="s">
        <v>7078</v>
      </c>
      <c r="X1432" s="8">
        <v>3.25</v>
      </c>
      <c r="Y1432" s="10">
        <f t="shared" si="101"/>
        <v>787.64562500000011</v>
      </c>
      <c r="Z1432" s="10">
        <f>IFERROR(INDEX(EFs!B:B,MATCH(P1432,EFs!A:A,0))*Dataset!Y1432/1000,0)</f>
        <v>0</v>
      </c>
      <c r="AA1432">
        <v>32.697121000000003</v>
      </c>
      <c r="AB1432">
        <v>-116.934269</v>
      </c>
      <c r="AC1432">
        <v>1</v>
      </c>
      <c r="AD1432" t="s">
        <v>18387</v>
      </c>
      <c r="AE1432">
        <v>12197</v>
      </c>
      <c r="AF1432" t="s">
        <v>18813</v>
      </c>
      <c r="AI1432" t="s">
        <v>18446</v>
      </c>
      <c r="AJ1432" t="s">
        <v>18390</v>
      </c>
      <c r="AK1432" t="s">
        <v>18391</v>
      </c>
      <c r="AL1432">
        <v>91978</v>
      </c>
      <c r="AM1432" t="s">
        <v>18392</v>
      </c>
      <c r="AN1432" t="s">
        <v>18393</v>
      </c>
    </row>
    <row r="1433" spans="1:40" ht="28.8" x14ac:dyDescent="0.3">
      <c r="A1433" t="s">
        <v>7079</v>
      </c>
      <c r="B1433" s="2" t="s">
        <v>15</v>
      </c>
      <c r="C1433" s="3">
        <v>40025</v>
      </c>
      <c r="D1433" t="s">
        <v>25</v>
      </c>
      <c r="E1433" t="s">
        <v>6909</v>
      </c>
      <c r="F1433" t="s">
        <v>6910</v>
      </c>
      <c r="G1433" t="s">
        <v>6911</v>
      </c>
      <c r="H1433" s="2" t="s">
        <v>181</v>
      </c>
      <c r="I1433" s="2" t="s">
        <v>107</v>
      </c>
      <c r="J1433" s="1" t="s">
        <v>7080</v>
      </c>
      <c r="K1433" s="1">
        <f t="shared" si="99"/>
        <v>1</v>
      </c>
      <c r="L1433" s="1">
        <f t="shared" si="99"/>
        <v>0</v>
      </c>
      <c r="M1433" s="1">
        <f t="shared" si="99"/>
        <v>0</v>
      </c>
      <c r="N1433" s="1">
        <f t="shared" si="99"/>
        <v>0</v>
      </c>
      <c r="O1433" s="1">
        <f t="shared" si="100"/>
        <v>1</v>
      </c>
      <c r="P1433" s="1" t="s">
        <v>18346</v>
      </c>
      <c r="Q1433" s="1" t="s">
        <v>18355</v>
      </c>
      <c r="R1433" s="1">
        <v>60</v>
      </c>
      <c r="S1433" s="9">
        <f t="shared" si="102"/>
        <v>44.742000000000004</v>
      </c>
      <c r="T1433" s="3">
        <v>44440</v>
      </c>
      <c r="U1433" s="8" t="s">
        <v>7081</v>
      </c>
      <c r="V1433" s="3">
        <v>44440</v>
      </c>
      <c r="W1433" s="8" t="s">
        <v>7082</v>
      </c>
      <c r="X1433" s="8">
        <v>17.600000000000001</v>
      </c>
      <c r="Y1433" s="10">
        <f t="shared" si="101"/>
        <v>787.45920000000012</v>
      </c>
      <c r="Z1433" s="10">
        <f>IFERROR(INDEX(EFs!B:B,MATCH(P1433,EFs!A:A,0))*Dataset!Y1433/1000,0)</f>
        <v>0.71532236285632333</v>
      </c>
      <c r="AA1433">
        <v>32.7761</v>
      </c>
      <c r="AB1433">
        <v>-117.057416</v>
      </c>
      <c r="AC1433">
        <v>1</v>
      </c>
      <c r="AD1433" t="s">
        <v>18387</v>
      </c>
      <c r="AE1433">
        <v>6655</v>
      </c>
      <c r="AF1433" t="s">
        <v>19099</v>
      </c>
      <c r="AI1433" t="s">
        <v>18389</v>
      </c>
      <c r="AJ1433" t="s">
        <v>18390</v>
      </c>
      <c r="AK1433" t="s">
        <v>18391</v>
      </c>
      <c r="AL1433">
        <v>92120</v>
      </c>
      <c r="AM1433" t="s">
        <v>18392</v>
      </c>
      <c r="AN1433" t="s">
        <v>18393</v>
      </c>
    </row>
    <row r="1434" spans="1:40" ht="28.8" x14ac:dyDescent="0.3">
      <c r="A1434" t="s">
        <v>7083</v>
      </c>
      <c r="B1434" s="2" t="s">
        <v>15</v>
      </c>
      <c r="C1434" s="3">
        <v>40025</v>
      </c>
      <c r="D1434" t="s">
        <v>25</v>
      </c>
      <c r="E1434" t="s">
        <v>1667</v>
      </c>
      <c r="F1434" t="s">
        <v>27</v>
      </c>
      <c r="G1434" t="s">
        <v>7084</v>
      </c>
      <c r="H1434" s="2" t="s">
        <v>776</v>
      </c>
      <c r="I1434" s="2" t="s">
        <v>155</v>
      </c>
      <c r="J1434" s="1" t="s">
        <v>7085</v>
      </c>
      <c r="K1434" s="1">
        <f t="shared" si="99"/>
        <v>1</v>
      </c>
      <c r="L1434" s="1">
        <f t="shared" si="99"/>
        <v>0</v>
      </c>
      <c r="M1434" s="1">
        <f t="shared" si="99"/>
        <v>0</v>
      </c>
      <c r="N1434" s="1">
        <f t="shared" si="99"/>
        <v>0</v>
      </c>
      <c r="O1434" s="1">
        <f t="shared" si="100"/>
        <v>1</v>
      </c>
      <c r="P1434" s="1" t="s">
        <v>18346</v>
      </c>
      <c r="Q1434" s="1" t="s">
        <v>18355</v>
      </c>
      <c r="R1434" s="1">
        <v>200</v>
      </c>
      <c r="S1434" s="9">
        <f t="shared" si="102"/>
        <v>149.14000000000001</v>
      </c>
      <c r="T1434" s="3">
        <v>44561</v>
      </c>
      <c r="U1434" s="8" t="s">
        <v>7086</v>
      </c>
      <c r="V1434" s="3">
        <v>44586</v>
      </c>
      <c r="W1434" s="8" t="s">
        <v>7087</v>
      </c>
      <c r="X1434" s="8">
        <v>7.9</v>
      </c>
      <c r="Y1434" s="10">
        <f t="shared" si="101"/>
        <v>1178.2060000000001</v>
      </c>
      <c r="Z1434" s="10">
        <f>IFERROR(INDEX(EFs!B:B,MATCH(P1434,EFs!A:A,0))*Dataset!Y1434/1000,0)</f>
        <v>1.070273989879726</v>
      </c>
      <c r="AA1434">
        <v>33.103470999999999</v>
      </c>
      <c r="AB1434">
        <v>-117.072744</v>
      </c>
      <c r="AC1434">
        <v>1</v>
      </c>
      <c r="AD1434" t="s">
        <v>18387</v>
      </c>
      <c r="AE1434">
        <v>1747</v>
      </c>
      <c r="AF1434" t="s">
        <v>18826</v>
      </c>
      <c r="AI1434" t="s">
        <v>18421</v>
      </c>
      <c r="AJ1434" t="s">
        <v>18390</v>
      </c>
      <c r="AK1434" t="s">
        <v>18391</v>
      </c>
      <c r="AL1434">
        <v>92025</v>
      </c>
      <c r="AM1434" t="s">
        <v>18392</v>
      </c>
      <c r="AN1434" t="s">
        <v>18393</v>
      </c>
    </row>
    <row r="1435" spans="1:40" ht="28.8" x14ac:dyDescent="0.3">
      <c r="A1435" t="s">
        <v>7088</v>
      </c>
      <c r="B1435" s="2" t="s">
        <v>15</v>
      </c>
      <c r="C1435" s="3">
        <v>40025</v>
      </c>
      <c r="D1435" t="s">
        <v>25</v>
      </c>
      <c r="E1435" t="s">
        <v>1652</v>
      </c>
      <c r="G1435" t="s">
        <v>1653</v>
      </c>
      <c r="H1435" s="2" t="s">
        <v>1579</v>
      </c>
      <c r="I1435" s="2" t="s">
        <v>30</v>
      </c>
      <c r="J1435" s="1" t="s">
        <v>7089</v>
      </c>
      <c r="K1435" s="1">
        <f t="shared" si="99"/>
        <v>1</v>
      </c>
      <c r="L1435" s="1">
        <f t="shared" si="99"/>
        <v>0</v>
      </c>
      <c r="M1435" s="1">
        <f t="shared" si="99"/>
        <v>0</v>
      </c>
      <c r="N1435" s="1">
        <f t="shared" si="99"/>
        <v>0</v>
      </c>
      <c r="O1435" s="1">
        <f t="shared" si="100"/>
        <v>1</v>
      </c>
      <c r="P1435" s="1" t="s">
        <v>18346</v>
      </c>
      <c r="Q1435" s="1" t="s">
        <v>18355</v>
      </c>
      <c r="R1435" s="1">
        <v>2172</v>
      </c>
      <c r="S1435" s="9">
        <f t="shared" si="102"/>
        <v>1619.6604</v>
      </c>
      <c r="T1435" s="3">
        <v>44673</v>
      </c>
      <c r="U1435" s="8" t="s">
        <v>7090</v>
      </c>
      <c r="V1435" s="3">
        <v>44673</v>
      </c>
      <c r="W1435" s="8" t="s">
        <v>2713</v>
      </c>
      <c r="X1435" s="8">
        <v>1</v>
      </c>
      <c r="Y1435" s="10">
        <f t="shared" si="101"/>
        <v>1619.6604</v>
      </c>
      <c r="Z1435" s="10">
        <f>IFERROR(INDEX(EFs!B:B,MATCH(P1435,EFs!A:A,0))*Dataset!Y1435/1000,0)</f>
        <v>1.4712880417840284</v>
      </c>
      <c r="AA1435">
        <v>32.939470999999998</v>
      </c>
      <c r="AB1435">
        <v>-117.025447</v>
      </c>
      <c r="AC1435">
        <v>1</v>
      </c>
      <c r="AD1435" t="s">
        <v>18387</v>
      </c>
      <c r="AE1435">
        <v>14111</v>
      </c>
      <c r="AF1435" t="s">
        <v>18610</v>
      </c>
      <c r="AI1435" t="s">
        <v>18600</v>
      </c>
      <c r="AJ1435" t="s">
        <v>18390</v>
      </c>
      <c r="AK1435" t="s">
        <v>18391</v>
      </c>
      <c r="AL1435">
        <v>92064</v>
      </c>
      <c r="AM1435" t="s">
        <v>18392</v>
      </c>
      <c r="AN1435" t="s">
        <v>18393</v>
      </c>
    </row>
    <row r="1436" spans="1:40" ht="43.2" x14ac:dyDescent="0.3">
      <c r="A1436" t="s">
        <v>7091</v>
      </c>
      <c r="B1436" s="2" t="s">
        <v>15</v>
      </c>
      <c r="C1436" s="3">
        <v>40025</v>
      </c>
      <c r="D1436" t="s">
        <v>16</v>
      </c>
      <c r="E1436" t="s">
        <v>325</v>
      </c>
      <c r="F1436" t="s">
        <v>3201</v>
      </c>
      <c r="G1436" t="s">
        <v>7092</v>
      </c>
      <c r="H1436" s="2" t="s">
        <v>504</v>
      </c>
      <c r="I1436" s="2" t="s">
        <v>328</v>
      </c>
      <c r="J1436" s="1" t="s">
        <v>7093</v>
      </c>
      <c r="K1436" s="1">
        <f t="shared" si="99"/>
        <v>1</v>
      </c>
      <c r="L1436" s="1">
        <f t="shared" si="99"/>
        <v>0</v>
      </c>
      <c r="M1436" s="1">
        <f t="shared" si="99"/>
        <v>0</v>
      </c>
      <c r="N1436" s="1">
        <f t="shared" si="99"/>
        <v>0</v>
      </c>
      <c r="O1436" s="1">
        <f t="shared" si="100"/>
        <v>1</v>
      </c>
      <c r="P1436" s="1" t="s">
        <v>18346</v>
      </c>
      <c r="Q1436" s="1">
        <v>40</v>
      </c>
      <c r="R1436" s="1">
        <v>71</v>
      </c>
      <c r="S1436" s="9">
        <f t="shared" si="102"/>
        <v>40</v>
      </c>
      <c r="T1436" s="3">
        <v>44593</v>
      </c>
      <c r="U1436" s="8" t="s">
        <v>4444</v>
      </c>
      <c r="V1436" s="3">
        <v>44593</v>
      </c>
      <c r="W1436" s="8" t="s">
        <v>4444</v>
      </c>
      <c r="X1436" s="8">
        <v>0</v>
      </c>
      <c r="Y1436" s="10">
        <f t="shared" si="101"/>
        <v>0</v>
      </c>
      <c r="Z1436" s="10">
        <f>IFERROR(INDEX(EFs!B:B,MATCH(P1436,EFs!A:A,0))*Dataset!Y1436/1000,0)</f>
        <v>0</v>
      </c>
      <c r="AA1436">
        <v>32.644275</v>
      </c>
      <c r="AB1436">
        <v>-116.973536</v>
      </c>
      <c r="AC1436">
        <v>0.79</v>
      </c>
      <c r="AD1436" t="s">
        <v>18429</v>
      </c>
      <c r="AE1436">
        <v>2060</v>
      </c>
      <c r="AF1436" t="s">
        <v>18469</v>
      </c>
      <c r="AI1436" t="s">
        <v>18406</v>
      </c>
      <c r="AJ1436" t="s">
        <v>18390</v>
      </c>
      <c r="AK1436" t="s">
        <v>18391</v>
      </c>
      <c r="AL1436">
        <v>91913</v>
      </c>
      <c r="AM1436" t="s">
        <v>18392</v>
      </c>
      <c r="AN1436" t="s">
        <v>18393</v>
      </c>
    </row>
    <row r="1437" spans="1:40" ht="57.6" x14ac:dyDescent="0.3">
      <c r="A1437" t="s">
        <v>7094</v>
      </c>
      <c r="B1437" s="2" t="s">
        <v>15</v>
      </c>
      <c r="C1437" s="3">
        <v>40025</v>
      </c>
      <c r="D1437" t="s">
        <v>193</v>
      </c>
      <c r="E1437" t="s">
        <v>7095</v>
      </c>
      <c r="F1437" t="s">
        <v>7096</v>
      </c>
      <c r="G1437" t="s">
        <v>7097</v>
      </c>
      <c r="H1437" s="2" t="s">
        <v>781</v>
      </c>
      <c r="I1437" s="2" t="s">
        <v>782</v>
      </c>
      <c r="J1437" s="1" t="s">
        <v>7098</v>
      </c>
      <c r="K1437" s="1">
        <f t="shared" si="99"/>
        <v>1</v>
      </c>
      <c r="L1437" s="1">
        <f t="shared" si="99"/>
        <v>0</v>
      </c>
      <c r="M1437" s="1">
        <f t="shared" si="99"/>
        <v>0</v>
      </c>
      <c r="N1437" s="1">
        <f t="shared" si="99"/>
        <v>0</v>
      </c>
      <c r="O1437" s="1">
        <f t="shared" si="100"/>
        <v>1</v>
      </c>
      <c r="P1437" s="1" t="s">
        <v>18346</v>
      </c>
      <c r="Q1437" s="1">
        <v>135</v>
      </c>
      <c r="R1437" s="1">
        <v>211</v>
      </c>
      <c r="S1437" s="9">
        <f t="shared" si="102"/>
        <v>135</v>
      </c>
      <c r="T1437" s="3">
        <v>44484</v>
      </c>
      <c r="U1437" s="8" t="s">
        <v>7099</v>
      </c>
      <c r="V1437" s="3">
        <v>44484</v>
      </c>
      <c r="W1437" s="8" t="s">
        <v>7100</v>
      </c>
      <c r="X1437" s="8">
        <v>2.9</v>
      </c>
      <c r="Y1437" s="10">
        <f t="shared" si="101"/>
        <v>391.5</v>
      </c>
      <c r="Z1437" s="10">
        <f>IFERROR(INDEX(EFs!B:B,MATCH(P1437,EFs!A:A,0))*Dataset!Y1437/1000,0)</f>
        <v>0.3556358285715</v>
      </c>
      <c r="AA1437">
        <v>32.886493999999999</v>
      </c>
      <c r="AB1437">
        <v>-117.175793</v>
      </c>
      <c r="AC1437">
        <v>1</v>
      </c>
      <c r="AD1437" t="s">
        <v>18387</v>
      </c>
      <c r="AE1437">
        <v>6828</v>
      </c>
      <c r="AF1437" t="s">
        <v>18631</v>
      </c>
      <c r="AG1437" t="s">
        <v>18510</v>
      </c>
      <c r="AH1437">
        <v>400</v>
      </c>
      <c r="AI1437" t="s">
        <v>18389</v>
      </c>
      <c r="AJ1437" t="s">
        <v>18390</v>
      </c>
      <c r="AK1437" t="s">
        <v>18391</v>
      </c>
      <c r="AL1437">
        <v>92121</v>
      </c>
      <c r="AM1437" t="s">
        <v>18392</v>
      </c>
      <c r="AN1437" t="s">
        <v>18393</v>
      </c>
    </row>
    <row r="1438" spans="1:40" ht="57.6" x14ac:dyDescent="0.3">
      <c r="A1438" t="s">
        <v>7101</v>
      </c>
      <c r="B1438" s="2" t="s">
        <v>15</v>
      </c>
      <c r="C1438" s="3">
        <v>40025</v>
      </c>
      <c r="D1438" t="s">
        <v>193</v>
      </c>
      <c r="E1438" t="s">
        <v>7102</v>
      </c>
      <c r="F1438" t="s">
        <v>72</v>
      </c>
      <c r="G1438" t="s">
        <v>7103</v>
      </c>
      <c r="H1438" s="2" t="s">
        <v>19</v>
      </c>
      <c r="I1438" s="2" t="s">
        <v>20</v>
      </c>
      <c r="J1438" s="1" t="s">
        <v>7104</v>
      </c>
      <c r="K1438" s="1">
        <f t="shared" si="99"/>
        <v>1</v>
      </c>
      <c r="L1438" s="1">
        <f t="shared" si="99"/>
        <v>0</v>
      </c>
      <c r="M1438" s="1">
        <f t="shared" si="99"/>
        <v>0</v>
      </c>
      <c r="N1438" s="1">
        <f t="shared" si="99"/>
        <v>0</v>
      </c>
      <c r="O1438" s="1">
        <f t="shared" si="100"/>
        <v>1</v>
      </c>
      <c r="P1438" s="1" t="s">
        <v>18346</v>
      </c>
      <c r="Q1438" s="1">
        <v>750</v>
      </c>
      <c r="R1438" s="1">
        <v>1135</v>
      </c>
      <c r="S1438" s="9">
        <f t="shared" si="102"/>
        <v>750</v>
      </c>
      <c r="T1438" s="8"/>
      <c r="U1438" s="8"/>
      <c r="V1438" s="8"/>
      <c r="W1438" s="8"/>
      <c r="X1438" s="8"/>
      <c r="Y1438" s="10">
        <f t="shared" si="101"/>
        <v>0</v>
      </c>
      <c r="Z1438" s="10">
        <f>IFERROR(INDEX(EFs!B:B,MATCH(P1438,EFs!A:A,0))*Dataset!Y1438/1000,0)</f>
        <v>0</v>
      </c>
      <c r="AA1438">
        <v>32.707908000000003</v>
      </c>
      <c r="AB1438">
        <v>-117.15235</v>
      </c>
      <c r="AC1438">
        <v>1</v>
      </c>
      <c r="AD1438" t="s">
        <v>18387</v>
      </c>
      <c r="AE1438">
        <v>100</v>
      </c>
      <c r="AF1438" t="s">
        <v>18802</v>
      </c>
      <c r="AI1438" t="s">
        <v>18389</v>
      </c>
      <c r="AJ1438" t="s">
        <v>18390</v>
      </c>
      <c r="AK1438" t="s">
        <v>18391</v>
      </c>
      <c r="AL1438">
        <v>92101</v>
      </c>
      <c r="AM1438" t="s">
        <v>18392</v>
      </c>
      <c r="AN1438" t="s">
        <v>18393</v>
      </c>
    </row>
    <row r="1439" spans="1:40" ht="57.6" x14ac:dyDescent="0.3">
      <c r="A1439" t="s">
        <v>7105</v>
      </c>
      <c r="B1439" s="2" t="s">
        <v>15</v>
      </c>
      <c r="C1439" s="3">
        <v>40025</v>
      </c>
      <c r="D1439" t="s">
        <v>193</v>
      </c>
      <c r="E1439" t="s">
        <v>7102</v>
      </c>
      <c r="F1439" t="s">
        <v>72</v>
      </c>
      <c r="G1439" t="s">
        <v>7106</v>
      </c>
      <c r="H1439" s="2" t="s">
        <v>19</v>
      </c>
      <c r="I1439" s="2" t="s">
        <v>20</v>
      </c>
      <c r="J1439" s="1" t="s">
        <v>7107</v>
      </c>
      <c r="K1439" s="1">
        <f t="shared" si="99"/>
        <v>1</v>
      </c>
      <c r="L1439" s="1">
        <f t="shared" si="99"/>
        <v>0</v>
      </c>
      <c r="M1439" s="1">
        <f t="shared" si="99"/>
        <v>0</v>
      </c>
      <c r="N1439" s="1">
        <f t="shared" si="99"/>
        <v>0</v>
      </c>
      <c r="O1439" s="1">
        <f t="shared" si="100"/>
        <v>1</v>
      </c>
      <c r="P1439" s="1" t="s">
        <v>18346</v>
      </c>
      <c r="Q1439" s="1">
        <v>750</v>
      </c>
      <c r="R1439" s="1">
        <v>1135</v>
      </c>
      <c r="S1439" s="9">
        <f t="shared" si="102"/>
        <v>750</v>
      </c>
      <c r="T1439" s="8"/>
      <c r="U1439" s="8"/>
      <c r="V1439" s="8"/>
      <c r="W1439" s="8"/>
      <c r="X1439" s="8"/>
      <c r="Y1439" s="10">
        <f t="shared" si="101"/>
        <v>0</v>
      </c>
      <c r="Z1439" s="10">
        <f>IFERROR(INDEX(EFs!B:B,MATCH(P1439,EFs!A:A,0))*Dataset!Y1439/1000,0)</f>
        <v>0</v>
      </c>
      <c r="AA1439">
        <v>32.707908000000003</v>
      </c>
      <c r="AB1439">
        <v>-117.15235</v>
      </c>
      <c r="AC1439">
        <v>1</v>
      </c>
      <c r="AD1439" t="s">
        <v>18387</v>
      </c>
      <c r="AE1439">
        <v>100</v>
      </c>
      <c r="AF1439" t="s">
        <v>18802</v>
      </c>
      <c r="AI1439" t="s">
        <v>18389</v>
      </c>
      <c r="AJ1439" t="s">
        <v>18390</v>
      </c>
      <c r="AK1439" t="s">
        <v>18391</v>
      </c>
      <c r="AL1439">
        <v>92101</v>
      </c>
      <c r="AM1439" t="s">
        <v>18392</v>
      </c>
      <c r="AN1439" t="s">
        <v>18393</v>
      </c>
    </row>
    <row r="1440" spans="1:40" ht="57.6" x14ac:dyDescent="0.3">
      <c r="A1440" t="s">
        <v>7108</v>
      </c>
      <c r="B1440" s="2" t="s">
        <v>15</v>
      </c>
      <c r="C1440" s="3">
        <v>40025</v>
      </c>
      <c r="D1440" t="s">
        <v>193</v>
      </c>
      <c r="E1440" t="s">
        <v>1036</v>
      </c>
      <c r="F1440" t="s">
        <v>7109</v>
      </c>
      <c r="G1440" t="s">
        <v>7110</v>
      </c>
      <c r="H1440" s="2" t="s">
        <v>511</v>
      </c>
      <c r="I1440" s="2" t="s">
        <v>75</v>
      </c>
      <c r="J1440" s="1" t="s">
        <v>7111</v>
      </c>
      <c r="K1440" s="1">
        <f t="shared" si="99"/>
        <v>1</v>
      </c>
      <c r="L1440" s="1">
        <f t="shared" si="99"/>
        <v>0</v>
      </c>
      <c r="M1440" s="1">
        <f t="shared" si="99"/>
        <v>0</v>
      </c>
      <c r="N1440" s="1">
        <f t="shared" si="99"/>
        <v>0</v>
      </c>
      <c r="O1440" s="1">
        <f t="shared" si="100"/>
        <v>1</v>
      </c>
      <c r="P1440" s="1" t="s">
        <v>18346</v>
      </c>
      <c r="Q1440" s="1">
        <v>250</v>
      </c>
      <c r="R1440" s="1">
        <v>807</v>
      </c>
      <c r="S1440" s="9">
        <f t="shared" si="102"/>
        <v>250</v>
      </c>
      <c r="T1440" s="8"/>
      <c r="U1440" s="8"/>
      <c r="V1440" s="8"/>
      <c r="W1440" s="8"/>
      <c r="X1440" s="8"/>
      <c r="Y1440" s="10">
        <f t="shared" si="101"/>
        <v>0</v>
      </c>
      <c r="Z1440" s="10">
        <f>IFERROR(INDEX(EFs!B:B,MATCH(P1440,EFs!A:A,0))*Dataset!Y1440/1000,0)</f>
        <v>0</v>
      </c>
      <c r="AA1440">
        <v>33.049655999999999</v>
      </c>
      <c r="AB1440">
        <v>-117.273546</v>
      </c>
      <c r="AC1440">
        <v>1</v>
      </c>
      <c r="AD1440" t="s">
        <v>18387</v>
      </c>
      <c r="AE1440">
        <v>139</v>
      </c>
      <c r="AF1440" t="s">
        <v>19103</v>
      </c>
      <c r="AI1440" t="s">
        <v>18485</v>
      </c>
      <c r="AJ1440" t="s">
        <v>18390</v>
      </c>
      <c r="AK1440" t="s">
        <v>18391</v>
      </c>
      <c r="AL1440">
        <v>92024</v>
      </c>
      <c r="AM1440" t="s">
        <v>18392</v>
      </c>
      <c r="AN1440" t="s">
        <v>18393</v>
      </c>
    </row>
    <row r="1441" spans="1:40" ht="43.2" x14ac:dyDescent="0.3">
      <c r="A1441" t="s">
        <v>7112</v>
      </c>
      <c r="B1441" s="2" t="s">
        <v>15</v>
      </c>
      <c r="C1441" s="3">
        <v>40025</v>
      </c>
      <c r="D1441" t="s">
        <v>16</v>
      </c>
      <c r="E1441" t="s">
        <v>7113</v>
      </c>
      <c r="F1441" t="s">
        <v>7114</v>
      </c>
      <c r="G1441" t="s">
        <v>7115</v>
      </c>
      <c r="H1441" s="2" t="s">
        <v>38</v>
      </c>
      <c r="I1441" s="2" t="s">
        <v>30</v>
      </c>
      <c r="J1441" s="1" t="s">
        <v>7116</v>
      </c>
      <c r="K1441" s="1">
        <f t="shared" si="99"/>
        <v>1</v>
      </c>
      <c r="L1441" s="1">
        <f t="shared" si="99"/>
        <v>0</v>
      </c>
      <c r="M1441" s="1">
        <f t="shared" si="99"/>
        <v>0</v>
      </c>
      <c r="N1441" s="1">
        <f t="shared" si="99"/>
        <v>0</v>
      </c>
      <c r="O1441" s="1">
        <f t="shared" si="100"/>
        <v>1</v>
      </c>
      <c r="P1441" s="1" t="s">
        <v>18346</v>
      </c>
      <c r="Q1441" s="1">
        <v>350</v>
      </c>
      <c r="R1441" s="1">
        <v>550</v>
      </c>
      <c r="S1441" s="9">
        <f t="shared" si="102"/>
        <v>350</v>
      </c>
      <c r="T1441" s="3">
        <v>44391</v>
      </c>
      <c r="U1441" s="8" t="s">
        <v>7117</v>
      </c>
      <c r="V1441" s="3">
        <v>44741</v>
      </c>
      <c r="W1441" s="8" t="s">
        <v>4449</v>
      </c>
      <c r="X1441" s="8">
        <v>5.0999999999999996</v>
      </c>
      <c r="Y1441" s="10">
        <f t="shared" si="101"/>
        <v>1784.9999999999998</v>
      </c>
      <c r="Z1441" s="10">
        <f>IFERROR(INDEX(EFs!B:B,MATCH(P1441,EFs!A:A,0))*Dataset!Y1441/1000,0)</f>
        <v>1.6214813639849999</v>
      </c>
      <c r="AA1441">
        <v>32.910015000000001</v>
      </c>
      <c r="AB1441">
        <v>-117.10738000000001</v>
      </c>
      <c r="AC1441">
        <v>1</v>
      </c>
      <c r="AD1441" t="s">
        <v>18387</v>
      </c>
      <c r="AE1441">
        <v>10150</v>
      </c>
      <c r="AF1441" t="s">
        <v>19104</v>
      </c>
      <c r="AI1441" t="s">
        <v>18389</v>
      </c>
      <c r="AJ1441" t="s">
        <v>18390</v>
      </c>
      <c r="AK1441" t="s">
        <v>18391</v>
      </c>
      <c r="AL1441">
        <v>92131</v>
      </c>
      <c r="AM1441" t="s">
        <v>18392</v>
      </c>
      <c r="AN1441" t="s">
        <v>18393</v>
      </c>
    </row>
    <row r="1442" spans="1:40" ht="43.2" x14ac:dyDescent="0.3">
      <c r="A1442" t="s">
        <v>7118</v>
      </c>
      <c r="B1442" s="2" t="s">
        <v>15</v>
      </c>
      <c r="C1442" s="3">
        <v>40025</v>
      </c>
      <c r="D1442" t="s">
        <v>193</v>
      </c>
      <c r="E1442" t="s">
        <v>7119</v>
      </c>
      <c r="F1442" t="s">
        <v>7120</v>
      </c>
      <c r="G1442" t="s">
        <v>7121</v>
      </c>
      <c r="H1442" s="2" t="s">
        <v>275</v>
      </c>
      <c r="I1442" s="2" t="s">
        <v>139</v>
      </c>
      <c r="J1442" s="1" t="s">
        <v>7122</v>
      </c>
      <c r="K1442" s="1">
        <f t="shared" si="99"/>
        <v>1</v>
      </c>
      <c r="L1442" s="1">
        <f t="shared" si="99"/>
        <v>0</v>
      </c>
      <c r="M1442" s="1">
        <f t="shared" si="99"/>
        <v>0</v>
      </c>
      <c r="N1442" s="1">
        <f t="shared" si="99"/>
        <v>0</v>
      </c>
      <c r="O1442" s="1">
        <f t="shared" si="100"/>
        <v>1</v>
      </c>
      <c r="P1442" s="1" t="s">
        <v>18346</v>
      </c>
      <c r="Q1442" s="1">
        <v>500</v>
      </c>
      <c r="R1442" s="1">
        <v>2200</v>
      </c>
      <c r="S1442" s="9">
        <f t="shared" si="102"/>
        <v>500</v>
      </c>
      <c r="T1442" s="8"/>
      <c r="U1442" s="8"/>
      <c r="V1442" s="8"/>
      <c r="W1442" s="8"/>
      <c r="X1442" s="8"/>
      <c r="Y1442" s="10">
        <f t="shared" si="101"/>
        <v>0</v>
      </c>
      <c r="Z1442" s="10">
        <f>IFERROR(INDEX(EFs!B:B,MATCH(P1442,EFs!A:A,0))*Dataset!Y1442/1000,0)</f>
        <v>0</v>
      </c>
      <c r="AA1442">
        <v>32.839773999999998</v>
      </c>
      <c r="AB1442">
        <v>-116.978359</v>
      </c>
      <c r="AC1442">
        <v>1</v>
      </c>
      <c r="AD1442" t="s">
        <v>18387</v>
      </c>
      <c r="AE1442">
        <v>101</v>
      </c>
      <c r="AF1442" t="s">
        <v>19105</v>
      </c>
      <c r="AI1442" t="s">
        <v>18442</v>
      </c>
      <c r="AJ1442" t="s">
        <v>18390</v>
      </c>
      <c r="AK1442" t="s">
        <v>18391</v>
      </c>
      <c r="AL1442">
        <v>92071</v>
      </c>
      <c r="AM1442" t="s">
        <v>18392</v>
      </c>
      <c r="AN1442" t="s">
        <v>18407</v>
      </c>
    </row>
    <row r="1443" spans="1:40" ht="57.6" x14ac:dyDescent="0.3">
      <c r="A1443" t="s">
        <v>7123</v>
      </c>
      <c r="B1443" s="2" t="s">
        <v>15</v>
      </c>
      <c r="C1443" s="3">
        <v>40025</v>
      </c>
      <c r="D1443" t="s">
        <v>193</v>
      </c>
      <c r="E1443" t="s">
        <v>3988</v>
      </c>
      <c r="F1443" t="s">
        <v>3989</v>
      </c>
      <c r="G1443" t="s">
        <v>3990</v>
      </c>
      <c r="H1443" s="2" t="s">
        <v>781</v>
      </c>
      <c r="I1443" s="2" t="s">
        <v>782</v>
      </c>
      <c r="J1443" s="1" t="s">
        <v>7124</v>
      </c>
      <c r="K1443" s="1">
        <f t="shared" si="99"/>
        <v>1</v>
      </c>
      <c r="L1443" s="1">
        <f t="shared" si="99"/>
        <v>0</v>
      </c>
      <c r="M1443" s="1">
        <f t="shared" si="99"/>
        <v>0</v>
      </c>
      <c r="N1443" s="1">
        <f t="shared" si="99"/>
        <v>0</v>
      </c>
      <c r="O1443" s="1">
        <f t="shared" si="100"/>
        <v>1</v>
      </c>
      <c r="P1443" s="1" t="s">
        <v>18346</v>
      </c>
      <c r="Q1443" s="1">
        <v>80</v>
      </c>
      <c r="R1443" s="1">
        <v>134</v>
      </c>
      <c r="S1443" s="9">
        <f t="shared" si="102"/>
        <v>80</v>
      </c>
      <c r="T1443" s="8"/>
      <c r="U1443" s="8"/>
      <c r="V1443" s="8"/>
      <c r="W1443" s="8"/>
      <c r="X1443" s="8"/>
      <c r="Y1443" s="10">
        <f t="shared" si="101"/>
        <v>0</v>
      </c>
      <c r="Z1443" s="10">
        <f>IFERROR(INDEX(EFs!B:B,MATCH(P1443,EFs!A:A,0))*Dataset!Y1443/1000,0)</f>
        <v>0</v>
      </c>
      <c r="AA1443">
        <v>32.883029999999998</v>
      </c>
      <c r="AB1443">
        <v>-117.190439</v>
      </c>
      <c r="AC1443">
        <v>1</v>
      </c>
      <c r="AD1443" t="s">
        <v>18387</v>
      </c>
      <c r="AE1443">
        <v>5340</v>
      </c>
      <c r="AF1443" t="s">
        <v>18782</v>
      </c>
      <c r="AI1443" t="s">
        <v>18389</v>
      </c>
      <c r="AJ1443" t="s">
        <v>18390</v>
      </c>
      <c r="AK1443" t="s">
        <v>18391</v>
      </c>
      <c r="AL1443">
        <v>92121</v>
      </c>
      <c r="AM1443" t="s">
        <v>18392</v>
      </c>
      <c r="AN1443" t="s">
        <v>18393</v>
      </c>
    </row>
    <row r="1444" spans="1:40" ht="57.6" x14ac:dyDescent="0.3">
      <c r="A1444" t="s">
        <v>7125</v>
      </c>
      <c r="B1444" s="2" t="s">
        <v>15</v>
      </c>
      <c r="C1444" s="3">
        <v>40025</v>
      </c>
      <c r="D1444" t="s">
        <v>193</v>
      </c>
      <c r="E1444" t="s">
        <v>6932</v>
      </c>
      <c r="F1444" t="s">
        <v>7126</v>
      </c>
      <c r="G1444" t="s">
        <v>6934</v>
      </c>
      <c r="H1444" s="2" t="s">
        <v>364</v>
      </c>
      <c r="I1444" s="2" t="s">
        <v>62</v>
      </c>
      <c r="J1444" s="1" t="s">
        <v>7127</v>
      </c>
      <c r="K1444" s="1">
        <f t="shared" si="99"/>
        <v>1</v>
      </c>
      <c r="L1444" s="1">
        <f t="shared" si="99"/>
        <v>0</v>
      </c>
      <c r="M1444" s="1">
        <f t="shared" si="99"/>
        <v>0</v>
      </c>
      <c r="N1444" s="1">
        <f t="shared" si="99"/>
        <v>0</v>
      </c>
      <c r="O1444" s="1">
        <f t="shared" si="100"/>
        <v>1</v>
      </c>
      <c r="P1444" s="1" t="s">
        <v>18346</v>
      </c>
      <c r="Q1444" s="1">
        <v>610</v>
      </c>
      <c r="R1444" s="1">
        <v>910</v>
      </c>
      <c r="S1444" s="9">
        <f t="shared" si="102"/>
        <v>610</v>
      </c>
      <c r="T1444" s="3">
        <v>44561</v>
      </c>
      <c r="U1444" s="8" t="s">
        <v>7128</v>
      </c>
      <c r="V1444" s="3">
        <v>44715</v>
      </c>
      <c r="W1444" s="8" t="s">
        <v>7129</v>
      </c>
      <c r="X1444" s="8">
        <v>24.6</v>
      </c>
      <c r="Y1444" s="10">
        <f t="shared" si="101"/>
        <v>15006</v>
      </c>
      <c r="Z1444" s="10">
        <f>IFERROR(INDEX(EFs!B:B,MATCH(P1444,EFs!A:A,0))*Dataset!Y1444/1000,0)</f>
        <v>13.631344172525999</v>
      </c>
      <c r="AA1444">
        <v>32.781573999999999</v>
      </c>
      <c r="AB1444">
        <v>-117.007153</v>
      </c>
      <c r="AC1444">
        <v>1</v>
      </c>
      <c r="AD1444" t="s">
        <v>18387</v>
      </c>
      <c r="AE1444">
        <v>5555</v>
      </c>
      <c r="AF1444" t="s">
        <v>18894</v>
      </c>
      <c r="AI1444" t="s">
        <v>18460</v>
      </c>
      <c r="AJ1444" t="s">
        <v>18390</v>
      </c>
      <c r="AK1444" t="s">
        <v>18391</v>
      </c>
      <c r="AL1444">
        <v>91942</v>
      </c>
      <c r="AM1444" t="s">
        <v>18392</v>
      </c>
      <c r="AN1444" t="s">
        <v>18393</v>
      </c>
    </row>
    <row r="1445" spans="1:40" ht="28.8" x14ac:dyDescent="0.3">
      <c r="A1445" t="s">
        <v>7130</v>
      </c>
      <c r="B1445" s="2" t="s">
        <v>15</v>
      </c>
      <c r="C1445" s="3">
        <v>40025</v>
      </c>
      <c r="D1445" t="s">
        <v>25</v>
      </c>
      <c r="E1445" t="s">
        <v>7131</v>
      </c>
      <c r="F1445" t="s">
        <v>27</v>
      </c>
      <c r="G1445" t="s">
        <v>7132</v>
      </c>
      <c r="H1445" s="2" t="s">
        <v>504</v>
      </c>
      <c r="I1445" s="2" t="s">
        <v>328</v>
      </c>
      <c r="J1445" s="1" t="s">
        <v>7133</v>
      </c>
      <c r="K1445" s="1">
        <f t="shared" si="99"/>
        <v>1</v>
      </c>
      <c r="L1445" s="1">
        <f t="shared" si="99"/>
        <v>0</v>
      </c>
      <c r="M1445" s="1">
        <f t="shared" si="99"/>
        <v>0</v>
      </c>
      <c r="N1445" s="1">
        <f t="shared" si="99"/>
        <v>0</v>
      </c>
      <c r="O1445" s="1">
        <f t="shared" si="100"/>
        <v>1</v>
      </c>
      <c r="P1445" s="1" t="s">
        <v>18346</v>
      </c>
      <c r="Q1445" s="1" t="s">
        <v>18355</v>
      </c>
      <c r="R1445" s="1" t="s">
        <v>18352</v>
      </c>
      <c r="S1445" s="9" t="str">
        <f t="shared" si="102"/>
        <v>Unknown</v>
      </c>
      <c r="T1445" s="3">
        <v>44543</v>
      </c>
      <c r="U1445" s="8" t="s">
        <v>7134</v>
      </c>
      <c r="V1445" s="3">
        <v>44543</v>
      </c>
      <c r="W1445" s="8" t="s">
        <v>7135</v>
      </c>
      <c r="X1445" s="8">
        <v>5.7</v>
      </c>
      <c r="Y1445" s="10" t="e">
        <f t="shared" si="101"/>
        <v>#VALUE!</v>
      </c>
      <c r="Z1445" s="10">
        <f>IFERROR(INDEX(EFs!B:B,MATCH(P1445,EFs!A:A,0))*Dataset!Y1445/1000,0)</f>
        <v>0</v>
      </c>
      <c r="AA1445">
        <v>32.596525999999997</v>
      </c>
      <c r="AB1445">
        <v>-117.054484</v>
      </c>
      <c r="AC1445">
        <v>1</v>
      </c>
      <c r="AD1445" t="s">
        <v>18387</v>
      </c>
      <c r="AE1445">
        <v>3650</v>
      </c>
      <c r="AF1445" t="s">
        <v>19002</v>
      </c>
      <c r="AG1445" t="s">
        <v>18448</v>
      </c>
      <c r="AH1445" t="s">
        <v>164</v>
      </c>
      <c r="AI1445" t="s">
        <v>18406</v>
      </c>
      <c r="AJ1445" t="s">
        <v>18390</v>
      </c>
      <c r="AK1445" t="s">
        <v>18391</v>
      </c>
      <c r="AL1445">
        <v>91911</v>
      </c>
      <c r="AM1445" t="s">
        <v>18392</v>
      </c>
      <c r="AN1445" t="s">
        <v>18393</v>
      </c>
    </row>
    <row r="1446" spans="1:40" ht="43.2" x14ac:dyDescent="0.3">
      <c r="A1446" t="s">
        <v>7136</v>
      </c>
      <c r="B1446" s="2" t="s">
        <v>15</v>
      </c>
      <c r="C1446" s="3">
        <v>40025</v>
      </c>
      <c r="D1446" t="s">
        <v>193</v>
      </c>
      <c r="E1446" t="s">
        <v>7131</v>
      </c>
      <c r="F1446" t="s">
        <v>27</v>
      </c>
      <c r="G1446" t="s">
        <v>7132</v>
      </c>
      <c r="H1446" s="2" t="s">
        <v>504</v>
      </c>
      <c r="I1446" s="2" t="s">
        <v>328</v>
      </c>
      <c r="J1446" s="1" t="s">
        <v>7137</v>
      </c>
      <c r="K1446" s="1">
        <f t="shared" si="99"/>
        <v>1</v>
      </c>
      <c r="L1446" s="1">
        <f t="shared" si="99"/>
        <v>0</v>
      </c>
      <c r="M1446" s="1">
        <f t="shared" si="99"/>
        <v>0</v>
      </c>
      <c r="N1446" s="1">
        <f t="shared" si="99"/>
        <v>0</v>
      </c>
      <c r="O1446" s="1">
        <f t="shared" si="100"/>
        <v>1</v>
      </c>
      <c r="P1446" s="1" t="s">
        <v>18346</v>
      </c>
      <c r="Q1446" s="1">
        <v>750</v>
      </c>
      <c r="R1446" s="1">
        <v>1120</v>
      </c>
      <c r="S1446" s="9">
        <f t="shared" si="102"/>
        <v>750</v>
      </c>
      <c r="T1446" s="3">
        <v>44543</v>
      </c>
      <c r="U1446" s="8" t="s">
        <v>7138</v>
      </c>
      <c r="V1446" s="3">
        <v>44543</v>
      </c>
      <c r="W1446" s="8" t="s">
        <v>7139</v>
      </c>
      <c r="X1446" s="8">
        <v>19.2</v>
      </c>
      <c r="Y1446" s="10">
        <f t="shared" si="101"/>
        <v>14400</v>
      </c>
      <c r="Z1446" s="10">
        <f>IFERROR(INDEX(EFs!B:B,MATCH(P1446,EFs!A:A,0))*Dataset!Y1446/1000,0)</f>
        <v>13.080858062400001</v>
      </c>
      <c r="AA1446">
        <v>32.596525999999997</v>
      </c>
      <c r="AB1446">
        <v>-117.054484</v>
      </c>
      <c r="AC1446">
        <v>1</v>
      </c>
      <c r="AD1446" t="s">
        <v>18387</v>
      </c>
      <c r="AE1446">
        <v>3650</v>
      </c>
      <c r="AF1446" t="s">
        <v>19002</v>
      </c>
      <c r="AG1446" t="s">
        <v>18448</v>
      </c>
      <c r="AH1446" t="s">
        <v>164</v>
      </c>
      <c r="AI1446" t="s">
        <v>18406</v>
      </c>
      <c r="AJ1446" t="s">
        <v>18390</v>
      </c>
      <c r="AK1446" t="s">
        <v>18391</v>
      </c>
      <c r="AL1446">
        <v>91911</v>
      </c>
      <c r="AM1446" t="s">
        <v>18392</v>
      </c>
      <c r="AN1446" t="s">
        <v>18393</v>
      </c>
    </row>
    <row r="1447" spans="1:40" ht="43.2" x14ac:dyDescent="0.3">
      <c r="A1447" t="s">
        <v>7140</v>
      </c>
      <c r="B1447" s="2" t="s">
        <v>15</v>
      </c>
      <c r="C1447" s="3">
        <v>40025</v>
      </c>
      <c r="D1447" t="s">
        <v>193</v>
      </c>
      <c r="E1447" t="s">
        <v>7141</v>
      </c>
      <c r="F1447" t="s">
        <v>27</v>
      </c>
      <c r="G1447" t="s">
        <v>7142</v>
      </c>
      <c r="H1447" s="2" t="s">
        <v>217</v>
      </c>
      <c r="I1447" s="2" t="s">
        <v>218</v>
      </c>
      <c r="J1447" s="1" t="s">
        <v>7143</v>
      </c>
      <c r="K1447" s="1">
        <f t="shared" si="99"/>
        <v>1</v>
      </c>
      <c r="L1447" s="1">
        <f t="shared" si="99"/>
        <v>0</v>
      </c>
      <c r="M1447" s="1">
        <f t="shared" si="99"/>
        <v>0</v>
      </c>
      <c r="N1447" s="1">
        <f t="shared" si="99"/>
        <v>0</v>
      </c>
      <c r="O1447" s="1">
        <f t="shared" si="100"/>
        <v>1</v>
      </c>
      <c r="P1447" s="1" t="s">
        <v>18346</v>
      </c>
      <c r="Q1447" s="1">
        <v>100</v>
      </c>
      <c r="R1447" s="1">
        <v>190</v>
      </c>
      <c r="S1447" s="9">
        <f t="shared" si="102"/>
        <v>100</v>
      </c>
      <c r="T1447" s="3">
        <v>44336</v>
      </c>
      <c r="U1447" s="8"/>
      <c r="V1447" s="3">
        <v>44743</v>
      </c>
      <c r="W1447" s="8" t="s">
        <v>1826</v>
      </c>
      <c r="X1447" s="8"/>
      <c r="Y1447" s="10">
        <f t="shared" si="101"/>
        <v>0</v>
      </c>
      <c r="Z1447" s="10">
        <f>IFERROR(INDEX(EFs!B:B,MATCH(P1447,EFs!A:A,0))*Dataset!Y1447/1000,0)</f>
        <v>0</v>
      </c>
      <c r="AA1447">
        <v>33.238126000000001</v>
      </c>
      <c r="AB1447">
        <v>-117.27786</v>
      </c>
      <c r="AC1447">
        <v>0.56999999999999995</v>
      </c>
      <c r="AD1447" t="s">
        <v>18429</v>
      </c>
      <c r="AE1447">
        <v>905</v>
      </c>
      <c r="AF1447" t="s">
        <v>19106</v>
      </c>
      <c r="AI1447" t="s">
        <v>18410</v>
      </c>
      <c r="AJ1447" t="s">
        <v>18390</v>
      </c>
      <c r="AK1447" t="s">
        <v>18391</v>
      </c>
      <c r="AL1447">
        <v>92056</v>
      </c>
      <c r="AM1447" t="s">
        <v>18392</v>
      </c>
      <c r="AN1447" t="s">
        <v>18393</v>
      </c>
    </row>
    <row r="1448" spans="1:40" ht="115.2" x14ac:dyDescent="0.3">
      <c r="A1448" t="s">
        <v>7144</v>
      </c>
      <c r="B1448" s="2" t="s">
        <v>15</v>
      </c>
      <c r="C1448" s="3">
        <v>40025</v>
      </c>
      <c r="D1448" t="s">
        <v>193</v>
      </c>
      <c r="E1448" t="s">
        <v>7145</v>
      </c>
      <c r="F1448" t="s">
        <v>3717</v>
      </c>
      <c r="G1448" t="s">
        <v>7146</v>
      </c>
      <c r="H1448" s="2" t="s">
        <v>444</v>
      </c>
      <c r="I1448" s="2" t="s">
        <v>155</v>
      </c>
      <c r="J1448" s="1" t="s">
        <v>7147</v>
      </c>
      <c r="K1448" s="1">
        <f t="shared" si="99"/>
        <v>1</v>
      </c>
      <c r="L1448" s="1">
        <f t="shared" si="99"/>
        <v>0</v>
      </c>
      <c r="M1448" s="1">
        <f t="shared" si="99"/>
        <v>0</v>
      </c>
      <c r="N1448" s="1">
        <f t="shared" si="99"/>
        <v>0</v>
      </c>
      <c r="O1448" s="1">
        <f t="shared" si="100"/>
        <v>1</v>
      </c>
      <c r="P1448" s="1" t="s">
        <v>18346</v>
      </c>
      <c r="Q1448" s="1">
        <v>30</v>
      </c>
      <c r="R1448" s="1">
        <v>71</v>
      </c>
      <c r="S1448" s="9">
        <f t="shared" si="102"/>
        <v>30</v>
      </c>
      <c r="T1448" s="3">
        <v>44477</v>
      </c>
      <c r="U1448" s="8" t="s">
        <v>7148</v>
      </c>
      <c r="V1448" s="3">
        <v>44477</v>
      </c>
      <c r="W1448" s="8" t="s">
        <v>7149</v>
      </c>
      <c r="X1448" s="8">
        <v>4.2</v>
      </c>
      <c r="Y1448" s="10">
        <f t="shared" si="101"/>
        <v>126</v>
      </c>
      <c r="Z1448" s="10">
        <f>IFERROR(INDEX(EFs!B:B,MATCH(P1448,EFs!A:A,0))*Dataset!Y1448/1000,0)</f>
        <v>0.11445750804599999</v>
      </c>
      <c r="AA1448">
        <v>33.076631999999996</v>
      </c>
      <c r="AB1448">
        <v>-116.591903</v>
      </c>
      <c r="AC1448">
        <v>1</v>
      </c>
      <c r="AD1448" t="s">
        <v>18394</v>
      </c>
      <c r="AE1448">
        <v>1524</v>
      </c>
      <c r="AF1448" t="s">
        <v>19107</v>
      </c>
      <c r="AI1448" t="s">
        <v>18474</v>
      </c>
      <c r="AJ1448" t="s">
        <v>18390</v>
      </c>
      <c r="AK1448" t="s">
        <v>18391</v>
      </c>
      <c r="AL1448">
        <v>92036</v>
      </c>
      <c r="AM1448" t="s">
        <v>18392</v>
      </c>
      <c r="AN1448" t="s">
        <v>18397</v>
      </c>
    </row>
    <row r="1449" spans="1:40" ht="43.2" x14ac:dyDescent="0.3">
      <c r="A1449" t="s">
        <v>7150</v>
      </c>
      <c r="B1449" s="2" t="s">
        <v>15</v>
      </c>
      <c r="C1449" s="3">
        <v>40025</v>
      </c>
      <c r="D1449" t="s">
        <v>16</v>
      </c>
      <c r="E1449" t="s">
        <v>7151</v>
      </c>
      <c r="F1449" t="s">
        <v>27</v>
      </c>
      <c r="G1449" t="s">
        <v>7152</v>
      </c>
      <c r="H1449" s="2" t="s">
        <v>19</v>
      </c>
      <c r="I1449" s="2" t="s">
        <v>20</v>
      </c>
      <c r="J1449" s="1" t="s">
        <v>7153</v>
      </c>
      <c r="K1449" s="1">
        <f t="shared" si="99"/>
        <v>1</v>
      </c>
      <c r="L1449" s="1">
        <f t="shared" si="99"/>
        <v>0</v>
      </c>
      <c r="M1449" s="1">
        <f t="shared" si="99"/>
        <v>0</v>
      </c>
      <c r="N1449" s="1">
        <f t="shared" si="99"/>
        <v>0</v>
      </c>
      <c r="O1449" s="1">
        <f t="shared" si="100"/>
        <v>1</v>
      </c>
      <c r="P1449" s="1" t="s">
        <v>18346</v>
      </c>
      <c r="Q1449" s="1" t="s">
        <v>18355</v>
      </c>
      <c r="R1449" s="1">
        <v>755</v>
      </c>
      <c r="S1449" s="9">
        <f t="shared" si="102"/>
        <v>563.00350000000003</v>
      </c>
      <c r="T1449" s="3">
        <v>44454</v>
      </c>
      <c r="U1449" s="8" t="s">
        <v>2615</v>
      </c>
      <c r="V1449" s="3">
        <v>44454</v>
      </c>
      <c r="W1449" s="8" t="s">
        <v>7154</v>
      </c>
      <c r="X1449" s="8">
        <v>6</v>
      </c>
      <c r="Y1449" s="10">
        <f t="shared" si="101"/>
        <v>3378.0210000000002</v>
      </c>
      <c r="Z1449" s="10">
        <f>IFERROR(INDEX(EFs!B:B,MATCH(P1449,EFs!A:A,0))*Dataset!Y1449/1000,0)</f>
        <v>3.0685703633893415</v>
      </c>
      <c r="AA1449">
        <v>32.721079000000003</v>
      </c>
      <c r="AB1449">
        <v>-117.162032</v>
      </c>
      <c r="AC1449">
        <v>1</v>
      </c>
      <c r="AD1449" t="s">
        <v>18394</v>
      </c>
      <c r="AE1449">
        <v>300</v>
      </c>
      <c r="AF1449" t="s">
        <v>18617</v>
      </c>
      <c r="AI1449" t="s">
        <v>18389</v>
      </c>
      <c r="AJ1449" t="s">
        <v>18390</v>
      </c>
      <c r="AK1449" t="s">
        <v>18391</v>
      </c>
      <c r="AL1449">
        <v>92101</v>
      </c>
      <c r="AM1449" t="s">
        <v>18392</v>
      </c>
      <c r="AN1449" t="s">
        <v>18397</v>
      </c>
    </row>
    <row r="1450" spans="1:40" ht="43.2" x14ac:dyDescent="0.3">
      <c r="A1450" t="s">
        <v>7155</v>
      </c>
      <c r="B1450" s="2" t="s">
        <v>15</v>
      </c>
      <c r="C1450" s="3">
        <v>40025</v>
      </c>
      <c r="D1450" t="s">
        <v>16</v>
      </c>
      <c r="E1450" t="s">
        <v>7156</v>
      </c>
      <c r="F1450" t="s">
        <v>27</v>
      </c>
      <c r="G1450" t="s">
        <v>7152</v>
      </c>
      <c r="H1450" s="2" t="s">
        <v>19</v>
      </c>
      <c r="I1450" s="2" t="s">
        <v>20</v>
      </c>
      <c r="J1450" s="1" t="s">
        <v>7157</v>
      </c>
      <c r="K1450" s="1">
        <f t="shared" si="99"/>
        <v>1</v>
      </c>
      <c r="L1450" s="1">
        <f t="shared" si="99"/>
        <v>0</v>
      </c>
      <c r="M1450" s="1">
        <f t="shared" si="99"/>
        <v>0</v>
      </c>
      <c r="N1450" s="1">
        <f t="shared" si="99"/>
        <v>0</v>
      </c>
      <c r="O1450" s="1">
        <f t="shared" si="100"/>
        <v>1</v>
      </c>
      <c r="P1450" s="1" t="s">
        <v>18346</v>
      </c>
      <c r="Q1450" s="1" t="s">
        <v>18355</v>
      </c>
      <c r="R1450" s="1">
        <v>210</v>
      </c>
      <c r="S1450" s="9">
        <f t="shared" si="102"/>
        <v>156.59700000000001</v>
      </c>
      <c r="T1450" s="3">
        <v>44454</v>
      </c>
      <c r="U1450" s="8" t="s">
        <v>2512</v>
      </c>
      <c r="V1450" s="3">
        <v>44454</v>
      </c>
      <c r="W1450" s="8" t="s">
        <v>3114</v>
      </c>
      <c r="X1450" s="8">
        <v>20.6</v>
      </c>
      <c r="Y1450" s="10">
        <f t="shared" si="101"/>
        <v>3225.8982000000005</v>
      </c>
      <c r="Z1450" s="10">
        <f>IFERROR(INDEX(EFs!B:B,MATCH(P1450,EFs!A:A,0))*Dataset!Y1450/1000,0)</f>
        <v>2.9303830887466429</v>
      </c>
      <c r="AA1450">
        <v>32.721079000000003</v>
      </c>
      <c r="AB1450">
        <v>-117.162032</v>
      </c>
      <c r="AC1450">
        <v>1</v>
      </c>
      <c r="AD1450" t="s">
        <v>18394</v>
      </c>
      <c r="AE1450">
        <v>300</v>
      </c>
      <c r="AF1450" t="s">
        <v>18617</v>
      </c>
      <c r="AI1450" t="s">
        <v>18389</v>
      </c>
      <c r="AJ1450" t="s">
        <v>18390</v>
      </c>
      <c r="AK1450" t="s">
        <v>18391</v>
      </c>
      <c r="AL1450">
        <v>92101</v>
      </c>
      <c r="AM1450" t="s">
        <v>18392</v>
      </c>
      <c r="AN1450" t="s">
        <v>18397</v>
      </c>
    </row>
    <row r="1451" spans="1:40" ht="57.6" x14ac:dyDescent="0.3">
      <c r="A1451" t="s">
        <v>7158</v>
      </c>
      <c r="B1451" s="2" t="s">
        <v>15</v>
      </c>
      <c r="C1451" s="3">
        <v>40025</v>
      </c>
      <c r="D1451" t="s">
        <v>16</v>
      </c>
      <c r="E1451" t="s">
        <v>325</v>
      </c>
      <c r="F1451" t="s">
        <v>332</v>
      </c>
      <c r="G1451" t="s">
        <v>7159</v>
      </c>
      <c r="H1451" s="2" t="s">
        <v>1579</v>
      </c>
      <c r="I1451" s="2" t="s">
        <v>30</v>
      </c>
      <c r="J1451" s="1" t="s">
        <v>7160</v>
      </c>
      <c r="K1451" s="1">
        <f t="shared" si="99"/>
        <v>1</v>
      </c>
      <c r="L1451" s="1">
        <f t="shared" si="99"/>
        <v>0</v>
      </c>
      <c r="M1451" s="1">
        <f t="shared" si="99"/>
        <v>0</v>
      </c>
      <c r="N1451" s="1">
        <f t="shared" si="99"/>
        <v>0</v>
      </c>
      <c r="O1451" s="1">
        <f t="shared" si="100"/>
        <v>1</v>
      </c>
      <c r="P1451" s="1" t="s">
        <v>18346</v>
      </c>
      <c r="Q1451" s="1">
        <v>40</v>
      </c>
      <c r="R1451" s="1">
        <v>71</v>
      </c>
      <c r="S1451" s="9">
        <f t="shared" si="102"/>
        <v>40</v>
      </c>
      <c r="T1451" s="3">
        <v>44656</v>
      </c>
      <c r="U1451" s="8" t="s">
        <v>7161</v>
      </c>
      <c r="V1451" s="3">
        <v>44656</v>
      </c>
      <c r="W1451" s="8" t="s">
        <v>7161</v>
      </c>
      <c r="X1451" s="8">
        <v>0</v>
      </c>
      <c r="Y1451" s="10">
        <f t="shared" si="101"/>
        <v>0</v>
      </c>
      <c r="Z1451" s="10">
        <f>IFERROR(INDEX(EFs!B:B,MATCH(P1451,EFs!A:A,0))*Dataset!Y1451/1000,0)</f>
        <v>0</v>
      </c>
      <c r="AA1451">
        <v>33.008228000000003</v>
      </c>
      <c r="AB1451">
        <v>-117.05575</v>
      </c>
      <c r="AC1451">
        <v>1</v>
      </c>
      <c r="AD1451" t="s">
        <v>18387</v>
      </c>
      <c r="AE1451">
        <v>16275</v>
      </c>
      <c r="AF1451" t="s">
        <v>18398</v>
      </c>
      <c r="AI1451" t="s">
        <v>18600</v>
      </c>
      <c r="AJ1451" t="s">
        <v>18390</v>
      </c>
      <c r="AK1451" t="s">
        <v>18391</v>
      </c>
      <c r="AL1451">
        <v>92064</v>
      </c>
      <c r="AM1451" t="s">
        <v>18392</v>
      </c>
      <c r="AN1451" t="s">
        <v>18393</v>
      </c>
    </row>
    <row r="1452" spans="1:40" ht="57.6" x14ac:dyDescent="0.3">
      <c r="A1452" t="s">
        <v>7162</v>
      </c>
      <c r="B1452" s="2" t="s">
        <v>15</v>
      </c>
      <c r="C1452" s="3">
        <v>40025</v>
      </c>
      <c r="D1452" t="s">
        <v>193</v>
      </c>
      <c r="E1452" t="s">
        <v>7163</v>
      </c>
      <c r="F1452" t="s">
        <v>27</v>
      </c>
      <c r="G1452" t="s">
        <v>7164</v>
      </c>
      <c r="H1452" s="2" t="s">
        <v>797</v>
      </c>
      <c r="I1452" s="2" t="s">
        <v>30</v>
      </c>
      <c r="J1452" s="1" t="s">
        <v>7165</v>
      </c>
      <c r="K1452" s="1">
        <f t="shared" si="99"/>
        <v>1</v>
      </c>
      <c r="L1452" s="1">
        <f t="shared" si="99"/>
        <v>0</v>
      </c>
      <c r="M1452" s="1">
        <f t="shared" si="99"/>
        <v>0</v>
      </c>
      <c r="N1452" s="1">
        <f t="shared" si="99"/>
        <v>0</v>
      </c>
      <c r="O1452" s="1">
        <f t="shared" si="100"/>
        <v>1</v>
      </c>
      <c r="P1452" s="1" t="s">
        <v>18346</v>
      </c>
      <c r="Q1452" s="1">
        <v>40</v>
      </c>
      <c r="R1452" s="1">
        <v>72</v>
      </c>
      <c r="S1452" s="9">
        <f t="shared" si="102"/>
        <v>40</v>
      </c>
      <c r="T1452" s="3">
        <v>44652</v>
      </c>
      <c r="U1452" s="8" t="s">
        <v>7166</v>
      </c>
      <c r="V1452" s="3">
        <v>44652</v>
      </c>
      <c r="W1452" s="8" t="s">
        <v>7166</v>
      </c>
      <c r="X1452" s="8">
        <v>0</v>
      </c>
      <c r="Y1452" s="10">
        <f t="shared" si="101"/>
        <v>0</v>
      </c>
      <c r="Z1452" s="10">
        <f>IFERROR(INDEX(EFs!B:B,MATCH(P1452,EFs!A:A,0))*Dataset!Y1452/1000,0)</f>
        <v>0</v>
      </c>
      <c r="AA1452">
        <v>32.989711999999997</v>
      </c>
      <c r="AB1452">
        <v>-117.08139</v>
      </c>
      <c r="AC1452">
        <v>1</v>
      </c>
      <c r="AD1452" t="s">
        <v>18387</v>
      </c>
      <c r="AE1452">
        <v>15110</v>
      </c>
      <c r="AF1452" t="s">
        <v>18638</v>
      </c>
      <c r="AI1452" t="s">
        <v>18389</v>
      </c>
      <c r="AJ1452" t="s">
        <v>18390</v>
      </c>
      <c r="AK1452" t="s">
        <v>18391</v>
      </c>
      <c r="AL1452">
        <v>92128</v>
      </c>
      <c r="AM1452" t="s">
        <v>18392</v>
      </c>
      <c r="AN1452" t="s">
        <v>18393</v>
      </c>
    </row>
    <row r="1453" spans="1:40" ht="43.2" x14ac:dyDescent="0.3">
      <c r="A1453" t="s">
        <v>7167</v>
      </c>
      <c r="B1453" s="2" t="s">
        <v>15</v>
      </c>
      <c r="C1453" s="3">
        <v>40025</v>
      </c>
      <c r="D1453" t="s">
        <v>193</v>
      </c>
      <c r="E1453" t="s">
        <v>7168</v>
      </c>
      <c r="F1453" t="s">
        <v>7169</v>
      </c>
      <c r="G1453" t="s">
        <v>7170</v>
      </c>
      <c r="H1453" s="2" t="s">
        <v>19</v>
      </c>
      <c r="I1453" s="2" t="s">
        <v>20</v>
      </c>
      <c r="J1453" s="1" t="s">
        <v>7171</v>
      </c>
      <c r="K1453" s="1">
        <f t="shared" si="99"/>
        <v>1</v>
      </c>
      <c r="L1453" s="1">
        <f t="shared" si="99"/>
        <v>0</v>
      </c>
      <c r="M1453" s="1">
        <f t="shared" si="99"/>
        <v>0</v>
      </c>
      <c r="N1453" s="1">
        <f t="shared" si="99"/>
        <v>0</v>
      </c>
      <c r="O1453" s="1">
        <f t="shared" si="100"/>
        <v>1</v>
      </c>
      <c r="P1453" s="1" t="s">
        <v>18346</v>
      </c>
      <c r="Q1453" s="1">
        <v>405</v>
      </c>
      <c r="R1453" s="1">
        <v>635</v>
      </c>
      <c r="S1453" s="9">
        <f t="shared" si="102"/>
        <v>405</v>
      </c>
      <c r="T1453" s="8"/>
      <c r="U1453" s="8"/>
      <c r="V1453" s="8"/>
      <c r="W1453" s="8"/>
      <c r="X1453" s="8"/>
      <c r="Y1453" s="10">
        <f t="shared" si="101"/>
        <v>0</v>
      </c>
      <c r="Z1453" s="10">
        <f>IFERROR(INDEX(EFs!B:B,MATCH(P1453,EFs!A:A,0))*Dataset!Y1453/1000,0)</f>
        <v>0</v>
      </c>
      <c r="AA1453">
        <v>32.716667999999999</v>
      </c>
      <c r="AB1453">
        <v>-117.14543500000001</v>
      </c>
      <c r="AC1453">
        <v>1</v>
      </c>
      <c r="AD1453" t="s">
        <v>18408</v>
      </c>
      <c r="AF1453" t="s">
        <v>18684</v>
      </c>
      <c r="AI1453" t="s">
        <v>18389</v>
      </c>
      <c r="AJ1453" t="s">
        <v>18390</v>
      </c>
      <c r="AK1453" t="s">
        <v>18391</v>
      </c>
      <c r="AL1453">
        <v>92102</v>
      </c>
      <c r="AM1453" t="s">
        <v>18392</v>
      </c>
      <c r="AN1453" t="s">
        <v>18397</v>
      </c>
    </row>
    <row r="1454" spans="1:40" ht="72" x14ac:dyDescent="0.3">
      <c r="A1454" t="s">
        <v>7172</v>
      </c>
      <c r="B1454" s="2" t="s">
        <v>15</v>
      </c>
      <c r="C1454" s="3">
        <v>40025</v>
      </c>
      <c r="D1454" t="s">
        <v>193</v>
      </c>
      <c r="E1454" t="s">
        <v>7173</v>
      </c>
      <c r="F1454" t="s">
        <v>7174</v>
      </c>
      <c r="G1454" t="s">
        <v>7175</v>
      </c>
      <c r="H1454" s="2" t="s">
        <v>781</v>
      </c>
      <c r="I1454" s="2" t="s">
        <v>782</v>
      </c>
      <c r="J1454" s="1" t="s">
        <v>7176</v>
      </c>
      <c r="K1454" s="1">
        <f t="shared" si="99"/>
        <v>1</v>
      </c>
      <c r="L1454" s="1">
        <f t="shared" si="99"/>
        <v>0</v>
      </c>
      <c r="M1454" s="1">
        <f t="shared" si="99"/>
        <v>0</v>
      </c>
      <c r="N1454" s="1">
        <f t="shared" si="99"/>
        <v>0</v>
      </c>
      <c r="O1454" s="1">
        <f t="shared" si="100"/>
        <v>1</v>
      </c>
      <c r="P1454" s="1" t="s">
        <v>18346</v>
      </c>
      <c r="Q1454" s="1">
        <v>125</v>
      </c>
      <c r="R1454" s="1">
        <v>217</v>
      </c>
      <c r="S1454" s="9">
        <f t="shared" si="102"/>
        <v>125</v>
      </c>
      <c r="T1454" s="3">
        <v>44561</v>
      </c>
      <c r="U1454" s="8" t="s">
        <v>7177</v>
      </c>
      <c r="V1454" s="3">
        <v>44680</v>
      </c>
      <c r="W1454" s="8" t="s">
        <v>7178</v>
      </c>
      <c r="X1454" s="8">
        <v>9.6</v>
      </c>
      <c r="Y1454" s="10">
        <f t="shared" si="101"/>
        <v>1200</v>
      </c>
      <c r="Z1454" s="10">
        <f>IFERROR(INDEX(EFs!B:B,MATCH(P1454,EFs!A:A,0))*Dataset!Y1454/1000,0)</f>
        <v>1.0900715052000001</v>
      </c>
      <c r="AA1454">
        <v>32.910927999999998</v>
      </c>
      <c r="AB1454">
        <v>-117.24392</v>
      </c>
      <c r="AC1454">
        <v>1</v>
      </c>
      <c r="AD1454" t="s">
        <v>18387</v>
      </c>
      <c r="AE1454">
        <v>11355</v>
      </c>
      <c r="AF1454" t="s">
        <v>18493</v>
      </c>
      <c r="AI1454" t="s">
        <v>18428</v>
      </c>
      <c r="AJ1454" t="s">
        <v>18390</v>
      </c>
      <c r="AK1454" t="s">
        <v>18391</v>
      </c>
      <c r="AL1454">
        <v>92037</v>
      </c>
      <c r="AM1454" t="s">
        <v>18392</v>
      </c>
      <c r="AN1454" t="s">
        <v>18393</v>
      </c>
    </row>
    <row r="1455" spans="1:40" ht="28.8" x14ac:dyDescent="0.3">
      <c r="A1455" t="s">
        <v>7179</v>
      </c>
      <c r="B1455" s="2" t="s">
        <v>15</v>
      </c>
      <c r="C1455" s="3">
        <v>40025</v>
      </c>
      <c r="D1455" t="s">
        <v>25</v>
      </c>
      <c r="E1455" t="s">
        <v>7180</v>
      </c>
      <c r="G1455" t="s">
        <v>7181</v>
      </c>
      <c r="H1455" s="2" t="s">
        <v>29</v>
      </c>
      <c r="I1455" s="2" t="s">
        <v>30</v>
      </c>
      <c r="J1455" s="1" t="s">
        <v>7182</v>
      </c>
      <c r="K1455" s="1">
        <f t="shared" si="99"/>
        <v>0</v>
      </c>
      <c r="L1455" s="1">
        <f t="shared" si="99"/>
        <v>0</v>
      </c>
      <c r="M1455" s="1">
        <f t="shared" si="99"/>
        <v>0</v>
      </c>
      <c r="N1455" s="1">
        <f t="shared" si="99"/>
        <v>0</v>
      </c>
      <c r="O1455" s="1">
        <f t="shared" si="100"/>
        <v>0</v>
      </c>
      <c r="P1455" s="1" t="s">
        <v>18352</v>
      </c>
      <c r="Q1455" s="1" t="s">
        <v>18355</v>
      </c>
      <c r="R1455" s="1">
        <v>100</v>
      </c>
      <c r="S1455" s="9">
        <f t="shared" si="102"/>
        <v>74.570000000000007</v>
      </c>
      <c r="T1455" s="3">
        <v>44561</v>
      </c>
      <c r="U1455" s="8" t="s">
        <v>7183</v>
      </c>
      <c r="V1455" s="3">
        <v>44729</v>
      </c>
      <c r="W1455" s="8" t="s">
        <v>7184</v>
      </c>
      <c r="X1455" s="8">
        <v>8.8000000000000007</v>
      </c>
      <c r="Y1455" s="10">
        <f t="shared" si="101"/>
        <v>656.21600000000012</v>
      </c>
      <c r="Z1455" s="10">
        <f>IFERROR(INDEX(EFs!B:B,MATCH(P1455,EFs!A:A,0))*Dataset!Y1455/1000,0)</f>
        <v>0</v>
      </c>
      <c r="AA1455">
        <v>33.039681999999999</v>
      </c>
      <c r="AB1455">
        <v>-116.915802</v>
      </c>
      <c r="AC1455">
        <v>1</v>
      </c>
      <c r="AD1455" t="s">
        <v>18387</v>
      </c>
      <c r="AE1455">
        <v>2498</v>
      </c>
      <c r="AF1455" t="s">
        <v>19108</v>
      </c>
      <c r="AI1455" t="s">
        <v>18396</v>
      </c>
      <c r="AJ1455" t="s">
        <v>18390</v>
      </c>
      <c r="AK1455" t="s">
        <v>18391</v>
      </c>
      <c r="AL1455">
        <v>92065</v>
      </c>
      <c r="AM1455" t="s">
        <v>18392</v>
      </c>
      <c r="AN1455" t="s">
        <v>18393</v>
      </c>
    </row>
    <row r="1456" spans="1:40" ht="43.2" x14ac:dyDescent="0.3">
      <c r="A1456" t="s">
        <v>7185</v>
      </c>
      <c r="B1456" s="2" t="s">
        <v>15</v>
      </c>
      <c r="C1456" s="3">
        <v>40025</v>
      </c>
      <c r="D1456" t="s">
        <v>193</v>
      </c>
      <c r="E1456" t="s">
        <v>7186</v>
      </c>
      <c r="F1456" t="s">
        <v>332</v>
      </c>
      <c r="G1456" t="s">
        <v>7187</v>
      </c>
      <c r="H1456" s="2" t="s">
        <v>291</v>
      </c>
      <c r="I1456" s="2" t="s">
        <v>155</v>
      </c>
      <c r="J1456" s="1" t="s">
        <v>7188</v>
      </c>
      <c r="K1456" s="1">
        <f t="shared" si="99"/>
        <v>1</v>
      </c>
      <c r="L1456" s="1">
        <f t="shared" si="99"/>
        <v>0</v>
      </c>
      <c r="M1456" s="1">
        <f t="shared" si="99"/>
        <v>0</v>
      </c>
      <c r="N1456" s="1">
        <f t="shared" si="99"/>
        <v>0</v>
      </c>
      <c r="O1456" s="1">
        <f t="shared" si="100"/>
        <v>1</v>
      </c>
      <c r="P1456" s="1" t="s">
        <v>18346</v>
      </c>
      <c r="Q1456" s="1">
        <v>40</v>
      </c>
      <c r="R1456" s="1">
        <v>71</v>
      </c>
      <c r="S1456" s="9">
        <f t="shared" si="102"/>
        <v>40</v>
      </c>
      <c r="T1456" s="3">
        <v>44435</v>
      </c>
      <c r="U1456" s="8" t="s">
        <v>7189</v>
      </c>
      <c r="V1456" s="3">
        <v>44435</v>
      </c>
      <c r="W1456" s="8" t="s">
        <v>1748</v>
      </c>
      <c r="X1456" s="8">
        <v>6.3</v>
      </c>
      <c r="Y1456" s="10">
        <f t="shared" si="101"/>
        <v>252</v>
      </c>
      <c r="Z1456" s="10">
        <f>IFERROR(INDEX(EFs!B:B,MATCH(P1456,EFs!A:A,0))*Dataset!Y1456/1000,0)</f>
        <v>0.22891501609199999</v>
      </c>
      <c r="AA1456">
        <v>33.133558999999998</v>
      </c>
      <c r="AB1456">
        <v>-117.060946</v>
      </c>
      <c r="AC1456">
        <v>1</v>
      </c>
      <c r="AD1456" t="s">
        <v>18394</v>
      </c>
      <c r="AE1456">
        <v>1542</v>
      </c>
      <c r="AF1456" t="s">
        <v>18727</v>
      </c>
      <c r="AI1456" t="s">
        <v>18421</v>
      </c>
      <c r="AJ1456" t="s">
        <v>18390</v>
      </c>
      <c r="AK1456" t="s">
        <v>18391</v>
      </c>
      <c r="AL1456">
        <v>92027</v>
      </c>
      <c r="AM1456" t="s">
        <v>18392</v>
      </c>
      <c r="AN1456" t="s">
        <v>18397</v>
      </c>
    </row>
    <row r="1457" spans="1:40" ht="43.2" x14ac:dyDescent="0.3">
      <c r="A1457" t="s">
        <v>7190</v>
      </c>
      <c r="B1457" s="2" t="s">
        <v>15</v>
      </c>
      <c r="C1457" s="3">
        <v>40025</v>
      </c>
      <c r="D1457" t="s">
        <v>16</v>
      </c>
      <c r="E1457" t="s">
        <v>7191</v>
      </c>
      <c r="F1457" t="s">
        <v>7192</v>
      </c>
      <c r="G1457" t="s">
        <v>7193</v>
      </c>
      <c r="H1457" s="2" t="s">
        <v>19</v>
      </c>
      <c r="I1457" s="2" t="s">
        <v>20</v>
      </c>
      <c r="J1457" s="1" t="s">
        <v>7194</v>
      </c>
      <c r="K1457" s="1">
        <f t="shared" si="99"/>
        <v>1</v>
      </c>
      <c r="L1457" s="1">
        <f t="shared" si="99"/>
        <v>0</v>
      </c>
      <c r="M1457" s="1">
        <f t="shared" si="99"/>
        <v>0</v>
      </c>
      <c r="N1457" s="1">
        <f t="shared" si="99"/>
        <v>0</v>
      </c>
      <c r="O1457" s="1">
        <f t="shared" si="100"/>
        <v>1</v>
      </c>
      <c r="P1457" s="1" t="s">
        <v>18346</v>
      </c>
      <c r="Q1457" s="1">
        <v>750</v>
      </c>
      <c r="R1457" s="1">
        <v>135</v>
      </c>
      <c r="S1457" s="9">
        <f t="shared" si="102"/>
        <v>750</v>
      </c>
      <c r="T1457" s="8"/>
      <c r="U1457" s="8"/>
      <c r="V1457" s="8"/>
      <c r="W1457" s="8"/>
      <c r="X1457" s="8"/>
      <c r="Y1457" s="10">
        <f t="shared" si="101"/>
        <v>0</v>
      </c>
      <c r="Z1457" s="10">
        <f>IFERROR(INDEX(EFs!B:B,MATCH(P1457,EFs!A:A,0))*Dataset!Y1457/1000,0)</f>
        <v>0</v>
      </c>
      <c r="AA1457">
        <v>32.720421999999999</v>
      </c>
      <c r="AB1457">
        <v>-117.166962</v>
      </c>
      <c r="AC1457">
        <v>1</v>
      </c>
      <c r="AD1457" t="s">
        <v>18387</v>
      </c>
      <c r="AE1457">
        <v>425</v>
      </c>
      <c r="AF1457" t="s">
        <v>19109</v>
      </c>
      <c r="AI1457" t="s">
        <v>18389</v>
      </c>
      <c r="AJ1457" t="s">
        <v>18390</v>
      </c>
      <c r="AK1457" t="s">
        <v>18391</v>
      </c>
      <c r="AL1457">
        <v>92101</v>
      </c>
      <c r="AM1457" t="s">
        <v>18392</v>
      </c>
      <c r="AN1457" t="s">
        <v>18393</v>
      </c>
    </row>
    <row r="1458" spans="1:40" ht="57.6" x14ac:dyDescent="0.3">
      <c r="A1458" t="s">
        <v>7195</v>
      </c>
      <c r="B1458" s="2" t="s">
        <v>15</v>
      </c>
      <c r="C1458" s="3">
        <v>40025</v>
      </c>
      <c r="D1458" t="s">
        <v>16</v>
      </c>
      <c r="E1458" t="s">
        <v>7196</v>
      </c>
      <c r="F1458" t="s">
        <v>27</v>
      </c>
      <c r="G1458" t="s">
        <v>7197</v>
      </c>
      <c r="H1458" s="2" t="s">
        <v>19</v>
      </c>
      <c r="I1458" s="2" t="s">
        <v>20</v>
      </c>
      <c r="J1458" s="1" t="s">
        <v>7198</v>
      </c>
      <c r="K1458" s="1">
        <f t="shared" si="99"/>
        <v>1</v>
      </c>
      <c r="L1458" s="1">
        <f t="shared" si="99"/>
        <v>0</v>
      </c>
      <c r="M1458" s="1">
        <f t="shared" si="99"/>
        <v>0</v>
      </c>
      <c r="N1458" s="1">
        <f t="shared" si="99"/>
        <v>0</v>
      </c>
      <c r="O1458" s="1">
        <f t="shared" si="100"/>
        <v>1</v>
      </c>
      <c r="P1458" s="1" t="s">
        <v>18346</v>
      </c>
      <c r="Q1458" s="1">
        <v>180</v>
      </c>
      <c r="R1458" s="1">
        <v>300</v>
      </c>
      <c r="S1458" s="9">
        <f t="shared" si="102"/>
        <v>180</v>
      </c>
      <c r="T1458" s="8"/>
      <c r="U1458" s="8"/>
      <c r="V1458" s="8"/>
      <c r="W1458" s="8"/>
      <c r="X1458" s="8"/>
      <c r="Y1458" s="10">
        <f t="shared" si="101"/>
        <v>0</v>
      </c>
      <c r="Z1458" s="10">
        <f>IFERROR(INDEX(EFs!B:B,MATCH(P1458,EFs!A:A,0))*Dataset!Y1458/1000,0)</f>
        <v>0</v>
      </c>
      <c r="AA1458">
        <v>32.714799999999997</v>
      </c>
      <c r="AB1458">
        <v>-117.166774</v>
      </c>
      <c r="AC1458">
        <v>1</v>
      </c>
      <c r="AD1458" t="s">
        <v>18387</v>
      </c>
      <c r="AE1458">
        <v>904</v>
      </c>
      <c r="AF1458" t="s">
        <v>19110</v>
      </c>
      <c r="AI1458" t="s">
        <v>18389</v>
      </c>
      <c r="AJ1458" t="s">
        <v>18390</v>
      </c>
      <c r="AK1458" t="s">
        <v>18391</v>
      </c>
      <c r="AL1458">
        <v>92101</v>
      </c>
      <c r="AM1458" t="s">
        <v>18392</v>
      </c>
      <c r="AN1458" t="s">
        <v>18393</v>
      </c>
    </row>
    <row r="1459" spans="1:40" ht="28.8" x14ac:dyDescent="0.3">
      <c r="A1459" t="s">
        <v>7199</v>
      </c>
      <c r="B1459" s="2" t="s">
        <v>15</v>
      </c>
      <c r="C1459" s="3">
        <v>40025</v>
      </c>
      <c r="D1459" t="s">
        <v>25</v>
      </c>
      <c r="E1459" t="s">
        <v>7200</v>
      </c>
      <c r="G1459" t="s">
        <v>7201</v>
      </c>
      <c r="H1459" s="2" t="s">
        <v>29</v>
      </c>
      <c r="I1459" s="2" t="s">
        <v>30</v>
      </c>
      <c r="J1459" s="1" t="s">
        <v>7202</v>
      </c>
      <c r="K1459" s="1">
        <f t="shared" si="99"/>
        <v>1</v>
      </c>
      <c r="L1459" s="1">
        <f t="shared" si="99"/>
        <v>0</v>
      </c>
      <c r="M1459" s="1">
        <f t="shared" si="99"/>
        <v>0</v>
      </c>
      <c r="N1459" s="1">
        <f t="shared" si="99"/>
        <v>0</v>
      </c>
      <c r="O1459" s="1">
        <f t="shared" si="100"/>
        <v>1</v>
      </c>
      <c r="P1459" s="1" t="s">
        <v>18346</v>
      </c>
      <c r="Q1459" s="1" t="s">
        <v>18355</v>
      </c>
      <c r="R1459" s="1">
        <v>86</v>
      </c>
      <c r="S1459" s="9">
        <f t="shared" si="102"/>
        <v>64.130200000000002</v>
      </c>
      <c r="T1459" s="3">
        <v>44524</v>
      </c>
      <c r="U1459" s="8" t="s">
        <v>7203</v>
      </c>
      <c r="V1459" s="3">
        <v>44524</v>
      </c>
      <c r="W1459" s="8" t="s">
        <v>7204</v>
      </c>
      <c r="X1459" s="8">
        <v>36.299999999999997</v>
      </c>
      <c r="Y1459" s="10">
        <f t="shared" si="101"/>
        <v>2327.9262599999997</v>
      </c>
      <c r="Z1459" s="10">
        <f>IFERROR(INDEX(EFs!B:B,MATCH(P1459,EFs!A:A,0))*Dataset!Y1459/1000,0)</f>
        <v>2.1146717351940052</v>
      </c>
      <c r="AA1459">
        <v>33.004525999999998</v>
      </c>
      <c r="AB1459">
        <v>-116.958456</v>
      </c>
      <c r="AC1459">
        <v>1</v>
      </c>
      <c r="AD1459" t="s">
        <v>18408</v>
      </c>
      <c r="AF1459" t="s">
        <v>18783</v>
      </c>
      <c r="AI1459" t="s">
        <v>18396</v>
      </c>
      <c r="AJ1459" t="s">
        <v>18390</v>
      </c>
      <c r="AK1459" t="s">
        <v>18391</v>
      </c>
      <c r="AL1459">
        <v>92065</v>
      </c>
      <c r="AM1459" t="s">
        <v>18392</v>
      </c>
      <c r="AN1459" t="s">
        <v>18397</v>
      </c>
    </row>
    <row r="1460" spans="1:40" ht="43.2" x14ac:dyDescent="0.3">
      <c r="A1460" t="s">
        <v>7205</v>
      </c>
      <c r="B1460" s="2" t="s">
        <v>15</v>
      </c>
      <c r="C1460" s="3">
        <v>40025</v>
      </c>
      <c r="D1460" t="s">
        <v>193</v>
      </c>
      <c r="E1460" t="s">
        <v>7206</v>
      </c>
      <c r="G1460" t="s">
        <v>7207</v>
      </c>
      <c r="H1460" s="2" t="s">
        <v>511</v>
      </c>
      <c r="I1460" s="2" t="s">
        <v>75</v>
      </c>
      <c r="J1460" s="1" t="s">
        <v>7208</v>
      </c>
      <c r="K1460" s="1">
        <f t="shared" si="99"/>
        <v>0</v>
      </c>
      <c r="L1460" s="1">
        <f t="shared" si="99"/>
        <v>0</v>
      </c>
      <c r="M1460" s="1">
        <f t="shared" si="99"/>
        <v>0</v>
      </c>
      <c r="N1460" s="1">
        <f t="shared" si="99"/>
        <v>0</v>
      </c>
      <c r="O1460" s="1">
        <f t="shared" si="100"/>
        <v>0</v>
      </c>
      <c r="P1460" s="1" t="s">
        <v>18352</v>
      </c>
      <c r="Q1460" s="1">
        <v>80</v>
      </c>
      <c r="R1460" s="1">
        <v>134</v>
      </c>
      <c r="S1460" s="9">
        <f t="shared" si="102"/>
        <v>80</v>
      </c>
      <c r="T1460" s="8"/>
      <c r="U1460" s="8"/>
      <c r="V1460" s="8"/>
      <c r="W1460" s="8"/>
      <c r="X1460" s="8"/>
      <c r="Y1460" s="10">
        <f t="shared" si="101"/>
        <v>0</v>
      </c>
      <c r="Z1460" s="10">
        <f>IFERROR(INDEX(EFs!B:B,MATCH(P1460,EFs!A:A,0))*Dataset!Y1460/1000,0)</f>
        <v>0</v>
      </c>
      <c r="AA1460">
        <v>33.044704000000003</v>
      </c>
      <c r="AB1460">
        <v>-117.25940300000001</v>
      </c>
      <c r="AC1460">
        <v>1</v>
      </c>
      <c r="AD1460" t="s">
        <v>18394</v>
      </c>
      <c r="AE1460">
        <v>175</v>
      </c>
      <c r="AF1460" t="s">
        <v>18484</v>
      </c>
      <c r="AI1460" t="s">
        <v>18485</v>
      </c>
      <c r="AJ1460" t="s">
        <v>18390</v>
      </c>
      <c r="AK1460" t="s">
        <v>18391</v>
      </c>
      <c r="AL1460">
        <v>92024</v>
      </c>
      <c r="AM1460" t="s">
        <v>18392</v>
      </c>
      <c r="AN1460" t="s">
        <v>18397</v>
      </c>
    </row>
    <row r="1461" spans="1:40" ht="57.6" x14ac:dyDescent="0.3">
      <c r="A1461" t="s">
        <v>7209</v>
      </c>
      <c r="B1461" s="2" t="s">
        <v>15</v>
      </c>
      <c r="C1461" s="3">
        <v>40025</v>
      </c>
      <c r="D1461" t="s">
        <v>193</v>
      </c>
      <c r="E1461" t="s">
        <v>280</v>
      </c>
      <c r="F1461" t="s">
        <v>5509</v>
      </c>
      <c r="G1461" t="s">
        <v>7210</v>
      </c>
      <c r="H1461" s="2" t="s">
        <v>610</v>
      </c>
      <c r="I1461" s="2" t="s">
        <v>30</v>
      </c>
      <c r="J1461" s="1" t="s">
        <v>7211</v>
      </c>
      <c r="K1461" s="1">
        <f t="shared" si="99"/>
        <v>1</v>
      </c>
      <c r="L1461" s="1">
        <f t="shared" si="99"/>
        <v>0</v>
      </c>
      <c r="M1461" s="1">
        <f t="shared" si="99"/>
        <v>0</v>
      </c>
      <c r="N1461" s="1">
        <f t="shared" si="99"/>
        <v>0</v>
      </c>
      <c r="O1461" s="1">
        <f t="shared" si="100"/>
        <v>1</v>
      </c>
      <c r="P1461" s="1" t="s">
        <v>18346</v>
      </c>
      <c r="Q1461" s="1">
        <v>125</v>
      </c>
      <c r="R1461" s="1">
        <v>190</v>
      </c>
      <c r="S1461" s="9">
        <f t="shared" si="102"/>
        <v>125</v>
      </c>
      <c r="T1461" s="3">
        <v>44336</v>
      </c>
      <c r="U1461" s="8" t="s">
        <v>664</v>
      </c>
      <c r="V1461" s="3">
        <v>44699</v>
      </c>
      <c r="W1461" s="8" t="s">
        <v>7212</v>
      </c>
      <c r="X1461" s="8">
        <v>9.6</v>
      </c>
      <c r="Y1461" s="10">
        <f t="shared" si="101"/>
        <v>1200</v>
      </c>
      <c r="Z1461" s="10">
        <f>IFERROR(INDEX(EFs!B:B,MATCH(P1461,EFs!A:A,0))*Dataset!Y1461/1000,0)</f>
        <v>1.0900715052000001</v>
      </c>
      <c r="AA1461">
        <v>33.017572999999999</v>
      </c>
      <c r="AB1461">
        <v>-117.09589800000001</v>
      </c>
      <c r="AC1461">
        <v>1</v>
      </c>
      <c r="AD1461" t="s">
        <v>18394</v>
      </c>
      <c r="AE1461">
        <v>16715</v>
      </c>
      <c r="AF1461" t="s">
        <v>18566</v>
      </c>
      <c r="AI1461" t="s">
        <v>18389</v>
      </c>
      <c r="AJ1461" t="s">
        <v>18390</v>
      </c>
      <c r="AK1461" t="s">
        <v>18391</v>
      </c>
      <c r="AL1461">
        <v>92127</v>
      </c>
      <c r="AM1461" t="s">
        <v>18392</v>
      </c>
      <c r="AN1461" t="s">
        <v>18397</v>
      </c>
    </row>
    <row r="1462" spans="1:40" ht="28.8" x14ac:dyDescent="0.3">
      <c r="A1462" t="s">
        <v>7213</v>
      </c>
      <c r="B1462" s="2" t="s">
        <v>15</v>
      </c>
      <c r="C1462" s="3">
        <v>40025</v>
      </c>
      <c r="D1462" t="s">
        <v>25</v>
      </c>
      <c r="E1462" t="s">
        <v>1958</v>
      </c>
      <c r="F1462" t="s">
        <v>1959</v>
      </c>
      <c r="G1462" t="s">
        <v>5426</v>
      </c>
      <c r="H1462" s="2" t="s">
        <v>1961</v>
      </c>
      <c r="I1462" s="2" t="s">
        <v>328</v>
      </c>
      <c r="J1462" s="1" t="s">
        <v>7214</v>
      </c>
      <c r="K1462" s="1">
        <f t="shared" si="99"/>
        <v>1</v>
      </c>
      <c r="L1462" s="1">
        <f t="shared" si="99"/>
        <v>0</v>
      </c>
      <c r="M1462" s="1">
        <f t="shared" si="99"/>
        <v>0</v>
      </c>
      <c r="N1462" s="1">
        <f t="shared" si="99"/>
        <v>0</v>
      </c>
      <c r="O1462" s="1">
        <f t="shared" si="100"/>
        <v>1</v>
      </c>
      <c r="P1462" s="1" t="s">
        <v>18346</v>
      </c>
      <c r="Q1462" s="1" t="s">
        <v>18355</v>
      </c>
      <c r="R1462" s="1">
        <v>102</v>
      </c>
      <c r="S1462" s="9">
        <f t="shared" si="102"/>
        <v>76.061400000000006</v>
      </c>
      <c r="T1462" s="3">
        <v>44322</v>
      </c>
      <c r="U1462" s="8" t="s">
        <v>7215</v>
      </c>
      <c r="V1462" s="3">
        <v>44691</v>
      </c>
      <c r="W1462" s="8" t="s">
        <v>7215</v>
      </c>
      <c r="X1462" s="8">
        <v>0</v>
      </c>
      <c r="Y1462" s="10">
        <f t="shared" si="101"/>
        <v>0</v>
      </c>
      <c r="Z1462" s="10">
        <f>IFERROR(INDEX(EFs!B:B,MATCH(P1462,EFs!A:A,0))*Dataset!Y1462/1000,0)</f>
        <v>0</v>
      </c>
      <c r="AA1462">
        <v>32.604225999999997</v>
      </c>
      <c r="AB1462">
        <v>-116.467046</v>
      </c>
      <c r="AC1462">
        <v>1</v>
      </c>
      <c r="AD1462" t="s">
        <v>18387</v>
      </c>
      <c r="AE1462">
        <v>957</v>
      </c>
      <c r="AF1462" t="s">
        <v>18964</v>
      </c>
      <c r="AI1462" t="s">
        <v>18643</v>
      </c>
      <c r="AJ1462" t="s">
        <v>18390</v>
      </c>
      <c r="AK1462" t="s">
        <v>18391</v>
      </c>
      <c r="AL1462">
        <v>91906</v>
      </c>
      <c r="AM1462" t="s">
        <v>18392</v>
      </c>
      <c r="AN1462" t="s">
        <v>18393</v>
      </c>
    </row>
    <row r="1463" spans="1:40" ht="43.2" x14ac:dyDescent="0.3">
      <c r="A1463" t="s">
        <v>7216</v>
      </c>
      <c r="B1463" s="2" t="s">
        <v>15</v>
      </c>
      <c r="C1463" s="3">
        <v>40025</v>
      </c>
      <c r="D1463" t="s">
        <v>25</v>
      </c>
      <c r="E1463" t="s">
        <v>462</v>
      </c>
      <c r="F1463" t="s">
        <v>5973</v>
      </c>
      <c r="G1463" t="s">
        <v>5974</v>
      </c>
      <c r="H1463" s="2" t="s">
        <v>776</v>
      </c>
      <c r="I1463" s="2" t="s">
        <v>155</v>
      </c>
      <c r="J1463" s="1" t="s">
        <v>7217</v>
      </c>
      <c r="K1463" s="1">
        <f t="shared" si="99"/>
        <v>0</v>
      </c>
      <c r="L1463" s="1">
        <f t="shared" si="99"/>
        <v>0</v>
      </c>
      <c r="M1463" s="1">
        <f t="shared" si="99"/>
        <v>1</v>
      </c>
      <c r="N1463" s="1">
        <f t="shared" si="99"/>
        <v>0</v>
      </c>
      <c r="O1463" s="1">
        <f t="shared" si="100"/>
        <v>1</v>
      </c>
      <c r="P1463" s="1" t="s">
        <v>18348</v>
      </c>
      <c r="Q1463" s="1" t="s">
        <v>18355</v>
      </c>
      <c r="R1463" s="1">
        <v>82</v>
      </c>
      <c r="S1463" s="9">
        <f t="shared" si="102"/>
        <v>61.147400000000005</v>
      </c>
      <c r="T1463" s="3">
        <v>44558</v>
      </c>
      <c r="U1463" s="8" t="s">
        <v>7218</v>
      </c>
      <c r="V1463" s="3">
        <v>44693</v>
      </c>
      <c r="W1463" s="8" t="s">
        <v>7219</v>
      </c>
      <c r="X1463" s="8">
        <v>52.4</v>
      </c>
      <c r="Y1463" s="10">
        <f t="shared" si="101"/>
        <v>3204.1237599999999</v>
      </c>
      <c r="Z1463" s="10">
        <f>IFERROR(INDEX(EFs!B:B,MATCH(P1463,EFs!A:A,0))*Dataset!Y1463/1000,0)</f>
        <v>2.3270132050837833</v>
      </c>
      <c r="AA1463">
        <v>33.120303999999997</v>
      </c>
      <c r="AB1463">
        <v>-117.092101</v>
      </c>
      <c r="AC1463">
        <v>1</v>
      </c>
      <c r="AD1463" t="s">
        <v>18394</v>
      </c>
      <c r="AE1463">
        <v>755</v>
      </c>
      <c r="AF1463" t="s">
        <v>19012</v>
      </c>
      <c r="AI1463" t="s">
        <v>18421</v>
      </c>
      <c r="AJ1463" t="s">
        <v>18390</v>
      </c>
      <c r="AK1463" t="s">
        <v>18391</v>
      </c>
      <c r="AL1463">
        <v>92025</v>
      </c>
      <c r="AM1463" t="s">
        <v>18392</v>
      </c>
      <c r="AN1463" t="s">
        <v>18397</v>
      </c>
    </row>
    <row r="1464" spans="1:40" ht="43.2" x14ac:dyDescent="0.3">
      <c r="A1464" t="s">
        <v>7220</v>
      </c>
      <c r="B1464" s="2" t="s">
        <v>15</v>
      </c>
      <c r="C1464" s="3">
        <v>40025</v>
      </c>
      <c r="D1464" t="s">
        <v>193</v>
      </c>
      <c r="E1464" t="s">
        <v>7221</v>
      </c>
      <c r="F1464" t="s">
        <v>7222</v>
      </c>
      <c r="G1464" t="s">
        <v>7223</v>
      </c>
      <c r="H1464" s="2" t="s">
        <v>201</v>
      </c>
      <c r="I1464" s="2" t="s">
        <v>46</v>
      </c>
      <c r="J1464" s="1" t="s">
        <v>7224</v>
      </c>
      <c r="K1464" s="1">
        <f t="shared" si="99"/>
        <v>1</v>
      </c>
      <c r="L1464" s="1">
        <f t="shared" si="99"/>
        <v>0</v>
      </c>
      <c r="M1464" s="1">
        <f t="shared" si="99"/>
        <v>0</v>
      </c>
      <c r="N1464" s="1">
        <f t="shared" si="99"/>
        <v>0</v>
      </c>
      <c r="O1464" s="1">
        <f t="shared" si="100"/>
        <v>1</v>
      </c>
      <c r="P1464" s="1" t="s">
        <v>18346</v>
      </c>
      <c r="Q1464" s="1">
        <v>259</v>
      </c>
      <c r="R1464" s="1">
        <v>395</v>
      </c>
      <c r="S1464" s="9">
        <f t="shared" si="102"/>
        <v>259</v>
      </c>
      <c r="T1464" s="3">
        <v>44715</v>
      </c>
      <c r="U1464" s="8" t="s">
        <v>7225</v>
      </c>
      <c r="V1464" s="3">
        <v>44715</v>
      </c>
      <c r="W1464" s="8" t="s">
        <v>3985</v>
      </c>
      <c r="X1464" s="8">
        <v>6.1</v>
      </c>
      <c r="Y1464" s="10">
        <f t="shared" si="101"/>
        <v>1579.8999999999999</v>
      </c>
      <c r="Z1464" s="10">
        <f>IFERROR(INDEX(EFs!B:B,MATCH(P1464,EFs!A:A,0))*Dataset!Y1464/1000,0)</f>
        <v>1.4351699758879</v>
      </c>
      <c r="AA1464">
        <v>32.883735000000001</v>
      </c>
      <c r="AB1464">
        <v>-117.243714</v>
      </c>
      <c r="AC1464">
        <v>0.8</v>
      </c>
      <c r="AD1464" t="s">
        <v>18394</v>
      </c>
      <c r="AE1464">
        <v>9700</v>
      </c>
      <c r="AF1464" t="s">
        <v>18493</v>
      </c>
      <c r="AI1464" t="s">
        <v>18428</v>
      </c>
      <c r="AJ1464" t="s">
        <v>18390</v>
      </c>
      <c r="AK1464" t="s">
        <v>18391</v>
      </c>
      <c r="AL1464">
        <v>92037</v>
      </c>
      <c r="AM1464" t="s">
        <v>18392</v>
      </c>
      <c r="AN1464" t="s">
        <v>18397</v>
      </c>
    </row>
    <row r="1465" spans="1:40" ht="43.2" x14ac:dyDescent="0.3">
      <c r="A1465" t="s">
        <v>7226</v>
      </c>
      <c r="B1465" s="2" t="s">
        <v>15</v>
      </c>
      <c r="C1465" s="3">
        <v>40025</v>
      </c>
      <c r="D1465" t="s">
        <v>16</v>
      </c>
      <c r="E1465" t="s">
        <v>7227</v>
      </c>
      <c r="F1465" t="s">
        <v>145</v>
      </c>
      <c r="G1465" t="s">
        <v>7228</v>
      </c>
      <c r="H1465" s="2" t="s">
        <v>19</v>
      </c>
      <c r="I1465" s="2" t="s">
        <v>20</v>
      </c>
      <c r="J1465" s="1" t="s">
        <v>7229</v>
      </c>
      <c r="K1465" s="1">
        <f t="shared" si="99"/>
        <v>0</v>
      </c>
      <c r="L1465" s="1">
        <f t="shared" si="99"/>
        <v>0</v>
      </c>
      <c r="M1465" s="1">
        <f t="shared" si="99"/>
        <v>1</v>
      </c>
      <c r="N1465" s="1">
        <f t="shared" si="99"/>
        <v>0</v>
      </c>
      <c r="O1465" s="1">
        <f t="shared" si="100"/>
        <v>1</v>
      </c>
      <c r="P1465" s="1" t="s">
        <v>18348</v>
      </c>
      <c r="Q1465" s="1" t="s">
        <v>18355</v>
      </c>
      <c r="R1465" s="1">
        <v>75</v>
      </c>
      <c r="S1465" s="9">
        <f t="shared" si="102"/>
        <v>55.927500000000002</v>
      </c>
      <c r="T1465" s="3">
        <v>44560</v>
      </c>
      <c r="U1465" s="8" t="s">
        <v>7230</v>
      </c>
      <c r="V1465" s="3">
        <v>44812</v>
      </c>
      <c r="W1465" s="8" t="s">
        <v>7231</v>
      </c>
      <c r="X1465" s="8">
        <v>28.6</v>
      </c>
      <c r="Y1465" s="10">
        <f t="shared" si="101"/>
        <v>1599.5265000000002</v>
      </c>
      <c r="Z1465" s="10">
        <f>IFERROR(INDEX(EFs!B:B,MATCH(P1465,EFs!A:A,0))*Dataset!Y1465/1000,0)</f>
        <v>1.1616652683170534</v>
      </c>
      <c r="AA1465">
        <v>32.712096000000003</v>
      </c>
      <c r="AB1465">
        <v>-117.15148600000001</v>
      </c>
      <c r="AC1465">
        <v>1</v>
      </c>
      <c r="AD1465" t="s">
        <v>18387</v>
      </c>
      <c r="AE1465">
        <v>655</v>
      </c>
      <c r="AF1465" t="s">
        <v>18921</v>
      </c>
      <c r="AI1465" t="s">
        <v>18389</v>
      </c>
      <c r="AJ1465" t="s">
        <v>18390</v>
      </c>
      <c r="AK1465" t="s">
        <v>18391</v>
      </c>
      <c r="AL1465">
        <v>92101</v>
      </c>
      <c r="AM1465" t="s">
        <v>18392</v>
      </c>
      <c r="AN1465" t="s">
        <v>18407</v>
      </c>
    </row>
    <row r="1466" spans="1:40" ht="57.6" x14ac:dyDescent="0.3">
      <c r="A1466" t="s">
        <v>7232</v>
      </c>
      <c r="B1466" s="2" t="s">
        <v>15</v>
      </c>
      <c r="C1466" s="3">
        <v>40025</v>
      </c>
      <c r="D1466" t="s">
        <v>193</v>
      </c>
      <c r="E1466" t="s">
        <v>7233</v>
      </c>
      <c r="F1466" t="s">
        <v>7234</v>
      </c>
      <c r="G1466" t="s">
        <v>7235</v>
      </c>
      <c r="H1466" s="2" t="s">
        <v>647</v>
      </c>
      <c r="I1466" s="2" t="s">
        <v>218</v>
      </c>
      <c r="J1466" s="1" t="s">
        <v>7236</v>
      </c>
      <c r="K1466" s="1">
        <f t="shared" si="99"/>
        <v>1</v>
      </c>
      <c r="L1466" s="1">
        <f t="shared" si="99"/>
        <v>0</v>
      </c>
      <c r="M1466" s="1">
        <f t="shared" si="99"/>
        <v>0</v>
      </c>
      <c r="N1466" s="1">
        <f t="shared" si="99"/>
        <v>0</v>
      </c>
      <c r="O1466" s="1">
        <f t="shared" si="100"/>
        <v>1</v>
      </c>
      <c r="P1466" s="1" t="s">
        <v>18346</v>
      </c>
      <c r="Q1466" s="1">
        <v>240</v>
      </c>
      <c r="R1466" s="1">
        <v>394</v>
      </c>
      <c r="S1466" s="9">
        <f t="shared" si="102"/>
        <v>240</v>
      </c>
      <c r="T1466" s="3">
        <v>44546</v>
      </c>
      <c r="U1466" s="8" t="s">
        <v>4647</v>
      </c>
      <c r="V1466" s="3">
        <v>44747</v>
      </c>
      <c r="W1466" s="8" t="s">
        <v>7237</v>
      </c>
      <c r="X1466" s="8">
        <v>14.6</v>
      </c>
      <c r="Y1466" s="10">
        <f t="shared" si="101"/>
        <v>3504</v>
      </c>
      <c r="Z1466" s="10">
        <f>IFERROR(INDEX(EFs!B:B,MATCH(P1466,EFs!A:A,0))*Dataset!Y1466/1000,0)</f>
        <v>3.183008795184</v>
      </c>
      <c r="AA1466">
        <v>32.783619999999999</v>
      </c>
      <c r="AB1466">
        <v>-117.054877</v>
      </c>
      <c r="AC1466">
        <v>0.7</v>
      </c>
      <c r="AD1466" t="s">
        <v>18408</v>
      </c>
      <c r="AF1466" t="s">
        <v>19111</v>
      </c>
      <c r="AI1466" t="s">
        <v>18389</v>
      </c>
      <c r="AJ1466" t="s">
        <v>18390</v>
      </c>
      <c r="AK1466" t="s">
        <v>18391</v>
      </c>
      <c r="AL1466">
        <v>92120</v>
      </c>
      <c r="AM1466" t="s">
        <v>18392</v>
      </c>
      <c r="AN1466" t="s">
        <v>18397</v>
      </c>
    </row>
    <row r="1467" spans="1:40" ht="57.6" x14ac:dyDescent="0.3">
      <c r="A1467" t="s">
        <v>7238</v>
      </c>
      <c r="B1467" s="2" t="s">
        <v>15</v>
      </c>
      <c r="C1467" s="3">
        <v>40025</v>
      </c>
      <c r="D1467" t="s">
        <v>193</v>
      </c>
      <c r="E1467" t="s">
        <v>4095</v>
      </c>
      <c r="F1467" t="s">
        <v>7239</v>
      </c>
      <c r="G1467" t="s">
        <v>7240</v>
      </c>
      <c r="H1467" s="2" t="s">
        <v>327</v>
      </c>
      <c r="I1467" s="2" t="s">
        <v>328</v>
      </c>
      <c r="J1467" s="1" t="s">
        <v>7241</v>
      </c>
      <c r="K1467" s="1">
        <f t="shared" si="99"/>
        <v>1</v>
      </c>
      <c r="L1467" s="1">
        <f t="shared" si="99"/>
        <v>0</v>
      </c>
      <c r="M1467" s="1">
        <f t="shared" si="99"/>
        <v>0</v>
      </c>
      <c r="N1467" s="1">
        <f t="shared" si="99"/>
        <v>0</v>
      </c>
      <c r="O1467" s="1">
        <f t="shared" si="100"/>
        <v>1</v>
      </c>
      <c r="P1467" s="1" t="s">
        <v>18346</v>
      </c>
      <c r="Q1467" s="1">
        <v>250</v>
      </c>
      <c r="R1467" s="1">
        <v>2220</v>
      </c>
      <c r="S1467" s="9">
        <f t="shared" si="102"/>
        <v>250</v>
      </c>
      <c r="T1467" s="3">
        <v>44690</v>
      </c>
      <c r="U1467" s="8" t="s">
        <v>7242</v>
      </c>
      <c r="V1467" s="3">
        <v>44690</v>
      </c>
      <c r="W1467" s="8" t="s">
        <v>7243</v>
      </c>
      <c r="X1467" s="8">
        <v>10</v>
      </c>
      <c r="Y1467" s="10">
        <f t="shared" si="101"/>
        <v>2500</v>
      </c>
      <c r="Z1467" s="10">
        <f>IFERROR(INDEX(EFs!B:B,MATCH(P1467,EFs!A:A,0))*Dataset!Y1467/1000,0)</f>
        <v>2.2709823025000002</v>
      </c>
      <c r="AA1467">
        <v>32.576842999999997</v>
      </c>
      <c r="AB1467">
        <v>-116.627961</v>
      </c>
      <c r="AC1467">
        <v>0.9</v>
      </c>
      <c r="AD1467" t="s">
        <v>18429</v>
      </c>
      <c r="AE1467">
        <v>404</v>
      </c>
      <c r="AF1467" t="s">
        <v>19112</v>
      </c>
      <c r="AI1467" t="s">
        <v>18453</v>
      </c>
      <c r="AJ1467" t="s">
        <v>18390</v>
      </c>
      <c r="AK1467" t="s">
        <v>18391</v>
      </c>
      <c r="AL1467">
        <v>91980</v>
      </c>
      <c r="AM1467" t="s">
        <v>18392</v>
      </c>
      <c r="AN1467" t="s">
        <v>18393</v>
      </c>
    </row>
    <row r="1468" spans="1:40" ht="43.2" x14ac:dyDescent="0.3">
      <c r="A1468" t="s">
        <v>7244</v>
      </c>
      <c r="B1468" s="2" t="s">
        <v>15</v>
      </c>
      <c r="C1468" s="3">
        <v>40025</v>
      </c>
      <c r="D1468" t="s">
        <v>193</v>
      </c>
      <c r="E1468" t="s">
        <v>2558</v>
      </c>
      <c r="F1468" t="s">
        <v>2559</v>
      </c>
      <c r="G1468" t="s">
        <v>7245</v>
      </c>
      <c r="H1468" s="2" t="s">
        <v>83</v>
      </c>
      <c r="I1468" s="2" t="s">
        <v>84</v>
      </c>
      <c r="J1468" s="1" t="s">
        <v>7246</v>
      </c>
      <c r="K1468" s="1">
        <f t="shared" si="99"/>
        <v>1</v>
      </c>
      <c r="L1468" s="1">
        <f t="shared" si="99"/>
        <v>0</v>
      </c>
      <c r="M1468" s="1">
        <f t="shared" si="99"/>
        <v>0</v>
      </c>
      <c r="N1468" s="1">
        <f t="shared" si="99"/>
        <v>0</v>
      </c>
      <c r="O1468" s="1">
        <f t="shared" si="100"/>
        <v>1</v>
      </c>
      <c r="P1468" s="1" t="s">
        <v>18346</v>
      </c>
      <c r="Q1468" s="1" t="s">
        <v>18355</v>
      </c>
      <c r="R1468" s="1">
        <v>190</v>
      </c>
      <c r="S1468" s="9">
        <f t="shared" si="102"/>
        <v>141.68299999999999</v>
      </c>
      <c r="T1468" s="8"/>
      <c r="U1468" s="8"/>
      <c r="V1468" s="8"/>
      <c r="W1468" s="8"/>
      <c r="X1468" s="8"/>
      <c r="Y1468" s="10">
        <f t="shared" si="101"/>
        <v>0</v>
      </c>
      <c r="Z1468" s="10">
        <f>IFERROR(INDEX(EFs!B:B,MATCH(P1468,EFs!A:A,0))*Dataset!Y1468/1000,0)</f>
        <v>0</v>
      </c>
      <c r="AA1468">
        <v>32.637332999999998</v>
      </c>
      <c r="AB1468">
        <v>-117.03169</v>
      </c>
      <c r="AC1468">
        <v>1</v>
      </c>
      <c r="AD1468" t="s">
        <v>18387</v>
      </c>
      <c r="AE1468">
        <v>725</v>
      </c>
      <c r="AF1468" t="s">
        <v>19113</v>
      </c>
      <c r="AI1468" t="s">
        <v>18406</v>
      </c>
      <c r="AJ1468" t="s">
        <v>18390</v>
      </c>
      <c r="AK1468" t="s">
        <v>18391</v>
      </c>
      <c r="AL1468">
        <v>91910</v>
      </c>
      <c r="AM1468" t="s">
        <v>18392</v>
      </c>
      <c r="AN1468" t="s">
        <v>18407</v>
      </c>
    </row>
    <row r="1469" spans="1:40" ht="43.2" x14ac:dyDescent="0.3">
      <c r="A1469" t="s">
        <v>7247</v>
      </c>
      <c r="B1469" s="2" t="s">
        <v>15</v>
      </c>
      <c r="C1469" s="3">
        <v>40025</v>
      </c>
      <c r="D1469" t="s">
        <v>25</v>
      </c>
      <c r="E1469" t="s">
        <v>1667</v>
      </c>
      <c r="F1469" t="s">
        <v>1668</v>
      </c>
      <c r="G1469" t="s">
        <v>7248</v>
      </c>
      <c r="H1469" s="2" t="s">
        <v>106</v>
      </c>
      <c r="I1469" s="2" t="s">
        <v>107</v>
      </c>
      <c r="J1469" s="1" t="s">
        <v>7249</v>
      </c>
      <c r="K1469" s="1">
        <f t="shared" si="99"/>
        <v>1</v>
      </c>
      <c r="L1469" s="1">
        <f t="shared" si="99"/>
        <v>0</v>
      </c>
      <c r="M1469" s="1">
        <f t="shared" si="99"/>
        <v>0</v>
      </c>
      <c r="N1469" s="1">
        <f t="shared" si="99"/>
        <v>0</v>
      </c>
      <c r="O1469" s="1">
        <f t="shared" si="100"/>
        <v>1</v>
      </c>
      <c r="P1469" s="1" t="s">
        <v>18346</v>
      </c>
      <c r="Q1469" s="1" t="s">
        <v>18355</v>
      </c>
      <c r="R1469" s="1">
        <v>947</v>
      </c>
      <c r="S1469" s="9">
        <f t="shared" si="102"/>
        <v>706.17790000000002</v>
      </c>
      <c r="T1469" s="3">
        <v>44377</v>
      </c>
      <c r="U1469" s="8" t="s">
        <v>7250</v>
      </c>
      <c r="V1469" s="3">
        <v>44377</v>
      </c>
      <c r="W1469" s="8" t="s">
        <v>7251</v>
      </c>
      <c r="X1469" s="8">
        <v>6.6</v>
      </c>
      <c r="Y1469" s="10">
        <f t="shared" si="101"/>
        <v>4660.7741399999995</v>
      </c>
      <c r="Z1469" s="10">
        <f>IFERROR(INDEX(EFs!B:B,MATCH(P1469,EFs!A:A,0))*Dataset!Y1469/1000,0)</f>
        <v>4.2338142351558625</v>
      </c>
      <c r="AA1469">
        <v>32.829982000000001</v>
      </c>
      <c r="AB1469">
        <v>-117.13429499999999</v>
      </c>
      <c r="AC1469">
        <v>1</v>
      </c>
      <c r="AD1469" t="s">
        <v>18387</v>
      </c>
      <c r="AE1469">
        <v>8923</v>
      </c>
      <c r="AF1469" t="s">
        <v>18495</v>
      </c>
      <c r="AI1469" t="s">
        <v>18389</v>
      </c>
      <c r="AJ1469" t="s">
        <v>18390</v>
      </c>
      <c r="AK1469" t="s">
        <v>18391</v>
      </c>
      <c r="AL1469">
        <v>92123</v>
      </c>
      <c r="AM1469" t="s">
        <v>18392</v>
      </c>
      <c r="AN1469" t="s">
        <v>18393</v>
      </c>
    </row>
    <row r="1470" spans="1:40" ht="28.8" x14ac:dyDescent="0.3">
      <c r="A1470" t="s">
        <v>7252</v>
      </c>
      <c r="B1470" s="2" t="s">
        <v>15</v>
      </c>
      <c r="C1470" s="3">
        <v>40025</v>
      </c>
      <c r="D1470" t="s">
        <v>193</v>
      </c>
      <c r="E1470" t="s">
        <v>7253</v>
      </c>
      <c r="F1470" t="s">
        <v>27</v>
      </c>
      <c r="G1470" t="s">
        <v>7254</v>
      </c>
      <c r="H1470" s="2" t="s">
        <v>669</v>
      </c>
      <c r="I1470" s="2" t="s">
        <v>236</v>
      </c>
      <c r="J1470" s="1" t="s">
        <v>7255</v>
      </c>
      <c r="K1470" s="1">
        <f t="shared" si="99"/>
        <v>1</v>
      </c>
      <c r="L1470" s="1">
        <f t="shared" si="99"/>
        <v>0</v>
      </c>
      <c r="M1470" s="1">
        <f t="shared" si="99"/>
        <v>0</v>
      </c>
      <c r="N1470" s="1">
        <f t="shared" si="99"/>
        <v>0</v>
      </c>
      <c r="O1470" s="1">
        <f t="shared" si="100"/>
        <v>1</v>
      </c>
      <c r="P1470" s="1" t="s">
        <v>18346</v>
      </c>
      <c r="Q1470" s="1" t="s">
        <v>18355</v>
      </c>
      <c r="R1470" s="1">
        <v>602</v>
      </c>
      <c r="S1470" s="9">
        <f t="shared" si="102"/>
        <v>448.91140000000001</v>
      </c>
      <c r="T1470" s="3">
        <v>44460</v>
      </c>
      <c r="U1470" s="8" t="s">
        <v>7256</v>
      </c>
      <c r="V1470" s="3">
        <v>44460</v>
      </c>
      <c r="W1470" s="8" t="s">
        <v>4038</v>
      </c>
      <c r="X1470" s="8">
        <v>18.600000000000001</v>
      </c>
      <c r="Y1470" s="10">
        <f t="shared" si="101"/>
        <v>8349.7520400000012</v>
      </c>
      <c r="Z1470" s="10">
        <f>IFERROR(INDEX(EFs!B:B,MATCH(P1470,EFs!A:A,0))*Dataset!Y1470/1000,0)</f>
        <v>7.5848556452413103</v>
      </c>
      <c r="AA1470">
        <v>32.755290000000002</v>
      </c>
      <c r="AB1470">
        <v>-117.147599</v>
      </c>
      <c r="AC1470">
        <v>1</v>
      </c>
      <c r="AD1470" t="s">
        <v>18387</v>
      </c>
      <c r="AE1470">
        <v>4100</v>
      </c>
      <c r="AF1470" t="s">
        <v>19114</v>
      </c>
      <c r="AI1470" t="s">
        <v>18389</v>
      </c>
      <c r="AJ1470" t="s">
        <v>18390</v>
      </c>
      <c r="AK1470" t="s">
        <v>18391</v>
      </c>
      <c r="AL1470">
        <v>92103</v>
      </c>
      <c r="AM1470" t="s">
        <v>18392</v>
      </c>
      <c r="AN1470" t="s">
        <v>18393</v>
      </c>
    </row>
    <row r="1471" spans="1:40" ht="43.2" x14ac:dyDescent="0.3">
      <c r="A1471" t="s">
        <v>7257</v>
      </c>
      <c r="B1471" s="2" t="s">
        <v>15</v>
      </c>
      <c r="C1471" s="3">
        <v>40025</v>
      </c>
      <c r="D1471" t="s">
        <v>25</v>
      </c>
      <c r="E1471" t="s">
        <v>7258</v>
      </c>
      <c r="F1471" t="s">
        <v>72</v>
      </c>
      <c r="G1471" t="s">
        <v>7259</v>
      </c>
      <c r="H1471" s="2" t="s">
        <v>4142</v>
      </c>
      <c r="I1471" s="2" t="s">
        <v>62</v>
      </c>
      <c r="J1471" s="1" t="s">
        <v>7260</v>
      </c>
      <c r="K1471" s="1">
        <f t="shared" si="99"/>
        <v>1</v>
      </c>
      <c r="L1471" s="1">
        <f t="shared" si="99"/>
        <v>0</v>
      </c>
      <c r="M1471" s="1">
        <f t="shared" si="99"/>
        <v>0</v>
      </c>
      <c r="N1471" s="1">
        <f t="shared" si="99"/>
        <v>0</v>
      </c>
      <c r="O1471" s="1">
        <f t="shared" si="100"/>
        <v>1</v>
      </c>
      <c r="P1471" s="1" t="s">
        <v>18346</v>
      </c>
      <c r="Q1471" s="1" t="s">
        <v>18355</v>
      </c>
      <c r="R1471" s="1">
        <v>130</v>
      </c>
      <c r="S1471" s="9">
        <f t="shared" si="102"/>
        <v>96.941000000000003</v>
      </c>
      <c r="T1471" s="3">
        <v>44515</v>
      </c>
      <c r="U1471" s="8" t="s">
        <v>7261</v>
      </c>
      <c r="V1471" s="3">
        <v>44642</v>
      </c>
      <c r="W1471" s="8" t="s">
        <v>7262</v>
      </c>
      <c r="X1471" s="8">
        <v>6.3</v>
      </c>
      <c r="Y1471" s="10">
        <f t="shared" si="101"/>
        <v>610.72829999999999</v>
      </c>
      <c r="Z1471" s="10">
        <f>IFERROR(INDEX(EFs!B:B,MATCH(P1471,EFs!A:A,0))*Dataset!Y1471/1000,0)</f>
        <v>0.55478126437436437</v>
      </c>
      <c r="AA1471">
        <v>32.748829000000001</v>
      </c>
      <c r="AB1471">
        <v>-117.12557</v>
      </c>
      <c r="AC1471">
        <v>1</v>
      </c>
      <c r="AD1471" t="s">
        <v>18387</v>
      </c>
      <c r="AE1471">
        <v>3180</v>
      </c>
      <c r="AF1471" t="s">
        <v>18461</v>
      </c>
      <c r="AI1471" t="s">
        <v>18389</v>
      </c>
      <c r="AJ1471" t="s">
        <v>18390</v>
      </c>
      <c r="AK1471" t="s">
        <v>18391</v>
      </c>
      <c r="AL1471">
        <v>92104</v>
      </c>
      <c r="AM1471" t="s">
        <v>18392</v>
      </c>
      <c r="AN1471" t="s">
        <v>18393</v>
      </c>
    </row>
    <row r="1472" spans="1:40" ht="28.8" x14ac:dyDescent="0.3">
      <c r="A1472" t="s">
        <v>7263</v>
      </c>
      <c r="B1472" s="2" t="s">
        <v>15</v>
      </c>
      <c r="C1472" s="3">
        <v>40025</v>
      </c>
      <c r="D1472" t="s">
        <v>25</v>
      </c>
      <c r="E1472" t="s">
        <v>6946</v>
      </c>
      <c r="F1472" t="s">
        <v>7264</v>
      </c>
      <c r="G1472" t="s">
        <v>7265</v>
      </c>
      <c r="H1472" s="2" t="s">
        <v>201</v>
      </c>
      <c r="I1472" s="2" t="s">
        <v>46</v>
      </c>
      <c r="J1472" s="1" t="s">
        <v>7266</v>
      </c>
      <c r="K1472" s="1">
        <f t="shared" si="99"/>
        <v>1</v>
      </c>
      <c r="L1472" s="1">
        <f t="shared" si="99"/>
        <v>0</v>
      </c>
      <c r="M1472" s="1">
        <f t="shared" si="99"/>
        <v>0</v>
      </c>
      <c r="N1472" s="1">
        <f t="shared" si="99"/>
        <v>0</v>
      </c>
      <c r="O1472" s="1">
        <f t="shared" si="100"/>
        <v>1</v>
      </c>
      <c r="P1472" s="1" t="s">
        <v>18346</v>
      </c>
      <c r="Q1472" s="1" t="s">
        <v>18355</v>
      </c>
      <c r="R1472" s="1">
        <v>207</v>
      </c>
      <c r="S1472" s="9">
        <f t="shared" si="102"/>
        <v>154.35990000000001</v>
      </c>
      <c r="T1472" s="3">
        <v>44666</v>
      </c>
      <c r="U1472" s="8" t="s">
        <v>7267</v>
      </c>
      <c r="V1472" s="3">
        <v>44666</v>
      </c>
      <c r="W1472" s="8" t="s">
        <v>7268</v>
      </c>
      <c r="X1472" s="8">
        <v>5</v>
      </c>
      <c r="Y1472" s="10">
        <f t="shared" si="101"/>
        <v>771.79950000000008</v>
      </c>
      <c r="Z1472" s="10">
        <f>IFERROR(INDEX(EFs!B:B,MATCH(P1472,EFs!A:A,0))*Dataset!Y1472/1000,0)</f>
        <v>0.70109720223133953</v>
      </c>
      <c r="AA1472">
        <v>32.873815</v>
      </c>
      <c r="AB1472">
        <v>-117.215653</v>
      </c>
      <c r="AC1472">
        <v>0.9</v>
      </c>
      <c r="AD1472" t="s">
        <v>18387</v>
      </c>
      <c r="AE1472">
        <v>4225</v>
      </c>
      <c r="AF1472" t="s">
        <v>19115</v>
      </c>
      <c r="AI1472" t="s">
        <v>18428</v>
      </c>
      <c r="AJ1472" t="s">
        <v>18390</v>
      </c>
      <c r="AK1472" t="s">
        <v>18391</v>
      </c>
      <c r="AL1472">
        <v>92037</v>
      </c>
      <c r="AM1472" t="s">
        <v>18392</v>
      </c>
      <c r="AN1472" t="s">
        <v>2733</v>
      </c>
    </row>
    <row r="1473" spans="1:40" ht="43.2" x14ac:dyDescent="0.3">
      <c r="A1473" t="s">
        <v>7269</v>
      </c>
      <c r="B1473" s="2" t="s">
        <v>15</v>
      </c>
      <c r="C1473" s="3">
        <v>40025</v>
      </c>
      <c r="D1473" t="s">
        <v>25</v>
      </c>
      <c r="E1473" t="s">
        <v>6946</v>
      </c>
      <c r="F1473" t="s">
        <v>7264</v>
      </c>
      <c r="G1473" t="s">
        <v>7265</v>
      </c>
      <c r="H1473" s="2" t="s">
        <v>201</v>
      </c>
      <c r="I1473" s="2" t="s">
        <v>46</v>
      </c>
      <c r="J1473" s="1" t="s">
        <v>7270</v>
      </c>
      <c r="K1473" s="1">
        <f t="shared" si="99"/>
        <v>1</v>
      </c>
      <c r="L1473" s="1">
        <f t="shared" si="99"/>
        <v>0</v>
      </c>
      <c r="M1473" s="1">
        <f t="shared" si="99"/>
        <v>0</v>
      </c>
      <c r="N1473" s="1">
        <f t="shared" si="99"/>
        <v>0</v>
      </c>
      <c r="O1473" s="1">
        <f t="shared" si="100"/>
        <v>1</v>
      </c>
      <c r="P1473" s="1" t="s">
        <v>18346</v>
      </c>
      <c r="Q1473" s="1" t="s">
        <v>18355</v>
      </c>
      <c r="R1473" s="1">
        <v>121</v>
      </c>
      <c r="S1473" s="9">
        <f t="shared" si="102"/>
        <v>90.229700000000008</v>
      </c>
      <c r="T1473" s="3">
        <v>44666</v>
      </c>
      <c r="U1473" s="8" t="s">
        <v>5429</v>
      </c>
      <c r="V1473" s="3">
        <v>44666</v>
      </c>
      <c r="W1473" s="8" t="s">
        <v>7271</v>
      </c>
      <c r="X1473" s="8">
        <v>7</v>
      </c>
      <c r="Y1473" s="10">
        <f t="shared" si="101"/>
        <v>631.60790000000009</v>
      </c>
      <c r="Z1473" s="10">
        <f>IFERROR(INDEX(EFs!B:B,MATCH(P1473,EFs!A:A,0))*Dataset!Y1473/1000,0)</f>
        <v>0.57374814520767603</v>
      </c>
      <c r="AA1473">
        <v>32.873815</v>
      </c>
      <c r="AB1473">
        <v>-117.215653</v>
      </c>
      <c r="AC1473">
        <v>0.9</v>
      </c>
      <c r="AD1473" t="s">
        <v>18387</v>
      </c>
      <c r="AE1473">
        <v>4225</v>
      </c>
      <c r="AF1473" t="s">
        <v>19115</v>
      </c>
      <c r="AI1473" t="s">
        <v>18428</v>
      </c>
      <c r="AJ1473" t="s">
        <v>18390</v>
      </c>
      <c r="AK1473" t="s">
        <v>18391</v>
      </c>
      <c r="AL1473">
        <v>92037</v>
      </c>
      <c r="AM1473" t="s">
        <v>18392</v>
      </c>
      <c r="AN1473" t="s">
        <v>2733</v>
      </c>
    </row>
    <row r="1474" spans="1:40" ht="28.8" x14ac:dyDescent="0.3">
      <c r="A1474" t="s">
        <v>7272</v>
      </c>
      <c r="B1474" s="2" t="s">
        <v>15</v>
      </c>
      <c r="C1474" s="3">
        <v>40025</v>
      </c>
      <c r="D1474" t="s">
        <v>25</v>
      </c>
      <c r="E1474" t="s">
        <v>7273</v>
      </c>
      <c r="F1474" t="s">
        <v>27</v>
      </c>
      <c r="G1474" t="s">
        <v>7274</v>
      </c>
      <c r="H1474" s="2" t="s">
        <v>390</v>
      </c>
      <c r="I1474" s="2" t="s">
        <v>62</v>
      </c>
      <c r="J1474" s="1" t="s">
        <v>7275</v>
      </c>
      <c r="K1474" s="1">
        <f t="shared" si="99"/>
        <v>1</v>
      </c>
      <c r="L1474" s="1">
        <f t="shared" si="99"/>
        <v>0</v>
      </c>
      <c r="M1474" s="1">
        <f t="shared" si="99"/>
        <v>0</v>
      </c>
      <c r="N1474" s="1">
        <f t="shared" ref="N1474:N1537" si="103">IFERROR(IF(SEARCH(N$1,$J1474)&gt;0,1),0)</f>
        <v>0</v>
      </c>
      <c r="O1474" s="1">
        <f t="shared" si="100"/>
        <v>1</v>
      </c>
      <c r="P1474" s="1" t="s">
        <v>18346</v>
      </c>
      <c r="Q1474" s="1" t="s">
        <v>18355</v>
      </c>
      <c r="R1474" s="1">
        <v>316</v>
      </c>
      <c r="S1474" s="9">
        <f t="shared" si="102"/>
        <v>235.6412</v>
      </c>
      <c r="T1474" s="3">
        <v>44656</v>
      </c>
      <c r="U1474" s="8" t="s">
        <v>7276</v>
      </c>
      <c r="V1474" s="3">
        <v>44656</v>
      </c>
      <c r="W1474" s="8" t="s">
        <v>7277</v>
      </c>
      <c r="X1474" s="8">
        <v>3</v>
      </c>
      <c r="Y1474" s="10">
        <f t="shared" si="101"/>
        <v>706.92359999999996</v>
      </c>
      <c r="Z1474" s="10">
        <f>IFERROR(INDEX(EFs!B:B,MATCH(P1474,EFs!A:A,0))*Dataset!Y1474/1000,0)</f>
        <v>0.64216439392783564</v>
      </c>
      <c r="AA1474">
        <v>32.717604999999999</v>
      </c>
      <c r="AB1474">
        <v>-116.99341200000001</v>
      </c>
      <c r="AC1474">
        <v>0.95</v>
      </c>
      <c r="AD1474" t="s">
        <v>18394</v>
      </c>
      <c r="AE1474">
        <v>1306</v>
      </c>
      <c r="AF1474" t="s">
        <v>19116</v>
      </c>
      <c r="AI1474" t="s">
        <v>18446</v>
      </c>
      <c r="AJ1474" t="s">
        <v>18390</v>
      </c>
      <c r="AK1474" t="s">
        <v>18391</v>
      </c>
      <c r="AL1474">
        <v>91977</v>
      </c>
      <c r="AM1474" t="s">
        <v>18392</v>
      </c>
      <c r="AN1474" t="s">
        <v>18397</v>
      </c>
    </row>
    <row r="1475" spans="1:40" ht="43.2" x14ac:dyDescent="0.3">
      <c r="A1475" t="s">
        <v>7278</v>
      </c>
      <c r="B1475" s="2" t="s">
        <v>15</v>
      </c>
      <c r="C1475" s="3">
        <v>40025</v>
      </c>
      <c r="D1475" t="s">
        <v>25</v>
      </c>
      <c r="E1475" t="s">
        <v>7279</v>
      </c>
      <c r="G1475" t="s">
        <v>7280</v>
      </c>
      <c r="H1475" s="2" t="s">
        <v>242</v>
      </c>
      <c r="I1475" s="2" t="s">
        <v>164</v>
      </c>
      <c r="J1475" s="1" t="s">
        <v>7281</v>
      </c>
      <c r="K1475" s="1">
        <f t="shared" ref="K1475:N1538" si="104">IFERROR(IF(SEARCH(K$1,$J1475)&gt;0,1),0)</f>
        <v>1</v>
      </c>
      <c r="L1475" s="1">
        <f t="shared" si="104"/>
        <v>0</v>
      </c>
      <c r="M1475" s="1">
        <f t="shared" si="104"/>
        <v>0</v>
      </c>
      <c r="N1475" s="1">
        <f t="shared" si="103"/>
        <v>0</v>
      </c>
      <c r="O1475" s="1">
        <f t="shared" ref="O1475:O1538" si="105">SUM(K1475:N1475)</f>
        <v>1</v>
      </c>
      <c r="P1475" s="1" t="s">
        <v>18346</v>
      </c>
      <c r="Q1475" s="1">
        <v>60</v>
      </c>
      <c r="R1475" s="1">
        <v>1006</v>
      </c>
      <c r="S1475" s="9">
        <f t="shared" si="102"/>
        <v>60</v>
      </c>
      <c r="T1475" s="3">
        <v>44357</v>
      </c>
      <c r="U1475" s="8" t="s">
        <v>7282</v>
      </c>
      <c r="V1475" s="3">
        <v>44357</v>
      </c>
      <c r="W1475" s="8" t="s">
        <v>3820</v>
      </c>
      <c r="X1475" s="8">
        <v>5.4</v>
      </c>
      <c r="Y1475" s="10">
        <f t="shared" ref="Y1475:Y1538" si="106">X1475*S1475</f>
        <v>324</v>
      </c>
      <c r="Z1475" s="10">
        <f>IFERROR(INDEX(EFs!B:B,MATCH(P1475,EFs!A:A,0))*Dataset!Y1475/1000,0)</f>
        <v>0.29431930640400006</v>
      </c>
      <c r="AA1475">
        <v>33.379443000000002</v>
      </c>
      <c r="AB1475">
        <v>-117.24351900000001</v>
      </c>
      <c r="AC1475">
        <v>1</v>
      </c>
      <c r="AD1475" t="s">
        <v>18387</v>
      </c>
      <c r="AE1475">
        <v>325</v>
      </c>
      <c r="AF1475" t="s">
        <v>19117</v>
      </c>
      <c r="AI1475" t="s">
        <v>18435</v>
      </c>
      <c r="AJ1475" t="s">
        <v>18390</v>
      </c>
      <c r="AK1475" t="s">
        <v>18391</v>
      </c>
      <c r="AL1475">
        <v>92028</v>
      </c>
      <c r="AM1475" t="s">
        <v>18392</v>
      </c>
      <c r="AN1475" t="s">
        <v>18393</v>
      </c>
    </row>
    <row r="1476" spans="1:40" ht="43.2" x14ac:dyDescent="0.3">
      <c r="A1476" t="s">
        <v>7283</v>
      </c>
      <c r="B1476" s="2" t="s">
        <v>15</v>
      </c>
      <c r="C1476" s="3">
        <v>40025</v>
      </c>
      <c r="D1476" t="s">
        <v>16</v>
      </c>
      <c r="E1476" t="s">
        <v>7284</v>
      </c>
      <c r="F1476" t="s">
        <v>7285</v>
      </c>
      <c r="G1476" t="s">
        <v>7286</v>
      </c>
      <c r="H1476" s="2" t="s">
        <v>138</v>
      </c>
      <c r="I1476" s="2" t="s">
        <v>139</v>
      </c>
      <c r="J1476" s="1" t="s">
        <v>7287</v>
      </c>
      <c r="K1476" s="1">
        <f t="shared" si="104"/>
        <v>1</v>
      </c>
      <c r="L1476" s="1">
        <f t="shared" si="104"/>
        <v>0</v>
      </c>
      <c r="M1476" s="1">
        <f t="shared" si="104"/>
        <v>0</v>
      </c>
      <c r="N1476" s="1">
        <f t="shared" si="103"/>
        <v>0</v>
      </c>
      <c r="O1476" s="1">
        <f t="shared" si="105"/>
        <v>1</v>
      </c>
      <c r="P1476" s="1" t="s">
        <v>18346</v>
      </c>
      <c r="Q1476" s="1" t="s">
        <v>18355</v>
      </c>
      <c r="R1476" s="1">
        <v>74</v>
      </c>
      <c r="S1476" s="9">
        <f t="shared" ref="S1476:S1539" si="107">IFERROR(IF(Q1476&lt;&gt;"",Q1476,R1476*0.7457),"Unknown")</f>
        <v>55.181800000000003</v>
      </c>
      <c r="T1476" s="8"/>
      <c r="U1476" s="8"/>
      <c r="V1476" s="8"/>
      <c r="W1476" s="8"/>
      <c r="X1476" s="8"/>
      <c r="Y1476" s="10">
        <f t="shared" si="106"/>
        <v>0</v>
      </c>
      <c r="Z1476" s="10">
        <f>IFERROR(INDEX(EFs!B:B,MATCH(P1476,EFs!A:A,0))*Dataset!Y1476/1000,0)</f>
        <v>0</v>
      </c>
      <c r="AA1476">
        <v>32.719779000000003</v>
      </c>
      <c r="AB1476">
        <v>-116.68053500000001</v>
      </c>
      <c r="AC1476">
        <v>1</v>
      </c>
      <c r="AD1476" t="s">
        <v>18387</v>
      </c>
      <c r="AE1476">
        <v>21077</v>
      </c>
      <c r="AF1476" t="s">
        <v>19035</v>
      </c>
      <c r="AI1476" t="s">
        <v>18418</v>
      </c>
      <c r="AJ1476" t="s">
        <v>18390</v>
      </c>
      <c r="AK1476" t="s">
        <v>18391</v>
      </c>
      <c r="AL1476">
        <v>91901</v>
      </c>
      <c r="AM1476" t="s">
        <v>18392</v>
      </c>
      <c r="AN1476" t="s">
        <v>18393</v>
      </c>
    </row>
    <row r="1477" spans="1:40" ht="28.8" x14ac:dyDescent="0.3">
      <c r="A1477" t="s">
        <v>7288</v>
      </c>
      <c r="B1477" s="2" t="s">
        <v>15</v>
      </c>
      <c r="C1477" s="3">
        <v>40025</v>
      </c>
      <c r="D1477" t="s">
        <v>193</v>
      </c>
      <c r="E1477" t="s">
        <v>7289</v>
      </c>
      <c r="F1477" t="s">
        <v>72</v>
      </c>
      <c r="G1477" t="s">
        <v>7290</v>
      </c>
      <c r="H1477" s="2" t="s">
        <v>669</v>
      </c>
      <c r="I1477" s="2" t="s">
        <v>236</v>
      </c>
      <c r="J1477" s="1" t="s">
        <v>7291</v>
      </c>
      <c r="K1477" s="1">
        <f t="shared" si="104"/>
        <v>1</v>
      </c>
      <c r="L1477" s="1">
        <f t="shared" si="104"/>
        <v>0</v>
      </c>
      <c r="M1477" s="1">
        <f t="shared" si="104"/>
        <v>0</v>
      </c>
      <c r="N1477" s="1">
        <f t="shared" si="103"/>
        <v>0</v>
      </c>
      <c r="O1477" s="1">
        <f t="shared" si="105"/>
        <v>1</v>
      </c>
      <c r="P1477" s="1" t="s">
        <v>18346</v>
      </c>
      <c r="Q1477" s="1">
        <v>200</v>
      </c>
      <c r="R1477" s="1">
        <v>331</v>
      </c>
      <c r="S1477" s="9">
        <f t="shared" si="107"/>
        <v>200</v>
      </c>
      <c r="T1477" s="3">
        <v>44385</v>
      </c>
      <c r="U1477" s="8" t="s">
        <v>7292</v>
      </c>
      <c r="V1477" s="3">
        <v>44385</v>
      </c>
      <c r="W1477" s="8" t="s">
        <v>7293</v>
      </c>
      <c r="X1477" s="8">
        <v>1.03</v>
      </c>
      <c r="Y1477" s="10">
        <f t="shared" si="106"/>
        <v>206</v>
      </c>
      <c r="Z1477" s="10">
        <f>IFERROR(INDEX(EFs!B:B,MATCH(P1477,EFs!A:A,0))*Dataset!Y1477/1000,0)</f>
        <v>0.187128941726</v>
      </c>
      <c r="AA1477">
        <v>32.732973999999999</v>
      </c>
      <c r="AB1477">
        <v>-117.16277100000001</v>
      </c>
      <c r="AC1477">
        <v>1</v>
      </c>
      <c r="AD1477" t="s">
        <v>18387</v>
      </c>
      <c r="AE1477">
        <v>2635</v>
      </c>
      <c r="AF1477" t="s">
        <v>18841</v>
      </c>
      <c r="AI1477" t="s">
        <v>18389</v>
      </c>
      <c r="AJ1477" t="s">
        <v>18390</v>
      </c>
      <c r="AK1477" t="s">
        <v>18391</v>
      </c>
      <c r="AL1477">
        <v>92103</v>
      </c>
      <c r="AM1477" t="s">
        <v>18392</v>
      </c>
      <c r="AN1477" t="s">
        <v>18393</v>
      </c>
    </row>
    <row r="1478" spans="1:40" ht="43.2" x14ac:dyDescent="0.3">
      <c r="A1478" t="s">
        <v>7294</v>
      </c>
      <c r="B1478" s="2" t="s">
        <v>15</v>
      </c>
      <c r="C1478" s="3">
        <v>40025</v>
      </c>
      <c r="D1478" t="s">
        <v>193</v>
      </c>
      <c r="E1478" t="s">
        <v>7295</v>
      </c>
      <c r="F1478" t="s">
        <v>559</v>
      </c>
      <c r="G1478" t="s">
        <v>5100</v>
      </c>
      <c r="H1478" s="2" t="s">
        <v>949</v>
      </c>
      <c r="I1478" s="2" t="s">
        <v>75</v>
      </c>
      <c r="J1478" s="1" t="s">
        <v>7296</v>
      </c>
      <c r="K1478" s="1">
        <f t="shared" si="104"/>
        <v>1</v>
      </c>
      <c r="L1478" s="1">
        <f t="shared" si="104"/>
        <v>0</v>
      </c>
      <c r="M1478" s="1">
        <f t="shared" si="104"/>
        <v>0</v>
      </c>
      <c r="N1478" s="1">
        <f t="shared" si="103"/>
        <v>0</v>
      </c>
      <c r="O1478" s="1">
        <f t="shared" si="105"/>
        <v>1</v>
      </c>
      <c r="P1478" s="1" t="s">
        <v>18346</v>
      </c>
      <c r="Q1478" s="1">
        <v>50</v>
      </c>
      <c r="R1478" s="1">
        <v>82</v>
      </c>
      <c r="S1478" s="9">
        <f t="shared" si="107"/>
        <v>50</v>
      </c>
      <c r="T1478" s="3">
        <v>44561</v>
      </c>
      <c r="U1478" s="8" t="s">
        <v>5652</v>
      </c>
      <c r="V1478" s="3">
        <v>44645</v>
      </c>
      <c r="W1478" s="8" t="s">
        <v>7297</v>
      </c>
      <c r="X1478" s="8">
        <v>20.3</v>
      </c>
      <c r="Y1478" s="10">
        <f t="shared" si="106"/>
        <v>1015</v>
      </c>
      <c r="Z1478" s="10">
        <f>IFERROR(INDEX(EFs!B:B,MATCH(P1478,EFs!A:A,0))*Dataset!Y1478/1000,0)</f>
        <v>0.92201881481500003</v>
      </c>
      <c r="AA1478">
        <v>33.090381999999998</v>
      </c>
      <c r="AB1478">
        <v>-117.26739499999999</v>
      </c>
      <c r="AC1478">
        <v>1</v>
      </c>
      <c r="AD1478" t="s">
        <v>18394</v>
      </c>
      <c r="AE1478">
        <v>2100</v>
      </c>
      <c r="AF1478" t="s">
        <v>18873</v>
      </c>
      <c r="AI1478" t="s">
        <v>18509</v>
      </c>
      <c r="AJ1478" t="s">
        <v>18390</v>
      </c>
      <c r="AK1478" t="s">
        <v>18391</v>
      </c>
      <c r="AL1478">
        <v>92009</v>
      </c>
      <c r="AM1478" t="s">
        <v>18392</v>
      </c>
      <c r="AN1478" t="s">
        <v>18397</v>
      </c>
    </row>
    <row r="1479" spans="1:40" ht="72" x14ac:dyDescent="0.3">
      <c r="A1479" t="s">
        <v>7298</v>
      </c>
      <c r="B1479" s="2" t="s">
        <v>15</v>
      </c>
      <c r="C1479" s="3">
        <v>40025</v>
      </c>
      <c r="D1479" t="s">
        <v>193</v>
      </c>
      <c r="E1479" t="s">
        <v>2822</v>
      </c>
      <c r="G1479" t="s">
        <v>2823</v>
      </c>
      <c r="H1479" s="2" t="s">
        <v>2824</v>
      </c>
      <c r="I1479" s="2" t="s">
        <v>46</v>
      </c>
      <c r="J1479" s="1" t="s">
        <v>7299</v>
      </c>
      <c r="K1479" s="1">
        <f t="shared" si="104"/>
        <v>1</v>
      </c>
      <c r="L1479" s="1">
        <f t="shared" si="104"/>
        <v>0</v>
      </c>
      <c r="M1479" s="1">
        <f t="shared" si="104"/>
        <v>0</v>
      </c>
      <c r="N1479" s="1">
        <f t="shared" si="103"/>
        <v>0</v>
      </c>
      <c r="O1479" s="1">
        <f t="shared" si="105"/>
        <v>1</v>
      </c>
      <c r="P1479" s="1" t="s">
        <v>18346</v>
      </c>
      <c r="Q1479" s="1">
        <v>360</v>
      </c>
      <c r="R1479" s="1">
        <v>539</v>
      </c>
      <c r="S1479" s="9">
        <f t="shared" si="107"/>
        <v>360</v>
      </c>
      <c r="T1479" s="3">
        <v>44749</v>
      </c>
      <c r="U1479" s="8" t="s">
        <v>4579</v>
      </c>
      <c r="V1479" s="3">
        <v>44749</v>
      </c>
      <c r="W1479" s="8" t="s">
        <v>7154</v>
      </c>
      <c r="X1479" s="8">
        <v>2.5</v>
      </c>
      <c r="Y1479" s="10">
        <f t="shared" si="106"/>
        <v>900</v>
      </c>
      <c r="Z1479" s="10">
        <f>IFERROR(INDEX(EFs!B:B,MATCH(P1479,EFs!A:A,0))*Dataset!Y1479/1000,0)</f>
        <v>0.81755362890000005</v>
      </c>
      <c r="AA1479">
        <v>32.724037000000003</v>
      </c>
      <c r="AB1479">
        <v>-117.247873</v>
      </c>
      <c r="AC1479">
        <v>0.7</v>
      </c>
      <c r="AD1479" t="s">
        <v>18408</v>
      </c>
      <c r="AF1479" t="s">
        <v>18732</v>
      </c>
      <c r="AI1479" t="s">
        <v>18389</v>
      </c>
      <c r="AJ1479" t="s">
        <v>18390</v>
      </c>
      <c r="AK1479" t="s">
        <v>18391</v>
      </c>
      <c r="AL1479">
        <v>92107</v>
      </c>
      <c r="AM1479" t="s">
        <v>18392</v>
      </c>
      <c r="AN1479" t="s">
        <v>18397</v>
      </c>
    </row>
    <row r="1480" spans="1:40" ht="28.8" x14ac:dyDescent="0.3">
      <c r="A1480" t="s">
        <v>7300</v>
      </c>
      <c r="B1480" s="2" t="s">
        <v>15</v>
      </c>
      <c r="C1480" s="3">
        <v>40025</v>
      </c>
      <c r="D1480" t="s">
        <v>25</v>
      </c>
      <c r="E1480" t="s">
        <v>3804</v>
      </c>
      <c r="F1480" t="s">
        <v>27</v>
      </c>
      <c r="G1480" t="s">
        <v>7301</v>
      </c>
      <c r="H1480" s="2" t="s">
        <v>431</v>
      </c>
      <c r="I1480" s="2" t="s">
        <v>53</v>
      </c>
      <c r="J1480" s="1" t="s">
        <v>7302</v>
      </c>
      <c r="K1480" s="1">
        <f t="shared" si="104"/>
        <v>1</v>
      </c>
      <c r="L1480" s="1">
        <f t="shared" si="104"/>
        <v>0</v>
      </c>
      <c r="M1480" s="1">
        <f t="shared" si="104"/>
        <v>0</v>
      </c>
      <c r="N1480" s="1">
        <f t="shared" si="103"/>
        <v>0</v>
      </c>
      <c r="O1480" s="1">
        <f t="shared" si="105"/>
        <v>1</v>
      </c>
      <c r="P1480" s="1" t="s">
        <v>18346</v>
      </c>
      <c r="Q1480" s="1" t="s">
        <v>18355</v>
      </c>
      <c r="R1480" s="1">
        <v>125</v>
      </c>
      <c r="S1480" s="9">
        <f t="shared" si="107"/>
        <v>93.212500000000006</v>
      </c>
      <c r="T1480" s="3">
        <v>44439</v>
      </c>
      <c r="U1480" s="8" t="s">
        <v>7303</v>
      </c>
      <c r="V1480" s="3">
        <v>44750</v>
      </c>
      <c r="W1480" s="8" t="s">
        <v>7303</v>
      </c>
      <c r="X1480" s="8">
        <v>0</v>
      </c>
      <c r="Y1480" s="10">
        <f t="shared" si="106"/>
        <v>0</v>
      </c>
      <c r="Z1480" s="10">
        <f>IFERROR(INDEX(EFs!B:B,MATCH(P1480,EFs!A:A,0))*Dataset!Y1480/1000,0)</f>
        <v>0</v>
      </c>
      <c r="AA1480">
        <v>33.142803999999998</v>
      </c>
      <c r="AB1480">
        <v>-117.162612</v>
      </c>
      <c r="AC1480">
        <v>0.9</v>
      </c>
      <c r="AD1480" t="s">
        <v>18394</v>
      </c>
      <c r="AE1480">
        <v>180</v>
      </c>
      <c r="AF1480" t="s">
        <v>18455</v>
      </c>
      <c r="AI1480" t="s">
        <v>18466</v>
      </c>
      <c r="AJ1480" t="s">
        <v>18390</v>
      </c>
      <c r="AK1480" t="s">
        <v>18391</v>
      </c>
      <c r="AL1480">
        <v>92069</v>
      </c>
      <c r="AM1480" t="s">
        <v>18392</v>
      </c>
      <c r="AN1480" t="s">
        <v>18397</v>
      </c>
    </row>
    <row r="1481" spans="1:40" ht="43.2" x14ac:dyDescent="0.3">
      <c r="A1481" t="s">
        <v>7304</v>
      </c>
      <c r="B1481" s="2" t="s">
        <v>15</v>
      </c>
      <c r="C1481" s="3">
        <v>40025</v>
      </c>
      <c r="D1481" t="s">
        <v>193</v>
      </c>
      <c r="E1481" t="s">
        <v>7305</v>
      </c>
      <c r="F1481" t="s">
        <v>7306</v>
      </c>
      <c r="G1481" t="s">
        <v>7307</v>
      </c>
      <c r="H1481" s="2" t="s">
        <v>19</v>
      </c>
      <c r="I1481" s="2" t="s">
        <v>20</v>
      </c>
      <c r="J1481" s="1" t="s">
        <v>7308</v>
      </c>
      <c r="K1481" s="1">
        <f t="shared" si="104"/>
        <v>1</v>
      </c>
      <c r="L1481" s="1">
        <f t="shared" si="104"/>
        <v>0</v>
      </c>
      <c r="M1481" s="1">
        <f t="shared" si="104"/>
        <v>0</v>
      </c>
      <c r="N1481" s="1">
        <f t="shared" si="103"/>
        <v>0</v>
      </c>
      <c r="O1481" s="1">
        <f t="shared" si="105"/>
        <v>1</v>
      </c>
      <c r="P1481" s="1" t="s">
        <v>18346</v>
      </c>
      <c r="Q1481" s="1">
        <v>600</v>
      </c>
      <c r="R1481" s="1">
        <v>898</v>
      </c>
      <c r="S1481" s="9">
        <f t="shared" si="107"/>
        <v>600</v>
      </c>
      <c r="T1481" s="3">
        <v>44438</v>
      </c>
      <c r="U1481" s="8" t="s">
        <v>5062</v>
      </c>
      <c r="V1481" s="3">
        <v>44438</v>
      </c>
      <c r="W1481" s="8" t="s">
        <v>7309</v>
      </c>
      <c r="X1481" s="8">
        <v>13.6</v>
      </c>
      <c r="Y1481" s="10">
        <f t="shared" si="106"/>
        <v>8160</v>
      </c>
      <c r="Z1481" s="10">
        <f>IFERROR(INDEX(EFs!B:B,MATCH(P1481,EFs!A:A,0))*Dataset!Y1481/1000,0)</f>
        <v>7.4124862353600003</v>
      </c>
      <c r="AA1481">
        <v>32.711086000000002</v>
      </c>
      <c r="AB1481">
        <v>-117.165165</v>
      </c>
      <c r="AC1481">
        <v>1</v>
      </c>
      <c r="AD1481" t="s">
        <v>18387</v>
      </c>
      <c r="AE1481">
        <v>550</v>
      </c>
      <c r="AF1481" t="s">
        <v>18661</v>
      </c>
      <c r="AI1481" t="s">
        <v>18389</v>
      </c>
      <c r="AJ1481" t="s">
        <v>18390</v>
      </c>
      <c r="AK1481" t="s">
        <v>18391</v>
      </c>
      <c r="AL1481">
        <v>92101</v>
      </c>
      <c r="AM1481" t="s">
        <v>18392</v>
      </c>
      <c r="AN1481" t="s">
        <v>18393</v>
      </c>
    </row>
    <row r="1482" spans="1:40" ht="43.2" x14ac:dyDescent="0.3">
      <c r="A1482" t="s">
        <v>7310</v>
      </c>
      <c r="B1482" s="2" t="s">
        <v>15</v>
      </c>
      <c r="C1482" s="3">
        <v>40025</v>
      </c>
      <c r="D1482" t="s">
        <v>16</v>
      </c>
      <c r="E1482" t="s">
        <v>7305</v>
      </c>
      <c r="F1482" t="s">
        <v>7306</v>
      </c>
      <c r="G1482" t="s">
        <v>7307</v>
      </c>
      <c r="H1482" s="2" t="s">
        <v>19</v>
      </c>
      <c r="I1482" s="2" t="s">
        <v>20</v>
      </c>
      <c r="J1482" s="1" t="s">
        <v>7311</v>
      </c>
      <c r="K1482" s="1">
        <f t="shared" si="104"/>
        <v>1</v>
      </c>
      <c r="L1482" s="1">
        <f t="shared" si="104"/>
        <v>0</v>
      </c>
      <c r="M1482" s="1">
        <f t="shared" si="104"/>
        <v>0</v>
      </c>
      <c r="N1482" s="1">
        <f t="shared" si="103"/>
        <v>0</v>
      </c>
      <c r="O1482" s="1">
        <f t="shared" si="105"/>
        <v>1</v>
      </c>
      <c r="P1482" s="1" t="s">
        <v>18346</v>
      </c>
      <c r="Q1482" s="1" t="s">
        <v>18355</v>
      </c>
      <c r="R1482" s="1">
        <v>300</v>
      </c>
      <c r="S1482" s="9">
        <f t="shared" si="107"/>
        <v>223.71</v>
      </c>
      <c r="T1482" s="3">
        <v>44438</v>
      </c>
      <c r="U1482" s="8" t="s">
        <v>7312</v>
      </c>
      <c r="V1482" s="3">
        <v>44438</v>
      </c>
      <c r="W1482" s="8" t="s">
        <v>7313</v>
      </c>
      <c r="X1482" s="8">
        <v>19.8</v>
      </c>
      <c r="Y1482" s="10">
        <f t="shared" si="106"/>
        <v>4429.4580000000005</v>
      </c>
      <c r="Z1482" s="10">
        <f>IFERROR(INDEX(EFs!B:B,MATCH(P1482,EFs!A:A,0))*Dataset!Y1482/1000,0)</f>
        <v>4.0236882910668186</v>
      </c>
      <c r="AA1482">
        <v>32.711086000000002</v>
      </c>
      <c r="AB1482">
        <v>-117.165165</v>
      </c>
      <c r="AC1482">
        <v>1</v>
      </c>
      <c r="AD1482" t="s">
        <v>18387</v>
      </c>
      <c r="AE1482">
        <v>550</v>
      </c>
      <c r="AF1482" t="s">
        <v>18661</v>
      </c>
      <c r="AI1482" t="s">
        <v>18389</v>
      </c>
      <c r="AJ1482" t="s">
        <v>18390</v>
      </c>
      <c r="AK1482" t="s">
        <v>18391</v>
      </c>
      <c r="AL1482">
        <v>92101</v>
      </c>
      <c r="AM1482" t="s">
        <v>18392</v>
      </c>
      <c r="AN1482" t="s">
        <v>18393</v>
      </c>
    </row>
    <row r="1483" spans="1:40" ht="43.2" x14ac:dyDescent="0.3">
      <c r="A1483" t="s">
        <v>7314</v>
      </c>
      <c r="B1483" s="2" t="s">
        <v>15</v>
      </c>
      <c r="C1483" s="3">
        <v>40025</v>
      </c>
      <c r="D1483" t="s">
        <v>25</v>
      </c>
      <c r="E1483" t="s">
        <v>7315</v>
      </c>
      <c r="G1483" t="s">
        <v>7316</v>
      </c>
      <c r="H1483" s="2" t="s">
        <v>83</v>
      </c>
      <c r="I1483" s="2" t="s">
        <v>84</v>
      </c>
      <c r="J1483" s="1" t="s">
        <v>7317</v>
      </c>
      <c r="K1483" s="1">
        <f t="shared" si="104"/>
        <v>1</v>
      </c>
      <c r="L1483" s="1">
        <f t="shared" si="104"/>
        <v>0</v>
      </c>
      <c r="M1483" s="1">
        <f t="shared" si="104"/>
        <v>0</v>
      </c>
      <c r="N1483" s="1">
        <f t="shared" si="103"/>
        <v>0</v>
      </c>
      <c r="O1483" s="1">
        <f t="shared" si="105"/>
        <v>1</v>
      </c>
      <c r="P1483" s="1" t="s">
        <v>18346</v>
      </c>
      <c r="Q1483" s="1" t="s">
        <v>18355</v>
      </c>
      <c r="R1483" s="1">
        <v>100</v>
      </c>
      <c r="S1483" s="9">
        <f t="shared" si="107"/>
        <v>74.570000000000007</v>
      </c>
      <c r="T1483" s="8"/>
      <c r="U1483" s="8"/>
      <c r="V1483" s="8"/>
      <c r="W1483" s="8"/>
      <c r="X1483" s="8"/>
      <c r="Y1483" s="10">
        <f t="shared" si="106"/>
        <v>0</v>
      </c>
      <c r="Z1483" s="10">
        <f>IFERROR(INDEX(EFs!B:B,MATCH(P1483,EFs!A:A,0))*Dataset!Y1483/1000,0)</f>
        <v>0</v>
      </c>
      <c r="AA1483">
        <v>32.629719000000001</v>
      </c>
      <c r="AB1483">
        <v>-117.08569</v>
      </c>
      <c r="AC1483">
        <v>1</v>
      </c>
      <c r="AD1483" t="s">
        <v>18387</v>
      </c>
      <c r="AE1483">
        <v>555</v>
      </c>
      <c r="AF1483" t="s">
        <v>18388</v>
      </c>
      <c r="AI1483" t="s">
        <v>18406</v>
      </c>
      <c r="AJ1483" t="s">
        <v>18390</v>
      </c>
      <c r="AK1483" t="s">
        <v>18391</v>
      </c>
      <c r="AL1483">
        <v>91910</v>
      </c>
      <c r="AM1483" t="s">
        <v>18392</v>
      </c>
      <c r="AN1483" t="s">
        <v>18393</v>
      </c>
    </row>
    <row r="1484" spans="1:40" ht="28.8" x14ac:dyDescent="0.3">
      <c r="A1484" t="s">
        <v>7318</v>
      </c>
      <c r="B1484" s="2" t="s">
        <v>15</v>
      </c>
      <c r="C1484" s="3">
        <v>40025</v>
      </c>
      <c r="D1484" t="s">
        <v>25</v>
      </c>
      <c r="E1484" t="s">
        <v>7319</v>
      </c>
      <c r="G1484" t="s">
        <v>7320</v>
      </c>
      <c r="H1484" s="2" t="s">
        <v>235</v>
      </c>
      <c r="I1484" s="2" t="s">
        <v>236</v>
      </c>
      <c r="J1484" s="1" t="s">
        <v>7321</v>
      </c>
      <c r="K1484" s="1">
        <f t="shared" si="104"/>
        <v>1</v>
      </c>
      <c r="L1484" s="1">
        <f t="shared" si="104"/>
        <v>0</v>
      </c>
      <c r="M1484" s="1">
        <f t="shared" si="104"/>
        <v>0</v>
      </c>
      <c r="N1484" s="1">
        <f t="shared" si="103"/>
        <v>0</v>
      </c>
      <c r="O1484" s="1">
        <f t="shared" si="105"/>
        <v>1</v>
      </c>
      <c r="P1484" s="1" t="s">
        <v>18346</v>
      </c>
      <c r="Q1484" s="1" t="s">
        <v>18355</v>
      </c>
      <c r="R1484" s="1">
        <v>355</v>
      </c>
      <c r="S1484" s="9">
        <f t="shared" si="107"/>
        <v>264.7235</v>
      </c>
      <c r="T1484" s="3">
        <v>44561</v>
      </c>
      <c r="U1484" s="8" t="s">
        <v>7322</v>
      </c>
      <c r="V1484" s="3">
        <v>44770</v>
      </c>
      <c r="W1484" s="8" t="s">
        <v>2847</v>
      </c>
      <c r="X1484" s="8">
        <v>-193.6</v>
      </c>
      <c r="Y1484" s="10">
        <f t="shared" si="106"/>
        <v>-51250.469599999997</v>
      </c>
      <c r="Z1484" s="10">
        <f>IFERROR(INDEX(EFs!B:B,MATCH(P1484,EFs!A:A,0))*Dataset!Y1484/1000,0)</f>
        <v>-46.555563782565706</v>
      </c>
      <c r="AA1484">
        <v>32.774918999999997</v>
      </c>
      <c r="AB1484">
        <v>-117.139894</v>
      </c>
      <c r="AC1484">
        <v>1</v>
      </c>
      <c r="AD1484" t="s">
        <v>18387</v>
      </c>
      <c r="AE1484">
        <v>8757</v>
      </c>
      <c r="AF1484" t="s">
        <v>18433</v>
      </c>
      <c r="AI1484" t="s">
        <v>18389</v>
      </c>
      <c r="AJ1484" t="s">
        <v>18390</v>
      </c>
      <c r="AK1484" t="s">
        <v>18391</v>
      </c>
      <c r="AL1484">
        <v>92108</v>
      </c>
      <c r="AM1484" t="s">
        <v>18392</v>
      </c>
      <c r="AN1484" t="s">
        <v>18393</v>
      </c>
    </row>
    <row r="1485" spans="1:40" ht="28.8" x14ac:dyDescent="0.3">
      <c r="A1485" t="s">
        <v>7323</v>
      </c>
      <c r="B1485" s="2" t="s">
        <v>15</v>
      </c>
      <c r="C1485" s="3">
        <v>40025</v>
      </c>
      <c r="D1485" t="s">
        <v>25</v>
      </c>
      <c r="E1485" t="s">
        <v>7324</v>
      </c>
      <c r="F1485" t="s">
        <v>7325</v>
      </c>
      <c r="G1485" t="s">
        <v>7326</v>
      </c>
      <c r="H1485" s="2" t="s">
        <v>781</v>
      </c>
      <c r="I1485" s="2" t="s">
        <v>782</v>
      </c>
      <c r="J1485" s="1" t="s">
        <v>7327</v>
      </c>
      <c r="K1485" s="1">
        <f t="shared" si="104"/>
        <v>1</v>
      </c>
      <c r="L1485" s="1">
        <f t="shared" si="104"/>
        <v>0</v>
      </c>
      <c r="M1485" s="1">
        <f t="shared" si="104"/>
        <v>0</v>
      </c>
      <c r="N1485" s="1">
        <f t="shared" si="103"/>
        <v>0</v>
      </c>
      <c r="O1485" s="1">
        <f t="shared" si="105"/>
        <v>1</v>
      </c>
      <c r="P1485" s="1" t="s">
        <v>18346</v>
      </c>
      <c r="Q1485" s="1" t="s">
        <v>18355</v>
      </c>
      <c r="R1485" s="1">
        <v>275</v>
      </c>
      <c r="S1485" s="9">
        <f t="shared" si="107"/>
        <v>205.0675</v>
      </c>
      <c r="T1485" s="3">
        <v>44553</v>
      </c>
      <c r="U1485" s="8" t="s">
        <v>7309</v>
      </c>
      <c r="V1485" s="3">
        <v>44579</v>
      </c>
      <c r="W1485" s="8" t="s">
        <v>7328</v>
      </c>
      <c r="X1485" s="8">
        <v>5.4</v>
      </c>
      <c r="Y1485" s="10">
        <f t="shared" si="106"/>
        <v>1107.3645000000001</v>
      </c>
      <c r="Z1485" s="10">
        <f>IFERROR(INDEX(EFs!B:B,MATCH(P1485,EFs!A:A,0))*Dataset!Y1485/1000,0)</f>
        <v>1.0059220727667046</v>
      </c>
      <c r="AA1485">
        <v>32.904342</v>
      </c>
      <c r="AB1485">
        <v>-117.21401400000001</v>
      </c>
      <c r="AC1485">
        <v>0.8</v>
      </c>
      <c r="AD1485" t="s">
        <v>18387</v>
      </c>
      <c r="AE1485">
        <v>4215</v>
      </c>
      <c r="AF1485" t="s">
        <v>18611</v>
      </c>
      <c r="AI1485" t="s">
        <v>18389</v>
      </c>
      <c r="AJ1485" t="s">
        <v>18390</v>
      </c>
      <c r="AK1485" t="s">
        <v>18391</v>
      </c>
      <c r="AL1485">
        <v>92121</v>
      </c>
      <c r="AM1485" t="s">
        <v>18392</v>
      </c>
      <c r="AN1485" t="s">
        <v>18393</v>
      </c>
    </row>
    <row r="1486" spans="1:40" ht="28.8" x14ac:dyDescent="0.3">
      <c r="A1486" t="s">
        <v>7329</v>
      </c>
      <c r="B1486" s="2" t="s">
        <v>15</v>
      </c>
      <c r="C1486" s="3">
        <v>40025</v>
      </c>
      <c r="D1486" t="s">
        <v>25</v>
      </c>
      <c r="E1486" t="s">
        <v>7330</v>
      </c>
      <c r="F1486" t="s">
        <v>27</v>
      </c>
      <c r="G1486" t="s">
        <v>7331</v>
      </c>
      <c r="H1486" s="2" t="s">
        <v>1061</v>
      </c>
      <c r="I1486" s="2" t="s">
        <v>53</v>
      </c>
      <c r="J1486" s="1" t="s">
        <v>7332</v>
      </c>
      <c r="K1486" s="1">
        <f t="shared" si="104"/>
        <v>1</v>
      </c>
      <c r="L1486" s="1">
        <f t="shared" si="104"/>
        <v>0</v>
      </c>
      <c r="M1486" s="1">
        <f t="shared" si="104"/>
        <v>0</v>
      </c>
      <c r="N1486" s="1">
        <f t="shared" si="103"/>
        <v>0</v>
      </c>
      <c r="O1486" s="1">
        <f t="shared" si="105"/>
        <v>1</v>
      </c>
      <c r="P1486" s="1" t="s">
        <v>18346</v>
      </c>
      <c r="Q1486" s="1" t="s">
        <v>18355</v>
      </c>
      <c r="R1486" s="1">
        <v>60</v>
      </c>
      <c r="S1486" s="9">
        <f t="shared" si="107"/>
        <v>44.742000000000004</v>
      </c>
      <c r="T1486" s="3">
        <v>44628</v>
      </c>
      <c r="U1486" s="8" t="s">
        <v>7333</v>
      </c>
      <c r="V1486" s="3">
        <v>44628</v>
      </c>
      <c r="W1486" s="8" t="s">
        <v>678</v>
      </c>
      <c r="X1486" s="8">
        <v>2.9</v>
      </c>
      <c r="Y1486" s="10">
        <f t="shared" si="106"/>
        <v>129.7518</v>
      </c>
      <c r="Z1486" s="10">
        <f>IFERROR(INDEX(EFs!B:B,MATCH(P1486,EFs!A:A,0))*Dataset!Y1486/1000,0)</f>
        <v>0.11786561660700781</v>
      </c>
      <c r="AA1486">
        <v>33.221286999999997</v>
      </c>
      <c r="AB1486">
        <v>-117.248295</v>
      </c>
      <c r="AC1486">
        <v>0.9</v>
      </c>
      <c r="AD1486" t="s">
        <v>18394</v>
      </c>
      <c r="AE1486">
        <v>247</v>
      </c>
      <c r="AF1486" t="s">
        <v>19118</v>
      </c>
      <c r="AI1486" t="s">
        <v>18416</v>
      </c>
      <c r="AJ1486" t="s">
        <v>18390</v>
      </c>
      <c r="AK1486" t="s">
        <v>18391</v>
      </c>
      <c r="AL1486">
        <v>92083</v>
      </c>
      <c r="AM1486" t="s">
        <v>18392</v>
      </c>
      <c r="AN1486" t="s">
        <v>18397</v>
      </c>
    </row>
    <row r="1487" spans="1:40" ht="28.8" x14ac:dyDescent="0.3">
      <c r="A1487" t="s">
        <v>7334</v>
      </c>
      <c r="B1487" s="2" t="s">
        <v>15</v>
      </c>
      <c r="C1487" s="3">
        <v>40025</v>
      </c>
      <c r="D1487" t="s">
        <v>25</v>
      </c>
      <c r="E1487" t="s">
        <v>7335</v>
      </c>
      <c r="F1487" t="s">
        <v>7336</v>
      </c>
      <c r="G1487" t="s">
        <v>7337</v>
      </c>
      <c r="H1487" s="2" t="s">
        <v>781</v>
      </c>
      <c r="I1487" s="2" t="s">
        <v>782</v>
      </c>
      <c r="J1487" s="1" t="s">
        <v>7338</v>
      </c>
      <c r="K1487" s="1">
        <f t="shared" si="104"/>
        <v>1</v>
      </c>
      <c r="L1487" s="1">
        <f t="shared" si="104"/>
        <v>0</v>
      </c>
      <c r="M1487" s="1">
        <f t="shared" si="104"/>
        <v>0</v>
      </c>
      <c r="N1487" s="1">
        <f t="shared" si="103"/>
        <v>0</v>
      </c>
      <c r="O1487" s="1">
        <f t="shared" si="105"/>
        <v>1</v>
      </c>
      <c r="P1487" s="1" t="s">
        <v>18346</v>
      </c>
      <c r="Q1487" s="1" t="s">
        <v>18355</v>
      </c>
      <c r="R1487" s="1">
        <v>211</v>
      </c>
      <c r="S1487" s="9">
        <f t="shared" si="107"/>
        <v>157.34270000000001</v>
      </c>
      <c r="T1487" s="3">
        <v>44561</v>
      </c>
      <c r="U1487" s="8" t="s">
        <v>7339</v>
      </c>
      <c r="V1487" s="3">
        <v>44650</v>
      </c>
      <c r="W1487" s="8" t="s">
        <v>7340</v>
      </c>
      <c r="X1487" s="8">
        <v>16.899999999999999</v>
      </c>
      <c r="Y1487" s="10">
        <f t="shared" si="106"/>
        <v>2659.0916299999999</v>
      </c>
      <c r="Z1487" s="10">
        <f>IFERROR(INDEX(EFs!B:B,MATCH(P1487,EFs!A:A,0))*Dataset!Y1487/1000,0)</f>
        <v>2.415500012982351</v>
      </c>
      <c r="AA1487">
        <v>32.897920999999997</v>
      </c>
      <c r="AB1487">
        <v>-117.22294599999999</v>
      </c>
      <c r="AC1487">
        <v>1</v>
      </c>
      <c r="AD1487" t="s">
        <v>18387</v>
      </c>
      <c r="AE1487">
        <v>10788</v>
      </c>
      <c r="AF1487" t="s">
        <v>18650</v>
      </c>
      <c r="AI1487" t="s">
        <v>18389</v>
      </c>
      <c r="AJ1487" t="s">
        <v>18390</v>
      </c>
      <c r="AK1487" t="s">
        <v>18391</v>
      </c>
      <c r="AL1487">
        <v>92121</v>
      </c>
      <c r="AM1487" t="s">
        <v>18392</v>
      </c>
      <c r="AN1487" t="s">
        <v>18393</v>
      </c>
    </row>
    <row r="1488" spans="1:40" ht="28.8" x14ac:dyDescent="0.3">
      <c r="A1488" t="s">
        <v>7341</v>
      </c>
      <c r="B1488" s="2" t="s">
        <v>15</v>
      </c>
      <c r="C1488" s="3">
        <v>40025</v>
      </c>
      <c r="D1488" t="s">
        <v>25</v>
      </c>
      <c r="E1488" t="s">
        <v>6946</v>
      </c>
      <c r="G1488" t="s">
        <v>7342</v>
      </c>
      <c r="H1488" s="2" t="s">
        <v>781</v>
      </c>
      <c r="I1488" s="2" t="s">
        <v>782</v>
      </c>
      <c r="J1488" s="1" t="s">
        <v>7343</v>
      </c>
      <c r="K1488" s="1">
        <f t="shared" si="104"/>
        <v>1</v>
      </c>
      <c r="L1488" s="1">
        <f t="shared" si="104"/>
        <v>0</v>
      </c>
      <c r="M1488" s="1">
        <f t="shared" si="104"/>
        <v>0</v>
      </c>
      <c r="N1488" s="1">
        <f t="shared" si="103"/>
        <v>0</v>
      </c>
      <c r="O1488" s="1">
        <f t="shared" si="105"/>
        <v>1</v>
      </c>
      <c r="P1488" s="1" t="s">
        <v>18346</v>
      </c>
      <c r="Q1488" s="1" t="s">
        <v>18355</v>
      </c>
      <c r="R1488" s="1">
        <v>390</v>
      </c>
      <c r="S1488" s="9">
        <f t="shared" si="107"/>
        <v>290.82300000000004</v>
      </c>
      <c r="T1488" s="3">
        <v>44372</v>
      </c>
      <c r="U1488" s="8" t="s">
        <v>7344</v>
      </c>
      <c r="V1488" s="3">
        <v>44747</v>
      </c>
      <c r="W1488" s="8" t="s">
        <v>7345</v>
      </c>
      <c r="X1488" s="8">
        <v>20.6</v>
      </c>
      <c r="Y1488" s="10">
        <f t="shared" si="106"/>
        <v>5990.9538000000011</v>
      </c>
      <c r="Z1488" s="10">
        <f>IFERROR(INDEX(EFs!B:B,MATCH(P1488,EFs!A:A,0))*Dataset!Y1488/1000,0)</f>
        <v>5.4421400219580507</v>
      </c>
      <c r="AA1488">
        <v>32.874127000000001</v>
      </c>
      <c r="AB1488">
        <v>-117.21026999999999</v>
      </c>
      <c r="AC1488">
        <v>1</v>
      </c>
      <c r="AD1488" t="s">
        <v>18387</v>
      </c>
      <c r="AE1488">
        <v>4365</v>
      </c>
      <c r="AF1488" t="s">
        <v>18760</v>
      </c>
      <c r="AI1488" t="s">
        <v>18389</v>
      </c>
      <c r="AJ1488" t="s">
        <v>18390</v>
      </c>
      <c r="AK1488" t="s">
        <v>18391</v>
      </c>
      <c r="AL1488">
        <v>92121</v>
      </c>
      <c r="AM1488" t="s">
        <v>18392</v>
      </c>
      <c r="AN1488" t="s">
        <v>18393</v>
      </c>
    </row>
    <row r="1489" spans="1:40" ht="28.8" x14ac:dyDescent="0.3">
      <c r="A1489" t="s">
        <v>7346</v>
      </c>
      <c r="B1489" s="2" t="s">
        <v>15</v>
      </c>
      <c r="C1489" s="3">
        <v>40025</v>
      </c>
      <c r="D1489" t="s">
        <v>25</v>
      </c>
      <c r="E1489" t="s">
        <v>6946</v>
      </c>
      <c r="G1489" t="s">
        <v>7342</v>
      </c>
      <c r="H1489" s="2" t="s">
        <v>781</v>
      </c>
      <c r="I1489" s="2" t="s">
        <v>782</v>
      </c>
      <c r="J1489" s="1" t="s">
        <v>7347</v>
      </c>
      <c r="K1489" s="1">
        <f t="shared" si="104"/>
        <v>1</v>
      </c>
      <c r="L1489" s="1">
        <f t="shared" si="104"/>
        <v>0</v>
      </c>
      <c r="M1489" s="1">
        <f t="shared" si="104"/>
        <v>0</v>
      </c>
      <c r="N1489" s="1">
        <f t="shared" si="103"/>
        <v>0</v>
      </c>
      <c r="O1489" s="1">
        <f t="shared" si="105"/>
        <v>1</v>
      </c>
      <c r="P1489" s="1" t="s">
        <v>18346</v>
      </c>
      <c r="Q1489" s="1" t="s">
        <v>18355</v>
      </c>
      <c r="R1489" s="1">
        <v>375</v>
      </c>
      <c r="S1489" s="9">
        <f t="shared" si="107"/>
        <v>279.63749999999999</v>
      </c>
      <c r="T1489" s="3">
        <v>44372</v>
      </c>
      <c r="U1489" s="8" t="s">
        <v>7348</v>
      </c>
      <c r="V1489" s="3">
        <v>44747</v>
      </c>
      <c r="W1489" s="8" t="s">
        <v>2551</v>
      </c>
      <c r="X1489" s="8">
        <v>20.5</v>
      </c>
      <c r="Y1489" s="10">
        <f t="shared" si="106"/>
        <v>5732.5687499999995</v>
      </c>
      <c r="Z1489" s="10">
        <f>IFERROR(INDEX(EFs!B:B,MATCH(P1489,EFs!A:A,0))*Dataset!Y1489/1000,0)</f>
        <v>5.2074248716458191</v>
      </c>
      <c r="AA1489">
        <v>32.874127000000001</v>
      </c>
      <c r="AB1489">
        <v>-117.21026999999999</v>
      </c>
      <c r="AC1489">
        <v>1</v>
      </c>
      <c r="AD1489" t="s">
        <v>18387</v>
      </c>
      <c r="AE1489">
        <v>4365</v>
      </c>
      <c r="AF1489" t="s">
        <v>18760</v>
      </c>
      <c r="AI1489" t="s">
        <v>18389</v>
      </c>
      <c r="AJ1489" t="s">
        <v>18390</v>
      </c>
      <c r="AK1489" t="s">
        <v>18391</v>
      </c>
      <c r="AL1489">
        <v>92121</v>
      </c>
      <c r="AM1489" t="s">
        <v>18392</v>
      </c>
      <c r="AN1489" t="s">
        <v>18393</v>
      </c>
    </row>
    <row r="1490" spans="1:40" ht="28.8" x14ac:dyDescent="0.3">
      <c r="A1490" t="s">
        <v>7349</v>
      </c>
      <c r="B1490" s="2" t="s">
        <v>15</v>
      </c>
      <c r="C1490" s="3">
        <v>40025</v>
      </c>
      <c r="D1490" t="s">
        <v>25</v>
      </c>
      <c r="E1490" t="s">
        <v>6946</v>
      </c>
      <c r="G1490" t="s">
        <v>7342</v>
      </c>
      <c r="H1490" s="2" t="s">
        <v>781</v>
      </c>
      <c r="I1490" s="2" t="s">
        <v>782</v>
      </c>
      <c r="J1490" s="1" t="s">
        <v>7350</v>
      </c>
      <c r="K1490" s="1">
        <f t="shared" si="104"/>
        <v>1</v>
      </c>
      <c r="L1490" s="1">
        <f t="shared" si="104"/>
        <v>0</v>
      </c>
      <c r="M1490" s="1">
        <f t="shared" si="104"/>
        <v>0</v>
      </c>
      <c r="N1490" s="1">
        <f t="shared" si="103"/>
        <v>0</v>
      </c>
      <c r="O1490" s="1">
        <f t="shared" si="105"/>
        <v>1</v>
      </c>
      <c r="P1490" s="1" t="s">
        <v>18346</v>
      </c>
      <c r="Q1490" s="1" t="s">
        <v>18355</v>
      </c>
      <c r="R1490" s="1">
        <v>749</v>
      </c>
      <c r="S1490" s="9">
        <f t="shared" si="107"/>
        <v>558.52930000000003</v>
      </c>
      <c r="T1490" s="3">
        <v>44372</v>
      </c>
      <c r="U1490" s="8" t="s">
        <v>1551</v>
      </c>
      <c r="V1490" s="3">
        <v>44747</v>
      </c>
      <c r="W1490" s="8" t="s">
        <v>6692</v>
      </c>
      <c r="X1490" s="8">
        <v>24</v>
      </c>
      <c r="Y1490" s="10">
        <f t="shared" si="106"/>
        <v>13404.7032</v>
      </c>
      <c r="Z1490" s="10">
        <f>IFERROR(INDEX(EFs!B:B,MATCH(P1490,EFs!A:A,0))*Dataset!Y1490/1000,0)</f>
        <v>12.176737494986048</v>
      </c>
      <c r="AA1490">
        <v>32.874127000000001</v>
      </c>
      <c r="AB1490">
        <v>-117.21026999999999</v>
      </c>
      <c r="AC1490">
        <v>1</v>
      </c>
      <c r="AD1490" t="s">
        <v>18387</v>
      </c>
      <c r="AE1490">
        <v>4365</v>
      </c>
      <c r="AF1490" t="s">
        <v>18760</v>
      </c>
      <c r="AI1490" t="s">
        <v>18389</v>
      </c>
      <c r="AJ1490" t="s">
        <v>18390</v>
      </c>
      <c r="AK1490" t="s">
        <v>18391</v>
      </c>
      <c r="AL1490">
        <v>92121</v>
      </c>
      <c r="AM1490" t="s">
        <v>18392</v>
      </c>
      <c r="AN1490" t="s">
        <v>18393</v>
      </c>
    </row>
    <row r="1491" spans="1:40" ht="28.8" x14ac:dyDescent="0.3">
      <c r="A1491" t="s">
        <v>7351</v>
      </c>
      <c r="B1491" s="2" t="s">
        <v>15</v>
      </c>
      <c r="C1491" s="3">
        <v>40025</v>
      </c>
      <c r="D1491" t="s">
        <v>25</v>
      </c>
      <c r="E1491" t="s">
        <v>7352</v>
      </c>
      <c r="G1491" t="s">
        <v>7353</v>
      </c>
      <c r="H1491" s="2" t="s">
        <v>235</v>
      </c>
      <c r="I1491" s="2" t="s">
        <v>236</v>
      </c>
      <c r="J1491" s="1" t="s">
        <v>7354</v>
      </c>
      <c r="K1491" s="1">
        <f t="shared" si="104"/>
        <v>1</v>
      </c>
      <c r="L1491" s="1">
        <f t="shared" si="104"/>
        <v>0</v>
      </c>
      <c r="M1491" s="1">
        <f t="shared" si="104"/>
        <v>0</v>
      </c>
      <c r="N1491" s="1">
        <f t="shared" si="103"/>
        <v>0</v>
      </c>
      <c r="O1491" s="1">
        <f t="shared" si="105"/>
        <v>1</v>
      </c>
      <c r="P1491" s="1" t="s">
        <v>18346</v>
      </c>
      <c r="Q1491" s="1" t="s">
        <v>18355</v>
      </c>
      <c r="R1491" s="1">
        <v>749</v>
      </c>
      <c r="S1491" s="9">
        <f t="shared" si="107"/>
        <v>558.52930000000003</v>
      </c>
      <c r="T1491" s="8"/>
      <c r="U1491" s="8"/>
      <c r="V1491" s="8"/>
      <c r="W1491" s="8"/>
      <c r="X1491" s="8"/>
      <c r="Y1491" s="10">
        <f t="shared" si="106"/>
        <v>0</v>
      </c>
      <c r="Z1491" s="10">
        <f>IFERROR(INDEX(EFs!B:B,MATCH(P1491,EFs!A:A,0))*Dataset!Y1491/1000,0)</f>
        <v>0</v>
      </c>
      <c r="AA1491">
        <v>32.775607999999998</v>
      </c>
      <c r="AB1491">
        <v>-117.12607199999999</v>
      </c>
      <c r="AC1491">
        <v>1</v>
      </c>
      <c r="AD1491" t="s">
        <v>18387</v>
      </c>
      <c r="AE1491">
        <v>3131</v>
      </c>
      <c r="AF1491" t="s">
        <v>18752</v>
      </c>
      <c r="AG1491" t="s">
        <v>18510</v>
      </c>
      <c r="AH1491">
        <v>1020</v>
      </c>
      <c r="AI1491" t="s">
        <v>18389</v>
      </c>
      <c r="AJ1491" t="s">
        <v>18390</v>
      </c>
      <c r="AK1491" t="s">
        <v>18391</v>
      </c>
      <c r="AL1491">
        <v>92108</v>
      </c>
      <c r="AM1491" t="s">
        <v>18392</v>
      </c>
      <c r="AN1491" t="s">
        <v>18393</v>
      </c>
    </row>
    <row r="1492" spans="1:40" ht="43.2" x14ac:dyDescent="0.3">
      <c r="A1492" t="s">
        <v>7355</v>
      </c>
      <c r="B1492" s="2" t="s">
        <v>15</v>
      </c>
      <c r="C1492" s="3">
        <v>40025</v>
      </c>
      <c r="D1492" t="s">
        <v>25</v>
      </c>
      <c r="E1492" t="s">
        <v>7356</v>
      </c>
      <c r="G1492" t="s">
        <v>7357</v>
      </c>
      <c r="H1492" s="2" t="s">
        <v>754</v>
      </c>
      <c r="I1492" s="2" t="s">
        <v>139</v>
      </c>
      <c r="J1492" s="1" t="s">
        <v>7358</v>
      </c>
      <c r="K1492" s="1">
        <f t="shared" si="104"/>
        <v>1</v>
      </c>
      <c r="L1492" s="1">
        <f t="shared" si="104"/>
        <v>0</v>
      </c>
      <c r="M1492" s="1">
        <f t="shared" si="104"/>
        <v>0</v>
      </c>
      <c r="N1492" s="1">
        <f t="shared" si="103"/>
        <v>0</v>
      </c>
      <c r="O1492" s="1">
        <f t="shared" si="105"/>
        <v>1</v>
      </c>
      <c r="P1492" s="1" t="s">
        <v>18346</v>
      </c>
      <c r="Q1492" s="1" t="s">
        <v>18355</v>
      </c>
      <c r="R1492" s="1">
        <v>145</v>
      </c>
      <c r="S1492" s="9">
        <f t="shared" si="107"/>
        <v>108.12650000000001</v>
      </c>
      <c r="T1492" s="3">
        <v>44505</v>
      </c>
      <c r="U1492" s="8" t="s">
        <v>6907</v>
      </c>
      <c r="V1492" s="3">
        <v>44505</v>
      </c>
      <c r="W1492" s="8" t="s">
        <v>7359</v>
      </c>
      <c r="X1492" s="8">
        <v>13.7</v>
      </c>
      <c r="Y1492" s="10">
        <f t="shared" si="106"/>
        <v>1481.33305</v>
      </c>
      <c r="Z1492" s="10">
        <f>IFERROR(INDEX(EFs!B:B,MATCH(P1492,EFs!A:A,0))*Dataset!Y1492/1000,0)</f>
        <v>1.345632456263339</v>
      </c>
      <c r="AA1492">
        <v>32.875915999999997</v>
      </c>
      <c r="AB1492">
        <v>-117.20695499999999</v>
      </c>
      <c r="AC1492">
        <v>0.95</v>
      </c>
      <c r="AD1492" t="s">
        <v>18387</v>
      </c>
      <c r="AE1492">
        <v>9255</v>
      </c>
      <c r="AF1492" t="s">
        <v>18570</v>
      </c>
      <c r="AI1492" t="s">
        <v>18389</v>
      </c>
      <c r="AJ1492" t="s">
        <v>18390</v>
      </c>
      <c r="AK1492" t="s">
        <v>18391</v>
      </c>
      <c r="AL1492">
        <v>92121</v>
      </c>
      <c r="AM1492" t="s">
        <v>18392</v>
      </c>
      <c r="AN1492" t="s">
        <v>18393</v>
      </c>
    </row>
    <row r="1493" spans="1:40" ht="28.8" x14ac:dyDescent="0.3">
      <c r="A1493" t="s">
        <v>7360</v>
      </c>
      <c r="B1493" s="2" t="s">
        <v>15</v>
      </c>
      <c r="C1493" s="3">
        <v>40025</v>
      </c>
      <c r="D1493" t="s">
        <v>25</v>
      </c>
      <c r="E1493" t="s">
        <v>7356</v>
      </c>
      <c r="G1493" t="s">
        <v>7361</v>
      </c>
      <c r="H1493" s="2" t="s">
        <v>754</v>
      </c>
      <c r="I1493" s="2" t="s">
        <v>139</v>
      </c>
      <c r="J1493" s="1" t="s">
        <v>7362</v>
      </c>
      <c r="K1493" s="1">
        <f t="shared" si="104"/>
        <v>1</v>
      </c>
      <c r="L1493" s="1">
        <f t="shared" si="104"/>
        <v>0</v>
      </c>
      <c r="M1493" s="1">
        <f t="shared" si="104"/>
        <v>0</v>
      </c>
      <c r="N1493" s="1">
        <f t="shared" si="103"/>
        <v>0</v>
      </c>
      <c r="O1493" s="1">
        <f t="shared" si="105"/>
        <v>1</v>
      </c>
      <c r="P1493" s="1" t="s">
        <v>18346</v>
      </c>
      <c r="Q1493" s="1" t="s">
        <v>18355</v>
      </c>
      <c r="R1493" s="1">
        <v>299</v>
      </c>
      <c r="S1493" s="9">
        <f t="shared" si="107"/>
        <v>222.96430000000001</v>
      </c>
      <c r="T1493" s="3">
        <v>44505</v>
      </c>
      <c r="U1493" s="8" t="s">
        <v>7363</v>
      </c>
      <c r="V1493" s="3">
        <v>44505</v>
      </c>
      <c r="W1493" s="8" t="s">
        <v>7364</v>
      </c>
      <c r="X1493" s="8">
        <v>11.7</v>
      </c>
      <c r="Y1493" s="10">
        <f t="shared" si="106"/>
        <v>2608.6823100000001</v>
      </c>
      <c r="Z1493" s="10">
        <f>IFERROR(INDEX(EFs!B:B,MATCH(P1493,EFs!A:A,0))*Dataset!Y1493/1000,0)</f>
        <v>2.3697085435419276</v>
      </c>
      <c r="AA1493">
        <v>32.874645999999998</v>
      </c>
      <c r="AB1493">
        <v>-117.206506</v>
      </c>
      <c r="AC1493">
        <v>1</v>
      </c>
      <c r="AD1493" t="s">
        <v>18387</v>
      </c>
      <c r="AE1493">
        <v>4660</v>
      </c>
      <c r="AF1493" t="s">
        <v>18932</v>
      </c>
      <c r="AG1493" t="s">
        <v>18510</v>
      </c>
      <c r="AH1493">
        <v>1025</v>
      </c>
      <c r="AI1493" t="s">
        <v>18389</v>
      </c>
      <c r="AJ1493" t="s">
        <v>18390</v>
      </c>
      <c r="AK1493" t="s">
        <v>18391</v>
      </c>
      <c r="AL1493">
        <v>92122</v>
      </c>
      <c r="AM1493" t="s">
        <v>18392</v>
      </c>
      <c r="AN1493" t="s">
        <v>18393</v>
      </c>
    </row>
    <row r="1494" spans="1:40" ht="28.8" x14ac:dyDescent="0.3">
      <c r="A1494" t="s">
        <v>7365</v>
      </c>
      <c r="B1494" s="2" t="s">
        <v>15</v>
      </c>
      <c r="C1494" s="3">
        <v>40025</v>
      </c>
      <c r="D1494" t="s">
        <v>25</v>
      </c>
      <c r="E1494" t="s">
        <v>7356</v>
      </c>
      <c r="G1494" t="s">
        <v>7361</v>
      </c>
      <c r="H1494" s="2" t="s">
        <v>754</v>
      </c>
      <c r="I1494" s="2" t="s">
        <v>139</v>
      </c>
      <c r="J1494" s="1" t="s">
        <v>7366</v>
      </c>
      <c r="K1494" s="1">
        <f t="shared" si="104"/>
        <v>1</v>
      </c>
      <c r="L1494" s="1">
        <f t="shared" si="104"/>
        <v>0</v>
      </c>
      <c r="M1494" s="1">
        <f t="shared" si="104"/>
        <v>0</v>
      </c>
      <c r="N1494" s="1">
        <f t="shared" si="103"/>
        <v>0</v>
      </c>
      <c r="O1494" s="1">
        <f t="shared" si="105"/>
        <v>1</v>
      </c>
      <c r="P1494" s="1" t="s">
        <v>18346</v>
      </c>
      <c r="Q1494" s="1" t="s">
        <v>18355</v>
      </c>
      <c r="R1494" s="1">
        <v>299</v>
      </c>
      <c r="S1494" s="9">
        <f t="shared" si="107"/>
        <v>222.96430000000001</v>
      </c>
      <c r="T1494" s="3">
        <v>44506</v>
      </c>
      <c r="U1494" s="8" t="s">
        <v>7367</v>
      </c>
      <c r="V1494" s="3">
        <v>44506</v>
      </c>
      <c r="W1494" s="8" t="s">
        <v>7368</v>
      </c>
      <c r="X1494" s="8">
        <v>14.8</v>
      </c>
      <c r="Y1494" s="10">
        <f t="shared" si="106"/>
        <v>3299.8716400000003</v>
      </c>
      <c r="Z1494" s="10">
        <f>IFERROR(INDEX(EFs!B:B,MATCH(P1494,EFs!A:A,0))*Dataset!Y1494/1000,0)</f>
        <v>2.9975800379846609</v>
      </c>
      <c r="AA1494">
        <v>32.874645999999998</v>
      </c>
      <c r="AB1494">
        <v>-117.206506</v>
      </c>
      <c r="AC1494">
        <v>1</v>
      </c>
      <c r="AD1494" t="s">
        <v>18387</v>
      </c>
      <c r="AE1494">
        <v>4660</v>
      </c>
      <c r="AF1494" t="s">
        <v>18932</v>
      </c>
      <c r="AG1494" t="s">
        <v>18510</v>
      </c>
      <c r="AH1494">
        <v>1025</v>
      </c>
      <c r="AI1494" t="s">
        <v>18389</v>
      </c>
      <c r="AJ1494" t="s">
        <v>18390</v>
      </c>
      <c r="AK1494" t="s">
        <v>18391</v>
      </c>
      <c r="AL1494">
        <v>92122</v>
      </c>
      <c r="AM1494" t="s">
        <v>18392</v>
      </c>
      <c r="AN1494" t="s">
        <v>18393</v>
      </c>
    </row>
    <row r="1495" spans="1:40" ht="43.2" x14ac:dyDescent="0.3">
      <c r="A1495" t="s">
        <v>7369</v>
      </c>
      <c r="B1495" s="2" t="s">
        <v>15</v>
      </c>
      <c r="C1495" s="3">
        <v>40025</v>
      </c>
      <c r="D1495" t="s">
        <v>16</v>
      </c>
      <c r="E1495" t="s">
        <v>7370</v>
      </c>
      <c r="F1495" t="s">
        <v>7371</v>
      </c>
      <c r="G1495" t="s">
        <v>7372</v>
      </c>
      <c r="H1495" s="2" t="s">
        <v>106</v>
      </c>
      <c r="I1495" s="2" t="s">
        <v>107</v>
      </c>
      <c r="J1495" s="1" t="s">
        <v>7373</v>
      </c>
      <c r="K1495" s="1">
        <f t="shared" si="104"/>
        <v>0</v>
      </c>
      <c r="L1495" s="1">
        <f t="shared" si="104"/>
        <v>0</v>
      </c>
      <c r="M1495" s="1">
        <f t="shared" si="104"/>
        <v>0</v>
      </c>
      <c r="N1495" s="1">
        <f t="shared" si="103"/>
        <v>1</v>
      </c>
      <c r="O1495" s="1">
        <f t="shared" si="105"/>
        <v>1</v>
      </c>
      <c r="P1495" s="1" t="s">
        <v>18347</v>
      </c>
      <c r="Q1495" s="1">
        <v>215</v>
      </c>
      <c r="R1495" s="1">
        <v>383</v>
      </c>
      <c r="S1495" s="9">
        <f t="shared" si="107"/>
        <v>215</v>
      </c>
      <c r="T1495" s="3">
        <v>44561</v>
      </c>
      <c r="U1495" s="8" t="s">
        <v>7374</v>
      </c>
      <c r="V1495" s="3">
        <v>44697</v>
      </c>
      <c r="W1495" s="8" t="s">
        <v>7375</v>
      </c>
      <c r="X1495" s="8">
        <v>36.1</v>
      </c>
      <c r="Y1495" s="10">
        <f t="shared" si="106"/>
        <v>7761.5</v>
      </c>
      <c r="Z1495" s="10">
        <f>IFERROR(INDEX(EFs!B:B,MATCH(P1495,EFs!A:A,0))*Dataset!Y1495/1000,0)</f>
        <v>6.3946998500000003</v>
      </c>
      <c r="AA1495">
        <v>32.833325000000002</v>
      </c>
      <c r="AB1495">
        <v>-117.128012</v>
      </c>
      <c r="AC1495">
        <v>1</v>
      </c>
      <c r="AD1495" t="s">
        <v>18387</v>
      </c>
      <c r="AE1495">
        <v>9330</v>
      </c>
      <c r="AF1495" t="s">
        <v>19119</v>
      </c>
      <c r="AI1495" t="s">
        <v>18389</v>
      </c>
      <c r="AJ1495" t="s">
        <v>18390</v>
      </c>
      <c r="AK1495" t="s">
        <v>18391</v>
      </c>
      <c r="AL1495">
        <v>92123</v>
      </c>
      <c r="AM1495" t="s">
        <v>18392</v>
      </c>
      <c r="AN1495" t="s">
        <v>18393</v>
      </c>
    </row>
    <row r="1496" spans="1:40" ht="28.8" x14ac:dyDescent="0.3">
      <c r="A1496" t="s">
        <v>7376</v>
      </c>
      <c r="B1496" s="2" t="s">
        <v>15</v>
      </c>
      <c r="C1496" s="3">
        <v>40025</v>
      </c>
      <c r="D1496" t="s">
        <v>25</v>
      </c>
      <c r="E1496" t="s">
        <v>7377</v>
      </c>
      <c r="F1496" t="s">
        <v>72</v>
      </c>
      <c r="G1496" t="s">
        <v>7378</v>
      </c>
      <c r="H1496" s="2" t="s">
        <v>201</v>
      </c>
      <c r="I1496" s="2" t="s">
        <v>46</v>
      </c>
      <c r="J1496" s="1" t="s">
        <v>7379</v>
      </c>
      <c r="K1496" s="1">
        <f t="shared" si="104"/>
        <v>0</v>
      </c>
      <c r="L1496" s="1">
        <f t="shared" si="104"/>
        <v>0</v>
      </c>
      <c r="M1496" s="1">
        <f t="shared" si="104"/>
        <v>0</v>
      </c>
      <c r="N1496" s="1">
        <f t="shared" si="103"/>
        <v>1</v>
      </c>
      <c r="O1496" s="1">
        <f t="shared" si="105"/>
        <v>1</v>
      </c>
      <c r="P1496" s="1" t="s">
        <v>18347</v>
      </c>
      <c r="Q1496" s="1">
        <v>30</v>
      </c>
      <c r="R1496" s="1">
        <v>50.3</v>
      </c>
      <c r="S1496" s="9">
        <f t="shared" si="107"/>
        <v>30</v>
      </c>
      <c r="T1496" s="3">
        <v>44649</v>
      </c>
      <c r="U1496" s="8" t="s">
        <v>7380</v>
      </c>
      <c r="V1496" s="3">
        <v>44649</v>
      </c>
      <c r="W1496" s="8" t="s">
        <v>7381</v>
      </c>
      <c r="X1496" s="8">
        <v>11</v>
      </c>
      <c r="Y1496" s="10">
        <f t="shared" si="106"/>
        <v>330</v>
      </c>
      <c r="Z1496" s="10">
        <f>IFERROR(INDEX(EFs!B:B,MATCH(P1496,EFs!A:A,0))*Dataset!Y1496/1000,0)</f>
        <v>0.27188699999999999</v>
      </c>
      <c r="AA1496">
        <v>32.851801999999999</v>
      </c>
      <c r="AB1496">
        <v>-117.248504</v>
      </c>
      <c r="AC1496">
        <v>1</v>
      </c>
      <c r="AD1496" t="s">
        <v>18387</v>
      </c>
      <c r="AE1496">
        <v>2552</v>
      </c>
      <c r="AF1496" t="s">
        <v>18937</v>
      </c>
      <c r="AI1496" t="s">
        <v>18428</v>
      </c>
      <c r="AJ1496" t="s">
        <v>18390</v>
      </c>
      <c r="AK1496" t="s">
        <v>18391</v>
      </c>
      <c r="AL1496">
        <v>92037</v>
      </c>
      <c r="AM1496" t="s">
        <v>18392</v>
      </c>
      <c r="AN1496" t="s">
        <v>18393</v>
      </c>
    </row>
    <row r="1497" spans="1:40" ht="28.8" x14ac:dyDescent="0.3">
      <c r="A1497" t="s">
        <v>7382</v>
      </c>
      <c r="B1497" s="2" t="s">
        <v>15</v>
      </c>
      <c r="C1497" s="3">
        <v>40025</v>
      </c>
      <c r="D1497" t="s">
        <v>25</v>
      </c>
      <c r="E1497" t="s">
        <v>7383</v>
      </c>
      <c r="F1497" t="s">
        <v>72</v>
      </c>
      <c r="G1497" t="s">
        <v>7384</v>
      </c>
      <c r="H1497" s="2" t="s">
        <v>781</v>
      </c>
      <c r="I1497" s="2" t="s">
        <v>782</v>
      </c>
      <c r="J1497" s="1" t="s">
        <v>7385</v>
      </c>
      <c r="K1497" s="1">
        <f t="shared" si="104"/>
        <v>1</v>
      </c>
      <c r="L1497" s="1">
        <f t="shared" si="104"/>
        <v>0</v>
      </c>
      <c r="M1497" s="1">
        <f t="shared" si="104"/>
        <v>0</v>
      </c>
      <c r="N1497" s="1">
        <f t="shared" si="103"/>
        <v>0</v>
      </c>
      <c r="O1497" s="1">
        <f t="shared" si="105"/>
        <v>1</v>
      </c>
      <c r="P1497" s="1" t="s">
        <v>18346</v>
      </c>
      <c r="Q1497" s="1" t="s">
        <v>18355</v>
      </c>
      <c r="R1497" s="1">
        <v>277</v>
      </c>
      <c r="S1497" s="9">
        <f t="shared" si="107"/>
        <v>206.55889999999999</v>
      </c>
      <c r="T1497" s="3">
        <v>44491</v>
      </c>
      <c r="U1497" s="8" t="s">
        <v>7386</v>
      </c>
      <c r="V1497" s="3">
        <v>44491</v>
      </c>
      <c r="W1497" s="8" t="s">
        <v>7387</v>
      </c>
      <c r="X1497" s="8">
        <v>21.7</v>
      </c>
      <c r="Y1497" s="10">
        <f t="shared" si="106"/>
        <v>4482.3281299999999</v>
      </c>
      <c r="Z1497" s="10">
        <f>IFERROR(INDEX(EFs!B:B,MATCH(P1497,EFs!A:A,0))*Dataset!Y1497/1000,0)</f>
        <v>4.0717151428911675</v>
      </c>
      <c r="AA1497">
        <v>32.898121000000003</v>
      </c>
      <c r="AB1497">
        <v>-117.19250099999999</v>
      </c>
      <c r="AC1497">
        <v>1</v>
      </c>
      <c r="AD1497" t="s">
        <v>18387</v>
      </c>
      <c r="AE1497">
        <v>5975</v>
      </c>
      <c r="AF1497" t="s">
        <v>18622</v>
      </c>
      <c r="AI1497" t="s">
        <v>18389</v>
      </c>
      <c r="AJ1497" t="s">
        <v>18390</v>
      </c>
      <c r="AK1497" t="s">
        <v>18391</v>
      </c>
      <c r="AL1497">
        <v>92121</v>
      </c>
      <c r="AM1497" t="s">
        <v>18392</v>
      </c>
      <c r="AN1497" t="s">
        <v>18393</v>
      </c>
    </row>
    <row r="1498" spans="1:40" ht="57.6" x14ac:dyDescent="0.3">
      <c r="A1498" t="s">
        <v>7388</v>
      </c>
      <c r="B1498" s="2" t="s">
        <v>15</v>
      </c>
      <c r="C1498" s="3">
        <v>40025</v>
      </c>
      <c r="D1498" t="s">
        <v>193</v>
      </c>
      <c r="E1498" t="s">
        <v>7389</v>
      </c>
      <c r="F1498" t="s">
        <v>7390</v>
      </c>
      <c r="G1498" t="s">
        <v>7391</v>
      </c>
      <c r="H1498" s="2" t="s">
        <v>511</v>
      </c>
      <c r="I1498" s="2" t="s">
        <v>75</v>
      </c>
      <c r="J1498" s="1" t="s">
        <v>7392</v>
      </c>
      <c r="K1498" s="1">
        <f t="shared" si="104"/>
        <v>1</v>
      </c>
      <c r="L1498" s="1">
        <f t="shared" si="104"/>
        <v>0</v>
      </c>
      <c r="M1498" s="1">
        <f t="shared" si="104"/>
        <v>0</v>
      </c>
      <c r="N1498" s="1">
        <f t="shared" si="103"/>
        <v>0</v>
      </c>
      <c r="O1498" s="1">
        <f t="shared" si="105"/>
        <v>1</v>
      </c>
      <c r="P1498" s="1" t="s">
        <v>18346</v>
      </c>
      <c r="Q1498" s="1" t="s">
        <v>18355</v>
      </c>
      <c r="R1498" s="1">
        <v>540</v>
      </c>
      <c r="S1498" s="9">
        <f t="shared" si="107"/>
        <v>402.678</v>
      </c>
      <c r="T1498" s="8"/>
      <c r="U1498" s="8"/>
      <c r="V1498" s="8"/>
      <c r="W1498" s="8"/>
      <c r="X1498" s="8"/>
      <c r="Y1498" s="10">
        <f t="shared" si="106"/>
        <v>0</v>
      </c>
      <c r="Z1498" s="10">
        <f>IFERROR(INDEX(EFs!B:B,MATCH(P1498,EFs!A:A,0))*Dataset!Y1498/1000,0)</f>
        <v>0</v>
      </c>
      <c r="AA1498">
        <v>33.048738</v>
      </c>
      <c r="AB1498">
        <v>-117.29615200000001</v>
      </c>
      <c r="AC1498">
        <v>1</v>
      </c>
      <c r="AD1498" t="s">
        <v>18394</v>
      </c>
      <c r="AE1498">
        <v>301</v>
      </c>
      <c r="AF1498" t="s">
        <v>19120</v>
      </c>
      <c r="AI1498" t="s">
        <v>18485</v>
      </c>
      <c r="AJ1498" t="s">
        <v>18390</v>
      </c>
      <c r="AK1498" t="s">
        <v>18391</v>
      </c>
      <c r="AL1498">
        <v>92024</v>
      </c>
      <c r="AM1498" t="s">
        <v>18392</v>
      </c>
      <c r="AN1498" t="s">
        <v>18397</v>
      </c>
    </row>
    <row r="1499" spans="1:40" ht="28.8" x14ac:dyDescent="0.3">
      <c r="A1499" t="s">
        <v>7393</v>
      </c>
      <c r="B1499" s="2" t="s">
        <v>15</v>
      </c>
      <c r="C1499" s="3">
        <v>40025</v>
      </c>
      <c r="D1499" t="s">
        <v>25</v>
      </c>
      <c r="E1499" t="s">
        <v>7394</v>
      </c>
      <c r="F1499" t="s">
        <v>7395</v>
      </c>
      <c r="G1499" t="s">
        <v>7396</v>
      </c>
      <c r="H1499" s="2" t="s">
        <v>1436</v>
      </c>
      <c r="I1499" s="2" t="s">
        <v>98</v>
      </c>
      <c r="J1499" s="1" t="s">
        <v>7397</v>
      </c>
      <c r="K1499" s="1">
        <f t="shared" si="104"/>
        <v>1</v>
      </c>
      <c r="L1499" s="1">
        <f t="shared" si="104"/>
        <v>0</v>
      </c>
      <c r="M1499" s="1">
        <f t="shared" si="104"/>
        <v>0</v>
      </c>
      <c r="N1499" s="1">
        <f t="shared" si="103"/>
        <v>0</v>
      </c>
      <c r="O1499" s="1">
        <f t="shared" si="105"/>
        <v>1</v>
      </c>
      <c r="P1499" s="1" t="s">
        <v>18346</v>
      </c>
      <c r="Q1499" s="1" t="s">
        <v>18355</v>
      </c>
      <c r="R1499" s="1">
        <v>66</v>
      </c>
      <c r="S1499" s="9">
        <f t="shared" si="107"/>
        <v>49.216200000000001</v>
      </c>
      <c r="T1499" s="3">
        <v>44497</v>
      </c>
      <c r="U1499" s="8" t="s">
        <v>7398</v>
      </c>
      <c r="V1499" s="3">
        <v>44497</v>
      </c>
      <c r="W1499" s="8" t="s">
        <v>7237</v>
      </c>
      <c r="X1499" s="8">
        <v>5.9</v>
      </c>
      <c r="Y1499" s="10">
        <f t="shared" si="106"/>
        <v>290.37558000000001</v>
      </c>
      <c r="Z1499" s="10">
        <f>IFERROR(INDEX(EFs!B:B,MATCH(P1499,EFs!A:A,0))*Dataset!Y1499/1000,0)</f>
        <v>0.26377512130326919</v>
      </c>
      <c r="AA1499">
        <v>33.165415000000003</v>
      </c>
      <c r="AB1499">
        <v>-117.344031</v>
      </c>
      <c r="AC1499">
        <v>1</v>
      </c>
      <c r="AD1499" t="s">
        <v>18394</v>
      </c>
      <c r="AE1499">
        <v>1092</v>
      </c>
      <c r="AF1499" t="s">
        <v>19121</v>
      </c>
      <c r="AI1499" t="s">
        <v>18509</v>
      </c>
      <c r="AJ1499" t="s">
        <v>18390</v>
      </c>
      <c r="AK1499" t="s">
        <v>18391</v>
      </c>
      <c r="AL1499">
        <v>92008</v>
      </c>
      <c r="AM1499" t="s">
        <v>18392</v>
      </c>
      <c r="AN1499" t="s">
        <v>18397</v>
      </c>
    </row>
    <row r="1500" spans="1:40" ht="28.8" x14ac:dyDescent="0.3">
      <c r="A1500" t="s">
        <v>7399</v>
      </c>
      <c r="B1500" s="2" t="s">
        <v>15</v>
      </c>
      <c r="C1500" s="3">
        <v>40025</v>
      </c>
      <c r="D1500" t="s">
        <v>25</v>
      </c>
      <c r="E1500" t="s">
        <v>7400</v>
      </c>
      <c r="G1500" t="s">
        <v>7401</v>
      </c>
      <c r="H1500" s="2" t="s">
        <v>554</v>
      </c>
      <c r="I1500" s="2" t="s">
        <v>84</v>
      </c>
      <c r="J1500" s="1" t="s">
        <v>7402</v>
      </c>
      <c r="K1500" s="1">
        <f t="shared" si="104"/>
        <v>0</v>
      </c>
      <c r="L1500" s="1">
        <f t="shared" si="104"/>
        <v>0</v>
      </c>
      <c r="M1500" s="1">
        <f t="shared" si="104"/>
        <v>0</v>
      </c>
      <c r="N1500" s="1">
        <f t="shared" si="103"/>
        <v>1</v>
      </c>
      <c r="O1500" s="1">
        <f t="shared" si="105"/>
        <v>1</v>
      </c>
      <c r="P1500" s="1" t="s">
        <v>18347</v>
      </c>
      <c r="Q1500" s="1" t="s">
        <v>18355</v>
      </c>
      <c r="R1500" s="1">
        <v>60</v>
      </c>
      <c r="S1500" s="9">
        <f t="shared" si="107"/>
        <v>44.742000000000004</v>
      </c>
      <c r="T1500" s="8"/>
      <c r="U1500" s="8"/>
      <c r="V1500" s="8"/>
      <c r="W1500" s="8"/>
      <c r="X1500" s="8"/>
      <c r="Y1500" s="10">
        <f t="shared" si="106"/>
        <v>0</v>
      </c>
      <c r="Z1500" s="10">
        <f>IFERROR(INDEX(EFs!B:B,MATCH(P1500,EFs!A:A,0))*Dataset!Y1500/1000,0)</f>
        <v>0</v>
      </c>
      <c r="AA1500">
        <v>32.666761000000001</v>
      </c>
      <c r="AB1500">
        <v>-117.102862</v>
      </c>
      <c r="AC1500">
        <v>1</v>
      </c>
      <c r="AD1500" t="s">
        <v>18387</v>
      </c>
      <c r="AE1500">
        <v>1889</v>
      </c>
      <c r="AF1500" t="s">
        <v>18872</v>
      </c>
      <c r="AI1500" t="s">
        <v>18491</v>
      </c>
      <c r="AJ1500" t="s">
        <v>18390</v>
      </c>
      <c r="AK1500" t="s">
        <v>18391</v>
      </c>
      <c r="AL1500">
        <v>91950</v>
      </c>
      <c r="AM1500" t="s">
        <v>18392</v>
      </c>
      <c r="AN1500" t="s">
        <v>18393</v>
      </c>
    </row>
    <row r="1501" spans="1:40" ht="43.2" x14ac:dyDescent="0.3">
      <c r="A1501" t="s">
        <v>7403</v>
      </c>
      <c r="B1501" s="2" t="s">
        <v>15</v>
      </c>
      <c r="C1501" s="3">
        <v>40025</v>
      </c>
      <c r="D1501" t="s">
        <v>193</v>
      </c>
      <c r="E1501" t="s">
        <v>7404</v>
      </c>
      <c r="F1501" t="s">
        <v>27</v>
      </c>
      <c r="G1501" t="s">
        <v>7405</v>
      </c>
      <c r="H1501" s="2" t="s">
        <v>1579</v>
      </c>
      <c r="I1501" s="2" t="s">
        <v>30</v>
      </c>
      <c r="J1501" s="1" t="s">
        <v>7406</v>
      </c>
      <c r="K1501" s="1">
        <f t="shared" si="104"/>
        <v>1</v>
      </c>
      <c r="L1501" s="1">
        <f t="shared" si="104"/>
        <v>0</v>
      </c>
      <c r="M1501" s="1">
        <f t="shared" si="104"/>
        <v>0</v>
      </c>
      <c r="N1501" s="1">
        <f t="shared" si="103"/>
        <v>0</v>
      </c>
      <c r="O1501" s="1">
        <f t="shared" si="105"/>
        <v>1</v>
      </c>
      <c r="P1501" s="1" t="s">
        <v>18346</v>
      </c>
      <c r="Q1501" s="1">
        <v>75</v>
      </c>
      <c r="R1501" s="1">
        <v>99</v>
      </c>
      <c r="S1501" s="9">
        <f t="shared" si="107"/>
        <v>75</v>
      </c>
      <c r="T1501" s="3">
        <v>44670</v>
      </c>
      <c r="U1501" s="8" t="s">
        <v>7407</v>
      </c>
      <c r="V1501" s="3">
        <v>44670</v>
      </c>
      <c r="W1501" s="8" t="s">
        <v>7408</v>
      </c>
      <c r="X1501" s="8">
        <v>6.47</v>
      </c>
      <c r="Y1501" s="10">
        <f t="shared" si="106"/>
        <v>485.25</v>
      </c>
      <c r="Z1501" s="10">
        <f>IFERROR(INDEX(EFs!B:B,MATCH(P1501,EFs!A:A,0))*Dataset!Y1501/1000,0)</f>
        <v>0.44079766491524996</v>
      </c>
      <c r="AA1501">
        <v>32.998119000000003</v>
      </c>
      <c r="AB1501">
        <v>-117.058637</v>
      </c>
      <c r="AC1501">
        <v>1</v>
      </c>
      <c r="AD1501" t="s">
        <v>18387</v>
      </c>
      <c r="AE1501">
        <v>15632</v>
      </c>
      <c r="AF1501" t="s">
        <v>18398</v>
      </c>
      <c r="AI1501" t="s">
        <v>18600</v>
      </c>
      <c r="AJ1501" t="s">
        <v>18390</v>
      </c>
      <c r="AK1501" t="s">
        <v>18391</v>
      </c>
      <c r="AL1501">
        <v>92064</v>
      </c>
      <c r="AM1501" t="s">
        <v>18392</v>
      </c>
      <c r="AN1501" t="s">
        <v>18393</v>
      </c>
    </row>
    <row r="1502" spans="1:40" ht="43.2" x14ac:dyDescent="0.3">
      <c r="A1502" t="s">
        <v>7409</v>
      </c>
      <c r="B1502" s="2" t="s">
        <v>15</v>
      </c>
      <c r="C1502" s="3">
        <v>40025</v>
      </c>
      <c r="D1502" t="s">
        <v>193</v>
      </c>
      <c r="E1502" t="s">
        <v>1180</v>
      </c>
      <c r="G1502" t="s">
        <v>7410</v>
      </c>
      <c r="H1502" s="2" t="s">
        <v>431</v>
      </c>
      <c r="I1502" s="2" t="s">
        <v>53</v>
      </c>
      <c r="J1502" s="1" t="s">
        <v>7411</v>
      </c>
      <c r="K1502" s="1">
        <f t="shared" si="104"/>
        <v>1</v>
      </c>
      <c r="L1502" s="1">
        <f t="shared" si="104"/>
        <v>0</v>
      </c>
      <c r="M1502" s="1">
        <f t="shared" si="104"/>
        <v>0</v>
      </c>
      <c r="N1502" s="1">
        <f t="shared" si="103"/>
        <v>0</v>
      </c>
      <c r="O1502" s="1">
        <f t="shared" si="105"/>
        <v>1</v>
      </c>
      <c r="P1502" s="1" t="s">
        <v>18346</v>
      </c>
      <c r="Q1502" s="1">
        <v>125</v>
      </c>
      <c r="R1502" s="1">
        <v>180</v>
      </c>
      <c r="S1502" s="9">
        <f t="shared" si="107"/>
        <v>125</v>
      </c>
      <c r="T1502" s="3">
        <v>44655</v>
      </c>
      <c r="U1502" s="8" t="s">
        <v>7412</v>
      </c>
      <c r="V1502" s="3">
        <v>44655</v>
      </c>
      <c r="W1502" s="8" t="s">
        <v>7413</v>
      </c>
      <c r="X1502" s="8">
        <v>0.7</v>
      </c>
      <c r="Y1502" s="10">
        <f t="shared" si="106"/>
        <v>87.5</v>
      </c>
      <c r="Z1502" s="10">
        <f>IFERROR(INDEX(EFs!B:B,MATCH(P1502,EFs!A:A,0))*Dataset!Y1502/1000,0)</f>
        <v>7.94843805875E-2</v>
      </c>
      <c r="AA1502">
        <v>33.114573</v>
      </c>
      <c r="AB1502">
        <v>-117.220624</v>
      </c>
      <c r="AC1502">
        <v>0.7</v>
      </c>
      <c r="AD1502" t="s">
        <v>18408</v>
      </c>
      <c r="AF1502" t="s">
        <v>19122</v>
      </c>
      <c r="AI1502" t="s">
        <v>18466</v>
      </c>
      <c r="AJ1502" t="s">
        <v>18390</v>
      </c>
      <c r="AK1502" t="s">
        <v>18391</v>
      </c>
      <c r="AL1502">
        <v>92078</v>
      </c>
      <c r="AM1502" t="s">
        <v>18392</v>
      </c>
      <c r="AN1502" t="s">
        <v>18397</v>
      </c>
    </row>
    <row r="1503" spans="1:40" ht="57.6" x14ac:dyDescent="0.3">
      <c r="A1503" t="s">
        <v>7414</v>
      </c>
      <c r="B1503" s="2" t="s">
        <v>15</v>
      </c>
      <c r="C1503" s="3">
        <v>40025</v>
      </c>
      <c r="D1503" t="s">
        <v>193</v>
      </c>
      <c r="E1503" t="s">
        <v>7415</v>
      </c>
      <c r="F1503" t="s">
        <v>7416</v>
      </c>
      <c r="G1503" t="s">
        <v>7417</v>
      </c>
      <c r="H1503" s="2" t="s">
        <v>627</v>
      </c>
      <c r="I1503" s="2" t="s">
        <v>306</v>
      </c>
      <c r="J1503" s="1" t="s">
        <v>7418</v>
      </c>
      <c r="K1503" s="1">
        <f t="shared" si="104"/>
        <v>1</v>
      </c>
      <c r="L1503" s="1">
        <f t="shared" si="104"/>
        <v>0</v>
      </c>
      <c r="M1503" s="1">
        <f t="shared" si="104"/>
        <v>0</v>
      </c>
      <c r="N1503" s="1">
        <f t="shared" si="103"/>
        <v>0</v>
      </c>
      <c r="O1503" s="1">
        <f t="shared" si="105"/>
        <v>1</v>
      </c>
      <c r="P1503" s="1" t="s">
        <v>18346</v>
      </c>
      <c r="Q1503" s="1">
        <v>150</v>
      </c>
      <c r="R1503" s="1">
        <v>227</v>
      </c>
      <c r="S1503" s="9">
        <f t="shared" si="107"/>
        <v>150</v>
      </c>
      <c r="T1503" s="3">
        <v>44719</v>
      </c>
      <c r="U1503" s="8" t="s">
        <v>5717</v>
      </c>
      <c r="V1503" s="3">
        <v>44719</v>
      </c>
      <c r="W1503" s="8" t="s">
        <v>580</v>
      </c>
      <c r="X1503" s="8">
        <v>1.6</v>
      </c>
      <c r="Y1503" s="10">
        <f t="shared" si="106"/>
        <v>240</v>
      </c>
      <c r="Z1503" s="10">
        <f>IFERROR(INDEX(EFs!B:B,MATCH(P1503,EFs!A:A,0))*Dataset!Y1503/1000,0)</f>
        <v>0.21801430104</v>
      </c>
      <c r="AA1503">
        <v>32.816169000000002</v>
      </c>
      <c r="AB1503">
        <v>-116.97559800000001</v>
      </c>
      <c r="AC1503">
        <v>0.9</v>
      </c>
      <c r="AD1503" t="s">
        <v>18394</v>
      </c>
      <c r="AE1503">
        <v>1301</v>
      </c>
      <c r="AF1503" t="s">
        <v>19123</v>
      </c>
      <c r="AI1503" t="s">
        <v>18449</v>
      </c>
      <c r="AJ1503" t="s">
        <v>18390</v>
      </c>
      <c r="AK1503" t="s">
        <v>18391</v>
      </c>
      <c r="AL1503">
        <v>92020</v>
      </c>
      <c r="AM1503" t="s">
        <v>18392</v>
      </c>
      <c r="AN1503" t="s">
        <v>18397</v>
      </c>
    </row>
    <row r="1504" spans="1:40" ht="43.2" x14ac:dyDescent="0.3">
      <c r="A1504" t="s">
        <v>7419</v>
      </c>
      <c r="B1504" s="2" t="s">
        <v>15</v>
      </c>
      <c r="C1504" s="3">
        <v>40025</v>
      </c>
      <c r="D1504" t="s">
        <v>16</v>
      </c>
      <c r="E1504" t="s">
        <v>3816</v>
      </c>
      <c r="F1504" t="s">
        <v>72</v>
      </c>
      <c r="G1504" t="s">
        <v>3817</v>
      </c>
      <c r="H1504" s="2" t="s">
        <v>320</v>
      </c>
      <c r="I1504" s="2" t="s">
        <v>46</v>
      </c>
      <c r="J1504" s="1" t="s">
        <v>7420</v>
      </c>
      <c r="K1504" s="1">
        <f t="shared" si="104"/>
        <v>0</v>
      </c>
      <c r="L1504" s="1">
        <f t="shared" si="104"/>
        <v>0</v>
      </c>
      <c r="M1504" s="1">
        <f t="shared" si="104"/>
        <v>1</v>
      </c>
      <c r="N1504" s="1">
        <f t="shared" si="103"/>
        <v>0</v>
      </c>
      <c r="O1504" s="1">
        <f t="shared" si="105"/>
        <v>1</v>
      </c>
      <c r="P1504" s="1" t="s">
        <v>18348</v>
      </c>
      <c r="Q1504" s="1">
        <v>121</v>
      </c>
      <c r="R1504" s="1">
        <v>162</v>
      </c>
      <c r="S1504" s="9">
        <f t="shared" si="107"/>
        <v>121</v>
      </c>
      <c r="T1504" s="3">
        <v>44370</v>
      </c>
      <c r="U1504" s="8" t="s">
        <v>7421</v>
      </c>
      <c r="V1504" s="3">
        <v>44767</v>
      </c>
      <c r="W1504" s="8" t="s">
        <v>3978</v>
      </c>
      <c r="X1504" s="8">
        <v>9.5</v>
      </c>
      <c r="Y1504" s="10">
        <f t="shared" si="106"/>
        <v>1149.5</v>
      </c>
      <c r="Z1504" s="10">
        <f>IFERROR(INDEX(EFs!B:B,MATCH(P1504,EFs!A:A,0))*Dataset!Y1504/1000,0)</f>
        <v>0.83483094899049992</v>
      </c>
      <c r="AA1504">
        <v>32.875765999999999</v>
      </c>
      <c r="AB1504">
        <v>-117.239553</v>
      </c>
      <c r="AC1504">
        <v>0.9</v>
      </c>
      <c r="AD1504" t="s">
        <v>18387</v>
      </c>
      <c r="AE1504">
        <v>9500</v>
      </c>
      <c r="AF1504" t="s">
        <v>18451</v>
      </c>
      <c r="AG1504" t="s">
        <v>18831</v>
      </c>
      <c r="AH1504">
        <v>89</v>
      </c>
      <c r="AI1504" t="s">
        <v>18428</v>
      </c>
      <c r="AJ1504" t="s">
        <v>18390</v>
      </c>
      <c r="AK1504" t="s">
        <v>18391</v>
      </c>
      <c r="AL1504">
        <v>92093</v>
      </c>
      <c r="AM1504" t="s">
        <v>18392</v>
      </c>
      <c r="AN1504" t="s">
        <v>18393</v>
      </c>
    </row>
    <row r="1505" spans="1:40" ht="57.6" x14ac:dyDescent="0.3">
      <c r="A1505" t="s">
        <v>7422</v>
      </c>
      <c r="B1505" s="2" t="s">
        <v>15</v>
      </c>
      <c r="C1505" s="3">
        <v>40025</v>
      </c>
      <c r="D1505" t="s">
        <v>193</v>
      </c>
      <c r="E1505" t="s">
        <v>7423</v>
      </c>
      <c r="F1505" t="s">
        <v>7424</v>
      </c>
      <c r="G1505" t="s">
        <v>7425</v>
      </c>
      <c r="H1505" s="2" t="s">
        <v>444</v>
      </c>
      <c r="I1505" s="2" t="s">
        <v>155</v>
      </c>
      <c r="J1505" s="1" t="s">
        <v>7426</v>
      </c>
      <c r="K1505" s="1">
        <f t="shared" si="104"/>
        <v>1</v>
      </c>
      <c r="L1505" s="1">
        <f t="shared" si="104"/>
        <v>0</v>
      </c>
      <c r="M1505" s="1">
        <f t="shared" si="104"/>
        <v>0</v>
      </c>
      <c r="N1505" s="1">
        <f t="shared" si="103"/>
        <v>0</v>
      </c>
      <c r="O1505" s="1">
        <f t="shared" si="105"/>
        <v>1</v>
      </c>
      <c r="P1505" s="1" t="s">
        <v>18346</v>
      </c>
      <c r="Q1505" s="1">
        <v>186</v>
      </c>
      <c r="R1505" s="1">
        <v>250</v>
      </c>
      <c r="S1505" s="9">
        <f t="shared" si="107"/>
        <v>186</v>
      </c>
      <c r="T1505" s="3">
        <v>44547</v>
      </c>
      <c r="U1505" s="8" t="s">
        <v>7427</v>
      </c>
      <c r="V1505" s="3">
        <v>44547</v>
      </c>
      <c r="W1505" s="8" t="s">
        <v>6577</v>
      </c>
      <c r="X1505" s="8">
        <v>18.899999999999999</v>
      </c>
      <c r="Y1505" s="10">
        <f t="shared" si="106"/>
        <v>3515.3999999999996</v>
      </c>
      <c r="Z1505" s="10">
        <f>IFERROR(INDEX(EFs!B:B,MATCH(P1505,EFs!A:A,0))*Dataset!Y1505/1000,0)</f>
        <v>3.1933644744833996</v>
      </c>
      <c r="AA1505">
        <v>32.985066000000003</v>
      </c>
      <c r="AB1505">
        <v>-116.54128799999999</v>
      </c>
      <c r="AC1505">
        <v>1</v>
      </c>
      <c r="AD1505" t="s">
        <v>18387</v>
      </c>
      <c r="AE1505">
        <v>15108</v>
      </c>
      <c r="AF1505" t="s">
        <v>18913</v>
      </c>
      <c r="AI1505" t="s">
        <v>18474</v>
      </c>
      <c r="AJ1505" t="s">
        <v>18390</v>
      </c>
      <c r="AK1505" t="s">
        <v>18391</v>
      </c>
      <c r="AL1505">
        <v>92036</v>
      </c>
      <c r="AM1505" t="s">
        <v>18392</v>
      </c>
      <c r="AN1505" t="s">
        <v>18407</v>
      </c>
    </row>
    <row r="1506" spans="1:40" ht="57.6" x14ac:dyDescent="0.3">
      <c r="A1506" t="s">
        <v>7428</v>
      </c>
      <c r="B1506" s="2" t="s">
        <v>15</v>
      </c>
      <c r="C1506" s="3">
        <v>40025</v>
      </c>
      <c r="D1506" t="s">
        <v>193</v>
      </c>
      <c r="E1506" t="s">
        <v>4343</v>
      </c>
      <c r="F1506" t="s">
        <v>27</v>
      </c>
      <c r="G1506" t="s">
        <v>7429</v>
      </c>
      <c r="H1506" s="2" t="s">
        <v>45</v>
      </c>
      <c r="I1506" s="2" t="s">
        <v>46</v>
      </c>
      <c r="J1506" s="1" t="s">
        <v>7430</v>
      </c>
      <c r="K1506" s="1">
        <f t="shared" si="104"/>
        <v>1</v>
      </c>
      <c r="L1506" s="1">
        <f t="shared" si="104"/>
        <v>0</v>
      </c>
      <c r="M1506" s="1">
        <f t="shared" si="104"/>
        <v>0</v>
      </c>
      <c r="N1506" s="1">
        <f t="shared" si="103"/>
        <v>0</v>
      </c>
      <c r="O1506" s="1">
        <f t="shared" si="105"/>
        <v>1</v>
      </c>
      <c r="P1506" s="1" t="s">
        <v>18346</v>
      </c>
      <c r="Q1506" s="1">
        <v>125</v>
      </c>
      <c r="R1506" s="1">
        <v>20</v>
      </c>
      <c r="S1506" s="9">
        <f t="shared" si="107"/>
        <v>125</v>
      </c>
      <c r="T1506" s="3">
        <v>44769</v>
      </c>
      <c r="U1506" s="8" t="s">
        <v>2241</v>
      </c>
      <c r="V1506" s="3">
        <v>44769</v>
      </c>
      <c r="W1506" s="8" t="s">
        <v>7431</v>
      </c>
      <c r="X1506" s="8">
        <v>10.199999999999999</v>
      </c>
      <c r="Y1506" s="10">
        <f t="shared" si="106"/>
        <v>1275</v>
      </c>
      <c r="Z1506" s="10">
        <f>IFERROR(INDEX(EFs!B:B,MATCH(P1506,EFs!A:A,0))*Dataset!Y1506/1000,0)</f>
        <v>1.1582009742750001</v>
      </c>
      <c r="AA1506">
        <v>32.799847999999997</v>
      </c>
      <c r="AB1506">
        <v>-117.239907</v>
      </c>
      <c r="AC1506">
        <v>1</v>
      </c>
      <c r="AD1506" t="s">
        <v>18387</v>
      </c>
      <c r="AE1506">
        <v>1635</v>
      </c>
      <c r="AF1506" t="s">
        <v>19124</v>
      </c>
      <c r="AI1506" t="s">
        <v>18389</v>
      </c>
      <c r="AJ1506" t="s">
        <v>18390</v>
      </c>
      <c r="AK1506" t="s">
        <v>18391</v>
      </c>
      <c r="AL1506">
        <v>92109</v>
      </c>
      <c r="AM1506" t="s">
        <v>18392</v>
      </c>
      <c r="AN1506" t="s">
        <v>18393</v>
      </c>
    </row>
    <row r="1507" spans="1:40" ht="43.2" x14ac:dyDescent="0.3">
      <c r="A1507" t="s">
        <v>7432</v>
      </c>
      <c r="B1507" s="2" t="s">
        <v>15</v>
      </c>
      <c r="C1507" s="3">
        <v>40025</v>
      </c>
      <c r="D1507" t="s">
        <v>193</v>
      </c>
      <c r="E1507" t="s">
        <v>7433</v>
      </c>
      <c r="G1507" t="s">
        <v>7434</v>
      </c>
      <c r="H1507" s="2" t="s">
        <v>106</v>
      </c>
      <c r="I1507" s="2" t="s">
        <v>107</v>
      </c>
      <c r="J1507" s="1" t="s">
        <v>7435</v>
      </c>
      <c r="K1507" s="1">
        <f t="shared" si="104"/>
        <v>0</v>
      </c>
      <c r="L1507" s="1">
        <f t="shared" si="104"/>
        <v>0</v>
      </c>
      <c r="M1507" s="1">
        <f t="shared" si="104"/>
        <v>0</v>
      </c>
      <c r="N1507" s="1">
        <f t="shared" si="103"/>
        <v>0</v>
      </c>
      <c r="O1507" s="1">
        <f t="shared" si="105"/>
        <v>0</v>
      </c>
      <c r="P1507" s="1" t="s">
        <v>18352</v>
      </c>
      <c r="Q1507" s="1">
        <v>100</v>
      </c>
      <c r="R1507" s="1">
        <v>170</v>
      </c>
      <c r="S1507" s="9">
        <f t="shared" si="107"/>
        <v>100</v>
      </c>
      <c r="T1507" s="3">
        <v>44562</v>
      </c>
      <c r="U1507" s="8" t="s">
        <v>4449</v>
      </c>
      <c r="V1507" s="3">
        <v>44562</v>
      </c>
      <c r="W1507" s="8" t="s">
        <v>4449</v>
      </c>
      <c r="X1507" s="8">
        <v>0</v>
      </c>
      <c r="Y1507" s="10">
        <f t="shared" si="106"/>
        <v>0</v>
      </c>
      <c r="Z1507" s="10">
        <f>IFERROR(INDEX(EFs!B:B,MATCH(P1507,EFs!A:A,0))*Dataset!Y1507/1000,0)</f>
        <v>0</v>
      </c>
      <c r="AA1507">
        <v>32.801493000000001</v>
      </c>
      <c r="AB1507">
        <v>-117.151901</v>
      </c>
      <c r="AC1507">
        <v>1</v>
      </c>
      <c r="AD1507" t="s">
        <v>18387</v>
      </c>
      <c r="AE1507">
        <v>8010</v>
      </c>
      <c r="AF1507" t="s">
        <v>19100</v>
      </c>
      <c r="AI1507" t="s">
        <v>18389</v>
      </c>
      <c r="AJ1507" t="s">
        <v>18390</v>
      </c>
      <c r="AK1507" t="s">
        <v>18391</v>
      </c>
      <c r="AL1507">
        <v>92123</v>
      </c>
      <c r="AM1507" t="s">
        <v>18392</v>
      </c>
      <c r="AN1507" t="s">
        <v>18393</v>
      </c>
    </row>
    <row r="1508" spans="1:40" ht="57.6" x14ac:dyDescent="0.3">
      <c r="A1508" t="s">
        <v>7436</v>
      </c>
      <c r="B1508" s="2" t="s">
        <v>15</v>
      </c>
      <c r="C1508" s="3">
        <v>40025</v>
      </c>
      <c r="D1508" t="s">
        <v>193</v>
      </c>
      <c r="E1508" t="s">
        <v>5671</v>
      </c>
      <c r="F1508" t="s">
        <v>27</v>
      </c>
      <c r="G1508" t="s">
        <v>7437</v>
      </c>
      <c r="H1508" s="2" t="s">
        <v>781</v>
      </c>
      <c r="I1508" s="2" t="s">
        <v>782</v>
      </c>
      <c r="J1508" s="1" t="s">
        <v>7438</v>
      </c>
      <c r="K1508" s="1">
        <f t="shared" si="104"/>
        <v>1</v>
      </c>
      <c r="L1508" s="1">
        <f t="shared" si="104"/>
        <v>0</v>
      </c>
      <c r="M1508" s="1">
        <f t="shared" si="104"/>
        <v>0</v>
      </c>
      <c r="N1508" s="1">
        <f t="shared" si="103"/>
        <v>0</v>
      </c>
      <c r="O1508" s="1">
        <f t="shared" si="105"/>
        <v>1</v>
      </c>
      <c r="P1508" s="1" t="s">
        <v>18346</v>
      </c>
      <c r="Q1508" s="1">
        <v>250</v>
      </c>
      <c r="R1508" s="1">
        <v>470</v>
      </c>
      <c r="S1508" s="9">
        <f t="shared" si="107"/>
        <v>250</v>
      </c>
      <c r="T1508" s="3">
        <v>44544</v>
      </c>
      <c r="U1508" s="8" t="s">
        <v>7439</v>
      </c>
      <c r="V1508" s="3">
        <v>44544</v>
      </c>
      <c r="W1508" s="8" t="s">
        <v>7440</v>
      </c>
      <c r="X1508" s="8">
        <v>3.2</v>
      </c>
      <c r="Y1508" s="10">
        <f t="shared" si="106"/>
        <v>800</v>
      </c>
      <c r="Z1508" s="10">
        <f>IFERROR(INDEX(EFs!B:B,MATCH(P1508,EFs!A:A,0))*Dataset!Y1508/1000,0)</f>
        <v>0.72671433680000008</v>
      </c>
      <c r="AA1508">
        <v>32.904152000000003</v>
      </c>
      <c r="AB1508">
        <v>-117.241891</v>
      </c>
      <c r="AC1508">
        <v>1</v>
      </c>
      <c r="AD1508" t="s">
        <v>18387</v>
      </c>
      <c r="AE1508">
        <v>10975</v>
      </c>
      <c r="AF1508" t="s">
        <v>18937</v>
      </c>
      <c r="AI1508" t="s">
        <v>18428</v>
      </c>
      <c r="AJ1508" t="s">
        <v>18390</v>
      </c>
      <c r="AK1508" t="s">
        <v>18391</v>
      </c>
      <c r="AL1508">
        <v>92037</v>
      </c>
      <c r="AM1508" t="s">
        <v>18392</v>
      </c>
      <c r="AN1508" t="s">
        <v>18393</v>
      </c>
    </row>
    <row r="1509" spans="1:40" ht="43.2" x14ac:dyDescent="0.3">
      <c r="A1509" t="s">
        <v>7441</v>
      </c>
      <c r="B1509" s="2" t="s">
        <v>15</v>
      </c>
      <c r="C1509" s="3">
        <v>40025</v>
      </c>
      <c r="D1509" t="s">
        <v>16</v>
      </c>
      <c r="E1509" t="s">
        <v>7442</v>
      </c>
      <c r="F1509" t="s">
        <v>72</v>
      </c>
      <c r="G1509" t="s">
        <v>7443</v>
      </c>
      <c r="H1509" s="2" t="s">
        <v>242</v>
      </c>
      <c r="I1509" s="2" t="s">
        <v>164</v>
      </c>
      <c r="J1509" s="1" t="s">
        <v>7444</v>
      </c>
      <c r="K1509" s="1">
        <f t="shared" si="104"/>
        <v>0</v>
      </c>
      <c r="L1509" s="1">
        <f t="shared" si="104"/>
        <v>0</v>
      </c>
      <c r="M1509" s="1">
        <f t="shared" si="104"/>
        <v>0</v>
      </c>
      <c r="N1509" s="1">
        <f t="shared" si="103"/>
        <v>1</v>
      </c>
      <c r="O1509" s="1">
        <f t="shared" si="105"/>
        <v>1</v>
      </c>
      <c r="P1509" s="1" t="s">
        <v>18347</v>
      </c>
      <c r="Q1509" s="1">
        <v>60</v>
      </c>
      <c r="R1509" s="1">
        <v>105</v>
      </c>
      <c r="S1509" s="9">
        <f t="shared" si="107"/>
        <v>60</v>
      </c>
      <c r="T1509" s="8"/>
      <c r="U1509" s="8"/>
      <c r="V1509" s="8"/>
      <c r="W1509" s="8"/>
      <c r="X1509" s="8"/>
      <c r="Y1509" s="10">
        <f t="shared" si="106"/>
        <v>0</v>
      </c>
      <c r="Z1509" s="10">
        <f>IFERROR(INDEX(EFs!B:B,MATCH(P1509,EFs!A:A,0))*Dataset!Y1509/1000,0)</f>
        <v>0</v>
      </c>
      <c r="AA1509">
        <v>33.383077999999998</v>
      </c>
      <c r="AB1509">
        <v>-117.248214</v>
      </c>
      <c r="AC1509">
        <v>1</v>
      </c>
      <c r="AD1509" t="s">
        <v>18387</v>
      </c>
      <c r="AE1509">
        <v>315</v>
      </c>
      <c r="AF1509" t="s">
        <v>18874</v>
      </c>
      <c r="AI1509" t="s">
        <v>18435</v>
      </c>
      <c r="AJ1509" t="s">
        <v>18390</v>
      </c>
      <c r="AK1509" t="s">
        <v>18391</v>
      </c>
      <c r="AL1509">
        <v>92028</v>
      </c>
      <c r="AM1509" t="s">
        <v>18392</v>
      </c>
      <c r="AN1509" t="s">
        <v>18393</v>
      </c>
    </row>
    <row r="1510" spans="1:40" ht="43.2" x14ac:dyDescent="0.3">
      <c r="A1510" t="s">
        <v>7445</v>
      </c>
      <c r="B1510" s="2" t="s">
        <v>15</v>
      </c>
      <c r="C1510" s="3">
        <v>40025</v>
      </c>
      <c r="D1510" t="s">
        <v>193</v>
      </c>
      <c r="E1510" t="s">
        <v>7446</v>
      </c>
      <c r="F1510" t="s">
        <v>72</v>
      </c>
      <c r="G1510" t="s">
        <v>7447</v>
      </c>
      <c r="H1510" s="2" t="s">
        <v>1168</v>
      </c>
      <c r="I1510" s="2" t="s">
        <v>53</v>
      </c>
      <c r="J1510" s="1" t="s">
        <v>7448</v>
      </c>
      <c r="K1510" s="1">
        <f t="shared" si="104"/>
        <v>1</v>
      </c>
      <c r="L1510" s="1">
        <f t="shared" si="104"/>
        <v>0</v>
      </c>
      <c r="M1510" s="1">
        <f t="shared" si="104"/>
        <v>0</v>
      </c>
      <c r="N1510" s="1">
        <f t="shared" si="103"/>
        <v>0</v>
      </c>
      <c r="O1510" s="1">
        <f t="shared" si="105"/>
        <v>1</v>
      </c>
      <c r="P1510" s="1" t="s">
        <v>18346</v>
      </c>
      <c r="Q1510" s="1" t="s">
        <v>18355</v>
      </c>
      <c r="R1510" s="1">
        <v>301</v>
      </c>
      <c r="S1510" s="9">
        <f t="shared" si="107"/>
        <v>224.45570000000001</v>
      </c>
      <c r="T1510" s="8"/>
      <c r="U1510" s="8"/>
      <c r="V1510" s="8"/>
      <c r="W1510" s="8"/>
      <c r="X1510" s="8"/>
      <c r="Y1510" s="10">
        <f t="shared" si="106"/>
        <v>0</v>
      </c>
      <c r="Z1510" s="10">
        <f>IFERROR(INDEX(EFs!B:B,MATCH(P1510,EFs!A:A,0))*Dataset!Y1510/1000,0)</f>
        <v>0</v>
      </c>
      <c r="AA1510">
        <v>33.296773000000002</v>
      </c>
      <c r="AB1510">
        <v>-116.946845</v>
      </c>
      <c r="AC1510">
        <v>0.48</v>
      </c>
      <c r="AD1510" t="s">
        <v>18429</v>
      </c>
      <c r="AE1510">
        <v>17576</v>
      </c>
      <c r="AF1510" t="s">
        <v>19125</v>
      </c>
      <c r="AI1510" t="s">
        <v>18565</v>
      </c>
      <c r="AJ1510" t="s">
        <v>18390</v>
      </c>
      <c r="AK1510" t="s">
        <v>18391</v>
      </c>
      <c r="AL1510">
        <v>92061</v>
      </c>
      <c r="AM1510" t="s">
        <v>18392</v>
      </c>
      <c r="AN1510" t="s">
        <v>18393</v>
      </c>
    </row>
    <row r="1511" spans="1:40" ht="43.2" x14ac:dyDescent="0.3">
      <c r="A1511" t="s">
        <v>7449</v>
      </c>
      <c r="B1511" s="2" t="s">
        <v>15</v>
      </c>
      <c r="C1511" s="3">
        <v>40025</v>
      </c>
      <c r="D1511" t="s">
        <v>16</v>
      </c>
      <c r="E1511" t="s">
        <v>7450</v>
      </c>
      <c r="F1511" t="s">
        <v>27</v>
      </c>
      <c r="G1511" t="s">
        <v>7451</v>
      </c>
      <c r="H1511" s="2" t="s">
        <v>45</v>
      </c>
      <c r="I1511" s="2" t="s">
        <v>46</v>
      </c>
      <c r="J1511" s="1" t="s">
        <v>7452</v>
      </c>
      <c r="K1511" s="1">
        <f t="shared" si="104"/>
        <v>0</v>
      </c>
      <c r="L1511" s="1">
        <f t="shared" si="104"/>
        <v>0</v>
      </c>
      <c r="M1511" s="1">
        <f t="shared" si="104"/>
        <v>1</v>
      </c>
      <c r="N1511" s="1">
        <f t="shared" si="103"/>
        <v>0</v>
      </c>
      <c r="O1511" s="1">
        <f t="shared" si="105"/>
        <v>1</v>
      </c>
      <c r="P1511" s="1" t="s">
        <v>18348</v>
      </c>
      <c r="Q1511" s="1">
        <v>60</v>
      </c>
      <c r="R1511" s="1">
        <v>98</v>
      </c>
      <c r="S1511" s="9">
        <f t="shared" si="107"/>
        <v>60</v>
      </c>
      <c r="T1511" s="3">
        <v>44357</v>
      </c>
      <c r="U1511" s="8" t="s">
        <v>7453</v>
      </c>
      <c r="V1511" s="3">
        <v>44357</v>
      </c>
      <c r="W1511" s="8" t="s">
        <v>7454</v>
      </c>
      <c r="X1511" s="8">
        <v>1.3</v>
      </c>
      <c r="Y1511" s="10">
        <f t="shared" si="106"/>
        <v>78</v>
      </c>
      <c r="Z1511" s="10">
        <f>IFERROR(INDEX(EFs!B:B,MATCH(P1511,EFs!A:A,0))*Dataset!Y1511/1000,0)</f>
        <v>5.6647946081999995E-2</v>
      </c>
      <c r="AA1511">
        <v>32.804487000000002</v>
      </c>
      <c r="AB1511">
        <v>-117.25449999999999</v>
      </c>
      <c r="AC1511">
        <v>1</v>
      </c>
      <c r="AD1511" t="s">
        <v>18387</v>
      </c>
      <c r="AE1511">
        <v>4944</v>
      </c>
      <c r="AF1511" t="s">
        <v>19126</v>
      </c>
      <c r="AI1511" t="s">
        <v>18389</v>
      </c>
      <c r="AJ1511" t="s">
        <v>18390</v>
      </c>
      <c r="AK1511" t="s">
        <v>18391</v>
      </c>
      <c r="AL1511">
        <v>92109</v>
      </c>
      <c r="AM1511" t="s">
        <v>18392</v>
      </c>
      <c r="AN1511" t="s">
        <v>18393</v>
      </c>
    </row>
    <row r="1512" spans="1:40" ht="57.6" x14ac:dyDescent="0.3">
      <c r="A1512" t="s">
        <v>7455</v>
      </c>
      <c r="B1512" s="2" t="s">
        <v>15</v>
      </c>
      <c r="C1512" s="3">
        <v>40025</v>
      </c>
      <c r="D1512" t="s">
        <v>193</v>
      </c>
      <c r="E1512" t="s">
        <v>6837</v>
      </c>
      <c r="F1512" t="s">
        <v>7456</v>
      </c>
      <c r="G1512" t="s">
        <v>7457</v>
      </c>
      <c r="H1512" s="2" t="s">
        <v>627</v>
      </c>
      <c r="I1512" s="2" t="s">
        <v>306</v>
      </c>
      <c r="J1512" s="1" t="s">
        <v>7458</v>
      </c>
      <c r="K1512" s="1">
        <f t="shared" si="104"/>
        <v>1</v>
      </c>
      <c r="L1512" s="1">
        <f t="shared" si="104"/>
        <v>0</v>
      </c>
      <c r="M1512" s="1">
        <f t="shared" si="104"/>
        <v>0</v>
      </c>
      <c r="N1512" s="1">
        <f t="shared" si="103"/>
        <v>0</v>
      </c>
      <c r="O1512" s="1">
        <f t="shared" si="105"/>
        <v>1</v>
      </c>
      <c r="P1512" s="1" t="s">
        <v>18346</v>
      </c>
      <c r="Q1512" s="1">
        <v>50</v>
      </c>
      <c r="R1512" s="1">
        <v>79</v>
      </c>
      <c r="S1512" s="9">
        <f t="shared" si="107"/>
        <v>50</v>
      </c>
      <c r="T1512" s="3">
        <v>44698</v>
      </c>
      <c r="U1512" s="8" t="s">
        <v>7459</v>
      </c>
      <c r="V1512" s="3">
        <v>44698</v>
      </c>
      <c r="W1512" s="8" t="s">
        <v>7460</v>
      </c>
      <c r="X1512" s="8">
        <v>2</v>
      </c>
      <c r="Y1512" s="10">
        <f t="shared" si="106"/>
        <v>100</v>
      </c>
      <c r="Z1512" s="10">
        <f>IFERROR(INDEX(EFs!B:B,MATCH(P1512,EFs!A:A,0))*Dataset!Y1512/1000,0)</f>
        <v>9.083929210000001E-2</v>
      </c>
      <c r="AA1512">
        <v>32.802340999999998</v>
      </c>
      <c r="AB1512">
        <v>-117.002556</v>
      </c>
      <c r="AC1512">
        <v>1</v>
      </c>
      <c r="AD1512" t="s">
        <v>18387</v>
      </c>
      <c r="AE1512">
        <v>2732</v>
      </c>
      <c r="AF1512" t="s">
        <v>19127</v>
      </c>
      <c r="AG1512" t="s">
        <v>18510</v>
      </c>
      <c r="AH1512">
        <v>100</v>
      </c>
      <c r="AI1512" t="s">
        <v>18449</v>
      </c>
      <c r="AJ1512" t="s">
        <v>18390</v>
      </c>
      <c r="AK1512" t="s">
        <v>18391</v>
      </c>
      <c r="AL1512">
        <v>92020</v>
      </c>
      <c r="AM1512" t="s">
        <v>18392</v>
      </c>
      <c r="AN1512" t="s">
        <v>18393</v>
      </c>
    </row>
    <row r="1513" spans="1:40" ht="57.6" x14ac:dyDescent="0.3">
      <c r="A1513" t="s">
        <v>7461</v>
      </c>
      <c r="B1513" s="2" t="s">
        <v>15</v>
      </c>
      <c r="C1513" s="3">
        <v>40025</v>
      </c>
      <c r="D1513" t="s">
        <v>16</v>
      </c>
      <c r="E1513" t="s">
        <v>7462</v>
      </c>
      <c r="G1513" t="s">
        <v>7463</v>
      </c>
      <c r="H1513" s="2" t="s">
        <v>201</v>
      </c>
      <c r="I1513" s="2" t="s">
        <v>46</v>
      </c>
      <c r="J1513" s="1" t="s">
        <v>7464</v>
      </c>
      <c r="K1513" s="1">
        <f t="shared" si="104"/>
        <v>1</v>
      </c>
      <c r="L1513" s="1">
        <f t="shared" si="104"/>
        <v>0</v>
      </c>
      <c r="M1513" s="1">
        <f t="shared" si="104"/>
        <v>0</v>
      </c>
      <c r="N1513" s="1">
        <f t="shared" si="103"/>
        <v>0</v>
      </c>
      <c r="O1513" s="1">
        <f t="shared" si="105"/>
        <v>1</v>
      </c>
      <c r="P1513" s="1" t="s">
        <v>18346</v>
      </c>
      <c r="Q1513" s="1">
        <v>20</v>
      </c>
      <c r="R1513" s="1">
        <v>1528</v>
      </c>
      <c r="S1513" s="9">
        <f t="shared" si="107"/>
        <v>20</v>
      </c>
      <c r="T1513" s="3">
        <v>44726</v>
      </c>
      <c r="U1513" s="8" t="s">
        <v>7465</v>
      </c>
      <c r="V1513" s="3">
        <v>44726</v>
      </c>
      <c r="W1513" s="8" t="s">
        <v>7466</v>
      </c>
      <c r="X1513" s="8">
        <v>3.1</v>
      </c>
      <c r="Y1513" s="10">
        <f t="shared" si="106"/>
        <v>62</v>
      </c>
      <c r="Z1513" s="10">
        <f>IFERROR(INDEX(EFs!B:B,MATCH(P1513,EFs!A:A,0))*Dataset!Y1513/1000,0)</f>
        <v>5.6320361101999998E-2</v>
      </c>
      <c r="AA1513">
        <v>32.875202000000002</v>
      </c>
      <c r="AB1513">
        <v>-117.22319</v>
      </c>
      <c r="AC1513">
        <v>1</v>
      </c>
      <c r="AD1513" t="s">
        <v>18387</v>
      </c>
      <c r="AE1513">
        <v>9420</v>
      </c>
      <c r="AF1513" t="s">
        <v>19128</v>
      </c>
      <c r="AI1513" t="s">
        <v>18428</v>
      </c>
      <c r="AJ1513" t="s">
        <v>18390</v>
      </c>
      <c r="AK1513" t="s">
        <v>18391</v>
      </c>
      <c r="AL1513">
        <v>92037</v>
      </c>
      <c r="AM1513" t="s">
        <v>18392</v>
      </c>
      <c r="AN1513" t="s">
        <v>18393</v>
      </c>
    </row>
    <row r="1514" spans="1:40" ht="43.2" x14ac:dyDescent="0.3">
      <c r="A1514" t="s">
        <v>7467</v>
      </c>
      <c r="B1514" s="2" t="s">
        <v>15</v>
      </c>
      <c r="C1514" s="3">
        <v>40025</v>
      </c>
      <c r="D1514" t="s">
        <v>16</v>
      </c>
      <c r="E1514" t="s">
        <v>5781</v>
      </c>
      <c r="F1514" t="s">
        <v>72</v>
      </c>
      <c r="G1514" t="s">
        <v>7468</v>
      </c>
      <c r="H1514" s="2" t="s">
        <v>106</v>
      </c>
      <c r="I1514" s="2" t="s">
        <v>107</v>
      </c>
      <c r="J1514" s="1" t="s">
        <v>7469</v>
      </c>
      <c r="K1514" s="1">
        <f t="shared" si="104"/>
        <v>1</v>
      </c>
      <c r="L1514" s="1">
        <f t="shared" si="104"/>
        <v>0</v>
      </c>
      <c r="M1514" s="1">
        <f t="shared" si="104"/>
        <v>0</v>
      </c>
      <c r="N1514" s="1">
        <f t="shared" si="103"/>
        <v>0</v>
      </c>
      <c r="O1514" s="1">
        <f t="shared" si="105"/>
        <v>1</v>
      </c>
      <c r="P1514" s="1" t="s">
        <v>18346</v>
      </c>
      <c r="Q1514" s="1">
        <v>150</v>
      </c>
      <c r="R1514" s="1">
        <v>277</v>
      </c>
      <c r="S1514" s="9">
        <f t="shared" si="107"/>
        <v>150</v>
      </c>
      <c r="T1514" s="3">
        <v>44449</v>
      </c>
      <c r="U1514" s="8" t="s">
        <v>7470</v>
      </c>
      <c r="V1514" s="3">
        <v>44449</v>
      </c>
      <c r="W1514" s="8" t="s">
        <v>7471</v>
      </c>
      <c r="X1514" s="8">
        <v>20.3</v>
      </c>
      <c r="Y1514" s="10">
        <f t="shared" si="106"/>
        <v>3045</v>
      </c>
      <c r="Z1514" s="10">
        <f>IFERROR(INDEX(EFs!B:B,MATCH(P1514,EFs!A:A,0))*Dataset!Y1514/1000,0)</f>
        <v>2.7660564444450002</v>
      </c>
      <c r="AA1514">
        <v>32.824925</v>
      </c>
      <c r="AB1514">
        <v>-117.13139</v>
      </c>
      <c r="AC1514">
        <v>1</v>
      </c>
      <c r="AD1514" t="s">
        <v>18387</v>
      </c>
      <c r="AE1514">
        <v>4677</v>
      </c>
      <c r="AF1514" t="s">
        <v>18581</v>
      </c>
      <c r="AI1514" t="s">
        <v>18389</v>
      </c>
      <c r="AJ1514" t="s">
        <v>18390</v>
      </c>
      <c r="AK1514" t="s">
        <v>18391</v>
      </c>
      <c r="AL1514">
        <v>92123</v>
      </c>
      <c r="AM1514" t="s">
        <v>18392</v>
      </c>
      <c r="AN1514" t="s">
        <v>18393</v>
      </c>
    </row>
    <row r="1515" spans="1:40" ht="43.2" x14ac:dyDescent="0.3">
      <c r="A1515" t="s">
        <v>7472</v>
      </c>
      <c r="B1515" s="2" t="s">
        <v>15</v>
      </c>
      <c r="C1515" s="3">
        <v>40025</v>
      </c>
      <c r="D1515" t="s">
        <v>16</v>
      </c>
      <c r="E1515" t="s">
        <v>7473</v>
      </c>
      <c r="F1515" t="s">
        <v>273</v>
      </c>
      <c r="G1515" t="s">
        <v>7474</v>
      </c>
      <c r="H1515" s="2" t="s">
        <v>1732</v>
      </c>
      <c r="I1515" s="2" t="s">
        <v>164</v>
      </c>
      <c r="J1515" s="1" t="s">
        <v>7475</v>
      </c>
      <c r="K1515" s="1">
        <f t="shared" si="104"/>
        <v>0</v>
      </c>
      <c r="L1515" s="1">
        <f t="shared" si="104"/>
        <v>0</v>
      </c>
      <c r="M1515" s="1">
        <f t="shared" si="104"/>
        <v>1</v>
      </c>
      <c r="N1515" s="1">
        <f t="shared" si="103"/>
        <v>0</v>
      </c>
      <c r="O1515" s="1">
        <f t="shared" si="105"/>
        <v>1</v>
      </c>
      <c r="P1515" s="1" t="s">
        <v>18348</v>
      </c>
      <c r="Q1515" s="1">
        <v>40</v>
      </c>
      <c r="R1515" s="1">
        <v>65</v>
      </c>
      <c r="S1515" s="9">
        <f t="shared" si="107"/>
        <v>40</v>
      </c>
      <c r="T1515" s="3">
        <v>44561</v>
      </c>
      <c r="U1515" s="8" t="s">
        <v>7476</v>
      </c>
      <c r="V1515" s="3">
        <v>44783</v>
      </c>
      <c r="W1515" s="8" t="s">
        <v>7477</v>
      </c>
      <c r="X1515" s="8">
        <v>27.4</v>
      </c>
      <c r="Y1515" s="10">
        <f t="shared" si="106"/>
        <v>1096</v>
      </c>
      <c r="Z1515" s="10">
        <f>IFERROR(INDEX(EFs!B:B,MATCH(P1515,EFs!A:A,0))*Dataset!Y1515/1000,0)</f>
        <v>0.79597626802400001</v>
      </c>
      <c r="AA1515">
        <v>33.241028</v>
      </c>
      <c r="AB1515">
        <v>-117.294534</v>
      </c>
      <c r="AC1515">
        <v>1</v>
      </c>
      <c r="AD1515" t="s">
        <v>18387</v>
      </c>
      <c r="AE1515">
        <v>845</v>
      </c>
      <c r="AF1515" t="s">
        <v>18651</v>
      </c>
      <c r="AI1515" t="s">
        <v>18410</v>
      </c>
      <c r="AJ1515" t="s">
        <v>18390</v>
      </c>
      <c r="AK1515" t="s">
        <v>18391</v>
      </c>
      <c r="AL1515">
        <v>92057</v>
      </c>
      <c r="AM1515" t="s">
        <v>18392</v>
      </c>
      <c r="AN1515" t="s">
        <v>18393</v>
      </c>
    </row>
    <row r="1516" spans="1:40" ht="43.2" x14ac:dyDescent="0.3">
      <c r="A1516" t="s">
        <v>7478</v>
      </c>
      <c r="B1516" s="2" t="s">
        <v>15</v>
      </c>
      <c r="C1516" s="3">
        <v>40025</v>
      </c>
      <c r="D1516" t="s">
        <v>193</v>
      </c>
      <c r="E1516" t="s">
        <v>736</v>
      </c>
      <c r="F1516" t="s">
        <v>7479</v>
      </c>
      <c r="G1516" t="s">
        <v>7480</v>
      </c>
      <c r="H1516" s="2" t="s">
        <v>3576</v>
      </c>
      <c r="I1516" s="2" t="s">
        <v>328</v>
      </c>
      <c r="J1516" s="1" t="s">
        <v>7481</v>
      </c>
      <c r="K1516" s="1">
        <f t="shared" si="104"/>
        <v>1</v>
      </c>
      <c r="L1516" s="1">
        <f t="shared" si="104"/>
        <v>0</v>
      </c>
      <c r="M1516" s="1">
        <f t="shared" si="104"/>
        <v>0</v>
      </c>
      <c r="N1516" s="1">
        <f t="shared" si="103"/>
        <v>0</v>
      </c>
      <c r="O1516" s="1">
        <f t="shared" si="105"/>
        <v>1</v>
      </c>
      <c r="P1516" s="1" t="s">
        <v>18346</v>
      </c>
      <c r="Q1516" s="1" t="s">
        <v>18355</v>
      </c>
      <c r="R1516" s="1">
        <v>282</v>
      </c>
      <c r="S1516" s="9">
        <f t="shared" si="107"/>
        <v>210.28740000000002</v>
      </c>
      <c r="T1516" s="3">
        <v>44601</v>
      </c>
      <c r="U1516" s="8" t="s">
        <v>7482</v>
      </c>
      <c r="V1516" s="3">
        <v>44601</v>
      </c>
      <c r="W1516" s="8" t="s">
        <v>7483</v>
      </c>
      <c r="X1516" s="8">
        <v>1</v>
      </c>
      <c r="Y1516" s="10">
        <f t="shared" si="106"/>
        <v>210.28740000000002</v>
      </c>
      <c r="Z1516" s="10">
        <f>IFERROR(INDEX(EFs!B:B,MATCH(P1516,EFs!A:A,0))*Dataset!Y1516/1000,0)</f>
        <v>0.19102358553549542</v>
      </c>
      <c r="AA1516">
        <v>32.863225999999997</v>
      </c>
      <c r="AB1516">
        <v>-116.421744</v>
      </c>
      <c r="AC1516">
        <v>1</v>
      </c>
      <c r="AD1516" t="s">
        <v>18408</v>
      </c>
      <c r="AF1516" t="s">
        <v>19129</v>
      </c>
      <c r="AI1516" t="s">
        <v>18914</v>
      </c>
      <c r="AJ1516" t="s">
        <v>18390</v>
      </c>
      <c r="AK1516" t="s">
        <v>18391</v>
      </c>
      <c r="AL1516">
        <v>91948</v>
      </c>
      <c r="AM1516" t="s">
        <v>18392</v>
      </c>
      <c r="AN1516" t="s">
        <v>18397</v>
      </c>
    </row>
    <row r="1517" spans="1:40" ht="57.6" x14ac:dyDescent="0.3">
      <c r="A1517" t="s">
        <v>7484</v>
      </c>
      <c r="B1517" s="2" t="s">
        <v>15</v>
      </c>
      <c r="C1517" s="3">
        <v>40025</v>
      </c>
      <c r="D1517" t="s">
        <v>193</v>
      </c>
      <c r="E1517" t="s">
        <v>58</v>
      </c>
      <c r="F1517" t="s">
        <v>59</v>
      </c>
      <c r="G1517" t="s">
        <v>60</v>
      </c>
      <c r="H1517" s="2" t="s">
        <v>61</v>
      </c>
      <c r="I1517" s="2" t="s">
        <v>62</v>
      </c>
      <c r="J1517" s="1" t="s">
        <v>7485</v>
      </c>
      <c r="K1517" s="1">
        <f t="shared" si="104"/>
        <v>1</v>
      </c>
      <c r="L1517" s="1">
        <f t="shared" si="104"/>
        <v>0</v>
      </c>
      <c r="M1517" s="1">
        <f t="shared" si="104"/>
        <v>0</v>
      </c>
      <c r="N1517" s="1">
        <f t="shared" si="103"/>
        <v>0</v>
      </c>
      <c r="O1517" s="1">
        <f t="shared" si="105"/>
        <v>1</v>
      </c>
      <c r="P1517" s="1" t="s">
        <v>18346</v>
      </c>
      <c r="Q1517" s="1">
        <v>265</v>
      </c>
      <c r="R1517" s="1">
        <v>415</v>
      </c>
      <c r="S1517" s="9">
        <f t="shared" si="107"/>
        <v>265</v>
      </c>
      <c r="T1517" s="3">
        <v>44490</v>
      </c>
      <c r="U1517" s="8" t="s">
        <v>7486</v>
      </c>
      <c r="V1517" s="3">
        <v>44490</v>
      </c>
      <c r="W1517" s="8" t="s">
        <v>7487</v>
      </c>
      <c r="X1517" s="8">
        <v>7.5</v>
      </c>
      <c r="Y1517" s="10">
        <f t="shared" si="106"/>
        <v>1987.5</v>
      </c>
      <c r="Z1517" s="10">
        <f>IFERROR(INDEX(EFs!B:B,MATCH(P1517,EFs!A:A,0))*Dataset!Y1517/1000,0)</f>
        <v>1.8054309304875</v>
      </c>
      <c r="AA1517">
        <v>32.772146999999997</v>
      </c>
      <c r="AB1517">
        <v>-117.072548</v>
      </c>
      <c r="AC1517">
        <v>1</v>
      </c>
      <c r="AD1517" t="s">
        <v>18387</v>
      </c>
      <c r="AE1517">
        <v>5500</v>
      </c>
      <c r="AF1517" t="s">
        <v>18402</v>
      </c>
      <c r="AI1517" t="s">
        <v>18389</v>
      </c>
      <c r="AJ1517" t="s">
        <v>18390</v>
      </c>
      <c r="AK1517" t="s">
        <v>18391</v>
      </c>
      <c r="AL1517">
        <v>92182</v>
      </c>
      <c r="AM1517" t="s">
        <v>18392</v>
      </c>
      <c r="AN1517" t="s">
        <v>18393</v>
      </c>
    </row>
    <row r="1518" spans="1:40" ht="43.2" x14ac:dyDescent="0.3">
      <c r="A1518" t="s">
        <v>7488</v>
      </c>
      <c r="B1518" s="2" t="s">
        <v>15</v>
      </c>
      <c r="C1518" s="3">
        <v>40025</v>
      </c>
      <c r="D1518" t="s">
        <v>193</v>
      </c>
      <c r="E1518" t="s">
        <v>462</v>
      </c>
      <c r="F1518" t="s">
        <v>463</v>
      </c>
      <c r="G1518" t="s">
        <v>7489</v>
      </c>
      <c r="H1518" s="2" t="s">
        <v>776</v>
      </c>
      <c r="I1518" s="2" t="s">
        <v>155</v>
      </c>
      <c r="J1518" s="1" t="s">
        <v>7490</v>
      </c>
      <c r="K1518" s="1">
        <f t="shared" si="104"/>
        <v>1</v>
      </c>
      <c r="L1518" s="1">
        <f t="shared" si="104"/>
        <v>0</v>
      </c>
      <c r="M1518" s="1">
        <f t="shared" si="104"/>
        <v>0</v>
      </c>
      <c r="N1518" s="1">
        <f t="shared" si="103"/>
        <v>0</v>
      </c>
      <c r="O1518" s="1">
        <f t="shared" si="105"/>
        <v>1</v>
      </c>
      <c r="P1518" s="1" t="s">
        <v>18346</v>
      </c>
      <c r="Q1518" s="1">
        <v>1000</v>
      </c>
      <c r="R1518" s="1">
        <v>490</v>
      </c>
      <c r="S1518" s="9">
        <f t="shared" si="107"/>
        <v>1000</v>
      </c>
      <c r="T1518" s="3">
        <v>44363</v>
      </c>
      <c r="U1518" s="8" t="s">
        <v>7491</v>
      </c>
      <c r="V1518" s="3">
        <v>44363</v>
      </c>
      <c r="W1518" s="8" t="s">
        <v>7492</v>
      </c>
      <c r="X1518" s="8">
        <v>7.9</v>
      </c>
      <c r="Y1518" s="10">
        <f t="shared" si="106"/>
        <v>7900</v>
      </c>
      <c r="Z1518" s="10">
        <f>IFERROR(INDEX(EFs!B:B,MATCH(P1518,EFs!A:A,0))*Dataset!Y1518/1000,0)</f>
        <v>7.1763040759000001</v>
      </c>
      <c r="AA1518">
        <v>33.122356000000003</v>
      </c>
      <c r="AB1518">
        <v>-117.098195</v>
      </c>
      <c r="AC1518">
        <v>0.9</v>
      </c>
      <c r="AD1518" t="s">
        <v>18394</v>
      </c>
      <c r="AE1518">
        <v>1021</v>
      </c>
      <c r="AF1518" t="s">
        <v>19130</v>
      </c>
      <c r="AI1518" t="s">
        <v>18421</v>
      </c>
      <c r="AJ1518" t="s">
        <v>18390</v>
      </c>
      <c r="AK1518" t="s">
        <v>18391</v>
      </c>
      <c r="AL1518">
        <v>92025</v>
      </c>
      <c r="AM1518" t="s">
        <v>18392</v>
      </c>
      <c r="AN1518" t="s">
        <v>18397</v>
      </c>
    </row>
    <row r="1519" spans="1:40" ht="57.6" x14ac:dyDescent="0.3">
      <c r="A1519" t="s">
        <v>7493</v>
      </c>
      <c r="B1519" s="2" t="s">
        <v>15</v>
      </c>
      <c r="C1519" s="3">
        <v>40025</v>
      </c>
      <c r="D1519" t="s">
        <v>193</v>
      </c>
      <c r="E1519" t="s">
        <v>7494</v>
      </c>
      <c r="G1519" t="s">
        <v>7495</v>
      </c>
      <c r="H1519" s="2" t="s">
        <v>19</v>
      </c>
      <c r="I1519" s="2" t="s">
        <v>20</v>
      </c>
      <c r="J1519" s="1" t="s">
        <v>7496</v>
      </c>
      <c r="K1519" s="1">
        <f t="shared" si="104"/>
        <v>1</v>
      </c>
      <c r="L1519" s="1">
        <f t="shared" si="104"/>
        <v>0</v>
      </c>
      <c r="M1519" s="1">
        <f t="shared" si="104"/>
        <v>0</v>
      </c>
      <c r="N1519" s="1">
        <f t="shared" si="103"/>
        <v>0</v>
      </c>
      <c r="O1519" s="1">
        <f t="shared" si="105"/>
        <v>1</v>
      </c>
      <c r="P1519" s="1" t="s">
        <v>18346</v>
      </c>
      <c r="Q1519" s="1">
        <v>660</v>
      </c>
      <c r="R1519" s="1">
        <v>985</v>
      </c>
      <c r="S1519" s="9">
        <f t="shared" si="107"/>
        <v>660</v>
      </c>
      <c r="T1519" s="3">
        <v>44398</v>
      </c>
      <c r="U1519" s="8" t="s">
        <v>3191</v>
      </c>
      <c r="V1519" s="3">
        <v>44398</v>
      </c>
      <c r="W1519" s="8" t="s">
        <v>7497</v>
      </c>
      <c r="X1519" s="8">
        <v>9.1999999999999993</v>
      </c>
      <c r="Y1519" s="10">
        <f t="shared" si="106"/>
        <v>6071.9999999999991</v>
      </c>
      <c r="Z1519" s="10">
        <f>IFERROR(INDEX(EFs!B:B,MATCH(P1519,EFs!A:A,0))*Dataset!Y1519/1000,0)</f>
        <v>5.5157618163119997</v>
      </c>
      <c r="AA1519">
        <v>32.711013999999999</v>
      </c>
      <c r="AB1519">
        <v>-117.15721600000001</v>
      </c>
      <c r="AC1519">
        <v>1</v>
      </c>
      <c r="AD1519" t="s">
        <v>18387</v>
      </c>
      <c r="AE1519">
        <v>800</v>
      </c>
      <c r="AF1519" t="s">
        <v>19131</v>
      </c>
      <c r="AI1519" t="s">
        <v>18389</v>
      </c>
      <c r="AJ1519" t="s">
        <v>18390</v>
      </c>
      <c r="AK1519" t="s">
        <v>18391</v>
      </c>
      <c r="AL1519">
        <v>92101</v>
      </c>
      <c r="AM1519" t="s">
        <v>18392</v>
      </c>
      <c r="AN1519" t="s">
        <v>18407</v>
      </c>
    </row>
    <row r="1520" spans="1:40" ht="43.2" x14ac:dyDescent="0.3">
      <c r="A1520" t="s">
        <v>7498</v>
      </c>
      <c r="B1520" s="2" t="s">
        <v>15</v>
      </c>
      <c r="C1520" s="3">
        <v>40025</v>
      </c>
      <c r="D1520" t="s">
        <v>193</v>
      </c>
      <c r="E1520" t="s">
        <v>7499</v>
      </c>
      <c r="F1520" t="s">
        <v>7500</v>
      </c>
      <c r="G1520" t="s">
        <v>7501</v>
      </c>
      <c r="H1520" s="2" t="s">
        <v>19</v>
      </c>
      <c r="I1520" s="2" t="s">
        <v>20</v>
      </c>
      <c r="J1520" s="1" t="s">
        <v>7502</v>
      </c>
      <c r="K1520" s="1">
        <f t="shared" si="104"/>
        <v>1</v>
      </c>
      <c r="L1520" s="1">
        <f t="shared" si="104"/>
        <v>0</v>
      </c>
      <c r="M1520" s="1">
        <f t="shared" si="104"/>
        <v>0</v>
      </c>
      <c r="N1520" s="1">
        <f t="shared" si="103"/>
        <v>0</v>
      </c>
      <c r="O1520" s="1">
        <f t="shared" si="105"/>
        <v>1</v>
      </c>
      <c r="P1520" s="1" t="s">
        <v>18346</v>
      </c>
      <c r="Q1520" s="1" t="s">
        <v>18355</v>
      </c>
      <c r="R1520" s="1">
        <v>250</v>
      </c>
      <c r="S1520" s="9">
        <f t="shared" si="107"/>
        <v>186.42500000000001</v>
      </c>
      <c r="T1520" s="8"/>
      <c r="U1520" s="8"/>
      <c r="V1520" s="8"/>
      <c r="W1520" s="8"/>
      <c r="X1520" s="8"/>
      <c r="Y1520" s="10">
        <f t="shared" si="106"/>
        <v>0</v>
      </c>
      <c r="Z1520" s="10">
        <f>IFERROR(INDEX(EFs!B:B,MATCH(P1520,EFs!A:A,0))*Dataset!Y1520/1000,0)</f>
        <v>0</v>
      </c>
      <c r="AA1520">
        <v>32.713807000000003</v>
      </c>
      <c r="AB1520">
        <v>-117.158788</v>
      </c>
      <c r="AC1520">
        <v>1</v>
      </c>
      <c r="AD1520" t="s">
        <v>18387</v>
      </c>
      <c r="AE1520">
        <v>600</v>
      </c>
      <c r="AF1520" t="s">
        <v>18680</v>
      </c>
      <c r="AI1520" t="s">
        <v>18389</v>
      </c>
      <c r="AJ1520" t="s">
        <v>18390</v>
      </c>
      <c r="AK1520" t="s">
        <v>18391</v>
      </c>
      <c r="AL1520">
        <v>92101</v>
      </c>
      <c r="AM1520" t="s">
        <v>18392</v>
      </c>
      <c r="AN1520" t="s">
        <v>18393</v>
      </c>
    </row>
    <row r="1521" spans="1:40" ht="57.6" x14ac:dyDescent="0.3">
      <c r="A1521" t="s">
        <v>7503</v>
      </c>
      <c r="B1521" s="2" t="s">
        <v>15</v>
      </c>
      <c r="C1521" s="3">
        <v>40025</v>
      </c>
      <c r="D1521" t="s">
        <v>193</v>
      </c>
      <c r="E1521" t="s">
        <v>3816</v>
      </c>
      <c r="F1521" t="s">
        <v>72</v>
      </c>
      <c r="G1521" t="s">
        <v>3817</v>
      </c>
      <c r="H1521" s="2" t="s">
        <v>320</v>
      </c>
      <c r="I1521" s="2" t="s">
        <v>46</v>
      </c>
      <c r="J1521" s="1" t="s">
        <v>7504</v>
      </c>
      <c r="K1521" s="1">
        <f t="shared" si="104"/>
        <v>1</v>
      </c>
      <c r="L1521" s="1">
        <f t="shared" si="104"/>
        <v>0</v>
      </c>
      <c r="M1521" s="1">
        <f t="shared" si="104"/>
        <v>0</v>
      </c>
      <c r="N1521" s="1">
        <f t="shared" si="103"/>
        <v>0</v>
      </c>
      <c r="O1521" s="1">
        <f t="shared" si="105"/>
        <v>1</v>
      </c>
      <c r="P1521" s="1" t="s">
        <v>18346</v>
      </c>
      <c r="Q1521" s="1">
        <v>250</v>
      </c>
      <c r="R1521" s="1">
        <v>385</v>
      </c>
      <c r="S1521" s="9">
        <f t="shared" si="107"/>
        <v>250</v>
      </c>
      <c r="T1521" s="3">
        <v>44371</v>
      </c>
      <c r="U1521" s="8" t="s">
        <v>7505</v>
      </c>
      <c r="V1521" s="3">
        <v>44767</v>
      </c>
      <c r="W1521" s="8" t="s">
        <v>7506</v>
      </c>
      <c r="X1521" s="8">
        <v>7.1</v>
      </c>
      <c r="Y1521" s="10">
        <f t="shared" si="106"/>
        <v>1775</v>
      </c>
      <c r="Z1521" s="10">
        <f>IFERROR(INDEX(EFs!B:B,MATCH(P1521,EFs!A:A,0))*Dataset!Y1521/1000,0)</f>
        <v>1.6123974347749999</v>
      </c>
      <c r="AA1521">
        <v>32.875765999999999</v>
      </c>
      <c r="AB1521">
        <v>-117.239553</v>
      </c>
      <c r="AC1521">
        <v>0.9</v>
      </c>
      <c r="AD1521" t="s">
        <v>18387</v>
      </c>
      <c r="AE1521">
        <v>9500</v>
      </c>
      <c r="AF1521" t="s">
        <v>18451</v>
      </c>
      <c r="AG1521" t="s">
        <v>18831</v>
      </c>
      <c r="AH1521">
        <v>89</v>
      </c>
      <c r="AI1521" t="s">
        <v>18428</v>
      </c>
      <c r="AJ1521" t="s">
        <v>18390</v>
      </c>
      <c r="AK1521" t="s">
        <v>18391</v>
      </c>
      <c r="AL1521">
        <v>92093</v>
      </c>
      <c r="AM1521" t="s">
        <v>18392</v>
      </c>
      <c r="AN1521" t="s">
        <v>18393</v>
      </c>
    </row>
    <row r="1522" spans="1:40" ht="43.2" x14ac:dyDescent="0.3">
      <c r="A1522" t="s">
        <v>7507</v>
      </c>
      <c r="B1522" s="2" t="s">
        <v>15</v>
      </c>
      <c r="C1522" s="3">
        <v>40025</v>
      </c>
      <c r="D1522" t="s">
        <v>193</v>
      </c>
      <c r="E1522" t="s">
        <v>7508</v>
      </c>
      <c r="F1522" t="s">
        <v>27</v>
      </c>
      <c r="G1522" t="s">
        <v>7509</v>
      </c>
      <c r="H1522" s="2" t="s">
        <v>19</v>
      </c>
      <c r="I1522" s="2" t="s">
        <v>20</v>
      </c>
      <c r="J1522" s="1" t="s">
        <v>7510</v>
      </c>
      <c r="K1522" s="1">
        <f t="shared" si="104"/>
        <v>1</v>
      </c>
      <c r="L1522" s="1">
        <f t="shared" si="104"/>
        <v>0</v>
      </c>
      <c r="M1522" s="1">
        <f t="shared" si="104"/>
        <v>0</v>
      </c>
      <c r="N1522" s="1">
        <f t="shared" si="103"/>
        <v>0</v>
      </c>
      <c r="O1522" s="1">
        <f t="shared" si="105"/>
        <v>1</v>
      </c>
      <c r="P1522" s="1" t="s">
        <v>18346</v>
      </c>
      <c r="Q1522" s="1">
        <v>760</v>
      </c>
      <c r="R1522" s="1">
        <v>1126</v>
      </c>
      <c r="S1522" s="9">
        <f t="shared" si="107"/>
        <v>760</v>
      </c>
      <c r="T1522" s="3">
        <v>44704</v>
      </c>
      <c r="U1522" s="8" t="s">
        <v>7511</v>
      </c>
      <c r="V1522" s="3">
        <v>44704</v>
      </c>
      <c r="W1522" s="8" t="s">
        <v>7512</v>
      </c>
      <c r="X1522" s="8">
        <v>0.5</v>
      </c>
      <c r="Y1522" s="10">
        <f t="shared" si="106"/>
        <v>380</v>
      </c>
      <c r="Z1522" s="10">
        <f>IFERROR(INDEX(EFs!B:B,MATCH(P1522,EFs!A:A,0))*Dataset!Y1522/1000,0)</f>
        <v>0.34518930998000003</v>
      </c>
      <c r="AA1522">
        <v>32.707937000000001</v>
      </c>
      <c r="AB1522">
        <v>-117.154963</v>
      </c>
      <c r="AC1522">
        <v>1</v>
      </c>
      <c r="AD1522" t="s">
        <v>18387</v>
      </c>
      <c r="AE1522">
        <v>253</v>
      </c>
      <c r="AF1522" t="s">
        <v>19037</v>
      </c>
      <c r="AI1522" t="s">
        <v>18389</v>
      </c>
      <c r="AJ1522" t="s">
        <v>18390</v>
      </c>
      <c r="AK1522" t="s">
        <v>18391</v>
      </c>
      <c r="AL1522">
        <v>92101</v>
      </c>
      <c r="AM1522" t="s">
        <v>18392</v>
      </c>
      <c r="AN1522" t="s">
        <v>18393</v>
      </c>
    </row>
    <row r="1523" spans="1:40" ht="57.6" x14ac:dyDescent="0.3">
      <c r="A1523" t="s">
        <v>7513</v>
      </c>
      <c r="B1523" s="2" t="s">
        <v>15</v>
      </c>
      <c r="C1523" s="3">
        <v>40025</v>
      </c>
      <c r="D1523" t="s">
        <v>193</v>
      </c>
      <c r="E1523" t="s">
        <v>7514</v>
      </c>
      <c r="F1523" t="s">
        <v>27</v>
      </c>
      <c r="G1523" t="s">
        <v>7515</v>
      </c>
      <c r="H1523" s="2" t="s">
        <v>511</v>
      </c>
      <c r="I1523" s="2" t="s">
        <v>75</v>
      </c>
      <c r="J1523" s="1" t="s">
        <v>7516</v>
      </c>
      <c r="K1523" s="1">
        <f t="shared" si="104"/>
        <v>1</v>
      </c>
      <c r="L1523" s="1">
        <f t="shared" si="104"/>
        <v>0</v>
      </c>
      <c r="M1523" s="1">
        <f t="shared" si="104"/>
        <v>0</v>
      </c>
      <c r="N1523" s="1">
        <f t="shared" si="103"/>
        <v>0</v>
      </c>
      <c r="O1523" s="1">
        <f t="shared" si="105"/>
        <v>1</v>
      </c>
      <c r="P1523" s="1" t="s">
        <v>18346</v>
      </c>
      <c r="Q1523" s="1">
        <v>60</v>
      </c>
      <c r="R1523" s="1">
        <v>99</v>
      </c>
      <c r="S1523" s="9">
        <f t="shared" si="107"/>
        <v>60</v>
      </c>
      <c r="T1523" s="8"/>
      <c r="U1523" s="8"/>
      <c r="V1523" s="8"/>
      <c r="W1523" s="8"/>
      <c r="X1523" s="8"/>
      <c r="Y1523" s="10">
        <f t="shared" si="106"/>
        <v>0</v>
      </c>
      <c r="Z1523" s="10">
        <f>IFERROR(INDEX(EFs!B:B,MATCH(P1523,EFs!A:A,0))*Dataset!Y1523/1000,0)</f>
        <v>0</v>
      </c>
      <c r="AA1523">
        <v>33.059094999999999</v>
      </c>
      <c r="AB1523">
        <v>-117.261223</v>
      </c>
      <c r="AC1523">
        <v>1</v>
      </c>
      <c r="AD1523" t="s">
        <v>18387</v>
      </c>
      <c r="AE1523">
        <v>700</v>
      </c>
      <c r="AF1523" t="s">
        <v>19132</v>
      </c>
      <c r="AG1523" t="s">
        <v>18510</v>
      </c>
      <c r="AH1523">
        <v>101</v>
      </c>
      <c r="AI1523" t="s">
        <v>18485</v>
      </c>
      <c r="AJ1523" t="s">
        <v>18390</v>
      </c>
      <c r="AK1523" t="s">
        <v>18391</v>
      </c>
      <c r="AL1523">
        <v>92024</v>
      </c>
      <c r="AM1523" t="s">
        <v>18392</v>
      </c>
      <c r="AN1523" t="s">
        <v>18407</v>
      </c>
    </row>
    <row r="1524" spans="1:40" ht="57.6" x14ac:dyDescent="0.3">
      <c r="A1524" t="s">
        <v>7517</v>
      </c>
      <c r="B1524" s="2" t="s">
        <v>15</v>
      </c>
      <c r="C1524" s="3">
        <v>40025</v>
      </c>
      <c r="D1524" t="s">
        <v>193</v>
      </c>
      <c r="E1524" t="s">
        <v>2822</v>
      </c>
      <c r="G1524" t="s">
        <v>2823</v>
      </c>
      <c r="H1524" s="2" t="s">
        <v>2824</v>
      </c>
      <c r="I1524" s="2" t="s">
        <v>46</v>
      </c>
      <c r="J1524" s="1" t="s">
        <v>7518</v>
      </c>
      <c r="K1524" s="1">
        <f t="shared" si="104"/>
        <v>1</v>
      </c>
      <c r="L1524" s="1">
        <f t="shared" si="104"/>
        <v>0</v>
      </c>
      <c r="M1524" s="1">
        <f t="shared" si="104"/>
        <v>0</v>
      </c>
      <c r="N1524" s="1">
        <f t="shared" si="103"/>
        <v>0</v>
      </c>
      <c r="O1524" s="1">
        <f t="shared" si="105"/>
        <v>1</v>
      </c>
      <c r="P1524" s="1" t="s">
        <v>18346</v>
      </c>
      <c r="Q1524" s="1">
        <v>600</v>
      </c>
      <c r="R1524" s="1">
        <v>898</v>
      </c>
      <c r="S1524" s="9">
        <f t="shared" si="107"/>
        <v>600</v>
      </c>
      <c r="T1524" s="3">
        <v>44749</v>
      </c>
      <c r="U1524" s="8" t="s">
        <v>7519</v>
      </c>
      <c r="V1524" s="3">
        <v>44749</v>
      </c>
      <c r="W1524" s="8" t="s">
        <v>1943</v>
      </c>
      <c r="X1524" s="8">
        <v>1.3</v>
      </c>
      <c r="Y1524" s="10">
        <f t="shared" si="106"/>
        <v>780</v>
      </c>
      <c r="Z1524" s="10">
        <f>IFERROR(INDEX(EFs!B:B,MATCH(P1524,EFs!A:A,0))*Dataset!Y1524/1000,0)</f>
        <v>0.70854647838000007</v>
      </c>
      <c r="AA1524">
        <v>32.724037000000003</v>
      </c>
      <c r="AB1524">
        <v>-117.247873</v>
      </c>
      <c r="AC1524">
        <v>0.7</v>
      </c>
      <c r="AD1524" t="s">
        <v>18408</v>
      </c>
      <c r="AF1524" t="s">
        <v>18732</v>
      </c>
      <c r="AI1524" t="s">
        <v>18389</v>
      </c>
      <c r="AJ1524" t="s">
        <v>18390</v>
      </c>
      <c r="AK1524" t="s">
        <v>18391</v>
      </c>
      <c r="AL1524">
        <v>92107</v>
      </c>
      <c r="AM1524" t="s">
        <v>18392</v>
      </c>
      <c r="AN1524" t="s">
        <v>18397</v>
      </c>
    </row>
    <row r="1525" spans="1:40" ht="28.8" x14ac:dyDescent="0.3">
      <c r="A1525" t="s">
        <v>7520</v>
      </c>
      <c r="B1525" s="2" t="s">
        <v>15</v>
      </c>
      <c r="C1525" s="3">
        <v>40025</v>
      </c>
      <c r="D1525" t="s">
        <v>25</v>
      </c>
      <c r="E1525" t="s">
        <v>3554</v>
      </c>
      <c r="F1525" t="s">
        <v>72</v>
      </c>
      <c r="G1525" t="s">
        <v>7521</v>
      </c>
      <c r="H1525" s="2" t="s">
        <v>74</v>
      </c>
      <c r="I1525" s="2" t="s">
        <v>75</v>
      </c>
      <c r="J1525" s="1" t="s">
        <v>7522</v>
      </c>
      <c r="K1525" s="1">
        <f t="shared" si="104"/>
        <v>1</v>
      </c>
      <c r="L1525" s="1">
        <f t="shared" si="104"/>
        <v>0</v>
      </c>
      <c r="M1525" s="1">
        <f t="shared" si="104"/>
        <v>0</v>
      </c>
      <c r="N1525" s="1">
        <f t="shared" si="103"/>
        <v>0</v>
      </c>
      <c r="O1525" s="1">
        <f t="shared" si="105"/>
        <v>1</v>
      </c>
      <c r="P1525" s="1" t="s">
        <v>18346</v>
      </c>
      <c r="Q1525" s="1" t="s">
        <v>18355</v>
      </c>
      <c r="R1525" s="1">
        <v>87</v>
      </c>
      <c r="S1525" s="9">
        <f t="shared" si="107"/>
        <v>64.875900000000001</v>
      </c>
      <c r="T1525" s="8"/>
      <c r="U1525" s="8"/>
      <c r="V1525" s="8"/>
      <c r="W1525" s="8"/>
      <c r="X1525" s="8"/>
      <c r="Y1525" s="10">
        <f t="shared" si="106"/>
        <v>0</v>
      </c>
      <c r="Z1525" s="10">
        <f>IFERROR(INDEX(EFs!B:B,MATCH(P1525,EFs!A:A,0))*Dataset!Y1525/1000,0)</f>
        <v>0</v>
      </c>
      <c r="AA1525">
        <v>33.039115000000002</v>
      </c>
      <c r="AB1525">
        <v>-117.19381799999999</v>
      </c>
      <c r="AC1525">
        <v>1</v>
      </c>
      <c r="AD1525" t="s">
        <v>18387</v>
      </c>
      <c r="AE1525">
        <v>6602</v>
      </c>
      <c r="AF1525" t="s">
        <v>19133</v>
      </c>
      <c r="AI1525" t="s">
        <v>18404</v>
      </c>
      <c r="AJ1525" t="s">
        <v>18390</v>
      </c>
      <c r="AK1525" t="s">
        <v>18391</v>
      </c>
      <c r="AL1525">
        <v>92067</v>
      </c>
      <c r="AM1525" t="s">
        <v>18392</v>
      </c>
      <c r="AN1525" t="s">
        <v>18393</v>
      </c>
    </row>
    <row r="1526" spans="1:40" ht="28.8" x14ac:dyDescent="0.3">
      <c r="A1526" t="s">
        <v>7523</v>
      </c>
      <c r="B1526" s="2" t="s">
        <v>15</v>
      </c>
      <c r="C1526" s="3">
        <v>40025</v>
      </c>
      <c r="D1526" t="s">
        <v>25</v>
      </c>
      <c r="E1526" t="s">
        <v>7524</v>
      </c>
      <c r="G1526" t="s">
        <v>7525</v>
      </c>
      <c r="H1526" s="2" t="s">
        <v>74</v>
      </c>
      <c r="I1526" s="2" t="s">
        <v>75</v>
      </c>
      <c r="J1526" s="1" t="s">
        <v>7526</v>
      </c>
      <c r="K1526" s="1">
        <f t="shared" si="104"/>
        <v>1</v>
      </c>
      <c r="L1526" s="1">
        <f t="shared" si="104"/>
        <v>0</v>
      </c>
      <c r="M1526" s="1">
        <f t="shared" si="104"/>
        <v>0</v>
      </c>
      <c r="N1526" s="1">
        <f t="shared" si="103"/>
        <v>0</v>
      </c>
      <c r="O1526" s="1">
        <f t="shared" si="105"/>
        <v>1</v>
      </c>
      <c r="P1526" s="1" t="s">
        <v>18346</v>
      </c>
      <c r="Q1526" s="1" t="s">
        <v>18355</v>
      </c>
      <c r="R1526" s="1">
        <v>99</v>
      </c>
      <c r="S1526" s="9">
        <f t="shared" si="107"/>
        <v>73.824300000000008</v>
      </c>
      <c r="T1526" s="8"/>
      <c r="U1526" s="8"/>
      <c r="V1526" s="8"/>
      <c r="W1526" s="8"/>
      <c r="X1526" s="8"/>
      <c r="Y1526" s="10">
        <f t="shared" si="106"/>
        <v>0</v>
      </c>
      <c r="Z1526" s="10">
        <f>IFERROR(INDEX(EFs!B:B,MATCH(P1526,EFs!A:A,0))*Dataset!Y1526/1000,0)</f>
        <v>0</v>
      </c>
      <c r="AA1526">
        <v>33.014727999999998</v>
      </c>
      <c r="AB1526">
        <v>-117.202079</v>
      </c>
      <c r="AC1526">
        <v>0.7</v>
      </c>
      <c r="AD1526" t="s">
        <v>18408</v>
      </c>
      <c r="AF1526" t="s">
        <v>19134</v>
      </c>
      <c r="AI1526" t="s">
        <v>18404</v>
      </c>
      <c r="AJ1526" t="s">
        <v>18390</v>
      </c>
      <c r="AK1526" t="s">
        <v>18391</v>
      </c>
      <c r="AL1526">
        <v>92091</v>
      </c>
      <c r="AM1526" t="s">
        <v>18392</v>
      </c>
      <c r="AN1526" t="s">
        <v>18397</v>
      </c>
    </row>
    <row r="1527" spans="1:40" ht="28.8" x14ac:dyDescent="0.3">
      <c r="A1527" t="s">
        <v>7527</v>
      </c>
      <c r="B1527" s="2" t="s">
        <v>15</v>
      </c>
      <c r="C1527" s="3">
        <v>40025</v>
      </c>
      <c r="D1527" t="s">
        <v>25</v>
      </c>
      <c r="E1527" t="s">
        <v>3554</v>
      </c>
      <c r="F1527" t="s">
        <v>72</v>
      </c>
      <c r="G1527" t="s">
        <v>7528</v>
      </c>
      <c r="H1527" s="2" t="s">
        <v>74</v>
      </c>
      <c r="I1527" s="2" t="s">
        <v>75</v>
      </c>
      <c r="J1527" s="1" t="s">
        <v>7529</v>
      </c>
      <c r="K1527" s="1">
        <f t="shared" si="104"/>
        <v>1</v>
      </c>
      <c r="L1527" s="1">
        <f t="shared" si="104"/>
        <v>0</v>
      </c>
      <c r="M1527" s="1">
        <f t="shared" si="104"/>
        <v>0</v>
      </c>
      <c r="N1527" s="1">
        <f t="shared" si="103"/>
        <v>0</v>
      </c>
      <c r="O1527" s="1">
        <f t="shared" si="105"/>
        <v>1</v>
      </c>
      <c r="P1527" s="1" t="s">
        <v>18346</v>
      </c>
      <c r="Q1527" s="1" t="s">
        <v>18355</v>
      </c>
      <c r="R1527" s="1">
        <v>137</v>
      </c>
      <c r="S1527" s="9">
        <f t="shared" si="107"/>
        <v>102.1609</v>
      </c>
      <c r="T1527" s="8"/>
      <c r="U1527" s="8"/>
      <c r="V1527" s="8"/>
      <c r="W1527" s="8"/>
      <c r="X1527" s="8"/>
      <c r="Y1527" s="10">
        <f t="shared" si="106"/>
        <v>0</v>
      </c>
      <c r="Z1527" s="10">
        <f>IFERROR(INDEX(EFs!B:B,MATCH(P1527,EFs!A:A,0))*Dataset!Y1527/1000,0)</f>
        <v>0</v>
      </c>
      <c r="AA1527">
        <v>33.021599000000002</v>
      </c>
      <c r="AB1527">
        <v>-117.229158</v>
      </c>
      <c r="AC1527">
        <v>1</v>
      </c>
      <c r="AD1527" t="s">
        <v>18387</v>
      </c>
      <c r="AE1527">
        <v>4805</v>
      </c>
      <c r="AF1527" t="s">
        <v>19135</v>
      </c>
      <c r="AI1527" t="s">
        <v>18404</v>
      </c>
      <c r="AJ1527" t="s">
        <v>18390</v>
      </c>
      <c r="AK1527" t="s">
        <v>18391</v>
      </c>
      <c r="AL1527">
        <v>92067</v>
      </c>
      <c r="AM1527" t="s">
        <v>18392</v>
      </c>
      <c r="AN1527" t="s">
        <v>18393</v>
      </c>
    </row>
    <row r="1528" spans="1:40" ht="28.8" x14ac:dyDescent="0.3">
      <c r="A1528" t="s">
        <v>7530</v>
      </c>
      <c r="B1528" s="2" t="s">
        <v>15</v>
      </c>
      <c r="C1528" s="3">
        <v>40025</v>
      </c>
      <c r="D1528" t="s">
        <v>25</v>
      </c>
      <c r="E1528" t="s">
        <v>3554</v>
      </c>
      <c r="F1528" t="s">
        <v>72</v>
      </c>
      <c r="G1528" t="s">
        <v>7531</v>
      </c>
      <c r="H1528" s="2" t="s">
        <v>74</v>
      </c>
      <c r="I1528" s="2" t="s">
        <v>75</v>
      </c>
      <c r="J1528" s="1" t="s">
        <v>7532</v>
      </c>
      <c r="K1528" s="1">
        <f t="shared" si="104"/>
        <v>1</v>
      </c>
      <c r="L1528" s="1">
        <f t="shared" si="104"/>
        <v>0</v>
      </c>
      <c r="M1528" s="1">
        <f t="shared" si="104"/>
        <v>0</v>
      </c>
      <c r="N1528" s="1">
        <f t="shared" si="103"/>
        <v>0</v>
      </c>
      <c r="O1528" s="1">
        <f t="shared" si="105"/>
        <v>1</v>
      </c>
      <c r="P1528" s="1" t="s">
        <v>18346</v>
      </c>
      <c r="Q1528" s="1" t="s">
        <v>18355</v>
      </c>
      <c r="R1528" s="1">
        <v>69</v>
      </c>
      <c r="S1528" s="9">
        <f t="shared" si="107"/>
        <v>51.453299999999999</v>
      </c>
      <c r="T1528" s="8"/>
      <c r="U1528" s="8"/>
      <c r="V1528" s="8"/>
      <c r="W1528" s="8"/>
      <c r="X1528" s="8"/>
      <c r="Y1528" s="10">
        <f t="shared" si="106"/>
        <v>0</v>
      </c>
      <c r="Z1528" s="10">
        <f>IFERROR(INDEX(EFs!B:B,MATCH(P1528,EFs!A:A,0))*Dataset!Y1528/1000,0)</f>
        <v>0</v>
      </c>
      <c r="AA1528">
        <v>33.005026000000001</v>
      </c>
      <c r="AB1528">
        <v>-117.21569</v>
      </c>
      <c r="AC1528">
        <v>0.5</v>
      </c>
      <c r="AD1528" t="s">
        <v>18422</v>
      </c>
      <c r="AI1528" t="s">
        <v>18404</v>
      </c>
      <c r="AJ1528" t="s">
        <v>18390</v>
      </c>
      <c r="AK1528" t="s">
        <v>18391</v>
      </c>
      <c r="AL1528">
        <v>92067</v>
      </c>
      <c r="AM1528" t="s">
        <v>18392</v>
      </c>
      <c r="AN1528" t="s">
        <v>18397</v>
      </c>
    </row>
    <row r="1529" spans="1:40" ht="28.8" x14ac:dyDescent="0.3">
      <c r="A1529" t="s">
        <v>7533</v>
      </c>
      <c r="B1529" s="2" t="s">
        <v>15</v>
      </c>
      <c r="C1529" s="3">
        <v>40025</v>
      </c>
      <c r="D1529" t="s">
        <v>25</v>
      </c>
      <c r="E1529" t="s">
        <v>7524</v>
      </c>
      <c r="G1529" t="s">
        <v>7534</v>
      </c>
      <c r="H1529" s="2" t="s">
        <v>74</v>
      </c>
      <c r="I1529" s="2" t="s">
        <v>75</v>
      </c>
      <c r="J1529" s="1" t="s">
        <v>7535</v>
      </c>
      <c r="K1529" s="1">
        <f t="shared" si="104"/>
        <v>1</v>
      </c>
      <c r="L1529" s="1">
        <f t="shared" si="104"/>
        <v>0</v>
      </c>
      <c r="M1529" s="1">
        <f t="shared" si="104"/>
        <v>0</v>
      </c>
      <c r="N1529" s="1">
        <f t="shared" si="103"/>
        <v>0</v>
      </c>
      <c r="O1529" s="1">
        <f t="shared" si="105"/>
        <v>1</v>
      </c>
      <c r="P1529" s="1" t="s">
        <v>18346</v>
      </c>
      <c r="Q1529" s="1" t="s">
        <v>18355</v>
      </c>
      <c r="R1529" s="1">
        <v>135</v>
      </c>
      <c r="S1529" s="9">
        <f t="shared" si="107"/>
        <v>100.6695</v>
      </c>
      <c r="T1529" s="8"/>
      <c r="U1529" s="8"/>
      <c r="V1529" s="8"/>
      <c r="W1529" s="8"/>
      <c r="X1529" s="8"/>
      <c r="Y1529" s="10">
        <f t="shared" si="106"/>
        <v>0</v>
      </c>
      <c r="Z1529" s="10">
        <f>IFERROR(INDEX(EFs!B:B,MATCH(P1529,EFs!A:A,0))*Dataset!Y1529/1000,0)</f>
        <v>0</v>
      </c>
      <c r="AA1529">
        <v>33.053792999999999</v>
      </c>
      <c r="AB1529">
        <v>-117.19637</v>
      </c>
      <c r="AC1529">
        <v>1</v>
      </c>
      <c r="AD1529" t="s">
        <v>18387</v>
      </c>
      <c r="AE1529">
        <v>6501</v>
      </c>
      <c r="AF1529" t="s">
        <v>19136</v>
      </c>
      <c r="AI1529" t="s">
        <v>18404</v>
      </c>
      <c r="AJ1529" t="s">
        <v>18390</v>
      </c>
      <c r="AK1529" t="s">
        <v>18391</v>
      </c>
      <c r="AL1529">
        <v>92091</v>
      </c>
      <c r="AM1529" t="s">
        <v>18392</v>
      </c>
      <c r="AN1529" t="s">
        <v>18393</v>
      </c>
    </row>
    <row r="1530" spans="1:40" ht="28.8" x14ac:dyDescent="0.3">
      <c r="A1530" t="s">
        <v>7536</v>
      </c>
      <c r="B1530" s="2" t="s">
        <v>15</v>
      </c>
      <c r="C1530" s="3">
        <v>40025</v>
      </c>
      <c r="D1530" t="s">
        <v>25</v>
      </c>
      <c r="E1530" t="s">
        <v>7524</v>
      </c>
      <c r="G1530" t="s">
        <v>7537</v>
      </c>
      <c r="H1530" s="2" t="s">
        <v>74</v>
      </c>
      <c r="I1530" s="2" t="s">
        <v>75</v>
      </c>
      <c r="J1530" s="1" t="s">
        <v>7538</v>
      </c>
      <c r="K1530" s="1">
        <f t="shared" si="104"/>
        <v>1</v>
      </c>
      <c r="L1530" s="1">
        <f t="shared" si="104"/>
        <v>0</v>
      </c>
      <c r="M1530" s="1">
        <f t="shared" si="104"/>
        <v>0</v>
      </c>
      <c r="N1530" s="1">
        <f t="shared" si="103"/>
        <v>0</v>
      </c>
      <c r="O1530" s="1">
        <f t="shared" si="105"/>
        <v>1</v>
      </c>
      <c r="P1530" s="1" t="s">
        <v>18346</v>
      </c>
      <c r="Q1530" s="1" t="s">
        <v>18355</v>
      </c>
      <c r="R1530" s="1">
        <v>180</v>
      </c>
      <c r="S1530" s="9">
        <f t="shared" si="107"/>
        <v>134.226</v>
      </c>
      <c r="T1530" s="8"/>
      <c r="U1530" s="8"/>
      <c r="V1530" s="8"/>
      <c r="W1530" s="8"/>
      <c r="X1530" s="8"/>
      <c r="Y1530" s="10">
        <f t="shared" si="106"/>
        <v>0</v>
      </c>
      <c r="Z1530" s="10">
        <f>IFERROR(INDEX(EFs!B:B,MATCH(P1530,EFs!A:A,0))*Dataset!Y1530/1000,0)</f>
        <v>0</v>
      </c>
      <c r="AA1530">
        <v>33.049742999999999</v>
      </c>
      <c r="AB1530">
        <v>-117.202949</v>
      </c>
      <c r="AC1530">
        <v>1</v>
      </c>
      <c r="AD1530" t="s">
        <v>18387</v>
      </c>
      <c r="AE1530">
        <v>6259</v>
      </c>
      <c r="AF1530" t="s">
        <v>19137</v>
      </c>
      <c r="AI1530" t="s">
        <v>18404</v>
      </c>
      <c r="AJ1530" t="s">
        <v>18390</v>
      </c>
      <c r="AK1530" t="s">
        <v>18391</v>
      </c>
      <c r="AL1530">
        <v>92067</v>
      </c>
      <c r="AM1530" t="s">
        <v>18392</v>
      </c>
      <c r="AN1530" t="s">
        <v>18393</v>
      </c>
    </row>
    <row r="1531" spans="1:40" ht="28.8" x14ac:dyDescent="0.3">
      <c r="A1531" t="s">
        <v>7539</v>
      </c>
      <c r="B1531" s="2" t="s">
        <v>15</v>
      </c>
      <c r="C1531" s="3">
        <v>40025</v>
      </c>
      <c r="D1531" t="s">
        <v>25</v>
      </c>
      <c r="E1531" t="s">
        <v>7524</v>
      </c>
      <c r="G1531" t="s">
        <v>7540</v>
      </c>
      <c r="H1531" s="2" t="s">
        <v>74</v>
      </c>
      <c r="I1531" s="2" t="s">
        <v>75</v>
      </c>
      <c r="J1531" s="1" t="s">
        <v>7541</v>
      </c>
      <c r="K1531" s="1">
        <f t="shared" si="104"/>
        <v>1</v>
      </c>
      <c r="L1531" s="1">
        <f t="shared" si="104"/>
        <v>0</v>
      </c>
      <c r="M1531" s="1">
        <f t="shared" si="104"/>
        <v>0</v>
      </c>
      <c r="N1531" s="1">
        <f t="shared" si="103"/>
        <v>0</v>
      </c>
      <c r="O1531" s="1">
        <f t="shared" si="105"/>
        <v>1</v>
      </c>
      <c r="P1531" s="1" t="s">
        <v>18346</v>
      </c>
      <c r="Q1531" s="1" t="s">
        <v>18355</v>
      </c>
      <c r="R1531" s="1">
        <v>102</v>
      </c>
      <c r="S1531" s="9">
        <f t="shared" si="107"/>
        <v>76.061400000000006</v>
      </c>
      <c r="T1531" s="8"/>
      <c r="U1531" s="8"/>
      <c r="V1531" s="8"/>
      <c r="W1531" s="8"/>
      <c r="X1531" s="8"/>
      <c r="Y1531" s="10">
        <f t="shared" si="106"/>
        <v>0</v>
      </c>
      <c r="Z1531" s="10">
        <f>IFERROR(INDEX(EFs!B:B,MATCH(P1531,EFs!A:A,0))*Dataset!Y1531/1000,0)</f>
        <v>0</v>
      </c>
      <c r="AA1531">
        <v>32.802565999999999</v>
      </c>
      <c r="AB1531">
        <v>-117.07327100000001</v>
      </c>
      <c r="AC1531">
        <v>0.56999999999999995</v>
      </c>
      <c r="AD1531" t="s">
        <v>18429</v>
      </c>
      <c r="AE1531">
        <v>7330</v>
      </c>
      <c r="AF1531" t="s">
        <v>19138</v>
      </c>
      <c r="AI1531" t="s">
        <v>18389</v>
      </c>
      <c r="AJ1531" t="s">
        <v>18390</v>
      </c>
      <c r="AK1531" t="s">
        <v>18391</v>
      </c>
      <c r="AL1531">
        <v>92120</v>
      </c>
      <c r="AM1531" t="s">
        <v>18392</v>
      </c>
      <c r="AN1531" t="s">
        <v>18393</v>
      </c>
    </row>
    <row r="1532" spans="1:40" ht="28.8" x14ac:dyDescent="0.3">
      <c r="A1532" t="s">
        <v>7542</v>
      </c>
      <c r="B1532" s="2" t="s">
        <v>15</v>
      </c>
      <c r="C1532" s="3">
        <v>40025</v>
      </c>
      <c r="D1532" t="s">
        <v>25</v>
      </c>
      <c r="E1532" t="s">
        <v>7524</v>
      </c>
      <c r="G1532" t="s">
        <v>7543</v>
      </c>
      <c r="H1532" s="2" t="s">
        <v>74</v>
      </c>
      <c r="I1532" s="2" t="s">
        <v>75</v>
      </c>
      <c r="J1532" s="1" t="s">
        <v>7544</v>
      </c>
      <c r="K1532" s="1">
        <f t="shared" si="104"/>
        <v>1</v>
      </c>
      <c r="L1532" s="1">
        <f t="shared" si="104"/>
        <v>0</v>
      </c>
      <c r="M1532" s="1">
        <f t="shared" si="104"/>
        <v>0</v>
      </c>
      <c r="N1532" s="1">
        <f t="shared" si="103"/>
        <v>0</v>
      </c>
      <c r="O1532" s="1">
        <f t="shared" si="105"/>
        <v>1</v>
      </c>
      <c r="P1532" s="1" t="s">
        <v>18346</v>
      </c>
      <c r="Q1532" s="1" t="s">
        <v>18355</v>
      </c>
      <c r="R1532" s="1">
        <v>102</v>
      </c>
      <c r="S1532" s="9">
        <f t="shared" si="107"/>
        <v>76.061400000000006</v>
      </c>
      <c r="T1532" s="8"/>
      <c r="U1532" s="8"/>
      <c r="V1532" s="8"/>
      <c r="W1532" s="8"/>
      <c r="X1532" s="8"/>
      <c r="Y1532" s="10">
        <f t="shared" si="106"/>
        <v>0</v>
      </c>
      <c r="Z1532" s="10">
        <f>IFERROR(INDEX(EFs!B:B,MATCH(P1532,EFs!A:A,0))*Dataset!Y1532/1000,0)</f>
        <v>0</v>
      </c>
      <c r="AA1532">
        <v>33.028744000000003</v>
      </c>
      <c r="AB1532">
        <v>-117.164979</v>
      </c>
      <c r="AC1532">
        <v>1</v>
      </c>
      <c r="AD1532" t="s">
        <v>18387</v>
      </c>
      <c r="AE1532">
        <v>7880</v>
      </c>
      <c r="AF1532" t="s">
        <v>19139</v>
      </c>
      <c r="AI1532" t="s">
        <v>18404</v>
      </c>
      <c r="AJ1532" t="s">
        <v>18390</v>
      </c>
      <c r="AK1532" t="s">
        <v>18391</v>
      </c>
      <c r="AL1532">
        <v>92067</v>
      </c>
      <c r="AM1532" t="s">
        <v>18392</v>
      </c>
      <c r="AN1532" t="s">
        <v>18393</v>
      </c>
    </row>
    <row r="1533" spans="1:40" ht="28.8" x14ac:dyDescent="0.3">
      <c r="A1533" t="s">
        <v>7545</v>
      </c>
      <c r="B1533" s="2" t="s">
        <v>15</v>
      </c>
      <c r="C1533" s="3">
        <v>40025</v>
      </c>
      <c r="D1533" t="s">
        <v>25</v>
      </c>
      <c r="E1533" t="s">
        <v>7524</v>
      </c>
      <c r="G1533" t="s">
        <v>7546</v>
      </c>
      <c r="H1533" s="2" t="s">
        <v>74</v>
      </c>
      <c r="I1533" s="2" t="s">
        <v>75</v>
      </c>
      <c r="J1533" s="1" t="s">
        <v>7547</v>
      </c>
      <c r="K1533" s="1">
        <f t="shared" si="104"/>
        <v>1</v>
      </c>
      <c r="L1533" s="1">
        <f t="shared" si="104"/>
        <v>0</v>
      </c>
      <c r="M1533" s="1">
        <f t="shared" si="104"/>
        <v>0</v>
      </c>
      <c r="N1533" s="1">
        <f t="shared" si="103"/>
        <v>0</v>
      </c>
      <c r="O1533" s="1">
        <f t="shared" si="105"/>
        <v>1</v>
      </c>
      <c r="P1533" s="1" t="s">
        <v>18346</v>
      </c>
      <c r="Q1533" s="1" t="s">
        <v>18355</v>
      </c>
      <c r="R1533" s="1">
        <v>99</v>
      </c>
      <c r="S1533" s="9">
        <f t="shared" si="107"/>
        <v>73.824300000000008</v>
      </c>
      <c r="T1533" s="8"/>
      <c r="U1533" s="8"/>
      <c r="V1533" s="8"/>
      <c r="W1533" s="8"/>
      <c r="X1533" s="8"/>
      <c r="Y1533" s="10">
        <f t="shared" si="106"/>
        <v>0</v>
      </c>
      <c r="Z1533" s="10">
        <f>IFERROR(INDEX(EFs!B:B,MATCH(P1533,EFs!A:A,0))*Dataset!Y1533/1000,0)</f>
        <v>0</v>
      </c>
      <c r="AA1533">
        <v>33.023006000000002</v>
      </c>
      <c r="AB1533">
        <v>-117.18111</v>
      </c>
      <c r="AC1533">
        <v>1</v>
      </c>
      <c r="AD1533" t="s">
        <v>18387</v>
      </c>
      <c r="AE1533">
        <v>17133</v>
      </c>
      <c r="AF1533" t="s">
        <v>19140</v>
      </c>
      <c r="AI1533" t="s">
        <v>18404</v>
      </c>
      <c r="AJ1533" t="s">
        <v>18390</v>
      </c>
      <c r="AK1533" t="s">
        <v>18391</v>
      </c>
      <c r="AL1533">
        <v>92067</v>
      </c>
      <c r="AM1533" t="s">
        <v>18392</v>
      </c>
      <c r="AN1533" t="s">
        <v>18393</v>
      </c>
    </row>
    <row r="1534" spans="1:40" ht="28.8" x14ac:dyDescent="0.3">
      <c r="A1534" t="s">
        <v>7548</v>
      </c>
      <c r="B1534" s="2" t="s">
        <v>15</v>
      </c>
      <c r="C1534" s="3">
        <v>40025</v>
      </c>
      <c r="D1534" t="s">
        <v>25</v>
      </c>
      <c r="E1534" t="s">
        <v>7524</v>
      </c>
      <c r="G1534" t="s">
        <v>7549</v>
      </c>
      <c r="H1534" s="2" t="s">
        <v>74</v>
      </c>
      <c r="I1534" s="2" t="s">
        <v>75</v>
      </c>
      <c r="J1534" s="1" t="s">
        <v>7550</v>
      </c>
      <c r="K1534" s="1">
        <f t="shared" si="104"/>
        <v>1</v>
      </c>
      <c r="L1534" s="1">
        <f t="shared" si="104"/>
        <v>0</v>
      </c>
      <c r="M1534" s="1">
        <f t="shared" si="104"/>
        <v>0</v>
      </c>
      <c r="N1534" s="1">
        <f t="shared" si="103"/>
        <v>0</v>
      </c>
      <c r="O1534" s="1">
        <f t="shared" si="105"/>
        <v>1</v>
      </c>
      <c r="P1534" s="1" t="s">
        <v>18346</v>
      </c>
      <c r="Q1534" s="1" t="s">
        <v>18355</v>
      </c>
      <c r="R1534" s="1">
        <v>66</v>
      </c>
      <c r="S1534" s="9">
        <f t="shared" si="107"/>
        <v>49.216200000000001</v>
      </c>
      <c r="T1534" s="8"/>
      <c r="U1534" s="8"/>
      <c r="V1534" s="8"/>
      <c r="W1534" s="8"/>
      <c r="X1534" s="8"/>
      <c r="Y1534" s="10">
        <f t="shared" si="106"/>
        <v>0</v>
      </c>
      <c r="Z1534" s="10">
        <f>IFERROR(INDEX(EFs!B:B,MATCH(P1534,EFs!A:A,0))*Dataset!Y1534/1000,0)</f>
        <v>0</v>
      </c>
      <c r="AA1534">
        <v>33.034308000000003</v>
      </c>
      <c r="AB1534">
        <v>-117.18542600000001</v>
      </c>
      <c r="AC1534">
        <v>0.66</v>
      </c>
      <c r="AD1534" t="s">
        <v>18429</v>
      </c>
      <c r="AE1534">
        <v>6845</v>
      </c>
      <c r="AF1534" t="s">
        <v>19141</v>
      </c>
      <c r="AI1534" t="s">
        <v>18404</v>
      </c>
      <c r="AJ1534" t="s">
        <v>18390</v>
      </c>
      <c r="AK1534" t="s">
        <v>18391</v>
      </c>
      <c r="AL1534">
        <v>92067</v>
      </c>
      <c r="AM1534" t="s">
        <v>18392</v>
      </c>
      <c r="AN1534" t="s">
        <v>18393</v>
      </c>
    </row>
    <row r="1535" spans="1:40" ht="28.8" x14ac:dyDescent="0.3">
      <c r="A1535" t="s">
        <v>7551</v>
      </c>
      <c r="B1535" s="2" t="s">
        <v>15</v>
      </c>
      <c r="C1535" s="3">
        <v>40025</v>
      </c>
      <c r="D1535" t="s">
        <v>25</v>
      </c>
      <c r="E1535" t="s">
        <v>7524</v>
      </c>
      <c r="G1535" t="s">
        <v>7552</v>
      </c>
      <c r="H1535" s="2" t="s">
        <v>74</v>
      </c>
      <c r="I1535" s="2" t="s">
        <v>75</v>
      </c>
      <c r="J1535" s="1" t="s">
        <v>7553</v>
      </c>
      <c r="K1535" s="1">
        <f t="shared" si="104"/>
        <v>1</v>
      </c>
      <c r="L1535" s="1">
        <f t="shared" si="104"/>
        <v>0</v>
      </c>
      <c r="M1535" s="1">
        <f t="shared" si="104"/>
        <v>0</v>
      </c>
      <c r="N1535" s="1">
        <f t="shared" si="103"/>
        <v>0</v>
      </c>
      <c r="O1535" s="1">
        <f t="shared" si="105"/>
        <v>1</v>
      </c>
      <c r="P1535" s="1" t="s">
        <v>18346</v>
      </c>
      <c r="Q1535" s="1" t="s">
        <v>18355</v>
      </c>
      <c r="R1535" s="1">
        <v>156</v>
      </c>
      <c r="S1535" s="9">
        <f t="shared" si="107"/>
        <v>116.3292</v>
      </c>
      <c r="T1535" s="8"/>
      <c r="U1535" s="8"/>
      <c r="V1535" s="8"/>
      <c r="W1535" s="8"/>
      <c r="X1535" s="8"/>
      <c r="Y1535" s="10">
        <f t="shared" si="106"/>
        <v>0</v>
      </c>
      <c r="Z1535" s="10">
        <f>IFERROR(INDEX(EFs!B:B,MATCH(P1535,EFs!A:A,0))*Dataset!Y1535/1000,0)</f>
        <v>0</v>
      </c>
      <c r="AA1535">
        <v>33.023276000000003</v>
      </c>
      <c r="AB1535">
        <v>-117.2062</v>
      </c>
      <c r="AC1535">
        <v>0.85</v>
      </c>
      <c r="AD1535" t="s">
        <v>18429</v>
      </c>
      <c r="AE1535">
        <v>17190</v>
      </c>
      <c r="AF1535" t="s">
        <v>19142</v>
      </c>
      <c r="AI1535" t="s">
        <v>18404</v>
      </c>
      <c r="AJ1535" t="s">
        <v>18390</v>
      </c>
      <c r="AK1535" t="s">
        <v>18391</v>
      </c>
      <c r="AL1535">
        <v>92067</v>
      </c>
      <c r="AM1535" t="s">
        <v>18392</v>
      </c>
      <c r="AN1535" t="s">
        <v>18393</v>
      </c>
    </row>
    <row r="1536" spans="1:40" ht="43.2" x14ac:dyDescent="0.3">
      <c r="A1536" t="s">
        <v>7554</v>
      </c>
      <c r="B1536" s="2" t="s">
        <v>15</v>
      </c>
      <c r="C1536" s="3">
        <v>40025</v>
      </c>
      <c r="D1536" t="s">
        <v>193</v>
      </c>
      <c r="E1536" t="s">
        <v>7555</v>
      </c>
      <c r="F1536" t="s">
        <v>7556</v>
      </c>
      <c r="G1536" t="s">
        <v>7557</v>
      </c>
      <c r="H1536" s="2" t="s">
        <v>1787</v>
      </c>
      <c r="I1536" s="2" t="s">
        <v>53</v>
      </c>
      <c r="J1536" s="1" t="s">
        <v>7558</v>
      </c>
      <c r="K1536" s="1">
        <f t="shared" si="104"/>
        <v>1</v>
      </c>
      <c r="L1536" s="1">
        <f t="shared" si="104"/>
        <v>0</v>
      </c>
      <c r="M1536" s="1">
        <f t="shared" si="104"/>
        <v>0</v>
      </c>
      <c r="N1536" s="1">
        <f t="shared" si="103"/>
        <v>0</v>
      </c>
      <c r="O1536" s="1">
        <f t="shared" si="105"/>
        <v>1</v>
      </c>
      <c r="P1536" s="1" t="s">
        <v>18346</v>
      </c>
      <c r="Q1536" s="1">
        <v>405</v>
      </c>
      <c r="R1536" s="1">
        <v>635</v>
      </c>
      <c r="S1536" s="9">
        <f t="shared" si="107"/>
        <v>405</v>
      </c>
      <c r="T1536" s="3">
        <v>44686</v>
      </c>
      <c r="U1536" s="8" t="s">
        <v>7559</v>
      </c>
      <c r="V1536" s="3">
        <v>44686</v>
      </c>
      <c r="W1536" s="8" t="s">
        <v>7560</v>
      </c>
      <c r="X1536" s="8">
        <v>1</v>
      </c>
      <c r="Y1536" s="10">
        <f t="shared" si="106"/>
        <v>405</v>
      </c>
      <c r="Z1536" s="10">
        <f>IFERROR(INDEX(EFs!B:B,MATCH(P1536,EFs!A:A,0))*Dataset!Y1536/1000,0)</f>
        <v>0.36789913300499999</v>
      </c>
      <c r="AA1536">
        <v>33.213009999999997</v>
      </c>
      <c r="AB1536">
        <v>-117.033404</v>
      </c>
      <c r="AC1536">
        <v>1</v>
      </c>
      <c r="AD1536" t="s">
        <v>18394</v>
      </c>
      <c r="AE1536">
        <v>27743</v>
      </c>
      <c r="AF1536" t="s">
        <v>18764</v>
      </c>
      <c r="AI1536" t="s">
        <v>18625</v>
      </c>
      <c r="AJ1536" t="s">
        <v>18390</v>
      </c>
      <c r="AK1536" t="s">
        <v>18391</v>
      </c>
      <c r="AL1536">
        <v>92082</v>
      </c>
      <c r="AM1536" t="s">
        <v>18392</v>
      </c>
      <c r="AN1536" t="s">
        <v>18397</v>
      </c>
    </row>
    <row r="1537" spans="1:40" ht="43.2" x14ac:dyDescent="0.3">
      <c r="A1537" t="s">
        <v>7561</v>
      </c>
      <c r="B1537" s="2" t="s">
        <v>15</v>
      </c>
      <c r="C1537" s="3">
        <v>40025</v>
      </c>
      <c r="D1537" t="s">
        <v>193</v>
      </c>
      <c r="E1537" t="s">
        <v>7562</v>
      </c>
      <c r="F1537" t="s">
        <v>7563</v>
      </c>
      <c r="G1537" t="s">
        <v>7564</v>
      </c>
      <c r="H1537" s="2" t="s">
        <v>147</v>
      </c>
      <c r="I1537" s="2" t="s">
        <v>53</v>
      </c>
      <c r="J1537" s="1" t="s">
        <v>7565</v>
      </c>
      <c r="K1537" s="1">
        <f t="shared" si="104"/>
        <v>1</v>
      </c>
      <c r="L1537" s="1">
        <f t="shared" si="104"/>
        <v>0</v>
      </c>
      <c r="M1537" s="1">
        <f t="shared" si="104"/>
        <v>0</v>
      </c>
      <c r="N1537" s="1">
        <f t="shared" si="103"/>
        <v>0</v>
      </c>
      <c r="O1537" s="1">
        <f t="shared" si="105"/>
        <v>1</v>
      </c>
      <c r="P1537" s="1" t="s">
        <v>18346</v>
      </c>
      <c r="Q1537" s="1">
        <v>50</v>
      </c>
      <c r="R1537" s="1">
        <v>80</v>
      </c>
      <c r="S1537" s="9">
        <f t="shared" si="107"/>
        <v>50</v>
      </c>
      <c r="T1537" s="3">
        <v>44540</v>
      </c>
      <c r="U1537" s="8" t="s">
        <v>3491</v>
      </c>
      <c r="V1537" s="3">
        <v>44540</v>
      </c>
      <c r="W1537" s="8" t="s">
        <v>7566</v>
      </c>
      <c r="X1537" s="8">
        <v>2</v>
      </c>
      <c r="Y1537" s="10">
        <f t="shared" si="106"/>
        <v>100</v>
      </c>
      <c r="Z1537" s="10">
        <f>IFERROR(INDEX(EFs!B:B,MATCH(P1537,EFs!A:A,0))*Dataset!Y1537/1000,0)</f>
        <v>9.083929210000001E-2</v>
      </c>
      <c r="AA1537">
        <v>33.136758</v>
      </c>
      <c r="AB1537">
        <v>-117.242341</v>
      </c>
      <c r="AC1537">
        <v>1</v>
      </c>
      <c r="AD1537" t="s">
        <v>18387</v>
      </c>
      <c r="AE1537">
        <v>2365</v>
      </c>
      <c r="AF1537" t="s">
        <v>19143</v>
      </c>
      <c r="AI1537" t="s">
        <v>18416</v>
      </c>
      <c r="AJ1537" t="s">
        <v>18390</v>
      </c>
      <c r="AK1537" t="s">
        <v>18391</v>
      </c>
      <c r="AL1537">
        <v>92081</v>
      </c>
      <c r="AM1537" t="s">
        <v>18392</v>
      </c>
      <c r="AN1537" t="s">
        <v>18393</v>
      </c>
    </row>
    <row r="1538" spans="1:40" ht="43.2" x14ac:dyDescent="0.3">
      <c r="A1538" t="s">
        <v>7567</v>
      </c>
      <c r="B1538" s="2" t="s">
        <v>15</v>
      </c>
      <c r="C1538" s="3">
        <v>40025</v>
      </c>
      <c r="D1538" t="s">
        <v>193</v>
      </c>
      <c r="E1538" t="s">
        <v>1253</v>
      </c>
      <c r="F1538" t="s">
        <v>161</v>
      </c>
      <c r="G1538" t="s">
        <v>7568</v>
      </c>
      <c r="H1538" s="2" t="s">
        <v>163</v>
      </c>
      <c r="I1538" s="2" t="s">
        <v>164</v>
      </c>
      <c r="J1538" s="1" t="s">
        <v>7569</v>
      </c>
      <c r="K1538" s="1">
        <f t="shared" si="104"/>
        <v>1</v>
      </c>
      <c r="L1538" s="1">
        <f t="shared" si="104"/>
        <v>0</v>
      </c>
      <c r="M1538" s="1">
        <f t="shared" si="104"/>
        <v>0</v>
      </c>
      <c r="N1538" s="1">
        <f t="shared" si="104"/>
        <v>0</v>
      </c>
      <c r="O1538" s="1">
        <f t="shared" si="105"/>
        <v>1</v>
      </c>
      <c r="P1538" s="1" t="s">
        <v>18346</v>
      </c>
      <c r="Q1538" s="1">
        <v>750</v>
      </c>
      <c r="R1538" s="1">
        <v>1120</v>
      </c>
      <c r="S1538" s="9">
        <f t="shared" si="107"/>
        <v>750</v>
      </c>
      <c r="T1538" s="8"/>
      <c r="U1538" s="8"/>
      <c r="V1538" s="8"/>
      <c r="W1538" s="8"/>
      <c r="X1538" s="8"/>
      <c r="Y1538" s="10">
        <f t="shared" si="106"/>
        <v>0</v>
      </c>
      <c r="Z1538" s="10">
        <f>IFERROR(INDEX(EFs!B:B,MATCH(P1538,EFs!A:A,0))*Dataset!Y1538/1000,0)</f>
        <v>0</v>
      </c>
      <c r="AA1538">
        <v>33.387723000000001</v>
      </c>
      <c r="AB1538">
        <v>-117.44475799999999</v>
      </c>
      <c r="AC1538">
        <v>0.5</v>
      </c>
      <c r="AD1538" t="s">
        <v>18422</v>
      </c>
      <c r="AI1538" t="s">
        <v>18423</v>
      </c>
      <c r="AJ1538" t="s">
        <v>18390</v>
      </c>
      <c r="AK1538" t="s">
        <v>18391</v>
      </c>
      <c r="AL1538">
        <v>92055</v>
      </c>
      <c r="AM1538" t="s">
        <v>18392</v>
      </c>
      <c r="AN1538" t="s">
        <v>18397</v>
      </c>
    </row>
    <row r="1539" spans="1:40" ht="43.2" x14ac:dyDescent="0.3">
      <c r="A1539" t="s">
        <v>7570</v>
      </c>
      <c r="B1539" s="2" t="s">
        <v>15</v>
      </c>
      <c r="C1539" s="3">
        <v>40025</v>
      </c>
      <c r="D1539" t="s">
        <v>25</v>
      </c>
      <c r="E1539" t="s">
        <v>7571</v>
      </c>
      <c r="F1539" t="s">
        <v>7572</v>
      </c>
      <c r="G1539" t="s">
        <v>3949</v>
      </c>
      <c r="H1539" s="2" t="s">
        <v>781</v>
      </c>
      <c r="I1539" s="2" t="s">
        <v>782</v>
      </c>
      <c r="J1539" s="1" t="s">
        <v>7573</v>
      </c>
      <c r="K1539" s="1">
        <f t="shared" ref="K1539:N1602" si="108">IFERROR(IF(SEARCH(K$1,$J1539)&gt;0,1),0)</f>
        <v>1</v>
      </c>
      <c r="L1539" s="1">
        <f t="shared" si="108"/>
        <v>0</v>
      </c>
      <c r="M1539" s="1">
        <f t="shared" si="108"/>
        <v>0</v>
      </c>
      <c r="N1539" s="1">
        <f t="shared" si="108"/>
        <v>0</v>
      </c>
      <c r="O1539" s="1">
        <f t="shared" ref="O1539:O1602" si="109">SUM(K1539:N1539)</f>
        <v>1</v>
      </c>
      <c r="P1539" s="1" t="s">
        <v>18346</v>
      </c>
      <c r="Q1539" s="1">
        <v>350</v>
      </c>
      <c r="R1539" s="1">
        <v>474</v>
      </c>
      <c r="S1539" s="9">
        <f t="shared" si="107"/>
        <v>350</v>
      </c>
      <c r="T1539" s="3">
        <v>44427</v>
      </c>
      <c r="U1539" s="8" t="s">
        <v>7574</v>
      </c>
      <c r="V1539" s="3">
        <v>44427</v>
      </c>
      <c r="W1539" s="8" t="s">
        <v>7575</v>
      </c>
      <c r="X1539" s="8">
        <v>2.6</v>
      </c>
      <c r="Y1539" s="10">
        <f t="shared" ref="Y1539:Y1602" si="110">X1539*S1539</f>
        <v>910</v>
      </c>
      <c r="Z1539" s="10">
        <f>IFERROR(INDEX(EFs!B:B,MATCH(P1539,EFs!A:A,0))*Dataset!Y1539/1000,0)</f>
        <v>0.82663755810999995</v>
      </c>
      <c r="AA1539">
        <v>32.885123</v>
      </c>
      <c r="AB1539">
        <v>-117.221726</v>
      </c>
      <c r="AC1539">
        <v>1</v>
      </c>
      <c r="AD1539" t="s">
        <v>18387</v>
      </c>
      <c r="AE1539">
        <v>9880</v>
      </c>
      <c r="AF1539" t="s">
        <v>18845</v>
      </c>
      <c r="AI1539" t="s">
        <v>18389</v>
      </c>
      <c r="AJ1539" t="s">
        <v>18390</v>
      </c>
      <c r="AK1539" t="s">
        <v>18391</v>
      </c>
      <c r="AL1539">
        <v>92121</v>
      </c>
      <c r="AM1539" t="s">
        <v>18392</v>
      </c>
      <c r="AN1539" t="s">
        <v>18393</v>
      </c>
    </row>
    <row r="1540" spans="1:40" ht="28.8" x14ac:dyDescent="0.3">
      <c r="A1540" t="s">
        <v>7576</v>
      </c>
      <c r="B1540" s="2" t="s">
        <v>15</v>
      </c>
      <c r="C1540" s="3">
        <v>40025</v>
      </c>
      <c r="D1540" t="s">
        <v>193</v>
      </c>
      <c r="E1540" t="s">
        <v>7577</v>
      </c>
      <c r="F1540" t="s">
        <v>7578</v>
      </c>
      <c r="G1540" t="s">
        <v>7579</v>
      </c>
      <c r="H1540" s="2" t="s">
        <v>781</v>
      </c>
      <c r="I1540" s="2" t="s">
        <v>782</v>
      </c>
      <c r="J1540" s="1" t="s">
        <v>7580</v>
      </c>
      <c r="K1540" s="1">
        <f t="shared" si="108"/>
        <v>1</v>
      </c>
      <c r="L1540" s="1">
        <f t="shared" si="108"/>
        <v>0</v>
      </c>
      <c r="M1540" s="1">
        <f t="shared" si="108"/>
        <v>0</v>
      </c>
      <c r="N1540" s="1">
        <f t="shared" si="108"/>
        <v>0</v>
      </c>
      <c r="O1540" s="1">
        <f t="shared" si="109"/>
        <v>1</v>
      </c>
      <c r="P1540" s="1" t="s">
        <v>18346</v>
      </c>
      <c r="Q1540" s="1">
        <v>150</v>
      </c>
      <c r="R1540" s="1">
        <v>350</v>
      </c>
      <c r="S1540" s="9">
        <f t="shared" ref="S1540:S1603" si="111">IFERROR(IF(Q1540&lt;&gt;"",Q1540,R1540*0.7457),"Unknown")</f>
        <v>150</v>
      </c>
      <c r="T1540" s="8"/>
      <c r="U1540" s="8"/>
      <c r="V1540" s="8"/>
      <c r="W1540" s="8"/>
      <c r="X1540" s="8"/>
      <c r="Y1540" s="10">
        <f t="shared" si="110"/>
        <v>0</v>
      </c>
      <c r="Z1540" s="10">
        <f>IFERROR(INDEX(EFs!B:B,MATCH(P1540,EFs!A:A,0))*Dataset!Y1540/1000,0)</f>
        <v>0</v>
      </c>
      <c r="AA1540">
        <v>32.887352999999997</v>
      </c>
      <c r="AB1540">
        <v>-117.177498</v>
      </c>
      <c r="AC1540">
        <v>1</v>
      </c>
      <c r="AD1540" t="s">
        <v>18387</v>
      </c>
      <c r="AE1540">
        <v>6868</v>
      </c>
      <c r="AF1540" t="s">
        <v>18631</v>
      </c>
      <c r="AI1540" t="s">
        <v>18389</v>
      </c>
      <c r="AJ1540" t="s">
        <v>18390</v>
      </c>
      <c r="AK1540" t="s">
        <v>18391</v>
      </c>
      <c r="AL1540">
        <v>92121</v>
      </c>
      <c r="AM1540" t="s">
        <v>18392</v>
      </c>
      <c r="AN1540" t="s">
        <v>18393</v>
      </c>
    </row>
    <row r="1541" spans="1:40" ht="43.2" x14ac:dyDescent="0.3">
      <c r="A1541" t="s">
        <v>7581</v>
      </c>
      <c r="B1541" s="2" t="s">
        <v>15</v>
      </c>
      <c r="C1541" s="3">
        <v>40025</v>
      </c>
      <c r="D1541" t="s">
        <v>193</v>
      </c>
      <c r="E1541" t="s">
        <v>7582</v>
      </c>
      <c r="F1541" t="s">
        <v>4817</v>
      </c>
      <c r="G1541" t="s">
        <v>7583</v>
      </c>
      <c r="H1541" s="2" t="s">
        <v>38</v>
      </c>
      <c r="I1541" s="2" t="s">
        <v>30</v>
      </c>
      <c r="J1541" s="1" t="s">
        <v>7584</v>
      </c>
      <c r="K1541" s="1">
        <f t="shared" si="108"/>
        <v>1</v>
      </c>
      <c r="L1541" s="1">
        <f t="shared" si="108"/>
        <v>0</v>
      </c>
      <c r="M1541" s="1">
        <f t="shared" si="108"/>
        <v>0</v>
      </c>
      <c r="N1541" s="1">
        <f t="shared" si="108"/>
        <v>0</v>
      </c>
      <c r="O1541" s="1">
        <f t="shared" si="109"/>
        <v>1</v>
      </c>
      <c r="P1541" s="1" t="s">
        <v>18346</v>
      </c>
      <c r="Q1541" s="1">
        <v>250</v>
      </c>
      <c r="R1541" s="1">
        <v>3251</v>
      </c>
      <c r="S1541" s="9">
        <f t="shared" si="111"/>
        <v>250</v>
      </c>
      <c r="T1541" s="3">
        <v>44405</v>
      </c>
      <c r="U1541" s="8" t="s">
        <v>3508</v>
      </c>
      <c r="V1541" s="3">
        <v>44771</v>
      </c>
      <c r="W1541" s="8" t="s">
        <v>1562</v>
      </c>
      <c r="X1541" s="8">
        <v>127</v>
      </c>
      <c r="Y1541" s="10">
        <f t="shared" si="110"/>
        <v>31750</v>
      </c>
      <c r="Z1541" s="10">
        <f>IFERROR(INDEX(EFs!B:B,MATCH(P1541,EFs!A:A,0))*Dataset!Y1541/1000,0)</f>
        <v>28.84147524175</v>
      </c>
      <c r="AA1541">
        <v>32.914192</v>
      </c>
      <c r="AB1541">
        <v>-117.104899</v>
      </c>
      <c r="AC1541">
        <v>1</v>
      </c>
      <c r="AD1541" t="s">
        <v>18387</v>
      </c>
      <c r="AE1541">
        <v>10710</v>
      </c>
      <c r="AF1541" t="s">
        <v>18701</v>
      </c>
      <c r="AI1541" t="s">
        <v>18389</v>
      </c>
      <c r="AJ1541" t="s">
        <v>18390</v>
      </c>
      <c r="AK1541" t="s">
        <v>18391</v>
      </c>
      <c r="AL1541">
        <v>92131</v>
      </c>
      <c r="AM1541" t="s">
        <v>18392</v>
      </c>
      <c r="AN1541" t="s">
        <v>18393</v>
      </c>
    </row>
    <row r="1542" spans="1:40" ht="43.2" x14ac:dyDescent="0.3">
      <c r="A1542" t="s">
        <v>7585</v>
      </c>
      <c r="B1542" s="2" t="s">
        <v>15</v>
      </c>
      <c r="C1542" s="3">
        <v>40025</v>
      </c>
      <c r="D1542" t="s">
        <v>193</v>
      </c>
      <c r="E1542" t="s">
        <v>7586</v>
      </c>
      <c r="F1542" t="s">
        <v>27</v>
      </c>
      <c r="G1542" t="s">
        <v>7587</v>
      </c>
      <c r="H1542" s="2" t="s">
        <v>987</v>
      </c>
      <c r="I1542" s="2" t="s">
        <v>84</v>
      </c>
      <c r="J1542" s="1" t="s">
        <v>7588</v>
      </c>
      <c r="K1542" s="1">
        <f t="shared" si="108"/>
        <v>1</v>
      </c>
      <c r="L1542" s="1">
        <f t="shared" si="108"/>
        <v>0</v>
      </c>
      <c r="M1542" s="1">
        <f t="shared" si="108"/>
        <v>0</v>
      </c>
      <c r="N1542" s="1">
        <f t="shared" si="108"/>
        <v>0</v>
      </c>
      <c r="O1542" s="1">
        <f t="shared" si="109"/>
        <v>1</v>
      </c>
      <c r="P1542" s="1" t="s">
        <v>18346</v>
      </c>
      <c r="Q1542" s="1">
        <v>150</v>
      </c>
      <c r="R1542" s="1">
        <v>364</v>
      </c>
      <c r="S1542" s="9">
        <f t="shared" si="111"/>
        <v>150</v>
      </c>
      <c r="T1542" s="3">
        <v>44512</v>
      </c>
      <c r="U1542" s="8" t="s">
        <v>7589</v>
      </c>
      <c r="V1542" s="3">
        <v>44512</v>
      </c>
      <c r="W1542" s="8" t="s">
        <v>2599</v>
      </c>
      <c r="X1542" s="8">
        <v>6.9</v>
      </c>
      <c r="Y1542" s="10">
        <f t="shared" si="110"/>
        <v>1035</v>
      </c>
      <c r="Z1542" s="10">
        <f>IFERROR(INDEX(EFs!B:B,MATCH(P1542,EFs!A:A,0))*Dataset!Y1542/1000,0)</f>
        <v>0.94018667323500005</v>
      </c>
      <c r="AA1542">
        <v>32.651330999999999</v>
      </c>
      <c r="AB1542">
        <v>-116.961223</v>
      </c>
      <c r="AC1542">
        <v>1</v>
      </c>
      <c r="AD1542" t="s">
        <v>18387</v>
      </c>
      <c r="AE1542">
        <v>955</v>
      </c>
      <c r="AF1542" t="s">
        <v>19144</v>
      </c>
      <c r="AG1542" t="s">
        <v>18510</v>
      </c>
      <c r="AH1542">
        <v>100</v>
      </c>
      <c r="AI1542" t="s">
        <v>18406</v>
      </c>
      <c r="AJ1542" t="s">
        <v>18390</v>
      </c>
      <c r="AK1542" t="s">
        <v>18391</v>
      </c>
      <c r="AL1542">
        <v>91914</v>
      </c>
      <c r="AM1542" t="s">
        <v>18392</v>
      </c>
      <c r="AN1542" t="s">
        <v>18393</v>
      </c>
    </row>
    <row r="1543" spans="1:40" ht="57.6" x14ac:dyDescent="0.3">
      <c r="A1543" t="s">
        <v>7590</v>
      </c>
      <c r="B1543" s="2" t="s">
        <v>15</v>
      </c>
      <c r="C1543" s="3">
        <v>40025</v>
      </c>
      <c r="D1543" t="s">
        <v>193</v>
      </c>
      <c r="E1543" t="s">
        <v>6358</v>
      </c>
      <c r="F1543" t="s">
        <v>7591</v>
      </c>
      <c r="G1543" t="s">
        <v>7592</v>
      </c>
      <c r="H1543" s="2" t="s">
        <v>457</v>
      </c>
      <c r="I1543" s="2" t="s">
        <v>328</v>
      </c>
      <c r="J1543" s="1" t="s">
        <v>7593</v>
      </c>
      <c r="K1543" s="1">
        <f t="shared" si="108"/>
        <v>1</v>
      </c>
      <c r="L1543" s="1">
        <f t="shared" si="108"/>
        <v>0</v>
      </c>
      <c r="M1543" s="1">
        <f t="shared" si="108"/>
        <v>0</v>
      </c>
      <c r="N1543" s="1">
        <f t="shared" si="108"/>
        <v>0</v>
      </c>
      <c r="O1543" s="1">
        <f t="shared" si="109"/>
        <v>1</v>
      </c>
      <c r="P1543" s="1" t="s">
        <v>18346</v>
      </c>
      <c r="Q1543" s="1">
        <v>55</v>
      </c>
      <c r="R1543" s="1">
        <v>99</v>
      </c>
      <c r="S1543" s="9">
        <f t="shared" si="111"/>
        <v>55</v>
      </c>
      <c r="T1543" s="3">
        <v>44739</v>
      </c>
      <c r="U1543" s="8" t="s">
        <v>7594</v>
      </c>
      <c r="V1543" s="3">
        <v>44739</v>
      </c>
      <c r="W1543" s="8" t="s">
        <v>7595</v>
      </c>
      <c r="X1543" s="8">
        <v>5</v>
      </c>
      <c r="Y1543" s="10">
        <f t="shared" si="110"/>
        <v>275</v>
      </c>
      <c r="Z1543" s="10">
        <f>IFERROR(INDEX(EFs!B:B,MATCH(P1543,EFs!A:A,0))*Dataset!Y1543/1000,0)</f>
        <v>0.249808053275</v>
      </c>
      <c r="AA1543">
        <v>32.622041000000003</v>
      </c>
      <c r="AB1543">
        <v>-116.96742999999999</v>
      </c>
      <c r="AC1543">
        <v>1</v>
      </c>
      <c r="AD1543" t="s">
        <v>18387</v>
      </c>
      <c r="AE1543">
        <v>2015</v>
      </c>
      <c r="AF1543" t="s">
        <v>19145</v>
      </c>
      <c r="AI1543" t="s">
        <v>18406</v>
      </c>
      <c r="AJ1543" t="s">
        <v>18390</v>
      </c>
      <c r="AK1543" t="s">
        <v>18391</v>
      </c>
      <c r="AL1543">
        <v>91915</v>
      </c>
      <c r="AM1543" t="s">
        <v>18392</v>
      </c>
      <c r="AN1543" t="s">
        <v>18393</v>
      </c>
    </row>
    <row r="1544" spans="1:40" ht="43.2" x14ac:dyDescent="0.3">
      <c r="A1544" t="s">
        <v>7596</v>
      </c>
      <c r="B1544" s="2" t="s">
        <v>15</v>
      </c>
      <c r="C1544" s="3">
        <v>40025</v>
      </c>
      <c r="D1544" t="s">
        <v>193</v>
      </c>
      <c r="E1544" t="s">
        <v>1253</v>
      </c>
      <c r="F1544" t="s">
        <v>161</v>
      </c>
      <c r="G1544" t="s">
        <v>7568</v>
      </c>
      <c r="H1544" s="2" t="s">
        <v>163</v>
      </c>
      <c r="I1544" s="2" t="s">
        <v>164</v>
      </c>
      <c r="J1544" s="1" t="s">
        <v>7597</v>
      </c>
      <c r="K1544" s="1">
        <f t="shared" si="108"/>
        <v>1</v>
      </c>
      <c r="L1544" s="1">
        <f t="shared" si="108"/>
        <v>0</v>
      </c>
      <c r="M1544" s="1">
        <f t="shared" si="108"/>
        <v>0</v>
      </c>
      <c r="N1544" s="1">
        <f t="shared" si="108"/>
        <v>0</v>
      </c>
      <c r="O1544" s="1">
        <f t="shared" si="109"/>
        <v>1</v>
      </c>
      <c r="P1544" s="1" t="s">
        <v>18346</v>
      </c>
      <c r="Q1544" s="1">
        <v>750</v>
      </c>
      <c r="R1544" s="1">
        <v>120</v>
      </c>
      <c r="S1544" s="9">
        <f t="shared" si="111"/>
        <v>750</v>
      </c>
      <c r="T1544" s="8"/>
      <c r="U1544" s="8"/>
      <c r="V1544" s="8"/>
      <c r="W1544" s="8"/>
      <c r="X1544" s="8"/>
      <c r="Y1544" s="10">
        <f t="shared" si="110"/>
        <v>0</v>
      </c>
      <c r="Z1544" s="10">
        <f>IFERROR(INDEX(EFs!B:B,MATCH(P1544,EFs!A:A,0))*Dataset!Y1544/1000,0)</f>
        <v>0</v>
      </c>
      <c r="AA1544">
        <v>33.387723000000001</v>
      </c>
      <c r="AB1544">
        <v>-117.44475799999999</v>
      </c>
      <c r="AC1544">
        <v>0.5</v>
      </c>
      <c r="AD1544" t="s">
        <v>18422</v>
      </c>
      <c r="AI1544" t="s">
        <v>18423</v>
      </c>
      <c r="AJ1544" t="s">
        <v>18390</v>
      </c>
      <c r="AK1544" t="s">
        <v>18391</v>
      </c>
      <c r="AL1544">
        <v>92055</v>
      </c>
      <c r="AM1544" t="s">
        <v>18392</v>
      </c>
      <c r="AN1544" t="s">
        <v>18397</v>
      </c>
    </row>
    <row r="1545" spans="1:40" ht="43.2" x14ac:dyDescent="0.3">
      <c r="A1545" t="s">
        <v>7598</v>
      </c>
      <c r="B1545" s="2" t="s">
        <v>15</v>
      </c>
      <c r="C1545" s="3">
        <v>40025</v>
      </c>
      <c r="D1545" t="s">
        <v>193</v>
      </c>
      <c r="E1545" t="s">
        <v>7599</v>
      </c>
      <c r="F1545" t="s">
        <v>7600</v>
      </c>
      <c r="G1545" t="s">
        <v>7601</v>
      </c>
      <c r="H1545" s="2" t="s">
        <v>1013</v>
      </c>
      <c r="I1545" s="2" t="s">
        <v>236</v>
      </c>
      <c r="J1545" s="1" t="s">
        <v>7602</v>
      </c>
      <c r="K1545" s="1">
        <f t="shared" si="108"/>
        <v>1</v>
      </c>
      <c r="L1545" s="1">
        <f t="shared" si="108"/>
        <v>0</v>
      </c>
      <c r="M1545" s="1">
        <f t="shared" si="108"/>
        <v>0</v>
      </c>
      <c r="N1545" s="1">
        <f t="shared" si="108"/>
        <v>0</v>
      </c>
      <c r="O1545" s="1">
        <f t="shared" si="109"/>
        <v>1</v>
      </c>
      <c r="P1545" s="1" t="s">
        <v>18346</v>
      </c>
      <c r="Q1545" s="1">
        <v>250</v>
      </c>
      <c r="R1545" s="1">
        <v>399</v>
      </c>
      <c r="S1545" s="9">
        <f t="shared" si="111"/>
        <v>250</v>
      </c>
      <c r="T1545" s="3">
        <v>44561</v>
      </c>
      <c r="U1545" s="8" t="s">
        <v>7603</v>
      </c>
      <c r="V1545" s="3">
        <v>44727</v>
      </c>
      <c r="W1545" s="8" t="s">
        <v>7604</v>
      </c>
      <c r="X1545" s="8">
        <v>2.7</v>
      </c>
      <c r="Y1545" s="10">
        <f t="shared" si="110"/>
        <v>675</v>
      </c>
      <c r="Z1545" s="10">
        <f>IFERROR(INDEX(EFs!B:B,MATCH(P1545,EFs!A:A,0))*Dataset!Y1545/1000,0)</f>
        <v>0.61316522167499998</v>
      </c>
      <c r="AA1545">
        <v>32.938169000000002</v>
      </c>
      <c r="AB1545">
        <v>-117.197852</v>
      </c>
      <c r="AC1545">
        <v>1</v>
      </c>
      <c r="AD1545" t="s">
        <v>18387</v>
      </c>
      <c r="AE1545">
        <v>5300</v>
      </c>
      <c r="AF1545" t="s">
        <v>19146</v>
      </c>
      <c r="AI1545" t="s">
        <v>18389</v>
      </c>
      <c r="AJ1545" t="s">
        <v>18390</v>
      </c>
      <c r="AK1545" t="s">
        <v>18391</v>
      </c>
      <c r="AL1545">
        <v>92130</v>
      </c>
      <c r="AM1545" t="s">
        <v>18392</v>
      </c>
      <c r="AN1545" t="s">
        <v>18407</v>
      </c>
    </row>
    <row r="1546" spans="1:40" ht="28.8" x14ac:dyDescent="0.3">
      <c r="A1546" t="s">
        <v>7605</v>
      </c>
      <c r="B1546" s="2" t="s">
        <v>15</v>
      </c>
      <c r="C1546" s="3">
        <v>40025</v>
      </c>
      <c r="D1546" t="s">
        <v>25</v>
      </c>
      <c r="E1546" t="s">
        <v>7606</v>
      </c>
      <c r="F1546" t="s">
        <v>72</v>
      </c>
      <c r="G1546" t="s">
        <v>7607</v>
      </c>
      <c r="H1546" s="2" t="s">
        <v>669</v>
      </c>
      <c r="I1546" s="2" t="s">
        <v>236</v>
      </c>
      <c r="J1546" s="1" t="s">
        <v>7608</v>
      </c>
      <c r="K1546" s="1">
        <f t="shared" si="108"/>
        <v>1</v>
      </c>
      <c r="L1546" s="1">
        <f t="shared" si="108"/>
        <v>0</v>
      </c>
      <c r="M1546" s="1">
        <f t="shared" si="108"/>
        <v>0</v>
      </c>
      <c r="N1546" s="1">
        <f t="shared" si="108"/>
        <v>0</v>
      </c>
      <c r="O1546" s="1">
        <f t="shared" si="109"/>
        <v>1</v>
      </c>
      <c r="P1546" s="1" t="s">
        <v>18346</v>
      </c>
      <c r="Q1546" s="1">
        <v>200</v>
      </c>
      <c r="R1546" s="1">
        <v>355</v>
      </c>
      <c r="S1546" s="9">
        <f t="shared" si="111"/>
        <v>200</v>
      </c>
      <c r="T1546" s="3">
        <v>44481</v>
      </c>
      <c r="U1546" s="8" t="s">
        <v>7609</v>
      </c>
      <c r="V1546" s="3">
        <v>44481</v>
      </c>
      <c r="W1546" s="8" t="s">
        <v>7610</v>
      </c>
      <c r="X1546" s="8">
        <v>14.4</v>
      </c>
      <c r="Y1546" s="10">
        <f t="shared" si="110"/>
        <v>2880</v>
      </c>
      <c r="Z1546" s="10">
        <f>IFERROR(INDEX(EFs!B:B,MATCH(P1546,EFs!A:A,0))*Dataset!Y1546/1000,0)</f>
        <v>2.6161716124800001</v>
      </c>
      <c r="AA1546">
        <v>32.743301000000002</v>
      </c>
      <c r="AB1546">
        <v>-117.147102</v>
      </c>
      <c r="AC1546">
        <v>1</v>
      </c>
      <c r="AD1546" t="s">
        <v>18387</v>
      </c>
      <c r="AE1546">
        <v>3541</v>
      </c>
      <c r="AF1546" t="s">
        <v>18802</v>
      </c>
      <c r="AI1546" t="s">
        <v>18389</v>
      </c>
      <c r="AJ1546" t="s">
        <v>18390</v>
      </c>
      <c r="AK1546" t="s">
        <v>18391</v>
      </c>
      <c r="AL1546">
        <v>92103</v>
      </c>
      <c r="AM1546" t="s">
        <v>18392</v>
      </c>
      <c r="AN1546" t="s">
        <v>18393</v>
      </c>
    </row>
    <row r="1547" spans="1:40" ht="43.2" x14ac:dyDescent="0.3">
      <c r="A1547" t="s">
        <v>7611</v>
      </c>
      <c r="B1547" s="2" t="s">
        <v>15</v>
      </c>
      <c r="C1547" s="3">
        <v>40025</v>
      </c>
      <c r="D1547" t="s">
        <v>25</v>
      </c>
      <c r="E1547" t="s">
        <v>7612</v>
      </c>
      <c r="G1547" t="s">
        <v>7613</v>
      </c>
      <c r="H1547" s="2" t="s">
        <v>217</v>
      </c>
      <c r="I1547" s="2" t="s">
        <v>218</v>
      </c>
      <c r="J1547" s="1" t="s">
        <v>7614</v>
      </c>
      <c r="K1547" s="1">
        <f t="shared" si="108"/>
        <v>1</v>
      </c>
      <c r="L1547" s="1">
        <f t="shared" si="108"/>
        <v>0</v>
      </c>
      <c r="M1547" s="1">
        <f t="shared" si="108"/>
        <v>0</v>
      </c>
      <c r="N1547" s="1">
        <f t="shared" si="108"/>
        <v>0</v>
      </c>
      <c r="O1547" s="1">
        <f t="shared" si="109"/>
        <v>1</v>
      </c>
      <c r="P1547" s="1" t="s">
        <v>18346</v>
      </c>
      <c r="Q1547" s="1">
        <v>60</v>
      </c>
      <c r="R1547" s="1">
        <v>96.9</v>
      </c>
      <c r="S1547" s="9">
        <f t="shared" si="111"/>
        <v>60</v>
      </c>
      <c r="T1547" s="3">
        <v>44355</v>
      </c>
      <c r="U1547" s="8" t="s">
        <v>7615</v>
      </c>
      <c r="V1547" s="3">
        <v>44722</v>
      </c>
      <c r="W1547" s="8" t="s">
        <v>7616</v>
      </c>
      <c r="X1547" s="8">
        <v>44.8</v>
      </c>
      <c r="Y1547" s="10">
        <f t="shared" si="110"/>
        <v>2688</v>
      </c>
      <c r="Z1547" s="10">
        <f>IFERROR(INDEX(EFs!B:B,MATCH(P1547,EFs!A:A,0))*Dataset!Y1547/1000,0)</f>
        <v>2.4417601716479997</v>
      </c>
      <c r="AA1547">
        <v>32.571978000000001</v>
      </c>
      <c r="AB1547">
        <v>-116.966752</v>
      </c>
      <c r="AC1547">
        <v>1</v>
      </c>
      <c r="AD1547" t="s">
        <v>18387</v>
      </c>
      <c r="AE1547">
        <v>1590</v>
      </c>
      <c r="AF1547" t="s">
        <v>19147</v>
      </c>
      <c r="AI1547" t="s">
        <v>18389</v>
      </c>
      <c r="AJ1547" t="s">
        <v>18390</v>
      </c>
      <c r="AK1547" t="s">
        <v>18391</v>
      </c>
      <c r="AL1547">
        <v>92154</v>
      </c>
      <c r="AM1547" t="s">
        <v>18392</v>
      </c>
      <c r="AN1547" t="s">
        <v>18393</v>
      </c>
    </row>
    <row r="1548" spans="1:40" ht="57.6" x14ac:dyDescent="0.3">
      <c r="A1548" t="s">
        <v>7617</v>
      </c>
      <c r="B1548" s="2" t="s">
        <v>15</v>
      </c>
      <c r="C1548" s="3">
        <v>40025</v>
      </c>
      <c r="D1548" t="s">
        <v>193</v>
      </c>
      <c r="E1548" t="s">
        <v>7618</v>
      </c>
      <c r="F1548" t="s">
        <v>161</v>
      </c>
      <c r="G1548" t="s">
        <v>7619</v>
      </c>
      <c r="H1548" s="2" t="s">
        <v>163</v>
      </c>
      <c r="I1548" s="2" t="s">
        <v>164</v>
      </c>
      <c r="J1548" s="1" t="s">
        <v>7620</v>
      </c>
      <c r="K1548" s="1">
        <f t="shared" si="108"/>
        <v>1</v>
      </c>
      <c r="L1548" s="1">
        <f t="shared" si="108"/>
        <v>0</v>
      </c>
      <c r="M1548" s="1">
        <f t="shared" si="108"/>
        <v>0</v>
      </c>
      <c r="N1548" s="1">
        <f t="shared" si="108"/>
        <v>0</v>
      </c>
      <c r="O1548" s="1">
        <f t="shared" si="109"/>
        <v>1</v>
      </c>
      <c r="P1548" s="1" t="s">
        <v>18346</v>
      </c>
      <c r="Q1548" s="1">
        <v>40</v>
      </c>
      <c r="R1548" s="1">
        <v>33</v>
      </c>
      <c r="S1548" s="9">
        <f t="shared" si="111"/>
        <v>40</v>
      </c>
      <c r="T1548" s="8"/>
      <c r="U1548" s="8"/>
      <c r="V1548" s="8"/>
      <c r="W1548" s="8"/>
      <c r="X1548" s="8"/>
      <c r="Y1548" s="10">
        <f t="shared" si="110"/>
        <v>0</v>
      </c>
      <c r="Z1548" s="10">
        <f>IFERROR(INDEX(EFs!B:B,MATCH(P1548,EFs!A:A,0))*Dataset!Y1548/1000,0)</f>
        <v>0</v>
      </c>
      <c r="AA1548">
        <v>33.387723000000001</v>
      </c>
      <c r="AB1548">
        <v>-117.44475799999999</v>
      </c>
      <c r="AC1548">
        <v>0.5</v>
      </c>
      <c r="AD1548" t="s">
        <v>18422</v>
      </c>
      <c r="AI1548" t="s">
        <v>18423</v>
      </c>
      <c r="AJ1548" t="s">
        <v>18390</v>
      </c>
      <c r="AK1548" t="s">
        <v>18391</v>
      </c>
      <c r="AL1548">
        <v>92055</v>
      </c>
      <c r="AM1548" t="s">
        <v>18392</v>
      </c>
      <c r="AN1548" t="s">
        <v>18397</v>
      </c>
    </row>
    <row r="1549" spans="1:40" ht="57.6" x14ac:dyDescent="0.3">
      <c r="A1549" t="s">
        <v>7621</v>
      </c>
      <c r="B1549" s="2" t="s">
        <v>15</v>
      </c>
      <c r="C1549" s="3">
        <v>40025</v>
      </c>
      <c r="D1549" t="s">
        <v>16</v>
      </c>
      <c r="E1549" t="s">
        <v>7622</v>
      </c>
      <c r="G1549" t="s">
        <v>7623</v>
      </c>
      <c r="H1549" s="2" t="s">
        <v>1961</v>
      </c>
      <c r="I1549" s="2" t="s">
        <v>328</v>
      </c>
      <c r="J1549" s="1" t="s">
        <v>7624</v>
      </c>
      <c r="K1549" s="1">
        <f t="shared" si="108"/>
        <v>0</v>
      </c>
      <c r="L1549" s="1">
        <f t="shared" si="108"/>
        <v>0</v>
      </c>
      <c r="M1549" s="1">
        <f t="shared" si="108"/>
        <v>0</v>
      </c>
      <c r="N1549" s="1">
        <f t="shared" si="108"/>
        <v>1</v>
      </c>
      <c r="O1549" s="1">
        <f t="shared" si="109"/>
        <v>1</v>
      </c>
      <c r="P1549" s="1" t="s">
        <v>18347</v>
      </c>
      <c r="Q1549" s="1">
        <v>100</v>
      </c>
      <c r="R1549" s="1">
        <v>162</v>
      </c>
      <c r="S1549" s="9">
        <f t="shared" si="111"/>
        <v>100</v>
      </c>
      <c r="T1549" s="3">
        <v>44719</v>
      </c>
      <c r="U1549" s="8" t="s">
        <v>7625</v>
      </c>
      <c r="V1549" s="3">
        <v>44719</v>
      </c>
      <c r="W1549" s="8" t="s">
        <v>7626</v>
      </c>
      <c r="X1549" s="8">
        <v>14.9</v>
      </c>
      <c r="Y1549" s="10">
        <f t="shared" si="110"/>
        <v>1490</v>
      </c>
      <c r="Z1549" s="10">
        <f>IFERROR(INDEX(EFs!B:B,MATCH(P1549,EFs!A:A,0))*Dataset!Y1549/1000,0)</f>
        <v>1.2276109999999998</v>
      </c>
      <c r="AA1549">
        <v>32.629053999999996</v>
      </c>
      <c r="AB1549">
        <v>-116.47127999999999</v>
      </c>
      <c r="AC1549">
        <v>1</v>
      </c>
      <c r="AD1549" t="s">
        <v>18394</v>
      </c>
      <c r="AE1549">
        <v>31577</v>
      </c>
      <c r="AF1549" t="s">
        <v>18777</v>
      </c>
      <c r="AI1549" t="s">
        <v>18643</v>
      </c>
      <c r="AJ1549" t="s">
        <v>18390</v>
      </c>
      <c r="AK1549" t="s">
        <v>18391</v>
      </c>
      <c r="AL1549">
        <v>91906</v>
      </c>
      <c r="AM1549" t="s">
        <v>18392</v>
      </c>
      <c r="AN1549" t="s">
        <v>18397</v>
      </c>
    </row>
    <row r="1550" spans="1:40" ht="28.8" x14ac:dyDescent="0.3">
      <c r="A1550" t="s">
        <v>7627</v>
      </c>
      <c r="B1550" s="2" t="s">
        <v>15</v>
      </c>
      <c r="C1550" s="3">
        <v>40025</v>
      </c>
      <c r="D1550" t="s">
        <v>25</v>
      </c>
      <c r="E1550" t="s">
        <v>6752</v>
      </c>
      <c r="F1550" t="s">
        <v>7628</v>
      </c>
      <c r="G1550" t="s">
        <v>7629</v>
      </c>
      <c r="H1550" s="2" t="s">
        <v>138</v>
      </c>
      <c r="I1550" s="2" t="s">
        <v>139</v>
      </c>
      <c r="J1550" s="1" t="s">
        <v>7630</v>
      </c>
      <c r="K1550" s="1">
        <f t="shared" si="108"/>
        <v>1</v>
      </c>
      <c r="L1550" s="1">
        <f t="shared" si="108"/>
        <v>0</v>
      </c>
      <c r="M1550" s="1">
        <f t="shared" si="108"/>
        <v>0</v>
      </c>
      <c r="N1550" s="1">
        <f t="shared" si="108"/>
        <v>0</v>
      </c>
      <c r="O1550" s="1">
        <f t="shared" si="109"/>
        <v>1</v>
      </c>
      <c r="P1550" s="1" t="s">
        <v>18346</v>
      </c>
      <c r="Q1550" s="1" t="s">
        <v>18355</v>
      </c>
      <c r="R1550" s="1">
        <v>158</v>
      </c>
      <c r="S1550" s="9">
        <f t="shared" si="111"/>
        <v>117.8206</v>
      </c>
      <c r="T1550" s="8"/>
      <c r="U1550" s="8"/>
      <c r="V1550" s="8"/>
      <c r="W1550" s="8"/>
      <c r="X1550" s="8"/>
      <c r="Y1550" s="10">
        <f t="shared" si="110"/>
        <v>0</v>
      </c>
      <c r="Z1550" s="10">
        <f>IFERROR(INDEX(EFs!B:B,MATCH(P1550,EFs!A:A,0))*Dataset!Y1550/1000,0)</f>
        <v>0</v>
      </c>
      <c r="AA1550">
        <v>32.822701000000002</v>
      </c>
      <c r="AB1550">
        <v>-116.627495</v>
      </c>
      <c r="AC1550">
        <v>1</v>
      </c>
      <c r="AD1550" t="s">
        <v>18387</v>
      </c>
      <c r="AE1550">
        <v>24171</v>
      </c>
      <c r="AF1550" t="s">
        <v>19148</v>
      </c>
      <c r="AI1550" t="s">
        <v>18418</v>
      </c>
      <c r="AJ1550" t="s">
        <v>18390</v>
      </c>
      <c r="AK1550" t="s">
        <v>18391</v>
      </c>
      <c r="AL1550">
        <v>91901</v>
      </c>
      <c r="AM1550" t="s">
        <v>18392</v>
      </c>
      <c r="AN1550" t="s">
        <v>18393</v>
      </c>
    </row>
    <row r="1551" spans="1:40" ht="57.6" x14ac:dyDescent="0.3">
      <c r="A1551" t="s">
        <v>7631</v>
      </c>
      <c r="B1551" s="2" t="s">
        <v>15</v>
      </c>
      <c r="C1551" s="3">
        <v>40025</v>
      </c>
      <c r="D1551" t="s">
        <v>193</v>
      </c>
      <c r="E1551" t="s">
        <v>7632</v>
      </c>
      <c r="F1551" t="s">
        <v>7633</v>
      </c>
      <c r="G1551" t="s">
        <v>7634</v>
      </c>
      <c r="H1551" s="2" t="s">
        <v>444</v>
      </c>
      <c r="I1551" s="2" t="s">
        <v>155</v>
      </c>
      <c r="J1551" s="1" t="s">
        <v>7635</v>
      </c>
      <c r="K1551" s="1">
        <f t="shared" si="108"/>
        <v>0</v>
      </c>
      <c r="L1551" s="1">
        <f t="shared" si="108"/>
        <v>0</v>
      </c>
      <c r="M1551" s="1">
        <f t="shared" si="108"/>
        <v>0</v>
      </c>
      <c r="N1551" s="1">
        <f t="shared" si="108"/>
        <v>1</v>
      </c>
      <c r="O1551" s="1">
        <f t="shared" si="109"/>
        <v>1</v>
      </c>
      <c r="P1551" s="1" t="s">
        <v>18347</v>
      </c>
      <c r="Q1551" s="1">
        <v>100</v>
      </c>
      <c r="R1551" s="1">
        <v>168</v>
      </c>
      <c r="S1551" s="9">
        <f t="shared" si="111"/>
        <v>100</v>
      </c>
      <c r="T1551" s="3">
        <v>44484</v>
      </c>
      <c r="U1551" s="8" t="s">
        <v>1637</v>
      </c>
      <c r="V1551" s="3">
        <v>44484</v>
      </c>
      <c r="W1551" s="8" t="s">
        <v>7636</v>
      </c>
      <c r="X1551" s="8">
        <v>8.6999999999999993</v>
      </c>
      <c r="Y1551" s="10">
        <f t="shared" si="110"/>
        <v>869.99999999999989</v>
      </c>
      <c r="Z1551" s="10">
        <f>IFERROR(INDEX(EFs!B:B,MATCH(P1551,EFs!A:A,0))*Dataset!Y1551/1000,0)</f>
        <v>0.7167929999999999</v>
      </c>
      <c r="AA1551">
        <v>32.736812</v>
      </c>
      <c r="AB1551">
        <v>-117.170598</v>
      </c>
      <c r="AC1551">
        <v>0.47</v>
      </c>
      <c r="AD1551" t="s">
        <v>18429</v>
      </c>
      <c r="AE1551">
        <v>3002</v>
      </c>
      <c r="AF1551" t="s">
        <v>19149</v>
      </c>
      <c r="AI1551" t="s">
        <v>18389</v>
      </c>
      <c r="AJ1551" t="s">
        <v>18390</v>
      </c>
      <c r="AK1551" t="s">
        <v>18391</v>
      </c>
      <c r="AL1551">
        <v>92103</v>
      </c>
      <c r="AM1551" t="s">
        <v>18392</v>
      </c>
      <c r="AN1551" t="s">
        <v>18393</v>
      </c>
    </row>
    <row r="1552" spans="1:40" ht="43.2" x14ac:dyDescent="0.3">
      <c r="A1552" t="s">
        <v>7637</v>
      </c>
      <c r="B1552" s="2" t="s">
        <v>15</v>
      </c>
      <c r="C1552" s="3">
        <v>40025</v>
      </c>
      <c r="D1552" t="s">
        <v>16</v>
      </c>
      <c r="E1552" t="s">
        <v>7638</v>
      </c>
      <c r="G1552" t="s">
        <v>7639</v>
      </c>
      <c r="H1552" s="2" t="s">
        <v>2472</v>
      </c>
      <c r="I1552" s="2" t="s">
        <v>328</v>
      </c>
      <c r="J1552" s="1" t="s">
        <v>7640</v>
      </c>
      <c r="K1552" s="1">
        <f t="shared" si="108"/>
        <v>0</v>
      </c>
      <c r="L1552" s="1">
        <f t="shared" si="108"/>
        <v>0</v>
      </c>
      <c r="M1552" s="1">
        <f t="shared" si="108"/>
        <v>0</v>
      </c>
      <c r="N1552" s="1">
        <f t="shared" si="108"/>
        <v>1</v>
      </c>
      <c r="O1552" s="1">
        <f t="shared" si="109"/>
        <v>1</v>
      </c>
      <c r="P1552" s="1" t="s">
        <v>18347</v>
      </c>
      <c r="Q1552" s="1" t="s">
        <v>18355</v>
      </c>
      <c r="R1552" s="1">
        <v>75</v>
      </c>
      <c r="S1552" s="9">
        <f t="shared" si="111"/>
        <v>55.927500000000002</v>
      </c>
      <c r="T1552" s="3">
        <v>44348</v>
      </c>
      <c r="U1552" s="8" t="s">
        <v>7641</v>
      </c>
      <c r="V1552" s="3">
        <v>44629</v>
      </c>
      <c r="W1552" s="8" t="s">
        <v>7642</v>
      </c>
      <c r="X1552" s="8">
        <v>25.3</v>
      </c>
      <c r="Y1552" s="10">
        <f t="shared" si="110"/>
        <v>1414.9657500000001</v>
      </c>
      <c r="Z1552" s="10">
        <f>IFERROR(INDEX(EFs!B:B,MATCH(P1552,EFs!A:A,0))*Dataset!Y1552/1000,0)</f>
        <v>1.1657902814250001</v>
      </c>
      <c r="AA1552">
        <v>32.734495000000003</v>
      </c>
      <c r="AB1552">
        <v>-116.492058</v>
      </c>
      <c r="AC1552">
        <v>1</v>
      </c>
      <c r="AD1552" t="s">
        <v>18387</v>
      </c>
      <c r="AE1552">
        <v>3305</v>
      </c>
      <c r="AF1552" t="s">
        <v>18642</v>
      </c>
      <c r="AI1552" t="s">
        <v>18694</v>
      </c>
      <c r="AJ1552" t="s">
        <v>18390</v>
      </c>
      <c r="AK1552" t="s">
        <v>18391</v>
      </c>
      <c r="AL1552">
        <v>91962</v>
      </c>
      <c r="AM1552" t="s">
        <v>18392</v>
      </c>
      <c r="AN1552" t="s">
        <v>18393</v>
      </c>
    </row>
    <row r="1553" spans="1:40" ht="43.2" x14ac:dyDescent="0.3">
      <c r="A1553" t="s">
        <v>7643</v>
      </c>
      <c r="B1553" s="2" t="s">
        <v>15</v>
      </c>
      <c r="C1553" s="3">
        <v>40025</v>
      </c>
      <c r="D1553" t="s">
        <v>193</v>
      </c>
      <c r="E1553" t="s">
        <v>7644</v>
      </c>
      <c r="F1553" t="s">
        <v>7645</v>
      </c>
      <c r="G1553" t="s">
        <v>7646</v>
      </c>
      <c r="H1553" s="2" t="s">
        <v>19</v>
      </c>
      <c r="I1553" s="2" t="s">
        <v>20</v>
      </c>
      <c r="J1553" s="1" t="s">
        <v>7647</v>
      </c>
      <c r="K1553" s="1">
        <f t="shared" si="108"/>
        <v>1</v>
      </c>
      <c r="L1553" s="1">
        <f t="shared" si="108"/>
        <v>0</v>
      </c>
      <c r="M1553" s="1">
        <f t="shared" si="108"/>
        <v>0</v>
      </c>
      <c r="N1553" s="1">
        <f t="shared" si="108"/>
        <v>0</v>
      </c>
      <c r="O1553" s="1">
        <f t="shared" si="109"/>
        <v>1</v>
      </c>
      <c r="P1553" s="1" t="s">
        <v>18346</v>
      </c>
      <c r="Q1553" s="1">
        <v>600</v>
      </c>
      <c r="R1553" s="1">
        <v>1135</v>
      </c>
      <c r="S1553" s="9">
        <f t="shared" si="111"/>
        <v>600</v>
      </c>
      <c r="T1553" s="8"/>
      <c r="U1553" s="8"/>
      <c r="V1553" s="8"/>
      <c r="W1553" s="8"/>
      <c r="X1553" s="8"/>
      <c r="Y1553" s="10">
        <f t="shared" si="110"/>
        <v>0</v>
      </c>
      <c r="Z1553" s="10">
        <f>IFERROR(INDEX(EFs!B:B,MATCH(P1553,EFs!A:A,0))*Dataset!Y1553/1000,0)</f>
        <v>0</v>
      </c>
      <c r="AA1553">
        <v>32.721443999999998</v>
      </c>
      <c r="AB1553">
        <v>-117.165459</v>
      </c>
      <c r="AC1553">
        <v>1</v>
      </c>
      <c r="AD1553" t="s">
        <v>18394</v>
      </c>
      <c r="AE1553">
        <v>1551</v>
      </c>
      <c r="AF1553" t="s">
        <v>19150</v>
      </c>
      <c r="AI1553" t="s">
        <v>18389</v>
      </c>
      <c r="AJ1553" t="s">
        <v>18390</v>
      </c>
      <c r="AK1553" t="s">
        <v>18391</v>
      </c>
      <c r="AL1553">
        <v>92101</v>
      </c>
      <c r="AM1553" t="s">
        <v>18392</v>
      </c>
      <c r="AN1553" t="s">
        <v>18397</v>
      </c>
    </row>
    <row r="1554" spans="1:40" ht="57.6" x14ac:dyDescent="0.3">
      <c r="A1554" t="s">
        <v>7648</v>
      </c>
      <c r="B1554" s="2" t="s">
        <v>15</v>
      </c>
      <c r="C1554" s="3">
        <v>40025</v>
      </c>
      <c r="D1554" t="s">
        <v>193</v>
      </c>
      <c r="E1554" t="s">
        <v>7649</v>
      </c>
      <c r="F1554" t="s">
        <v>7650</v>
      </c>
      <c r="G1554" t="s">
        <v>7651</v>
      </c>
      <c r="H1554" s="2" t="s">
        <v>781</v>
      </c>
      <c r="I1554" s="2" t="s">
        <v>782</v>
      </c>
      <c r="J1554" s="1" t="s">
        <v>7652</v>
      </c>
      <c r="K1554" s="1">
        <f t="shared" si="108"/>
        <v>1</v>
      </c>
      <c r="L1554" s="1">
        <f t="shared" si="108"/>
        <v>0</v>
      </c>
      <c r="M1554" s="1">
        <f t="shared" si="108"/>
        <v>0</v>
      </c>
      <c r="N1554" s="1">
        <f t="shared" si="108"/>
        <v>0</v>
      </c>
      <c r="O1554" s="1">
        <f t="shared" si="109"/>
        <v>1</v>
      </c>
      <c r="P1554" s="1" t="s">
        <v>18346</v>
      </c>
      <c r="Q1554" s="1">
        <v>355</v>
      </c>
      <c r="R1554" s="1">
        <v>550</v>
      </c>
      <c r="S1554" s="9">
        <f t="shared" si="111"/>
        <v>355</v>
      </c>
      <c r="T1554" s="3">
        <v>44454</v>
      </c>
      <c r="U1554" s="8" t="s">
        <v>2616</v>
      </c>
      <c r="V1554" s="3">
        <v>44454</v>
      </c>
      <c r="W1554" s="8" t="s">
        <v>7653</v>
      </c>
      <c r="X1554" s="8">
        <v>5.5</v>
      </c>
      <c r="Y1554" s="10">
        <f t="shared" si="110"/>
        <v>1952.5</v>
      </c>
      <c r="Z1554" s="10">
        <f>IFERROR(INDEX(EFs!B:B,MATCH(P1554,EFs!A:A,0))*Dataset!Y1554/1000,0)</f>
        <v>1.7736371782525</v>
      </c>
      <c r="AA1554">
        <v>32.902743999999998</v>
      </c>
      <c r="AB1554">
        <v>-117.237216</v>
      </c>
      <c r="AC1554">
        <v>1</v>
      </c>
      <c r="AD1554" t="s">
        <v>18387</v>
      </c>
      <c r="AE1554">
        <v>10905</v>
      </c>
      <c r="AF1554" t="s">
        <v>19151</v>
      </c>
      <c r="AI1554" t="s">
        <v>18389</v>
      </c>
      <c r="AJ1554" t="s">
        <v>18390</v>
      </c>
      <c r="AK1554" t="s">
        <v>18391</v>
      </c>
      <c r="AL1554">
        <v>92121</v>
      </c>
      <c r="AM1554" t="s">
        <v>18392</v>
      </c>
      <c r="AN1554" t="s">
        <v>18393</v>
      </c>
    </row>
    <row r="1555" spans="1:40" ht="57.6" x14ac:dyDescent="0.3">
      <c r="A1555" t="s">
        <v>7654</v>
      </c>
      <c r="B1555" s="2" t="s">
        <v>15</v>
      </c>
      <c r="C1555" s="3">
        <v>40025</v>
      </c>
      <c r="D1555" t="s">
        <v>16</v>
      </c>
      <c r="E1555" t="s">
        <v>736</v>
      </c>
      <c r="F1555" t="s">
        <v>7655</v>
      </c>
      <c r="G1555" t="s">
        <v>7656</v>
      </c>
      <c r="H1555" s="2" t="s">
        <v>45</v>
      </c>
      <c r="I1555" s="2" t="s">
        <v>46</v>
      </c>
      <c r="J1555" s="1" t="s">
        <v>7657</v>
      </c>
      <c r="K1555" s="1">
        <f t="shared" si="108"/>
        <v>0</v>
      </c>
      <c r="L1555" s="1">
        <f t="shared" si="108"/>
        <v>0</v>
      </c>
      <c r="M1555" s="1">
        <f t="shared" si="108"/>
        <v>0</v>
      </c>
      <c r="N1555" s="1">
        <f t="shared" si="108"/>
        <v>1</v>
      </c>
      <c r="O1555" s="1">
        <f t="shared" si="109"/>
        <v>1</v>
      </c>
      <c r="P1555" s="1" t="s">
        <v>18347</v>
      </c>
      <c r="Q1555" s="1">
        <v>55</v>
      </c>
      <c r="R1555" s="1">
        <v>89</v>
      </c>
      <c r="S1555" s="9">
        <f t="shared" si="111"/>
        <v>55</v>
      </c>
      <c r="T1555" s="3">
        <v>44547</v>
      </c>
      <c r="U1555" s="8" t="s">
        <v>6506</v>
      </c>
      <c r="V1555" s="3">
        <v>44547</v>
      </c>
      <c r="W1555" s="8" t="s">
        <v>7658</v>
      </c>
      <c r="X1555" s="8">
        <v>12.8</v>
      </c>
      <c r="Y1555" s="10">
        <f t="shared" si="110"/>
        <v>704</v>
      </c>
      <c r="Z1555" s="10">
        <f>IFERROR(INDEX(EFs!B:B,MATCH(P1555,EFs!A:A,0))*Dataset!Y1555/1000,0)</f>
        <v>0.58002559999999992</v>
      </c>
      <c r="AA1555">
        <v>32.802405</v>
      </c>
      <c r="AB1555">
        <v>-117.215602</v>
      </c>
      <c r="AC1555">
        <v>1</v>
      </c>
      <c r="AD1555" t="s">
        <v>18408</v>
      </c>
      <c r="AF1555" t="s">
        <v>19152</v>
      </c>
      <c r="AI1555" t="s">
        <v>18389</v>
      </c>
      <c r="AJ1555" t="s">
        <v>18390</v>
      </c>
      <c r="AK1555" t="s">
        <v>18391</v>
      </c>
      <c r="AL1555">
        <v>92109</v>
      </c>
      <c r="AM1555" t="s">
        <v>18392</v>
      </c>
      <c r="AN1555" t="s">
        <v>18397</v>
      </c>
    </row>
    <row r="1556" spans="1:40" ht="57.6" x14ac:dyDescent="0.3">
      <c r="A1556" t="s">
        <v>7659</v>
      </c>
      <c r="B1556" s="2" t="s">
        <v>15</v>
      </c>
      <c r="C1556" s="3">
        <v>40025</v>
      </c>
      <c r="D1556" t="s">
        <v>193</v>
      </c>
      <c r="E1556" t="s">
        <v>7660</v>
      </c>
      <c r="F1556" t="s">
        <v>7661</v>
      </c>
      <c r="G1556" t="s">
        <v>7662</v>
      </c>
      <c r="H1556" s="2" t="s">
        <v>283</v>
      </c>
      <c r="I1556" s="2" t="s">
        <v>46</v>
      </c>
      <c r="J1556" s="1" t="s">
        <v>7663</v>
      </c>
      <c r="K1556" s="1">
        <f t="shared" si="108"/>
        <v>1</v>
      </c>
      <c r="L1556" s="1">
        <f t="shared" si="108"/>
        <v>0</v>
      </c>
      <c r="M1556" s="1">
        <f t="shared" si="108"/>
        <v>0</v>
      </c>
      <c r="N1556" s="1">
        <f t="shared" si="108"/>
        <v>0</v>
      </c>
      <c r="O1556" s="1">
        <f t="shared" si="109"/>
        <v>1</v>
      </c>
      <c r="P1556" s="1" t="s">
        <v>18346</v>
      </c>
      <c r="Q1556" s="1">
        <v>62</v>
      </c>
      <c r="R1556" s="1">
        <v>99</v>
      </c>
      <c r="S1556" s="9">
        <f t="shared" si="111"/>
        <v>62</v>
      </c>
      <c r="T1556" s="3">
        <v>44789</v>
      </c>
      <c r="U1556" s="8" t="s">
        <v>7664</v>
      </c>
      <c r="V1556" s="3">
        <v>44789</v>
      </c>
      <c r="W1556" s="8" t="s">
        <v>7665</v>
      </c>
      <c r="X1556" s="8">
        <v>4</v>
      </c>
      <c r="Y1556" s="10">
        <f t="shared" si="110"/>
        <v>248</v>
      </c>
      <c r="Z1556" s="10">
        <f>IFERROR(INDEX(EFs!B:B,MATCH(P1556,EFs!A:A,0))*Dataset!Y1556/1000,0)</f>
        <v>0.22528144440799999</v>
      </c>
      <c r="AA1556">
        <v>32.730916999999998</v>
      </c>
      <c r="AB1556">
        <v>-117.215884</v>
      </c>
      <c r="AC1556">
        <v>1</v>
      </c>
      <c r="AD1556" t="s">
        <v>18387</v>
      </c>
      <c r="AE1556">
        <v>2592</v>
      </c>
      <c r="AF1556" t="s">
        <v>19153</v>
      </c>
      <c r="AI1556" t="s">
        <v>18389</v>
      </c>
      <c r="AJ1556" t="s">
        <v>18390</v>
      </c>
      <c r="AK1556" t="s">
        <v>18391</v>
      </c>
      <c r="AL1556">
        <v>92106</v>
      </c>
      <c r="AM1556" t="s">
        <v>18392</v>
      </c>
      <c r="AN1556" t="s">
        <v>18393</v>
      </c>
    </row>
    <row r="1557" spans="1:40" ht="43.2" x14ac:dyDescent="0.3">
      <c r="A1557" t="s">
        <v>7666</v>
      </c>
      <c r="B1557" s="2" t="s">
        <v>15</v>
      </c>
      <c r="C1557" s="3">
        <v>40025</v>
      </c>
      <c r="D1557" t="s">
        <v>193</v>
      </c>
      <c r="E1557" t="s">
        <v>3816</v>
      </c>
      <c r="F1557" t="s">
        <v>72</v>
      </c>
      <c r="G1557" t="s">
        <v>3817</v>
      </c>
      <c r="H1557" s="2" t="s">
        <v>320</v>
      </c>
      <c r="I1557" s="2" t="s">
        <v>46</v>
      </c>
      <c r="J1557" s="1" t="s">
        <v>7667</v>
      </c>
      <c r="K1557" s="1">
        <f t="shared" si="108"/>
        <v>1</v>
      </c>
      <c r="L1557" s="1">
        <f t="shared" si="108"/>
        <v>0</v>
      </c>
      <c r="M1557" s="1">
        <f t="shared" si="108"/>
        <v>0</v>
      </c>
      <c r="N1557" s="1">
        <f t="shared" si="108"/>
        <v>0</v>
      </c>
      <c r="O1557" s="1">
        <f t="shared" si="109"/>
        <v>1</v>
      </c>
      <c r="P1557" s="1" t="s">
        <v>18346</v>
      </c>
      <c r="Q1557" s="1" t="s">
        <v>18355</v>
      </c>
      <c r="R1557" s="1">
        <v>364</v>
      </c>
      <c r="S1557" s="9">
        <f t="shared" si="111"/>
        <v>271.4348</v>
      </c>
      <c r="T1557" s="3">
        <v>44370</v>
      </c>
      <c r="U1557" s="8" t="s">
        <v>7668</v>
      </c>
      <c r="V1557" s="3">
        <v>44370</v>
      </c>
      <c r="W1557" s="8" t="s">
        <v>7669</v>
      </c>
      <c r="X1557" s="8">
        <v>3.2</v>
      </c>
      <c r="Y1557" s="10">
        <f t="shared" si="110"/>
        <v>868.59136000000001</v>
      </c>
      <c r="Z1557" s="10">
        <f>IFERROR(INDEX(EFs!B:B,MATCH(P1557,EFs!A:A,0))*Dataset!Y1557/1000,0)</f>
        <v>0.7890222426657626</v>
      </c>
      <c r="AA1557">
        <v>32.875765999999999</v>
      </c>
      <c r="AB1557">
        <v>-117.239553</v>
      </c>
      <c r="AC1557">
        <v>0.9</v>
      </c>
      <c r="AD1557" t="s">
        <v>18387</v>
      </c>
      <c r="AE1557">
        <v>9500</v>
      </c>
      <c r="AF1557" t="s">
        <v>18451</v>
      </c>
      <c r="AG1557" t="s">
        <v>18831</v>
      </c>
      <c r="AH1557">
        <v>89</v>
      </c>
      <c r="AI1557" t="s">
        <v>18428</v>
      </c>
      <c r="AJ1557" t="s">
        <v>18390</v>
      </c>
      <c r="AK1557" t="s">
        <v>18391</v>
      </c>
      <c r="AL1557">
        <v>92093</v>
      </c>
      <c r="AM1557" t="s">
        <v>18392</v>
      </c>
      <c r="AN1557" t="s">
        <v>18393</v>
      </c>
    </row>
    <row r="1558" spans="1:40" ht="43.2" x14ac:dyDescent="0.3">
      <c r="A1558" t="s">
        <v>7670</v>
      </c>
      <c r="B1558" s="2" t="s">
        <v>15</v>
      </c>
      <c r="C1558" s="3">
        <v>40025</v>
      </c>
      <c r="D1558" t="s">
        <v>25</v>
      </c>
      <c r="E1558" t="s">
        <v>7671</v>
      </c>
      <c r="G1558" t="s">
        <v>7672</v>
      </c>
      <c r="H1558" s="2" t="s">
        <v>29</v>
      </c>
      <c r="I1558" s="2" t="s">
        <v>30</v>
      </c>
      <c r="J1558" s="1" t="s">
        <v>7673</v>
      </c>
      <c r="K1558" s="1">
        <f t="shared" si="108"/>
        <v>1</v>
      </c>
      <c r="L1558" s="1">
        <f t="shared" si="108"/>
        <v>0</v>
      </c>
      <c r="M1558" s="1">
        <f t="shared" si="108"/>
        <v>0</v>
      </c>
      <c r="N1558" s="1">
        <f t="shared" si="108"/>
        <v>0</v>
      </c>
      <c r="O1558" s="1">
        <f t="shared" si="109"/>
        <v>1</v>
      </c>
      <c r="P1558" s="1" t="s">
        <v>18346</v>
      </c>
      <c r="Q1558" s="1">
        <v>150</v>
      </c>
      <c r="R1558" s="1">
        <v>200</v>
      </c>
      <c r="S1558" s="9">
        <f t="shared" si="111"/>
        <v>150</v>
      </c>
      <c r="T1558" s="8"/>
      <c r="U1558" s="8"/>
      <c r="V1558" s="8"/>
      <c r="W1558" s="8"/>
      <c r="X1558" s="8"/>
      <c r="Y1558" s="10">
        <f t="shared" si="110"/>
        <v>0</v>
      </c>
      <c r="Z1558" s="10">
        <f>IFERROR(INDEX(EFs!B:B,MATCH(P1558,EFs!A:A,0))*Dataset!Y1558/1000,0)</f>
        <v>0</v>
      </c>
      <c r="AA1558">
        <v>33.038007</v>
      </c>
      <c r="AB1558">
        <v>-116.876914</v>
      </c>
      <c r="AC1558">
        <v>1</v>
      </c>
      <c r="AD1558" t="s">
        <v>18394</v>
      </c>
      <c r="AE1558">
        <v>1424</v>
      </c>
      <c r="AF1558" t="s">
        <v>19108</v>
      </c>
      <c r="AI1558" t="s">
        <v>18396</v>
      </c>
      <c r="AJ1558" t="s">
        <v>18390</v>
      </c>
      <c r="AK1558" t="s">
        <v>18391</v>
      </c>
      <c r="AL1558">
        <v>92065</v>
      </c>
      <c r="AM1558" t="s">
        <v>18392</v>
      </c>
      <c r="AN1558" t="s">
        <v>18397</v>
      </c>
    </row>
    <row r="1559" spans="1:40" ht="28.8" x14ac:dyDescent="0.3">
      <c r="A1559" t="s">
        <v>7674</v>
      </c>
      <c r="B1559" s="2" t="s">
        <v>15</v>
      </c>
      <c r="C1559" s="3">
        <v>40025</v>
      </c>
      <c r="D1559" t="s">
        <v>25</v>
      </c>
      <c r="E1559" t="s">
        <v>7675</v>
      </c>
      <c r="G1559" t="s">
        <v>7676</v>
      </c>
      <c r="H1559" s="2" t="s">
        <v>4057</v>
      </c>
      <c r="I1559" s="2" t="s">
        <v>328</v>
      </c>
      <c r="J1559" s="1" t="s">
        <v>7677</v>
      </c>
      <c r="K1559" s="1">
        <f t="shared" si="108"/>
        <v>0</v>
      </c>
      <c r="L1559" s="1">
        <f t="shared" si="108"/>
        <v>0</v>
      </c>
      <c r="M1559" s="1">
        <f t="shared" si="108"/>
        <v>0</v>
      </c>
      <c r="N1559" s="1">
        <f t="shared" si="108"/>
        <v>1</v>
      </c>
      <c r="O1559" s="1">
        <f t="shared" si="109"/>
        <v>1</v>
      </c>
      <c r="P1559" s="1" t="s">
        <v>18347</v>
      </c>
      <c r="Q1559" s="1" t="s">
        <v>18355</v>
      </c>
      <c r="R1559" s="1">
        <v>82</v>
      </c>
      <c r="S1559" s="9">
        <f t="shared" si="111"/>
        <v>61.147400000000005</v>
      </c>
      <c r="T1559" s="3">
        <v>44496</v>
      </c>
      <c r="U1559" s="8" t="s">
        <v>5570</v>
      </c>
      <c r="V1559" s="3">
        <v>44496</v>
      </c>
      <c r="W1559" s="8" t="s">
        <v>7678</v>
      </c>
      <c r="X1559" s="8">
        <v>1.8</v>
      </c>
      <c r="Y1559" s="10">
        <f t="shared" si="110"/>
        <v>110.06532000000001</v>
      </c>
      <c r="Z1559" s="10">
        <f>IFERROR(INDEX(EFs!B:B,MATCH(P1559,EFs!A:A,0))*Dataset!Y1559/1000,0)</f>
        <v>9.0682817148000014E-2</v>
      </c>
      <c r="AA1559">
        <v>32.647472</v>
      </c>
      <c r="AB1559">
        <v>-116.318122</v>
      </c>
      <c r="AC1559">
        <v>1</v>
      </c>
      <c r="AD1559" t="s">
        <v>18387</v>
      </c>
      <c r="AE1559">
        <v>1684</v>
      </c>
      <c r="AF1559" t="s">
        <v>18909</v>
      </c>
      <c r="AI1559" t="s">
        <v>18854</v>
      </c>
      <c r="AJ1559" t="s">
        <v>18390</v>
      </c>
      <c r="AK1559" t="s">
        <v>18391</v>
      </c>
      <c r="AL1559">
        <v>91905</v>
      </c>
      <c r="AM1559" t="s">
        <v>18392</v>
      </c>
      <c r="AN1559" t="s">
        <v>18393</v>
      </c>
    </row>
    <row r="1560" spans="1:40" ht="57.6" x14ac:dyDescent="0.3">
      <c r="A1560" t="s">
        <v>7679</v>
      </c>
      <c r="B1560" s="2" t="s">
        <v>15</v>
      </c>
      <c r="C1560" s="3">
        <v>40025</v>
      </c>
      <c r="D1560" t="s">
        <v>193</v>
      </c>
      <c r="E1560" t="s">
        <v>3673</v>
      </c>
      <c r="F1560" t="s">
        <v>1762</v>
      </c>
      <c r="G1560" t="s">
        <v>7680</v>
      </c>
      <c r="H1560" s="2" t="s">
        <v>781</v>
      </c>
      <c r="I1560" s="2" t="s">
        <v>782</v>
      </c>
      <c r="J1560" s="1" t="s">
        <v>7681</v>
      </c>
      <c r="K1560" s="1">
        <f t="shared" si="108"/>
        <v>1</v>
      </c>
      <c r="L1560" s="1">
        <f t="shared" si="108"/>
        <v>0</v>
      </c>
      <c r="M1560" s="1">
        <f t="shared" si="108"/>
        <v>0</v>
      </c>
      <c r="N1560" s="1">
        <f t="shared" si="108"/>
        <v>0</v>
      </c>
      <c r="O1560" s="1">
        <f t="shared" si="109"/>
        <v>1</v>
      </c>
      <c r="P1560" s="1" t="s">
        <v>18346</v>
      </c>
      <c r="Q1560" s="1">
        <v>100</v>
      </c>
      <c r="R1560" s="1">
        <v>157</v>
      </c>
      <c r="S1560" s="9">
        <f t="shared" si="111"/>
        <v>100</v>
      </c>
      <c r="T1560" s="3">
        <v>44565</v>
      </c>
      <c r="U1560" s="8" t="s">
        <v>7682</v>
      </c>
      <c r="V1560" s="3">
        <v>44565</v>
      </c>
      <c r="W1560" s="8" t="s">
        <v>7682</v>
      </c>
      <c r="X1560" s="8">
        <v>0</v>
      </c>
      <c r="Y1560" s="10">
        <f t="shared" si="110"/>
        <v>0</v>
      </c>
      <c r="Z1560" s="10">
        <f>IFERROR(INDEX(EFs!B:B,MATCH(P1560,EFs!A:A,0))*Dataset!Y1560/1000,0)</f>
        <v>0</v>
      </c>
      <c r="AA1560">
        <v>32.903641</v>
      </c>
      <c r="AB1560">
        <v>-117.229643</v>
      </c>
      <c r="AC1560">
        <v>1</v>
      </c>
      <c r="AD1560" t="s">
        <v>18387</v>
      </c>
      <c r="AE1560">
        <v>3550</v>
      </c>
      <c r="AF1560" t="s">
        <v>18632</v>
      </c>
      <c r="AI1560" t="s">
        <v>18389</v>
      </c>
      <c r="AJ1560" t="s">
        <v>18390</v>
      </c>
      <c r="AK1560" t="s">
        <v>18391</v>
      </c>
      <c r="AL1560">
        <v>92121</v>
      </c>
      <c r="AM1560" t="s">
        <v>18392</v>
      </c>
      <c r="AN1560" t="s">
        <v>18393</v>
      </c>
    </row>
    <row r="1561" spans="1:40" ht="28.8" x14ac:dyDescent="0.3">
      <c r="A1561" t="s">
        <v>7683</v>
      </c>
      <c r="B1561" s="2" t="s">
        <v>15</v>
      </c>
      <c r="C1561" s="3">
        <v>40025</v>
      </c>
      <c r="D1561" t="s">
        <v>25</v>
      </c>
      <c r="E1561" t="s">
        <v>5094</v>
      </c>
      <c r="G1561" t="s">
        <v>5095</v>
      </c>
      <c r="H1561" s="2" t="s">
        <v>4057</v>
      </c>
      <c r="I1561" s="2" t="s">
        <v>328</v>
      </c>
      <c r="J1561" s="1" t="s">
        <v>7684</v>
      </c>
      <c r="K1561" s="1">
        <f t="shared" si="108"/>
        <v>1</v>
      </c>
      <c r="L1561" s="1">
        <f t="shared" si="108"/>
        <v>0</v>
      </c>
      <c r="M1561" s="1">
        <f t="shared" si="108"/>
        <v>0</v>
      </c>
      <c r="N1561" s="1">
        <f t="shared" si="108"/>
        <v>0</v>
      </c>
      <c r="O1561" s="1">
        <f t="shared" si="109"/>
        <v>1</v>
      </c>
      <c r="P1561" s="1" t="s">
        <v>18346</v>
      </c>
      <c r="Q1561" s="1" t="s">
        <v>18355</v>
      </c>
      <c r="R1561" s="1">
        <v>150</v>
      </c>
      <c r="S1561" s="9">
        <f t="shared" si="111"/>
        <v>111.855</v>
      </c>
      <c r="T1561" s="3">
        <v>44545</v>
      </c>
      <c r="U1561" s="8" t="s">
        <v>439</v>
      </c>
      <c r="V1561" s="3">
        <v>44545</v>
      </c>
      <c r="W1561" s="8" t="s">
        <v>439</v>
      </c>
      <c r="X1561" s="8">
        <v>0</v>
      </c>
      <c r="Y1561" s="10">
        <f t="shared" si="110"/>
        <v>0</v>
      </c>
      <c r="Z1561" s="10">
        <f>IFERROR(INDEX(EFs!B:B,MATCH(P1561,EFs!A:A,0))*Dataset!Y1561/1000,0)</f>
        <v>0</v>
      </c>
      <c r="AA1561">
        <v>32.687207999999998</v>
      </c>
      <c r="AB1561">
        <v>-116.268027</v>
      </c>
      <c r="AC1561">
        <v>1</v>
      </c>
      <c r="AD1561" t="s">
        <v>18387</v>
      </c>
      <c r="AE1561">
        <v>2550</v>
      </c>
      <c r="AF1561" t="s">
        <v>18947</v>
      </c>
      <c r="AI1561" t="s">
        <v>18854</v>
      </c>
      <c r="AJ1561" t="s">
        <v>18390</v>
      </c>
      <c r="AK1561" t="s">
        <v>18391</v>
      </c>
      <c r="AL1561">
        <v>91905</v>
      </c>
      <c r="AM1561" t="s">
        <v>18392</v>
      </c>
      <c r="AN1561" t="s">
        <v>18393</v>
      </c>
    </row>
    <row r="1562" spans="1:40" ht="57.6" x14ac:dyDescent="0.3">
      <c r="A1562" t="s">
        <v>7685</v>
      </c>
      <c r="B1562" s="2" t="s">
        <v>15</v>
      </c>
      <c r="C1562" s="3">
        <v>40025</v>
      </c>
      <c r="D1562" t="s">
        <v>193</v>
      </c>
      <c r="E1562" t="s">
        <v>7686</v>
      </c>
      <c r="F1562" t="s">
        <v>7687</v>
      </c>
      <c r="G1562" t="s">
        <v>7688</v>
      </c>
      <c r="H1562" s="2" t="s">
        <v>457</v>
      </c>
      <c r="I1562" s="2" t="s">
        <v>328</v>
      </c>
      <c r="J1562" s="1" t="s">
        <v>7689</v>
      </c>
      <c r="K1562" s="1">
        <f t="shared" si="108"/>
        <v>1</v>
      </c>
      <c r="L1562" s="1">
        <f t="shared" si="108"/>
        <v>0</v>
      </c>
      <c r="M1562" s="1">
        <f t="shared" si="108"/>
        <v>0</v>
      </c>
      <c r="N1562" s="1">
        <f t="shared" si="108"/>
        <v>0</v>
      </c>
      <c r="O1562" s="1">
        <f t="shared" si="109"/>
        <v>1</v>
      </c>
      <c r="P1562" s="1" t="s">
        <v>18346</v>
      </c>
      <c r="Q1562" s="1">
        <v>40</v>
      </c>
      <c r="R1562" s="1">
        <v>35</v>
      </c>
      <c r="S1562" s="9">
        <f t="shared" si="111"/>
        <v>40</v>
      </c>
      <c r="T1562" s="3">
        <v>44319</v>
      </c>
      <c r="U1562" s="8" t="s">
        <v>3608</v>
      </c>
      <c r="V1562" s="3">
        <v>44727</v>
      </c>
      <c r="W1562" s="8" t="s">
        <v>7690</v>
      </c>
      <c r="X1562" s="8">
        <v>28.9</v>
      </c>
      <c r="Y1562" s="10">
        <f t="shared" si="110"/>
        <v>1156</v>
      </c>
      <c r="Z1562" s="10">
        <f>IFERROR(INDEX(EFs!B:B,MATCH(P1562,EFs!A:A,0))*Dataset!Y1562/1000,0)</f>
        <v>1.0501022166760001</v>
      </c>
      <c r="AA1562">
        <v>32.645699999999998</v>
      </c>
      <c r="AB1562">
        <v>-116.94579299999999</v>
      </c>
      <c r="AC1562">
        <v>1</v>
      </c>
      <c r="AD1562" t="s">
        <v>18387</v>
      </c>
      <c r="AE1562">
        <v>1180</v>
      </c>
      <c r="AF1562" t="s">
        <v>19154</v>
      </c>
      <c r="AI1562" t="s">
        <v>18406</v>
      </c>
      <c r="AJ1562" t="s">
        <v>18390</v>
      </c>
      <c r="AK1562" t="s">
        <v>18391</v>
      </c>
      <c r="AL1562">
        <v>91914</v>
      </c>
      <c r="AM1562" t="s">
        <v>18392</v>
      </c>
      <c r="AN1562" t="s">
        <v>18393</v>
      </c>
    </row>
    <row r="1563" spans="1:40" ht="43.2" x14ac:dyDescent="0.3">
      <c r="A1563" t="s">
        <v>7691</v>
      </c>
      <c r="B1563" s="2" t="s">
        <v>15</v>
      </c>
      <c r="C1563" s="3">
        <v>40025</v>
      </c>
      <c r="D1563" t="s">
        <v>193</v>
      </c>
      <c r="E1563" t="s">
        <v>2806</v>
      </c>
      <c r="F1563" t="s">
        <v>1240</v>
      </c>
      <c r="G1563" t="s">
        <v>7692</v>
      </c>
      <c r="H1563" s="2" t="s">
        <v>163</v>
      </c>
      <c r="I1563" s="2" t="s">
        <v>164</v>
      </c>
      <c r="J1563" s="1" t="s">
        <v>7693</v>
      </c>
      <c r="K1563" s="1">
        <f t="shared" si="108"/>
        <v>1</v>
      </c>
      <c r="L1563" s="1">
        <f t="shared" si="108"/>
        <v>0</v>
      </c>
      <c r="M1563" s="1">
        <f t="shared" si="108"/>
        <v>0</v>
      </c>
      <c r="N1563" s="1">
        <f t="shared" si="108"/>
        <v>0</v>
      </c>
      <c r="O1563" s="1">
        <f t="shared" si="109"/>
        <v>1</v>
      </c>
      <c r="P1563" s="1" t="s">
        <v>18346</v>
      </c>
      <c r="Q1563" s="1">
        <v>40</v>
      </c>
      <c r="R1563" s="1">
        <v>85</v>
      </c>
      <c r="S1563" s="9">
        <f t="shared" si="111"/>
        <v>40</v>
      </c>
      <c r="T1563" s="8"/>
      <c r="U1563" s="8"/>
      <c r="V1563" s="8"/>
      <c r="W1563" s="8"/>
      <c r="X1563" s="8"/>
      <c r="Y1563" s="10">
        <f t="shared" si="110"/>
        <v>0</v>
      </c>
      <c r="Z1563" s="10">
        <f>IFERROR(INDEX(EFs!B:B,MATCH(P1563,EFs!A:A,0))*Dataset!Y1563/1000,0)</f>
        <v>0</v>
      </c>
      <c r="AA1563">
        <v>33.387723000000001</v>
      </c>
      <c r="AB1563">
        <v>-117.44475799999999</v>
      </c>
      <c r="AC1563">
        <v>0.5</v>
      </c>
      <c r="AD1563" t="s">
        <v>18422</v>
      </c>
      <c r="AI1563" t="s">
        <v>18423</v>
      </c>
      <c r="AJ1563" t="s">
        <v>18390</v>
      </c>
      <c r="AK1563" t="s">
        <v>18391</v>
      </c>
      <c r="AL1563">
        <v>92055</v>
      </c>
      <c r="AM1563" t="s">
        <v>18392</v>
      </c>
      <c r="AN1563" t="s">
        <v>18397</v>
      </c>
    </row>
    <row r="1564" spans="1:40" ht="57.6" x14ac:dyDescent="0.3">
      <c r="A1564" t="s">
        <v>7694</v>
      </c>
      <c r="B1564" s="2" t="s">
        <v>15</v>
      </c>
      <c r="C1564" s="3">
        <v>40025</v>
      </c>
      <c r="D1564" t="s">
        <v>193</v>
      </c>
      <c r="E1564" t="s">
        <v>2466</v>
      </c>
      <c r="F1564" t="s">
        <v>27</v>
      </c>
      <c r="G1564" t="s">
        <v>7695</v>
      </c>
      <c r="H1564" s="2" t="s">
        <v>776</v>
      </c>
      <c r="I1564" s="2" t="s">
        <v>155</v>
      </c>
      <c r="J1564" s="1" t="s">
        <v>7696</v>
      </c>
      <c r="K1564" s="1">
        <f t="shared" si="108"/>
        <v>1</v>
      </c>
      <c r="L1564" s="1">
        <f t="shared" si="108"/>
        <v>0</v>
      </c>
      <c r="M1564" s="1">
        <f t="shared" si="108"/>
        <v>0</v>
      </c>
      <c r="N1564" s="1">
        <f t="shared" si="108"/>
        <v>0</v>
      </c>
      <c r="O1564" s="1">
        <f t="shared" si="109"/>
        <v>1</v>
      </c>
      <c r="P1564" s="1" t="s">
        <v>18346</v>
      </c>
      <c r="Q1564" s="1">
        <v>360</v>
      </c>
      <c r="R1564" s="1">
        <v>550</v>
      </c>
      <c r="S1564" s="9">
        <f t="shared" si="111"/>
        <v>360</v>
      </c>
      <c r="T1564" s="3">
        <v>44383</v>
      </c>
      <c r="U1564" s="8" t="s">
        <v>5804</v>
      </c>
      <c r="V1564" s="3">
        <v>44551</v>
      </c>
      <c r="W1564" s="8" t="s">
        <v>7697</v>
      </c>
      <c r="X1564" s="8">
        <v>4.5999999999999996</v>
      </c>
      <c r="Y1564" s="10">
        <f t="shared" si="110"/>
        <v>1655.9999999999998</v>
      </c>
      <c r="Z1564" s="10">
        <f>IFERROR(INDEX(EFs!B:B,MATCH(P1564,EFs!A:A,0))*Dataset!Y1564/1000,0)</f>
        <v>1.5042986771759996</v>
      </c>
      <c r="AA1564">
        <v>33.197004999999997</v>
      </c>
      <c r="AB1564">
        <v>-117.378404</v>
      </c>
      <c r="AC1564">
        <v>0.9</v>
      </c>
      <c r="AD1564" t="s">
        <v>18387</v>
      </c>
      <c r="AE1564">
        <v>620</v>
      </c>
      <c r="AF1564" t="s">
        <v>18487</v>
      </c>
      <c r="AI1564" t="s">
        <v>18410</v>
      </c>
      <c r="AJ1564" t="s">
        <v>18390</v>
      </c>
      <c r="AK1564" t="s">
        <v>18391</v>
      </c>
      <c r="AL1564">
        <v>92054</v>
      </c>
      <c r="AM1564" t="s">
        <v>18392</v>
      </c>
      <c r="AN1564" t="s">
        <v>18393</v>
      </c>
    </row>
    <row r="1565" spans="1:40" ht="43.2" x14ac:dyDescent="0.3">
      <c r="A1565" t="s">
        <v>7698</v>
      </c>
      <c r="B1565" s="2" t="s">
        <v>15</v>
      </c>
      <c r="C1565" s="3">
        <v>40025</v>
      </c>
      <c r="D1565" t="s">
        <v>193</v>
      </c>
      <c r="E1565" t="s">
        <v>7699</v>
      </c>
      <c r="F1565" t="s">
        <v>7700</v>
      </c>
      <c r="G1565" t="s">
        <v>7701</v>
      </c>
      <c r="H1565" s="2" t="s">
        <v>781</v>
      </c>
      <c r="I1565" s="2" t="s">
        <v>782</v>
      </c>
      <c r="J1565" s="1" t="s">
        <v>7702</v>
      </c>
      <c r="K1565" s="1">
        <f t="shared" si="108"/>
        <v>1</v>
      </c>
      <c r="L1565" s="1">
        <f t="shared" si="108"/>
        <v>0</v>
      </c>
      <c r="M1565" s="1">
        <f t="shared" si="108"/>
        <v>0</v>
      </c>
      <c r="N1565" s="1">
        <f t="shared" si="108"/>
        <v>0</v>
      </c>
      <c r="O1565" s="1">
        <f t="shared" si="109"/>
        <v>1</v>
      </c>
      <c r="P1565" s="1" t="s">
        <v>18346</v>
      </c>
      <c r="Q1565" s="1">
        <v>500</v>
      </c>
      <c r="R1565" s="1">
        <v>757</v>
      </c>
      <c r="S1565" s="9">
        <f t="shared" si="111"/>
        <v>500</v>
      </c>
      <c r="T1565" s="3">
        <v>44539</v>
      </c>
      <c r="U1565" s="8" t="s">
        <v>7703</v>
      </c>
      <c r="V1565" s="3">
        <v>44539</v>
      </c>
      <c r="W1565" s="8" t="s">
        <v>3443</v>
      </c>
      <c r="X1565" s="8">
        <v>9.5</v>
      </c>
      <c r="Y1565" s="10">
        <f t="shared" si="110"/>
        <v>4750</v>
      </c>
      <c r="Z1565" s="10">
        <f>IFERROR(INDEX(EFs!B:B,MATCH(P1565,EFs!A:A,0))*Dataset!Y1565/1000,0)</f>
        <v>4.3148663747500002</v>
      </c>
      <c r="AA1565">
        <v>32.877566000000002</v>
      </c>
      <c r="AB1565">
        <v>-117.201667</v>
      </c>
      <c r="AC1565">
        <v>1</v>
      </c>
      <c r="AD1565" t="s">
        <v>18387</v>
      </c>
      <c r="AE1565">
        <v>4767</v>
      </c>
      <c r="AF1565" t="s">
        <v>19155</v>
      </c>
      <c r="AI1565" t="s">
        <v>18389</v>
      </c>
      <c r="AJ1565" t="s">
        <v>18390</v>
      </c>
      <c r="AK1565" t="s">
        <v>18391</v>
      </c>
      <c r="AL1565">
        <v>92121</v>
      </c>
      <c r="AM1565" t="s">
        <v>18392</v>
      </c>
      <c r="AN1565" t="s">
        <v>18393</v>
      </c>
    </row>
    <row r="1566" spans="1:40" ht="28.8" x14ac:dyDescent="0.3">
      <c r="A1566" t="s">
        <v>7704</v>
      </c>
      <c r="B1566" s="2" t="s">
        <v>15</v>
      </c>
      <c r="C1566" s="3">
        <v>40025</v>
      </c>
      <c r="D1566" t="s">
        <v>25</v>
      </c>
      <c r="E1566" t="s">
        <v>7705</v>
      </c>
      <c r="F1566" t="s">
        <v>50</v>
      </c>
      <c r="G1566" t="s">
        <v>7706</v>
      </c>
      <c r="H1566" s="2" t="s">
        <v>283</v>
      </c>
      <c r="I1566" s="2" t="s">
        <v>46</v>
      </c>
      <c r="J1566" s="1" t="s">
        <v>7707</v>
      </c>
      <c r="K1566" s="1">
        <f t="shared" si="108"/>
        <v>1</v>
      </c>
      <c r="L1566" s="1">
        <f t="shared" si="108"/>
        <v>0</v>
      </c>
      <c r="M1566" s="1">
        <f t="shared" si="108"/>
        <v>0</v>
      </c>
      <c r="N1566" s="1">
        <f t="shared" si="108"/>
        <v>0</v>
      </c>
      <c r="O1566" s="1">
        <f t="shared" si="109"/>
        <v>1</v>
      </c>
      <c r="P1566" s="1" t="s">
        <v>18346</v>
      </c>
      <c r="Q1566" s="1" t="s">
        <v>18355</v>
      </c>
      <c r="R1566" s="1">
        <v>465</v>
      </c>
      <c r="S1566" s="9">
        <f t="shared" si="111"/>
        <v>346.75049999999999</v>
      </c>
      <c r="T1566" s="3">
        <v>44454</v>
      </c>
      <c r="U1566" s="8" t="s">
        <v>7708</v>
      </c>
      <c r="V1566" s="3">
        <v>44454</v>
      </c>
      <c r="W1566" s="8" t="s">
        <v>7709</v>
      </c>
      <c r="X1566" s="8">
        <v>10.9</v>
      </c>
      <c r="Y1566" s="10">
        <f t="shared" si="110"/>
        <v>3779.5804499999999</v>
      </c>
      <c r="Z1566" s="10">
        <f>IFERROR(INDEX(EFs!B:B,MATCH(P1566,EFs!A:A,0))*Dataset!Y1566/1000,0)</f>
        <v>3.4333441251299948</v>
      </c>
      <c r="AA1566">
        <v>32.729962</v>
      </c>
      <c r="AB1566">
        <v>-117.204009</v>
      </c>
      <c r="AC1566">
        <v>1</v>
      </c>
      <c r="AD1566" t="s">
        <v>18387</v>
      </c>
      <c r="AE1566">
        <v>3855</v>
      </c>
      <c r="AF1566" t="s">
        <v>18598</v>
      </c>
      <c r="AG1566" t="s">
        <v>18582</v>
      </c>
      <c r="AH1566">
        <v>564</v>
      </c>
      <c r="AI1566" t="s">
        <v>18389</v>
      </c>
      <c r="AJ1566" t="s">
        <v>18390</v>
      </c>
      <c r="AK1566" t="s">
        <v>18391</v>
      </c>
      <c r="AL1566">
        <v>92101</v>
      </c>
      <c r="AM1566" t="s">
        <v>18392</v>
      </c>
      <c r="AN1566" t="s">
        <v>18393</v>
      </c>
    </row>
    <row r="1567" spans="1:40" ht="28.8" x14ac:dyDescent="0.3">
      <c r="A1567" t="s">
        <v>7710</v>
      </c>
      <c r="B1567" s="2" t="s">
        <v>15</v>
      </c>
      <c r="C1567" s="3">
        <v>40025</v>
      </c>
      <c r="D1567" t="s">
        <v>25</v>
      </c>
      <c r="E1567" t="s">
        <v>7711</v>
      </c>
      <c r="G1567" t="s">
        <v>7712</v>
      </c>
      <c r="H1567" s="2" t="s">
        <v>283</v>
      </c>
      <c r="I1567" s="2" t="s">
        <v>46</v>
      </c>
      <c r="J1567" s="1" t="s">
        <v>7713</v>
      </c>
      <c r="K1567" s="1">
        <f t="shared" si="108"/>
        <v>1</v>
      </c>
      <c r="L1567" s="1">
        <f t="shared" si="108"/>
        <v>0</v>
      </c>
      <c r="M1567" s="1">
        <f t="shared" si="108"/>
        <v>0</v>
      </c>
      <c r="N1567" s="1">
        <f t="shared" si="108"/>
        <v>0</v>
      </c>
      <c r="O1567" s="1">
        <f t="shared" si="109"/>
        <v>1</v>
      </c>
      <c r="P1567" s="1" t="s">
        <v>18346</v>
      </c>
      <c r="Q1567" s="1" t="s">
        <v>18355</v>
      </c>
      <c r="R1567" s="1">
        <v>211</v>
      </c>
      <c r="S1567" s="9">
        <f t="shared" si="111"/>
        <v>157.34270000000001</v>
      </c>
      <c r="T1567" s="3">
        <v>44518</v>
      </c>
      <c r="U1567" s="8" t="s">
        <v>5222</v>
      </c>
      <c r="V1567" s="3">
        <v>44518</v>
      </c>
      <c r="W1567" s="8" t="s">
        <v>7714</v>
      </c>
      <c r="X1567" s="8">
        <v>5.6</v>
      </c>
      <c r="Y1567" s="10">
        <f t="shared" si="110"/>
        <v>881.11911999999995</v>
      </c>
      <c r="Z1567" s="10">
        <f>IFERROR(INDEX(EFs!B:B,MATCH(P1567,EFs!A:A,0))*Dataset!Y1567/1000,0)</f>
        <v>0.80040237116574953</v>
      </c>
      <c r="AA1567">
        <v>32.724102999999999</v>
      </c>
      <c r="AB1567">
        <v>-117.170912</v>
      </c>
      <c r="AC1567">
        <v>0.5</v>
      </c>
      <c r="AD1567" t="s">
        <v>18422</v>
      </c>
      <c r="AI1567" t="s">
        <v>18389</v>
      </c>
      <c r="AJ1567" t="s">
        <v>18390</v>
      </c>
      <c r="AK1567" t="s">
        <v>18391</v>
      </c>
      <c r="AL1567">
        <v>92101</v>
      </c>
      <c r="AM1567" t="s">
        <v>18392</v>
      </c>
      <c r="AN1567" t="s">
        <v>18397</v>
      </c>
    </row>
    <row r="1568" spans="1:40" ht="43.2" x14ac:dyDescent="0.3">
      <c r="A1568" t="s">
        <v>7715</v>
      </c>
      <c r="B1568" s="2" t="s">
        <v>15</v>
      </c>
      <c r="C1568" s="3">
        <v>40025</v>
      </c>
      <c r="D1568" t="s">
        <v>193</v>
      </c>
      <c r="E1568" t="s">
        <v>7716</v>
      </c>
      <c r="F1568" t="s">
        <v>72</v>
      </c>
      <c r="G1568" t="s">
        <v>7717</v>
      </c>
      <c r="H1568" s="2" t="s">
        <v>949</v>
      </c>
      <c r="I1568" s="2" t="s">
        <v>75</v>
      </c>
      <c r="J1568" s="1" t="s">
        <v>7718</v>
      </c>
      <c r="K1568" s="1">
        <f t="shared" si="108"/>
        <v>1</v>
      </c>
      <c r="L1568" s="1">
        <f t="shared" si="108"/>
        <v>0</v>
      </c>
      <c r="M1568" s="1">
        <f t="shared" si="108"/>
        <v>0</v>
      </c>
      <c r="N1568" s="1">
        <f t="shared" si="108"/>
        <v>0</v>
      </c>
      <c r="O1568" s="1">
        <f t="shared" si="109"/>
        <v>1</v>
      </c>
      <c r="P1568" s="1" t="s">
        <v>18346</v>
      </c>
      <c r="Q1568" s="1">
        <v>200</v>
      </c>
      <c r="R1568" s="1">
        <v>325</v>
      </c>
      <c r="S1568" s="9">
        <f t="shared" si="111"/>
        <v>200</v>
      </c>
      <c r="T1568" s="8"/>
      <c r="U1568" s="8"/>
      <c r="V1568" s="8"/>
      <c r="W1568" s="8"/>
      <c r="X1568" s="8"/>
      <c r="Y1568" s="10">
        <f t="shared" si="110"/>
        <v>0</v>
      </c>
      <c r="Z1568" s="10">
        <f>IFERROR(INDEX(EFs!B:B,MATCH(P1568,EFs!A:A,0))*Dataset!Y1568/1000,0)</f>
        <v>0</v>
      </c>
      <c r="AA1568">
        <v>33.103405000000002</v>
      </c>
      <c r="AB1568">
        <v>-117.240516</v>
      </c>
      <c r="AC1568">
        <v>0.7</v>
      </c>
      <c r="AD1568" t="s">
        <v>18408</v>
      </c>
      <c r="AF1568" t="s">
        <v>19156</v>
      </c>
      <c r="AI1568" t="s">
        <v>18509</v>
      </c>
      <c r="AJ1568" t="s">
        <v>18390</v>
      </c>
      <c r="AK1568" t="s">
        <v>18391</v>
      </c>
      <c r="AL1568">
        <v>92009</v>
      </c>
      <c r="AM1568" t="s">
        <v>18392</v>
      </c>
      <c r="AN1568" t="s">
        <v>18397</v>
      </c>
    </row>
    <row r="1569" spans="1:40" ht="28.8" x14ac:dyDescent="0.3">
      <c r="A1569" t="s">
        <v>7719</v>
      </c>
      <c r="B1569" s="2" t="s">
        <v>15</v>
      </c>
      <c r="C1569" s="3">
        <v>40025</v>
      </c>
      <c r="D1569" t="s">
        <v>25</v>
      </c>
      <c r="E1569" t="s">
        <v>7720</v>
      </c>
      <c r="F1569" t="s">
        <v>27</v>
      </c>
      <c r="G1569" t="s">
        <v>7721</v>
      </c>
      <c r="H1569" s="2" t="s">
        <v>627</v>
      </c>
      <c r="I1569" s="2" t="s">
        <v>306</v>
      </c>
      <c r="J1569" s="1" t="s">
        <v>7722</v>
      </c>
      <c r="K1569" s="1">
        <f t="shared" si="108"/>
        <v>0</v>
      </c>
      <c r="L1569" s="1">
        <f t="shared" si="108"/>
        <v>0</v>
      </c>
      <c r="M1569" s="1">
        <f t="shared" si="108"/>
        <v>1</v>
      </c>
      <c r="N1569" s="1">
        <f t="shared" si="108"/>
        <v>0</v>
      </c>
      <c r="O1569" s="1">
        <f t="shared" si="109"/>
        <v>1</v>
      </c>
      <c r="P1569" s="1" t="s">
        <v>18348</v>
      </c>
      <c r="Q1569" s="1">
        <v>45</v>
      </c>
      <c r="R1569" s="1">
        <v>60</v>
      </c>
      <c r="S1569" s="9">
        <f t="shared" si="111"/>
        <v>45</v>
      </c>
      <c r="T1569" s="3">
        <v>44698</v>
      </c>
      <c r="U1569" s="8" t="s">
        <v>7723</v>
      </c>
      <c r="V1569" s="3">
        <v>44698</v>
      </c>
      <c r="W1569" s="8" t="s">
        <v>7724</v>
      </c>
      <c r="X1569" s="8">
        <v>6.6</v>
      </c>
      <c r="Y1569" s="10">
        <f t="shared" si="110"/>
        <v>297</v>
      </c>
      <c r="Z1569" s="10">
        <f>IFERROR(INDEX(EFs!B:B,MATCH(P1569,EFs!A:A,0))*Dataset!Y1569/1000,0)</f>
        <v>0.21569794854300001</v>
      </c>
      <c r="AA1569">
        <v>32.792976000000003</v>
      </c>
      <c r="AB1569">
        <v>-116.967226</v>
      </c>
      <c r="AC1569">
        <v>1</v>
      </c>
      <c r="AD1569" t="s">
        <v>18387</v>
      </c>
      <c r="AE1569">
        <v>444</v>
      </c>
      <c r="AF1569" t="s">
        <v>19157</v>
      </c>
      <c r="AI1569" t="s">
        <v>18449</v>
      </c>
      <c r="AJ1569" t="s">
        <v>18390</v>
      </c>
      <c r="AK1569" t="s">
        <v>18391</v>
      </c>
      <c r="AL1569">
        <v>92020</v>
      </c>
      <c r="AM1569" t="s">
        <v>18392</v>
      </c>
      <c r="AN1569" t="s">
        <v>18393</v>
      </c>
    </row>
    <row r="1570" spans="1:40" ht="43.2" x14ac:dyDescent="0.3">
      <c r="A1570" t="s">
        <v>7725</v>
      </c>
      <c r="B1570" s="2" t="s">
        <v>15</v>
      </c>
      <c r="C1570" s="3">
        <v>40025</v>
      </c>
      <c r="D1570" t="s">
        <v>16</v>
      </c>
      <c r="E1570" t="s">
        <v>7726</v>
      </c>
      <c r="F1570" t="s">
        <v>27</v>
      </c>
      <c r="G1570" t="s">
        <v>7727</v>
      </c>
      <c r="H1570" s="2" t="s">
        <v>554</v>
      </c>
      <c r="I1570" s="2" t="s">
        <v>84</v>
      </c>
      <c r="J1570" s="1" t="s">
        <v>7728</v>
      </c>
      <c r="K1570" s="1">
        <f t="shared" si="108"/>
        <v>0</v>
      </c>
      <c r="L1570" s="1">
        <f t="shared" si="108"/>
        <v>0</v>
      </c>
      <c r="M1570" s="1">
        <f t="shared" si="108"/>
        <v>1</v>
      </c>
      <c r="N1570" s="1">
        <f t="shared" si="108"/>
        <v>0</v>
      </c>
      <c r="O1570" s="1">
        <f t="shared" si="109"/>
        <v>1</v>
      </c>
      <c r="P1570" s="1" t="s">
        <v>18348</v>
      </c>
      <c r="Q1570" s="1">
        <v>60</v>
      </c>
      <c r="R1570" s="1" t="s">
        <v>18352</v>
      </c>
      <c r="S1570" s="9">
        <f t="shared" si="111"/>
        <v>60</v>
      </c>
      <c r="T1570" s="8"/>
      <c r="U1570" s="8"/>
      <c r="V1570" s="8"/>
      <c r="W1570" s="8"/>
      <c r="X1570" s="8"/>
      <c r="Y1570" s="10">
        <f t="shared" si="110"/>
        <v>0</v>
      </c>
      <c r="Z1570" s="10">
        <f>IFERROR(INDEX(EFs!B:B,MATCH(P1570,EFs!A:A,0))*Dataset!Y1570/1000,0)</f>
        <v>0</v>
      </c>
      <c r="AA1570">
        <v>32.656820000000003</v>
      </c>
      <c r="AB1570">
        <v>-117.111966</v>
      </c>
      <c r="AC1570">
        <v>1</v>
      </c>
      <c r="AD1570" t="s">
        <v>18387</v>
      </c>
      <c r="AE1570">
        <v>1022</v>
      </c>
      <c r="AF1570" t="s">
        <v>19158</v>
      </c>
      <c r="AG1570" t="s">
        <v>18510</v>
      </c>
      <c r="AH1570">
        <v>106</v>
      </c>
      <c r="AI1570" t="s">
        <v>18491</v>
      </c>
      <c r="AJ1570" t="s">
        <v>18390</v>
      </c>
      <c r="AK1570" t="s">
        <v>18391</v>
      </c>
      <c r="AL1570">
        <v>91950</v>
      </c>
      <c r="AM1570" t="s">
        <v>18392</v>
      </c>
      <c r="AN1570" t="s">
        <v>18393</v>
      </c>
    </row>
    <row r="1571" spans="1:40" ht="57.6" x14ac:dyDescent="0.3">
      <c r="A1571" t="s">
        <v>7729</v>
      </c>
      <c r="B1571" s="2" t="s">
        <v>15</v>
      </c>
      <c r="C1571" s="3">
        <v>40025</v>
      </c>
      <c r="D1571" t="s">
        <v>193</v>
      </c>
      <c r="E1571" t="s">
        <v>3610</v>
      </c>
      <c r="F1571" t="s">
        <v>72</v>
      </c>
      <c r="G1571" t="s">
        <v>7730</v>
      </c>
      <c r="H1571" s="2" t="s">
        <v>465</v>
      </c>
      <c r="I1571" s="2" t="s">
        <v>98</v>
      </c>
      <c r="J1571" s="1" t="s">
        <v>7731</v>
      </c>
      <c r="K1571" s="1">
        <f t="shared" si="108"/>
        <v>1</v>
      </c>
      <c r="L1571" s="1">
        <f t="shared" si="108"/>
        <v>0</v>
      </c>
      <c r="M1571" s="1">
        <f t="shared" si="108"/>
        <v>0</v>
      </c>
      <c r="N1571" s="1">
        <f t="shared" si="108"/>
        <v>0</v>
      </c>
      <c r="O1571" s="1">
        <f t="shared" si="109"/>
        <v>1</v>
      </c>
      <c r="P1571" s="1" t="s">
        <v>18346</v>
      </c>
      <c r="Q1571" s="1">
        <v>420</v>
      </c>
      <c r="R1571" s="1">
        <v>635</v>
      </c>
      <c r="S1571" s="9">
        <f t="shared" si="111"/>
        <v>420</v>
      </c>
      <c r="T1571" s="3">
        <v>44357</v>
      </c>
      <c r="U1571" s="8" t="s">
        <v>2599</v>
      </c>
      <c r="V1571" s="3">
        <v>44357</v>
      </c>
      <c r="W1571" s="8" t="s">
        <v>7732</v>
      </c>
      <c r="X1571" s="8">
        <v>12.9</v>
      </c>
      <c r="Y1571" s="10">
        <f t="shared" si="110"/>
        <v>5418</v>
      </c>
      <c r="Z1571" s="10">
        <f>IFERROR(INDEX(EFs!B:B,MATCH(P1571,EFs!A:A,0))*Dataset!Y1571/1000,0)</f>
        <v>4.9216728459779997</v>
      </c>
      <c r="AA1571">
        <v>33.182540000000003</v>
      </c>
      <c r="AB1571">
        <v>-117.299076</v>
      </c>
      <c r="AC1571">
        <v>0.7</v>
      </c>
      <c r="AD1571" t="s">
        <v>18408</v>
      </c>
      <c r="AF1571" t="s">
        <v>19159</v>
      </c>
      <c r="AI1571" t="s">
        <v>18410</v>
      </c>
      <c r="AJ1571" t="s">
        <v>18390</v>
      </c>
      <c r="AK1571" t="s">
        <v>18391</v>
      </c>
      <c r="AL1571">
        <v>92056</v>
      </c>
      <c r="AM1571" t="s">
        <v>18392</v>
      </c>
      <c r="AN1571" t="s">
        <v>18397</v>
      </c>
    </row>
    <row r="1572" spans="1:40" ht="43.2" x14ac:dyDescent="0.3">
      <c r="A1572" t="s">
        <v>7733</v>
      </c>
      <c r="B1572" s="2" t="s">
        <v>15</v>
      </c>
      <c r="C1572" s="3">
        <v>40025</v>
      </c>
      <c r="D1572" t="s">
        <v>16</v>
      </c>
      <c r="E1572" t="s">
        <v>7734</v>
      </c>
      <c r="F1572" t="s">
        <v>559</v>
      </c>
      <c r="G1572" t="s">
        <v>7735</v>
      </c>
      <c r="H1572" s="2" t="s">
        <v>4250</v>
      </c>
      <c r="I1572" s="2" t="s">
        <v>92</v>
      </c>
      <c r="J1572" s="1" t="s">
        <v>7736</v>
      </c>
      <c r="K1572" s="1">
        <f t="shared" si="108"/>
        <v>0</v>
      </c>
      <c r="L1572" s="1">
        <f t="shared" si="108"/>
        <v>0</v>
      </c>
      <c r="M1572" s="1">
        <f t="shared" si="108"/>
        <v>0</v>
      </c>
      <c r="N1572" s="1">
        <f t="shared" si="108"/>
        <v>1</v>
      </c>
      <c r="O1572" s="1">
        <f t="shared" si="109"/>
        <v>1</v>
      </c>
      <c r="P1572" s="1" t="s">
        <v>18347</v>
      </c>
      <c r="Q1572" s="1">
        <v>60</v>
      </c>
      <c r="R1572" s="1">
        <v>105</v>
      </c>
      <c r="S1572" s="9">
        <f t="shared" si="111"/>
        <v>60</v>
      </c>
      <c r="T1572" s="8"/>
      <c r="U1572" s="8"/>
      <c r="V1572" s="8"/>
      <c r="W1572" s="8"/>
      <c r="X1572" s="8"/>
      <c r="Y1572" s="10">
        <f t="shared" si="110"/>
        <v>0</v>
      </c>
      <c r="Z1572" s="10">
        <f>IFERROR(INDEX(EFs!B:B,MATCH(P1572,EFs!A:A,0))*Dataset!Y1572/1000,0)</f>
        <v>0</v>
      </c>
      <c r="AA1572">
        <v>32.578991000000002</v>
      </c>
      <c r="AB1572">
        <v>-117.117351</v>
      </c>
      <c r="AC1572">
        <v>1</v>
      </c>
      <c r="AD1572" t="s">
        <v>18422</v>
      </c>
      <c r="AI1572" t="s">
        <v>18871</v>
      </c>
      <c r="AJ1572" t="s">
        <v>18390</v>
      </c>
      <c r="AK1572" t="s">
        <v>18391</v>
      </c>
      <c r="AL1572">
        <v>91932</v>
      </c>
      <c r="AM1572" t="s">
        <v>18392</v>
      </c>
      <c r="AN1572" t="s">
        <v>18397</v>
      </c>
    </row>
    <row r="1573" spans="1:40" ht="57.6" x14ac:dyDescent="0.3">
      <c r="A1573" t="s">
        <v>7737</v>
      </c>
      <c r="B1573" s="2" t="s">
        <v>15</v>
      </c>
      <c r="C1573" s="3">
        <v>40025</v>
      </c>
      <c r="D1573" t="s">
        <v>16</v>
      </c>
      <c r="E1573" t="s">
        <v>325</v>
      </c>
      <c r="F1573" t="s">
        <v>72</v>
      </c>
      <c r="G1573" t="s">
        <v>7738</v>
      </c>
      <c r="H1573" s="2" t="s">
        <v>444</v>
      </c>
      <c r="I1573" s="2" t="s">
        <v>155</v>
      </c>
      <c r="J1573" s="1" t="s">
        <v>7739</v>
      </c>
      <c r="K1573" s="1">
        <f t="shared" si="108"/>
        <v>0</v>
      </c>
      <c r="L1573" s="1">
        <f t="shared" si="108"/>
        <v>0</v>
      </c>
      <c r="M1573" s="1">
        <f t="shared" si="108"/>
        <v>1</v>
      </c>
      <c r="N1573" s="1">
        <f t="shared" si="108"/>
        <v>0</v>
      </c>
      <c r="O1573" s="1">
        <f t="shared" si="109"/>
        <v>1</v>
      </c>
      <c r="P1573" s="1" t="s">
        <v>18348</v>
      </c>
      <c r="Q1573" s="1">
        <v>45</v>
      </c>
      <c r="R1573" s="1">
        <v>75</v>
      </c>
      <c r="S1573" s="9">
        <f t="shared" si="111"/>
        <v>45</v>
      </c>
      <c r="T1573" s="3">
        <v>44420</v>
      </c>
      <c r="U1573" s="8" t="s">
        <v>7740</v>
      </c>
      <c r="V1573" s="3">
        <v>44420</v>
      </c>
      <c r="W1573" s="8" t="s">
        <v>7741</v>
      </c>
      <c r="X1573" s="8">
        <v>0.7</v>
      </c>
      <c r="Y1573" s="10">
        <f t="shared" si="110"/>
        <v>31.499999999999996</v>
      </c>
      <c r="Z1573" s="10">
        <f>IFERROR(INDEX(EFs!B:B,MATCH(P1573,EFs!A:A,0))*Dataset!Y1573/1000,0)</f>
        <v>2.2877055148499994E-2</v>
      </c>
      <c r="AA1573">
        <v>33.006614999999996</v>
      </c>
      <c r="AB1573">
        <v>-116.586174</v>
      </c>
      <c r="AC1573">
        <v>1</v>
      </c>
      <c r="AD1573" t="s">
        <v>18387</v>
      </c>
      <c r="AE1573">
        <v>35871</v>
      </c>
      <c r="AF1573" t="s">
        <v>19008</v>
      </c>
      <c r="AI1573" t="s">
        <v>18474</v>
      </c>
      <c r="AJ1573" t="s">
        <v>18390</v>
      </c>
      <c r="AK1573" t="s">
        <v>18391</v>
      </c>
      <c r="AL1573">
        <v>92036</v>
      </c>
      <c r="AM1573" t="s">
        <v>18392</v>
      </c>
      <c r="AN1573" t="s">
        <v>18393</v>
      </c>
    </row>
    <row r="1574" spans="1:40" ht="57.6" x14ac:dyDescent="0.3">
      <c r="A1574" t="s">
        <v>7742</v>
      </c>
      <c r="B1574" s="2" t="s">
        <v>15</v>
      </c>
      <c r="C1574" s="3">
        <v>40025</v>
      </c>
      <c r="D1574" t="s">
        <v>193</v>
      </c>
      <c r="E1574" t="s">
        <v>7743</v>
      </c>
      <c r="F1574" t="s">
        <v>774</v>
      </c>
      <c r="G1574" t="s">
        <v>7744</v>
      </c>
      <c r="H1574" s="2" t="s">
        <v>457</v>
      </c>
      <c r="I1574" s="2" t="s">
        <v>328</v>
      </c>
      <c r="J1574" s="1" t="s">
        <v>7745</v>
      </c>
      <c r="K1574" s="1">
        <f t="shared" si="108"/>
        <v>1</v>
      </c>
      <c r="L1574" s="1">
        <f t="shared" si="108"/>
        <v>0</v>
      </c>
      <c r="M1574" s="1">
        <f t="shared" si="108"/>
        <v>0</v>
      </c>
      <c r="N1574" s="1">
        <f t="shared" si="108"/>
        <v>0</v>
      </c>
      <c r="O1574" s="1">
        <f t="shared" si="109"/>
        <v>1</v>
      </c>
      <c r="P1574" s="1" t="s">
        <v>18346</v>
      </c>
      <c r="Q1574" s="1">
        <v>80</v>
      </c>
      <c r="R1574" s="1">
        <v>170</v>
      </c>
      <c r="S1574" s="9">
        <f t="shared" si="111"/>
        <v>80</v>
      </c>
      <c r="T1574" s="3">
        <v>44648</v>
      </c>
      <c r="U1574" s="8" t="s">
        <v>7746</v>
      </c>
      <c r="V1574" s="3">
        <v>44648</v>
      </c>
      <c r="W1574" s="8" t="s">
        <v>7747</v>
      </c>
      <c r="X1574" s="8">
        <v>3.3</v>
      </c>
      <c r="Y1574" s="10">
        <f t="shared" si="110"/>
        <v>264</v>
      </c>
      <c r="Z1574" s="10">
        <f>IFERROR(INDEX(EFs!B:B,MATCH(P1574,EFs!A:A,0))*Dataset!Y1574/1000,0)</f>
        <v>0.23981573114400001</v>
      </c>
      <c r="AA1574">
        <v>32.622041000000003</v>
      </c>
      <c r="AB1574">
        <v>-116.96742999999999</v>
      </c>
      <c r="AC1574">
        <v>1</v>
      </c>
      <c r="AD1574" t="s">
        <v>18387</v>
      </c>
      <c r="AE1574">
        <v>2015</v>
      </c>
      <c r="AF1574" t="s">
        <v>19145</v>
      </c>
      <c r="AG1574" t="s">
        <v>18510</v>
      </c>
      <c r="AH1574">
        <v>500</v>
      </c>
      <c r="AI1574" t="s">
        <v>18406</v>
      </c>
      <c r="AJ1574" t="s">
        <v>18390</v>
      </c>
      <c r="AK1574" t="s">
        <v>18391</v>
      </c>
      <c r="AL1574">
        <v>91915</v>
      </c>
      <c r="AM1574" t="s">
        <v>18392</v>
      </c>
      <c r="AN1574" t="s">
        <v>18393</v>
      </c>
    </row>
    <row r="1575" spans="1:40" ht="57.6" x14ac:dyDescent="0.3">
      <c r="A1575" t="s">
        <v>7748</v>
      </c>
      <c r="B1575" s="2" t="s">
        <v>15</v>
      </c>
      <c r="C1575" s="3">
        <v>40025</v>
      </c>
      <c r="D1575" t="s">
        <v>193</v>
      </c>
      <c r="E1575" t="s">
        <v>7743</v>
      </c>
      <c r="F1575" t="s">
        <v>774</v>
      </c>
      <c r="G1575" t="s">
        <v>7744</v>
      </c>
      <c r="H1575" s="2" t="s">
        <v>457</v>
      </c>
      <c r="I1575" s="2" t="s">
        <v>328</v>
      </c>
      <c r="J1575" s="1" t="s">
        <v>7749</v>
      </c>
      <c r="K1575" s="1">
        <f t="shared" si="108"/>
        <v>1</v>
      </c>
      <c r="L1575" s="1">
        <f t="shared" si="108"/>
        <v>0</v>
      </c>
      <c r="M1575" s="1">
        <f t="shared" si="108"/>
        <v>0</v>
      </c>
      <c r="N1575" s="1">
        <f t="shared" si="108"/>
        <v>0</v>
      </c>
      <c r="O1575" s="1">
        <f t="shared" si="109"/>
        <v>1</v>
      </c>
      <c r="P1575" s="1" t="s">
        <v>18346</v>
      </c>
      <c r="Q1575" s="1">
        <v>200</v>
      </c>
      <c r="R1575" s="1">
        <v>325</v>
      </c>
      <c r="S1575" s="9">
        <f t="shared" si="111"/>
        <v>200</v>
      </c>
      <c r="T1575" s="3">
        <v>44648</v>
      </c>
      <c r="U1575" s="8" t="s">
        <v>7750</v>
      </c>
      <c r="V1575" s="3">
        <v>44648</v>
      </c>
      <c r="W1575" s="8" t="s">
        <v>7751</v>
      </c>
      <c r="X1575" s="8">
        <v>2</v>
      </c>
      <c r="Y1575" s="10">
        <f t="shared" si="110"/>
        <v>400</v>
      </c>
      <c r="Z1575" s="10">
        <f>IFERROR(INDEX(EFs!B:B,MATCH(P1575,EFs!A:A,0))*Dataset!Y1575/1000,0)</f>
        <v>0.36335716840000004</v>
      </c>
      <c r="AA1575">
        <v>32.622041000000003</v>
      </c>
      <c r="AB1575">
        <v>-116.96742999999999</v>
      </c>
      <c r="AC1575">
        <v>1</v>
      </c>
      <c r="AD1575" t="s">
        <v>18387</v>
      </c>
      <c r="AE1575">
        <v>2015</v>
      </c>
      <c r="AF1575" t="s">
        <v>19145</v>
      </c>
      <c r="AG1575" t="s">
        <v>18510</v>
      </c>
      <c r="AH1575">
        <v>500</v>
      </c>
      <c r="AI1575" t="s">
        <v>18406</v>
      </c>
      <c r="AJ1575" t="s">
        <v>18390</v>
      </c>
      <c r="AK1575" t="s">
        <v>18391</v>
      </c>
      <c r="AL1575">
        <v>91915</v>
      </c>
      <c r="AM1575" t="s">
        <v>18392</v>
      </c>
      <c r="AN1575" t="s">
        <v>18393</v>
      </c>
    </row>
    <row r="1576" spans="1:40" ht="57.6" x14ac:dyDescent="0.3">
      <c r="A1576" t="s">
        <v>7752</v>
      </c>
      <c r="B1576" s="2" t="s">
        <v>15</v>
      </c>
      <c r="C1576" s="3">
        <v>40025</v>
      </c>
      <c r="D1576" t="s">
        <v>193</v>
      </c>
      <c r="E1576" t="s">
        <v>7068</v>
      </c>
      <c r="F1576" t="s">
        <v>50</v>
      </c>
      <c r="G1576" t="s">
        <v>7069</v>
      </c>
      <c r="H1576" s="2" t="s">
        <v>283</v>
      </c>
      <c r="I1576" s="2" t="s">
        <v>46</v>
      </c>
      <c r="J1576" s="1" t="s">
        <v>7753</v>
      </c>
      <c r="K1576" s="1">
        <f t="shared" si="108"/>
        <v>1</v>
      </c>
      <c r="L1576" s="1">
        <f t="shared" si="108"/>
        <v>0</v>
      </c>
      <c r="M1576" s="1">
        <f t="shared" si="108"/>
        <v>0</v>
      </c>
      <c r="N1576" s="1">
        <f t="shared" si="108"/>
        <v>0</v>
      </c>
      <c r="O1576" s="1">
        <f t="shared" si="109"/>
        <v>1</v>
      </c>
      <c r="P1576" s="1" t="s">
        <v>18346</v>
      </c>
      <c r="Q1576" s="1">
        <v>500</v>
      </c>
      <c r="R1576" s="1">
        <v>779</v>
      </c>
      <c r="S1576" s="9">
        <f t="shared" si="111"/>
        <v>500</v>
      </c>
      <c r="T1576" s="3">
        <v>44364</v>
      </c>
      <c r="U1576" s="8" t="s">
        <v>538</v>
      </c>
      <c r="V1576" s="3">
        <v>44364</v>
      </c>
      <c r="W1576" s="8" t="s">
        <v>7754</v>
      </c>
      <c r="X1576" s="8">
        <v>10</v>
      </c>
      <c r="Y1576" s="10">
        <f t="shared" si="110"/>
        <v>5000</v>
      </c>
      <c r="Z1576" s="10">
        <f>IFERROR(INDEX(EFs!B:B,MATCH(P1576,EFs!A:A,0))*Dataset!Y1576/1000,0)</f>
        <v>4.5419646050000004</v>
      </c>
      <c r="AA1576">
        <v>32.724102999999999</v>
      </c>
      <c r="AB1576">
        <v>-117.170912</v>
      </c>
      <c r="AC1576">
        <v>0.5</v>
      </c>
      <c r="AD1576" t="s">
        <v>18422</v>
      </c>
      <c r="AI1576" t="s">
        <v>18389</v>
      </c>
      <c r="AJ1576" t="s">
        <v>18390</v>
      </c>
      <c r="AK1576" t="s">
        <v>18391</v>
      </c>
      <c r="AL1576">
        <v>92101</v>
      </c>
      <c r="AM1576" t="s">
        <v>18392</v>
      </c>
      <c r="AN1576" t="s">
        <v>18397</v>
      </c>
    </row>
    <row r="1577" spans="1:40" ht="57.6" x14ac:dyDescent="0.3">
      <c r="A1577" t="s">
        <v>7755</v>
      </c>
      <c r="B1577" s="2" t="s">
        <v>15</v>
      </c>
      <c r="C1577" s="3">
        <v>40025</v>
      </c>
      <c r="D1577" t="s">
        <v>193</v>
      </c>
      <c r="E1577" t="s">
        <v>7756</v>
      </c>
      <c r="F1577" t="s">
        <v>7757</v>
      </c>
      <c r="G1577" t="s">
        <v>7758</v>
      </c>
      <c r="H1577" s="2" t="s">
        <v>19</v>
      </c>
      <c r="I1577" s="2" t="s">
        <v>20</v>
      </c>
      <c r="J1577" s="1" t="s">
        <v>7759</v>
      </c>
      <c r="K1577" s="1">
        <f t="shared" si="108"/>
        <v>1</v>
      </c>
      <c r="L1577" s="1">
        <f t="shared" si="108"/>
        <v>0</v>
      </c>
      <c r="M1577" s="1">
        <f t="shared" si="108"/>
        <v>0</v>
      </c>
      <c r="N1577" s="1">
        <f t="shared" si="108"/>
        <v>0</v>
      </c>
      <c r="O1577" s="1">
        <f t="shared" si="109"/>
        <v>1</v>
      </c>
      <c r="P1577" s="1" t="s">
        <v>18346</v>
      </c>
      <c r="Q1577" s="1">
        <v>405</v>
      </c>
      <c r="R1577" s="1">
        <v>635</v>
      </c>
      <c r="S1577" s="9">
        <f t="shared" si="111"/>
        <v>405</v>
      </c>
      <c r="T1577" s="8"/>
      <c r="U1577" s="8"/>
      <c r="V1577" s="8"/>
      <c r="W1577" s="8"/>
      <c r="X1577" s="8"/>
      <c r="Y1577" s="10">
        <f t="shared" si="110"/>
        <v>0</v>
      </c>
      <c r="Z1577" s="10">
        <f>IFERROR(INDEX(EFs!B:B,MATCH(P1577,EFs!A:A,0))*Dataset!Y1577/1000,0)</f>
        <v>0</v>
      </c>
      <c r="AA1577">
        <v>32.708936999999999</v>
      </c>
      <c r="AB1577">
        <v>-117.155851</v>
      </c>
      <c r="AC1577">
        <v>0.9</v>
      </c>
      <c r="AD1577" t="s">
        <v>18429</v>
      </c>
      <c r="AE1577">
        <v>352</v>
      </c>
      <c r="AF1577" t="s">
        <v>19037</v>
      </c>
      <c r="AG1577" t="s">
        <v>18510</v>
      </c>
      <c r="AH1577">
        <v>400</v>
      </c>
      <c r="AI1577" t="s">
        <v>18389</v>
      </c>
      <c r="AJ1577" t="s">
        <v>18390</v>
      </c>
      <c r="AK1577" t="s">
        <v>18391</v>
      </c>
      <c r="AL1577">
        <v>92101</v>
      </c>
      <c r="AM1577" t="s">
        <v>18392</v>
      </c>
      <c r="AN1577" t="s">
        <v>18393</v>
      </c>
    </row>
    <row r="1578" spans="1:40" ht="28.8" x14ac:dyDescent="0.3">
      <c r="A1578" t="s">
        <v>7760</v>
      </c>
      <c r="B1578" s="2" t="s">
        <v>15</v>
      </c>
      <c r="C1578" s="3">
        <v>40025</v>
      </c>
      <c r="D1578" t="s">
        <v>25</v>
      </c>
      <c r="E1578" t="s">
        <v>7761</v>
      </c>
      <c r="F1578" t="s">
        <v>72</v>
      </c>
      <c r="G1578" t="s">
        <v>7762</v>
      </c>
      <c r="H1578" s="2" t="s">
        <v>19</v>
      </c>
      <c r="I1578" s="2" t="s">
        <v>20</v>
      </c>
      <c r="J1578" s="1" t="s">
        <v>7763</v>
      </c>
      <c r="K1578" s="1">
        <f t="shared" si="108"/>
        <v>1</v>
      </c>
      <c r="L1578" s="1">
        <f t="shared" si="108"/>
        <v>0</v>
      </c>
      <c r="M1578" s="1">
        <f t="shared" si="108"/>
        <v>0</v>
      </c>
      <c r="N1578" s="1">
        <f t="shared" si="108"/>
        <v>0</v>
      </c>
      <c r="O1578" s="1">
        <f t="shared" si="109"/>
        <v>1</v>
      </c>
      <c r="P1578" s="1" t="s">
        <v>18346</v>
      </c>
      <c r="Q1578" s="1" t="s">
        <v>18355</v>
      </c>
      <c r="R1578" s="1">
        <v>305</v>
      </c>
      <c r="S1578" s="9">
        <f t="shared" si="111"/>
        <v>227.4385</v>
      </c>
      <c r="T1578" s="8"/>
      <c r="U1578" s="8"/>
      <c r="V1578" s="8"/>
      <c r="W1578" s="8"/>
      <c r="X1578" s="8"/>
      <c r="Y1578" s="10">
        <f t="shared" si="110"/>
        <v>0</v>
      </c>
      <c r="Z1578" s="10">
        <f>IFERROR(INDEX(EFs!B:B,MATCH(P1578,EFs!A:A,0))*Dataset!Y1578/1000,0)</f>
        <v>0</v>
      </c>
      <c r="AA1578">
        <v>33.045119999999997</v>
      </c>
      <c r="AB1578">
        <v>-116.855711</v>
      </c>
      <c r="AC1578">
        <v>0.9</v>
      </c>
      <c r="AD1578" t="s">
        <v>18394</v>
      </c>
      <c r="AE1578">
        <v>325</v>
      </c>
      <c r="AF1578" t="s">
        <v>18680</v>
      </c>
      <c r="AI1578" t="s">
        <v>18396</v>
      </c>
      <c r="AJ1578" t="s">
        <v>18390</v>
      </c>
      <c r="AK1578" t="s">
        <v>18391</v>
      </c>
      <c r="AL1578">
        <v>92065</v>
      </c>
      <c r="AM1578" t="s">
        <v>18392</v>
      </c>
      <c r="AN1578" t="s">
        <v>18397</v>
      </c>
    </row>
    <row r="1579" spans="1:40" ht="43.2" x14ac:dyDescent="0.3">
      <c r="A1579" t="s">
        <v>7764</v>
      </c>
      <c r="B1579" s="2" t="s">
        <v>15</v>
      </c>
      <c r="C1579" s="3">
        <v>40025</v>
      </c>
      <c r="D1579" t="s">
        <v>193</v>
      </c>
      <c r="E1579" t="s">
        <v>7765</v>
      </c>
      <c r="F1579" t="s">
        <v>27</v>
      </c>
      <c r="G1579" t="s">
        <v>7766</v>
      </c>
      <c r="H1579" s="2" t="s">
        <v>4250</v>
      </c>
      <c r="I1579" s="2" t="s">
        <v>92</v>
      </c>
      <c r="J1579" s="1" t="s">
        <v>7767</v>
      </c>
      <c r="K1579" s="1">
        <f t="shared" si="108"/>
        <v>1</v>
      </c>
      <c r="L1579" s="1">
        <f t="shared" si="108"/>
        <v>0</v>
      </c>
      <c r="M1579" s="1">
        <f t="shared" si="108"/>
        <v>0</v>
      </c>
      <c r="N1579" s="1">
        <f t="shared" si="108"/>
        <v>0</v>
      </c>
      <c r="O1579" s="1">
        <f t="shared" si="109"/>
        <v>1</v>
      </c>
      <c r="P1579" s="1" t="s">
        <v>18346</v>
      </c>
      <c r="Q1579" s="1">
        <v>250</v>
      </c>
      <c r="R1579" s="1">
        <v>385</v>
      </c>
      <c r="S1579" s="9">
        <f t="shared" si="111"/>
        <v>250</v>
      </c>
      <c r="T1579" s="3">
        <v>44367</v>
      </c>
      <c r="U1579" s="8" t="s">
        <v>7768</v>
      </c>
      <c r="V1579" s="3">
        <v>44367</v>
      </c>
      <c r="W1579" s="8" t="s">
        <v>3027</v>
      </c>
      <c r="X1579" s="8">
        <v>11.5</v>
      </c>
      <c r="Y1579" s="10">
        <f t="shared" si="110"/>
        <v>2875</v>
      </c>
      <c r="Z1579" s="10">
        <f>IFERROR(INDEX(EFs!B:B,MATCH(P1579,EFs!A:A,0))*Dataset!Y1579/1000,0)</f>
        <v>2.6116296478750001</v>
      </c>
      <c r="AA1579">
        <v>32.576413000000002</v>
      </c>
      <c r="AB1579">
        <v>-117.115077</v>
      </c>
      <c r="AC1579">
        <v>1</v>
      </c>
      <c r="AD1579" t="s">
        <v>18394</v>
      </c>
      <c r="AE1579">
        <v>865</v>
      </c>
      <c r="AF1579" t="s">
        <v>19160</v>
      </c>
      <c r="AI1579" t="s">
        <v>18871</v>
      </c>
      <c r="AJ1579" t="s">
        <v>18390</v>
      </c>
      <c r="AK1579" t="s">
        <v>18391</v>
      </c>
      <c r="AL1579">
        <v>91932</v>
      </c>
      <c r="AM1579" t="s">
        <v>18392</v>
      </c>
      <c r="AN1579" t="s">
        <v>18397</v>
      </c>
    </row>
    <row r="1580" spans="1:40" ht="28.8" x14ac:dyDescent="0.3">
      <c r="A1580" t="s">
        <v>7769</v>
      </c>
      <c r="B1580" s="2" t="s">
        <v>15</v>
      </c>
      <c r="C1580" s="3">
        <v>40025</v>
      </c>
      <c r="D1580" t="s">
        <v>25</v>
      </c>
      <c r="E1580" t="s">
        <v>7770</v>
      </c>
      <c r="F1580" t="s">
        <v>27</v>
      </c>
      <c r="G1580" t="s">
        <v>7771</v>
      </c>
      <c r="H1580" s="2" t="s">
        <v>275</v>
      </c>
      <c r="I1580" s="2" t="s">
        <v>139</v>
      </c>
      <c r="J1580" s="1" t="s">
        <v>7772</v>
      </c>
      <c r="K1580" s="1">
        <f t="shared" si="108"/>
        <v>1</v>
      </c>
      <c r="L1580" s="1">
        <f t="shared" si="108"/>
        <v>0</v>
      </c>
      <c r="M1580" s="1">
        <f t="shared" si="108"/>
        <v>0</v>
      </c>
      <c r="N1580" s="1">
        <f t="shared" si="108"/>
        <v>0</v>
      </c>
      <c r="O1580" s="1">
        <f t="shared" si="109"/>
        <v>1</v>
      </c>
      <c r="P1580" s="1" t="s">
        <v>18346</v>
      </c>
      <c r="Q1580" s="1" t="s">
        <v>18355</v>
      </c>
      <c r="R1580" s="1">
        <v>76</v>
      </c>
      <c r="S1580" s="9">
        <f t="shared" si="111"/>
        <v>56.673200000000001</v>
      </c>
      <c r="T1580" s="8"/>
      <c r="U1580" s="8"/>
      <c r="V1580" s="8"/>
      <c r="W1580" s="8"/>
      <c r="X1580" s="8"/>
      <c r="Y1580" s="10">
        <f t="shared" si="110"/>
        <v>0</v>
      </c>
      <c r="Z1580" s="10">
        <f>IFERROR(INDEX(EFs!B:B,MATCH(P1580,EFs!A:A,0))*Dataset!Y1580/1000,0)</f>
        <v>0</v>
      </c>
      <c r="AA1580">
        <v>32.834921999999999</v>
      </c>
      <c r="AB1580">
        <v>-116.985688</v>
      </c>
      <c r="AC1580">
        <v>1</v>
      </c>
      <c r="AD1580" t="s">
        <v>18387</v>
      </c>
      <c r="AE1580">
        <v>8778</v>
      </c>
      <c r="AF1580" t="s">
        <v>18579</v>
      </c>
      <c r="AI1580" t="s">
        <v>18442</v>
      </c>
      <c r="AJ1580" t="s">
        <v>18390</v>
      </c>
      <c r="AK1580" t="s">
        <v>18391</v>
      </c>
      <c r="AL1580">
        <v>92071</v>
      </c>
      <c r="AM1580" t="s">
        <v>18392</v>
      </c>
      <c r="AN1580" t="s">
        <v>18393</v>
      </c>
    </row>
    <row r="1581" spans="1:40" ht="57.6" x14ac:dyDescent="0.3">
      <c r="A1581" t="s">
        <v>7773</v>
      </c>
      <c r="B1581" s="2" t="s">
        <v>15</v>
      </c>
      <c r="C1581" s="3">
        <v>40025</v>
      </c>
      <c r="D1581" t="s">
        <v>193</v>
      </c>
      <c r="E1581" t="s">
        <v>7774</v>
      </c>
      <c r="G1581" t="s">
        <v>7775</v>
      </c>
      <c r="H1581" s="2" t="s">
        <v>465</v>
      </c>
      <c r="I1581" s="2" t="s">
        <v>98</v>
      </c>
      <c r="J1581" s="1" t="s">
        <v>7776</v>
      </c>
      <c r="K1581" s="1">
        <f t="shared" si="108"/>
        <v>1</v>
      </c>
      <c r="L1581" s="1">
        <f t="shared" si="108"/>
        <v>0</v>
      </c>
      <c r="M1581" s="1">
        <f t="shared" si="108"/>
        <v>0</v>
      </c>
      <c r="N1581" s="1">
        <f t="shared" si="108"/>
        <v>0</v>
      </c>
      <c r="O1581" s="1">
        <f t="shared" si="109"/>
        <v>1</v>
      </c>
      <c r="P1581" s="1" t="s">
        <v>18346</v>
      </c>
      <c r="Q1581" s="1">
        <v>350</v>
      </c>
      <c r="R1581" s="1">
        <v>563</v>
      </c>
      <c r="S1581" s="9">
        <f t="shared" si="111"/>
        <v>350</v>
      </c>
      <c r="T1581" s="3">
        <v>44617</v>
      </c>
      <c r="U1581" s="8" t="s">
        <v>7777</v>
      </c>
      <c r="V1581" s="3">
        <v>44617</v>
      </c>
      <c r="W1581" s="8" t="s">
        <v>7778</v>
      </c>
      <c r="X1581" s="8">
        <v>1</v>
      </c>
      <c r="Y1581" s="10">
        <f t="shared" si="110"/>
        <v>350</v>
      </c>
      <c r="Z1581" s="10">
        <f>IFERROR(INDEX(EFs!B:B,MATCH(P1581,EFs!A:A,0))*Dataset!Y1581/1000,0)</f>
        <v>0.31793752235</v>
      </c>
      <c r="AA1581">
        <v>33.199725000000001</v>
      </c>
      <c r="AB1581">
        <v>-117.36917099999999</v>
      </c>
      <c r="AC1581">
        <v>1</v>
      </c>
      <c r="AD1581" t="s">
        <v>18387</v>
      </c>
      <c r="AE1581">
        <v>121</v>
      </c>
      <c r="AF1581" t="s">
        <v>19161</v>
      </c>
      <c r="AI1581" t="s">
        <v>18410</v>
      </c>
      <c r="AJ1581" t="s">
        <v>18390</v>
      </c>
      <c r="AK1581" t="s">
        <v>18391</v>
      </c>
      <c r="AL1581">
        <v>92054</v>
      </c>
      <c r="AM1581" t="s">
        <v>18392</v>
      </c>
      <c r="AN1581" t="s">
        <v>18393</v>
      </c>
    </row>
    <row r="1582" spans="1:40" ht="43.2" x14ac:dyDescent="0.3">
      <c r="A1582" t="s">
        <v>7779</v>
      </c>
      <c r="B1582" s="2" t="s">
        <v>15</v>
      </c>
      <c r="C1582" s="3">
        <v>40025</v>
      </c>
      <c r="D1582" t="s">
        <v>193</v>
      </c>
      <c r="E1582" t="s">
        <v>1186</v>
      </c>
      <c r="F1582" t="s">
        <v>1187</v>
      </c>
      <c r="G1582" t="s">
        <v>190</v>
      </c>
      <c r="H1582" s="2" t="s">
        <v>163</v>
      </c>
      <c r="I1582" s="2" t="s">
        <v>164</v>
      </c>
      <c r="J1582" s="1" t="s">
        <v>7780</v>
      </c>
      <c r="K1582" s="1">
        <f t="shared" si="108"/>
        <v>1</v>
      </c>
      <c r="L1582" s="1">
        <f t="shared" si="108"/>
        <v>0</v>
      </c>
      <c r="M1582" s="1">
        <f t="shared" si="108"/>
        <v>0</v>
      </c>
      <c r="N1582" s="1">
        <f t="shared" si="108"/>
        <v>0</v>
      </c>
      <c r="O1582" s="1">
        <f t="shared" si="109"/>
        <v>1</v>
      </c>
      <c r="P1582" s="1" t="s">
        <v>18346</v>
      </c>
      <c r="Q1582" s="1">
        <v>550</v>
      </c>
      <c r="R1582" s="1">
        <v>765</v>
      </c>
      <c r="S1582" s="9">
        <f t="shared" si="111"/>
        <v>550</v>
      </c>
      <c r="T1582" s="3">
        <v>44369</v>
      </c>
      <c r="U1582" s="8" t="s">
        <v>5754</v>
      </c>
      <c r="V1582" s="3">
        <v>44369</v>
      </c>
      <c r="W1582" s="8" t="s">
        <v>2271</v>
      </c>
      <c r="X1582" s="8">
        <v>1.3</v>
      </c>
      <c r="Y1582" s="10">
        <f t="shared" si="110"/>
        <v>715</v>
      </c>
      <c r="Z1582" s="10">
        <f>IFERROR(INDEX(EFs!B:B,MATCH(P1582,EFs!A:A,0))*Dataset!Y1582/1000,0)</f>
        <v>0.64950093851500001</v>
      </c>
      <c r="AA1582">
        <v>33.387723000000001</v>
      </c>
      <c r="AB1582">
        <v>-117.44475799999999</v>
      </c>
      <c r="AC1582">
        <v>1</v>
      </c>
      <c r="AD1582" t="s">
        <v>18422</v>
      </c>
      <c r="AI1582" t="s">
        <v>18423</v>
      </c>
      <c r="AJ1582" t="s">
        <v>18390</v>
      </c>
      <c r="AK1582" t="s">
        <v>18391</v>
      </c>
      <c r="AL1582">
        <v>92055</v>
      </c>
      <c r="AM1582" t="s">
        <v>18392</v>
      </c>
      <c r="AN1582" t="s">
        <v>18397</v>
      </c>
    </row>
    <row r="1583" spans="1:40" ht="43.2" x14ac:dyDescent="0.3">
      <c r="A1583" t="s">
        <v>7781</v>
      </c>
      <c r="B1583" s="2" t="s">
        <v>15</v>
      </c>
      <c r="C1583" s="3">
        <v>40025</v>
      </c>
      <c r="D1583" t="s">
        <v>193</v>
      </c>
      <c r="E1583" t="s">
        <v>422</v>
      </c>
      <c r="F1583" t="s">
        <v>7782</v>
      </c>
      <c r="G1583" t="s">
        <v>7783</v>
      </c>
      <c r="H1583" s="2" t="s">
        <v>847</v>
      </c>
      <c r="I1583" s="2" t="s">
        <v>218</v>
      </c>
      <c r="J1583" s="1" t="s">
        <v>7784</v>
      </c>
      <c r="K1583" s="1">
        <f t="shared" si="108"/>
        <v>1</v>
      </c>
      <c r="L1583" s="1">
        <f t="shared" si="108"/>
        <v>0</v>
      </c>
      <c r="M1583" s="1">
        <f t="shared" si="108"/>
        <v>0</v>
      </c>
      <c r="N1583" s="1">
        <f t="shared" si="108"/>
        <v>0</v>
      </c>
      <c r="O1583" s="1">
        <f t="shared" si="109"/>
        <v>1</v>
      </c>
      <c r="P1583" s="1" t="s">
        <v>18346</v>
      </c>
      <c r="Q1583" s="1">
        <v>230</v>
      </c>
      <c r="R1583" s="1">
        <v>346</v>
      </c>
      <c r="S1583" s="9">
        <f t="shared" si="111"/>
        <v>230</v>
      </c>
      <c r="T1583" s="3">
        <v>44427</v>
      </c>
      <c r="U1583" s="8" t="s">
        <v>262</v>
      </c>
      <c r="V1583" s="3">
        <v>44427</v>
      </c>
      <c r="W1583" s="8" t="s">
        <v>5322</v>
      </c>
      <c r="X1583" s="8">
        <v>5.9</v>
      </c>
      <c r="Y1583" s="10">
        <f t="shared" si="110"/>
        <v>1357</v>
      </c>
      <c r="Z1583" s="10">
        <f>IFERROR(INDEX(EFs!B:B,MATCH(P1583,EFs!A:A,0))*Dataset!Y1583/1000,0)</f>
        <v>1.2326891937969999</v>
      </c>
      <c r="AA1583">
        <v>32.713206</v>
      </c>
      <c r="AB1583">
        <v>-117.12048799999999</v>
      </c>
      <c r="AC1583">
        <v>1</v>
      </c>
      <c r="AD1583" t="s">
        <v>18387</v>
      </c>
      <c r="AE1583">
        <v>735</v>
      </c>
      <c r="AF1583" t="s">
        <v>18635</v>
      </c>
      <c r="AI1583" t="s">
        <v>18389</v>
      </c>
      <c r="AJ1583" t="s">
        <v>18390</v>
      </c>
      <c r="AK1583" t="s">
        <v>18391</v>
      </c>
      <c r="AL1583">
        <v>92102</v>
      </c>
      <c r="AM1583" t="s">
        <v>18392</v>
      </c>
      <c r="AN1583" t="s">
        <v>18393</v>
      </c>
    </row>
    <row r="1584" spans="1:40" ht="57.6" x14ac:dyDescent="0.3">
      <c r="A1584" t="s">
        <v>7785</v>
      </c>
      <c r="B1584" s="2" t="s">
        <v>15</v>
      </c>
      <c r="C1584" s="3">
        <v>40025</v>
      </c>
      <c r="D1584" t="s">
        <v>193</v>
      </c>
      <c r="E1584" t="s">
        <v>7786</v>
      </c>
      <c r="F1584" t="s">
        <v>7787</v>
      </c>
      <c r="G1584" t="s">
        <v>7788</v>
      </c>
      <c r="H1584" s="2" t="s">
        <v>781</v>
      </c>
      <c r="I1584" s="2" t="s">
        <v>782</v>
      </c>
      <c r="J1584" s="1" t="s">
        <v>7789</v>
      </c>
      <c r="K1584" s="1">
        <f t="shared" si="108"/>
        <v>1</v>
      </c>
      <c r="L1584" s="1">
        <f t="shared" si="108"/>
        <v>0</v>
      </c>
      <c r="M1584" s="1">
        <f t="shared" si="108"/>
        <v>0</v>
      </c>
      <c r="N1584" s="1">
        <f t="shared" si="108"/>
        <v>0</v>
      </c>
      <c r="O1584" s="1">
        <f t="shared" si="109"/>
        <v>1</v>
      </c>
      <c r="P1584" s="1" t="s">
        <v>18346</v>
      </c>
      <c r="Q1584" s="1">
        <v>405</v>
      </c>
      <c r="R1584" s="1">
        <v>635</v>
      </c>
      <c r="S1584" s="9">
        <f t="shared" si="111"/>
        <v>405</v>
      </c>
      <c r="T1584" s="3">
        <v>44407</v>
      </c>
      <c r="U1584" s="8" t="s">
        <v>7440</v>
      </c>
      <c r="V1584" s="3">
        <v>44407</v>
      </c>
      <c r="W1584" s="8" t="s">
        <v>7790</v>
      </c>
      <c r="X1584" s="8">
        <v>6.3</v>
      </c>
      <c r="Y1584" s="10">
        <f t="shared" si="110"/>
        <v>2551.5</v>
      </c>
      <c r="Z1584" s="10">
        <f>IFERROR(INDEX(EFs!B:B,MATCH(P1584,EFs!A:A,0))*Dataset!Y1584/1000,0)</f>
        <v>2.3177645379314997</v>
      </c>
      <c r="AA1584">
        <v>32.882392000000003</v>
      </c>
      <c r="AB1584">
        <v>-117.20878999999999</v>
      </c>
      <c r="AC1584">
        <v>1</v>
      </c>
      <c r="AD1584" t="s">
        <v>18394</v>
      </c>
      <c r="AE1584">
        <v>9625</v>
      </c>
      <c r="AF1584" t="s">
        <v>18570</v>
      </c>
      <c r="AI1584" t="s">
        <v>18389</v>
      </c>
      <c r="AJ1584" t="s">
        <v>18390</v>
      </c>
      <c r="AK1584" t="s">
        <v>18391</v>
      </c>
      <c r="AL1584">
        <v>92121</v>
      </c>
      <c r="AM1584" t="s">
        <v>18392</v>
      </c>
      <c r="AN1584" t="s">
        <v>18397</v>
      </c>
    </row>
    <row r="1585" spans="1:40" ht="57.6" x14ac:dyDescent="0.3">
      <c r="A1585" t="s">
        <v>7791</v>
      </c>
      <c r="B1585" s="2" t="s">
        <v>15</v>
      </c>
      <c r="C1585" s="3">
        <v>40025</v>
      </c>
      <c r="D1585" t="s">
        <v>193</v>
      </c>
      <c r="E1585" t="s">
        <v>7671</v>
      </c>
      <c r="G1585" t="s">
        <v>7792</v>
      </c>
      <c r="H1585" s="2" t="s">
        <v>610</v>
      </c>
      <c r="I1585" s="2" t="s">
        <v>30</v>
      </c>
      <c r="J1585" s="1" t="s">
        <v>7793</v>
      </c>
      <c r="K1585" s="1">
        <f t="shared" si="108"/>
        <v>1</v>
      </c>
      <c r="L1585" s="1">
        <f t="shared" si="108"/>
        <v>0</v>
      </c>
      <c r="M1585" s="1">
        <f t="shared" si="108"/>
        <v>0</v>
      </c>
      <c r="N1585" s="1">
        <f t="shared" si="108"/>
        <v>0</v>
      </c>
      <c r="O1585" s="1">
        <f t="shared" si="109"/>
        <v>1</v>
      </c>
      <c r="P1585" s="1" t="s">
        <v>18346</v>
      </c>
      <c r="Q1585" s="1">
        <v>150</v>
      </c>
      <c r="R1585" s="1">
        <v>237</v>
      </c>
      <c r="S1585" s="9">
        <f t="shared" si="111"/>
        <v>150</v>
      </c>
      <c r="T1585" s="3">
        <v>44482</v>
      </c>
      <c r="U1585" s="8" t="s">
        <v>5393</v>
      </c>
      <c r="V1585" s="3">
        <v>44482</v>
      </c>
      <c r="W1585" s="8" t="s">
        <v>7794</v>
      </c>
      <c r="X1585" s="8">
        <v>3</v>
      </c>
      <c r="Y1585" s="10">
        <f t="shared" si="110"/>
        <v>450</v>
      </c>
      <c r="Z1585" s="10">
        <f>IFERROR(INDEX(EFs!B:B,MATCH(P1585,EFs!A:A,0))*Dataset!Y1585/1000,0)</f>
        <v>0.40877681445000003</v>
      </c>
      <c r="AA1585">
        <v>33.021562000000003</v>
      </c>
      <c r="AB1585">
        <v>-117.118917</v>
      </c>
      <c r="AC1585">
        <v>1</v>
      </c>
      <c r="AD1585" t="s">
        <v>18387</v>
      </c>
      <c r="AE1585">
        <v>10282</v>
      </c>
      <c r="AF1585" t="s">
        <v>18660</v>
      </c>
      <c r="AI1585" t="s">
        <v>18389</v>
      </c>
      <c r="AJ1585" t="s">
        <v>18390</v>
      </c>
      <c r="AK1585" t="s">
        <v>18391</v>
      </c>
      <c r="AL1585">
        <v>92127</v>
      </c>
      <c r="AM1585" t="s">
        <v>18392</v>
      </c>
      <c r="AN1585" t="s">
        <v>18393</v>
      </c>
    </row>
    <row r="1586" spans="1:40" ht="57.6" x14ac:dyDescent="0.3">
      <c r="A1586" t="s">
        <v>7795</v>
      </c>
      <c r="B1586" s="2" t="s">
        <v>15</v>
      </c>
      <c r="C1586" s="3">
        <v>40025</v>
      </c>
      <c r="D1586" t="s">
        <v>193</v>
      </c>
      <c r="E1586" t="s">
        <v>7796</v>
      </c>
      <c r="F1586" t="s">
        <v>27</v>
      </c>
      <c r="G1586" t="s">
        <v>7797</v>
      </c>
      <c r="H1586" s="2" t="s">
        <v>781</v>
      </c>
      <c r="I1586" s="2" t="s">
        <v>782</v>
      </c>
      <c r="J1586" s="1" t="s">
        <v>7798</v>
      </c>
      <c r="K1586" s="1">
        <f t="shared" si="108"/>
        <v>1</v>
      </c>
      <c r="L1586" s="1">
        <f t="shared" si="108"/>
        <v>0</v>
      </c>
      <c r="M1586" s="1">
        <f t="shared" si="108"/>
        <v>0</v>
      </c>
      <c r="N1586" s="1">
        <f t="shared" si="108"/>
        <v>0</v>
      </c>
      <c r="O1586" s="1">
        <f t="shared" si="109"/>
        <v>1</v>
      </c>
      <c r="P1586" s="1" t="s">
        <v>18346</v>
      </c>
      <c r="Q1586" s="1">
        <v>125</v>
      </c>
      <c r="R1586" s="1">
        <v>220</v>
      </c>
      <c r="S1586" s="9">
        <f t="shared" si="111"/>
        <v>125</v>
      </c>
      <c r="T1586" s="3">
        <v>44477</v>
      </c>
      <c r="U1586" s="8" t="s">
        <v>7799</v>
      </c>
      <c r="V1586" s="3">
        <v>44593</v>
      </c>
      <c r="W1586" s="8" t="s">
        <v>7800</v>
      </c>
      <c r="X1586" s="8">
        <v>3.3</v>
      </c>
      <c r="Y1586" s="10">
        <f t="shared" si="110"/>
        <v>412.5</v>
      </c>
      <c r="Z1586" s="10">
        <f>IFERROR(INDEX(EFs!B:B,MATCH(P1586,EFs!A:A,0))*Dataset!Y1586/1000,0)</f>
        <v>0.37471207991250005</v>
      </c>
      <c r="AA1586">
        <v>32.895547999999998</v>
      </c>
      <c r="AB1586">
        <v>-117.213922</v>
      </c>
      <c r="AC1586">
        <v>1</v>
      </c>
      <c r="AD1586" t="s">
        <v>18387</v>
      </c>
      <c r="AE1586">
        <v>10251</v>
      </c>
      <c r="AF1586" t="s">
        <v>19162</v>
      </c>
      <c r="AI1586" t="s">
        <v>18389</v>
      </c>
      <c r="AJ1586" t="s">
        <v>18390</v>
      </c>
      <c r="AK1586" t="s">
        <v>18391</v>
      </c>
      <c r="AL1586">
        <v>92121</v>
      </c>
      <c r="AM1586" t="s">
        <v>18392</v>
      </c>
      <c r="AN1586" t="s">
        <v>18407</v>
      </c>
    </row>
    <row r="1587" spans="1:40" ht="28.8" x14ac:dyDescent="0.3">
      <c r="A1587" t="s">
        <v>7801</v>
      </c>
      <c r="B1587" s="2" t="s">
        <v>15</v>
      </c>
      <c r="C1587" s="3">
        <v>40025</v>
      </c>
      <c r="D1587" t="s">
        <v>193</v>
      </c>
      <c r="E1587" t="s">
        <v>7802</v>
      </c>
      <c r="F1587" t="s">
        <v>2559</v>
      </c>
      <c r="G1587" t="s">
        <v>7803</v>
      </c>
      <c r="H1587" s="2" t="s">
        <v>97</v>
      </c>
      <c r="I1587" s="2" t="s">
        <v>98</v>
      </c>
      <c r="J1587" s="1" t="s">
        <v>7804</v>
      </c>
      <c r="K1587" s="1">
        <f t="shared" si="108"/>
        <v>1</v>
      </c>
      <c r="L1587" s="1">
        <f t="shared" si="108"/>
        <v>0</v>
      </c>
      <c r="M1587" s="1">
        <f t="shared" si="108"/>
        <v>0</v>
      </c>
      <c r="N1587" s="1">
        <f t="shared" si="108"/>
        <v>0</v>
      </c>
      <c r="O1587" s="1">
        <f t="shared" si="109"/>
        <v>1</v>
      </c>
      <c r="P1587" s="1" t="s">
        <v>18346</v>
      </c>
      <c r="Q1587" s="1" t="s">
        <v>18355</v>
      </c>
      <c r="R1587" s="1">
        <v>220</v>
      </c>
      <c r="S1587" s="9">
        <f t="shared" si="111"/>
        <v>164.054</v>
      </c>
      <c r="T1587" s="3">
        <v>44503</v>
      </c>
      <c r="U1587" s="8" t="s">
        <v>7805</v>
      </c>
      <c r="V1587" s="3">
        <v>44503</v>
      </c>
      <c r="W1587" s="8" t="s">
        <v>2424</v>
      </c>
      <c r="X1587" s="8">
        <v>27.9</v>
      </c>
      <c r="Y1587" s="10">
        <f t="shared" si="110"/>
        <v>4577.1066000000001</v>
      </c>
      <c r="Z1587" s="10">
        <f>IFERROR(INDEX(EFs!B:B,MATCH(P1587,EFs!A:A,0))*Dataset!Y1587/1000,0)</f>
        <v>4.157811234102379</v>
      </c>
      <c r="AA1587">
        <v>33.185161000000001</v>
      </c>
      <c r="AB1587">
        <v>-117.29521800000001</v>
      </c>
      <c r="AC1587">
        <v>1</v>
      </c>
      <c r="AD1587" t="s">
        <v>18387</v>
      </c>
      <c r="AE1587">
        <v>3838</v>
      </c>
      <c r="AF1587" t="s">
        <v>18996</v>
      </c>
      <c r="AI1587" t="s">
        <v>18410</v>
      </c>
      <c r="AJ1587" t="s">
        <v>18390</v>
      </c>
      <c r="AK1587" t="s">
        <v>18391</v>
      </c>
      <c r="AL1587">
        <v>92056</v>
      </c>
      <c r="AM1587" t="s">
        <v>18392</v>
      </c>
      <c r="AN1587" t="s">
        <v>18407</v>
      </c>
    </row>
    <row r="1588" spans="1:40" ht="57.6" x14ac:dyDescent="0.3">
      <c r="A1588" t="s">
        <v>7806</v>
      </c>
      <c r="B1588" s="2" t="s">
        <v>15</v>
      </c>
      <c r="C1588" s="3">
        <v>40025</v>
      </c>
      <c r="D1588" t="s">
        <v>193</v>
      </c>
      <c r="E1588" t="s">
        <v>2558</v>
      </c>
      <c r="F1588" t="s">
        <v>2559</v>
      </c>
      <c r="G1588" t="s">
        <v>7807</v>
      </c>
      <c r="H1588" s="2" t="s">
        <v>627</v>
      </c>
      <c r="I1588" s="2" t="s">
        <v>306</v>
      </c>
      <c r="J1588" s="1" t="s">
        <v>7808</v>
      </c>
      <c r="K1588" s="1">
        <f t="shared" si="108"/>
        <v>1</v>
      </c>
      <c r="L1588" s="1">
        <f t="shared" si="108"/>
        <v>0</v>
      </c>
      <c r="M1588" s="1">
        <f t="shared" si="108"/>
        <v>0</v>
      </c>
      <c r="N1588" s="1">
        <f t="shared" si="108"/>
        <v>0</v>
      </c>
      <c r="O1588" s="1">
        <f t="shared" si="109"/>
        <v>1</v>
      </c>
      <c r="P1588" s="1" t="s">
        <v>18346</v>
      </c>
      <c r="Q1588" s="1">
        <v>177</v>
      </c>
      <c r="R1588" s="1">
        <v>237</v>
      </c>
      <c r="S1588" s="9">
        <f t="shared" si="111"/>
        <v>177</v>
      </c>
      <c r="T1588" s="3">
        <v>44755</v>
      </c>
      <c r="U1588" s="8" t="s">
        <v>7809</v>
      </c>
      <c r="V1588" s="3">
        <v>44755</v>
      </c>
      <c r="W1588" s="8" t="s">
        <v>7810</v>
      </c>
      <c r="X1588" s="8">
        <v>16.899999999999999</v>
      </c>
      <c r="Y1588" s="10">
        <f t="shared" si="110"/>
        <v>2991.2999999999997</v>
      </c>
      <c r="Z1588" s="10">
        <f>IFERROR(INDEX(EFs!B:B,MATCH(P1588,EFs!A:A,0))*Dataset!Y1588/1000,0)</f>
        <v>2.7172757445872997</v>
      </c>
      <c r="AA1588">
        <v>32.809435000000001</v>
      </c>
      <c r="AB1588">
        <v>-116.96491899999999</v>
      </c>
      <c r="AC1588">
        <v>1</v>
      </c>
      <c r="AD1588" t="s">
        <v>18387</v>
      </c>
      <c r="AE1588">
        <v>298</v>
      </c>
      <c r="AF1588" t="s">
        <v>18459</v>
      </c>
      <c r="AI1588" t="s">
        <v>18449</v>
      </c>
      <c r="AJ1588" t="s">
        <v>18390</v>
      </c>
      <c r="AK1588" t="s">
        <v>18391</v>
      </c>
      <c r="AL1588">
        <v>92020</v>
      </c>
      <c r="AM1588" t="s">
        <v>18392</v>
      </c>
      <c r="AN1588" t="s">
        <v>18407</v>
      </c>
    </row>
    <row r="1589" spans="1:40" ht="57.6" x14ac:dyDescent="0.3">
      <c r="A1589" t="s">
        <v>7811</v>
      </c>
      <c r="B1589" s="2" t="s">
        <v>15</v>
      </c>
      <c r="C1589" s="3">
        <v>40025</v>
      </c>
      <c r="D1589" t="s">
        <v>193</v>
      </c>
      <c r="E1589" t="s">
        <v>7812</v>
      </c>
      <c r="G1589" t="s">
        <v>7813</v>
      </c>
      <c r="H1589" s="2" t="s">
        <v>949</v>
      </c>
      <c r="I1589" s="2" t="s">
        <v>75</v>
      </c>
      <c r="J1589" s="1" t="s">
        <v>7814</v>
      </c>
      <c r="K1589" s="1">
        <f t="shared" si="108"/>
        <v>1</v>
      </c>
      <c r="L1589" s="1">
        <f t="shared" si="108"/>
        <v>0</v>
      </c>
      <c r="M1589" s="1">
        <f t="shared" si="108"/>
        <v>0</v>
      </c>
      <c r="N1589" s="1">
        <f t="shared" si="108"/>
        <v>0</v>
      </c>
      <c r="O1589" s="1">
        <f t="shared" si="109"/>
        <v>1</v>
      </c>
      <c r="P1589" s="1" t="s">
        <v>18346</v>
      </c>
      <c r="Q1589" s="1">
        <v>150</v>
      </c>
      <c r="R1589" s="1">
        <v>249</v>
      </c>
      <c r="S1589" s="9">
        <f t="shared" si="111"/>
        <v>150</v>
      </c>
      <c r="T1589" s="3">
        <v>44562</v>
      </c>
      <c r="U1589" s="8" t="s">
        <v>7815</v>
      </c>
      <c r="V1589" s="3">
        <v>44562</v>
      </c>
      <c r="W1589" s="8" t="s">
        <v>6022</v>
      </c>
      <c r="X1589" s="8">
        <v>5.5</v>
      </c>
      <c r="Y1589" s="10">
        <f t="shared" si="110"/>
        <v>825</v>
      </c>
      <c r="Z1589" s="10">
        <f>IFERROR(INDEX(EFs!B:B,MATCH(P1589,EFs!A:A,0))*Dataset!Y1589/1000,0)</f>
        <v>0.7494241598250001</v>
      </c>
      <c r="AA1589">
        <v>33.125199000000002</v>
      </c>
      <c r="AB1589">
        <v>-117.267259</v>
      </c>
      <c r="AC1589">
        <v>1</v>
      </c>
      <c r="AD1589" t="s">
        <v>18387</v>
      </c>
      <c r="AE1589">
        <v>6183</v>
      </c>
      <c r="AF1589" t="s">
        <v>18484</v>
      </c>
      <c r="AI1589" t="s">
        <v>18509</v>
      </c>
      <c r="AJ1589" t="s">
        <v>18390</v>
      </c>
      <c r="AK1589" t="s">
        <v>18391</v>
      </c>
      <c r="AL1589">
        <v>92009</v>
      </c>
      <c r="AM1589" t="s">
        <v>18392</v>
      </c>
      <c r="AN1589" t="s">
        <v>18393</v>
      </c>
    </row>
    <row r="1590" spans="1:40" ht="43.2" x14ac:dyDescent="0.3">
      <c r="A1590" t="s">
        <v>7816</v>
      </c>
      <c r="B1590" s="2" t="s">
        <v>15</v>
      </c>
      <c r="C1590" s="3">
        <v>40025</v>
      </c>
      <c r="D1590" t="s">
        <v>193</v>
      </c>
      <c r="E1590" t="s">
        <v>7817</v>
      </c>
      <c r="F1590" t="s">
        <v>7818</v>
      </c>
      <c r="G1590" t="s">
        <v>7819</v>
      </c>
      <c r="H1590" s="2" t="s">
        <v>1647</v>
      </c>
      <c r="I1590" s="2" t="s">
        <v>30</v>
      </c>
      <c r="J1590" s="1" t="s">
        <v>7820</v>
      </c>
      <c r="K1590" s="1">
        <f t="shared" si="108"/>
        <v>1</v>
      </c>
      <c r="L1590" s="1">
        <f t="shared" si="108"/>
        <v>0</v>
      </c>
      <c r="M1590" s="1">
        <f t="shared" si="108"/>
        <v>0</v>
      </c>
      <c r="N1590" s="1">
        <f t="shared" si="108"/>
        <v>0</v>
      </c>
      <c r="O1590" s="1">
        <f t="shared" si="109"/>
        <v>1</v>
      </c>
      <c r="P1590" s="1" t="s">
        <v>18346</v>
      </c>
      <c r="Q1590" s="1">
        <v>250</v>
      </c>
      <c r="R1590" s="1">
        <v>1840</v>
      </c>
      <c r="S1590" s="9">
        <f t="shared" si="111"/>
        <v>250</v>
      </c>
      <c r="T1590" s="3">
        <v>44329</v>
      </c>
      <c r="U1590" s="8" t="s">
        <v>1655</v>
      </c>
      <c r="V1590" s="3">
        <v>44692</v>
      </c>
      <c r="W1590" s="8" t="s">
        <v>4647</v>
      </c>
      <c r="X1590" s="8">
        <v>7</v>
      </c>
      <c r="Y1590" s="10">
        <f t="shared" si="110"/>
        <v>1750</v>
      </c>
      <c r="Z1590" s="10">
        <f>IFERROR(INDEX(EFs!B:B,MATCH(P1590,EFs!A:A,0))*Dataset!Y1590/1000,0)</f>
        <v>1.5896876117500001</v>
      </c>
      <c r="AA1590">
        <v>32.958759000000001</v>
      </c>
      <c r="AB1590">
        <v>-117.15743500000001</v>
      </c>
      <c r="AC1590">
        <v>1</v>
      </c>
      <c r="AD1590" t="s">
        <v>18387</v>
      </c>
      <c r="AE1590">
        <v>7565</v>
      </c>
      <c r="AF1590" t="s">
        <v>19163</v>
      </c>
      <c r="AI1590" t="s">
        <v>18389</v>
      </c>
      <c r="AJ1590" t="s">
        <v>18390</v>
      </c>
      <c r="AK1590" t="s">
        <v>18391</v>
      </c>
      <c r="AL1590">
        <v>92129</v>
      </c>
      <c r="AM1590" t="s">
        <v>18392</v>
      </c>
      <c r="AN1590" t="s">
        <v>18393</v>
      </c>
    </row>
    <row r="1591" spans="1:40" ht="43.2" x14ac:dyDescent="0.3">
      <c r="A1591" t="s">
        <v>7821</v>
      </c>
      <c r="B1591" s="2" t="s">
        <v>15</v>
      </c>
      <c r="C1591" s="3">
        <v>40025</v>
      </c>
      <c r="D1591" t="s">
        <v>25</v>
      </c>
      <c r="E1591" t="s">
        <v>7822</v>
      </c>
      <c r="F1591" t="s">
        <v>72</v>
      </c>
      <c r="G1591" t="s">
        <v>7823</v>
      </c>
      <c r="H1591" s="2" t="s">
        <v>781</v>
      </c>
      <c r="I1591" s="2" t="s">
        <v>782</v>
      </c>
      <c r="J1591" s="1" t="s">
        <v>7824</v>
      </c>
      <c r="K1591" s="1">
        <f t="shared" si="108"/>
        <v>1</v>
      </c>
      <c r="L1591" s="1">
        <f t="shared" si="108"/>
        <v>0</v>
      </c>
      <c r="M1591" s="1">
        <f t="shared" si="108"/>
        <v>0</v>
      </c>
      <c r="N1591" s="1">
        <f t="shared" si="108"/>
        <v>0</v>
      </c>
      <c r="O1591" s="1">
        <f t="shared" si="109"/>
        <v>1</v>
      </c>
      <c r="P1591" s="1" t="s">
        <v>18346</v>
      </c>
      <c r="Q1591" s="1">
        <v>300</v>
      </c>
      <c r="R1591" s="1">
        <v>474</v>
      </c>
      <c r="S1591" s="9">
        <f t="shared" si="111"/>
        <v>300</v>
      </c>
      <c r="T1591" s="3">
        <v>44509</v>
      </c>
      <c r="U1591" s="8" t="s">
        <v>7825</v>
      </c>
      <c r="V1591" s="3">
        <v>44509</v>
      </c>
      <c r="W1591" s="8" t="s">
        <v>7826</v>
      </c>
      <c r="X1591" s="8">
        <v>4.3</v>
      </c>
      <c r="Y1591" s="10">
        <f t="shared" si="110"/>
        <v>1290</v>
      </c>
      <c r="Z1591" s="10">
        <f>IFERROR(INDEX(EFs!B:B,MATCH(P1591,EFs!A:A,0))*Dataset!Y1591/1000,0)</f>
        <v>1.1718268680900001</v>
      </c>
      <c r="AA1591">
        <v>32.893597999999997</v>
      </c>
      <c r="AB1591">
        <v>-117.23811600000001</v>
      </c>
      <c r="AC1591">
        <v>1</v>
      </c>
      <c r="AD1591" t="s">
        <v>18387</v>
      </c>
      <c r="AE1591">
        <v>3535</v>
      </c>
      <c r="AF1591" t="s">
        <v>18585</v>
      </c>
      <c r="AI1591" t="s">
        <v>18389</v>
      </c>
      <c r="AJ1591" t="s">
        <v>18390</v>
      </c>
      <c r="AK1591" t="s">
        <v>18391</v>
      </c>
      <c r="AL1591">
        <v>92121</v>
      </c>
      <c r="AM1591" t="s">
        <v>18392</v>
      </c>
      <c r="AN1591" t="s">
        <v>18407</v>
      </c>
    </row>
    <row r="1592" spans="1:40" ht="43.2" x14ac:dyDescent="0.3">
      <c r="A1592" t="s">
        <v>7827</v>
      </c>
      <c r="B1592" s="2" t="s">
        <v>15</v>
      </c>
      <c r="C1592" s="3">
        <v>40025</v>
      </c>
      <c r="D1592" t="s">
        <v>16</v>
      </c>
      <c r="E1592" t="s">
        <v>7828</v>
      </c>
      <c r="F1592" t="s">
        <v>7829</v>
      </c>
      <c r="G1592" t="s">
        <v>7830</v>
      </c>
      <c r="H1592" s="2" t="s">
        <v>1579</v>
      </c>
      <c r="I1592" s="2" t="s">
        <v>30</v>
      </c>
      <c r="J1592" s="1" t="s">
        <v>7831</v>
      </c>
      <c r="K1592" s="1">
        <f t="shared" si="108"/>
        <v>0</v>
      </c>
      <c r="L1592" s="1">
        <f t="shared" si="108"/>
        <v>0</v>
      </c>
      <c r="M1592" s="1">
        <f t="shared" si="108"/>
        <v>1</v>
      </c>
      <c r="N1592" s="1">
        <f t="shared" si="108"/>
        <v>0</v>
      </c>
      <c r="O1592" s="1">
        <f t="shared" si="109"/>
        <v>1</v>
      </c>
      <c r="P1592" s="1" t="s">
        <v>18348</v>
      </c>
      <c r="Q1592" s="1">
        <v>125</v>
      </c>
      <c r="R1592" s="1">
        <v>195</v>
      </c>
      <c r="S1592" s="9">
        <f t="shared" si="111"/>
        <v>125</v>
      </c>
      <c r="T1592" s="3">
        <v>44461</v>
      </c>
      <c r="U1592" s="8" t="s">
        <v>7832</v>
      </c>
      <c r="V1592" s="3">
        <v>44804</v>
      </c>
      <c r="W1592" s="8" t="s">
        <v>7833</v>
      </c>
      <c r="X1592" s="8">
        <v>45.5</v>
      </c>
      <c r="Y1592" s="10">
        <f t="shared" si="110"/>
        <v>5687.5</v>
      </c>
      <c r="Z1592" s="10">
        <f>IFERROR(INDEX(EFs!B:B,MATCH(P1592,EFs!A:A,0))*Dataset!Y1592/1000,0)</f>
        <v>4.1305794018124997</v>
      </c>
      <c r="AA1592">
        <v>32.937202999999997</v>
      </c>
      <c r="AB1592">
        <v>-117.047898</v>
      </c>
      <c r="AC1592">
        <v>1</v>
      </c>
      <c r="AD1592" t="s">
        <v>18387</v>
      </c>
      <c r="AE1592">
        <v>12889</v>
      </c>
      <c r="AF1592" t="s">
        <v>19164</v>
      </c>
      <c r="AI1592" t="s">
        <v>18600</v>
      </c>
      <c r="AJ1592" t="s">
        <v>18390</v>
      </c>
      <c r="AK1592" t="s">
        <v>18391</v>
      </c>
      <c r="AL1592">
        <v>92064</v>
      </c>
      <c r="AM1592" t="s">
        <v>18392</v>
      </c>
      <c r="AN1592" t="s">
        <v>18407</v>
      </c>
    </row>
    <row r="1593" spans="1:40" ht="43.2" x14ac:dyDescent="0.3">
      <c r="A1593" t="s">
        <v>7834</v>
      </c>
      <c r="B1593" s="2" t="s">
        <v>15</v>
      </c>
      <c r="C1593" s="3">
        <v>40025</v>
      </c>
      <c r="D1593" t="s">
        <v>193</v>
      </c>
      <c r="E1593" t="s">
        <v>7835</v>
      </c>
      <c r="F1593" t="s">
        <v>7836</v>
      </c>
      <c r="G1593" t="s">
        <v>7837</v>
      </c>
      <c r="H1593" s="2" t="s">
        <v>83</v>
      </c>
      <c r="I1593" s="2" t="s">
        <v>84</v>
      </c>
      <c r="J1593" s="1" t="s">
        <v>7838</v>
      </c>
      <c r="K1593" s="1">
        <f t="shared" si="108"/>
        <v>1</v>
      </c>
      <c r="L1593" s="1">
        <f t="shared" si="108"/>
        <v>0</v>
      </c>
      <c r="M1593" s="1">
        <f t="shared" si="108"/>
        <v>0</v>
      </c>
      <c r="N1593" s="1">
        <f t="shared" si="108"/>
        <v>0</v>
      </c>
      <c r="O1593" s="1">
        <f t="shared" si="109"/>
        <v>1</v>
      </c>
      <c r="P1593" s="1" t="s">
        <v>18346</v>
      </c>
      <c r="Q1593" s="1">
        <v>350</v>
      </c>
      <c r="R1593" s="1">
        <v>755</v>
      </c>
      <c r="S1593" s="9">
        <f t="shared" si="111"/>
        <v>350</v>
      </c>
      <c r="T1593" s="8"/>
      <c r="U1593" s="8"/>
      <c r="V1593" s="8"/>
      <c r="W1593" s="8"/>
      <c r="X1593" s="8"/>
      <c r="Y1593" s="10">
        <f t="shared" si="110"/>
        <v>0</v>
      </c>
      <c r="Z1593" s="10">
        <f>IFERROR(INDEX(EFs!B:B,MATCH(P1593,EFs!A:A,0))*Dataset!Y1593/1000,0)</f>
        <v>0</v>
      </c>
      <c r="AA1593">
        <v>32.640686000000002</v>
      </c>
      <c r="AB1593">
        <v>-117.085284</v>
      </c>
      <c r="AC1593">
        <v>1</v>
      </c>
      <c r="AD1593" t="s">
        <v>18387</v>
      </c>
      <c r="AE1593">
        <v>276</v>
      </c>
      <c r="AF1593" t="s">
        <v>18641</v>
      </c>
      <c r="AG1593" t="s">
        <v>18582</v>
      </c>
      <c r="AH1593">
        <v>300</v>
      </c>
      <c r="AI1593" t="s">
        <v>18406</v>
      </c>
      <c r="AJ1593" t="s">
        <v>18390</v>
      </c>
      <c r="AK1593" t="s">
        <v>18391</v>
      </c>
      <c r="AL1593">
        <v>91910</v>
      </c>
      <c r="AM1593" t="s">
        <v>18392</v>
      </c>
      <c r="AN1593" t="s">
        <v>18393</v>
      </c>
    </row>
    <row r="1594" spans="1:40" ht="57.6" x14ac:dyDescent="0.3">
      <c r="A1594" t="s">
        <v>7839</v>
      </c>
      <c r="B1594" s="2" t="s">
        <v>15</v>
      </c>
      <c r="C1594" s="3">
        <v>40025</v>
      </c>
      <c r="D1594" t="s">
        <v>193</v>
      </c>
      <c r="E1594" t="s">
        <v>7840</v>
      </c>
      <c r="F1594" t="s">
        <v>559</v>
      </c>
      <c r="G1594" t="s">
        <v>7841</v>
      </c>
      <c r="H1594" s="2" t="s">
        <v>1542</v>
      </c>
      <c r="I1594" s="2" t="s">
        <v>236</v>
      </c>
      <c r="J1594" s="1" t="s">
        <v>7842</v>
      </c>
      <c r="K1594" s="1">
        <f t="shared" si="108"/>
        <v>1</v>
      </c>
      <c r="L1594" s="1">
        <f t="shared" si="108"/>
        <v>0</v>
      </c>
      <c r="M1594" s="1">
        <f t="shared" si="108"/>
        <v>0</v>
      </c>
      <c r="N1594" s="1">
        <f t="shared" si="108"/>
        <v>0</v>
      </c>
      <c r="O1594" s="1">
        <f t="shared" si="109"/>
        <v>1</v>
      </c>
      <c r="P1594" s="1" t="s">
        <v>18346</v>
      </c>
      <c r="Q1594" s="1">
        <v>100</v>
      </c>
      <c r="R1594" s="1">
        <v>49</v>
      </c>
      <c r="S1594" s="9">
        <f t="shared" si="111"/>
        <v>100</v>
      </c>
      <c r="T1594" s="3">
        <v>44392</v>
      </c>
      <c r="U1594" s="8" t="s">
        <v>7843</v>
      </c>
      <c r="V1594" s="3">
        <v>44392</v>
      </c>
      <c r="W1594" s="8" t="s">
        <v>7844</v>
      </c>
      <c r="X1594" s="8">
        <v>3.9</v>
      </c>
      <c r="Y1594" s="10">
        <f t="shared" si="110"/>
        <v>390</v>
      </c>
      <c r="Z1594" s="10">
        <f>IFERROR(INDEX(EFs!B:B,MATCH(P1594,EFs!A:A,0))*Dataset!Y1594/1000,0)</f>
        <v>0.35427323919000003</v>
      </c>
      <c r="AA1594">
        <v>32.827114000000002</v>
      </c>
      <c r="AB1594">
        <v>-117.149655</v>
      </c>
      <c r="AC1594">
        <v>1</v>
      </c>
      <c r="AD1594" t="s">
        <v>18394</v>
      </c>
      <c r="AE1594">
        <v>8053</v>
      </c>
      <c r="AF1594" t="s">
        <v>19051</v>
      </c>
      <c r="AI1594" t="s">
        <v>18389</v>
      </c>
      <c r="AJ1594" t="s">
        <v>18390</v>
      </c>
      <c r="AK1594" t="s">
        <v>18391</v>
      </c>
      <c r="AL1594">
        <v>92111</v>
      </c>
      <c r="AM1594" t="s">
        <v>18392</v>
      </c>
      <c r="AN1594" t="s">
        <v>18397</v>
      </c>
    </row>
    <row r="1595" spans="1:40" ht="57.6" x14ac:dyDescent="0.3">
      <c r="A1595" t="s">
        <v>7845</v>
      </c>
      <c r="B1595" s="2" t="s">
        <v>15</v>
      </c>
      <c r="C1595" s="3">
        <v>40025</v>
      </c>
      <c r="D1595" t="s">
        <v>193</v>
      </c>
      <c r="E1595" t="s">
        <v>954</v>
      </c>
      <c r="F1595" t="s">
        <v>72</v>
      </c>
      <c r="G1595" t="s">
        <v>956</v>
      </c>
      <c r="H1595" s="2" t="s">
        <v>957</v>
      </c>
      <c r="I1595" s="2" t="s">
        <v>139</v>
      </c>
      <c r="J1595" s="1" t="s">
        <v>7846</v>
      </c>
      <c r="K1595" s="1">
        <f t="shared" si="108"/>
        <v>1</v>
      </c>
      <c r="L1595" s="1">
        <f t="shared" si="108"/>
        <v>0</v>
      </c>
      <c r="M1595" s="1">
        <f t="shared" si="108"/>
        <v>0</v>
      </c>
      <c r="N1595" s="1">
        <f t="shared" si="108"/>
        <v>0</v>
      </c>
      <c r="O1595" s="1">
        <f t="shared" si="109"/>
        <v>1</v>
      </c>
      <c r="P1595" s="1" t="s">
        <v>18346</v>
      </c>
      <c r="Q1595" s="1">
        <v>50</v>
      </c>
      <c r="R1595" s="1">
        <v>99</v>
      </c>
      <c r="S1595" s="9">
        <f t="shared" si="111"/>
        <v>50</v>
      </c>
      <c r="T1595" s="3">
        <v>44562</v>
      </c>
      <c r="U1595" s="8" t="s">
        <v>7847</v>
      </c>
      <c r="V1595" s="3">
        <v>44562</v>
      </c>
      <c r="W1595" s="8" t="s">
        <v>7848</v>
      </c>
      <c r="X1595" s="8">
        <v>3</v>
      </c>
      <c r="Y1595" s="10">
        <f t="shared" si="110"/>
        <v>150</v>
      </c>
      <c r="Z1595" s="10">
        <f>IFERROR(INDEX(EFs!B:B,MATCH(P1595,EFs!A:A,0))*Dataset!Y1595/1000,0)</f>
        <v>0.13625893815000001</v>
      </c>
      <c r="AA1595">
        <v>32.879537999999997</v>
      </c>
      <c r="AB1595">
        <v>-117.161181</v>
      </c>
      <c r="AC1595">
        <v>1</v>
      </c>
      <c r="AD1595" t="s">
        <v>18408</v>
      </c>
      <c r="AF1595" t="s">
        <v>18538</v>
      </c>
      <c r="AI1595" t="s">
        <v>18389</v>
      </c>
      <c r="AJ1595" t="s">
        <v>18390</v>
      </c>
      <c r="AK1595" t="s">
        <v>18391</v>
      </c>
      <c r="AL1595">
        <v>92121</v>
      </c>
      <c r="AM1595" t="s">
        <v>18392</v>
      </c>
      <c r="AN1595" t="s">
        <v>18397</v>
      </c>
    </row>
    <row r="1596" spans="1:40" ht="57.6" x14ac:dyDescent="0.3">
      <c r="A1596" t="s">
        <v>7849</v>
      </c>
      <c r="B1596" s="2" t="s">
        <v>15</v>
      </c>
      <c r="C1596" s="3">
        <v>40025</v>
      </c>
      <c r="D1596" t="s">
        <v>193</v>
      </c>
      <c r="E1596" t="s">
        <v>954</v>
      </c>
      <c r="F1596" t="s">
        <v>72</v>
      </c>
      <c r="G1596" t="s">
        <v>956</v>
      </c>
      <c r="H1596" s="2" t="s">
        <v>957</v>
      </c>
      <c r="I1596" s="2" t="s">
        <v>139</v>
      </c>
      <c r="J1596" s="1" t="s">
        <v>7850</v>
      </c>
      <c r="K1596" s="1">
        <f t="shared" si="108"/>
        <v>1</v>
      </c>
      <c r="L1596" s="1">
        <f t="shared" si="108"/>
        <v>0</v>
      </c>
      <c r="M1596" s="1">
        <f t="shared" si="108"/>
        <v>0</v>
      </c>
      <c r="N1596" s="1">
        <f t="shared" si="108"/>
        <v>0</v>
      </c>
      <c r="O1596" s="1">
        <f t="shared" si="109"/>
        <v>1</v>
      </c>
      <c r="P1596" s="1" t="s">
        <v>18346</v>
      </c>
      <c r="Q1596" s="1">
        <v>50</v>
      </c>
      <c r="R1596" s="1">
        <v>99</v>
      </c>
      <c r="S1596" s="9">
        <f t="shared" si="111"/>
        <v>50</v>
      </c>
      <c r="T1596" s="3">
        <v>44562</v>
      </c>
      <c r="U1596" s="8" t="s">
        <v>7851</v>
      </c>
      <c r="V1596" s="3">
        <v>44562</v>
      </c>
      <c r="W1596" s="8" t="s">
        <v>7852</v>
      </c>
      <c r="X1596" s="8">
        <v>3.7</v>
      </c>
      <c r="Y1596" s="10">
        <f t="shared" si="110"/>
        <v>185</v>
      </c>
      <c r="Z1596" s="10">
        <f>IFERROR(INDEX(EFs!B:B,MATCH(P1596,EFs!A:A,0))*Dataset!Y1596/1000,0)</f>
        <v>0.16805269038500001</v>
      </c>
      <c r="AA1596">
        <v>32.879537999999997</v>
      </c>
      <c r="AB1596">
        <v>-117.161181</v>
      </c>
      <c r="AC1596">
        <v>1</v>
      </c>
      <c r="AD1596" t="s">
        <v>18408</v>
      </c>
      <c r="AF1596" t="s">
        <v>18538</v>
      </c>
      <c r="AI1596" t="s">
        <v>18389</v>
      </c>
      <c r="AJ1596" t="s">
        <v>18390</v>
      </c>
      <c r="AK1596" t="s">
        <v>18391</v>
      </c>
      <c r="AL1596">
        <v>92121</v>
      </c>
      <c r="AM1596" t="s">
        <v>18392</v>
      </c>
      <c r="AN1596" t="s">
        <v>18397</v>
      </c>
    </row>
    <row r="1597" spans="1:40" ht="57.6" x14ac:dyDescent="0.3">
      <c r="A1597" t="s">
        <v>7853</v>
      </c>
      <c r="B1597" s="2" t="s">
        <v>15</v>
      </c>
      <c r="C1597" s="3">
        <v>40025</v>
      </c>
      <c r="D1597" t="s">
        <v>193</v>
      </c>
      <c r="E1597" t="s">
        <v>954</v>
      </c>
      <c r="F1597" t="s">
        <v>955</v>
      </c>
      <c r="G1597" t="s">
        <v>956</v>
      </c>
      <c r="H1597" s="2" t="s">
        <v>957</v>
      </c>
      <c r="I1597" s="2" t="s">
        <v>139</v>
      </c>
      <c r="J1597" s="1" t="s">
        <v>7854</v>
      </c>
      <c r="K1597" s="1">
        <f t="shared" si="108"/>
        <v>1</v>
      </c>
      <c r="L1597" s="1">
        <f t="shared" si="108"/>
        <v>0</v>
      </c>
      <c r="M1597" s="1">
        <f t="shared" si="108"/>
        <v>0</v>
      </c>
      <c r="N1597" s="1">
        <f t="shared" si="108"/>
        <v>0</v>
      </c>
      <c r="O1597" s="1">
        <f t="shared" si="109"/>
        <v>1</v>
      </c>
      <c r="P1597" s="1" t="s">
        <v>18346</v>
      </c>
      <c r="Q1597" s="1">
        <v>50</v>
      </c>
      <c r="R1597" s="1">
        <v>99</v>
      </c>
      <c r="S1597" s="9">
        <f t="shared" si="111"/>
        <v>50</v>
      </c>
      <c r="T1597" s="3">
        <v>44562</v>
      </c>
      <c r="U1597" s="8" t="s">
        <v>7855</v>
      </c>
      <c r="V1597" s="3">
        <v>44562</v>
      </c>
      <c r="W1597" s="8" t="s">
        <v>6612</v>
      </c>
      <c r="X1597" s="8">
        <v>5.2</v>
      </c>
      <c r="Y1597" s="10">
        <f t="shared" si="110"/>
        <v>260</v>
      </c>
      <c r="Z1597" s="10">
        <f>IFERROR(INDEX(EFs!B:B,MATCH(P1597,EFs!A:A,0))*Dataset!Y1597/1000,0)</f>
        <v>0.23618215946000001</v>
      </c>
      <c r="AA1597">
        <v>32.879537999999997</v>
      </c>
      <c r="AB1597">
        <v>-117.161181</v>
      </c>
      <c r="AC1597">
        <v>1</v>
      </c>
      <c r="AD1597" t="s">
        <v>18408</v>
      </c>
      <c r="AF1597" t="s">
        <v>18538</v>
      </c>
      <c r="AI1597" t="s">
        <v>18389</v>
      </c>
      <c r="AJ1597" t="s">
        <v>18390</v>
      </c>
      <c r="AK1597" t="s">
        <v>18391</v>
      </c>
      <c r="AL1597">
        <v>92121</v>
      </c>
      <c r="AM1597" t="s">
        <v>18392</v>
      </c>
      <c r="AN1597" t="s">
        <v>18397</v>
      </c>
    </row>
    <row r="1598" spans="1:40" ht="57.6" x14ac:dyDescent="0.3">
      <c r="A1598" t="s">
        <v>7856</v>
      </c>
      <c r="B1598" s="2" t="s">
        <v>15</v>
      </c>
      <c r="C1598" s="3">
        <v>40025</v>
      </c>
      <c r="D1598" t="s">
        <v>193</v>
      </c>
      <c r="E1598" t="s">
        <v>954</v>
      </c>
      <c r="F1598" t="s">
        <v>955</v>
      </c>
      <c r="G1598" t="s">
        <v>956</v>
      </c>
      <c r="H1598" s="2" t="s">
        <v>957</v>
      </c>
      <c r="I1598" s="2" t="s">
        <v>139</v>
      </c>
      <c r="J1598" s="1" t="s">
        <v>7857</v>
      </c>
      <c r="K1598" s="1">
        <f t="shared" si="108"/>
        <v>1</v>
      </c>
      <c r="L1598" s="1">
        <f t="shared" si="108"/>
        <v>0</v>
      </c>
      <c r="M1598" s="1">
        <f t="shared" si="108"/>
        <v>0</v>
      </c>
      <c r="N1598" s="1">
        <f t="shared" si="108"/>
        <v>0</v>
      </c>
      <c r="O1598" s="1">
        <f t="shared" si="109"/>
        <v>1</v>
      </c>
      <c r="P1598" s="1" t="s">
        <v>18346</v>
      </c>
      <c r="Q1598" s="1">
        <v>50</v>
      </c>
      <c r="R1598" s="1">
        <v>99</v>
      </c>
      <c r="S1598" s="9">
        <f t="shared" si="111"/>
        <v>50</v>
      </c>
      <c r="T1598" s="3">
        <v>44562</v>
      </c>
      <c r="U1598" s="8" t="s">
        <v>5272</v>
      </c>
      <c r="V1598" s="3">
        <v>44562</v>
      </c>
      <c r="W1598" s="8" t="s">
        <v>7858</v>
      </c>
      <c r="X1598" s="8">
        <v>5.6</v>
      </c>
      <c r="Y1598" s="10">
        <f t="shared" si="110"/>
        <v>280</v>
      </c>
      <c r="Z1598" s="10">
        <f>IFERROR(INDEX(EFs!B:B,MATCH(P1598,EFs!A:A,0))*Dataset!Y1598/1000,0)</f>
        <v>0.25435001788</v>
      </c>
      <c r="AA1598">
        <v>32.879537999999997</v>
      </c>
      <c r="AB1598">
        <v>-117.161181</v>
      </c>
      <c r="AC1598">
        <v>1</v>
      </c>
      <c r="AD1598" t="s">
        <v>18408</v>
      </c>
      <c r="AF1598" t="s">
        <v>18538</v>
      </c>
      <c r="AI1598" t="s">
        <v>18389</v>
      </c>
      <c r="AJ1598" t="s">
        <v>18390</v>
      </c>
      <c r="AK1598" t="s">
        <v>18391</v>
      </c>
      <c r="AL1598">
        <v>92121</v>
      </c>
      <c r="AM1598" t="s">
        <v>18392</v>
      </c>
      <c r="AN1598" t="s">
        <v>18397</v>
      </c>
    </row>
    <row r="1599" spans="1:40" ht="57.6" x14ac:dyDescent="0.3">
      <c r="A1599" t="s">
        <v>7859</v>
      </c>
      <c r="B1599" s="2" t="s">
        <v>15</v>
      </c>
      <c r="C1599" s="3">
        <v>40025</v>
      </c>
      <c r="D1599" t="s">
        <v>193</v>
      </c>
      <c r="E1599" t="s">
        <v>954</v>
      </c>
      <c r="F1599" t="s">
        <v>72</v>
      </c>
      <c r="G1599" t="s">
        <v>956</v>
      </c>
      <c r="H1599" s="2" t="s">
        <v>957</v>
      </c>
      <c r="I1599" s="2" t="s">
        <v>139</v>
      </c>
      <c r="J1599" s="1" t="s">
        <v>7860</v>
      </c>
      <c r="K1599" s="1">
        <f t="shared" si="108"/>
        <v>1</v>
      </c>
      <c r="L1599" s="1">
        <f t="shared" si="108"/>
        <v>0</v>
      </c>
      <c r="M1599" s="1">
        <f t="shared" si="108"/>
        <v>0</v>
      </c>
      <c r="N1599" s="1">
        <f t="shared" si="108"/>
        <v>0</v>
      </c>
      <c r="O1599" s="1">
        <f t="shared" si="109"/>
        <v>1</v>
      </c>
      <c r="P1599" s="1" t="s">
        <v>18346</v>
      </c>
      <c r="Q1599" s="1">
        <v>50</v>
      </c>
      <c r="R1599" s="1">
        <v>99</v>
      </c>
      <c r="S1599" s="9">
        <f t="shared" si="111"/>
        <v>50</v>
      </c>
      <c r="T1599" s="3">
        <v>44562</v>
      </c>
      <c r="U1599" s="8" t="s">
        <v>7861</v>
      </c>
      <c r="V1599" s="3">
        <v>44562</v>
      </c>
      <c r="W1599" s="8" t="s">
        <v>7862</v>
      </c>
      <c r="X1599" s="8">
        <v>23.7</v>
      </c>
      <c r="Y1599" s="10">
        <f t="shared" si="110"/>
        <v>1185</v>
      </c>
      <c r="Z1599" s="10">
        <f>IFERROR(INDEX(EFs!B:B,MATCH(P1599,EFs!A:A,0))*Dataset!Y1599/1000,0)</f>
        <v>1.0764456113850001</v>
      </c>
      <c r="AA1599">
        <v>32.879537999999997</v>
      </c>
      <c r="AB1599">
        <v>-117.161181</v>
      </c>
      <c r="AC1599">
        <v>1</v>
      </c>
      <c r="AD1599" t="s">
        <v>18408</v>
      </c>
      <c r="AF1599" t="s">
        <v>18538</v>
      </c>
      <c r="AI1599" t="s">
        <v>18389</v>
      </c>
      <c r="AJ1599" t="s">
        <v>18390</v>
      </c>
      <c r="AK1599" t="s">
        <v>18391</v>
      </c>
      <c r="AL1599">
        <v>92121</v>
      </c>
      <c r="AM1599" t="s">
        <v>18392</v>
      </c>
      <c r="AN1599" t="s">
        <v>18397</v>
      </c>
    </row>
    <row r="1600" spans="1:40" ht="43.2" x14ac:dyDescent="0.3">
      <c r="A1600" t="s">
        <v>7863</v>
      </c>
      <c r="B1600" s="2" t="s">
        <v>15</v>
      </c>
      <c r="C1600" s="3">
        <v>40025</v>
      </c>
      <c r="D1600" t="s">
        <v>193</v>
      </c>
      <c r="E1600" t="s">
        <v>7864</v>
      </c>
      <c r="F1600" t="s">
        <v>7865</v>
      </c>
      <c r="G1600" t="s">
        <v>7866</v>
      </c>
      <c r="H1600" s="2" t="s">
        <v>987</v>
      </c>
      <c r="I1600" s="2" t="s">
        <v>84</v>
      </c>
      <c r="J1600" s="1" t="s">
        <v>7867</v>
      </c>
      <c r="K1600" s="1">
        <f t="shared" si="108"/>
        <v>1</v>
      </c>
      <c r="L1600" s="1">
        <f t="shared" si="108"/>
        <v>0</v>
      </c>
      <c r="M1600" s="1">
        <f t="shared" si="108"/>
        <v>0</v>
      </c>
      <c r="N1600" s="1">
        <f t="shared" si="108"/>
        <v>0</v>
      </c>
      <c r="O1600" s="1">
        <f t="shared" si="109"/>
        <v>1</v>
      </c>
      <c r="P1600" s="1" t="s">
        <v>18346</v>
      </c>
      <c r="Q1600" s="1">
        <v>80</v>
      </c>
      <c r="R1600" s="1">
        <v>126</v>
      </c>
      <c r="S1600" s="9">
        <f t="shared" si="111"/>
        <v>80</v>
      </c>
      <c r="T1600" s="8"/>
      <c r="U1600" s="8"/>
      <c r="V1600" s="8"/>
      <c r="W1600" s="8"/>
      <c r="X1600" s="8"/>
      <c r="Y1600" s="10">
        <f t="shared" si="110"/>
        <v>0</v>
      </c>
      <c r="Z1600" s="10">
        <f>IFERROR(INDEX(EFs!B:B,MATCH(P1600,EFs!A:A,0))*Dataset!Y1600/1000,0)</f>
        <v>0</v>
      </c>
      <c r="AA1600">
        <v>32.622041000000003</v>
      </c>
      <c r="AB1600">
        <v>-116.96742999999999</v>
      </c>
      <c r="AC1600">
        <v>0.67</v>
      </c>
      <c r="AD1600" t="s">
        <v>18429</v>
      </c>
      <c r="AE1600">
        <v>2015</v>
      </c>
      <c r="AF1600" t="s">
        <v>19145</v>
      </c>
      <c r="AI1600" t="s">
        <v>18406</v>
      </c>
      <c r="AJ1600" t="s">
        <v>18390</v>
      </c>
      <c r="AK1600" t="s">
        <v>18391</v>
      </c>
      <c r="AL1600">
        <v>91915</v>
      </c>
      <c r="AM1600" t="s">
        <v>18392</v>
      </c>
      <c r="AN1600" t="s">
        <v>18393</v>
      </c>
    </row>
    <row r="1601" spans="1:40" ht="43.2" x14ac:dyDescent="0.3">
      <c r="A1601" t="s">
        <v>7868</v>
      </c>
      <c r="B1601" s="2" t="s">
        <v>15</v>
      </c>
      <c r="C1601" s="3">
        <v>40025</v>
      </c>
      <c r="D1601" t="s">
        <v>193</v>
      </c>
      <c r="E1601" t="s">
        <v>7864</v>
      </c>
      <c r="F1601" t="s">
        <v>7865</v>
      </c>
      <c r="G1601" t="s">
        <v>7869</v>
      </c>
      <c r="H1601" s="2" t="s">
        <v>987</v>
      </c>
      <c r="I1601" s="2" t="s">
        <v>84</v>
      </c>
      <c r="J1601" s="1" t="s">
        <v>7870</v>
      </c>
      <c r="K1601" s="1">
        <f t="shared" si="108"/>
        <v>1</v>
      </c>
      <c r="L1601" s="1">
        <f t="shared" si="108"/>
        <v>0</v>
      </c>
      <c r="M1601" s="1">
        <f t="shared" si="108"/>
        <v>0</v>
      </c>
      <c r="N1601" s="1">
        <f t="shared" si="108"/>
        <v>0</v>
      </c>
      <c r="O1601" s="1">
        <f t="shared" si="109"/>
        <v>1</v>
      </c>
      <c r="P1601" s="1" t="s">
        <v>18346</v>
      </c>
      <c r="Q1601" s="1">
        <v>80</v>
      </c>
      <c r="R1601" s="1">
        <v>126</v>
      </c>
      <c r="S1601" s="9">
        <f t="shared" si="111"/>
        <v>80</v>
      </c>
      <c r="T1601" s="3">
        <v>44519</v>
      </c>
      <c r="U1601" s="8" t="s">
        <v>7871</v>
      </c>
      <c r="V1601" s="3">
        <v>44519</v>
      </c>
      <c r="W1601" s="8" t="s">
        <v>7872</v>
      </c>
      <c r="X1601" s="8">
        <v>17.7</v>
      </c>
      <c r="Y1601" s="10">
        <f t="shared" si="110"/>
        <v>1416</v>
      </c>
      <c r="Z1601" s="10">
        <f>IFERROR(INDEX(EFs!B:B,MATCH(P1601,EFs!A:A,0))*Dataset!Y1601/1000,0)</f>
        <v>1.2862843761359999</v>
      </c>
      <c r="AA1601">
        <v>32.619978000000003</v>
      </c>
      <c r="AB1601">
        <v>-116.966971</v>
      </c>
      <c r="AC1601">
        <v>0.87</v>
      </c>
      <c r="AD1601" t="s">
        <v>18429</v>
      </c>
      <c r="AE1601">
        <v>2010</v>
      </c>
      <c r="AF1601" t="s">
        <v>19145</v>
      </c>
      <c r="AI1601" t="s">
        <v>18406</v>
      </c>
      <c r="AJ1601" t="s">
        <v>18390</v>
      </c>
      <c r="AK1601" t="s">
        <v>18391</v>
      </c>
      <c r="AL1601">
        <v>91915</v>
      </c>
      <c r="AM1601" t="s">
        <v>18392</v>
      </c>
      <c r="AN1601" t="s">
        <v>18393</v>
      </c>
    </row>
    <row r="1602" spans="1:40" ht="43.2" x14ac:dyDescent="0.3">
      <c r="A1602" t="s">
        <v>7873</v>
      </c>
      <c r="B1602" s="2" t="s">
        <v>15</v>
      </c>
      <c r="C1602" s="3">
        <v>40025</v>
      </c>
      <c r="D1602" t="s">
        <v>193</v>
      </c>
      <c r="E1602" t="s">
        <v>7864</v>
      </c>
      <c r="F1602" t="s">
        <v>7865</v>
      </c>
      <c r="G1602" t="s">
        <v>7874</v>
      </c>
      <c r="H1602" s="2" t="s">
        <v>987</v>
      </c>
      <c r="I1602" s="2" t="s">
        <v>84</v>
      </c>
      <c r="J1602" s="1" t="s">
        <v>7875</v>
      </c>
      <c r="K1602" s="1">
        <f t="shared" si="108"/>
        <v>1</v>
      </c>
      <c r="L1602" s="1">
        <f t="shared" si="108"/>
        <v>0</v>
      </c>
      <c r="M1602" s="1">
        <f t="shared" si="108"/>
        <v>0</v>
      </c>
      <c r="N1602" s="1">
        <f t="shared" ref="N1602:N1665" si="112">IFERROR(IF(SEARCH(N$1,$J1602)&gt;0,1),0)</f>
        <v>0</v>
      </c>
      <c r="O1602" s="1">
        <f t="shared" si="109"/>
        <v>1</v>
      </c>
      <c r="P1602" s="1" t="s">
        <v>18346</v>
      </c>
      <c r="Q1602" s="1">
        <v>80</v>
      </c>
      <c r="R1602" s="1">
        <v>125</v>
      </c>
      <c r="S1602" s="9">
        <f t="shared" si="111"/>
        <v>80</v>
      </c>
      <c r="T1602" s="8"/>
      <c r="U1602" s="8"/>
      <c r="V1602" s="8"/>
      <c r="W1602" s="8"/>
      <c r="X1602" s="8"/>
      <c r="Y1602" s="10">
        <f t="shared" si="110"/>
        <v>0</v>
      </c>
      <c r="Z1602" s="10">
        <f>IFERROR(INDEX(EFs!B:B,MATCH(P1602,EFs!A:A,0))*Dataset!Y1602/1000,0)</f>
        <v>0</v>
      </c>
      <c r="AA1602">
        <v>32.646864999999998</v>
      </c>
      <c r="AB1602">
        <v>-116.969397</v>
      </c>
      <c r="AC1602">
        <v>1</v>
      </c>
      <c r="AD1602" t="s">
        <v>18394</v>
      </c>
      <c r="AE1602">
        <v>2115</v>
      </c>
      <c r="AF1602" t="s">
        <v>18469</v>
      </c>
      <c r="AI1602" t="s">
        <v>18406</v>
      </c>
      <c r="AJ1602" t="s">
        <v>18390</v>
      </c>
      <c r="AK1602" t="s">
        <v>18391</v>
      </c>
      <c r="AL1602">
        <v>91915</v>
      </c>
      <c r="AM1602" t="s">
        <v>18392</v>
      </c>
      <c r="AN1602" t="s">
        <v>18397</v>
      </c>
    </row>
    <row r="1603" spans="1:40" ht="43.2" x14ac:dyDescent="0.3">
      <c r="A1603" t="s">
        <v>7876</v>
      </c>
      <c r="B1603" s="2" t="s">
        <v>15</v>
      </c>
      <c r="C1603" s="3">
        <v>40025</v>
      </c>
      <c r="D1603" t="s">
        <v>193</v>
      </c>
      <c r="E1603" t="s">
        <v>7864</v>
      </c>
      <c r="F1603" t="s">
        <v>7865</v>
      </c>
      <c r="G1603" t="s">
        <v>7877</v>
      </c>
      <c r="H1603" s="2" t="s">
        <v>987</v>
      </c>
      <c r="I1603" s="2" t="s">
        <v>84</v>
      </c>
      <c r="J1603" s="1" t="s">
        <v>7878</v>
      </c>
      <c r="K1603" s="1">
        <f t="shared" ref="K1603:N1666" si="113">IFERROR(IF(SEARCH(K$1,$J1603)&gt;0,1),0)</f>
        <v>1</v>
      </c>
      <c r="L1603" s="1">
        <f t="shared" si="113"/>
        <v>0</v>
      </c>
      <c r="M1603" s="1">
        <f t="shared" si="113"/>
        <v>0</v>
      </c>
      <c r="N1603" s="1">
        <f t="shared" si="112"/>
        <v>0</v>
      </c>
      <c r="O1603" s="1">
        <f t="shared" ref="O1603:O1666" si="114">SUM(K1603:N1603)</f>
        <v>1</v>
      </c>
      <c r="P1603" s="1" t="s">
        <v>18346</v>
      </c>
      <c r="Q1603" s="1">
        <v>80</v>
      </c>
      <c r="R1603" s="1">
        <v>125</v>
      </c>
      <c r="S1603" s="9">
        <f t="shared" si="111"/>
        <v>80</v>
      </c>
      <c r="T1603" s="3">
        <v>44519</v>
      </c>
      <c r="U1603" s="8" t="s">
        <v>7879</v>
      </c>
      <c r="V1603" s="3">
        <v>44519</v>
      </c>
      <c r="W1603" s="8" t="s">
        <v>7880</v>
      </c>
      <c r="X1603" s="8">
        <v>18.7</v>
      </c>
      <c r="Y1603" s="10">
        <f t="shared" ref="Y1603:Y1666" si="115">X1603*S1603</f>
        <v>1496</v>
      </c>
      <c r="Z1603" s="10">
        <f>IFERROR(INDEX(EFs!B:B,MATCH(P1603,EFs!A:A,0))*Dataset!Y1603/1000,0)</f>
        <v>1.3589558098159999</v>
      </c>
      <c r="AA1603">
        <v>32.647641999999998</v>
      </c>
      <c r="AB1603">
        <v>-116.96651300000001</v>
      </c>
      <c r="AC1603">
        <v>1</v>
      </c>
      <c r="AD1603" t="s">
        <v>18394</v>
      </c>
      <c r="AE1603">
        <v>2186</v>
      </c>
      <c r="AF1603" t="s">
        <v>18469</v>
      </c>
      <c r="AI1603" t="s">
        <v>18406</v>
      </c>
      <c r="AJ1603" t="s">
        <v>18390</v>
      </c>
      <c r="AK1603" t="s">
        <v>18391</v>
      </c>
      <c r="AL1603">
        <v>91910</v>
      </c>
      <c r="AM1603" t="s">
        <v>18392</v>
      </c>
      <c r="AN1603" t="s">
        <v>18397</v>
      </c>
    </row>
    <row r="1604" spans="1:40" ht="43.2" x14ac:dyDescent="0.3">
      <c r="A1604" t="s">
        <v>7881</v>
      </c>
      <c r="B1604" s="2" t="s">
        <v>15</v>
      </c>
      <c r="C1604" s="3">
        <v>40025</v>
      </c>
      <c r="D1604" t="s">
        <v>193</v>
      </c>
      <c r="E1604" t="s">
        <v>954</v>
      </c>
      <c r="F1604" t="s">
        <v>72</v>
      </c>
      <c r="G1604" t="s">
        <v>956</v>
      </c>
      <c r="H1604" s="2" t="s">
        <v>957</v>
      </c>
      <c r="I1604" s="2" t="s">
        <v>139</v>
      </c>
      <c r="J1604" s="1" t="s">
        <v>7882</v>
      </c>
      <c r="K1604" s="1">
        <f t="shared" si="113"/>
        <v>1</v>
      </c>
      <c r="L1604" s="1">
        <f t="shared" si="113"/>
        <v>0</v>
      </c>
      <c r="M1604" s="1">
        <f t="shared" si="113"/>
        <v>0</v>
      </c>
      <c r="N1604" s="1">
        <f t="shared" si="112"/>
        <v>0</v>
      </c>
      <c r="O1604" s="1">
        <f t="shared" si="114"/>
        <v>1</v>
      </c>
      <c r="P1604" s="1" t="s">
        <v>18346</v>
      </c>
      <c r="Q1604" s="1">
        <v>155</v>
      </c>
      <c r="R1604" s="1">
        <v>237</v>
      </c>
      <c r="S1604" s="9">
        <f t="shared" ref="S1604:S1667" si="116">IFERROR(IF(Q1604&lt;&gt;"",Q1604,R1604*0.7457),"Unknown")</f>
        <v>155</v>
      </c>
      <c r="T1604" s="3">
        <v>44562</v>
      </c>
      <c r="U1604" s="8" t="s">
        <v>7883</v>
      </c>
      <c r="V1604" s="3">
        <v>44562</v>
      </c>
      <c r="W1604" s="8" t="s">
        <v>7884</v>
      </c>
      <c r="X1604" s="8">
        <v>3.2</v>
      </c>
      <c r="Y1604" s="10">
        <f t="shared" si="115"/>
        <v>496</v>
      </c>
      <c r="Z1604" s="10">
        <f>IFERROR(INDEX(EFs!B:B,MATCH(P1604,EFs!A:A,0))*Dataset!Y1604/1000,0)</f>
        <v>0.45056288881599998</v>
      </c>
      <c r="AA1604">
        <v>32.879537999999997</v>
      </c>
      <c r="AB1604">
        <v>-117.161181</v>
      </c>
      <c r="AC1604">
        <v>1</v>
      </c>
      <c r="AD1604" t="s">
        <v>18408</v>
      </c>
      <c r="AF1604" t="s">
        <v>18538</v>
      </c>
      <c r="AI1604" t="s">
        <v>18389</v>
      </c>
      <c r="AJ1604" t="s">
        <v>18390</v>
      </c>
      <c r="AK1604" t="s">
        <v>18391</v>
      </c>
      <c r="AL1604">
        <v>92121</v>
      </c>
      <c r="AM1604" t="s">
        <v>18392</v>
      </c>
      <c r="AN1604" t="s">
        <v>18397</v>
      </c>
    </row>
    <row r="1605" spans="1:40" ht="57.6" x14ac:dyDescent="0.3">
      <c r="A1605" t="s">
        <v>7885</v>
      </c>
      <c r="B1605" s="2" t="s">
        <v>15</v>
      </c>
      <c r="C1605" s="3">
        <v>40025</v>
      </c>
      <c r="D1605" t="s">
        <v>193</v>
      </c>
      <c r="E1605" t="s">
        <v>954</v>
      </c>
      <c r="F1605" t="s">
        <v>955</v>
      </c>
      <c r="G1605" t="s">
        <v>956</v>
      </c>
      <c r="H1605" s="2" t="s">
        <v>957</v>
      </c>
      <c r="I1605" s="2" t="s">
        <v>139</v>
      </c>
      <c r="J1605" s="1" t="s">
        <v>7886</v>
      </c>
      <c r="K1605" s="1">
        <f t="shared" si="113"/>
        <v>1</v>
      </c>
      <c r="L1605" s="1">
        <f t="shared" si="113"/>
        <v>0</v>
      </c>
      <c r="M1605" s="1">
        <f t="shared" si="113"/>
        <v>0</v>
      </c>
      <c r="N1605" s="1">
        <f t="shared" si="112"/>
        <v>0</v>
      </c>
      <c r="O1605" s="1">
        <f t="shared" si="114"/>
        <v>1</v>
      </c>
      <c r="P1605" s="1" t="s">
        <v>18346</v>
      </c>
      <c r="Q1605" s="1">
        <v>273</v>
      </c>
      <c r="R1605" s="1">
        <v>422</v>
      </c>
      <c r="S1605" s="9">
        <f t="shared" si="116"/>
        <v>273</v>
      </c>
      <c r="T1605" s="3">
        <v>44562</v>
      </c>
      <c r="U1605" s="8" t="s">
        <v>7887</v>
      </c>
      <c r="V1605" s="3">
        <v>44562</v>
      </c>
      <c r="W1605" s="8" t="s">
        <v>3808</v>
      </c>
      <c r="X1605" s="8">
        <v>3.1</v>
      </c>
      <c r="Y1605" s="10">
        <f t="shared" si="115"/>
        <v>846.30000000000007</v>
      </c>
      <c r="Z1605" s="10">
        <f>IFERROR(INDEX(EFs!B:B,MATCH(P1605,EFs!A:A,0))*Dataset!Y1605/1000,0)</f>
        <v>0.7687729290423001</v>
      </c>
      <c r="AA1605">
        <v>32.879537999999997</v>
      </c>
      <c r="AB1605">
        <v>-117.161181</v>
      </c>
      <c r="AC1605">
        <v>1</v>
      </c>
      <c r="AD1605" t="s">
        <v>18408</v>
      </c>
      <c r="AF1605" t="s">
        <v>18538</v>
      </c>
      <c r="AI1605" t="s">
        <v>18389</v>
      </c>
      <c r="AJ1605" t="s">
        <v>18390</v>
      </c>
      <c r="AK1605" t="s">
        <v>18391</v>
      </c>
      <c r="AL1605">
        <v>92121</v>
      </c>
      <c r="AM1605" t="s">
        <v>18392</v>
      </c>
      <c r="AN1605" t="s">
        <v>18397</v>
      </c>
    </row>
    <row r="1606" spans="1:40" ht="43.2" x14ac:dyDescent="0.3">
      <c r="A1606" t="s">
        <v>7888</v>
      </c>
      <c r="B1606" s="2" t="s">
        <v>15</v>
      </c>
      <c r="C1606" s="3">
        <v>40025</v>
      </c>
      <c r="D1606" t="s">
        <v>193</v>
      </c>
      <c r="E1606" t="s">
        <v>7889</v>
      </c>
      <c r="F1606" t="s">
        <v>1382</v>
      </c>
      <c r="G1606" t="s">
        <v>7890</v>
      </c>
      <c r="H1606" s="2" t="s">
        <v>781</v>
      </c>
      <c r="I1606" s="2" t="s">
        <v>782</v>
      </c>
      <c r="J1606" s="1" t="s">
        <v>7891</v>
      </c>
      <c r="K1606" s="1">
        <f t="shared" si="113"/>
        <v>1</v>
      </c>
      <c r="L1606" s="1">
        <f t="shared" si="113"/>
        <v>0</v>
      </c>
      <c r="M1606" s="1">
        <f t="shared" si="113"/>
        <v>0</v>
      </c>
      <c r="N1606" s="1">
        <f t="shared" si="112"/>
        <v>0</v>
      </c>
      <c r="O1606" s="1">
        <f t="shared" si="114"/>
        <v>1</v>
      </c>
      <c r="P1606" s="1" t="s">
        <v>18346</v>
      </c>
      <c r="Q1606" s="1">
        <v>40</v>
      </c>
      <c r="R1606" s="1">
        <v>71</v>
      </c>
      <c r="S1606" s="9">
        <f t="shared" si="116"/>
        <v>40</v>
      </c>
      <c r="T1606" s="3">
        <v>44587</v>
      </c>
      <c r="U1606" s="8" t="s">
        <v>7750</v>
      </c>
      <c r="V1606" s="3">
        <v>44587</v>
      </c>
      <c r="W1606" s="8" t="s">
        <v>7750</v>
      </c>
      <c r="X1606" s="8">
        <v>0</v>
      </c>
      <c r="Y1606" s="10">
        <f t="shared" si="115"/>
        <v>0</v>
      </c>
      <c r="Z1606" s="10">
        <f>IFERROR(INDEX(EFs!B:B,MATCH(P1606,EFs!A:A,0))*Dataset!Y1606/1000,0)</f>
        <v>0</v>
      </c>
      <c r="AA1606">
        <v>32.888353000000002</v>
      </c>
      <c r="AB1606">
        <v>-117.183019</v>
      </c>
      <c r="AC1606">
        <v>1</v>
      </c>
      <c r="AD1606" t="s">
        <v>18387</v>
      </c>
      <c r="AE1606">
        <v>6330</v>
      </c>
      <c r="AF1606" t="s">
        <v>18631</v>
      </c>
      <c r="AG1606" t="s">
        <v>18510</v>
      </c>
      <c r="AH1606">
        <v>103</v>
      </c>
      <c r="AI1606" t="s">
        <v>18389</v>
      </c>
      <c r="AJ1606" t="s">
        <v>18390</v>
      </c>
      <c r="AK1606" t="s">
        <v>18391</v>
      </c>
      <c r="AL1606">
        <v>92121</v>
      </c>
      <c r="AM1606" t="s">
        <v>18392</v>
      </c>
      <c r="AN1606" t="s">
        <v>18393</v>
      </c>
    </row>
    <row r="1607" spans="1:40" ht="57.6" x14ac:dyDescent="0.3">
      <c r="A1607" t="s">
        <v>7892</v>
      </c>
      <c r="B1607" s="2" t="s">
        <v>15</v>
      </c>
      <c r="C1607" s="3">
        <v>40025</v>
      </c>
      <c r="D1607" t="s">
        <v>193</v>
      </c>
      <c r="E1607" t="s">
        <v>3160</v>
      </c>
      <c r="F1607" t="s">
        <v>1532</v>
      </c>
      <c r="G1607" t="s">
        <v>7893</v>
      </c>
      <c r="H1607" s="2" t="s">
        <v>1787</v>
      </c>
      <c r="I1607" s="2" t="s">
        <v>53</v>
      </c>
      <c r="J1607" s="1" t="s">
        <v>7894</v>
      </c>
      <c r="K1607" s="1">
        <f t="shared" si="113"/>
        <v>1</v>
      </c>
      <c r="L1607" s="1">
        <f t="shared" si="113"/>
        <v>0</v>
      </c>
      <c r="M1607" s="1">
        <f t="shared" si="113"/>
        <v>0</v>
      </c>
      <c r="N1607" s="1">
        <f t="shared" si="112"/>
        <v>0</v>
      </c>
      <c r="O1607" s="1">
        <f t="shared" si="114"/>
        <v>1</v>
      </c>
      <c r="P1607" s="1" t="s">
        <v>18346</v>
      </c>
      <c r="Q1607" s="1">
        <v>80</v>
      </c>
      <c r="R1607" s="1">
        <v>145</v>
      </c>
      <c r="S1607" s="9">
        <f t="shared" si="116"/>
        <v>80</v>
      </c>
      <c r="T1607" s="3">
        <v>44686</v>
      </c>
      <c r="U1607" s="8" t="s">
        <v>7895</v>
      </c>
      <c r="V1607" s="3">
        <v>44686</v>
      </c>
      <c r="W1607" s="8" t="s">
        <v>7896</v>
      </c>
      <c r="X1607" s="8">
        <v>6.6</v>
      </c>
      <c r="Y1607" s="10">
        <f t="shared" si="115"/>
        <v>528</v>
      </c>
      <c r="Z1607" s="10">
        <f>IFERROR(INDEX(EFs!B:B,MATCH(P1607,EFs!A:A,0))*Dataset!Y1607/1000,0)</f>
        <v>0.47963146228800002</v>
      </c>
      <c r="AA1607">
        <v>33.266474000000002</v>
      </c>
      <c r="AB1607">
        <v>-117.149439</v>
      </c>
      <c r="AC1607">
        <v>0.9</v>
      </c>
      <c r="AD1607" t="s">
        <v>18394</v>
      </c>
      <c r="AE1607">
        <v>30545</v>
      </c>
      <c r="AF1607" t="s">
        <v>19165</v>
      </c>
      <c r="AI1607" t="s">
        <v>18421</v>
      </c>
      <c r="AJ1607" t="s">
        <v>18390</v>
      </c>
      <c r="AK1607" t="s">
        <v>18391</v>
      </c>
      <c r="AL1607">
        <v>92026</v>
      </c>
      <c r="AM1607" t="s">
        <v>18392</v>
      </c>
      <c r="AN1607" t="s">
        <v>18397</v>
      </c>
    </row>
    <row r="1608" spans="1:40" ht="43.2" x14ac:dyDescent="0.3">
      <c r="A1608" t="s">
        <v>7897</v>
      </c>
      <c r="B1608" s="2" t="s">
        <v>15</v>
      </c>
      <c r="C1608" s="3">
        <v>40025</v>
      </c>
      <c r="D1608" t="s">
        <v>193</v>
      </c>
      <c r="E1608" t="s">
        <v>7898</v>
      </c>
      <c r="F1608" t="s">
        <v>7899</v>
      </c>
      <c r="G1608" t="s">
        <v>7900</v>
      </c>
      <c r="H1608" s="2" t="s">
        <v>465</v>
      </c>
      <c r="I1608" s="2" t="s">
        <v>98</v>
      </c>
      <c r="J1608" s="1" t="s">
        <v>7901</v>
      </c>
      <c r="K1608" s="1">
        <f t="shared" si="113"/>
        <v>1</v>
      </c>
      <c r="L1608" s="1">
        <f t="shared" si="113"/>
        <v>0</v>
      </c>
      <c r="M1608" s="1">
        <f t="shared" si="113"/>
        <v>0</v>
      </c>
      <c r="N1608" s="1">
        <f t="shared" si="112"/>
        <v>0</v>
      </c>
      <c r="O1608" s="1">
        <f t="shared" si="114"/>
        <v>1</v>
      </c>
      <c r="P1608" s="1" t="s">
        <v>18346</v>
      </c>
      <c r="Q1608" s="1">
        <v>200</v>
      </c>
      <c r="R1608" s="1">
        <v>315</v>
      </c>
      <c r="S1608" s="9">
        <f t="shared" si="116"/>
        <v>200</v>
      </c>
      <c r="T1608" s="3">
        <v>44545</v>
      </c>
      <c r="U1608" s="8" t="s">
        <v>1201</v>
      </c>
      <c r="V1608" s="3">
        <v>44756</v>
      </c>
      <c r="W1608" s="8" t="s">
        <v>7902</v>
      </c>
      <c r="X1608" s="8">
        <v>9.6</v>
      </c>
      <c r="Y1608" s="10">
        <f t="shared" si="115"/>
        <v>1920</v>
      </c>
      <c r="Z1608" s="10">
        <f>IFERROR(INDEX(EFs!B:B,MATCH(P1608,EFs!A:A,0))*Dataset!Y1608/1000,0)</f>
        <v>1.74411440832</v>
      </c>
      <c r="AA1608">
        <v>33.195520999999999</v>
      </c>
      <c r="AB1608">
        <v>-117.38363099999999</v>
      </c>
      <c r="AC1608">
        <v>1</v>
      </c>
      <c r="AD1608" t="s">
        <v>18387</v>
      </c>
      <c r="AE1608">
        <v>333</v>
      </c>
      <c r="AF1608" t="s">
        <v>19166</v>
      </c>
      <c r="AI1608" t="s">
        <v>18410</v>
      </c>
      <c r="AJ1608" t="s">
        <v>18390</v>
      </c>
      <c r="AK1608" t="s">
        <v>18391</v>
      </c>
      <c r="AL1608">
        <v>92054</v>
      </c>
      <c r="AM1608" t="s">
        <v>18392</v>
      </c>
      <c r="AN1608" t="s">
        <v>18393</v>
      </c>
    </row>
    <row r="1609" spans="1:40" ht="43.2" x14ac:dyDescent="0.3">
      <c r="A1609" t="s">
        <v>7903</v>
      </c>
      <c r="B1609" s="2" t="s">
        <v>15</v>
      </c>
      <c r="C1609" s="3">
        <v>40025</v>
      </c>
      <c r="D1609" t="s">
        <v>193</v>
      </c>
      <c r="E1609" t="s">
        <v>3816</v>
      </c>
      <c r="F1609" t="s">
        <v>36</v>
      </c>
      <c r="G1609" t="s">
        <v>3817</v>
      </c>
      <c r="H1609" s="2" t="s">
        <v>320</v>
      </c>
      <c r="I1609" s="2" t="s">
        <v>46</v>
      </c>
      <c r="J1609" s="1" t="s">
        <v>7904</v>
      </c>
      <c r="K1609" s="1">
        <f t="shared" si="113"/>
        <v>1</v>
      </c>
      <c r="L1609" s="1">
        <f t="shared" si="113"/>
        <v>0</v>
      </c>
      <c r="M1609" s="1">
        <f t="shared" si="113"/>
        <v>0</v>
      </c>
      <c r="N1609" s="1">
        <f t="shared" si="112"/>
        <v>0</v>
      </c>
      <c r="O1609" s="1">
        <f t="shared" si="114"/>
        <v>1</v>
      </c>
      <c r="P1609" s="1" t="s">
        <v>18346</v>
      </c>
      <c r="Q1609" s="1">
        <v>1000</v>
      </c>
      <c r="R1609" s="1">
        <v>1502</v>
      </c>
      <c r="S1609" s="9">
        <f t="shared" si="116"/>
        <v>1000</v>
      </c>
      <c r="T1609" s="3">
        <v>44370</v>
      </c>
      <c r="U1609" s="8" t="s">
        <v>7905</v>
      </c>
      <c r="V1609" s="3">
        <v>44764</v>
      </c>
      <c r="W1609" s="8" t="s">
        <v>3819</v>
      </c>
      <c r="X1609" s="8">
        <v>13.7</v>
      </c>
      <c r="Y1609" s="10">
        <f t="shared" si="115"/>
        <v>13700</v>
      </c>
      <c r="Z1609" s="10">
        <f>IFERROR(INDEX(EFs!B:B,MATCH(P1609,EFs!A:A,0))*Dataset!Y1609/1000,0)</f>
        <v>12.4449830177</v>
      </c>
      <c r="AA1609">
        <v>32.875765999999999</v>
      </c>
      <c r="AB1609">
        <v>-117.239553</v>
      </c>
      <c r="AC1609">
        <v>0.9</v>
      </c>
      <c r="AD1609" t="s">
        <v>18387</v>
      </c>
      <c r="AE1609">
        <v>9500</v>
      </c>
      <c r="AF1609" t="s">
        <v>18451</v>
      </c>
      <c r="AG1609" t="s">
        <v>18831</v>
      </c>
      <c r="AH1609">
        <v>89</v>
      </c>
      <c r="AI1609" t="s">
        <v>18428</v>
      </c>
      <c r="AJ1609" t="s">
        <v>18390</v>
      </c>
      <c r="AK1609" t="s">
        <v>18391</v>
      </c>
      <c r="AL1609">
        <v>92093</v>
      </c>
      <c r="AM1609" t="s">
        <v>18392</v>
      </c>
      <c r="AN1609" t="s">
        <v>18393</v>
      </c>
    </row>
    <row r="1610" spans="1:40" ht="43.2" x14ac:dyDescent="0.3">
      <c r="A1610" t="s">
        <v>7906</v>
      </c>
      <c r="B1610" s="2" t="s">
        <v>15</v>
      </c>
      <c r="C1610" s="3">
        <v>40025</v>
      </c>
      <c r="D1610" t="s">
        <v>193</v>
      </c>
      <c r="E1610" t="s">
        <v>7907</v>
      </c>
      <c r="F1610" t="s">
        <v>823</v>
      </c>
      <c r="G1610" t="s">
        <v>7908</v>
      </c>
      <c r="H1610" s="2" t="s">
        <v>1542</v>
      </c>
      <c r="I1610" s="2" t="s">
        <v>236</v>
      </c>
      <c r="J1610" s="1" t="s">
        <v>7909</v>
      </c>
      <c r="K1610" s="1">
        <f t="shared" si="113"/>
        <v>1</v>
      </c>
      <c r="L1610" s="1">
        <f t="shared" si="113"/>
        <v>0</v>
      </c>
      <c r="M1610" s="1">
        <f t="shared" si="113"/>
        <v>0</v>
      </c>
      <c r="N1610" s="1">
        <f t="shared" si="112"/>
        <v>0</v>
      </c>
      <c r="O1610" s="1">
        <f t="shared" si="114"/>
        <v>1</v>
      </c>
      <c r="P1610" s="1" t="s">
        <v>18346</v>
      </c>
      <c r="Q1610" s="1">
        <v>60</v>
      </c>
      <c r="R1610" s="1">
        <v>99</v>
      </c>
      <c r="S1610" s="9">
        <f t="shared" si="116"/>
        <v>60</v>
      </c>
      <c r="T1610" s="3">
        <v>44543</v>
      </c>
      <c r="U1610" s="8" t="s">
        <v>7910</v>
      </c>
      <c r="V1610" s="3">
        <v>44543</v>
      </c>
      <c r="W1610" s="8" t="s">
        <v>7911</v>
      </c>
      <c r="X1610" s="8">
        <v>10.9</v>
      </c>
      <c r="Y1610" s="10">
        <f t="shared" si="115"/>
        <v>654</v>
      </c>
      <c r="Z1610" s="10">
        <f>IFERROR(INDEX(EFs!B:B,MATCH(P1610,EFs!A:A,0))*Dataset!Y1610/1000,0)</f>
        <v>0.59408897033399999</v>
      </c>
      <c r="AA1610">
        <v>32.824883</v>
      </c>
      <c r="AB1610">
        <v>-117.157678</v>
      </c>
      <c r="AC1610">
        <v>1</v>
      </c>
      <c r="AD1610" t="s">
        <v>18394</v>
      </c>
      <c r="AE1610">
        <v>4620</v>
      </c>
      <c r="AF1610" t="s">
        <v>19167</v>
      </c>
      <c r="AI1610" t="s">
        <v>18389</v>
      </c>
      <c r="AJ1610" t="s">
        <v>18390</v>
      </c>
      <c r="AK1610" t="s">
        <v>18391</v>
      </c>
      <c r="AL1610">
        <v>92111</v>
      </c>
      <c r="AM1610" t="s">
        <v>18392</v>
      </c>
      <c r="AN1610" t="s">
        <v>18397</v>
      </c>
    </row>
    <row r="1611" spans="1:40" ht="43.2" x14ac:dyDescent="0.3">
      <c r="A1611" t="s">
        <v>7912</v>
      </c>
      <c r="B1611" s="2" t="s">
        <v>15</v>
      </c>
      <c r="C1611" s="3">
        <v>40025</v>
      </c>
      <c r="D1611" t="s">
        <v>25</v>
      </c>
      <c r="E1611" t="s">
        <v>325</v>
      </c>
      <c r="F1611" t="s">
        <v>332</v>
      </c>
      <c r="G1611" t="s">
        <v>7913</v>
      </c>
      <c r="H1611" s="2" t="s">
        <v>3576</v>
      </c>
      <c r="I1611" s="2" t="s">
        <v>328</v>
      </c>
      <c r="J1611" s="1" t="s">
        <v>7914</v>
      </c>
      <c r="K1611" s="1">
        <f t="shared" si="113"/>
        <v>0</v>
      </c>
      <c r="L1611" s="1">
        <f t="shared" si="113"/>
        <v>0</v>
      </c>
      <c r="M1611" s="1">
        <f t="shared" si="113"/>
        <v>0</v>
      </c>
      <c r="N1611" s="1">
        <f t="shared" si="112"/>
        <v>1</v>
      </c>
      <c r="O1611" s="1">
        <f t="shared" si="114"/>
        <v>1</v>
      </c>
      <c r="P1611" s="1" t="s">
        <v>18347</v>
      </c>
      <c r="Q1611" s="1">
        <v>45</v>
      </c>
      <c r="R1611" s="1">
        <v>68</v>
      </c>
      <c r="S1611" s="9">
        <f t="shared" si="116"/>
        <v>45</v>
      </c>
      <c r="T1611" s="3">
        <v>44509</v>
      </c>
      <c r="U1611" s="8" t="s">
        <v>7915</v>
      </c>
      <c r="V1611" s="3">
        <v>44509</v>
      </c>
      <c r="W1611" s="8" t="s">
        <v>7916</v>
      </c>
      <c r="X1611" s="8">
        <v>117.3</v>
      </c>
      <c r="Y1611" s="10">
        <f t="shared" si="115"/>
        <v>5278.5</v>
      </c>
      <c r="Z1611" s="10">
        <f>IFERROR(INDEX(EFs!B:B,MATCH(P1611,EFs!A:A,0))*Dataset!Y1611/1000,0)</f>
        <v>4.3489561500000002</v>
      </c>
      <c r="AA1611">
        <v>33.167571000000002</v>
      </c>
      <c r="AB1611">
        <v>-117.131619</v>
      </c>
      <c r="AC1611">
        <v>0.6</v>
      </c>
      <c r="AD1611" t="s">
        <v>18387</v>
      </c>
      <c r="AE1611">
        <v>2205</v>
      </c>
      <c r="AF1611" t="s">
        <v>19168</v>
      </c>
      <c r="AG1611" t="s">
        <v>18582</v>
      </c>
      <c r="AH1611">
        <v>907</v>
      </c>
      <c r="AI1611" t="s">
        <v>18421</v>
      </c>
      <c r="AJ1611" t="s">
        <v>18390</v>
      </c>
      <c r="AK1611" t="s">
        <v>18391</v>
      </c>
      <c r="AL1611">
        <v>92026</v>
      </c>
      <c r="AM1611" t="s">
        <v>18392</v>
      </c>
      <c r="AN1611" t="s">
        <v>18407</v>
      </c>
    </row>
    <row r="1612" spans="1:40" ht="72" x14ac:dyDescent="0.3">
      <c r="A1612" t="s">
        <v>7917</v>
      </c>
      <c r="B1612" s="2" t="s">
        <v>15</v>
      </c>
      <c r="C1612" s="3">
        <v>40025</v>
      </c>
      <c r="D1612" t="s">
        <v>193</v>
      </c>
      <c r="E1612" t="s">
        <v>7918</v>
      </c>
      <c r="G1612" t="s">
        <v>7919</v>
      </c>
      <c r="H1612" s="2" t="s">
        <v>242</v>
      </c>
      <c r="I1612" s="2" t="s">
        <v>164</v>
      </c>
      <c r="J1612" s="1" t="s">
        <v>7920</v>
      </c>
      <c r="K1612" s="1">
        <f t="shared" si="113"/>
        <v>1</v>
      </c>
      <c r="L1612" s="1">
        <f t="shared" si="113"/>
        <v>0</v>
      </c>
      <c r="M1612" s="1">
        <f t="shared" si="113"/>
        <v>0</v>
      </c>
      <c r="N1612" s="1">
        <f t="shared" si="112"/>
        <v>0</v>
      </c>
      <c r="O1612" s="1">
        <f t="shared" si="114"/>
        <v>1</v>
      </c>
      <c r="P1612" s="1" t="s">
        <v>18346</v>
      </c>
      <c r="Q1612" s="1">
        <v>40</v>
      </c>
      <c r="R1612" s="1">
        <v>65</v>
      </c>
      <c r="S1612" s="9">
        <f t="shared" si="116"/>
        <v>40</v>
      </c>
      <c r="T1612" s="3">
        <v>44561</v>
      </c>
      <c r="U1612" s="8" t="s">
        <v>7921</v>
      </c>
      <c r="V1612" s="3">
        <v>44795</v>
      </c>
      <c r="W1612" s="8" t="s">
        <v>7922</v>
      </c>
      <c r="X1612" s="8">
        <v>10.4</v>
      </c>
      <c r="Y1612" s="10">
        <f t="shared" si="115"/>
        <v>416</v>
      </c>
      <c r="Z1612" s="10">
        <f>IFERROR(INDEX(EFs!B:B,MATCH(P1612,EFs!A:A,0))*Dataset!Y1612/1000,0)</f>
        <v>0.37789145513599998</v>
      </c>
      <c r="AA1612">
        <v>33.348529999999997</v>
      </c>
      <c r="AB1612">
        <v>-117.241827</v>
      </c>
      <c r="AC1612">
        <v>1</v>
      </c>
      <c r="AD1612" t="s">
        <v>18387</v>
      </c>
      <c r="AE1612">
        <v>2400</v>
      </c>
      <c r="AF1612" t="s">
        <v>18978</v>
      </c>
      <c r="AI1612" t="s">
        <v>18435</v>
      </c>
      <c r="AJ1612" t="s">
        <v>18390</v>
      </c>
      <c r="AK1612" t="s">
        <v>18391</v>
      </c>
      <c r="AL1612">
        <v>92028</v>
      </c>
      <c r="AM1612" t="s">
        <v>18392</v>
      </c>
      <c r="AN1612" t="s">
        <v>18393</v>
      </c>
    </row>
    <row r="1613" spans="1:40" ht="43.2" x14ac:dyDescent="0.3">
      <c r="A1613" t="s">
        <v>7923</v>
      </c>
      <c r="B1613" s="2" t="s">
        <v>15</v>
      </c>
      <c r="C1613" s="3">
        <v>40025</v>
      </c>
      <c r="D1613" t="s">
        <v>193</v>
      </c>
      <c r="E1613" t="s">
        <v>7924</v>
      </c>
      <c r="F1613" t="s">
        <v>27</v>
      </c>
      <c r="G1613" t="s">
        <v>7925</v>
      </c>
      <c r="H1613" s="2" t="s">
        <v>19</v>
      </c>
      <c r="I1613" s="2" t="s">
        <v>20</v>
      </c>
      <c r="J1613" s="1" t="s">
        <v>7926</v>
      </c>
      <c r="K1613" s="1">
        <f t="shared" si="113"/>
        <v>1</v>
      </c>
      <c r="L1613" s="1">
        <f t="shared" si="113"/>
        <v>0</v>
      </c>
      <c r="M1613" s="1">
        <f t="shared" si="113"/>
        <v>0</v>
      </c>
      <c r="N1613" s="1">
        <f t="shared" si="112"/>
        <v>0</v>
      </c>
      <c r="O1613" s="1">
        <f t="shared" si="114"/>
        <v>1</v>
      </c>
      <c r="P1613" s="1" t="s">
        <v>18346</v>
      </c>
      <c r="Q1613" s="1">
        <v>516</v>
      </c>
      <c r="R1613" s="1">
        <v>755</v>
      </c>
      <c r="S1613" s="9">
        <f t="shared" si="116"/>
        <v>516</v>
      </c>
      <c r="T1613" s="3">
        <v>44459</v>
      </c>
      <c r="U1613" s="8" t="s">
        <v>7927</v>
      </c>
      <c r="V1613" s="3">
        <v>44678</v>
      </c>
      <c r="W1613" s="8" t="s">
        <v>7928</v>
      </c>
      <c r="X1613" s="8">
        <v>2.5</v>
      </c>
      <c r="Y1613" s="10">
        <f t="shared" si="115"/>
        <v>1290</v>
      </c>
      <c r="Z1613" s="10">
        <f>IFERROR(INDEX(EFs!B:B,MATCH(P1613,EFs!A:A,0))*Dataset!Y1613/1000,0)</f>
        <v>1.1718268680900001</v>
      </c>
      <c r="AA1613">
        <v>32.720593000000001</v>
      </c>
      <c r="AB1613">
        <v>-117.165897</v>
      </c>
      <c r="AC1613">
        <v>1</v>
      </c>
      <c r="AD1613" t="s">
        <v>18387</v>
      </c>
      <c r="AE1613">
        <v>1494</v>
      </c>
      <c r="AF1613" t="s">
        <v>19150</v>
      </c>
      <c r="AI1613" t="s">
        <v>18389</v>
      </c>
      <c r="AJ1613" t="s">
        <v>18390</v>
      </c>
      <c r="AK1613" t="s">
        <v>18391</v>
      </c>
      <c r="AL1613">
        <v>92101</v>
      </c>
      <c r="AM1613" t="s">
        <v>18392</v>
      </c>
      <c r="AN1613" t="s">
        <v>18393</v>
      </c>
    </row>
    <row r="1614" spans="1:40" ht="28.8" x14ac:dyDescent="0.3">
      <c r="A1614" t="s">
        <v>7929</v>
      </c>
      <c r="B1614" s="2" t="s">
        <v>15</v>
      </c>
      <c r="C1614" s="3">
        <v>40025</v>
      </c>
      <c r="D1614" t="s">
        <v>25</v>
      </c>
      <c r="E1614" t="s">
        <v>7930</v>
      </c>
      <c r="F1614" t="s">
        <v>27</v>
      </c>
      <c r="G1614" t="s">
        <v>7931</v>
      </c>
      <c r="H1614" s="2" t="s">
        <v>19</v>
      </c>
      <c r="I1614" s="2" t="s">
        <v>20</v>
      </c>
      <c r="J1614" s="1" t="s">
        <v>7932</v>
      </c>
      <c r="K1614" s="1">
        <f t="shared" si="113"/>
        <v>1</v>
      </c>
      <c r="L1614" s="1">
        <f t="shared" si="113"/>
        <v>0</v>
      </c>
      <c r="M1614" s="1">
        <f t="shared" si="113"/>
        <v>0</v>
      </c>
      <c r="N1614" s="1">
        <f t="shared" si="112"/>
        <v>0</v>
      </c>
      <c r="O1614" s="1">
        <f t="shared" si="114"/>
        <v>1</v>
      </c>
      <c r="P1614" s="1" t="s">
        <v>18346</v>
      </c>
      <c r="Q1614" s="1" t="s">
        <v>18355</v>
      </c>
      <c r="R1614" s="1">
        <v>288</v>
      </c>
      <c r="S1614" s="9">
        <f t="shared" si="116"/>
        <v>214.76160000000002</v>
      </c>
      <c r="T1614" s="8"/>
      <c r="U1614" s="8"/>
      <c r="V1614" s="8"/>
      <c r="W1614" s="8"/>
      <c r="X1614" s="8"/>
      <c r="Y1614" s="10">
        <f t="shared" si="115"/>
        <v>0</v>
      </c>
      <c r="Z1614" s="10">
        <f>IFERROR(INDEX(EFs!B:B,MATCH(P1614,EFs!A:A,0))*Dataset!Y1614/1000,0)</f>
        <v>0</v>
      </c>
      <c r="AA1614">
        <v>32.712263</v>
      </c>
      <c r="AB1614">
        <v>-117.16153799999999</v>
      </c>
      <c r="AC1614">
        <v>1</v>
      </c>
      <c r="AD1614" t="s">
        <v>18387</v>
      </c>
      <c r="AE1614">
        <v>333</v>
      </c>
      <c r="AF1614" t="s">
        <v>19169</v>
      </c>
      <c r="AI1614" t="s">
        <v>18389</v>
      </c>
      <c r="AJ1614" t="s">
        <v>18390</v>
      </c>
      <c r="AK1614" t="s">
        <v>18391</v>
      </c>
      <c r="AL1614">
        <v>92101</v>
      </c>
      <c r="AM1614" t="s">
        <v>18392</v>
      </c>
      <c r="AN1614" t="s">
        <v>18393</v>
      </c>
    </row>
    <row r="1615" spans="1:40" ht="43.2" x14ac:dyDescent="0.3">
      <c r="A1615" t="s">
        <v>7933</v>
      </c>
      <c r="B1615" s="2" t="s">
        <v>15</v>
      </c>
      <c r="C1615" s="3">
        <v>40025</v>
      </c>
      <c r="D1615" t="s">
        <v>193</v>
      </c>
      <c r="E1615" t="s">
        <v>7934</v>
      </c>
      <c r="G1615" t="s">
        <v>7935</v>
      </c>
      <c r="H1615" s="2" t="s">
        <v>627</v>
      </c>
      <c r="I1615" s="2" t="s">
        <v>306</v>
      </c>
      <c r="J1615" s="1" t="s">
        <v>7936</v>
      </c>
      <c r="K1615" s="1">
        <f t="shared" si="113"/>
        <v>1</v>
      </c>
      <c r="L1615" s="1">
        <f t="shared" si="113"/>
        <v>0</v>
      </c>
      <c r="M1615" s="1">
        <f t="shared" si="113"/>
        <v>0</v>
      </c>
      <c r="N1615" s="1">
        <f t="shared" si="112"/>
        <v>0</v>
      </c>
      <c r="O1615" s="1">
        <f t="shared" si="114"/>
        <v>1</v>
      </c>
      <c r="P1615" s="1" t="s">
        <v>18346</v>
      </c>
      <c r="Q1615" s="1">
        <v>175</v>
      </c>
      <c r="R1615" s="1">
        <v>274</v>
      </c>
      <c r="S1615" s="9">
        <f t="shared" si="116"/>
        <v>175</v>
      </c>
      <c r="T1615" s="3">
        <v>44706</v>
      </c>
      <c r="U1615" s="8" t="s">
        <v>6625</v>
      </c>
      <c r="V1615" s="3">
        <v>44706</v>
      </c>
      <c r="W1615" s="8" t="s">
        <v>3514</v>
      </c>
      <c r="X1615" s="8">
        <v>1.6</v>
      </c>
      <c r="Y1615" s="10">
        <f t="shared" si="115"/>
        <v>280</v>
      </c>
      <c r="Z1615" s="10">
        <f>IFERROR(INDEX(EFs!B:B,MATCH(P1615,EFs!A:A,0))*Dataset!Y1615/1000,0)</f>
        <v>0.25435001788</v>
      </c>
      <c r="AA1615">
        <v>32.804412999999997</v>
      </c>
      <c r="AB1615">
        <v>-116.869463</v>
      </c>
      <c r="AC1615">
        <v>0.9</v>
      </c>
      <c r="AD1615" t="s">
        <v>18408</v>
      </c>
      <c r="AF1615" t="s">
        <v>19170</v>
      </c>
      <c r="AI1615" t="s">
        <v>18449</v>
      </c>
      <c r="AJ1615" t="s">
        <v>18390</v>
      </c>
      <c r="AK1615" t="s">
        <v>18391</v>
      </c>
      <c r="AL1615">
        <v>92021</v>
      </c>
      <c r="AM1615" t="s">
        <v>18392</v>
      </c>
      <c r="AN1615" t="s">
        <v>18397</v>
      </c>
    </row>
    <row r="1616" spans="1:40" ht="28.8" x14ac:dyDescent="0.3">
      <c r="A1616" t="s">
        <v>7937</v>
      </c>
      <c r="B1616" s="2" t="s">
        <v>15</v>
      </c>
      <c r="C1616" s="3">
        <v>40025</v>
      </c>
      <c r="D1616" t="s">
        <v>16</v>
      </c>
      <c r="E1616" t="s">
        <v>5030</v>
      </c>
      <c r="F1616" t="s">
        <v>5031</v>
      </c>
      <c r="G1616" t="s">
        <v>5032</v>
      </c>
      <c r="H1616" s="2" t="s">
        <v>669</v>
      </c>
      <c r="I1616" s="2" t="s">
        <v>236</v>
      </c>
      <c r="J1616" s="1" t="s">
        <v>7938</v>
      </c>
      <c r="K1616" s="1">
        <f t="shared" si="113"/>
        <v>1</v>
      </c>
      <c r="L1616" s="1">
        <f t="shared" si="113"/>
        <v>0</v>
      </c>
      <c r="M1616" s="1">
        <f t="shared" si="113"/>
        <v>0</v>
      </c>
      <c r="N1616" s="1">
        <f t="shared" si="112"/>
        <v>0</v>
      </c>
      <c r="O1616" s="1">
        <f t="shared" si="114"/>
        <v>1</v>
      </c>
      <c r="P1616" s="1" t="s">
        <v>18346</v>
      </c>
      <c r="Q1616" s="1">
        <v>660</v>
      </c>
      <c r="R1616" s="1">
        <v>890</v>
      </c>
      <c r="S1616" s="9">
        <f t="shared" si="116"/>
        <v>660</v>
      </c>
      <c r="T1616" s="3">
        <v>44349</v>
      </c>
      <c r="U1616" s="8" t="s">
        <v>7939</v>
      </c>
      <c r="V1616" s="3">
        <v>44349</v>
      </c>
      <c r="W1616" s="8" t="s">
        <v>7940</v>
      </c>
      <c r="X1616" s="8">
        <v>6.5</v>
      </c>
      <c r="Y1616" s="10">
        <f t="shared" si="115"/>
        <v>4290</v>
      </c>
      <c r="Z1616" s="10">
        <f>IFERROR(INDEX(EFs!B:B,MATCH(P1616,EFs!A:A,0))*Dataset!Y1616/1000,0)</f>
        <v>3.8970056310899999</v>
      </c>
      <c r="AA1616">
        <v>32.755045000000003</v>
      </c>
      <c r="AB1616">
        <v>-117.165144</v>
      </c>
      <c r="AC1616">
        <v>1</v>
      </c>
      <c r="AD1616" t="s">
        <v>18394</v>
      </c>
      <c r="AE1616">
        <v>225</v>
      </c>
      <c r="AF1616" t="s">
        <v>18945</v>
      </c>
      <c r="AI1616" t="s">
        <v>18389</v>
      </c>
      <c r="AJ1616" t="s">
        <v>18390</v>
      </c>
      <c r="AK1616" t="s">
        <v>18391</v>
      </c>
      <c r="AL1616">
        <v>92103</v>
      </c>
      <c r="AM1616" t="s">
        <v>18392</v>
      </c>
      <c r="AN1616" t="s">
        <v>18397</v>
      </c>
    </row>
    <row r="1617" spans="1:40" ht="28.8" x14ac:dyDescent="0.3">
      <c r="A1617" t="s">
        <v>7941</v>
      </c>
      <c r="B1617" s="2" t="s">
        <v>15</v>
      </c>
      <c r="C1617" s="3">
        <v>40025</v>
      </c>
      <c r="D1617" t="s">
        <v>16</v>
      </c>
      <c r="E1617" t="s">
        <v>5030</v>
      </c>
      <c r="F1617" t="s">
        <v>5031</v>
      </c>
      <c r="G1617" t="s">
        <v>5032</v>
      </c>
      <c r="H1617" s="2" t="s">
        <v>669</v>
      </c>
      <c r="I1617" s="2" t="s">
        <v>236</v>
      </c>
      <c r="J1617" s="1" t="s">
        <v>7942</v>
      </c>
      <c r="K1617" s="1">
        <f t="shared" si="113"/>
        <v>1</v>
      </c>
      <c r="L1617" s="1">
        <f t="shared" si="113"/>
        <v>0</v>
      </c>
      <c r="M1617" s="1">
        <f t="shared" si="113"/>
        <v>0</v>
      </c>
      <c r="N1617" s="1">
        <f t="shared" si="112"/>
        <v>0</v>
      </c>
      <c r="O1617" s="1">
        <f t="shared" si="114"/>
        <v>1</v>
      </c>
      <c r="P1617" s="1" t="s">
        <v>18346</v>
      </c>
      <c r="Q1617" s="1">
        <v>660</v>
      </c>
      <c r="R1617" s="1">
        <v>890</v>
      </c>
      <c r="S1617" s="9">
        <f t="shared" si="116"/>
        <v>660</v>
      </c>
      <c r="T1617" s="3">
        <v>44349</v>
      </c>
      <c r="U1617" s="8" t="s">
        <v>7943</v>
      </c>
      <c r="V1617" s="3">
        <v>44349</v>
      </c>
      <c r="W1617" s="8" t="s">
        <v>7944</v>
      </c>
      <c r="X1617" s="8">
        <v>6.1</v>
      </c>
      <c r="Y1617" s="10">
        <f t="shared" si="115"/>
        <v>4025.9999999999995</v>
      </c>
      <c r="Z1617" s="10">
        <f>IFERROR(INDEX(EFs!B:B,MATCH(P1617,EFs!A:A,0))*Dataset!Y1617/1000,0)</f>
        <v>3.6571898999459993</v>
      </c>
      <c r="AA1617">
        <v>32.755045000000003</v>
      </c>
      <c r="AB1617">
        <v>-117.165144</v>
      </c>
      <c r="AC1617">
        <v>1</v>
      </c>
      <c r="AD1617" t="s">
        <v>18394</v>
      </c>
      <c r="AE1617">
        <v>225</v>
      </c>
      <c r="AF1617" t="s">
        <v>18945</v>
      </c>
      <c r="AI1617" t="s">
        <v>18389</v>
      </c>
      <c r="AJ1617" t="s">
        <v>18390</v>
      </c>
      <c r="AK1617" t="s">
        <v>18391</v>
      </c>
      <c r="AL1617">
        <v>92103</v>
      </c>
      <c r="AM1617" t="s">
        <v>18392</v>
      </c>
      <c r="AN1617" t="s">
        <v>18397</v>
      </c>
    </row>
    <row r="1618" spans="1:40" ht="43.2" x14ac:dyDescent="0.3">
      <c r="A1618" t="s">
        <v>7945</v>
      </c>
      <c r="B1618" s="2" t="s">
        <v>15</v>
      </c>
      <c r="C1618" s="3">
        <v>40025</v>
      </c>
      <c r="D1618" t="s">
        <v>16</v>
      </c>
      <c r="E1618" t="s">
        <v>7946</v>
      </c>
      <c r="F1618" t="s">
        <v>27</v>
      </c>
      <c r="G1618" t="s">
        <v>7947</v>
      </c>
      <c r="H1618" s="2" t="s">
        <v>235</v>
      </c>
      <c r="I1618" s="2" t="s">
        <v>236</v>
      </c>
      <c r="J1618" s="1" t="s">
        <v>7948</v>
      </c>
      <c r="K1618" s="1">
        <f t="shared" si="113"/>
        <v>0</v>
      </c>
      <c r="L1618" s="1">
        <f t="shared" si="113"/>
        <v>0</v>
      </c>
      <c r="M1618" s="1">
        <f t="shared" si="113"/>
        <v>0</v>
      </c>
      <c r="N1618" s="1">
        <f t="shared" si="112"/>
        <v>0</v>
      </c>
      <c r="O1618" s="1">
        <f t="shared" si="114"/>
        <v>0</v>
      </c>
      <c r="P1618" s="1" t="s">
        <v>18352</v>
      </c>
      <c r="Q1618" s="1">
        <v>250</v>
      </c>
      <c r="R1618" s="1">
        <v>362</v>
      </c>
      <c r="S1618" s="9">
        <f t="shared" si="116"/>
        <v>250</v>
      </c>
      <c r="T1618" s="8"/>
      <c r="U1618" s="8"/>
      <c r="V1618" s="8"/>
      <c r="W1618" s="8"/>
      <c r="X1618" s="8"/>
      <c r="Y1618" s="10">
        <f t="shared" si="115"/>
        <v>0</v>
      </c>
      <c r="Z1618" s="10">
        <f>IFERROR(INDEX(EFs!B:B,MATCH(P1618,EFs!A:A,0))*Dataset!Y1618/1000,0)</f>
        <v>0</v>
      </c>
      <c r="AA1618">
        <v>32.763578000000003</v>
      </c>
      <c r="AB1618">
        <v>-117.1564</v>
      </c>
      <c r="AC1618">
        <v>1</v>
      </c>
      <c r="AD1618" t="s">
        <v>18387</v>
      </c>
      <c r="AE1618">
        <v>901</v>
      </c>
      <c r="AF1618" t="s">
        <v>18832</v>
      </c>
      <c r="AI1618" t="s">
        <v>18389</v>
      </c>
      <c r="AJ1618" t="s">
        <v>18390</v>
      </c>
      <c r="AK1618" t="s">
        <v>18391</v>
      </c>
      <c r="AL1618">
        <v>92108</v>
      </c>
      <c r="AM1618" t="s">
        <v>18392</v>
      </c>
      <c r="AN1618" t="s">
        <v>18393</v>
      </c>
    </row>
    <row r="1619" spans="1:40" ht="57.6" x14ac:dyDescent="0.3">
      <c r="A1619" t="s">
        <v>7949</v>
      </c>
      <c r="B1619" s="2" t="s">
        <v>15</v>
      </c>
      <c r="C1619" s="3">
        <v>40025</v>
      </c>
      <c r="D1619" t="s">
        <v>16</v>
      </c>
      <c r="E1619" t="s">
        <v>7950</v>
      </c>
      <c r="F1619" t="s">
        <v>559</v>
      </c>
      <c r="G1619" t="s">
        <v>7951</v>
      </c>
      <c r="H1619" s="2" t="s">
        <v>351</v>
      </c>
      <c r="I1619" s="2" t="s">
        <v>92</v>
      </c>
      <c r="J1619" s="1" t="s">
        <v>7952</v>
      </c>
      <c r="K1619" s="1">
        <f t="shared" si="113"/>
        <v>1</v>
      </c>
      <c r="L1619" s="1">
        <f t="shared" si="113"/>
        <v>0</v>
      </c>
      <c r="M1619" s="1">
        <f t="shared" si="113"/>
        <v>0</v>
      </c>
      <c r="N1619" s="1">
        <f t="shared" si="112"/>
        <v>0</v>
      </c>
      <c r="O1619" s="1">
        <f t="shared" si="114"/>
        <v>1</v>
      </c>
      <c r="P1619" s="1" t="s">
        <v>18346</v>
      </c>
      <c r="Q1619" s="1">
        <v>150</v>
      </c>
      <c r="R1619" s="1">
        <v>250</v>
      </c>
      <c r="S1619" s="9">
        <f t="shared" si="116"/>
        <v>150</v>
      </c>
      <c r="T1619" s="3">
        <v>44377</v>
      </c>
      <c r="U1619" s="8" t="s">
        <v>7953</v>
      </c>
      <c r="V1619" s="3">
        <v>44377</v>
      </c>
      <c r="W1619" s="8" t="s">
        <v>7954</v>
      </c>
      <c r="X1619" s="8">
        <v>10.3</v>
      </c>
      <c r="Y1619" s="10">
        <f t="shared" si="115"/>
        <v>1545</v>
      </c>
      <c r="Z1619" s="10">
        <f>IFERROR(INDEX(EFs!B:B,MATCH(P1619,EFs!A:A,0))*Dataset!Y1619/1000,0)</f>
        <v>1.4034670629449999</v>
      </c>
      <c r="AA1619">
        <v>32.694465999999998</v>
      </c>
      <c r="AB1619">
        <v>-117.167329</v>
      </c>
      <c r="AC1619">
        <v>1</v>
      </c>
      <c r="AD1619" t="s">
        <v>18387</v>
      </c>
      <c r="AE1619">
        <v>233</v>
      </c>
      <c r="AF1619" t="s">
        <v>19171</v>
      </c>
      <c r="AI1619" t="s">
        <v>18458</v>
      </c>
      <c r="AJ1619" t="s">
        <v>18390</v>
      </c>
      <c r="AK1619" t="s">
        <v>18391</v>
      </c>
      <c r="AL1619">
        <v>92118</v>
      </c>
      <c r="AM1619" t="s">
        <v>18392</v>
      </c>
      <c r="AN1619" t="s">
        <v>18393</v>
      </c>
    </row>
    <row r="1620" spans="1:40" ht="28.8" x14ac:dyDescent="0.3">
      <c r="A1620" t="s">
        <v>7955</v>
      </c>
      <c r="B1620" s="2" t="s">
        <v>15</v>
      </c>
      <c r="C1620" s="3">
        <v>40025</v>
      </c>
      <c r="D1620" t="s">
        <v>16</v>
      </c>
      <c r="E1620" t="s">
        <v>6959</v>
      </c>
      <c r="F1620" t="s">
        <v>7956</v>
      </c>
      <c r="G1620" t="s">
        <v>7957</v>
      </c>
      <c r="H1620" s="2" t="s">
        <v>511</v>
      </c>
      <c r="I1620" s="2" t="s">
        <v>75</v>
      </c>
      <c r="J1620" s="1" t="s">
        <v>7958</v>
      </c>
      <c r="K1620" s="1">
        <f t="shared" si="113"/>
        <v>0</v>
      </c>
      <c r="L1620" s="1">
        <f t="shared" si="113"/>
        <v>0</v>
      </c>
      <c r="M1620" s="1">
        <f t="shared" si="113"/>
        <v>0</v>
      </c>
      <c r="N1620" s="1">
        <f t="shared" si="112"/>
        <v>0</v>
      </c>
      <c r="O1620" s="1">
        <f t="shared" si="114"/>
        <v>0</v>
      </c>
      <c r="P1620" s="1" t="s">
        <v>18352</v>
      </c>
      <c r="Q1620" s="1">
        <v>600</v>
      </c>
      <c r="R1620" s="1">
        <v>900</v>
      </c>
      <c r="S1620" s="9">
        <f t="shared" si="116"/>
        <v>600</v>
      </c>
      <c r="T1620" s="8"/>
      <c r="U1620" s="8"/>
      <c r="V1620" s="8"/>
      <c r="W1620" s="8"/>
      <c r="X1620" s="8"/>
      <c r="Y1620" s="10">
        <f t="shared" si="115"/>
        <v>0</v>
      </c>
      <c r="Z1620" s="10">
        <f>IFERROR(INDEX(EFs!B:B,MATCH(P1620,EFs!A:A,0))*Dataset!Y1620/1000,0)</f>
        <v>0</v>
      </c>
      <c r="AA1620">
        <v>33.037269999999999</v>
      </c>
      <c r="AB1620">
        <v>-117.283439</v>
      </c>
      <c r="AC1620">
        <v>1</v>
      </c>
      <c r="AD1620" t="s">
        <v>18387</v>
      </c>
      <c r="AE1620">
        <v>354</v>
      </c>
      <c r="AF1620" t="s">
        <v>19022</v>
      </c>
      <c r="AI1620" t="s">
        <v>18485</v>
      </c>
      <c r="AJ1620" t="s">
        <v>18390</v>
      </c>
      <c r="AK1620" t="s">
        <v>18391</v>
      </c>
      <c r="AL1620">
        <v>92024</v>
      </c>
      <c r="AM1620" t="s">
        <v>18392</v>
      </c>
      <c r="AN1620" t="s">
        <v>18407</v>
      </c>
    </row>
    <row r="1621" spans="1:40" ht="28.8" x14ac:dyDescent="0.3">
      <c r="A1621" t="s">
        <v>7959</v>
      </c>
      <c r="B1621" s="2" t="s">
        <v>15</v>
      </c>
      <c r="C1621" s="3">
        <v>40025</v>
      </c>
      <c r="D1621" t="s">
        <v>16</v>
      </c>
      <c r="E1621" t="s">
        <v>6959</v>
      </c>
      <c r="F1621" t="s">
        <v>7956</v>
      </c>
      <c r="G1621" t="s">
        <v>7957</v>
      </c>
      <c r="H1621" s="2" t="s">
        <v>511</v>
      </c>
      <c r="I1621" s="2" t="s">
        <v>75</v>
      </c>
      <c r="J1621" s="1" t="s">
        <v>7960</v>
      </c>
      <c r="K1621" s="1">
        <f t="shared" si="113"/>
        <v>0</v>
      </c>
      <c r="L1621" s="1">
        <f t="shared" si="113"/>
        <v>0</v>
      </c>
      <c r="M1621" s="1">
        <f t="shared" si="113"/>
        <v>0</v>
      </c>
      <c r="N1621" s="1">
        <f t="shared" si="112"/>
        <v>0</v>
      </c>
      <c r="O1621" s="1">
        <f t="shared" si="114"/>
        <v>0</v>
      </c>
      <c r="P1621" s="1" t="s">
        <v>18352</v>
      </c>
      <c r="Q1621" s="1">
        <v>600</v>
      </c>
      <c r="R1621" s="1">
        <v>900</v>
      </c>
      <c r="S1621" s="9">
        <f t="shared" si="116"/>
        <v>600</v>
      </c>
      <c r="T1621" s="8"/>
      <c r="U1621" s="8"/>
      <c r="V1621" s="8"/>
      <c r="W1621" s="8"/>
      <c r="X1621" s="8"/>
      <c r="Y1621" s="10">
        <f t="shared" si="115"/>
        <v>0</v>
      </c>
      <c r="Z1621" s="10">
        <f>IFERROR(INDEX(EFs!B:B,MATCH(P1621,EFs!A:A,0))*Dataset!Y1621/1000,0)</f>
        <v>0</v>
      </c>
      <c r="AA1621">
        <v>33.037269999999999</v>
      </c>
      <c r="AB1621">
        <v>-117.283439</v>
      </c>
      <c r="AC1621">
        <v>1</v>
      </c>
      <c r="AD1621" t="s">
        <v>18387</v>
      </c>
      <c r="AE1621">
        <v>354</v>
      </c>
      <c r="AF1621" t="s">
        <v>19022</v>
      </c>
      <c r="AI1621" t="s">
        <v>18485</v>
      </c>
      <c r="AJ1621" t="s">
        <v>18390</v>
      </c>
      <c r="AK1621" t="s">
        <v>18391</v>
      </c>
      <c r="AL1621">
        <v>92024</v>
      </c>
      <c r="AM1621" t="s">
        <v>18392</v>
      </c>
      <c r="AN1621" t="s">
        <v>18407</v>
      </c>
    </row>
    <row r="1622" spans="1:40" ht="43.2" x14ac:dyDescent="0.3">
      <c r="A1622" t="s">
        <v>7961</v>
      </c>
      <c r="B1622" s="2" t="s">
        <v>15</v>
      </c>
      <c r="C1622" s="3">
        <v>40025</v>
      </c>
      <c r="D1622" t="s">
        <v>16</v>
      </c>
      <c r="E1622" t="s">
        <v>645</v>
      </c>
      <c r="F1622" t="s">
        <v>50</v>
      </c>
      <c r="G1622" t="s">
        <v>646</v>
      </c>
      <c r="H1622" s="2" t="s">
        <v>647</v>
      </c>
      <c r="I1622" s="2" t="s">
        <v>218</v>
      </c>
      <c r="J1622" s="1" t="s">
        <v>7962</v>
      </c>
      <c r="K1622" s="1">
        <f t="shared" si="113"/>
        <v>1</v>
      </c>
      <c r="L1622" s="1">
        <f t="shared" si="113"/>
        <v>0</v>
      </c>
      <c r="M1622" s="1">
        <f t="shared" si="113"/>
        <v>0</v>
      </c>
      <c r="N1622" s="1">
        <f t="shared" si="112"/>
        <v>0</v>
      </c>
      <c r="O1622" s="1">
        <f t="shared" si="114"/>
        <v>1</v>
      </c>
      <c r="P1622" s="1" t="s">
        <v>18346</v>
      </c>
      <c r="Q1622" s="1">
        <v>200</v>
      </c>
      <c r="R1622" s="1">
        <v>335</v>
      </c>
      <c r="S1622" s="9">
        <f t="shared" si="116"/>
        <v>200</v>
      </c>
      <c r="T1622" s="3">
        <v>44568</v>
      </c>
      <c r="U1622" s="8" t="s">
        <v>7963</v>
      </c>
      <c r="V1622" s="3">
        <v>44568</v>
      </c>
      <c r="W1622" s="8" t="s">
        <v>7964</v>
      </c>
      <c r="X1622" s="8">
        <v>2.1</v>
      </c>
      <c r="Y1622" s="10">
        <f t="shared" si="115"/>
        <v>420</v>
      </c>
      <c r="Z1622" s="10">
        <f>IFERROR(INDEX(EFs!B:B,MATCH(P1622,EFs!A:A,0))*Dataset!Y1622/1000,0)</f>
        <v>0.38152502682</v>
      </c>
      <c r="AA1622">
        <v>32.812175000000003</v>
      </c>
      <c r="AB1622">
        <v>-116.932772</v>
      </c>
      <c r="AC1622">
        <v>0.86</v>
      </c>
      <c r="AD1622" t="s">
        <v>18408</v>
      </c>
      <c r="AF1622" t="s">
        <v>18503</v>
      </c>
      <c r="AI1622" t="s">
        <v>18449</v>
      </c>
      <c r="AJ1622" t="s">
        <v>18390</v>
      </c>
      <c r="AK1622" t="s">
        <v>18391</v>
      </c>
      <c r="AL1622">
        <v>92021</v>
      </c>
      <c r="AM1622" t="s">
        <v>18392</v>
      </c>
      <c r="AN1622" t="s">
        <v>18397</v>
      </c>
    </row>
    <row r="1623" spans="1:40" ht="43.2" x14ac:dyDescent="0.3">
      <c r="A1623" t="s">
        <v>7965</v>
      </c>
      <c r="B1623" s="2" t="s">
        <v>15</v>
      </c>
      <c r="C1623" s="3">
        <v>40025</v>
      </c>
      <c r="D1623" t="s">
        <v>16</v>
      </c>
      <c r="E1623" t="s">
        <v>5030</v>
      </c>
      <c r="F1623" t="s">
        <v>5031</v>
      </c>
      <c r="G1623" t="s">
        <v>5032</v>
      </c>
      <c r="H1623" s="2" t="s">
        <v>669</v>
      </c>
      <c r="I1623" s="2" t="s">
        <v>236</v>
      </c>
      <c r="J1623" s="1" t="s">
        <v>7966</v>
      </c>
      <c r="K1623" s="1">
        <f t="shared" si="113"/>
        <v>1</v>
      </c>
      <c r="L1623" s="1">
        <f t="shared" si="113"/>
        <v>0</v>
      </c>
      <c r="M1623" s="1">
        <f t="shared" si="113"/>
        <v>0</v>
      </c>
      <c r="N1623" s="1">
        <f t="shared" si="112"/>
        <v>0</v>
      </c>
      <c r="O1623" s="1">
        <f t="shared" si="114"/>
        <v>1</v>
      </c>
      <c r="P1623" s="1" t="s">
        <v>18346</v>
      </c>
      <c r="Q1623" s="1">
        <v>660</v>
      </c>
      <c r="R1623" s="1">
        <v>890</v>
      </c>
      <c r="S1623" s="9">
        <f t="shared" si="116"/>
        <v>660</v>
      </c>
      <c r="T1623" s="3">
        <v>44349</v>
      </c>
      <c r="U1623" s="8" t="s">
        <v>7967</v>
      </c>
      <c r="V1623" s="3">
        <v>44349</v>
      </c>
      <c r="W1623" s="8" t="s">
        <v>7968</v>
      </c>
      <c r="X1623" s="8">
        <v>5.9</v>
      </c>
      <c r="Y1623" s="10">
        <f t="shared" si="115"/>
        <v>3894.0000000000005</v>
      </c>
      <c r="Z1623" s="10">
        <f>IFERROR(INDEX(EFs!B:B,MATCH(P1623,EFs!A:A,0))*Dataset!Y1623/1000,0)</f>
        <v>3.5372820343740004</v>
      </c>
      <c r="AA1623">
        <v>32.755045000000003</v>
      </c>
      <c r="AB1623">
        <v>-117.165144</v>
      </c>
      <c r="AC1623">
        <v>1</v>
      </c>
      <c r="AD1623" t="s">
        <v>18394</v>
      </c>
      <c r="AE1623">
        <v>225</v>
      </c>
      <c r="AF1623" t="s">
        <v>18945</v>
      </c>
      <c r="AI1623" t="s">
        <v>18389</v>
      </c>
      <c r="AJ1623" t="s">
        <v>18390</v>
      </c>
      <c r="AK1623" t="s">
        <v>18391</v>
      </c>
      <c r="AL1623">
        <v>92103</v>
      </c>
      <c r="AM1623" t="s">
        <v>18392</v>
      </c>
      <c r="AN1623" t="s">
        <v>18397</v>
      </c>
    </row>
    <row r="1624" spans="1:40" ht="43.2" x14ac:dyDescent="0.3">
      <c r="A1624" t="s">
        <v>7969</v>
      </c>
      <c r="B1624" s="2" t="s">
        <v>15</v>
      </c>
      <c r="C1624" s="3">
        <v>40025</v>
      </c>
      <c r="D1624" t="s">
        <v>16</v>
      </c>
      <c r="E1624" t="s">
        <v>7970</v>
      </c>
      <c r="F1624" t="s">
        <v>72</v>
      </c>
      <c r="G1624" t="s">
        <v>7971</v>
      </c>
      <c r="H1624" s="2" t="s">
        <v>754</v>
      </c>
      <c r="I1624" s="2" t="s">
        <v>139</v>
      </c>
      <c r="J1624" s="1" t="s">
        <v>7972</v>
      </c>
      <c r="K1624" s="1">
        <f t="shared" si="113"/>
        <v>1</v>
      </c>
      <c r="L1624" s="1">
        <f t="shared" si="113"/>
        <v>0</v>
      </c>
      <c r="M1624" s="1">
        <f t="shared" si="113"/>
        <v>0</v>
      </c>
      <c r="N1624" s="1">
        <f t="shared" si="112"/>
        <v>0</v>
      </c>
      <c r="O1624" s="1">
        <f t="shared" si="114"/>
        <v>1</v>
      </c>
      <c r="P1624" s="1" t="s">
        <v>18346</v>
      </c>
      <c r="Q1624" s="1">
        <v>150</v>
      </c>
      <c r="R1624" s="1">
        <v>250</v>
      </c>
      <c r="S1624" s="9">
        <f t="shared" si="116"/>
        <v>150</v>
      </c>
      <c r="T1624" s="3">
        <v>44499</v>
      </c>
      <c r="U1624" s="8" t="s">
        <v>2137</v>
      </c>
      <c r="V1624" s="3">
        <v>44499</v>
      </c>
      <c r="W1624" s="8" t="s">
        <v>7973</v>
      </c>
      <c r="X1624" s="8">
        <v>11.7</v>
      </c>
      <c r="Y1624" s="10">
        <f t="shared" si="115"/>
        <v>1755</v>
      </c>
      <c r="Z1624" s="10">
        <f>IFERROR(INDEX(EFs!B:B,MATCH(P1624,EFs!A:A,0))*Dataset!Y1624/1000,0)</f>
        <v>1.5942295763550001</v>
      </c>
      <c r="AA1624">
        <v>32.870061</v>
      </c>
      <c r="AB1624">
        <v>-117.226829</v>
      </c>
      <c r="AC1624">
        <v>1</v>
      </c>
      <c r="AD1624" t="s">
        <v>18387</v>
      </c>
      <c r="AE1624">
        <v>8929</v>
      </c>
      <c r="AF1624" t="s">
        <v>18927</v>
      </c>
      <c r="AG1624" t="s">
        <v>18510</v>
      </c>
      <c r="AH1624">
        <v>103</v>
      </c>
      <c r="AI1624" t="s">
        <v>18389</v>
      </c>
      <c r="AJ1624" t="s">
        <v>18390</v>
      </c>
      <c r="AK1624" t="s">
        <v>18391</v>
      </c>
      <c r="AL1624">
        <v>92122</v>
      </c>
      <c r="AM1624" t="s">
        <v>18392</v>
      </c>
      <c r="AN1624" t="s">
        <v>18407</v>
      </c>
    </row>
    <row r="1625" spans="1:40" ht="43.2" x14ac:dyDescent="0.3">
      <c r="A1625" t="s">
        <v>7974</v>
      </c>
      <c r="B1625" s="2" t="s">
        <v>15</v>
      </c>
      <c r="C1625" s="3">
        <v>40025</v>
      </c>
      <c r="D1625" t="s">
        <v>16</v>
      </c>
      <c r="E1625" t="s">
        <v>3554</v>
      </c>
      <c r="F1625" t="s">
        <v>72</v>
      </c>
      <c r="G1625" t="s">
        <v>7975</v>
      </c>
      <c r="H1625" s="2" t="s">
        <v>74</v>
      </c>
      <c r="I1625" s="2" t="s">
        <v>75</v>
      </c>
      <c r="J1625" s="1" t="s">
        <v>7976</v>
      </c>
      <c r="K1625" s="1">
        <f t="shared" si="113"/>
        <v>1</v>
      </c>
      <c r="L1625" s="1">
        <f t="shared" si="113"/>
        <v>0</v>
      </c>
      <c r="M1625" s="1">
        <f t="shared" si="113"/>
        <v>0</v>
      </c>
      <c r="N1625" s="1">
        <f t="shared" si="112"/>
        <v>0</v>
      </c>
      <c r="O1625" s="1">
        <f t="shared" si="114"/>
        <v>1</v>
      </c>
      <c r="P1625" s="1" t="s">
        <v>18346</v>
      </c>
      <c r="Q1625" s="1">
        <v>350</v>
      </c>
      <c r="R1625" s="1" t="s">
        <v>18352</v>
      </c>
      <c r="S1625" s="9">
        <f t="shared" si="116"/>
        <v>350</v>
      </c>
      <c r="T1625" s="8"/>
      <c r="U1625" s="8"/>
      <c r="V1625" s="8"/>
      <c r="W1625" s="8"/>
      <c r="X1625" s="8"/>
      <c r="Y1625" s="10">
        <f t="shared" si="115"/>
        <v>0</v>
      </c>
      <c r="Z1625" s="10">
        <f>IFERROR(INDEX(EFs!B:B,MATCH(P1625,EFs!A:A,0))*Dataset!Y1625/1000,0)</f>
        <v>0</v>
      </c>
      <c r="AA1625">
        <v>33.007244</v>
      </c>
      <c r="AB1625">
        <v>-117.196781</v>
      </c>
      <c r="AC1625">
        <v>1</v>
      </c>
      <c r="AD1625" t="s">
        <v>18387</v>
      </c>
      <c r="AE1625">
        <v>16105</v>
      </c>
      <c r="AF1625" t="s">
        <v>18506</v>
      </c>
      <c r="AI1625" t="s">
        <v>18404</v>
      </c>
      <c r="AJ1625" t="s">
        <v>18390</v>
      </c>
      <c r="AK1625" t="s">
        <v>18391</v>
      </c>
      <c r="AL1625">
        <v>92091</v>
      </c>
      <c r="AM1625" t="s">
        <v>18392</v>
      </c>
      <c r="AN1625" t="s">
        <v>18393</v>
      </c>
    </row>
    <row r="1626" spans="1:40" ht="72" x14ac:dyDescent="0.3">
      <c r="A1626" t="s">
        <v>7977</v>
      </c>
      <c r="B1626" s="2" t="s">
        <v>15</v>
      </c>
      <c r="C1626" s="3">
        <v>40025</v>
      </c>
      <c r="D1626" t="s">
        <v>16</v>
      </c>
      <c r="E1626" t="s">
        <v>7978</v>
      </c>
      <c r="F1626" t="s">
        <v>559</v>
      </c>
      <c r="G1626" t="s">
        <v>7979</v>
      </c>
      <c r="H1626" s="2" t="s">
        <v>242</v>
      </c>
      <c r="I1626" s="2" t="s">
        <v>164</v>
      </c>
      <c r="J1626" s="1" t="s">
        <v>7980</v>
      </c>
      <c r="K1626" s="1">
        <f t="shared" si="113"/>
        <v>1</v>
      </c>
      <c r="L1626" s="1">
        <f t="shared" si="113"/>
        <v>0</v>
      </c>
      <c r="M1626" s="1">
        <f t="shared" si="113"/>
        <v>0</v>
      </c>
      <c r="N1626" s="1">
        <f t="shared" si="112"/>
        <v>0</v>
      </c>
      <c r="O1626" s="1">
        <f t="shared" si="114"/>
        <v>1</v>
      </c>
      <c r="P1626" s="1" t="s">
        <v>18346</v>
      </c>
      <c r="Q1626" s="1">
        <v>500</v>
      </c>
      <c r="R1626" s="1">
        <v>750</v>
      </c>
      <c r="S1626" s="9">
        <f t="shared" si="116"/>
        <v>500</v>
      </c>
      <c r="T1626" s="3">
        <v>44406</v>
      </c>
      <c r="U1626" s="8" t="s">
        <v>7981</v>
      </c>
      <c r="V1626" s="3">
        <v>44406</v>
      </c>
      <c r="W1626" s="8" t="s">
        <v>7982</v>
      </c>
      <c r="X1626" s="8">
        <v>13</v>
      </c>
      <c r="Y1626" s="10">
        <f t="shared" si="115"/>
        <v>6500</v>
      </c>
      <c r="Z1626" s="10">
        <f>IFERROR(INDEX(EFs!B:B,MATCH(P1626,EFs!A:A,0))*Dataset!Y1626/1000,0)</f>
        <v>5.9045539864999999</v>
      </c>
      <c r="AA1626">
        <v>33.367986000000002</v>
      </c>
      <c r="AB1626">
        <v>-117.259851</v>
      </c>
      <c r="AC1626">
        <v>1</v>
      </c>
      <c r="AD1626" t="s">
        <v>18387</v>
      </c>
      <c r="AE1626">
        <v>1425</v>
      </c>
      <c r="AF1626" t="s">
        <v>19172</v>
      </c>
      <c r="AI1626" t="s">
        <v>18435</v>
      </c>
      <c r="AJ1626" t="s">
        <v>18390</v>
      </c>
      <c r="AK1626" t="s">
        <v>18391</v>
      </c>
      <c r="AL1626">
        <v>92028</v>
      </c>
      <c r="AM1626" t="s">
        <v>18392</v>
      </c>
      <c r="AN1626" t="s">
        <v>18393</v>
      </c>
    </row>
    <row r="1627" spans="1:40" ht="57.6" x14ac:dyDescent="0.3">
      <c r="A1627" t="s">
        <v>7983</v>
      </c>
      <c r="B1627" s="2" t="s">
        <v>15</v>
      </c>
      <c r="C1627" s="3">
        <v>40025</v>
      </c>
      <c r="D1627" t="s">
        <v>16</v>
      </c>
      <c r="E1627" t="s">
        <v>7984</v>
      </c>
      <c r="F1627" t="s">
        <v>233</v>
      </c>
      <c r="G1627" t="s">
        <v>7985</v>
      </c>
      <c r="H1627" s="2" t="s">
        <v>554</v>
      </c>
      <c r="I1627" s="2" t="s">
        <v>84</v>
      </c>
      <c r="J1627" s="1" t="s">
        <v>7986</v>
      </c>
      <c r="K1627" s="1">
        <f t="shared" si="113"/>
        <v>0</v>
      </c>
      <c r="L1627" s="1">
        <f t="shared" si="113"/>
        <v>0</v>
      </c>
      <c r="M1627" s="1">
        <f t="shared" si="113"/>
        <v>0</v>
      </c>
      <c r="N1627" s="1">
        <f t="shared" si="112"/>
        <v>0</v>
      </c>
      <c r="O1627" s="1">
        <f t="shared" si="114"/>
        <v>0</v>
      </c>
      <c r="P1627" s="1" t="s">
        <v>18352</v>
      </c>
      <c r="Q1627" s="1" t="s">
        <v>18355</v>
      </c>
      <c r="R1627" s="1">
        <v>250</v>
      </c>
      <c r="S1627" s="9">
        <f t="shared" si="116"/>
        <v>186.42500000000001</v>
      </c>
      <c r="T1627" s="3">
        <v>44424</v>
      </c>
      <c r="U1627" s="8" t="s">
        <v>7987</v>
      </c>
      <c r="V1627" s="3">
        <v>44775</v>
      </c>
      <c r="W1627" s="8" t="s">
        <v>7988</v>
      </c>
      <c r="X1627" s="8">
        <v>5.9</v>
      </c>
      <c r="Y1627" s="10">
        <f t="shared" si="115"/>
        <v>1099.9075</v>
      </c>
      <c r="Z1627" s="10">
        <f>IFERROR(INDEX(EFs!B:B,MATCH(P1627,EFs!A:A,0))*Dataset!Y1627/1000,0)</f>
        <v>0</v>
      </c>
      <c r="AA1627">
        <v>32.675488999999999</v>
      </c>
      <c r="AB1627">
        <v>-117.10642199999999</v>
      </c>
      <c r="AC1627">
        <v>1</v>
      </c>
      <c r="AD1627" t="s">
        <v>18387</v>
      </c>
      <c r="AE1627">
        <v>801</v>
      </c>
      <c r="AF1627" t="s">
        <v>18872</v>
      </c>
      <c r="AI1627" t="s">
        <v>18491</v>
      </c>
      <c r="AJ1627" t="s">
        <v>18390</v>
      </c>
      <c r="AK1627" t="s">
        <v>18391</v>
      </c>
      <c r="AL1627">
        <v>91950</v>
      </c>
      <c r="AM1627" t="s">
        <v>18392</v>
      </c>
      <c r="AN1627" t="s">
        <v>18393</v>
      </c>
    </row>
    <row r="1628" spans="1:40" ht="43.2" x14ac:dyDescent="0.3">
      <c r="A1628" t="s">
        <v>7989</v>
      </c>
      <c r="B1628" s="2" t="s">
        <v>15</v>
      </c>
      <c r="C1628" s="3">
        <v>40025</v>
      </c>
      <c r="D1628" t="s">
        <v>16</v>
      </c>
      <c r="E1628" t="s">
        <v>7990</v>
      </c>
      <c r="F1628" t="s">
        <v>7991</v>
      </c>
      <c r="G1628" t="s">
        <v>7992</v>
      </c>
      <c r="H1628" s="2" t="s">
        <v>511</v>
      </c>
      <c r="I1628" s="2" t="s">
        <v>75</v>
      </c>
      <c r="J1628" s="1" t="s">
        <v>7993</v>
      </c>
      <c r="K1628" s="1">
        <f t="shared" si="113"/>
        <v>1</v>
      </c>
      <c r="L1628" s="1">
        <f t="shared" si="113"/>
        <v>0</v>
      </c>
      <c r="M1628" s="1">
        <f t="shared" si="113"/>
        <v>0</v>
      </c>
      <c r="N1628" s="1">
        <f t="shared" si="112"/>
        <v>0</v>
      </c>
      <c r="O1628" s="1">
        <f t="shared" si="114"/>
        <v>1</v>
      </c>
      <c r="P1628" s="1" t="s">
        <v>18346</v>
      </c>
      <c r="Q1628" s="1" t="s">
        <v>18355</v>
      </c>
      <c r="R1628" s="1">
        <v>211</v>
      </c>
      <c r="S1628" s="9">
        <f t="shared" si="116"/>
        <v>157.34270000000001</v>
      </c>
      <c r="T1628" s="3">
        <v>44562</v>
      </c>
      <c r="U1628" s="8" t="s">
        <v>7994</v>
      </c>
      <c r="V1628" s="3">
        <v>44562</v>
      </c>
      <c r="W1628" s="8" t="s">
        <v>7995</v>
      </c>
      <c r="X1628" s="8">
        <v>4.8</v>
      </c>
      <c r="Y1628" s="10">
        <f t="shared" si="115"/>
        <v>755.24495999999999</v>
      </c>
      <c r="Z1628" s="10">
        <f>IFERROR(INDEX(EFs!B:B,MATCH(P1628,EFs!A:A,0))*Dataset!Y1628/1000,0)</f>
        <v>0.68605917528492821</v>
      </c>
      <c r="AA1628">
        <v>33.038837000000001</v>
      </c>
      <c r="AB1628">
        <v>-117.28554200000001</v>
      </c>
      <c r="AC1628">
        <v>1</v>
      </c>
      <c r="AD1628" t="s">
        <v>18387</v>
      </c>
      <c r="AE1628">
        <v>320</v>
      </c>
      <c r="AF1628" t="s">
        <v>19022</v>
      </c>
      <c r="AG1628" t="s">
        <v>18510</v>
      </c>
      <c r="AH1628" t="s">
        <v>19173</v>
      </c>
      <c r="AI1628" t="s">
        <v>18485</v>
      </c>
      <c r="AJ1628" t="s">
        <v>18390</v>
      </c>
      <c r="AK1628" t="s">
        <v>18391</v>
      </c>
      <c r="AL1628">
        <v>92024</v>
      </c>
      <c r="AM1628" t="s">
        <v>18392</v>
      </c>
      <c r="AN1628" t="s">
        <v>18393</v>
      </c>
    </row>
    <row r="1629" spans="1:40" ht="57.6" x14ac:dyDescent="0.3">
      <c r="A1629" t="s">
        <v>7996</v>
      </c>
      <c r="B1629" s="2" t="s">
        <v>15</v>
      </c>
      <c r="C1629" s="3">
        <v>40025</v>
      </c>
      <c r="D1629" t="s">
        <v>16</v>
      </c>
      <c r="E1629" t="s">
        <v>7997</v>
      </c>
      <c r="F1629" t="s">
        <v>72</v>
      </c>
      <c r="G1629" t="s">
        <v>7998</v>
      </c>
      <c r="H1629" s="2" t="s">
        <v>83</v>
      </c>
      <c r="I1629" s="2" t="s">
        <v>84</v>
      </c>
      <c r="J1629" s="1" t="s">
        <v>7999</v>
      </c>
      <c r="K1629" s="1">
        <f t="shared" si="113"/>
        <v>0</v>
      </c>
      <c r="L1629" s="1">
        <f t="shared" si="113"/>
        <v>0</v>
      </c>
      <c r="M1629" s="1">
        <f t="shared" si="113"/>
        <v>0</v>
      </c>
      <c r="N1629" s="1">
        <f t="shared" si="112"/>
        <v>0</v>
      </c>
      <c r="O1629" s="1">
        <f t="shared" si="114"/>
        <v>0</v>
      </c>
      <c r="P1629" s="1" t="s">
        <v>18352</v>
      </c>
      <c r="Q1629" s="1" t="s">
        <v>18355</v>
      </c>
      <c r="R1629" s="1">
        <v>250</v>
      </c>
      <c r="S1629" s="9">
        <f t="shared" si="116"/>
        <v>186.42500000000001</v>
      </c>
      <c r="T1629" s="3">
        <v>44424</v>
      </c>
      <c r="U1629" s="8" t="s">
        <v>8000</v>
      </c>
      <c r="V1629" s="3">
        <v>44750</v>
      </c>
      <c r="W1629" s="8" t="s">
        <v>8001</v>
      </c>
      <c r="X1629" s="8">
        <v>26.4</v>
      </c>
      <c r="Y1629" s="10">
        <f t="shared" si="115"/>
        <v>4921.62</v>
      </c>
      <c r="Z1629" s="10">
        <f>IFERROR(INDEX(EFs!B:B,MATCH(P1629,EFs!A:A,0))*Dataset!Y1629/1000,0)</f>
        <v>0</v>
      </c>
      <c r="AA1629">
        <v>32.629632999999998</v>
      </c>
      <c r="AB1629">
        <v>-117.075547</v>
      </c>
      <c r="AC1629">
        <v>1</v>
      </c>
      <c r="AD1629" t="s">
        <v>18394</v>
      </c>
      <c r="AE1629">
        <v>636</v>
      </c>
      <c r="AF1629" t="s">
        <v>18462</v>
      </c>
      <c r="AI1629" t="s">
        <v>18406</v>
      </c>
      <c r="AJ1629" t="s">
        <v>18390</v>
      </c>
      <c r="AK1629" t="s">
        <v>18391</v>
      </c>
      <c r="AL1629">
        <v>91910</v>
      </c>
      <c r="AM1629" t="s">
        <v>18392</v>
      </c>
      <c r="AN1629" t="s">
        <v>18397</v>
      </c>
    </row>
    <row r="1630" spans="1:40" ht="43.2" x14ac:dyDescent="0.3">
      <c r="A1630" t="s">
        <v>8002</v>
      </c>
      <c r="B1630" s="2" t="s">
        <v>15</v>
      </c>
      <c r="C1630" s="3">
        <v>40025</v>
      </c>
      <c r="D1630" t="s">
        <v>16</v>
      </c>
      <c r="E1630" t="s">
        <v>8003</v>
      </c>
      <c r="F1630" t="s">
        <v>8004</v>
      </c>
      <c r="G1630" t="s">
        <v>8005</v>
      </c>
      <c r="H1630" s="2" t="s">
        <v>554</v>
      </c>
      <c r="I1630" s="2" t="s">
        <v>84</v>
      </c>
      <c r="J1630" s="1" t="s">
        <v>8006</v>
      </c>
      <c r="K1630" s="1">
        <f t="shared" si="113"/>
        <v>1</v>
      </c>
      <c r="L1630" s="1">
        <f t="shared" si="113"/>
        <v>0</v>
      </c>
      <c r="M1630" s="1">
        <f t="shared" si="113"/>
        <v>0</v>
      </c>
      <c r="N1630" s="1">
        <f t="shared" si="112"/>
        <v>0</v>
      </c>
      <c r="O1630" s="1">
        <f t="shared" si="114"/>
        <v>1</v>
      </c>
      <c r="P1630" s="1" t="s">
        <v>18346</v>
      </c>
      <c r="Q1630" s="1" t="s">
        <v>18355</v>
      </c>
      <c r="R1630" s="1">
        <v>750</v>
      </c>
      <c r="S1630" s="9">
        <f t="shared" si="116"/>
        <v>559.27499999999998</v>
      </c>
      <c r="T1630" s="3">
        <v>44497</v>
      </c>
      <c r="U1630" s="8" t="s">
        <v>8007</v>
      </c>
      <c r="V1630" s="3">
        <v>44497</v>
      </c>
      <c r="W1630" s="8" t="s">
        <v>8008</v>
      </c>
      <c r="X1630" s="8">
        <v>7</v>
      </c>
      <c r="Y1630" s="10">
        <f t="shared" si="115"/>
        <v>3914.9249999999997</v>
      </c>
      <c r="Z1630" s="10">
        <f>IFERROR(INDEX(EFs!B:B,MATCH(P1630,EFs!A:A,0))*Dataset!Y1630/1000,0)</f>
        <v>3.5562901562459248</v>
      </c>
      <c r="AA1630">
        <v>32.685409999999997</v>
      </c>
      <c r="AB1630">
        <v>-117.082387</v>
      </c>
      <c r="AC1630">
        <v>1</v>
      </c>
      <c r="AD1630" t="s">
        <v>18387</v>
      </c>
      <c r="AE1630">
        <v>2400</v>
      </c>
      <c r="AF1630" t="s">
        <v>19174</v>
      </c>
      <c r="AI1630" t="s">
        <v>18491</v>
      </c>
      <c r="AJ1630" t="s">
        <v>18390</v>
      </c>
      <c r="AK1630" t="s">
        <v>18391</v>
      </c>
      <c r="AL1630">
        <v>91950</v>
      </c>
      <c r="AM1630" t="s">
        <v>18392</v>
      </c>
      <c r="AN1630" t="s">
        <v>18393</v>
      </c>
    </row>
    <row r="1631" spans="1:40" ht="28.8" x14ac:dyDescent="0.3">
      <c r="A1631" t="s">
        <v>8009</v>
      </c>
      <c r="B1631" s="2" t="s">
        <v>15</v>
      </c>
      <c r="C1631" s="3">
        <v>40025</v>
      </c>
      <c r="D1631" t="s">
        <v>193</v>
      </c>
      <c r="E1631" t="s">
        <v>5498</v>
      </c>
      <c r="F1631" t="s">
        <v>8010</v>
      </c>
      <c r="G1631" t="s">
        <v>5499</v>
      </c>
      <c r="H1631" s="2" t="s">
        <v>504</v>
      </c>
      <c r="I1631" s="2" t="s">
        <v>328</v>
      </c>
      <c r="J1631" s="1" t="s">
        <v>8011</v>
      </c>
      <c r="K1631" s="1">
        <f t="shared" si="113"/>
        <v>1</v>
      </c>
      <c r="L1631" s="1">
        <f t="shared" si="113"/>
        <v>0</v>
      </c>
      <c r="M1631" s="1">
        <f t="shared" si="113"/>
        <v>0</v>
      </c>
      <c r="N1631" s="1">
        <f t="shared" si="112"/>
        <v>0</v>
      </c>
      <c r="O1631" s="1">
        <f t="shared" si="114"/>
        <v>1</v>
      </c>
      <c r="P1631" s="1" t="s">
        <v>18346</v>
      </c>
      <c r="Q1631" s="1">
        <v>500</v>
      </c>
      <c r="R1631" s="1">
        <v>2220</v>
      </c>
      <c r="S1631" s="9">
        <f t="shared" si="116"/>
        <v>500</v>
      </c>
      <c r="T1631" s="3">
        <v>44503</v>
      </c>
      <c r="U1631" s="8" t="s">
        <v>8012</v>
      </c>
      <c r="V1631" s="3">
        <v>44503</v>
      </c>
      <c r="W1631" s="8" t="s">
        <v>8013</v>
      </c>
      <c r="X1631" s="8">
        <v>14.2</v>
      </c>
      <c r="Y1631" s="10">
        <f t="shared" si="115"/>
        <v>7100</v>
      </c>
      <c r="Z1631" s="10">
        <f>IFERROR(INDEX(EFs!B:B,MATCH(P1631,EFs!A:A,0))*Dataset!Y1631/1000,0)</f>
        <v>6.4495897390999994</v>
      </c>
      <c r="AA1631">
        <v>32.618935999999998</v>
      </c>
      <c r="AB1631">
        <v>-117.023521</v>
      </c>
      <c r="AC1631">
        <v>1</v>
      </c>
      <c r="AD1631" t="s">
        <v>18387</v>
      </c>
      <c r="AE1631">
        <v>751</v>
      </c>
      <c r="AF1631" t="s">
        <v>18968</v>
      </c>
      <c r="AI1631" t="s">
        <v>18406</v>
      </c>
      <c r="AJ1631" t="s">
        <v>18390</v>
      </c>
      <c r="AK1631" t="s">
        <v>18391</v>
      </c>
      <c r="AL1631">
        <v>91911</v>
      </c>
      <c r="AM1631" t="s">
        <v>18392</v>
      </c>
      <c r="AN1631" t="s">
        <v>18407</v>
      </c>
    </row>
    <row r="1632" spans="1:40" ht="28.8" x14ac:dyDescent="0.3">
      <c r="A1632" t="s">
        <v>8014</v>
      </c>
      <c r="B1632" s="2" t="s">
        <v>15</v>
      </c>
      <c r="C1632" s="3">
        <v>40025</v>
      </c>
      <c r="D1632" t="s">
        <v>193</v>
      </c>
      <c r="E1632" t="s">
        <v>5498</v>
      </c>
      <c r="F1632" t="s">
        <v>8010</v>
      </c>
      <c r="G1632" t="s">
        <v>5499</v>
      </c>
      <c r="H1632" s="2" t="s">
        <v>504</v>
      </c>
      <c r="I1632" s="2" t="s">
        <v>328</v>
      </c>
      <c r="J1632" s="1" t="s">
        <v>8015</v>
      </c>
      <c r="K1632" s="1">
        <f t="shared" si="113"/>
        <v>1</v>
      </c>
      <c r="L1632" s="1">
        <f t="shared" si="113"/>
        <v>0</v>
      </c>
      <c r="M1632" s="1">
        <f t="shared" si="113"/>
        <v>0</v>
      </c>
      <c r="N1632" s="1">
        <f t="shared" si="112"/>
        <v>0</v>
      </c>
      <c r="O1632" s="1">
        <f t="shared" si="114"/>
        <v>1</v>
      </c>
      <c r="P1632" s="1" t="s">
        <v>18346</v>
      </c>
      <c r="Q1632" s="1">
        <v>500</v>
      </c>
      <c r="R1632" s="1">
        <v>2220</v>
      </c>
      <c r="S1632" s="9">
        <f t="shared" si="116"/>
        <v>500</v>
      </c>
      <c r="T1632" s="3">
        <v>44503</v>
      </c>
      <c r="U1632" s="8" t="s">
        <v>8016</v>
      </c>
      <c r="V1632" s="3">
        <v>44503</v>
      </c>
      <c r="W1632" s="8" t="s">
        <v>8017</v>
      </c>
      <c r="X1632" s="8">
        <v>14.2</v>
      </c>
      <c r="Y1632" s="10">
        <f t="shared" si="115"/>
        <v>7100</v>
      </c>
      <c r="Z1632" s="10">
        <f>IFERROR(INDEX(EFs!B:B,MATCH(P1632,EFs!A:A,0))*Dataset!Y1632/1000,0)</f>
        <v>6.4495897390999994</v>
      </c>
      <c r="AA1632">
        <v>32.618935999999998</v>
      </c>
      <c r="AB1632">
        <v>-117.023521</v>
      </c>
      <c r="AC1632">
        <v>1</v>
      </c>
      <c r="AD1632" t="s">
        <v>18387</v>
      </c>
      <c r="AE1632">
        <v>751</v>
      </c>
      <c r="AF1632" t="s">
        <v>18968</v>
      </c>
      <c r="AI1632" t="s">
        <v>18406</v>
      </c>
      <c r="AJ1632" t="s">
        <v>18390</v>
      </c>
      <c r="AK1632" t="s">
        <v>18391</v>
      </c>
      <c r="AL1632">
        <v>91911</v>
      </c>
      <c r="AM1632" t="s">
        <v>18392</v>
      </c>
      <c r="AN1632" t="s">
        <v>18407</v>
      </c>
    </row>
    <row r="1633" spans="1:40" ht="57.6" x14ac:dyDescent="0.3">
      <c r="A1633" t="s">
        <v>8018</v>
      </c>
      <c r="B1633" s="2" t="s">
        <v>15</v>
      </c>
      <c r="C1633" s="3">
        <v>40025</v>
      </c>
      <c r="D1633" t="s">
        <v>16</v>
      </c>
      <c r="E1633" t="s">
        <v>8019</v>
      </c>
      <c r="F1633" t="s">
        <v>8020</v>
      </c>
      <c r="G1633" t="s">
        <v>8021</v>
      </c>
      <c r="H1633" s="2" t="s">
        <v>610</v>
      </c>
      <c r="I1633" s="2" t="s">
        <v>30</v>
      </c>
      <c r="J1633" s="1" t="s">
        <v>8022</v>
      </c>
      <c r="K1633" s="1">
        <f t="shared" si="113"/>
        <v>1</v>
      </c>
      <c r="L1633" s="1">
        <f t="shared" si="113"/>
        <v>0</v>
      </c>
      <c r="M1633" s="1">
        <f t="shared" si="113"/>
        <v>0</v>
      </c>
      <c r="N1633" s="1">
        <f t="shared" si="112"/>
        <v>0</v>
      </c>
      <c r="O1633" s="1">
        <f t="shared" si="114"/>
        <v>1</v>
      </c>
      <c r="P1633" s="1" t="s">
        <v>18346</v>
      </c>
      <c r="Q1633" s="1">
        <v>3009</v>
      </c>
      <c r="R1633" s="1">
        <v>465</v>
      </c>
      <c r="S1633" s="9">
        <f t="shared" si="116"/>
        <v>3009</v>
      </c>
      <c r="T1633" s="3">
        <v>44645</v>
      </c>
      <c r="U1633" s="8" t="s">
        <v>8023</v>
      </c>
      <c r="V1633" s="3">
        <v>44645</v>
      </c>
      <c r="W1633" s="8" t="s">
        <v>8024</v>
      </c>
      <c r="X1633" s="8">
        <v>1</v>
      </c>
      <c r="Y1633" s="10">
        <f t="shared" si="115"/>
        <v>3009</v>
      </c>
      <c r="Z1633" s="10">
        <f>IFERROR(INDEX(EFs!B:B,MATCH(P1633,EFs!A:A,0))*Dataset!Y1633/1000,0)</f>
        <v>2.7333542992890001</v>
      </c>
      <c r="AA1633">
        <v>33.005220999999999</v>
      </c>
      <c r="AB1633">
        <v>-117.11689</v>
      </c>
      <c r="AC1633">
        <v>0.86</v>
      </c>
      <c r="AD1633" t="s">
        <v>18429</v>
      </c>
      <c r="AE1633">
        <v>16150</v>
      </c>
      <c r="AF1633" t="s">
        <v>19175</v>
      </c>
      <c r="AI1633" t="s">
        <v>18389</v>
      </c>
      <c r="AJ1633" t="s">
        <v>18390</v>
      </c>
      <c r="AK1633" t="s">
        <v>18391</v>
      </c>
      <c r="AL1633">
        <v>92127</v>
      </c>
      <c r="AM1633" t="s">
        <v>18392</v>
      </c>
      <c r="AN1633" t="s">
        <v>18407</v>
      </c>
    </row>
    <row r="1634" spans="1:40" ht="43.2" x14ac:dyDescent="0.3">
      <c r="A1634" t="s">
        <v>8025</v>
      </c>
      <c r="B1634" s="2" t="s">
        <v>15</v>
      </c>
      <c r="C1634" s="3">
        <v>40025</v>
      </c>
      <c r="D1634" t="s">
        <v>16</v>
      </c>
      <c r="E1634" t="s">
        <v>8026</v>
      </c>
      <c r="F1634" t="s">
        <v>8027</v>
      </c>
      <c r="G1634" t="s">
        <v>8028</v>
      </c>
      <c r="H1634" s="2" t="s">
        <v>106</v>
      </c>
      <c r="I1634" s="2" t="s">
        <v>107</v>
      </c>
      <c r="J1634" s="1" t="s">
        <v>8029</v>
      </c>
      <c r="K1634" s="1">
        <f t="shared" si="113"/>
        <v>1</v>
      </c>
      <c r="L1634" s="1">
        <f t="shared" si="113"/>
        <v>0</v>
      </c>
      <c r="M1634" s="1">
        <f t="shared" si="113"/>
        <v>0</v>
      </c>
      <c r="N1634" s="1">
        <f t="shared" si="112"/>
        <v>0</v>
      </c>
      <c r="O1634" s="1">
        <f t="shared" si="114"/>
        <v>1</v>
      </c>
      <c r="P1634" s="1" t="s">
        <v>18346</v>
      </c>
      <c r="Q1634" s="1">
        <v>300</v>
      </c>
      <c r="R1634" s="1">
        <v>449</v>
      </c>
      <c r="S1634" s="9">
        <f t="shared" si="116"/>
        <v>300</v>
      </c>
      <c r="T1634" s="3">
        <v>44562</v>
      </c>
      <c r="U1634" s="8" t="s">
        <v>4530</v>
      </c>
      <c r="V1634" s="3">
        <v>44562</v>
      </c>
      <c r="W1634" s="8" t="s">
        <v>6848</v>
      </c>
      <c r="X1634" s="8">
        <v>6</v>
      </c>
      <c r="Y1634" s="10">
        <f t="shared" si="115"/>
        <v>1800</v>
      </c>
      <c r="Z1634" s="10">
        <f>IFERROR(INDEX(EFs!B:B,MATCH(P1634,EFs!A:A,0))*Dataset!Y1634/1000,0)</f>
        <v>1.6351072578000001</v>
      </c>
      <c r="AA1634">
        <v>32.812336999999999</v>
      </c>
      <c r="AB1634">
        <v>-117.117448</v>
      </c>
      <c r="AC1634">
        <v>1</v>
      </c>
      <c r="AD1634" t="s">
        <v>18387</v>
      </c>
      <c r="AE1634">
        <v>3840</v>
      </c>
      <c r="AF1634" t="s">
        <v>18846</v>
      </c>
      <c r="AI1634" t="s">
        <v>18389</v>
      </c>
      <c r="AJ1634" t="s">
        <v>18390</v>
      </c>
      <c r="AK1634" t="s">
        <v>18391</v>
      </c>
      <c r="AL1634">
        <v>92123</v>
      </c>
      <c r="AM1634" t="s">
        <v>18392</v>
      </c>
      <c r="AN1634" t="s">
        <v>18393</v>
      </c>
    </row>
    <row r="1635" spans="1:40" ht="57.6" x14ac:dyDescent="0.3">
      <c r="A1635" t="s">
        <v>8030</v>
      </c>
      <c r="B1635" s="2" t="s">
        <v>15</v>
      </c>
      <c r="C1635" s="3">
        <v>40025</v>
      </c>
      <c r="D1635" t="s">
        <v>16</v>
      </c>
      <c r="E1635" t="s">
        <v>8031</v>
      </c>
      <c r="F1635" t="s">
        <v>8032</v>
      </c>
      <c r="G1635" t="s">
        <v>8033</v>
      </c>
      <c r="H1635" s="2" t="s">
        <v>781</v>
      </c>
      <c r="I1635" s="2" t="s">
        <v>782</v>
      </c>
      <c r="J1635" s="1" t="s">
        <v>8034</v>
      </c>
      <c r="K1635" s="1">
        <f t="shared" si="113"/>
        <v>1</v>
      </c>
      <c r="L1635" s="1">
        <f t="shared" si="113"/>
        <v>0</v>
      </c>
      <c r="M1635" s="1">
        <f t="shared" si="113"/>
        <v>0</v>
      </c>
      <c r="N1635" s="1">
        <f t="shared" si="112"/>
        <v>0</v>
      </c>
      <c r="O1635" s="1">
        <f t="shared" si="114"/>
        <v>1</v>
      </c>
      <c r="P1635" s="1" t="s">
        <v>18346</v>
      </c>
      <c r="Q1635" s="1">
        <v>350</v>
      </c>
      <c r="R1635" s="1">
        <v>568</v>
      </c>
      <c r="S1635" s="9">
        <f t="shared" si="116"/>
        <v>350</v>
      </c>
      <c r="T1635" s="3">
        <v>44426</v>
      </c>
      <c r="U1635" s="8" t="s">
        <v>8035</v>
      </c>
      <c r="V1635" s="3">
        <v>44426</v>
      </c>
      <c r="W1635" s="8" t="s">
        <v>8036</v>
      </c>
      <c r="X1635" s="8">
        <v>2.2000000000000002</v>
      </c>
      <c r="Y1635" s="10">
        <f t="shared" si="115"/>
        <v>770.00000000000011</v>
      </c>
      <c r="Z1635" s="10">
        <f>IFERROR(INDEX(EFs!B:B,MATCH(P1635,EFs!A:A,0))*Dataset!Y1635/1000,0)</f>
        <v>0.69946254917000006</v>
      </c>
      <c r="AA1635">
        <v>32.892777000000002</v>
      </c>
      <c r="AB1635">
        <v>-117.23017299999999</v>
      </c>
      <c r="AC1635">
        <v>1</v>
      </c>
      <c r="AD1635" t="s">
        <v>18387</v>
      </c>
      <c r="AE1635">
        <v>10355</v>
      </c>
      <c r="AF1635" t="s">
        <v>18532</v>
      </c>
      <c r="AI1635" t="s">
        <v>18389</v>
      </c>
      <c r="AJ1635" t="s">
        <v>18390</v>
      </c>
      <c r="AK1635" t="s">
        <v>18391</v>
      </c>
      <c r="AL1635">
        <v>92121</v>
      </c>
      <c r="AM1635" t="s">
        <v>18392</v>
      </c>
      <c r="AN1635" t="s">
        <v>18393</v>
      </c>
    </row>
    <row r="1636" spans="1:40" ht="43.2" x14ac:dyDescent="0.3">
      <c r="A1636" t="s">
        <v>8037</v>
      </c>
      <c r="B1636" s="2" t="s">
        <v>15</v>
      </c>
      <c r="C1636" s="3">
        <v>40025</v>
      </c>
      <c r="D1636" t="s">
        <v>25</v>
      </c>
      <c r="E1636" t="s">
        <v>852</v>
      </c>
      <c r="F1636" t="s">
        <v>27</v>
      </c>
      <c r="G1636" t="s">
        <v>986</v>
      </c>
      <c r="H1636" s="2" t="s">
        <v>987</v>
      </c>
      <c r="I1636" s="2" t="s">
        <v>84</v>
      </c>
      <c r="J1636" s="1" t="s">
        <v>8038</v>
      </c>
      <c r="K1636" s="1">
        <f t="shared" si="113"/>
        <v>1</v>
      </c>
      <c r="L1636" s="1">
        <f t="shared" si="113"/>
        <v>0</v>
      </c>
      <c r="M1636" s="1">
        <f t="shared" si="113"/>
        <v>0</v>
      </c>
      <c r="N1636" s="1">
        <f t="shared" si="112"/>
        <v>0</v>
      </c>
      <c r="O1636" s="1">
        <f t="shared" si="114"/>
        <v>1</v>
      </c>
      <c r="P1636" s="1" t="s">
        <v>18346</v>
      </c>
      <c r="Q1636" s="1" t="s">
        <v>18355</v>
      </c>
      <c r="R1636" s="1">
        <v>250</v>
      </c>
      <c r="S1636" s="9">
        <f t="shared" si="116"/>
        <v>186.42500000000001</v>
      </c>
      <c r="T1636" s="3">
        <v>44656</v>
      </c>
      <c r="U1636" s="8" t="s">
        <v>8039</v>
      </c>
      <c r="V1636" s="3">
        <v>44656</v>
      </c>
      <c r="W1636" s="8" t="s">
        <v>8039</v>
      </c>
      <c r="X1636" s="8">
        <v>0</v>
      </c>
      <c r="Y1636" s="10">
        <f t="shared" si="115"/>
        <v>0</v>
      </c>
      <c r="Z1636" s="10">
        <f>IFERROR(INDEX(EFs!B:B,MATCH(P1636,EFs!A:A,0))*Dataset!Y1636/1000,0)</f>
        <v>0</v>
      </c>
      <c r="AA1636">
        <v>32.637543999999998</v>
      </c>
      <c r="AB1636">
        <v>-116.973404</v>
      </c>
      <c r="AC1636">
        <v>1</v>
      </c>
      <c r="AD1636" t="s">
        <v>18387</v>
      </c>
      <c r="AE1636">
        <v>10391</v>
      </c>
      <c r="AF1636" t="s">
        <v>18469</v>
      </c>
      <c r="AI1636" t="s">
        <v>18406</v>
      </c>
      <c r="AJ1636" t="s">
        <v>18390</v>
      </c>
      <c r="AK1636" t="s">
        <v>18391</v>
      </c>
      <c r="AL1636">
        <v>91913</v>
      </c>
      <c r="AM1636" t="s">
        <v>18392</v>
      </c>
      <c r="AN1636" t="s">
        <v>18393</v>
      </c>
    </row>
    <row r="1637" spans="1:40" ht="43.2" x14ac:dyDescent="0.3">
      <c r="A1637" t="s">
        <v>8040</v>
      </c>
      <c r="B1637" s="2" t="s">
        <v>15</v>
      </c>
      <c r="C1637" s="3">
        <v>40025</v>
      </c>
      <c r="D1637" t="s">
        <v>16</v>
      </c>
      <c r="E1637" t="s">
        <v>1036</v>
      </c>
      <c r="F1637" t="s">
        <v>27</v>
      </c>
      <c r="G1637" t="s">
        <v>8041</v>
      </c>
      <c r="H1637" s="2" t="s">
        <v>739</v>
      </c>
      <c r="I1637" s="2" t="s">
        <v>236</v>
      </c>
      <c r="J1637" s="1" t="s">
        <v>8042</v>
      </c>
      <c r="K1637" s="1">
        <f t="shared" si="113"/>
        <v>1</v>
      </c>
      <c r="L1637" s="1">
        <f t="shared" si="113"/>
        <v>0</v>
      </c>
      <c r="M1637" s="1">
        <f t="shared" si="113"/>
        <v>0</v>
      </c>
      <c r="N1637" s="1">
        <f t="shared" si="112"/>
        <v>0</v>
      </c>
      <c r="O1637" s="1">
        <f t="shared" si="114"/>
        <v>1</v>
      </c>
      <c r="P1637" s="1" t="s">
        <v>18346</v>
      </c>
      <c r="Q1637" s="1">
        <v>1000</v>
      </c>
      <c r="R1637" s="1">
        <v>1550</v>
      </c>
      <c r="S1637" s="9">
        <f t="shared" si="116"/>
        <v>1000</v>
      </c>
      <c r="T1637" s="3">
        <v>44480</v>
      </c>
      <c r="U1637" s="8" t="s">
        <v>8043</v>
      </c>
      <c r="V1637" s="3">
        <v>44480</v>
      </c>
      <c r="W1637" s="8" t="s">
        <v>8044</v>
      </c>
      <c r="X1637" s="8">
        <v>22.3</v>
      </c>
      <c r="Y1637" s="10">
        <f t="shared" si="115"/>
        <v>22300</v>
      </c>
      <c r="Z1637" s="10">
        <f>IFERROR(INDEX(EFs!B:B,MATCH(P1637,EFs!A:A,0))*Dataset!Y1637/1000,0)</f>
        <v>20.257162138300004</v>
      </c>
      <c r="AA1637">
        <v>32.916285999999999</v>
      </c>
      <c r="AB1637">
        <v>-117.129493</v>
      </c>
      <c r="AC1637">
        <v>1</v>
      </c>
      <c r="AD1637" t="s">
        <v>18394</v>
      </c>
      <c r="AE1637">
        <v>9059</v>
      </c>
      <c r="AF1637" t="s">
        <v>18893</v>
      </c>
      <c r="AI1637" t="s">
        <v>18389</v>
      </c>
      <c r="AJ1637" t="s">
        <v>18390</v>
      </c>
      <c r="AK1637" t="s">
        <v>18391</v>
      </c>
      <c r="AL1637">
        <v>92126</v>
      </c>
      <c r="AM1637" t="s">
        <v>18392</v>
      </c>
      <c r="AN1637" t="s">
        <v>18397</v>
      </c>
    </row>
    <row r="1638" spans="1:40" ht="28.8" x14ac:dyDescent="0.3">
      <c r="A1638" t="s">
        <v>8045</v>
      </c>
      <c r="B1638" s="2" t="s">
        <v>15</v>
      </c>
      <c r="C1638" s="3">
        <v>40025</v>
      </c>
      <c r="D1638" t="s">
        <v>25</v>
      </c>
      <c r="E1638" t="s">
        <v>5498</v>
      </c>
      <c r="F1638" t="s">
        <v>27</v>
      </c>
      <c r="G1638" t="s">
        <v>5499</v>
      </c>
      <c r="H1638" s="2" t="s">
        <v>504</v>
      </c>
      <c r="I1638" s="2" t="s">
        <v>328</v>
      </c>
      <c r="J1638" s="1" t="s">
        <v>8046</v>
      </c>
      <c r="K1638" s="1">
        <f t="shared" si="113"/>
        <v>1</v>
      </c>
      <c r="L1638" s="1">
        <f t="shared" si="113"/>
        <v>0</v>
      </c>
      <c r="M1638" s="1">
        <f t="shared" si="113"/>
        <v>0</v>
      </c>
      <c r="N1638" s="1">
        <f t="shared" si="112"/>
        <v>0</v>
      </c>
      <c r="O1638" s="1">
        <f t="shared" si="114"/>
        <v>1</v>
      </c>
      <c r="P1638" s="1" t="s">
        <v>18346</v>
      </c>
      <c r="Q1638" s="1">
        <v>75</v>
      </c>
      <c r="R1638" s="1">
        <v>112</v>
      </c>
      <c r="S1638" s="9">
        <f t="shared" si="116"/>
        <v>75</v>
      </c>
      <c r="T1638" s="3">
        <v>44503</v>
      </c>
      <c r="U1638" s="8" t="s">
        <v>8047</v>
      </c>
      <c r="V1638" s="3">
        <v>44503</v>
      </c>
      <c r="W1638" s="8" t="s">
        <v>8048</v>
      </c>
      <c r="X1638" s="8">
        <v>11.2</v>
      </c>
      <c r="Y1638" s="10">
        <f t="shared" si="115"/>
        <v>840</v>
      </c>
      <c r="Z1638" s="10">
        <f>IFERROR(INDEX(EFs!B:B,MATCH(P1638,EFs!A:A,0))*Dataset!Y1638/1000,0)</f>
        <v>0.76305005364</v>
      </c>
      <c r="AA1638">
        <v>32.618935999999998</v>
      </c>
      <c r="AB1638">
        <v>-117.023521</v>
      </c>
      <c r="AC1638">
        <v>1</v>
      </c>
      <c r="AD1638" t="s">
        <v>18387</v>
      </c>
      <c r="AE1638">
        <v>751</v>
      </c>
      <c r="AF1638" t="s">
        <v>18968</v>
      </c>
      <c r="AI1638" t="s">
        <v>18406</v>
      </c>
      <c r="AJ1638" t="s">
        <v>18390</v>
      </c>
      <c r="AK1638" t="s">
        <v>18391</v>
      </c>
      <c r="AL1638">
        <v>91911</v>
      </c>
      <c r="AM1638" t="s">
        <v>18392</v>
      </c>
      <c r="AN1638" t="s">
        <v>18407</v>
      </c>
    </row>
    <row r="1639" spans="1:40" ht="43.2" x14ac:dyDescent="0.3">
      <c r="A1639" t="s">
        <v>8049</v>
      </c>
      <c r="B1639" s="2" t="s">
        <v>15</v>
      </c>
      <c r="C1639" s="3">
        <v>40025</v>
      </c>
      <c r="D1639" t="s">
        <v>25</v>
      </c>
      <c r="E1639" t="s">
        <v>8050</v>
      </c>
      <c r="F1639" t="s">
        <v>8051</v>
      </c>
      <c r="G1639" t="s">
        <v>8052</v>
      </c>
      <c r="H1639" s="2" t="s">
        <v>19</v>
      </c>
      <c r="I1639" s="2" t="s">
        <v>20</v>
      </c>
      <c r="J1639" s="1" t="s">
        <v>8053</v>
      </c>
      <c r="K1639" s="1">
        <f t="shared" si="113"/>
        <v>0</v>
      </c>
      <c r="L1639" s="1">
        <f t="shared" si="113"/>
        <v>0</v>
      </c>
      <c r="M1639" s="1">
        <f t="shared" si="113"/>
        <v>0</v>
      </c>
      <c r="N1639" s="1">
        <f t="shared" si="112"/>
        <v>0</v>
      </c>
      <c r="O1639" s="1">
        <f t="shared" si="114"/>
        <v>0</v>
      </c>
      <c r="P1639" s="1" t="s">
        <v>18352</v>
      </c>
      <c r="Q1639" s="1">
        <v>300</v>
      </c>
      <c r="R1639" s="1">
        <v>465</v>
      </c>
      <c r="S1639" s="9">
        <f t="shared" si="116"/>
        <v>300</v>
      </c>
      <c r="T1639" s="8"/>
      <c r="U1639" s="8"/>
      <c r="V1639" s="8"/>
      <c r="W1639" s="8"/>
      <c r="X1639" s="8"/>
      <c r="Y1639" s="10">
        <f t="shared" si="115"/>
        <v>0</v>
      </c>
      <c r="Z1639" s="10">
        <f>IFERROR(INDEX(EFs!B:B,MATCH(P1639,EFs!A:A,0))*Dataset!Y1639/1000,0)</f>
        <v>0</v>
      </c>
      <c r="AA1639">
        <v>32.714516000000003</v>
      </c>
      <c r="AB1639">
        <v>-117.158103</v>
      </c>
      <c r="AC1639">
        <v>1</v>
      </c>
      <c r="AD1639" t="s">
        <v>18394</v>
      </c>
      <c r="AE1639">
        <v>727</v>
      </c>
      <c r="AF1639" t="s">
        <v>19176</v>
      </c>
      <c r="AI1639" t="s">
        <v>18389</v>
      </c>
      <c r="AJ1639" t="s">
        <v>18390</v>
      </c>
      <c r="AK1639" t="s">
        <v>18391</v>
      </c>
      <c r="AL1639">
        <v>92101</v>
      </c>
      <c r="AM1639" t="s">
        <v>18392</v>
      </c>
      <c r="AN1639" t="s">
        <v>18397</v>
      </c>
    </row>
    <row r="1640" spans="1:40" ht="28.8" x14ac:dyDescent="0.3">
      <c r="A1640" t="s">
        <v>8054</v>
      </c>
      <c r="B1640" s="2" t="s">
        <v>15</v>
      </c>
      <c r="C1640" s="3">
        <v>40025</v>
      </c>
      <c r="D1640" t="s">
        <v>25</v>
      </c>
      <c r="E1640" t="s">
        <v>4760</v>
      </c>
      <c r="F1640" t="s">
        <v>4761</v>
      </c>
      <c r="G1640" t="s">
        <v>4762</v>
      </c>
      <c r="H1640" s="2" t="s">
        <v>4763</v>
      </c>
      <c r="I1640" s="2" t="s">
        <v>20</v>
      </c>
      <c r="J1640" s="1" t="s">
        <v>8055</v>
      </c>
      <c r="K1640" s="1">
        <f t="shared" si="113"/>
        <v>1</v>
      </c>
      <c r="L1640" s="1">
        <f t="shared" si="113"/>
        <v>0</v>
      </c>
      <c r="M1640" s="1">
        <f t="shared" si="113"/>
        <v>0</v>
      </c>
      <c r="N1640" s="1">
        <f t="shared" si="112"/>
        <v>0</v>
      </c>
      <c r="O1640" s="1">
        <f t="shared" si="114"/>
        <v>1</v>
      </c>
      <c r="P1640" s="1" t="s">
        <v>18346</v>
      </c>
      <c r="Q1640" s="1" t="s">
        <v>18355</v>
      </c>
      <c r="R1640" s="1">
        <v>620</v>
      </c>
      <c r="S1640" s="9">
        <f t="shared" si="116"/>
        <v>462.334</v>
      </c>
      <c r="T1640" s="8"/>
      <c r="U1640" s="8"/>
      <c r="V1640" s="8"/>
      <c r="W1640" s="8"/>
      <c r="X1640" s="8"/>
      <c r="Y1640" s="10">
        <f t="shared" si="115"/>
        <v>0</v>
      </c>
      <c r="Z1640" s="10">
        <f>IFERROR(INDEX(EFs!B:B,MATCH(P1640,EFs!A:A,0))*Dataset!Y1640/1000,0)</f>
        <v>0</v>
      </c>
      <c r="AA1640">
        <v>32.724102999999999</v>
      </c>
      <c r="AB1640">
        <v>-117.170912</v>
      </c>
      <c r="AC1640">
        <v>1</v>
      </c>
      <c r="AD1640" t="s">
        <v>18422</v>
      </c>
      <c r="AI1640" t="s">
        <v>18389</v>
      </c>
      <c r="AJ1640" t="s">
        <v>18390</v>
      </c>
      <c r="AK1640" t="s">
        <v>18391</v>
      </c>
      <c r="AL1640">
        <v>92101</v>
      </c>
      <c r="AM1640" t="s">
        <v>18392</v>
      </c>
      <c r="AN1640" t="s">
        <v>18397</v>
      </c>
    </row>
    <row r="1641" spans="1:40" ht="43.2" x14ac:dyDescent="0.3">
      <c r="A1641" t="s">
        <v>8056</v>
      </c>
      <c r="B1641" s="2" t="s">
        <v>15</v>
      </c>
      <c r="C1641" s="3">
        <v>40025</v>
      </c>
      <c r="D1641" t="s">
        <v>25</v>
      </c>
      <c r="E1641" t="s">
        <v>852</v>
      </c>
      <c r="F1641" t="s">
        <v>27</v>
      </c>
      <c r="G1641" t="s">
        <v>8057</v>
      </c>
      <c r="H1641" s="2" t="s">
        <v>966</v>
      </c>
      <c r="I1641" s="2" t="s">
        <v>328</v>
      </c>
      <c r="J1641" s="1" t="s">
        <v>8058</v>
      </c>
      <c r="K1641" s="1">
        <f t="shared" si="113"/>
        <v>1</v>
      </c>
      <c r="L1641" s="1">
        <f t="shared" si="113"/>
        <v>0</v>
      </c>
      <c r="M1641" s="1">
        <f t="shared" si="113"/>
        <v>0</v>
      </c>
      <c r="N1641" s="1">
        <f t="shared" si="112"/>
        <v>0</v>
      </c>
      <c r="O1641" s="1">
        <f t="shared" si="114"/>
        <v>1</v>
      </c>
      <c r="P1641" s="1" t="s">
        <v>18346</v>
      </c>
      <c r="Q1641" s="1" t="s">
        <v>18355</v>
      </c>
      <c r="R1641" s="1">
        <v>749</v>
      </c>
      <c r="S1641" s="9">
        <f t="shared" si="116"/>
        <v>558.52930000000003</v>
      </c>
      <c r="T1641" s="3">
        <v>44650</v>
      </c>
      <c r="U1641" s="8" t="s">
        <v>8059</v>
      </c>
      <c r="V1641" s="3">
        <v>44650</v>
      </c>
      <c r="W1641" s="8" t="s">
        <v>8060</v>
      </c>
      <c r="X1641" s="8">
        <v>1</v>
      </c>
      <c r="Y1641" s="10">
        <f t="shared" si="115"/>
        <v>558.52930000000003</v>
      </c>
      <c r="Z1641" s="10">
        <f>IFERROR(INDEX(EFs!B:B,MATCH(P1641,EFs!A:A,0))*Dataset!Y1641/1000,0)</f>
        <v>0.50736406229108533</v>
      </c>
      <c r="AA1641">
        <v>32.722149999999999</v>
      </c>
      <c r="AB1641">
        <v>-116.883101</v>
      </c>
      <c r="AC1641">
        <v>1</v>
      </c>
      <c r="AD1641" t="s">
        <v>18387</v>
      </c>
      <c r="AE1641">
        <v>3102</v>
      </c>
      <c r="AF1641" t="s">
        <v>18539</v>
      </c>
      <c r="AI1641" t="s">
        <v>18540</v>
      </c>
      <c r="AJ1641" t="s">
        <v>18390</v>
      </c>
      <c r="AK1641" t="s">
        <v>18391</v>
      </c>
      <c r="AL1641">
        <v>91935</v>
      </c>
      <c r="AM1641" t="s">
        <v>18392</v>
      </c>
      <c r="AN1641" t="s">
        <v>18393</v>
      </c>
    </row>
    <row r="1642" spans="1:40" ht="43.2" x14ac:dyDescent="0.3">
      <c r="A1642" t="s">
        <v>8061</v>
      </c>
      <c r="B1642" s="2" t="s">
        <v>15</v>
      </c>
      <c r="C1642" s="3">
        <v>40025</v>
      </c>
      <c r="D1642" t="s">
        <v>25</v>
      </c>
      <c r="E1642" t="s">
        <v>852</v>
      </c>
      <c r="F1642" t="s">
        <v>27</v>
      </c>
      <c r="G1642" t="s">
        <v>8062</v>
      </c>
      <c r="H1642" s="2" t="s">
        <v>987</v>
      </c>
      <c r="I1642" s="2" t="s">
        <v>84</v>
      </c>
      <c r="J1642" s="1" t="s">
        <v>8063</v>
      </c>
      <c r="K1642" s="1">
        <f t="shared" si="113"/>
        <v>1</v>
      </c>
      <c r="L1642" s="1">
        <f t="shared" si="113"/>
        <v>0</v>
      </c>
      <c r="M1642" s="1">
        <f t="shared" si="113"/>
        <v>0</v>
      </c>
      <c r="N1642" s="1">
        <f t="shared" si="112"/>
        <v>0</v>
      </c>
      <c r="O1642" s="1">
        <f t="shared" si="114"/>
        <v>1</v>
      </c>
      <c r="P1642" s="1" t="s">
        <v>18346</v>
      </c>
      <c r="Q1642" s="1" t="s">
        <v>18355</v>
      </c>
      <c r="R1642" s="1">
        <v>628</v>
      </c>
      <c r="S1642" s="9">
        <f t="shared" si="116"/>
        <v>468.2996</v>
      </c>
      <c r="T1642" s="3">
        <v>44656</v>
      </c>
      <c r="U1642" s="8" t="s">
        <v>8064</v>
      </c>
      <c r="V1642" s="3">
        <v>44656</v>
      </c>
      <c r="W1642" s="8" t="s">
        <v>8065</v>
      </c>
      <c r="X1642" s="8">
        <v>0.5</v>
      </c>
      <c r="Y1642" s="10">
        <f t="shared" si="115"/>
        <v>234.1498</v>
      </c>
      <c r="Z1642" s="10">
        <f>IFERROR(INDEX(EFs!B:B,MATCH(P1642,EFs!A:A,0))*Dataset!Y1642/1000,0)</f>
        <v>0.21270002077356578</v>
      </c>
      <c r="AA1642">
        <v>32.650201000000003</v>
      </c>
      <c r="AB1642">
        <v>-116.958758</v>
      </c>
      <c r="AC1642">
        <v>0.9</v>
      </c>
      <c r="AD1642" t="s">
        <v>18394</v>
      </c>
      <c r="AE1642">
        <v>2406</v>
      </c>
      <c r="AF1642" t="s">
        <v>18469</v>
      </c>
      <c r="AI1642" t="s">
        <v>18406</v>
      </c>
      <c r="AJ1642" t="s">
        <v>18390</v>
      </c>
      <c r="AK1642" t="s">
        <v>18391</v>
      </c>
      <c r="AL1642">
        <v>91915</v>
      </c>
      <c r="AM1642" t="s">
        <v>18392</v>
      </c>
      <c r="AN1642" t="s">
        <v>18397</v>
      </c>
    </row>
    <row r="1643" spans="1:40" ht="43.2" x14ac:dyDescent="0.3">
      <c r="A1643" t="s">
        <v>8066</v>
      </c>
      <c r="B1643" s="2" t="s">
        <v>15</v>
      </c>
      <c r="C1643" s="3">
        <v>40025</v>
      </c>
      <c r="D1643" t="s">
        <v>25</v>
      </c>
      <c r="E1643" t="s">
        <v>8067</v>
      </c>
      <c r="F1643" t="s">
        <v>8068</v>
      </c>
      <c r="G1643" t="s">
        <v>8069</v>
      </c>
      <c r="H1643" s="2" t="s">
        <v>283</v>
      </c>
      <c r="I1643" s="2" t="s">
        <v>46</v>
      </c>
      <c r="J1643" s="1" t="s">
        <v>8070</v>
      </c>
      <c r="K1643" s="1">
        <f t="shared" si="113"/>
        <v>1</v>
      </c>
      <c r="L1643" s="1">
        <f t="shared" si="113"/>
        <v>0</v>
      </c>
      <c r="M1643" s="1">
        <f t="shared" si="113"/>
        <v>0</v>
      </c>
      <c r="N1643" s="1">
        <f t="shared" si="112"/>
        <v>0</v>
      </c>
      <c r="O1643" s="1">
        <f t="shared" si="114"/>
        <v>1</v>
      </c>
      <c r="P1643" s="1" t="s">
        <v>18346</v>
      </c>
      <c r="Q1643" s="1" t="s">
        <v>18355</v>
      </c>
      <c r="R1643" s="1">
        <v>2200</v>
      </c>
      <c r="S1643" s="9">
        <f t="shared" si="116"/>
        <v>1640.54</v>
      </c>
      <c r="T1643" s="3">
        <v>44562</v>
      </c>
      <c r="U1643" s="8" t="s">
        <v>8071</v>
      </c>
      <c r="V1643" s="3">
        <v>44562</v>
      </c>
      <c r="W1643" s="8" t="s">
        <v>8072</v>
      </c>
      <c r="X1643" s="8">
        <v>1</v>
      </c>
      <c r="Y1643" s="10">
        <f t="shared" si="115"/>
        <v>1640.54</v>
      </c>
      <c r="Z1643" s="10">
        <f>IFERROR(INDEX(EFs!B:B,MATCH(P1643,EFs!A:A,0))*Dataset!Y1643/1000,0)</f>
        <v>1.49025492261734</v>
      </c>
      <c r="AA1643">
        <v>32.679327000000001</v>
      </c>
      <c r="AB1643">
        <v>-117.24674400000001</v>
      </c>
      <c r="AC1643">
        <v>1</v>
      </c>
      <c r="AD1643" t="s">
        <v>18387</v>
      </c>
      <c r="AE1643">
        <v>1902</v>
      </c>
      <c r="AF1643" t="s">
        <v>19177</v>
      </c>
      <c r="AI1643" t="s">
        <v>18389</v>
      </c>
      <c r="AJ1643" t="s">
        <v>18390</v>
      </c>
      <c r="AK1643" t="s">
        <v>18391</v>
      </c>
      <c r="AL1643">
        <v>92106</v>
      </c>
      <c r="AM1643" t="s">
        <v>18392</v>
      </c>
      <c r="AN1643" t="s">
        <v>18393</v>
      </c>
    </row>
    <row r="1644" spans="1:40" ht="28.8" x14ac:dyDescent="0.3">
      <c r="A1644" t="s">
        <v>8073</v>
      </c>
      <c r="B1644" s="2" t="s">
        <v>15</v>
      </c>
      <c r="C1644" s="3">
        <v>40025</v>
      </c>
      <c r="D1644" t="s">
        <v>25</v>
      </c>
      <c r="E1644" t="s">
        <v>1180</v>
      </c>
      <c r="F1644" t="s">
        <v>27</v>
      </c>
      <c r="G1644" t="s">
        <v>8074</v>
      </c>
      <c r="H1644" s="2" t="s">
        <v>431</v>
      </c>
      <c r="I1644" s="2" t="s">
        <v>53</v>
      </c>
      <c r="J1644" s="1" t="s">
        <v>8075</v>
      </c>
      <c r="K1644" s="1">
        <f t="shared" si="113"/>
        <v>1</v>
      </c>
      <c r="L1644" s="1">
        <f t="shared" si="113"/>
        <v>0</v>
      </c>
      <c r="M1644" s="1">
        <f t="shared" si="113"/>
        <v>0</v>
      </c>
      <c r="N1644" s="1">
        <f t="shared" si="112"/>
        <v>0</v>
      </c>
      <c r="O1644" s="1">
        <f t="shared" si="114"/>
        <v>1</v>
      </c>
      <c r="P1644" s="1" t="s">
        <v>18346</v>
      </c>
      <c r="Q1644" s="1">
        <v>275</v>
      </c>
      <c r="R1644" s="1">
        <v>436</v>
      </c>
      <c r="S1644" s="9">
        <f t="shared" si="116"/>
        <v>275</v>
      </c>
      <c r="T1644" s="3">
        <v>44406</v>
      </c>
      <c r="U1644" s="8" t="s">
        <v>8076</v>
      </c>
      <c r="V1644" s="3">
        <v>44406</v>
      </c>
      <c r="W1644" s="8" t="s">
        <v>8077</v>
      </c>
      <c r="X1644" s="8">
        <v>2</v>
      </c>
      <c r="Y1644" s="10">
        <f t="shared" si="115"/>
        <v>550</v>
      </c>
      <c r="Z1644" s="10">
        <f>IFERROR(INDEX(EFs!B:B,MATCH(P1644,EFs!A:A,0))*Dataset!Y1644/1000,0)</f>
        <v>0.49961610654999999</v>
      </c>
      <c r="AA1644">
        <v>33.141536000000002</v>
      </c>
      <c r="AB1644">
        <v>-117.18063600000001</v>
      </c>
      <c r="AC1644">
        <v>1</v>
      </c>
      <c r="AD1644" t="s">
        <v>18394</v>
      </c>
      <c r="AE1644">
        <v>201</v>
      </c>
      <c r="AF1644" t="s">
        <v>19178</v>
      </c>
      <c r="AI1644" t="s">
        <v>18466</v>
      </c>
      <c r="AJ1644" t="s">
        <v>18390</v>
      </c>
      <c r="AK1644" t="s">
        <v>18391</v>
      </c>
      <c r="AL1644">
        <v>92069</v>
      </c>
      <c r="AM1644" t="s">
        <v>18392</v>
      </c>
      <c r="AN1644" t="s">
        <v>18397</v>
      </c>
    </row>
    <row r="1645" spans="1:40" ht="57.6" x14ac:dyDescent="0.3">
      <c r="A1645" t="s">
        <v>8078</v>
      </c>
      <c r="B1645" s="2" t="s">
        <v>15</v>
      </c>
      <c r="C1645" s="3">
        <v>40025</v>
      </c>
      <c r="D1645" t="s">
        <v>25</v>
      </c>
      <c r="E1645" t="s">
        <v>8079</v>
      </c>
      <c r="F1645" t="s">
        <v>3840</v>
      </c>
      <c r="G1645" t="s">
        <v>8080</v>
      </c>
      <c r="H1645" s="2" t="s">
        <v>797</v>
      </c>
      <c r="I1645" s="2" t="s">
        <v>30</v>
      </c>
      <c r="J1645" s="1" t="s">
        <v>8081</v>
      </c>
      <c r="K1645" s="1">
        <f t="shared" si="113"/>
        <v>1</v>
      </c>
      <c r="L1645" s="1">
        <f t="shared" si="113"/>
        <v>0</v>
      </c>
      <c r="M1645" s="1">
        <f t="shared" si="113"/>
        <v>0</v>
      </c>
      <c r="N1645" s="1">
        <f t="shared" si="112"/>
        <v>0</v>
      </c>
      <c r="O1645" s="1">
        <f t="shared" si="114"/>
        <v>1</v>
      </c>
      <c r="P1645" s="1" t="s">
        <v>18346</v>
      </c>
      <c r="Q1645" s="1" t="s">
        <v>18355</v>
      </c>
      <c r="R1645" s="1">
        <v>778</v>
      </c>
      <c r="S1645" s="9">
        <f t="shared" si="116"/>
        <v>580.15460000000007</v>
      </c>
      <c r="T1645" s="3">
        <v>44405</v>
      </c>
      <c r="U1645" s="8" t="s">
        <v>8082</v>
      </c>
      <c r="V1645" s="3">
        <v>44771</v>
      </c>
      <c r="W1645" s="8" t="s">
        <v>8083</v>
      </c>
      <c r="X1645" s="8">
        <v>9.5</v>
      </c>
      <c r="Y1645" s="10">
        <f t="shared" si="115"/>
        <v>5511.4687000000004</v>
      </c>
      <c r="Z1645" s="10">
        <f>IFERROR(INDEX(EFs!B:B,MATCH(P1645,EFs!A:A,0))*Dataset!Y1645/1000,0)</f>
        <v>5.0065791513930735</v>
      </c>
      <c r="AA1645">
        <v>32.939813999999998</v>
      </c>
      <c r="AB1645">
        <v>-117.080753</v>
      </c>
      <c r="AC1645">
        <v>0.6</v>
      </c>
      <c r="AD1645" t="s">
        <v>18429</v>
      </c>
      <c r="AE1645">
        <v>11598</v>
      </c>
      <c r="AF1645" t="s">
        <v>18699</v>
      </c>
      <c r="AI1645" t="s">
        <v>18389</v>
      </c>
      <c r="AJ1645" t="s">
        <v>18390</v>
      </c>
      <c r="AK1645" t="s">
        <v>18391</v>
      </c>
      <c r="AL1645">
        <v>92128</v>
      </c>
      <c r="AM1645" t="s">
        <v>18392</v>
      </c>
      <c r="AN1645" t="s">
        <v>18407</v>
      </c>
    </row>
    <row r="1646" spans="1:40" ht="28.8" x14ac:dyDescent="0.3">
      <c r="A1646" t="s">
        <v>8084</v>
      </c>
      <c r="B1646" s="2" t="s">
        <v>15</v>
      </c>
      <c r="C1646" s="3">
        <v>40025</v>
      </c>
      <c r="D1646" t="s">
        <v>25</v>
      </c>
      <c r="E1646" t="s">
        <v>8003</v>
      </c>
      <c r="F1646" t="s">
        <v>8004</v>
      </c>
      <c r="G1646" t="s">
        <v>8005</v>
      </c>
      <c r="H1646" s="2" t="s">
        <v>554</v>
      </c>
      <c r="I1646" s="2" t="s">
        <v>84</v>
      </c>
      <c r="J1646" s="1" t="s">
        <v>8085</v>
      </c>
      <c r="K1646" s="1">
        <f t="shared" si="113"/>
        <v>1</v>
      </c>
      <c r="L1646" s="1">
        <f t="shared" si="113"/>
        <v>0</v>
      </c>
      <c r="M1646" s="1">
        <f t="shared" si="113"/>
        <v>0</v>
      </c>
      <c r="N1646" s="1">
        <f t="shared" si="112"/>
        <v>0</v>
      </c>
      <c r="O1646" s="1">
        <f t="shared" si="114"/>
        <v>1</v>
      </c>
      <c r="P1646" s="1" t="s">
        <v>18346</v>
      </c>
      <c r="Q1646" s="1">
        <v>15</v>
      </c>
      <c r="R1646" s="1" t="s">
        <v>18352</v>
      </c>
      <c r="S1646" s="9">
        <f t="shared" si="116"/>
        <v>15</v>
      </c>
      <c r="T1646" s="8"/>
      <c r="U1646" s="8"/>
      <c r="V1646" s="8"/>
      <c r="W1646" s="8"/>
      <c r="X1646" s="8"/>
      <c r="Y1646" s="10">
        <f t="shared" si="115"/>
        <v>0</v>
      </c>
      <c r="Z1646" s="10">
        <f>IFERROR(INDEX(EFs!B:B,MATCH(P1646,EFs!A:A,0))*Dataset!Y1646/1000,0)</f>
        <v>0</v>
      </c>
      <c r="AA1646">
        <v>32.685409999999997</v>
      </c>
      <c r="AB1646">
        <v>-117.082387</v>
      </c>
      <c r="AC1646">
        <v>1</v>
      </c>
      <c r="AD1646" t="s">
        <v>18387</v>
      </c>
      <c r="AE1646">
        <v>2400</v>
      </c>
      <c r="AF1646" t="s">
        <v>19174</v>
      </c>
      <c r="AI1646" t="s">
        <v>18491</v>
      </c>
      <c r="AJ1646" t="s">
        <v>18390</v>
      </c>
      <c r="AK1646" t="s">
        <v>18391</v>
      </c>
      <c r="AL1646">
        <v>91950</v>
      </c>
      <c r="AM1646" t="s">
        <v>18392</v>
      </c>
      <c r="AN1646" t="s">
        <v>18393</v>
      </c>
    </row>
    <row r="1647" spans="1:40" ht="57.6" x14ac:dyDescent="0.3">
      <c r="A1647" t="s">
        <v>8086</v>
      </c>
      <c r="B1647" s="2" t="s">
        <v>15</v>
      </c>
      <c r="C1647" s="3">
        <v>40025</v>
      </c>
      <c r="D1647" t="s">
        <v>25</v>
      </c>
      <c r="E1647" t="s">
        <v>5358</v>
      </c>
      <c r="F1647" t="s">
        <v>5359</v>
      </c>
      <c r="G1647" t="s">
        <v>5360</v>
      </c>
      <c r="H1647" s="2" t="s">
        <v>147</v>
      </c>
      <c r="I1647" s="2" t="s">
        <v>53</v>
      </c>
      <c r="J1647" s="1" t="s">
        <v>8087</v>
      </c>
      <c r="K1647" s="1">
        <f t="shared" si="113"/>
        <v>1</v>
      </c>
      <c r="L1647" s="1">
        <f t="shared" si="113"/>
        <v>0</v>
      </c>
      <c r="M1647" s="1">
        <f t="shared" si="113"/>
        <v>0</v>
      </c>
      <c r="N1647" s="1">
        <f t="shared" si="112"/>
        <v>0</v>
      </c>
      <c r="O1647" s="1">
        <f t="shared" si="114"/>
        <v>1</v>
      </c>
      <c r="P1647" s="1" t="s">
        <v>18346</v>
      </c>
      <c r="Q1647" s="1">
        <v>800</v>
      </c>
      <c r="R1647" s="1">
        <v>1115</v>
      </c>
      <c r="S1647" s="9">
        <f t="shared" si="116"/>
        <v>800</v>
      </c>
      <c r="T1647" s="3">
        <v>44677</v>
      </c>
      <c r="U1647" s="8" t="s">
        <v>8088</v>
      </c>
      <c r="V1647" s="3">
        <v>44677</v>
      </c>
      <c r="W1647" s="8" t="s">
        <v>8089</v>
      </c>
      <c r="X1647" s="8">
        <v>2.65</v>
      </c>
      <c r="Y1647" s="10">
        <f t="shared" si="115"/>
        <v>2120</v>
      </c>
      <c r="Z1647" s="10">
        <f>IFERROR(INDEX(EFs!B:B,MATCH(P1647,EFs!A:A,0))*Dataset!Y1647/1000,0)</f>
        <v>1.9257929925200001</v>
      </c>
      <c r="AA1647">
        <v>33.189413000000002</v>
      </c>
      <c r="AB1647">
        <v>-117.255804</v>
      </c>
      <c r="AC1647">
        <v>1</v>
      </c>
      <c r="AD1647" t="s">
        <v>18387</v>
      </c>
      <c r="AE1647">
        <v>325</v>
      </c>
      <c r="AF1647" t="s">
        <v>18419</v>
      </c>
      <c r="AI1647" t="s">
        <v>18416</v>
      </c>
      <c r="AJ1647" t="s">
        <v>18390</v>
      </c>
      <c r="AK1647" t="s">
        <v>18391</v>
      </c>
      <c r="AL1647">
        <v>92081</v>
      </c>
      <c r="AM1647" t="s">
        <v>18392</v>
      </c>
      <c r="AN1647" t="s">
        <v>18393</v>
      </c>
    </row>
    <row r="1648" spans="1:40" ht="28.8" x14ac:dyDescent="0.3">
      <c r="A1648" t="s">
        <v>8090</v>
      </c>
      <c r="B1648" s="2" t="s">
        <v>15</v>
      </c>
      <c r="C1648" s="3">
        <v>40025</v>
      </c>
      <c r="D1648" t="s">
        <v>25</v>
      </c>
      <c r="E1648" t="s">
        <v>8091</v>
      </c>
      <c r="F1648" t="s">
        <v>8092</v>
      </c>
      <c r="G1648" t="s">
        <v>8093</v>
      </c>
      <c r="H1648" s="2" t="s">
        <v>201</v>
      </c>
      <c r="I1648" s="2" t="s">
        <v>46</v>
      </c>
      <c r="J1648" s="1" t="s">
        <v>8094</v>
      </c>
      <c r="K1648" s="1">
        <f t="shared" si="113"/>
        <v>1</v>
      </c>
      <c r="L1648" s="1">
        <f t="shared" si="113"/>
        <v>0</v>
      </c>
      <c r="M1648" s="1">
        <f t="shared" si="113"/>
        <v>0</v>
      </c>
      <c r="N1648" s="1">
        <f t="shared" si="112"/>
        <v>0</v>
      </c>
      <c r="O1648" s="1">
        <f t="shared" si="114"/>
        <v>1</v>
      </c>
      <c r="P1648" s="1" t="s">
        <v>18346</v>
      </c>
      <c r="Q1648" s="1" t="s">
        <v>18355</v>
      </c>
      <c r="R1648" s="1">
        <v>1000</v>
      </c>
      <c r="S1648" s="9">
        <f t="shared" si="116"/>
        <v>745.7</v>
      </c>
      <c r="T1648" s="3">
        <v>44629</v>
      </c>
      <c r="U1648" s="8" t="s">
        <v>8095</v>
      </c>
      <c r="V1648" s="3">
        <v>44629</v>
      </c>
      <c r="W1648" s="8" t="s">
        <v>8096</v>
      </c>
      <c r="X1648" s="8">
        <v>6.51</v>
      </c>
      <c r="Y1648" s="10">
        <f t="shared" si="115"/>
        <v>4854.5070000000005</v>
      </c>
      <c r="Z1648" s="10">
        <f>IFERROR(INDEX(EFs!B:B,MATCH(P1648,EFs!A:A,0))*Dataset!Y1648/1000,0)</f>
        <v>4.4097997937449476</v>
      </c>
      <c r="AA1648">
        <v>32.896501999999998</v>
      </c>
      <c r="AB1648">
        <v>-117.242644</v>
      </c>
      <c r="AC1648">
        <v>1</v>
      </c>
      <c r="AD1648" t="s">
        <v>18387</v>
      </c>
      <c r="AE1648">
        <v>10666</v>
      </c>
      <c r="AF1648" t="s">
        <v>18493</v>
      </c>
      <c r="AI1648" t="s">
        <v>18428</v>
      </c>
      <c r="AJ1648" t="s">
        <v>18390</v>
      </c>
      <c r="AK1648" t="s">
        <v>18391</v>
      </c>
      <c r="AL1648">
        <v>92037</v>
      </c>
      <c r="AM1648" t="s">
        <v>18392</v>
      </c>
      <c r="AN1648" t="s">
        <v>18393</v>
      </c>
    </row>
    <row r="1649" spans="1:40" ht="28.8" x14ac:dyDescent="0.3">
      <c r="A1649" t="s">
        <v>8097</v>
      </c>
      <c r="B1649" s="2" t="s">
        <v>15</v>
      </c>
      <c r="C1649" s="3">
        <v>40025</v>
      </c>
      <c r="D1649" t="s">
        <v>25</v>
      </c>
      <c r="E1649" t="s">
        <v>8091</v>
      </c>
      <c r="F1649" t="s">
        <v>8092</v>
      </c>
      <c r="G1649" t="s">
        <v>8093</v>
      </c>
      <c r="H1649" s="2" t="s">
        <v>201</v>
      </c>
      <c r="I1649" s="2" t="s">
        <v>46</v>
      </c>
      <c r="J1649" s="1" t="s">
        <v>8098</v>
      </c>
      <c r="K1649" s="1">
        <f t="shared" si="113"/>
        <v>1</v>
      </c>
      <c r="L1649" s="1">
        <f t="shared" si="113"/>
        <v>0</v>
      </c>
      <c r="M1649" s="1">
        <f t="shared" si="113"/>
        <v>0</v>
      </c>
      <c r="N1649" s="1">
        <f t="shared" si="112"/>
        <v>0</v>
      </c>
      <c r="O1649" s="1">
        <f t="shared" si="114"/>
        <v>1</v>
      </c>
      <c r="P1649" s="1" t="s">
        <v>18346</v>
      </c>
      <c r="Q1649" s="1" t="s">
        <v>18355</v>
      </c>
      <c r="R1649" s="1">
        <v>1000</v>
      </c>
      <c r="S1649" s="9">
        <f t="shared" si="116"/>
        <v>745.7</v>
      </c>
      <c r="T1649" s="3">
        <v>44629</v>
      </c>
      <c r="U1649" s="8" t="s">
        <v>8099</v>
      </c>
      <c r="V1649" s="3">
        <v>44629</v>
      </c>
      <c r="W1649" s="8" t="s">
        <v>8100</v>
      </c>
      <c r="X1649" s="8">
        <v>7.61</v>
      </c>
      <c r="Y1649" s="10">
        <f t="shared" si="115"/>
        <v>5674.777000000001</v>
      </c>
      <c r="Z1649" s="10">
        <f>IFERROR(INDEX(EFs!B:B,MATCH(P1649,EFs!A:A,0))*Dataset!Y1649/1000,0)</f>
        <v>5.154927255053618</v>
      </c>
      <c r="AA1649">
        <v>32.896501999999998</v>
      </c>
      <c r="AB1649">
        <v>-117.242644</v>
      </c>
      <c r="AC1649">
        <v>1</v>
      </c>
      <c r="AD1649" t="s">
        <v>18387</v>
      </c>
      <c r="AE1649">
        <v>10666</v>
      </c>
      <c r="AF1649" t="s">
        <v>18493</v>
      </c>
      <c r="AI1649" t="s">
        <v>18428</v>
      </c>
      <c r="AJ1649" t="s">
        <v>18390</v>
      </c>
      <c r="AK1649" t="s">
        <v>18391</v>
      </c>
      <c r="AL1649">
        <v>92037</v>
      </c>
      <c r="AM1649" t="s">
        <v>18392</v>
      </c>
      <c r="AN1649" t="s">
        <v>18393</v>
      </c>
    </row>
    <row r="1650" spans="1:40" ht="28.8" x14ac:dyDescent="0.3">
      <c r="A1650" t="s">
        <v>8101</v>
      </c>
      <c r="B1650" s="2" t="s">
        <v>15</v>
      </c>
      <c r="C1650" s="3">
        <v>40025</v>
      </c>
      <c r="D1650" t="s">
        <v>25</v>
      </c>
      <c r="E1650" t="s">
        <v>1036</v>
      </c>
      <c r="F1650" t="s">
        <v>27</v>
      </c>
      <c r="G1650" t="s">
        <v>8102</v>
      </c>
      <c r="H1650" s="2" t="s">
        <v>781</v>
      </c>
      <c r="I1650" s="2" t="s">
        <v>782</v>
      </c>
      <c r="J1650" s="1" t="s">
        <v>8103</v>
      </c>
      <c r="K1650" s="1">
        <f t="shared" si="113"/>
        <v>1</v>
      </c>
      <c r="L1650" s="1">
        <f t="shared" si="113"/>
        <v>0</v>
      </c>
      <c r="M1650" s="1">
        <f t="shared" si="113"/>
        <v>0</v>
      </c>
      <c r="N1650" s="1">
        <f t="shared" si="112"/>
        <v>0</v>
      </c>
      <c r="O1650" s="1">
        <f t="shared" si="114"/>
        <v>1</v>
      </c>
      <c r="P1650" s="1" t="s">
        <v>18346</v>
      </c>
      <c r="Q1650" s="1" t="s">
        <v>18355</v>
      </c>
      <c r="R1650" s="1">
        <v>2535</v>
      </c>
      <c r="S1650" s="9">
        <f t="shared" si="116"/>
        <v>1890.3495</v>
      </c>
      <c r="T1650" s="3">
        <v>44452</v>
      </c>
      <c r="U1650" s="8" t="s">
        <v>8104</v>
      </c>
      <c r="V1650" s="3">
        <v>44452</v>
      </c>
      <c r="W1650" s="8" t="s">
        <v>635</v>
      </c>
      <c r="X1650" s="8">
        <v>11</v>
      </c>
      <c r="Y1650" s="10">
        <f t="shared" si="115"/>
        <v>20793.844499999999</v>
      </c>
      <c r="Z1650" s="10">
        <f>IFERROR(INDEX(EFs!B:B,MATCH(P1650,EFs!A:A,0))*Dataset!Y1650/1000,0)</f>
        <v>18.888981144174785</v>
      </c>
      <c r="AA1650">
        <v>32.875557000000001</v>
      </c>
      <c r="AB1650">
        <v>-117.21781</v>
      </c>
      <c r="AC1650">
        <v>0.9</v>
      </c>
      <c r="AD1650" t="s">
        <v>18387</v>
      </c>
      <c r="AE1650">
        <v>9341</v>
      </c>
      <c r="AF1650" t="s">
        <v>18926</v>
      </c>
      <c r="AI1650" t="s">
        <v>18428</v>
      </c>
      <c r="AJ1650" t="s">
        <v>18390</v>
      </c>
      <c r="AK1650" t="s">
        <v>18391</v>
      </c>
      <c r="AL1650">
        <v>92037</v>
      </c>
      <c r="AM1650" t="s">
        <v>18392</v>
      </c>
      <c r="AN1650" t="s">
        <v>18393</v>
      </c>
    </row>
    <row r="1651" spans="1:40" ht="28.8" x14ac:dyDescent="0.3">
      <c r="A1651" t="s">
        <v>8105</v>
      </c>
      <c r="B1651" s="2" t="s">
        <v>15</v>
      </c>
      <c r="C1651" s="3">
        <v>40025</v>
      </c>
      <c r="D1651" t="s">
        <v>25</v>
      </c>
      <c r="E1651" t="s">
        <v>1667</v>
      </c>
      <c r="F1651" t="s">
        <v>8106</v>
      </c>
      <c r="G1651" t="s">
        <v>8107</v>
      </c>
      <c r="H1651" s="2" t="s">
        <v>106</v>
      </c>
      <c r="I1651" s="2" t="s">
        <v>107</v>
      </c>
      <c r="J1651" s="1" t="s">
        <v>8108</v>
      </c>
      <c r="K1651" s="1">
        <f t="shared" si="113"/>
        <v>1</v>
      </c>
      <c r="L1651" s="1">
        <f t="shared" si="113"/>
        <v>0</v>
      </c>
      <c r="M1651" s="1">
        <f t="shared" si="113"/>
        <v>0</v>
      </c>
      <c r="N1651" s="1">
        <f t="shared" si="112"/>
        <v>0</v>
      </c>
      <c r="O1651" s="1">
        <f t="shared" si="114"/>
        <v>1</v>
      </c>
      <c r="P1651" s="1" t="s">
        <v>18346</v>
      </c>
      <c r="Q1651" s="1" t="s">
        <v>18355</v>
      </c>
      <c r="R1651" s="1" t="s">
        <v>18352</v>
      </c>
      <c r="S1651" s="9" t="str">
        <f t="shared" si="116"/>
        <v>Unknown</v>
      </c>
      <c r="T1651" s="3">
        <v>44372</v>
      </c>
      <c r="U1651" s="8" t="s">
        <v>8109</v>
      </c>
      <c r="V1651" s="3">
        <v>44372</v>
      </c>
      <c r="W1651" s="8" t="s">
        <v>8110</v>
      </c>
      <c r="X1651" s="8">
        <v>3</v>
      </c>
      <c r="Y1651" s="10" t="e">
        <f t="shared" si="115"/>
        <v>#VALUE!</v>
      </c>
      <c r="Z1651" s="10">
        <f>IFERROR(INDEX(EFs!B:B,MATCH(P1651,EFs!A:A,0))*Dataset!Y1651/1000,0)</f>
        <v>0</v>
      </c>
      <c r="AA1651">
        <v>32.809055000000001</v>
      </c>
      <c r="AB1651">
        <v>-117.135914</v>
      </c>
      <c r="AC1651">
        <v>1</v>
      </c>
      <c r="AD1651" t="s">
        <v>18387</v>
      </c>
      <c r="AE1651">
        <v>8929</v>
      </c>
      <c r="AF1651" t="s">
        <v>18556</v>
      </c>
      <c r="AG1651" t="s">
        <v>18510</v>
      </c>
      <c r="AH1651" t="s">
        <v>155</v>
      </c>
      <c r="AI1651" t="s">
        <v>18389</v>
      </c>
      <c r="AJ1651" t="s">
        <v>18390</v>
      </c>
      <c r="AK1651" t="s">
        <v>18391</v>
      </c>
      <c r="AL1651">
        <v>92123</v>
      </c>
      <c r="AM1651" t="s">
        <v>18392</v>
      </c>
      <c r="AN1651" t="s">
        <v>18393</v>
      </c>
    </row>
    <row r="1652" spans="1:40" ht="28.8" x14ac:dyDescent="0.3">
      <c r="A1652" t="s">
        <v>8111</v>
      </c>
      <c r="B1652" s="2" t="s">
        <v>15</v>
      </c>
      <c r="C1652" s="3">
        <v>40025</v>
      </c>
      <c r="D1652" t="s">
        <v>193</v>
      </c>
      <c r="E1652" t="s">
        <v>8112</v>
      </c>
      <c r="F1652" t="s">
        <v>8113</v>
      </c>
      <c r="G1652" t="s">
        <v>8114</v>
      </c>
      <c r="H1652" s="2" t="s">
        <v>1542</v>
      </c>
      <c r="I1652" s="2" t="s">
        <v>236</v>
      </c>
      <c r="J1652" s="1" t="s">
        <v>8115</v>
      </c>
      <c r="K1652" s="1">
        <f t="shared" si="113"/>
        <v>1</v>
      </c>
      <c r="L1652" s="1">
        <f t="shared" si="113"/>
        <v>0</v>
      </c>
      <c r="M1652" s="1">
        <f t="shared" si="113"/>
        <v>0</v>
      </c>
      <c r="N1652" s="1">
        <f t="shared" si="112"/>
        <v>0</v>
      </c>
      <c r="O1652" s="1">
        <f t="shared" si="114"/>
        <v>1</v>
      </c>
      <c r="P1652" s="1" t="s">
        <v>18346</v>
      </c>
      <c r="Q1652" s="1">
        <v>200</v>
      </c>
      <c r="R1652" s="1">
        <v>315</v>
      </c>
      <c r="S1652" s="9">
        <f t="shared" si="116"/>
        <v>200</v>
      </c>
      <c r="T1652" s="3">
        <v>44412</v>
      </c>
      <c r="U1652" s="8" t="s">
        <v>8116</v>
      </c>
      <c r="V1652" s="3">
        <v>44425</v>
      </c>
      <c r="W1652" s="8" t="s">
        <v>8117</v>
      </c>
      <c r="X1652" s="8">
        <v>29.6</v>
      </c>
      <c r="Y1652" s="10">
        <f t="shared" si="115"/>
        <v>5920</v>
      </c>
      <c r="Z1652" s="10">
        <f>IFERROR(INDEX(EFs!B:B,MATCH(P1652,EFs!A:A,0))*Dataset!Y1652/1000,0)</f>
        <v>5.3776860923200003</v>
      </c>
      <c r="AA1652">
        <v>32.826703000000002</v>
      </c>
      <c r="AB1652">
        <v>-117.161477</v>
      </c>
      <c r="AC1652">
        <v>1</v>
      </c>
      <c r="AD1652" t="s">
        <v>18387</v>
      </c>
      <c r="AE1652">
        <v>7191</v>
      </c>
      <c r="AF1652" t="s">
        <v>18595</v>
      </c>
      <c r="AI1652" t="s">
        <v>18389</v>
      </c>
      <c r="AJ1652" t="s">
        <v>18390</v>
      </c>
      <c r="AK1652" t="s">
        <v>18391</v>
      </c>
      <c r="AL1652">
        <v>92111</v>
      </c>
      <c r="AM1652" t="s">
        <v>18392</v>
      </c>
      <c r="AN1652" t="s">
        <v>18393</v>
      </c>
    </row>
    <row r="1653" spans="1:40" ht="28.8" x14ac:dyDescent="0.3">
      <c r="A1653" t="s">
        <v>8118</v>
      </c>
      <c r="B1653" s="2" t="s">
        <v>15</v>
      </c>
      <c r="C1653" s="3">
        <v>40025</v>
      </c>
      <c r="D1653" t="s">
        <v>25</v>
      </c>
      <c r="E1653" t="s">
        <v>1036</v>
      </c>
      <c r="F1653" t="s">
        <v>27</v>
      </c>
      <c r="G1653" t="s">
        <v>8119</v>
      </c>
      <c r="H1653" s="2" t="s">
        <v>45</v>
      </c>
      <c r="I1653" s="2" t="s">
        <v>46</v>
      </c>
      <c r="J1653" s="1" t="s">
        <v>8120</v>
      </c>
      <c r="K1653" s="1">
        <f t="shared" si="113"/>
        <v>1</v>
      </c>
      <c r="L1653" s="1">
        <f t="shared" si="113"/>
        <v>0</v>
      </c>
      <c r="M1653" s="1">
        <f t="shared" si="113"/>
        <v>0</v>
      </c>
      <c r="N1653" s="1">
        <f t="shared" si="112"/>
        <v>0</v>
      </c>
      <c r="O1653" s="1">
        <f t="shared" si="114"/>
        <v>1</v>
      </c>
      <c r="P1653" s="1" t="s">
        <v>18346</v>
      </c>
      <c r="Q1653" s="1">
        <v>115</v>
      </c>
      <c r="R1653" s="1">
        <v>212</v>
      </c>
      <c r="S1653" s="9">
        <f t="shared" si="116"/>
        <v>115</v>
      </c>
      <c r="T1653" s="8"/>
      <c r="U1653" s="8"/>
      <c r="V1653" s="8"/>
      <c r="W1653" s="8"/>
      <c r="X1653" s="8"/>
      <c r="Y1653" s="10">
        <f t="shared" si="115"/>
        <v>0</v>
      </c>
      <c r="Z1653" s="10">
        <f>IFERROR(INDEX(EFs!B:B,MATCH(P1653,EFs!A:A,0))*Dataset!Y1653/1000,0)</f>
        <v>0</v>
      </c>
      <c r="AA1653">
        <v>32.796644999999998</v>
      </c>
      <c r="AB1653">
        <v>-117.249928</v>
      </c>
      <c r="AC1653">
        <v>1</v>
      </c>
      <c r="AD1653" t="s">
        <v>18387</v>
      </c>
      <c r="AE1653">
        <v>1075</v>
      </c>
      <c r="AF1653" t="s">
        <v>19179</v>
      </c>
      <c r="AI1653" t="s">
        <v>18389</v>
      </c>
      <c r="AJ1653" t="s">
        <v>18390</v>
      </c>
      <c r="AK1653" t="s">
        <v>18391</v>
      </c>
      <c r="AL1653">
        <v>92109</v>
      </c>
      <c r="AM1653" t="s">
        <v>18392</v>
      </c>
      <c r="AN1653" t="s">
        <v>18393</v>
      </c>
    </row>
    <row r="1654" spans="1:40" ht="28.8" x14ac:dyDescent="0.3">
      <c r="A1654" t="s">
        <v>8121</v>
      </c>
      <c r="B1654" s="2" t="s">
        <v>15</v>
      </c>
      <c r="C1654" s="3">
        <v>40025</v>
      </c>
      <c r="D1654" t="s">
        <v>25</v>
      </c>
      <c r="E1654" t="s">
        <v>8122</v>
      </c>
      <c r="F1654" t="s">
        <v>559</v>
      </c>
      <c r="G1654" t="s">
        <v>8123</v>
      </c>
      <c r="H1654" s="2" t="s">
        <v>669</v>
      </c>
      <c r="I1654" s="2" t="s">
        <v>236</v>
      </c>
      <c r="J1654" s="1" t="s">
        <v>8124</v>
      </c>
      <c r="K1654" s="1">
        <f t="shared" si="113"/>
        <v>1</v>
      </c>
      <c r="L1654" s="1">
        <f t="shared" si="113"/>
        <v>0</v>
      </c>
      <c r="M1654" s="1">
        <f t="shared" si="113"/>
        <v>0</v>
      </c>
      <c r="N1654" s="1">
        <f t="shared" si="112"/>
        <v>0</v>
      </c>
      <c r="O1654" s="1">
        <f t="shared" si="114"/>
        <v>1</v>
      </c>
      <c r="P1654" s="1" t="s">
        <v>18346</v>
      </c>
      <c r="Q1654" s="1" t="s">
        <v>18355</v>
      </c>
      <c r="R1654" s="1">
        <v>1456</v>
      </c>
      <c r="S1654" s="9">
        <f t="shared" si="116"/>
        <v>1085.7392</v>
      </c>
      <c r="T1654" s="3">
        <v>44561</v>
      </c>
      <c r="U1654" s="8" t="s">
        <v>8125</v>
      </c>
      <c r="V1654" s="3">
        <v>44769</v>
      </c>
      <c r="W1654" s="8" t="s">
        <v>8126</v>
      </c>
      <c r="X1654" s="8">
        <v>23</v>
      </c>
      <c r="Y1654" s="10">
        <f t="shared" si="115"/>
        <v>24972.0016</v>
      </c>
      <c r="Z1654" s="10">
        <f>IFERROR(INDEX(EFs!B:B,MATCH(P1654,EFs!A:A,0))*Dataset!Y1654/1000,0)</f>
        <v>22.684389476640675</v>
      </c>
      <c r="AA1654">
        <v>32.749364999999997</v>
      </c>
      <c r="AB1654">
        <v>-117.15994499999999</v>
      </c>
      <c r="AC1654">
        <v>1</v>
      </c>
      <c r="AD1654" t="s">
        <v>18387</v>
      </c>
      <c r="AE1654">
        <v>555</v>
      </c>
      <c r="AF1654" t="s">
        <v>18916</v>
      </c>
      <c r="AI1654" t="s">
        <v>18389</v>
      </c>
      <c r="AJ1654" t="s">
        <v>18390</v>
      </c>
      <c r="AK1654" t="s">
        <v>18391</v>
      </c>
      <c r="AL1654">
        <v>92103</v>
      </c>
      <c r="AM1654" t="s">
        <v>18392</v>
      </c>
      <c r="AN1654" t="s">
        <v>18393</v>
      </c>
    </row>
    <row r="1655" spans="1:40" ht="43.2" x14ac:dyDescent="0.3">
      <c r="A1655" t="s">
        <v>8127</v>
      </c>
      <c r="B1655" s="2" t="s">
        <v>15</v>
      </c>
      <c r="C1655" s="3">
        <v>40025</v>
      </c>
      <c r="D1655" t="s">
        <v>25</v>
      </c>
      <c r="E1655" t="s">
        <v>8128</v>
      </c>
      <c r="F1655" t="s">
        <v>559</v>
      </c>
      <c r="G1655" t="s">
        <v>8129</v>
      </c>
      <c r="H1655" s="2" t="s">
        <v>1436</v>
      </c>
      <c r="I1655" s="2" t="s">
        <v>98</v>
      </c>
      <c r="J1655" s="1" t="s">
        <v>8130</v>
      </c>
      <c r="K1655" s="1">
        <f t="shared" si="113"/>
        <v>1</v>
      </c>
      <c r="L1655" s="1">
        <f t="shared" si="113"/>
        <v>0</v>
      </c>
      <c r="M1655" s="1">
        <f t="shared" si="113"/>
        <v>0</v>
      </c>
      <c r="N1655" s="1">
        <f t="shared" si="112"/>
        <v>0</v>
      </c>
      <c r="O1655" s="1">
        <f t="shared" si="114"/>
        <v>1</v>
      </c>
      <c r="P1655" s="1" t="s">
        <v>18346</v>
      </c>
      <c r="Q1655" s="1">
        <v>750</v>
      </c>
      <c r="R1655" s="1">
        <v>1106</v>
      </c>
      <c r="S1655" s="9">
        <f t="shared" si="116"/>
        <v>750</v>
      </c>
      <c r="T1655" s="3">
        <v>44630</v>
      </c>
      <c r="U1655" s="8" t="s">
        <v>8131</v>
      </c>
      <c r="V1655" s="3">
        <v>44630</v>
      </c>
      <c r="W1655" s="8" t="s">
        <v>8132</v>
      </c>
      <c r="X1655" s="8">
        <v>4</v>
      </c>
      <c r="Y1655" s="10">
        <f t="shared" si="115"/>
        <v>3000</v>
      </c>
      <c r="Z1655" s="10">
        <f>IFERROR(INDEX(EFs!B:B,MATCH(P1655,EFs!A:A,0))*Dataset!Y1655/1000,0)</f>
        <v>2.7251787629999997</v>
      </c>
      <c r="AA1655">
        <v>33.178528</v>
      </c>
      <c r="AB1655">
        <v>-117.340429</v>
      </c>
      <c r="AC1655">
        <v>1</v>
      </c>
      <c r="AD1655" t="s">
        <v>18394</v>
      </c>
      <c r="AE1655">
        <v>2140</v>
      </c>
      <c r="AF1655" t="s">
        <v>19180</v>
      </c>
      <c r="AI1655" t="s">
        <v>18509</v>
      </c>
      <c r="AJ1655" t="s">
        <v>18390</v>
      </c>
      <c r="AK1655" t="s">
        <v>18391</v>
      </c>
      <c r="AL1655">
        <v>92008</v>
      </c>
      <c r="AM1655" t="s">
        <v>18392</v>
      </c>
      <c r="AN1655" t="s">
        <v>18397</v>
      </c>
    </row>
    <row r="1656" spans="1:40" ht="43.2" x14ac:dyDescent="0.3">
      <c r="A1656" t="s">
        <v>8133</v>
      </c>
      <c r="B1656" s="2" t="s">
        <v>15</v>
      </c>
      <c r="C1656" s="3">
        <v>40025</v>
      </c>
      <c r="D1656" t="s">
        <v>25</v>
      </c>
      <c r="E1656" t="s">
        <v>8128</v>
      </c>
      <c r="F1656" t="s">
        <v>27</v>
      </c>
      <c r="G1656" t="s">
        <v>8129</v>
      </c>
      <c r="H1656" s="2" t="s">
        <v>1436</v>
      </c>
      <c r="I1656" s="2" t="s">
        <v>98</v>
      </c>
      <c r="J1656" s="1" t="s">
        <v>8134</v>
      </c>
      <c r="K1656" s="1">
        <f t="shared" si="113"/>
        <v>1</v>
      </c>
      <c r="L1656" s="1">
        <f t="shared" si="113"/>
        <v>0</v>
      </c>
      <c r="M1656" s="1">
        <f t="shared" si="113"/>
        <v>0</v>
      </c>
      <c r="N1656" s="1">
        <f t="shared" si="112"/>
        <v>0</v>
      </c>
      <c r="O1656" s="1">
        <f t="shared" si="114"/>
        <v>1</v>
      </c>
      <c r="P1656" s="1" t="s">
        <v>18346</v>
      </c>
      <c r="Q1656" s="1">
        <v>750</v>
      </c>
      <c r="R1656" s="1">
        <v>1106</v>
      </c>
      <c r="S1656" s="9">
        <f t="shared" si="116"/>
        <v>750</v>
      </c>
      <c r="T1656" s="3">
        <v>44629</v>
      </c>
      <c r="U1656" s="8" t="s">
        <v>4935</v>
      </c>
      <c r="V1656" s="3">
        <v>44629</v>
      </c>
      <c r="W1656" s="8" t="s">
        <v>8135</v>
      </c>
      <c r="X1656" s="8">
        <v>4</v>
      </c>
      <c r="Y1656" s="10">
        <f t="shared" si="115"/>
        <v>3000</v>
      </c>
      <c r="Z1656" s="10">
        <f>IFERROR(INDEX(EFs!B:B,MATCH(P1656,EFs!A:A,0))*Dataset!Y1656/1000,0)</f>
        <v>2.7251787629999997</v>
      </c>
      <c r="AA1656">
        <v>33.178528</v>
      </c>
      <c r="AB1656">
        <v>-117.340429</v>
      </c>
      <c r="AC1656">
        <v>1</v>
      </c>
      <c r="AD1656" t="s">
        <v>18394</v>
      </c>
      <c r="AE1656">
        <v>2140</v>
      </c>
      <c r="AF1656" t="s">
        <v>19180</v>
      </c>
      <c r="AI1656" t="s">
        <v>18509</v>
      </c>
      <c r="AJ1656" t="s">
        <v>18390</v>
      </c>
      <c r="AK1656" t="s">
        <v>18391</v>
      </c>
      <c r="AL1656">
        <v>92008</v>
      </c>
      <c r="AM1656" t="s">
        <v>18392</v>
      </c>
      <c r="AN1656" t="s">
        <v>18397</v>
      </c>
    </row>
    <row r="1657" spans="1:40" ht="43.2" x14ac:dyDescent="0.3">
      <c r="A1657" t="s">
        <v>8136</v>
      </c>
      <c r="B1657" s="2" t="s">
        <v>15</v>
      </c>
      <c r="C1657" s="3">
        <v>40025</v>
      </c>
      <c r="D1657" t="s">
        <v>25</v>
      </c>
      <c r="E1657" t="s">
        <v>3816</v>
      </c>
      <c r="F1657" t="s">
        <v>72</v>
      </c>
      <c r="G1657" t="s">
        <v>3817</v>
      </c>
      <c r="H1657" s="2" t="s">
        <v>320</v>
      </c>
      <c r="I1657" s="2" t="s">
        <v>46</v>
      </c>
      <c r="J1657" s="1" t="s">
        <v>8137</v>
      </c>
      <c r="K1657" s="1">
        <f t="shared" si="113"/>
        <v>1</v>
      </c>
      <c r="L1657" s="1">
        <f t="shared" si="113"/>
        <v>0</v>
      </c>
      <c r="M1657" s="1">
        <f t="shared" si="113"/>
        <v>0</v>
      </c>
      <c r="N1657" s="1">
        <f t="shared" si="112"/>
        <v>0</v>
      </c>
      <c r="O1657" s="1">
        <f t="shared" si="114"/>
        <v>1</v>
      </c>
      <c r="P1657" s="1" t="s">
        <v>18346</v>
      </c>
      <c r="Q1657" s="1" t="s">
        <v>18355</v>
      </c>
      <c r="R1657" s="1">
        <v>749</v>
      </c>
      <c r="S1657" s="9">
        <f t="shared" si="116"/>
        <v>558.52930000000003</v>
      </c>
      <c r="T1657" s="3">
        <v>44370</v>
      </c>
      <c r="U1657" s="8" t="s">
        <v>8138</v>
      </c>
      <c r="V1657" s="3">
        <v>44767</v>
      </c>
      <c r="W1657" s="8" t="s">
        <v>3819</v>
      </c>
      <c r="X1657" s="8">
        <v>12</v>
      </c>
      <c r="Y1657" s="10">
        <f t="shared" si="115"/>
        <v>6702.3516</v>
      </c>
      <c r="Z1657" s="10">
        <f>IFERROR(INDEX(EFs!B:B,MATCH(P1657,EFs!A:A,0))*Dataset!Y1657/1000,0)</f>
        <v>6.0883687474930239</v>
      </c>
      <c r="AA1657">
        <v>32.875765999999999</v>
      </c>
      <c r="AB1657">
        <v>-117.239553</v>
      </c>
      <c r="AC1657">
        <v>0.9</v>
      </c>
      <c r="AD1657" t="s">
        <v>18387</v>
      </c>
      <c r="AE1657">
        <v>9500</v>
      </c>
      <c r="AF1657" t="s">
        <v>18451</v>
      </c>
      <c r="AG1657" t="s">
        <v>18831</v>
      </c>
      <c r="AH1657">
        <v>89</v>
      </c>
      <c r="AI1657" t="s">
        <v>18428</v>
      </c>
      <c r="AJ1657" t="s">
        <v>18390</v>
      </c>
      <c r="AK1657" t="s">
        <v>18391</v>
      </c>
      <c r="AL1657">
        <v>92093</v>
      </c>
      <c r="AM1657" t="s">
        <v>18392</v>
      </c>
      <c r="AN1657" t="s">
        <v>18393</v>
      </c>
    </row>
    <row r="1658" spans="1:40" ht="43.2" x14ac:dyDescent="0.3">
      <c r="A1658" t="s">
        <v>8139</v>
      </c>
      <c r="B1658" s="2" t="s">
        <v>15</v>
      </c>
      <c r="C1658" s="3">
        <v>40025</v>
      </c>
      <c r="D1658" t="s">
        <v>25</v>
      </c>
      <c r="E1658" t="s">
        <v>8140</v>
      </c>
      <c r="F1658" t="s">
        <v>6071</v>
      </c>
      <c r="G1658" t="s">
        <v>8141</v>
      </c>
      <c r="H1658" s="2" t="s">
        <v>19</v>
      </c>
      <c r="I1658" s="2" t="s">
        <v>20</v>
      </c>
      <c r="J1658" s="1" t="s">
        <v>8142</v>
      </c>
      <c r="K1658" s="1">
        <f t="shared" si="113"/>
        <v>1</v>
      </c>
      <c r="L1658" s="1">
        <f t="shared" si="113"/>
        <v>0</v>
      </c>
      <c r="M1658" s="1">
        <f t="shared" si="113"/>
        <v>0</v>
      </c>
      <c r="N1658" s="1">
        <f t="shared" si="112"/>
        <v>0</v>
      </c>
      <c r="O1658" s="1">
        <f t="shared" si="114"/>
        <v>1</v>
      </c>
      <c r="P1658" s="1" t="s">
        <v>18346</v>
      </c>
      <c r="Q1658" s="1" t="s">
        <v>18355</v>
      </c>
      <c r="R1658" s="1">
        <v>215</v>
      </c>
      <c r="S1658" s="9">
        <f t="shared" si="116"/>
        <v>160.32550000000001</v>
      </c>
      <c r="T1658" s="3">
        <v>44377</v>
      </c>
      <c r="U1658" s="8" t="s">
        <v>8143</v>
      </c>
      <c r="V1658" s="3">
        <v>44377</v>
      </c>
      <c r="W1658" s="8" t="s">
        <v>8144</v>
      </c>
      <c r="X1658" s="8">
        <v>1.4</v>
      </c>
      <c r="Y1658" s="10">
        <f t="shared" si="115"/>
        <v>224.45569999999998</v>
      </c>
      <c r="Z1658" s="10">
        <f>IFERROR(INDEX(EFs!B:B,MATCH(P1658,EFs!A:A,0))*Dataset!Y1658/1000,0)</f>
        <v>0.20389396895809969</v>
      </c>
      <c r="AA1658">
        <v>32.718158000000003</v>
      </c>
      <c r="AB1658">
        <v>-117.16768399999999</v>
      </c>
      <c r="AC1658">
        <v>1</v>
      </c>
      <c r="AD1658" t="s">
        <v>18387</v>
      </c>
      <c r="AE1658">
        <v>1230</v>
      </c>
      <c r="AF1658" t="s">
        <v>19181</v>
      </c>
      <c r="AI1658" t="s">
        <v>18389</v>
      </c>
      <c r="AJ1658" t="s">
        <v>18390</v>
      </c>
      <c r="AK1658" t="s">
        <v>18391</v>
      </c>
      <c r="AL1658">
        <v>92101</v>
      </c>
      <c r="AM1658" t="s">
        <v>18392</v>
      </c>
      <c r="AN1658" t="s">
        <v>18393</v>
      </c>
    </row>
    <row r="1659" spans="1:40" ht="43.2" x14ac:dyDescent="0.3">
      <c r="A1659" t="s">
        <v>8145</v>
      </c>
      <c r="B1659" s="2" t="s">
        <v>15</v>
      </c>
      <c r="C1659" s="3">
        <v>40025</v>
      </c>
      <c r="D1659" t="s">
        <v>25</v>
      </c>
      <c r="E1659" t="s">
        <v>8140</v>
      </c>
      <c r="F1659" t="s">
        <v>6071</v>
      </c>
      <c r="G1659" t="s">
        <v>8141</v>
      </c>
      <c r="H1659" s="2" t="s">
        <v>19</v>
      </c>
      <c r="I1659" s="2" t="s">
        <v>20</v>
      </c>
      <c r="J1659" s="1" t="s">
        <v>8146</v>
      </c>
      <c r="K1659" s="1">
        <f t="shared" si="113"/>
        <v>1</v>
      </c>
      <c r="L1659" s="1">
        <f t="shared" si="113"/>
        <v>0</v>
      </c>
      <c r="M1659" s="1">
        <f t="shared" si="113"/>
        <v>0</v>
      </c>
      <c r="N1659" s="1">
        <f t="shared" si="112"/>
        <v>0</v>
      </c>
      <c r="O1659" s="1">
        <f t="shared" si="114"/>
        <v>1</v>
      </c>
      <c r="P1659" s="1" t="s">
        <v>18346</v>
      </c>
      <c r="Q1659" s="1" t="s">
        <v>18355</v>
      </c>
      <c r="R1659" s="1">
        <v>145</v>
      </c>
      <c r="S1659" s="9">
        <f t="shared" si="116"/>
        <v>108.12650000000001</v>
      </c>
      <c r="T1659" s="3">
        <v>44376</v>
      </c>
      <c r="U1659" s="8" t="s">
        <v>8147</v>
      </c>
      <c r="V1659" s="3">
        <v>44376</v>
      </c>
      <c r="W1659" s="8" t="s">
        <v>8148</v>
      </c>
      <c r="X1659" s="8">
        <v>5.0999999999999996</v>
      </c>
      <c r="Y1659" s="10">
        <f t="shared" si="115"/>
        <v>551.44515000000001</v>
      </c>
      <c r="Z1659" s="10">
        <f>IFERROR(INDEX(EFs!B:B,MATCH(P1659,EFs!A:A,0))*Dataset!Y1659/1000,0)</f>
        <v>0.50092887057978319</v>
      </c>
      <c r="AA1659">
        <v>32.718158000000003</v>
      </c>
      <c r="AB1659">
        <v>-117.16768399999999</v>
      </c>
      <c r="AC1659">
        <v>1</v>
      </c>
      <c r="AD1659" t="s">
        <v>18387</v>
      </c>
      <c r="AE1659">
        <v>1230</v>
      </c>
      <c r="AF1659" t="s">
        <v>19181</v>
      </c>
      <c r="AI1659" t="s">
        <v>18389</v>
      </c>
      <c r="AJ1659" t="s">
        <v>18390</v>
      </c>
      <c r="AK1659" t="s">
        <v>18391</v>
      </c>
      <c r="AL1659">
        <v>92101</v>
      </c>
      <c r="AM1659" t="s">
        <v>18392</v>
      </c>
      <c r="AN1659" t="s">
        <v>18393</v>
      </c>
    </row>
    <row r="1660" spans="1:40" ht="43.2" x14ac:dyDescent="0.3">
      <c r="A1660" t="s">
        <v>8149</v>
      </c>
      <c r="B1660" s="2" t="s">
        <v>15</v>
      </c>
      <c r="C1660" s="3">
        <v>40025</v>
      </c>
      <c r="D1660" t="s">
        <v>25</v>
      </c>
      <c r="E1660" t="s">
        <v>8150</v>
      </c>
      <c r="F1660" t="s">
        <v>8151</v>
      </c>
      <c r="G1660" t="s">
        <v>8152</v>
      </c>
      <c r="H1660" s="2" t="s">
        <v>781</v>
      </c>
      <c r="I1660" s="2" t="s">
        <v>782</v>
      </c>
      <c r="J1660" s="1" t="s">
        <v>8153</v>
      </c>
      <c r="K1660" s="1">
        <f t="shared" si="113"/>
        <v>1</v>
      </c>
      <c r="L1660" s="1">
        <f t="shared" si="113"/>
        <v>0</v>
      </c>
      <c r="M1660" s="1">
        <f t="shared" si="113"/>
        <v>0</v>
      </c>
      <c r="N1660" s="1">
        <f t="shared" si="112"/>
        <v>0</v>
      </c>
      <c r="O1660" s="1">
        <f t="shared" si="114"/>
        <v>1</v>
      </c>
      <c r="P1660" s="1" t="s">
        <v>18346</v>
      </c>
      <c r="Q1660" s="1">
        <v>300</v>
      </c>
      <c r="R1660" s="1">
        <v>490</v>
      </c>
      <c r="S1660" s="9">
        <f t="shared" si="116"/>
        <v>300</v>
      </c>
      <c r="T1660" s="3">
        <v>44405</v>
      </c>
      <c r="U1660" s="8" t="s">
        <v>8154</v>
      </c>
      <c r="V1660" s="3">
        <v>44405</v>
      </c>
      <c r="W1660" s="8" t="s">
        <v>4729</v>
      </c>
      <c r="X1660" s="8">
        <v>2.2000000000000002</v>
      </c>
      <c r="Y1660" s="10">
        <f t="shared" si="115"/>
        <v>660</v>
      </c>
      <c r="Z1660" s="10">
        <f>IFERROR(INDEX(EFs!B:B,MATCH(P1660,EFs!A:A,0))*Dataset!Y1660/1000,0)</f>
        <v>0.59953932785999997</v>
      </c>
      <c r="AA1660">
        <v>32.892055999999997</v>
      </c>
      <c r="AB1660">
        <v>-117.22477600000001</v>
      </c>
      <c r="AC1660">
        <v>1</v>
      </c>
      <c r="AD1660" t="s">
        <v>18387</v>
      </c>
      <c r="AE1660">
        <v>10290</v>
      </c>
      <c r="AF1660" t="s">
        <v>18845</v>
      </c>
      <c r="AI1660" t="s">
        <v>18389</v>
      </c>
      <c r="AJ1660" t="s">
        <v>18390</v>
      </c>
      <c r="AK1660" t="s">
        <v>18391</v>
      </c>
      <c r="AL1660">
        <v>92121</v>
      </c>
      <c r="AM1660" t="s">
        <v>18392</v>
      </c>
      <c r="AN1660" t="s">
        <v>18393</v>
      </c>
    </row>
    <row r="1661" spans="1:40" ht="28.8" x14ac:dyDescent="0.3">
      <c r="A1661" t="s">
        <v>8155</v>
      </c>
      <c r="B1661" s="2" t="s">
        <v>15</v>
      </c>
      <c r="C1661" s="3">
        <v>40025</v>
      </c>
      <c r="D1661" t="s">
        <v>25</v>
      </c>
      <c r="E1661" t="s">
        <v>8156</v>
      </c>
      <c r="F1661" t="s">
        <v>8157</v>
      </c>
      <c r="G1661" t="s">
        <v>8158</v>
      </c>
      <c r="H1661" s="2" t="s">
        <v>781</v>
      </c>
      <c r="I1661" s="2" t="s">
        <v>782</v>
      </c>
      <c r="J1661" s="1" t="s">
        <v>8159</v>
      </c>
      <c r="K1661" s="1">
        <f t="shared" si="113"/>
        <v>1</v>
      </c>
      <c r="L1661" s="1">
        <f t="shared" si="113"/>
        <v>0</v>
      </c>
      <c r="M1661" s="1">
        <f t="shared" si="113"/>
        <v>0</v>
      </c>
      <c r="N1661" s="1">
        <f t="shared" si="112"/>
        <v>0</v>
      </c>
      <c r="O1661" s="1">
        <f t="shared" si="114"/>
        <v>1</v>
      </c>
      <c r="P1661" s="1" t="s">
        <v>18346</v>
      </c>
      <c r="Q1661" s="1" t="s">
        <v>18355</v>
      </c>
      <c r="R1661" s="1">
        <v>947</v>
      </c>
      <c r="S1661" s="9">
        <f t="shared" si="116"/>
        <v>706.17790000000002</v>
      </c>
      <c r="T1661" s="3">
        <v>44561</v>
      </c>
      <c r="U1661" s="8" t="s">
        <v>8160</v>
      </c>
      <c r="V1661" s="3">
        <v>44686</v>
      </c>
      <c r="W1661" s="8" t="s">
        <v>8161</v>
      </c>
      <c r="X1661" s="8">
        <v>21.9</v>
      </c>
      <c r="Y1661" s="10">
        <f t="shared" si="115"/>
        <v>15465.29601</v>
      </c>
      <c r="Z1661" s="10">
        <f>IFERROR(INDEX(EFs!B:B,MATCH(P1661,EFs!A:A,0))*Dataset!Y1661/1000,0)</f>
        <v>14.048565416653545</v>
      </c>
      <c r="AA1661">
        <v>32.887877000000003</v>
      </c>
      <c r="AB1661">
        <v>-117.22564800000001</v>
      </c>
      <c r="AC1661">
        <v>1</v>
      </c>
      <c r="AD1661" t="s">
        <v>18387</v>
      </c>
      <c r="AE1661">
        <v>4243</v>
      </c>
      <c r="AF1661" t="s">
        <v>18573</v>
      </c>
      <c r="AG1661" t="s">
        <v>18582</v>
      </c>
      <c r="AH1661" t="s">
        <v>19182</v>
      </c>
      <c r="AI1661" t="s">
        <v>18389</v>
      </c>
      <c r="AJ1661" t="s">
        <v>18390</v>
      </c>
      <c r="AK1661" t="s">
        <v>18391</v>
      </c>
      <c r="AL1661">
        <v>92121</v>
      </c>
      <c r="AM1661" t="s">
        <v>18392</v>
      </c>
      <c r="AN1661" t="s">
        <v>18407</v>
      </c>
    </row>
    <row r="1662" spans="1:40" ht="57.6" x14ac:dyDescent="0.3">
      <c r="A1662" t="s">
        <v>8162</v>
      </c>
      <c r="B1662" s="2" t="s">
        <v>15</v>
      </c>
      <c r="C1662" s="3">
        <v>40025</v>
      </c>
      <c r="D1662" t="s">
        <v>193</v>
      </c>
      <c r="E1662" t="s">
        <v>4150</v>
      </c>
      <c r="F1662" t="s">
        <v>4151</v>
      </c>
      <c r="G1662" t="s">
        <v>4152</v>
      </c>
      <c r="H1662" s="2" t="s">
        <v>19</v>
      </c>
      <c r="I1662" s="2" t="s">
        <v>20</v>
      </c>
      <c r="J1662" s="1" t="s">
        <v>8163</v>
      </c>
      <c r="K1662" s="1">
        <f t="shared" si="113"/>
        <v>1</v>
      </c>
      <c r="L1662" s="1">
        <f t="shared" si="113"/>
        <v>0</v>
      </c>
      <c r="M1662" s="1">
        <f t="shared" si="113"/>
        <v>0</v>
      </c>
      <c r="N1662" s="1">
        <f t="shared" si="112"/>
        <v>0</v>
      </c>
      <c r="O1662" s="1">
        <f t="shared" si="114"/>
        <v>1</v>
      </c>
      <c r="P1662" s="1" t="s">
        <v>18346</v>
      </c>
      <c r="Q1662" s="1">
        <v>600</v>
      </c>
      <c r="R1662" s="1">
        <v>688</v>
      </c>
      <c r="S1662" s="9">
        <f t="shared" si="116"/>
        <v>600</v>
      </c>
      <c r="T1662" s="8"/>
      <c r="U1662" s="8"/>
      <c r="V1662" s="8"/>
      <c r="W1662" s="8"/>
      <c r="X1662" s="8"/>
      <c r="Y1662" s="10">
        <f t="shared" si="115"/>
        <v>0</v>
      </c>
      <c r="Z1662" s="10">
        <f>IFERROR(INDEX(EFs!B:B,MATCH(P1662,EFs!A:A,0))*Dataset!Y1662/1000,0)</f>
        <v>0</v>
      </c>
      <c r="AA1662">
        <v>32.714326</v>
      </c>
      <c r="AB1662">
        <v>-117.164953</v>
      </c>
      <c r="AC1662">
        <v>1</v>
      </c>
      <c r="AD1662" t="s">
        <v>18387</v>
      </c>
      <c r="AE1662">
        <v>880</v>
      </c>
      <c r="AF1662" t="s">
        <v>18661</v>
      </c>
      <c r="AI1662" t="s">
        <v>18389</v>
      </c>
      <c r="AJ1662" t="s">
        <v>18390</v>
      </c>
      <c r="AK1662" t="s">
        <v>18391</v>
      </c>
      <c r="AL1662">
        <v>92101</v>
      </c>
      <c r="AM1662" t="s">
        <v>18392</v>
      </c>
      <c r="AN1662" t="s">
        <v>18393</v>
      </c>
    </row>
    <row r="1663" spans="1:40" ht="43.2" x14ac:dyDescent="0.3">
      <c r="A1663" t="s">
        <v>8164</v>
      </c>
      <c r="B1663" s="2" t="s">
        <v>15</v>
      </c>
      <c r="C1663" s="3">
        <v>40025</v>
      </c>
      <c r="D1663" t="s">
        <v>25</v>
      </c>
      <c r="E1663" t="s">
        <v>8165</v>
      </c>
      <c r="F1663" t="s">
        <v>72</v>
      </c>
      <c r="G1663" t="s">
        <v>8166</v>
      </c>
      <c r="H1663" s="2" t="s">
        <v>781</v>
      </c>
      <c r="I1663" s="2" t="s">
        <v>782</v>
      </c>
      <c r="J1663" s="1" t="s">
        <v>8167</v>
      </c>
      <c r="K1663" s="1">
        <f t="shared" si="113"/>
        <v>1</v>
      </c>
      <c r="L1663" s="1">
        <f t="shared" si="113"/>
        <v>0</v>
      </c>
      <c r="M1663" s="1">
        <f t="shared" si="113"/>
        <v>0</v>
      </c>
      <c r="N1663" s="1">
        <f t="shared" si="112"/>
        <v>0</v>
      </c>
      <c r="O1663" s="1">
        <f t="shared" si="114"/>
        <v>1</v>
      </c>
      <c r="P1663" s="1" t="s">
        <v>18346</v>
      </c>
      <c r="Q1663" s="1">
        <v>500</v>
      </c>
      <c r="R1663" s="1">
        <v>830</v>
      </c>
      <c r="S1663" s="9">
        <f t="shared" si="116"/>
        <v>500</v>
      </c>
      <c r="T1663" s="3">
        <v>44491</v>
      </c>
      <c r="U1663" s="8" t="s">
        <v>301</v>
      </c>
      <c r="V1663" s="3">
        <v>44491</v>
      </c>
      <c r="W1663" s="8" t="s">
        <v>8168</v>
      </c>
      <c r="X1663" s="8">
        <v>6.2</v>
      </c>
      <c r="Y1663" s="10">
        <f t="shared" si="115"/>
        <v>3100</v>
      </c>
      <c r="Z1663" s="10">
        <f>IFERROR(INDEX(EFs!B:B,MATCH(P1663,EFs!A:A,0))*Dataset!Y1663/1000,0)</f>
        <v>2.8160180550999998</v>
      </c>
      <c r="AA1663">
        <v>32.898771000000004</v>
      </c>
      <c r="AB1663">
        <v>-117.21745300000001</v>
      </c>
      <c r="AC1663">
        <v>1</v>
      </c>
      <c r="AD1663" t="s">
        <v>18394</v>
      </c>
      <c r="AE1663">
        <v>7475</v>
      </c>
      <c r="AF1663" t="s">
        <v>18622</v>
      </c>
      <c r="AI1663" t="s">
        <v>18389</v>
      </c>
      <c r="AJ1663" t="s">
        <v>18390</v>
      </c>
      <c r="AK1663" t="s">
        <v>18391</v>
      </c>
      <c r="AL1663">
        <v>92121</v>
      </c>
      <c r="AM1663" t="s">
        <v>18392</v>
      </c>
      <c r="AN1663" t="s">
        <v>18397</v>
      </c>
    </row>
    <row r="1664" spans="1:40" ht="28.8" x14ac:dyDescent="0.3">
      <c r="A1664" t="s">
        <v>8169</v>
      </c>
      <c r="B1664" s="2" t="s">
        <v>15</v>
      </c>
      <c r="C1664" s="3">
        <v>40025</v>
      </c>
      <c r="D1664" t="s">
        <v>25</v>
      </c>
      <c r="E1664" t="s">
        <v>8170</v>
      </c>
      <c r="F1664" t="s">
        <v>27</v>
      </c>
      <c r="G1664" t="s">
        <v>8171</v>
      </c>
      <c r="H1664" s="2" t="s">
        <v>217</v>
      </c>
      <c r="I1664" s="2" t="s">
        <v>218</v>
      </c>
      <c r="J1664" s="1" t="s">
        <v>8172</v>
      </c>
      <c r="K1664" s="1">
        <f t="shared" si="113"/>
        <v>1</v>
      </c>
      <c r="L1664" s="1">
        <f t="shared" si="113"/>
        <v>0</v>
      </c>
      <c r="M1664" s="1">
        <f t="shared" si="113"/>
        <v>0</v>
      </c>
      <c r="N1664" s="1">
        <f t="shared" si="112"/>
        <v>0</v>
      </c>
      <c r="O1664" s="1">
        <f t="shared" si="114"/>
        <v>1</v>
      </c>
      <c r="P1664" s="1" t="s">
        <v>18346</v>
      </c>
      <c r="Q1664" s="1" t="s">
        <v>18355</v>
      </c>
      <c r="R1664" s="1">
        <v>947</v>
      </c>
      <c r="S1664" s="9">
        <f t="shared" si="116"/>
        <v>706.17790000000002</v>
      </c>
      <c r="T1664" s="3">
        <v>44406</v>
      </c>
      <c r="U1664" s="8" t="s">
        <v>5062</v>
      </c>
      <c r="V1664" s="3">
        <v>44776</v>
      </c>
      <c r="W1664" s="8" t="s">
        <v>3377</v>
      </c>
      <c r="X1664" s="8">
        <v>22.1</v>
      </c>
      <c r="Y1664" s="10">
        <f t="shared" si="115"/>
        <v>15606.531590000002</v>
      </c>
      <c r="Z1664" s="10">
        <f>IFERROR(INDEX(EFs!B:B,MATCH(P1664,EFs!A:A,0))*Dataset!Y1664/1000,0)</f>
        <v>14.176862817718877</v>
      </c>
      <c r="AA1664">
        <v>32.553353999999999</v>
      </c>
      <c r="AB1664">
        <v>-116.98867799999999</v>
      </c>
      <c r="AC1664">
        <v>1</v>
      </c>
      <c r="AD1664" t="s">
        <v>18394</v>
      </c>
      <c r="AE1664">
        <v>2530</v>
      </c>
      <c r="AF1664" t="s">
        <v>18730</v>
      </c>
      <c r="AI1664" t="s">
        <v>18389</v>
      </c>
      <c r="AJ1664" t="s">
        <v>18390</v>
      </c>
      <c r="AK1664" t="s">
        <v>18391</v>
      </c>
      <c r="AL1664">
        <v>92154</v>
      </c>
      <c r="AM1664" t="s">
        <v>18392</v>
      </c>
      <c r="AN1664" t="s">
        <v>18397</v>
      </c>
    </row>
    <row r="1665" spans="1:40" ht="28.8" x14ac:dyDescent="0.3">
      <c r="A1665" t="s">
        <v>8173</v>
      </c>
      <c r="B1665" s="2" t="s">
        <v>15</v>
      </c>
      <c r="C1665" s="3">
        <v>40025</v>
      </c>
      <c r="D1665" t="s">
        <v>25</v>
      </c>
      <c r="E1665" t="s">
        <v>2216</v>
      </c>
      <c r="G1665" t="s">
        <v>8174</v>
      </c>
      <c r="H1665" s="2" t="s">
        <v>45</v>
      </c>
      <c r="I1665" s="2" t="s">
        <v>46</v>
      </c>
      <c r="J1665" s="1" t="s">
        <v>8175</v>
      </c>
      <c r="K1665" s="1">
        <f t="shared" si="113"/>
        <v>0</v>
      </c>
      <c r="L1665" s="1">
        <f t="shared" si="113"/>
        <v>0</v>
      </c>
      <c r="M1665" s="1">
        <f t="shared" si="113"/>
        <v>1</v>
      </c>
      <c r="N1665" s="1">
        <f t="shared" si="112"/>
        <v>0</v>
      </c>
      <c r="O1665" s="1">
        <f t="shared" si="114"/>
        <v>1</v>
      </c>
      <c r="P1665" s="1" t="s">
        <v>18348</v>
      </c>
      <c r="Q1665" s="1" t="s">
        <v>18355</v>
      </c>
      <c r="R1665" s="1">
        <v>430</v>
      </c>
      <c r="S1665" s="9">
        <f t="shared" si="116"/>
        <v>320.65100000000001</v>
      </c>
      <c r="T1665" s="8"/>
      <c r="U1665" s="8"/>
      <c r="V1665" s="8"/>
      <c r="W1665" s="8"/>
      <c r="X1665" s="8"/>
      <c r="Y1665" s="10">
        <f t="shared" si="115"/>
        <v>0</v>
      </c>
      <c r="Z1665" s="10">
        <f>IFERROR(INDEX(EFs!B:B,MATCH(P1665,EFs!A:A,0))*Dataset!Y1665/1000,0)</f>
        <v>0</v>
      </c>
      <c r="AA1665">
        <v>32.790922999999999</v>
      </c>
      <c r="AB1665">
        <v>-117.25440999999999</v>
      </c>
      <c r="AC1665">
        <v>1</v>
      </c>
      <c r="AD1665" t="s">
        <v>18394</v>
      </c>
      <c r="AE1665">
        <v>728</v>
      </c>
      <c r="AF1665" t="s">
        <v>19183</v>
      </c>
      <c r="AI1665" t="s">
        <v>18389</v>
      </c>
      <c r="AJ1665" t="s">
        <v>18390</v>
      </c>
      <c r="AK1665" t="s">
        <v>18391</v>
      </c>
      <c r="AL1665">
        <v>92109</v>
      </c>
      <c r="AM1665" t="s">
        <v>18392</v>
      </c>
      <c r="AN1665" t="s">
        <v>18397</v>
      </c>
    </row>
    <row r="1666" spans="1:40" ht="28.8" x14ac:dyDescent="0.3">
      <c r="A1666" t="s">
        <v>8176</v>
      </c>
      <c r="B1666" s="2" t="s">
        <v>15</v>
      </c>
      <c r="C1666" s="3">
        <v>40025</v>
      </c>
      <c r="D1666" t="s">
        <v>25</v>
      </c>
      <c r="E1666" t="s">
        <v>1036</v>
      </c>
      <c r="F1666" t="s">
        <v>27</v>
      </c>
      <c r="G1666" t="s">
        <v>8177</v>
      </c>
      <c r="H1666" s="2" t="s">
        <v>227</v>
      </c>
      <c r="I1666" s="2" t="s">
        <v>46</v>
      </c>
      <c r="J1666" s="1" t="s">
        <v>8178</v>
      </c>
      <c r="K1666" s="1">
        <f t="shared" si="113"/>
        <v>1</v>
      </c>
      <c r="L1666" s="1">
        <f t="shared" si="113"/>
        <v>0</v>
      </c>
      <c r="M1666" s="1">
        <f t="shared" si="113"/>
        <v>0</v>
      </c>
      <c r="N1666" s="1">
        <f t="shared" si="113"/>
        <v>0</v>
      </c>
      <c r="O1666" s="1">
        <f t="shared" si="114"/>
        <v>1</v>
      </c>
      <c r="P1666" s="1" t="s">
        <v>18346</v>
      </c>
      <c r="Q1666" s="1" t="s">
        <v>18355</v>
      </c>
      <c r="R1666" s="1">
        <v>890</v>
      </c>
      <c r="S1666" s="9">
        <f t="shared" si="116"/>
        <v>663.673</v>
      </c>
      <c r="T1666" s="8"/>
      <c r="U1666" s="8"/>
      <c r="V1666" s="8"/>
      <c r="W1666" s="8"/>
      <c r="X1666" s="8"/>
      <c r="Y1666" s="10">
        <f t="shared" si="115"/>
        <v>0</v>
      </c>
      <c r="Z1666" s="10">
        <f>IFERROR(INDEX(EFs!B:B,MATCH(P1666,EFs!A:A,0))*Dataset!Y1666/1000,0)</f>
        <v>0</v>
      </c>
      <c r="AA1666">
        <v>32.738565999999999</v>
      </c>
      <c r="AB1666">
        <v>-117.22981799999999</v>
      </c>
      <c r="AC1666">
        <v>1</v>
      </c>
      <c r="AD1666" t="s">
        <v>18387</v>
      </c>
      <c r="AE1666">
        <v>3704</v>
      </c>
      <c r="AF1666" t="s">
        <v>19184</v>
      </c>
      <c r="AI1666" t="s">
        <v>18389</v>
      </c>
      <c r="AJ1666" t="s">
        <v>18390</v>
      </c>
      <c r="AK1666" t="s">
        <v>18391</v>
      </c>
      <c r="AL1666">
        <v>92107</v>
      </c>
      <c r="AM1666" t="s">
        <v>18392</v>
      </c>
      <c r="AN1666" t="s">
        <v>18393</v>
      </c>
    </row>
    <row r="1667" spans="1:40" ht="28.8" x14ac:dyDescent="0.3">
      <c r="A1667" t="s">
        <v>8179</v>
      </c>
      <c r="B1667" s="2" t="s">
        <v>15</v>
      </c>
      <c r="C1667" s="3">
        <v>40025</v>
      </c>
      <c r="D1667" t="s">
        <v>25</v>
      </c>
      <c r="E1667" t="s">
        <v>8180</v>
      </c>
      <c r="F1667" t="s">
        <v>8181</v>
      </c>
      <c r="G1667" t="s">
        <v>8182</v>
      </c>
      <c r="H1667" s="2" t="s">
        <v>1542</v>
      </c>
      <c r="I1667" s="2" t="s">
        <v>236</v>
      </c>
      <c r="J1667" s="1" t="s">
        <v>8183</v>
      </c>
      <c r="K1667" s="1">
        <f t="shared" ref="K1667:N1730" si="117">IFERROR(IF(SEARCH(K$1,$J1667)&gt;0,1),0)</f>
        <v>1</v>
      </c>
      <c r="L1667" s="1">
        <f t="shared" si="117"/>
        <v>0</v>
      </c>
      <c r="M1667" s="1">
        <f t="shared" si="117"/>
        <v>0</v>
      </c>
      <c r="N1667" s="1">
        <f t="shared" si="117"/>
        <v>0</v>
      </c>
      <c r="O1667" s="1">
        <f t="shared" ref="O1667:O1730" si="118">SUM(K1667:N1667)</f>
        <v>1</v>
      </c>
      <c r="P1667" s="1" t="s">
        <v>18346</v>
      </c>
      <c r="Q1667" s="1" t="s">
        <v>18355</v>
      </c>
      <c r="R1667" s="1">
        <v>277</v>
      </c>
      <c r="S1667" s="9">
        <f t="shared" si="116"/>
        <v>206.55889999999999</v>
      </c>
      <c r="T1667" s="3">
        <v>44517</v>
      </c>
      <c r="U1667" s="8" t="s">
        <v>8184</v>
      </c>
      <c r="V1667" s="3">
        <v>44517</v>
      </c>
      <c r="W1667" s="8" t="s">
        <v>8184</v>
      </c>
      <c r="X1667" s="8">
        <v>0</v>
      </c>
      <c r="Y1667" s="10">
        <f t="shared" ref="Y1667:Y1730" si="119">X1667*S1667</f>
        <v>0</v>
      </c>
      <c r="Z1667" s="10">
        <f>IFERROR(INDEX(EFs!B:B,MATCH(P1667,EFs!A:A,0))*Dataset!Y1667/1000,0)</f>
        <v>0</v>
      </c>
      <c r="AA1667">
        <v>32.835338</v>
      </c>
      <c r="AB1667">
        <v>-117.148484</v>
      </c>
      <c r="AC1667">
        <v>1</v>
      </c>
      <c r="AD1667" t="s">
        <v>18387</v>
      </c>
      <c r="AE1667">
        <v>8128</v>
      </c>
      <c r="AF1667" t="s">
        <v>19185</v>
      </c>
      <c r="AI1667" t="s">
        <v>18389</v>
      </c>
      <c r="AJ1667" t="s">
        <v>18390</v>
      </c>
      <c r="AK1667" t="s">
        <v>18391</v>
      </c>
      <c r="AL1667">
        <v>92111</v>
      </c>
      <c r="AM1667" t="s">
        <v>18392</v>
      </c>
      <c r="AN1667" t="s">
        <v>18407</v>
      </c>
    </row>
    <row r="1668" spans="1:40" ht="43.2" x14ac:dyDescent="0.3">
      <c r="A1668" t="s">
        <v>8185</v>
      </c>
      <c r="B1668" s="2" t="s">
        <v>15</v>
      </c>
      <c r="C1668" s="3">
        <v>40025</v>
      </c>
      <c r="D1668" t="s">
        <v>25</v>
      </c>
      <c r="E1668" t="s">
        <v>3538</v>
      </c>
      <c r="G1668" t="s">
        <v>8186</v>
      </c>
      <c r="H1668" s="2" t="s">
        <v>610</v>
      </c>
      <c r="I1668" s="2" t="s">
        <v>30</v>
      </c>
      <c r="J1668" s="1" t="s">
        <v>8187</v>
      </c>
      <c r="K1668" s="1">
        <f t="shared" si="117"/>
        <v>1</v>
      </c>
      <c r="L1668" s="1">
        <f t="shared" si="117"/>
        <v>0</v>
      </c>
      <c r="M1668" s="1">
        <f t="shared" si="117"/>
        <v>0</v>
      </c>
      <c r="N1668" s="1">
        <f t="shared" si="117"/>
        <v>0</v>
      </c>
      <c r="O1668" s="1">
        <f t="shared" si="118"/>
        <v>1</v>
      </c>
      <c r="P1668" s="1" t="s">
        <v>18346</v>
      </c>
      <c r="Q1668" s="1" t="s">
        <v>18355</v>
      </c>
      <c r="R1668" s="1">
        <v>330</v>
      </c>
      <c r="S1668" s="9">
        <f t="shared" ref="S1668:S1731" si="120">IFERROR(IF(Q1668&lt;&gt;"",Q1668,R1668*0.7457),"Unknown")</f>
        <v>246.08100000000002</v>
      </c>
      <c r="T1668" s="3">
        <v>44496</v>
      </c>
      <c r="U1668" s="8" t="s">
        <v>7851</v>
      </c>
      <c r="V1668" s="3">
        <v>44496</v>
      </c>
      <c r="W1668" s="8" t="s">
        <v>8188</v>
      </c>
      <c r="X1668" s="8">
        <v>6.5</v>
      </c>
      <c r="Y1668" s="10">
        <f t="shared" si="119"/>
        <v>1599.5265000000002</v>
      </c>
      <c r="Z1668" s="10">
        <f>IFERROR(INDEX(EFs!B:B,MATCH(P1668,EFs!A:A,0))*Dataset!Y1668/1000,0)</f>
        <v>1.4529985495519067</v>
      </c>
      <c r="AA1668">
        <v>33.018192999999997</v>
      </c>
      <c r="AB1668">
        <v>-117.098607</v>
      </c>
      <c r="AC1668">
        <v>1</v>
      </c>
      <c r="AD1668" t="s">
        <v>18387</v>
      </c>
      <c r="AE1668">
        <v>17075</v>
      </c>
      <c r="AF1668" t="s">
        <v>18808</v>
      </c>
      <c r="AI1668" t="s">
        <v>18389</v>
      </c>
      <c r="AJ1668" t="s">
        <v>18390</v>
      </c>
      <c r="AK1668" t="s">
        <v>18391</v>
      </c>
      <c r="AL1668">
        <v>92127</v>
      </c>
      <c r="AM1668" t="s">
        <v>18392</v>
      </c>
      <c r="AN1668" t="s">
        <v>18407</v>
      </c>
    </row>
    <row r="1669" spans="1:40" x14ac:dyDescent="0.3">
      <c r="A1669" t="s">
        <v>8189</v>
      </c>
      <c r="B1669" s="2" t="s">
        <v>15</v>
      </c>
      <c r="C1669" s="3">
        <v>40025</v>
      </c>
      <c r="D1669" t="s">
        <v>25</v>
      </c>
      <c r="F1669" t="s">
        <v>8190</v>
      </c>
      <c r="G1669" t="s">
        <v>8191</v>
      </c>
      <c r="H1669" s="2" t="s">
        <v>1542</v>
      </c>
      <c r="I1669" s="2" t="s">
        <v>236</v>
      </c>
      <c r="J1669" s="1" t="s">
        <v>8192</v>
      </c>
      <c r="K1669" s="1">
        <f t="shared" si="117"/>
        <v>1</v>
      </c>
      <c r="L1669" s="1">
        <f t="shared" si="117"/>
        <v>0</v>
      </c>
      <c r="M1669" s="1">
        <f t="shared" si="117"/>
        <v>0</v>
      </c>
      <c r="N1669" s="1">
        <f t="shared" si="117"/>
        <v>0</v>
      </c>
      <c r="O1669" s="1">
        <f t="shared" si="118"/>
        <v>1</v>
      </c>
      <c r="P1669" s="1" t="s">
        <v>18346</v>
      </c>
      <c r="Q1669" s="1" t="s">
        <v>18355</v>
      </c>
      <c r="R1669" s="1">
        <v>400</v>
      </c>
      <c r="S1669" s="9">
        <f t="shared" si="120"/>
        <v>298.28000000000003</v>
      </c>
      <c r="T1669" s="3">
        <v>44428</v>
      </c>
      <c r="U1669" s="8" t="s">
        <v>8193</v>
      </c>
      <c r="V1669" s="3">
        <v>44428</v>
      </c>
      <c r="W1669" s="8" t="s">
        <v>8194</v>
      </c>
      <c r="X1669" s="8">
        <v>2</v>
      </c>
      <c r="Y1669" s="10">
        <f t="shared" si="119"/>
        <v>596.56000000000006</v>
      </c>
      <c r="Z1669" s="10">
        <f>IFERROR(INDEX(EFs!B:B,MATCH(P1669,EFs!A:A,0))*Dataset!Y1669/1000,0)</f>
        <v>0.5419108809517601</v>
      </c>
      <c r="AA1669">
        <v>32.800490000000003</v>
      </c>
      <c r="AB1669">
        <v>-117.15741</v>
      </c>
      <c r="AC1669">
        <v>1</v>
      </c>
      <c r="AD1669" t="s">
        <v>18387</v>
      </c>
      <c r="AE1669">
        <v>7625</v>
      </c>
      <c r="AF1669" t="s">
        <v>19071</v>
      </c>
      <c r="AI1669" t="s">
        <v>18389</v>
      </c>
      <c r="AJ1669" t="s">
        <v>18390</v>
      </c>
      <c r="AK1669" t="s">
        <v>18391</v>
      </c>
      <c r="AL1669">
        <v>92111</v>
      </c>
      <c r="AM1669" t="s">
        <v>18392</v>
      </c>
      <c r="AN1669" t="s">
        <v>18393</v>
      </c>
    </row>
    <row r="1670" spans="1:40" ht="43.2" x14ac:dyDescent="0.3">
      <c r="A1670" t="s">
        <v>8195</v>
      </c>
      <c r="B1670" s="2" t="s">
        <v>15</v>
      </c>
      <c r="C1670" s="3">
        <v>40025</v>
      </c>
      <c r="D1670" t="s">
        <v>25</v>
      </c>
      <c r="E1670" t="s">
        <v>3089</v>
      </c>
      <c r="F1670" t="s">
        <v>3090</v>
      </c>
      <c r="G1670" t="s">
        <v>3091</v>
      </c>
      <c r="H1670" s="2" t="s">
        <v>781</v>
      </c>
      <c r="I1670" s="2" t="s">
        <v>782</v>
      </c>
      <c r="J1670" s="1" t="s">
        <v>8196</v>
      </c>
      <c r="K1670" s="1">
        <f t="shared" si="117"/>
        <v>1</v>
      </c>
      <c r="L1670" s="1">
        <f t="shared" si="117"/>
        <v>0</v>
      </c>
      <c r="M1670" s="1">
        <f t="shared" si="117"/>
        <v>0</v>
      </c>
      <c r="N1670" s="1">
        <f t="shared" si="117"/>
        <v>0</v>
      </c>
      <c r="O1670" s="1">
        <f t="shared" si="118"/>
        <v>1</v>
      </c>
      <c r="P1670" s="1" t="s">
        <v>18346</v>
      </c>
      <c r="Q1670" s="1" t="s">
        <v>18355</v>
      </c>
      <c r="R1670" s="1">
        <v>165</v>
      </c>
      <c r="S1670" s="9">
        <f t="shared" si="120"/>
        <v>123.04050000000001</v>
      </c>
      <c r="T1670" s="3">
        <v>44376</v>
      </c>
      <c r="U1670" s="8" t="s">
        <v>8197</v>
      </c>
      <c r="V1670" s="3">
        <v>44764</v>
      </c>
      <c r="W1670" s="8" t="s">
        <v>2943</v>
      </c>
      <c r="X1670" s="8">
        <v>15.2</v>
      </c>
      <c r="Y1670" s="10">
        <f t="shared" si="119"/>
        <v>1870.2156</v>
      </c>
      <c r="Z1670" s="10">
        <f>IFERROR(INDEX(EFs!B:B,MATCH(P1670,EFs!A:A,0))*Dataset!Y1670/1000,0)</f>
        <v>1.6988906117837677</v>
      </c>
      <c r="AA1670">
        <v>32.877575999999998</v>
      </c>
      <c r="AB1670">
        <v>-117.209266</v>
      </c>
      <c r="AC1670">
        <v>1</v>
      </c>
      <c r="AD1670" t="s">
        <v>18387</v>
      </c>
      <c r="AE1670">
        <v>4570</v>
      </c>
      <c r="AF1670" t="s">
        <v>18760</v>
      </c>
      <c r="AI1670" t="s">
        <v>18389</v>
      </c>
      <c r="AJ1670" t="s">
        <v>18390</v>
      </c>
      <c r="AK1670" t="s">
        <v>18391</v>
      </c>
      <c r="AL1670">
        <v>92121</v>
      </c>
      <c r="AM1670" t="s">
        <v>18392</v>
      </c>
      <c r="AN1670" t="s">
        <v>18393</v>
      </c>
    </row>
    <row r="1671" spans="1:40" ht="43.2" x14ac:dyDescent="0.3">
      <c r="A1671" t="s">
        <v>8198</v>
      </c>
      <c r="B1671" s="2" t="s">
        <v>15</v>
      </c>
      <c r="C1671" s="3">
        <v>40025</v>
      </c>
      <c r="D1671" t="s">
        <v>16</v>
      </c>
      <c r="E1671" t="s">
        <v>8199</v>
      </c>
      <c r="F1671" t="s">
        <v>8200</v>
      </c>
      <c r="G1671" t="s">
        <v>8201</v>
      </c>
      <c r="H1671" s="2" t="s">
        <v>797</v>
      </c>
      <c r="I1671" s="2" t="s">
        <v>30</v>
      </c>
      <c r="J1671" s="1" t="s">
        <v>8202</v>
      </c>
      <c r="K1671" s="1">
        <f t="shared" si="117"/>
        <v>1</v>
      </c>
      <c r="L1671" s="1">
        <f t="shared" si="117"/>
        <v>0</v>
      </c>
      <c r="M1671" s="1">
        <f t="shared" si="117"/>
        <v>0</v>
      </c>
      <c r="N1671" s="1">
        <f t="shared" si="117"/>
        <v>0</v>
      </c>
      <c r="O1671" s="1">
        <f t="shared" si="118"/>
        <v>1</v>
      </c>
      <c r="P1671" s="1" t="s">
        <v>18346</v>
      </c>
      <c r="Q1671" s="1">
        <v>2000</v>
      </c>
      <c r="R1671" s="1">
        <v>2847.5</v>
      </c>
      <c r="S1671" s="9">
        <f t="shared" si="120"/>
        <v>2000</v>
      </c>
      <c r="T1671" s="3">
        <v>44664</v>
      </c>
      <c r="U1671" s="8" t="s">
        <v>940</v>
      </c>
      <c r="V1671" s="3">
        <v>44664</v>
      </c>
      <c r="W1671" s="8" t="s">
        <v>8203</v>
      </c>
      <c r="X1671" s="8">
        <v>4</v>
      </c>
      <c r="Y1671" s="10">
        <f t="shared" si="119"/>
        <v>8000</v>
      </c>
      <c r="Z1671" s="10">
        <f>IFERROR(INDEX(EFs!B:B,MATCH(P1671,EFs!A:A,0))*Dataset!Y1671/1000,0)</f>
        <v>7.2671433680000002</v>
      </c>
      <c r="AA1671">
        <v>32.988667</v>
      </c>
      <c r="AB1671">
        <v>-117.073421</v>
      </c>
      <c r="AC1671">
        <v>1</v>
      </c>
      <c r="AD1671" t="s">
        <v>18387</v>
      </c>
      <c r="AE1671">
        <v>12270</v>
      </c>
      <c r="AF1671" t="s">
        <v>19186</v>
      </c>
      <c r="AG1671" t="s">
        <v>18448</v>
      </c>
      <c r="AH1671">
        <v>100</v>
      </c>
      <c r="AI1671" t="s">
        <v>18389</v>
      </c>
      <c r="AJ1671" t="s">
        <v>18390</v>
      </c>
      <c r="AK1671" t="s">
        <v>18391</v>
      </c>
      <c r="AL1671">
        <v>92128</v>
      </c>
      <c r="AM1671" t="s">
        <v>18392</v>
      </c>
      <c r="AN1671" t="s">
        <v>18393</v>
      </c>
    </row>
    <row r="1672" spans="1:40" ht="43.2" x14ac:dyDescent="0.3">
      <c r="A1672" t="s">
        <v>8204</v>
      </c>
      <c r="B1672" s="2" t="s">
        <v>15</v>
      </c>
      <c r="C1672" s="3">
        <v>40025</v>
      </c>
      <c r="D1672" t="s">
        <v>16</v>
      </c>
      <c r="E1672" t="s">
        <v>8199</v>
      </c>
      <c r="F1672" t="s">
        <v>8200</v>
      </c>
      <c r="G1672" t="s">
        <v>8201</v>
      </c>
      <c r="H1672" s="2" t="s">
        <v>797</v>
      </c>
      <c r="I1672" s="2" t="s">
        <v>30</v>
      </c>
      <c r="J1672" s="1" t="s">
        <v>8205</v>
      </c>
      <c r="K1672" s="1">
        <f t="shared" si="117"/>
        <v>1</v>
      </c>
      <c r="L1672" s="1">
        <f t="shared" si="117"/>
        <v>0</v>
      </c>
      <c r="M1672" s="1">
        <f t="shared" si="117"/>
        <v>0</v>
      </c>
      <c r="N1672" s="1">
        <f t="shared" si="117"/>
        <v>0</v>
      </c>
      <c r="O1672" s="1">
        <f t="shared" si="118"/>
        <v>1</v>
      </c>
      <c r="P1672" s="1" t="s">
        <v>18346</v>
      </c>
      <c r="Q1672" s="1">
        <v>2000</v>
      </c>
      <c r="R1672" s="1">
        <v>2847.5</v>
      </c>
      <c r="S1672" s="9">
        <f t="shared" si="120"/>
        <v>2000</v>
      </c>
      <c r="T1672" s="3">
        <v>44664</v>
      </c>
      <c r="U1672" s="8" t="s">
        <v>5194</v>
      </c>
      <c r="V1672" s="3">
        <v>44664</v>
      </c>
      <c r="W1672" s="8" t="s">
        <v>1295</v>
      </c>
      <c r="X1672" s="8">
        <v>3</v>
      </c>
      <c r="Y1672" s="10">
        <f t="shared" si="119"/>
        <v>6000</v>
      </c>
      <c r="Z1672" s="10">
        <f>IFERROR(INDEX(EFs!B:B,MATCH(P1672,EFs!A:A,0))*Dataset!Y1672/1000,0)</f>
        <v>5.4503575259999995</v>
      </c>
      <c r="AA1672">
        <v>32.988667</v>
      </c>
      <c r="AB1672">
        <v>-117.073421</v>
      </c>
      <c r="AC1672">
        <v>1</v>
      </c>
      <c r="AD1672" t="s">
        <v>18387</v>
      </c>
      <c r="AE1672">
        <v>12270</v>
      </c>
      <c r="AF1672" t="s">
        <v>19186</v>
      </c>
      <c r="AG1672" t="s">
        <v>18448</v>
      </c>
      <c r="AH1672">
        <v>100</v>
      </c>
      <c r="AI1672" t="s">
        <v>18389</v>
      </c>
      <c r="AJ1672" t="s">
        <v>18390</v>
      </c>
      <c r="AK1672" t="s">
        <v>18391</v>
      </c>
      <c r="AL1672">
        <v>92128</v>
      </c>
      <c r="AM1672" t="s">
        <v>18392</v>
      </c>
      <c r="AN1672" t="s">
        <v>18393</v>
      </c>
    </row>
    <row r="1673" spans="1:40" ht="28.8" x14ac:dyDescent="0.3">
      <c r="A1673" t="s">
        <v>8206</v>
      </c>
      <c r="B1673" s="2" t="s">
        <v>15</v>
      </c>
      <c r="C1673" s="3">
        <v>40025</v>
      </c>
      <c r="D1673" t="s">
        <v>25</v>
      </c>
      <c r="E1673" t="s">
        <v>8207</v>
      </c>
      <c r="F1673" t="s">
        <v>559</v>
      </c>
      <c r="G1673" t="s">
        <v>8208</v>
      </c>
      <c r="H1673" s="2" t="s">
        <v>19</v>
      </c>
      <c r="I1673" s="2" t="s">
        <v>20</v>
      </c>
      <c r="J1673" s="1" t="s">
        <v>8209</v>
      </c>
      <c r="K1673" s="1">
        <f t="shared" si="117"/>
        <v>1</v>
      </c>
      <c r="L1673" s="1">
        <f t="shared" si="117"/>
        <v>0</v>
      </c>
      <c r="M1673" s="1">
        <f t="shared" si="117"/>
        <v>0</v>
      </c>
      <c r="N1673" s="1">
        <f t="shared" si="117"/>
        <v>0</v>
      </c>
      <c r="O1673" s="1">
        <f t="shared" si="118"/>
        <v>1</v>
      </c>
      <c r="P1673" s="1" t="s">
        <v>18346</v>
      </c>
      <c r="Q1673" s="1" t="s">
        <v>18355</v>
      </c>
      <c r="R1673" s="1">
        <v>166</v>
      </c>
      <c r="S1673" s="9">
        <f t="shared" si="120"/>
        <v>123.78620000000001</v>
      </c>
      <c r="T1673" s="3">
        <v>44484</v>
      </c>
      <c r="U1673" s="8" t="s">
        <v>8210</v>
      </c>
      <c r="V1673" s="3">
        <v>44718</v>
      </c>
      <c r="W1673" s="8" t="s">
        <v>6786</v>
      </c>
      <c r="X1673" s="8">
        <v>13.6</v>
      </c>
      <c r="Y1673" s="10">
        <f t="shared" si="119"/>
        <v>1683.4923200000001</v>
      </c>
      <c r="Z1673" s="10">
        <f>IFERROR(INDEX(EFs!B:B,MATCH(P1673,EFs!A:A,0))*Dataset!Y1673/1000,0)</f>
        <v>1.5292725060458667</v>
      </c>
      <c r="AA1673">
        <v>32.716495000000002</v>
      </c>
      <c r="AB1673">
        <v>-117.163577</v>
      </c>
      <c r="AC1673">
        <v>1</v>
      </c>
      <c r="AD1673" t="s">
        <v>18387</v>
      </c>
      <c r="AE1673">
        <v>1055</v>
      </c>
      <c r="AF1673" t="s">
        <v>19187</v>
      </c>
      <c r="AI1673" t="s">
        <v>18389</v>
      </c>
      <c r="AJ1673" t="s">
        <v>18390</v>
      </c>
      <c r="AK1673" t="s">
        <v>18391</v>
      </c>
      <c r="AL1673">
        <v>92101</v>
      </c>
      <c r="AM1673" t="s">
        <v>18392</v>
      </c>
      <c r="AN1673" t="s">
        <v>18393</v>
      </c>
    </row>
    <row r="1674" spans="1:40" ht="43.2" x14ac:dyDescent="0.3">
      <c r="A1674" t="s">
        <v>8211</v>
      </c>
      <c r="B1674" s="2" t="s">
        <v>15</v>
      </c>
      <c r="C1674" s="3">
        <v>40025</v>
      </c>
      <c r="D1674" t="s">
        <v>25</v>
      </c>
      <c r="E1674" t="s">
        <v>1667</v>
      </c>
      <c r="F1674" t="s">
        <v>8106</v>
      </c>
      <c r="G1674" t="s">
        <v>8107</v>
      </c>
      <c r="H1674" s="2" t="s">
        <v>106</v>
      </c>
      <c r="I1674" s="2" t="s">
        <v>107</v>
      </c>
      <c r="J1674" s="1" t="s">
        <v>8212</v>
      </c>
      <c r="K1674" s="1">
        <f t="shared" si="117"/>
        <v>1</v>
      </c>
      <c r="L1674" s="1">
        <f t="shared" si="117"/>
        <v>0</v>
      </c>
      <c r="M1674" s="1">
        <f t="shared" si="117"/>
        <v>0</v>
      </c>
      <c r="N1674" s="1">
        <f t="shared" si="117"/>
        <v>0</v>
      </c>
      <c r="O1674" s="1">
        <f t="shared" si="118"/>
        <v>1</v>
      </c>
      <c r="P1674" s="1" t="s">
        <v>18346</v>
      </c>
      <c r="Q1674" s="1">
        <v>2000</v>
      </c>
      <c r="R1674" s="1">
        <v>2755</v>
      </c>
      <c r="S1674" s="9">
        <f t="shared" si="120"/>
        <v>2000</v>
      </c>
      <c r="T1674" s="3">
        <v>44372</v>
      </c>
      <c r="U1674" s="8" t="s">
        <v>2245</v>
      </c>
      <c r="V1674" s="3">
        <v>44372</v>
      </c>
      <c r="W1674" s="8" t="s">
        <v>612</v>
      </c>
      <c r="X1674" s="8">
        <v>7</v>
      </c>
      <c r="Y1674" s="10">
        <f t="shared" si="119"/>
        <v>14000</v>
      </c>
      <c r="Z1674" s="10">
        <f>IFERROR(INDEX(EFs!B:B,MATCH(P1674,EFs!A:A,0))*Dataset!Y1674/1000,0)</f>
        <v>12.717500894</v>
      </c>
      <c r="AA1674">
        <v>32.809055000000001</v>
      </c>
      <c r="AB1674">
        <v>-117.135914</v>
      </c>
      <c r="AC1674">
        <v>1</v>
      </c>
      <c r="AD1674" t="s">
        <v>18387</v>
      </c>
      <c r="AE1674">
        <v>8929</v>
      </c>
      <c r="AF1674" t="s">
        <v>18556</v>
      </c>
      <c r="AG1674" t="s">
        <v>18510</v>
      </c>
      <c r="AH1674" t="s">
        <v>155</v>
      </c>
      <c r="AI1674" t="s">
        <v>18389</v>
      </c>
      <c r="AJ1674" t="s">
        <v>18390</v>
      </c>
      <c r="AK1674" t="s">
        <v>18391</v>
      </c>
      <c r="AL1674">
        <v>92123</v>
      </c>
      <c r="AM1674" t="s">
        <v>18392</v>
      </c>
      <c r="AN1674" t="s">
        <v>18393</v>
      </c>
    </row>
    <row r="1675" spans="1:40" ht="57.6" x14ac:dyDescent="0.3">
      <c r="A1675" t="s">
        <v>8213</v>
      </c>
      <c r="B1675" s="2" t="s">
        <v>15</v>
      </c>
      <c r="C1675" s="3">
        <v>40025</v>
      </c>
      <c r="D1675" t="s">
        <v>193</v>
      </c>
      <c r="E1675" t="s">
        <v>8214</v>
      </c>
      <c r="F1675" t="s">
        <v>8215</v>
      </c>
      <c r="G1675" t="s">
        <v>8216</v>
      </c>
      <c r="H1675" s="2" t="s">
        <v>1061</v>
      </c>
      <c r="I1675" s="2" t="s">
        <v>53</v>
      </c>
      <c r="J1675" s="1" t="s">
        <v>8217</v>
      </c>
      <c r="K1675" s="1">
        <f t="shared" si="117"/>
        <v>1</v>
      </c>
      <c r="L1675" s="1">
        <f t="shared" si="117"/>
        <v>0</v>
      </c>
      <c r="M1675" s="1">
        <f t="shared" si="117"/>
        <v>0</v>
      </c>
      <c r="N1675" s="1">
        <f t="shared" si="117"/>
        <v>0</v>
      </c>
      <c r="O1675" s="1">
        <f t="shared" si="118"/>
        <v>1</v>
      </c>
      <c r="P1675" s="1" t="s">
        <v>18346</v>
      </c>
      <c r="Q1675" s="1">
        <v>100</v>
      </c>
      <c r="R1675" s="1">
        <v>158</v>
      </c>
      <c r="S1675" s="9">
        <f t="shared" si="120"/>
        <v>100</v>
      </c>
      <c r="T1675" s="3">
        <v>44379</v>
      </c>
      <c r="U1675" s="8" t="s">
        <v>3819</v>
      </c>
      <c r="V1675" s="3">
        <v>44379</v>
      </c>
      <c r="W1675" s="8" t="s">
        <v>3993</v>
      </c>
      <c r="X1675" s="8">
        <v>7</v>
      </c>
      <c r="Y1675" s="10">
        <f t="shared" si="119"/>
        <v>700</v>
      </c>
      <c r="Z1675" s="10">
        <f>IFERROR(INDEX(EFs!B:B,MATCH(P1675,EFs!A:A,0))*Dataset!Y1675/1000,0)</f>
        <v>0.6358750447</v>
      </c>
      <c r="AA1675">
        <v>33.226942999999999</v>
      </c>
      <c r="AB1675">
        <v>-117.224538</v>
      </c>
      <c r="AC1675">
        <v>1</v>
      </c>
      <c r="AD1675" t="s">
        <v>18394</v>
      </c>
      <c r="AE1675">
        <v>1165</v>
      </c>
      <c r="AF1675" t="s">
        <v>19188</v>
      </c>
      <c r="AI1675" t="s">
        <v>18416</v>
      </c>
      <c r="AJ1675" t="s">
        <v>18390</v>
      </c>
      <c r="AK1675" t="s">
        <v>18391</v>
      </c>
      <c r="AL1675">
        <v>92084</v>
      </c>
      <c r="AM1675" t="s">
        <v>18392</v>
      </c>
      <c r="AN1675" t="s">
        <v>18397</v>
      </c>
    </row>
    <row r="1676" spans="1:40" ht="43.2" x14ac:dyDescent="0.3">
      <c r="A1676" t="s">
        <v>8218</v>
      </c>
      <c r="B1676" s="2" t="s">
        <v>15</v>
      </c>
      <c r="C1676" s="3">
        <v>40025</v>
      </c>
      <c r="D1676" t="s">
        <v>193</v>
      </c>
      <c r="E1676" t="s">
        <v>8219</v>
      </c>
      <c r="F1676" t="s">
        <v>8220</v>
      </c>
      <c r="G1676" t="s">
        <v>8221</v>
      </c>
      <c r="H1676" s="2" t="s">
        <v>610</v>
      </c>
      <c r="I1676" s="2" t="s">
        <v>30</v>
      </c>
      <c r="J1676" s="1" t="s">
        <v>8222</v>
      </c>
      <c r="K1676" s="1">
        <f t="shared" si="117"/>
        <v>1</v>
      </c>
      <c r="L1676" s="1">
        <f t="shared" si="117"/>
        <v>0</v>
      </c>
      <c r="M1676" s="1">
        <f t="shared" si="117"/>
        <v>0</v>
      </c>
      <c r="N1676" s="1">
        <f t="shared" si="117"/>
        <v>0</v>
      </c>
      <c r="O1676" s="1">
        <f t="shared" si="118"/>
        <v>1</v>
      </c>
      <c r="P1676" s="1" t="s">
        <v>18346</v>
      </c>
      <c r="Q1676" s="1" t="s">
        <v>18355</v>
      </c>
      <c r="R1676" s="1">
        <v>1502</v>
      </c>
      <c r="S1676" s="9">
        <f t="shared" si="120"/>
        <v>1120.0414000000001</v>
      </c>
      <c r="T1676" s="3">
        <v>44482</v>
      </c>
      <c r="U1676" s="8" t="s">
        <v>1734</v>
      </c>
      <c r="V1676" s="3">
        <v>44482</v>
      </c>
      <c r="W1676" s="8" t="s">
        <v>8223</v>
      </c>
      <c r="X1676" s="8">
        <v>8</v>
      </c>
      <c r="Y1676" s="10">
        <f t="shared" si="119"/>
        <v>8960.3312000000005</v>
      </c>
      <c r="Z1676" s="10">
        <f>IFERROR(INDEX(EFs!B:B,MATCH(P1676,EFs!A:A,0))*Dataset!Y1676/1000,0)</f>
        <v>8.139501431895436</v>
      </c>
      <c r="AA1676">
        <v>33.022545000000001</v>
      </c>
      <c r="AB1676">
        <v>-117.10239799999999</v>
      </c>
      <c r="AC1676">
        <v>1</v>
      </c>
      <c r="AD1676" t="s">
        <v>18387</v>
      </c>
      <c r="AE1676">
        <v>10790</v>
      </c>
      <c r="AF1676" t="s">
        <v>18660</v>
      </c>
      <c r="AI1676" t="s">
        <v>18389</v>
      </c>
      <c r="AJ1676" t="s">
        <v>18390</v>
      </c>
      <c r="AK1676" t="s">
        <v>18391</v>
      </c>
      <c r="AL1676">
        <v>92127</v>
      </c>
      <c r="AM1676" t="s">
        <v>18392</v>
      </c>
      <c r="AN1676" t="s">
        <v>18393</v>
      </c>
    </row>
    <row r="1677" spans="1:40" ht="57.6" x14ac:dyDescent="0.3">
      <c r="A1677" t="s">
        <v>8224</v>
      </c>
      <c r="B1677" s="2" t="s">
        <v>15</v>
      </c>
      <c r="C1677" s="3">
        <v>40025</v>
      </c>
      <c r="D1677" t="s">
        <v>193</v>
      </c>
      <c r="E1677" t="s">
        <v>1423</v>
      </c>
      <c r="F1677" t="s">
        <v>559</v>
      </c>
      <c r="G1677" t="s">
        <v>1424</v>
      </c>
      <c r="H1677" s="2" t="s">
        <v>781</v>
      </c>
      <c r="I1677" s="2" t="s">
        <v>782</v>
      </c>
      <c r="J1677" s="1" t="s">
        <v>8225</v>
      </c>
      <c r="K1677" s="1">
        <f t="shared" si="117"/>
        <v>1</v>
      </c>
      <c r="L1677" s="1">
        <f t="shared" si="117"/>
        <v>0</v>
      </c>
      <c r="M1677" s="1">
        <f t="shared" si="117"/>
        <v>0</v>
      </c>
      <c r="N1677" s="1">
        <f t="shared" si="117"/>
        <v>0</v>
      </c>
      <c r="O1677" s="1">
        <f t="shared" si="118"/>
        <v>1</v>
      </c>
      <c r="P1677" s="1" t="s">
        <v>18346</v>
      </c>
      <c r="Q1677" s="1">
        <v>1000</v>
      </c>
      <c r="R1677" s="1">
        <v>495</v>
      </c>
      <c r="S1677" s="9">
        <f t="shared" si="120"/>
        <v>1000</v>
      </c>
      <c r="T1677" s="3">
        <v>44336</v>
      </c>
      <c r="U1677" s="8" t="s">
        <v>8226</v>
      </c>
      <c r="V1677" s="3">
        <v>44748</v>
      </c>
      <c r="W1677" s="8" t="s">
        <v>8227</v>
      </c>
      <c r="X1677" s="8">
        <v>14.6</v>
      </c>
      <c r="Y1677" s="10">
        <f t="shared" si="119"/>
        <v>14600</v>
      </c>
      <c r="Z1677" s="10">
        <f>IFERROR(INDEX(EFs!B:B,MATCH(P1677,EFs!A:A,0))*Dataset!Y1677/1000,0)</f>
        <v>13.262536646599999</v>
      </c>
      <c r="AA1677">
        <v>32.898522999999997</v>
      </c>
      <c r="AB1677">
        <v>-117.22814200000001</v>
      </c>
      <c r="AC1677">
        <v>1</v>
      </c>
      <c r="AD1677" t="s">
        <v>18387</v>
      </c>
      <c r="AE1677">
        <v>10777</v>
      </c>
      <c r="AF1677" t="s">
        <v>18532</v>
      </c>
      <c r="AI1677" t="s">
        <v>18389</v>
      </c>
      <c r="AJ1677" t="s">
        <v>18390</v>
      </c>
      <c r="AK1677" t="s">
        <v>18391</v>
      </c>
      <c r="AL1677">
        <v>92121</v>
      </c>
      <c r="AM1677" t="s">
        <v>18392</v>
      </c>
      <c r="AN1677" t="s">
        <v>18393</v>
      </c>
    </row>
    <row r="1678" spans="1:40" ht="57.6" x14ac:dyDescent="0.3">
      <c r="A1678" t="s">
        <v>8228</v>
      </c>
      <c r="B1678" s="2" t="s">
        <v>15</v>
      </c>
      <c r="C1678" s="3">
        <v>40025</v>
      </c>
      <c r="D1678" t="s">
        <v>193</v>
      </c>
      <c r="E1678" t="s">
        <v>1723</v>
      </c>
      <c r="F1678" t="s">
        <v>8229</v>
      </c>
      <c r="G1678" t="s">
        <v>8230</v>
      </c>
      <c r="H1678" s="2" t="s">
        <v>610</v>
      </c>
      <c r="I1678" s="2" t="s">
        <v>30</v>
      </c>
      <c r="J1678" s="1" t="s">
        <v>8231</v>
      </c>
      <c r="K1678" s="1">
        <f t="shared" si="117"/>
        <v>1</v>
      </c>
      <c r="L1678" s="1">
        <f t="shared" si="117"/>
        <v>0</v>
      </c>
      <c r="M1678" s="1">
        <f t="shared" si="117"/>
        <v>0</v>
      </c>
      <c r="N1678" s="1">
        <f t="shared" si="117"/>
        <v>0</v>
      </c>
      <c r="O1678" s="1">
        <f t="shared" si="118"/>
        <v>1</v>
      </c>
      <c r="P1678" s="1" t="s">
        <v>18346</v>
      </c>
      <c r="Q1678" s="1">
        <v>1000</v>
      </c>
      <c r="R1678" s="1">
        <v>1490</v>
      </c>
      <c r="S1678" s="9">
        <f t="shared" si="120"/>
        <v>1000</v>
      </c>
      <c r="T1678" s="3">
        <v>44645</v>
      </c>
      <c r="U1678" s="8" t="s">
        <v>8232</v>
      </c>
      <c r="V1678" s="3">
        <v>44645</v>
      </c>
      <c r="W1678" s="8" t="s">
        <v>8233</v>
      </c>
      <c r="X1678" s="8">
        <v>1.4</v>
      </c>
      <c r="Y1678" s="10">
        <f t="shared" si="119"/>
        <v>1400</v>
      </c>
      <c r="Z1678" s="10">
        <f>IFERROR(INDEX(EFs!B:B,MATCH(P1678,EFs!A:A,0))*Dataset!Y1678/1000,0)</f>
        <v>1.2717500894</v>
      </c>
      <c r="AA1678">
        <v>33.013604000000001</v>
      </c>
      <c r="AB1678">
        <v>-117.11102700000001</v>
      </c>
      <c r="AC1678">
        <v>1</v>
      </c>
      <c r="AD1678" t="s">
        <v>18387</v>
      </c>
      <c r="AE1678">
        <v>16595</v>
      </c>
      <c r="AF1678" t="s">
        <v>19189</v>
      </c>
      <c r="AI1678" t="s">
        <v>18389</v>
      </c>
      <c r="AJ1678" t="s">
        <v>18390</v>
      </c>
      <c r="AK1678" t="s">
        <v>18391</v>
      </c>
      <c r="AL1678">
        <v>92127</v>
      </c>
      <c r="AM1678" t="s">
        <v>18392</v>
      </c>
      <c r="AN1678" t="s">
        <v>18393</v>
      </c>
    </row>
    <row r="1679" spans="1:40" ht="28.8" x14ac:dyDescent="0.3">
      <c r="A1679" t="s">
        <v>8234</v>
      </c>
      <c r="B1679" s="2" t="s">
        <v>15</v>
      </c>
      <c r="C1679" s="3">
        <v>40025</v>
      </c>
      <c r="D1679" t="s">
        <v>193</v>
      </c>
      <c r="E1679" t="s">
        <v>8235</v>
      </c>
      <c r="F1679" t="s">
        <v>8236</v>
      </c>
      <c r="G1679" t="s">
        <v>8237</v>
      </c>
      <c r="H1679" s="2" t="s">
        <v>523</v>
      </c>
      <c r="I1679" s="2" t="s">
        <v>164</v>
      </c>
      <c r="J1679" s="1" t="s">
        <v>8238</v>
      </c>
      <c r="K1679" s="1">
        <f t="shared" si="117"/>
        <v>1</v>
      </c>
      <c r="L1679" s="1">
        <f t="shared" si="117"/>
        <v>0</v>
      </c>
      <c r="M1679" s="1">
        <f t="shared" si="117"/>
        <v>0</v>
      </c>
      <c r="N1679" s="1">
        <f t="shared" si="117"/>
        <v>0</v>
      </c>
      <c r="O1679" s="1">
        <f t="shared" si="118"/>
        <v>1</v>
      </c>
      <c r="P1679" s="1" t="s">
        <v>18346</v>
      </c>
      <c r="Q1679" s="1">
        <v>500</v>
      </c>
      <c r="R1679" s="1">
        <v>2200</v>
      </c>
      <c r="S1679" s="9">
        <f t="shared" si="120"/>
        <v>500</v>
      </c>
      <c r="T1679" s="3">
        <v>44561</v>
      </c>
      <c r="U1679" s="8" t="s">
        <v>8239</v>
      </c>
      <c r="V1679" s="3">
        <v>44783</v>
      </c>
      <c r="W1679" s="8" t="s">
        <v>8240</v>
      </c>
      <c r="X1679" s="8">
        <v>13</v>
      </c>
      <c r="Y1679" s="10">
        <f t="shared" si="119"/>
        <v>6500</v>
      </c>
      <c r="Z1679" s="10">
        <f>IFERROR(INDEX(EFs!B:B,MATCH(P1679,EFs!A:A,0))*Dataset!Y1679/1000,0)</f>
        <v>5.9045539864999999</v>
      </c>
      <c r="AA1679">
        <v>33.226944000000003</v>
      </c>
      <c r="AB1679">
        <v>-117.33840499999999</v>
      </c>
      <c r="AC1679">
        <v>1</v>
      </c>
      <c r="AD1679" t="s">
        <v>18394</v>
      </c>
      <c r="AE1679">
        <v>215</v>
      </c>
      <c r="AF1679" t="s">
        <v>19190</v>
      </c>
      <c r="AI1679" t="s">
        <v>18410</v>
      </c>
      <c r="AJ1679" t="s">
        <v>18390</v>
      </c>
      <c r="AK1679" t="s">
        <v>18391</v>
      </c>
      <c r="AL1679">
        <v>92058</v>
      </c>
      <c r="AM1679" t="s">
        <v>18392</v>
      </c>
      <c r="AN1679" t="s">
        <v>18397</v>
      </c>
    </row>
    <row r="1680" spans="1:40" ht="43.2" x14ac:dyDescent="0.3">
      <c r="A1680" t="s">
        <v>8241</v>
      </c>
      <c r="B1680" s="2" t="s">
        <v>15</v>
      </c>
      <c r="C1680" s="3">
        <v>40025</v>
      </c>
      <c r="D1680" t="s">
        <v>16</v>
      </c>
      <c r="E1680" t="s">
        <v>8242</v>
      </c>
      <c r="F1680" t="s">
        <v>8243</v>
      </c>
      <c r="G1680" t="s">
        <v>8244</v>
      </c>
      <c r="H1680" s="2" t="s">
        <v>781</v>
      </c>
      <c r="I1680" s="2" t="s">
        <v>782</v>
      </c>
      <c r="J1680" s="1" t="s">
        <v>8245</v>
      </c>
      <c r="K1680" s="1">
        <f t="shared" si="117"/>
        <v>0</v>
      </c>
      <c r="L1680" s="1">
        <f t="shared" si="117"/>
        <v>0</v>
      </c>
      <c r="M1680" s="1">
        <f t="shared" si="117"/>
        <v>1</v>
      </c>
      <c r="N1680" s="1">
        <f t="shared" si="117"/>
        <v>0</v>
      </c>
      <c r="O1680" s="1">
        <f t="shared" si="118"/>
        <v>1</v>
      </c>
      <c r="P1680" s="1" t="s">
        <v>18348</v>
      </c>
      <c r="Q1680" s="1">
        <v>80</v>
      </c>
      <c r="R1680" s="1">
        <v>50</v>
      </c>
      <c r="S1680" s="9">
        <f t="shared" si="120"/>
        <v>80</v>
      </c>
      <c r="T1680" s="3">
        <v>44561</v>
      </c>
      <c r="U1680" s="8" t="s">
        <v>8246</v>
      </c>
      <c r="V1680" s="3">
        <v>44680</v>
      </c>
      <c r="W1680" s="8" t="s">
        <v>8247</v>
      </c>
      <c r="X1680" s="8">
        <v>51.2</v>
      </c>
      <c r="Y1680" s="10">
        <f t="shared" si="119"/>
        <v>4096</v>
      </c>
      <c r="Z1680" s="10">
        <f>IFERROR(INDEX(EFs!B:B,MATCH(P1680,EFs!A:A,0))*Dataset!Y1680/1000,0)</f>
        <v>2.9747434250239997</v>
      </c>
      <c r="AA1680">
        <v>32.902301000000001</v>
      </c>
      <c r="AB1680">
        <v>-117.219241</v>
      </c>
      <c r="AC1680">
        <v>1</v>
      </c>
      <c r="AD1680" t="s">
        <v>18387</v>
      </c>
      <c r="AE1680">
        <v>3985</v>
      </c>
      <c r="AF1680" t="s">
        <v>18611</v>
      </c>
      <c r="AI1680" t="s">
        <v>18389</v>
      </c>
      <c r="AJ1680" t="s">
        <v>18390</v>
      </c>
      <c r="AK1680" t="s">
        <v>18391</v>
      </c>
      <c r="AL1680">
        <v>92121</v>
      </c>
      <c r="AM1680" t="s">
        <v>18392</v>
      </c>
      <c r="AN1680" t="s">
        <v>18393</v>
      </c>
    </row>
    <row r="1681" spans="1:40" ht="43.2" x14ac:dyDescent="0.3">
      <c r="A1681" t="s">
        <v>8248</v>
      </c>
      <c r="B1681" s="2" t="s">
        <v>15</v>
      </c>
      <c r="C1681" s="3">
        <v>40025</v>
      </c>
      <c r="D1681" t="s">
        <v>193</v>
      </c>
      <c r="E1681" t="s">
        <v>725</v>
      </c>
      <c r="F1681" t="s">
        <v>639</v>
      </c>
      <c r="G1681" t="s">
        <v>726</v>
      </c>
      <c r="H1681" s="2" t="s">
        <v>465</v>
      </c>
      <c r="I1681" s="2" t="s">
        <v>98</v>
      </c>
      <c r="J1681" s="1" t="s">
        <v>8249</v>
      </c>
      <c r="K1681" s="1">
        <f t="shared" si="117"/>
        <v>1</v>
      </c>
      <c r="L1681" s="1">
        <f t="shared" si="117"/>
        <v>0</v>
      </c>
      <c r="M1681" s="1">
        <f t="shared" si="117"/>
        <v>0</v>
      </c>
      <c r="N1681" s="1">
        <f t="shared" si="117"/>
        <v>0</v>
      </c>
      <c r="O1681" s="1">
        <f t="shared" si="118"/>
        <v>1</v>
      </c>
      <c r="P1681" s="1" t="s">
        <v>18346</v>
      </c>
      <c r="Q1681" s="1">
        <v>500</v>
      </c>
      <c r="R1681" s="1">
        <v>765</v>
      </c>
      <c r="S1681" s="9">
        <f t="shared" si="120"/>
        <v>500</v>
      </c>
      <c r="T1681" s="8"/>
      <c r="U1681" s="8"/>
      <c r="V1681" s="8"/>
      <c r="W1681" s="8"/>
      <c r="X1681" s="8"/>
      <c r="Y1681" s="10">
        <f t="shared" si="119"/>
        <v>0</v>
      </c>
      <c r="Z1681" s="10">
        <f>IFERROR(INDEX(EFs!B:B,MATCH(P1681,EFs!A:A,0))*Dataset!Y1681/1000,0)</f>
        <v>0</v>
      </c>
      <c r="AA1681">
        <v>33.180315999999998</v>
      </c>
      <c r="AB1681">
        <v>-117.37085</v>
      </c>
      <c r="AC1681">
        <v>1</v>
      </c>
      <c r="AD1681" t="s">
        <v>18394</v>
      </c>
      <c r="AE1681">
        <v>1330</v>
      </c>
      <c r="AF1681" t="s">
        <v>18514</v>
      </c>
      <c r="AI1681" t="s">
        <v>18410</v>
      </c>
      <c r="AJ1681" t="s">
        <v>18390</v>
      </c>
      <c r="AK1681" t="s">
        <v>18391</v>
      </c>
      <c r="AL1681">
        <v>92054</v>
      </c>
      <c r="AM1681" t="s">
        <v>18392</v>
      </c>
      <c r="AN1681" t="s">
        <v>18397</v>
      </c>
    </row>
    <row r="1682" spans="1:40" ht="43.2" x14ac:dyDescent="0.3">
      <c r="A1682" t="s">
        <v>8250</v>
      </c>
      <c r="B1682" s="2" t="s">
        <v>15</v>
      </c>
      <c r="C1682" s="3">
        <v>40025</v>
      </c>
      <c r="D1682" t="s">
        <v>25</v>
      </c>
      <c r="E1682" t="s">
        <v>8251</v>
      </c>
      <c r="F1682" t="s">
        <v>8252</v>
      </c>
      <c r="G1682" t="s">
        <v>8253</v>
      </c>
      <c r="H1682" s="2" t="s">
        <v>217</v>
      </c>
      <c r="I1682" s="2" t="s">
        <v>218</v>
      </c>
      <c r="J1682" s="1" t="s">
        <v>8254</v>
      </c>
      <c r="K1682" s="1">
        <f t="shared" si="117"/>
        <v>0</v>
      </c>
      <c r="L1682" s="1">
        <f t="shared" si="117"/>
        <v>0</v>
      </c>
      <c r="M1682" s="1">
        <f t="shared" si="117"/>
        <v>1</v>
      </c>
      <c r="N1682" s="1">
        <f t="shared" si="117"/>
        <v>0</v>
      </c>
      <c r="O1682" s="1">
        <f t="shared" si="118"/>
        <v>1</v>
      </c>
      <c r="P1682" s="1" t="s">
        <v>18348</v>
      </c>
      <c r="Q1682" s="1" t="s">
        <v>18355</v>
      </c>
      <c r="R1682" s="1">
        <v>134</v>
      </c>
      <c r="S1682" s="9">
        <f t="shared" si="120"/>
        <v>99.9238</v>
      </c>
      <c r="T1682" s="3">
        <v>44685</v>
      </c>
      <c r="U1682" s="8" t="s">
        <v>2486</v>
      </c>
      <c r="V1682" s="3">
        <v>44685</v>
      </c>
      <c r="W1682" s="8" t="s">
        <v>8255</v>
      </c>
      <c r="X1682" s="8">
        <v>6.1</v>
      </c>
      <c r="Y1682" s="10">
        <f t="shared" si="119"/>
        <v>609.53517999999997</v>
      </c>
      <c r="Z1682" s="10">
        <f>IFERROR(INDEX(EFs!B:B,MATCH(P1682,EFs!A:A,0))*Dataset!Y1682/1000,0)</f>
        <v>0.44267841040669437</v>
      </c>
      <c r="AA1682">
        <v>32.565325999999999</v>
      </c>
      <c r="AB1682">
        <v>-116.97597</v>
      </c>
      <c r="AC1682">
        <v>1</v>
      </c>
      <c r="AD1682" t="s">
        <v>18387</v>
      </c>
      <c r="AE1682">
        <v>7685</v>
      </c>
      <c r="AF1682" t="s">
        <v>19191</v>
      </c>
      <c r="AI1682" t="s">
        <v>18389</v>
      </c>
      <c r="AJ1682" t="s">
        <v>18390</v>
      </c>
      <c r="AK1682" t="s">
        <v>18391</v>
      </c>
      <c r="AL1682">
        <v>92154</v>
      </c>
      <c r="AM1682" t="s">
        <v>18392</v>
      </c>
      <c r="AN1682" t="s">
        <v>18393</v>
      </c>
    </row>
    <row r="1683" spans="1:40" ht="43.2" x14ac:dyDescent="0.3">
      <c r="A1683" t="s">
        <v>8256</v>
      </c>
      <c r="B1683" s="2" t="s">
        <v>15</v>
      </c>
      <c r="C1683" s="3">
        <v>40025</v>
      </c>
      <c r="D1683" t="s">
        <v>16</v>
      </c>
      <c r="E1683" t="s">
        <v>280</v>
      </c>
      <c r="F1683" t="s">
        <v>72</v>
      </c>
      <c r="G1683" t="s">
        <v>8257</v>
      </c>
      <c r="H1683" s="2" t="s">
        <v>1542</v>
      </c>
      <c r="I1683" s="2" t="s">
        <v>236</v>
      </c>
      <c r="J1683" s="1" t="s">
        <v>8258</v>
      </c>
      <c r="K1683" s="1">
        <f t="shared" si="117"/>
        <v>1</v>
      </c>
      <c r="L1683" s="1">
        <f t="shared" si="117"/>
        <v>0</v>
      </c>
      <c r="M1683" s="1">
        <f t="shared" si="117"/>
        <v>0</v>
      </c>
      <c r="N1683" s="1">
        <f t="shared" si="117"/>
        <v>0</v>
      </c>
      <c r="O1683" s="1">
        <f t="shared" si="118"/>
        <v>1</v>
      </c>
      <c r="P1683" s="1" t="s">
        <v>18346</v>
      </c>
      <c r="Q1683" s="1">
        <v>125</v>
      </c>
      <c r="R1683" s="1">
        <v>207</v>
      </c>
      <c r="S1683" s="9">
        <f t="shared" si="120"/>
        <v>125</v>
      </c>
      <c r="T1683" s="3">
        <v>44561</v>
      </c>
      <c r="U1683" s="8" t="s">
        <v>6665</v>
      </c>
      <c r="V1683" s="3">
        <v>44623</v>
      </c>
      <c r="W1683" s="8" t="s">
        <v>2241</v>
      </c>
      <c r="X1683" s="8">
        <v>35.6</v>
      </c>
      <c r="Y1683" s="10">
        <f t="shared" si="119"/>
        <v>4450</v>
      </c>
      <c r="Z1683" s="10">
        <f>IFERROR(INDEX(EFs!B:B,MATCH(P1683,EFs!A:A,0))*Dataset!Y1683/1000,0)</f>
        <v>4.04234849845</v>
      </c>
      <c r="AA1683">
        <v>32.834361000000001</v>
      </c>
      <c r="AB1683">
        <v>-117.149018</v>
      </c>
      <c r="AC1683">
        <v>1</v>
      </c>
      <c r="AD1683" t="s">
        <v>18394</v>
      </c>
      <c r="AE1683">
        <v>5074</v>
      </c>
      <c r="AF1683" t="s">
        <v>18713</v>
      </c>
      <c r="AI1683" t="s">
        <v>18389</v>
      </c>
      <c r="AJ1683" t="s">
        <v>18390</v>
      </c>
      <c r="AK1683" t="s">
        <v>18391</v>
      </c>
      <c r="AL1683">
        <v>92111</v>
      </c>
      <c r="AM1683" t="s">
        <v>18392</v>
      </c>
      <c r="AN1683" t="s">
        <v>18397</v>
      </c>
    </row>
    <row r="1684" spans="1:40" ht="57.6" x14ac:dyDescent="0.3">
      <c r="A1684" t="s">
        <v>8259</v>
      </c>
      <c r="B1684" s="2" t="s">
        <v>15</v>
      </c>
      <c r="C1684" s="3">
        <v>40025</v>
      </c>
      <c r="D1684" t="s">
        <v>193</v>
      </c>
      <c r="E1684" t="s">
        <v>8260</v>
      </c>
      <c r="F1684" t="s">
        <v>8261</v>
      </c>
      <c r="G1684" t="s">
        <v>8262</v>
      </c>
      <c r="H1684" s="2" t="s">
        <v>283</v>
      </c>
      <c r="I1684" s="2" t="s">
        <v>46</v>
      </c>
      <c r="J1684" s="1" t="s">
        <v>8263</v>
      </c>
      <c r="K1684" s="1">
        <f t="shared" si="117"/>
        <v>1</v>
      </c>
      <c r="L1684" s="1">
        <f t="shared" si="117"/>
        <v>0</v>
      </c>
      <c r="M1684" s="1">
        <f t="shared" si="117"/>
        <v>0</v>
      </c>
      <c r="N1684" s="1">
        <f t="shared" si="117"/>
        <v>0</v>
      </c>
      <c r="O1684" s="1">
        <f t="shared" si="118"/>
        <v>1</v>
      </c>
      <c r="P1684" s="1" t="s">
        <v>18346</v>
      </c>
      <c r="Q1684" s="1">
        <v>500</v>
      </c>
      <c r="R1684" s="1">
        <v>896</v>
      </c>
      <c r="S1684" s="9">
        <f t="shared" si="120"/>
        <v>500</v>
      </c>
      <c r="T1684" s="3">
        <v>44349</v>
      </c>
      <c r="U1684" s="8" t="s">
        <v>8264</v>
      </c>
      <c r="V1684" s="3">
        <v>44349</v>
      </c>
      <c r="W1684" s="8" t="s">
        <v>3444</v>
      </c>
      <c r="X1684" s="8">
        <v>3</v>
      </c>
      <c r="Y1684" s="10">
        <f t="shared" si="119"/>
        <v>1500</v>
      </c>
      <c r="Z1684" s="10">
        <f>IFERROR(INDEX(EFs!B:B,MATCH(P1684,EFs!A:A,0))*Dataset!Y1684/1000,0)</f>
        <v>1.3625893814999999</v>
      </c>
      <c r="AA1684">
        <v>32.725566999999998</v>
      </c>
      <c r="AB1684">
        <v>-117.244382</v>
      </c>
      <c r="AC1684">
        <v>1</v>
      </c>
      <c r="AD1684" t="s">
        <v>18387</v>
      </c>
      <c r="AE1684">
        <v>1061</v>
      </c>
      <c r="AF1684" t="s">
        <v>19192</v>
      </c>
      <c r="AI1684" t="s">
        <v>18389</v>
      </c>
      <c r="AJ1684" t="s">
        <v>18390</v>
      </c>
      <c r="AK1684" t="s">
        <v>18391</v>
      </c>
      <c r="AL1684">
        <v>92107</v>
      </c>
      <c r="AM1684" t="s">
        <v>18392</v>
      </c>
      <c r="AN1684" t="s">
        <v>18393</v>
      </c>
    </row>
    <row r="1685" spans="1:40" ht="57.6" x14ac:dyDescent="0.3">
      <c r="A1685" t="s">
        <v>8265</v>
      </c>
      <c r="B1685" s="2" t="s">
        <v>15</v>
      </c>
      <c r="C1685" s="3">
        <v>40025</v>
      </c>
      <c r="D1685" t="s">
        <v>16</v>
      </c>
      <c r="E1685" t="s">
        <v>8266</v>
      </c>
      <c r="F1685" t="s">
        <v>72</v>
      </c>
      <c r="G1685" t="s">
        <v>8267</v>
      </c>
      <c r="H1685" s="2" t="s">
        <v>130</v>
      </c>
      <c r="I1685" s="2" t="s">
        <v>98</v>
      </c>
      <c r="J1685" s="1" t="s">
        <v>8268</v>
      </c>
      <c r="K1685" s="1">
        <f t="shared" si="117"/>
        <v>1</v>
      </c>
      <c r="L1685" s="1">
        <f t="shared" si="117"/>
        <v>0</v>
      </c>
      <c r="M1685" s="1">
        <f t="shared" si="117"/>
        <v>0</v>
      </c>
      <c r="N1685" s="1">
        <f t="shared" si="117"/>
        <v>0</v>
      </c>
      <c r="O1685" s="1">
        <f t="shared" si="118"/>
        <v>1</v>
      </c>
      <c r="P1685" s="1" t="s">
        <v>18346</v>
      </c>
      <c r="Q1685" s="1">
        <v>365</v>
      </c>
      <c r="R1685" s="1">
        <v>550</v>
      </c>
      <c r="S1685" s="9">
        <f t="shared" si="120"/>
        <v>365</v>
      </c>
      <c r="T1685" s="3">
        <v>44398</v>
      </c>
      <c r="U1685" s="8"/>
      <c r="V1685" s="3">
        <v>44784</v>
      </c>
      <c r="W1685" s="8" t="s">
        <v>8269</v>
      </c>
      <c r="X1685" s="8"/>
      <c r="Y1685" s="10">
        <f t="shared" si="119"/>
        <v>0</v>
      </c>
      <c r="Z1685" s="10">
        <f>IFERROR(INDEX(EFs!B:B,MATCH(P1685,EFs!A:A,0))*Dataset!Y1685/1000,0)</f>
        <v>0</v>
      </c>
      <c r="AA1685">
        <v>33.195169999999997</v>
      </c>
      <c r="AB1685">
        <v>-117.24706999999999</v>
      </c>
      <c r="AC1685">
        <v>1</v>
      </c>
      <c r="AD1685" t="s">
        <v>18387</v>
      </c>
      <c r="AE1685">
        <v>151</v>
      </c>
      <c r="AF1685" t="s">
        <v>19193</v>
      </c>
      <c r="AI1685" t="s">
        <v>18416</v>
      </c>
      <c r="AJ1685" t="s">
        <v>18390</v>
      </c>
      <c r="AK1685" t="s">
        <v>18391</v>
      </c>
      <c r="AL1685">
        <v>92083</v>
      </c>
      <c r="AM1685" t="s">
        <v>18392</v>
      </c>
      <c r="AN1685" t="s">
        <v>18393</v>
      </c>
    </row>
    <row r="1686" spans="1:40" ht="43.2" x14ac:dyDescent="0.3">
      <c r="A1686" t="s">
        <v>8270</v>
      </c>
      <c r="B1686" s="2" t="s">
        <v>15</v>
      </c>
      <c r="C1686" s="3">
        <v>40025</v>
      </c>
      <c r="D1686" t="s">
        <v>16</v>
      </c>
      <c r="E1686" t="s">
        <v>325</v>
      </c>
      <c r="F1686" t="s">
        <v>72</v>
      </c>
      <c r="G1686" t="s">
        <v>8271</v>
      </c>
      <c r="H1686" s="2" t="s">
        <v>305</v>
      </c>
      <c r="I1686" s="2" t="s">
        <v>306</v>
      </c>
      <c r="J1686" s="1" t="s">
        <v>8272</v>
      </c>
      <c r="K1686" s="1">
        <f t="shared" si="117"/>
        <v>1</v>
      </c>
      <c r="L1686" s="1">
        <f t="shared" si="117"/>
        <v>0</v>
      </c>
      <c r="M1686" s="1">
        <f t="shared" si="117"/>
        <v>0</v>
      </c>
      <c r="N1686" s="1">
        <f t="shared" si="117"/>
        <v>0</v>
      </c>
      <c r="O1686" s="1">
        <f t="shared" si="118"/>
        <v>1</v>
      </c>
      <c r="P1686" s="1" t="s">
        <v>18346</v>
      </c>
      <c r="Q1686" s="1">
        <v>40</v>
      </c>
      <c r="R1686" s="1">
        <v>64</v>
      </c>
      <c r="S1686" s="9">
        <f t="shared" si="120"/>
        <v>40</v>
      </c>
      <c r="T1686" s="3">
        <v>44488</v>
      </c>
      <c r="U1686" s="8" t="s">
        <v>6506</v>
      </c>
      <c r="V1686" s="3">
        <v>44488</v>
      </c>
      <c r="W1686" s="8" t="s">
        <v>277</v>
      </c>
      <c r="X1686" s="8">
        <v>3.7</v>
      </c>
      <c r="Y1686" s="10">
        <f t="shared" si="119"/>
        <v>148</v>
      </c>
      <c r="Z1686" s="10">
        <f>IFERROR(INDEX(EFs!B:B,MATCH(P1686,EFs!A:A,0))*Dataset!Y1686/1000,0)</f>
        <v>0.134442152308</v>
      </c>
      <c r="AA1686">
        <v>32.827415000000002</v>
      </c>
      <c r="AB1686">
        <v>-116.900904</v>
      </c>
      <c r="AC1686">
        <v>0.82</v>
      </c>
      <c r="AD1686" t="s">
        <v>18429</v>
      </c>
      <c r="AE1686">
        <v>13622</v>
      </c>
      <c r="AF1686" t="s">
        <v>19194</v>
      </c>
      <c r="AI1686" t="s">
        <v>18449</v>
      </c>
      <c r="AJ1686" t="s">
        <v>18390</v>
      </c>
      <c r="AK1686" t="s">
        <v>18391</v>
      </c>
      <c r="AL1686">
        <v>92021</v>
      </c>
      <c r="AM1686" t="s">
        <v>18392</v>
      </c>
      <c r="AN1686" t="s">
        <v>18393</v>
      </c>
    </row>
    <row r="1687" spans="1:40" ht="43.2" x14ac:dyDescent="0.3">
      <c r="A1687" t="s">
        <v>8273</v>
      </c>
      <c r="B1687" s="2" t="s">
        <v>15</v>
      </c>
      <c r="C1687" s="3">
        <v>40025</v>
      </c>
      <c r="D1687" t="s">
        <v>16</v>
      </c>
      <c r="E1687" t="s">
        <v>325</v>
      </c>
      <c r="F1687" t="s">
        <v>72</v>
      </c>
      <c r="G1687" t="s">
        <v>8274</v>
      </c>
      <c r="H1687" s="2" t="s">
        <v>1542</v>
      </c>
      <c r="I1687" s="2" t="s">
        <v>236</v>
      </c>
      <c r="J1687" s="1" t="s">
        <v>8275</v>
      </c>
      <c r="K1687" s="1">
        <f t="shared" si="117"/>
        <v>1</v>
      </c>
      <c r="L1687" s="1">
        <f t="shared" si="117"/>
        <v>0</v>
      </c>
      <c r="M1687" s="1">
        <f t="shared" si="117"/>
        <v>0</v>
      </c>
      <c r="N1687" s="1">
        <f t="shared" si="117"/>
        <v>0</v>
      </c>
      <c r="O1687" s="1">
        <f t="shared" si="118"/>
        <v>1</v>
      </c>
      <c r="P1687" s="1" t="s">
        <v>18346</v>
      </c>
      <c r="Q1687" s="1">
        <v>40</v>
      </c>
      <c r="R1687" s="1">
        <v>64</v>
      </c>
      <c r="S1687" s="9">
        <f t="shared" si="120"/>
        <v>40</v>
      </c>
      <c r="T1687" s="3">
        <v>44658</v>
      </c>
      <c r="U1687" s="8" t="s">
        <v>439</v>
      </c>
      <c r="V1687" s="3">
        <v>44658</v>
      </c>
      <c r="W1687" s="8" t="s">
        <v>439</v>
      </c>
      <c r="X1687" s="8">
        <v>0</v>
      </c>
      <c r="Y1687" s="10">
        <f t="shared" si="119"/>
        <v>0</v>
      </c>
      <c r="Z1687" s="10">
        <f>IFERROR(INDEX(EFs!B:B,MATCH(P1687,EFs!A:A,0))*Dataset!Y1687/1000,0)</f>
        <v>0</v>
      </c>
      <c r="AA1687">
        <v>32.773200000000003</v>
      </c>
      <c r="AB1687">
        <v>-117.176878</v>
      </c>
      <c r="AC1687">
        <v>1</v>
      </c>
      <c r="AD1687" t="s">
        <v>18387</v>
      </c>
      <c r="AE1687">
        <v>6545</v>
      </c>
      <c r="AF1687" t="s">
        <v>19195</v>
      </c>
      <c r="AI1687" t="s">
        <v>18389</v>
      </c>
      <c r="AJ1687" t="s">
        <v>18390</v>
      </c>
      <c r="AK1687" t="s">
        <v>18391</v>
      </c>
      <c r="AL1687">
        <v>92111</v>
      </c>
      <c r="AM1687" t="s">
        <v>18392</v>
      </c>
      <c r="AN1687" t="s">
        <v>18393</v>
      </c>
    </row>
    <row r="1688" spans="1:40" ht="43.2" x14ac:dyDescent="0.3">
      <c r="A1688" t="s">
        <v>8276</v>
      </c>
      <c r="B1688" s="2" t="s">
        <v>15</v>
      </c>
      <c r="C1688" s="3">
        <v>40025</v>
      </c>
      <c r="D1688" t="s">
        <v>193</v>
      </c>
      <c r="E1688" t="s">
        <v>8277</v>
      </c>
      <c r="F1688" t="s">
        <v>72</v>
      </c>
      <c r="G1688" t="s">
        <v>8278</v>
      </c>
      <c r="H1688" s="2" t="s">
        <v>1489</v>
      </c>
      <c r="I1688" s="2" t="s">
        <v>164</v>
      </c>
      <c r="J1688" s="1" t="s">
        <v>8279</v>
      </c>
      <c r="K1688" s="1">
        <f t="shared" si="117"/>
        <v>1</v>
      </c>
      <c r="L1688" s="1">
        <f t="shared" si="117"/>
        <v>0</v>
      </c>
      <c r="M1688" s="1">
        <f t="shared" si="117"/>
        <v>0</v>
      </c>
      <c r="N1688" s="1">
        <f t="shared" si="117"/>
        <v>0</v>
      </c>
      <c r="O1688" s="1">
        <f t="shared" si="118"/>
        <v>1</v>
      </c>
      <c r="P1688" s="1" t="s">
        <v>18346</v>
      </c>
      <c r="Q1688" s="1">
        <v>40</v>
      </c>
      <c r="R1688" s="1">
        <v>71</v>
      </c>
      <c r="S1688" s="9">
        <f t="shared" si="120"/>
        <v>40</v>
      </c>
      <c r="T1688" s="8"/>
      <c r="U1688" s="8"/>
      <c r="V1688" s="8"/>
      <c r="W1688" s="8"/>
      <c r="X1688" s="8"/>
      <c r="Y1688" s="10">
        <f t="shared" si="119"/>
        <v>0</v>
      </c>
      <c r="Z1688" s="10">
        <f>IFERROR(INDEX(EFs!B:B,MATCH(P1688,EFs!A:A,0))*Dataset!Y1688/1000,0)</f>
        <v>0</v>
      </c>
      <c r="AA1688">
        <v>33.260342999999999</v>
      </c>
      <c r="AB1688">
        <v>-117.24100799999999</v>
      </c>
      <c r="AC1688">
        <v>1</v>
      </c>
      <c r="AD1688" t="s">
        <v>18387</v>
      </c>
      <c r="AE1688">
        <v>4163</v>
      </c>
      <c r="AF1688" t="s">
        <v>19196</v>
      </c>
      <c r="AI1688" t="s">
        <v>18588</v>
      </c>
      <c r="AJ1688" t="s">
        <v>18390</v>
      </c>
      <c r="AK1688" t="s">
        <v>18391</v>
      </c>
      <c r="AL1688">
        <v>92003</v>
      </c>
      <c r="AM1688" t="s">
        <v>18392</v>
      </c>
      <c r="AN1688" t="s">
        <v>18407</v>
      </c>
    </row>
    <row r="1689" spans="1:40" ht="43.2" x14ac:dyDescent="0.3">
      <c r="A1689" t="s">
        <v>8280</v>
      </c>
      <c r="B1689" s="2" t="s">
        <v>15</v>
      </c>
      <c r="C1689" s="3">
        <v>40025</v>
      </c>
      <c r="D1689" t="s">
        <v>16</v>
      </c>
      <c r="E1689" t="s">
        <v>325</v>
      </c>
      <c r="F1689" t="s">
        <v>72</v>
      </c>
      <c r="G1689" t="s">
        <v>8281</v>
      </c>
      <c r="H1689" s="2" t="s">
        <v>451</v>
      </c>
      <c r="I1689" s="2" t="s">
        <v>139</v>
      </c>
      <c r="J1689" s="1" t="s">
        <v>8282</v>
      </c>
      <c r="K1689" s="1">
        <f t="shared" si="117"/>
        <v>1</v>
      </c>
      <c r="L1689" s="1">
        <f t="shared" si="117"/>
        <v>0</v>
      </c>
      <c r="M1689" s="1">
        <f t="shared" si="117"/>
        <v>0</v>
      </c>
      <c r="N1689" s="1">
        <f t="shared" si="117"/>
        <v>0</v>
      </c>
      <c r="O1689" s="1">
        <f t="shared" si="118"/>
        <v>1</v>
      </c>
      <c r="P1689" s="1" t="s">
        <v>18346</v>
      </c>
      <c r="Q1689" s="1">
        <v>40</v>
      </c>
      <c r="R1689" s="1">
        <v>71</v>
      </c>
      <c r="S1689" s="9">
        <f t="shared" si="120"/>
        <v>40</v>
      </c>
      <c r="T1689" s="8"/>
      <c r="U1689" s="8"/>
      <c r="V1689" s="8"/>
      <c r="W1689" s="8"/>
      <c r="X1689" s="8"/>
      <c r="Y1689" s="10">
        <f t="shared" si="119"/>
        <v>0</v>
      </c>
      <c r="Z1689" s="10">
        <f>IFERROR(INDEX(EFs!B:B,MATCH(P1689,EFs!A:A,0))*Dataset!Y1689/1000,0)</f>
        <v>0</v>
      </c>
      <c r="AA1689">
        <v>32.955568</v>
      </c>
      <c r="AB1689">
        <v>-116.966269</v>
      </c>
      <c r="AC1689">
        <v>1</v>
      </c>
      <c r="AD1689" t="s">
        <v>18394</v>
      </c>
      <c r="AE1689">
        <v>16905</v>
      </c>
      <c r="AF1689" t="s">
        <v>19197</v>
      </c>
      <c r="AI1689" t="s">
        <v>18476</v>
      </c>
      <c r="AJ1689" t="s">
        <v>18390</v>
      </c>
      <c r="AK1689" t="s">
        <v>18391</v>
      </c>
      <c r="AL1689">
        <v>92040</v>
      </c>
      <c r="AM1689" t="s">
        <v>18392</v>
      </c>
      <c r="AN1689" t="s">
        <v>18397</v>
      </c>
    </row>
    <row r="1690" spans="1:40" ht="43.2" x14ac:dyDescent="0.3">
      <c r="A1690" t="s">
        <v>8283</v>
      </c>
      <c r="B1690" s="2" t="s">
        <v>15</v>
      </c>
      <c r="C1690" s="3">
        <v>40025</v>
      </c>
      <c r="D1690" t="s">
        <v>193</v>
      </c>
      <c r="E1690" t="s">
        <v>8284</v>
      </c>
      <c r="F1690" t="s">
        <v>8285</v>
      </c>
      <c r="G1690" t="s">
        <v>726</v>
      </c>
      <c r="H1690" s="2" t="s">
        <v>465</v>
      </c>
      <c r="I1690" s="2" t="s">
        <v>98</v>
      </c>
      <c r="J1690" s="1" t="s">
        <v>8286</v>
      </c>
      <c r="K1690" s="1">
        <f t="shared" si="117"/>
        <v>1</v>
      </c>
      <c r="L1690" s="1">
        <f t="shared" si="117"/>
        <v>0</v>
      </c>
      <c r="M1690" s="1">
        <f t="shared" si="117"/>
        <v>0</v>
      </c>
      <c r="N1690" s="1">
        <f t="shared" si="117"/>
        <v>0</v>
      </c>
      <c r="O1690" s="1">
        <f t="shared" si="118"/>
        <v>1</v>
      </c>
      <c r="P1690" s="1" t="s">
        <v>18346</v>
      </c>
      <c r="Q1690" s="1">
        <v>1000</v>
      </c>
      <c r="R1690" s="1">
        <v>1495</v>
      </c>
      <c r="S1690" s="9">
        <f t="shared" si="120"/>
        <v>1000</v>
      </c>
      <c r="T1690" s="8"/>
      <c r="U1690" s="8"/>
      <c r="V1690" s="8"/>
      <c r="W1690" s="8"/>
      <c r="X1690" s="8"/>
      <c r="Y1690" s="10">
        <f t="shared" si="119"/>
        <v>0</v>
      </c>
      <c r="Z1690" s="10">
        <f>IFERROR(INDEX(EFs!B:B,MATCH(P1690,EFs!A:A,0))*Dataset!Y1690/1000,0)</f>
        <v>0</v>
      </c>
      <c r="AA1690">
        <v>33.180315999999998</v>
      </c>
      <c r="AB1690">
        <v>-117.37085</v>
      </c>
      <c r="AC1690">
        <v>1</v>
      </c>
      <c r="AD1690" t="s">
        <v>18394</v>
      </c>
      <c r="AE1690">
        <v>1330</v>
      </c>
      <c r="AF1690" t="s">
        <v>18514</v>
      </c>
      <c r="AI1690" t="s">
        <v>18410</v>
      </c>
      <c r="AJ1690" t="s">
        <v>18390</v>
      </c>
      <c r="AK1690" t="s">
        <v>18391</v>
      </c>
      <c r="AL1690">
        <v>92054</v>
      </c>
      <c r="AM1690" t="s">
        <v>18392</v>
      </c>
      <c r="AN1690" t="s">
        <v>18397</v>
      </c>
    </row>
    <row r="1691" spans="1:40" ht="43.2" x14ac:dyDescent="0.3">
      <c r="A1691" t="s">
        <v>8287</v>
      </c>
      <c r="B1691" s="2" t="s">
        <v>15</v>
      </c>
      <c r="C1691" s="3">
        <v>40025</v>
      </c>
      <c r="D1691" t="s">
        <v>16</v>
      </c>
      <c r="E1691" t="s">
        <v>8288</v>
      </c>
      <c r="F1691" t="s">
        <v>7013</v>
      </c>
      <c r="G1691" t="s">
        <v>8289</v>
      </c>
      <c r="H1691" s="2" t="s">
        <v>490</v>
      </c>
      <c r="I1691" s="2" t="s">
        <v>20</v>
      </c>
      <c r="J1691" s="1" t="s">
        <v>8290</v>
      </c>
      <c r="K1691" s="1">
        <f t="shared" si="117"/>
        <v>1</v>
      </c>
      <c r="L1691" s="1">
        <f t="shared" si="117"/>
        <v>0</v>
      </c>
      <c r="M1691" s="1">
        <f t="shared" si="117"/>
        <v>1</v>
      </c>
      <c r="N1691" s="1">
        <f t="shared" si="117"/>
        <v>0</v>
      </c>
      <c r="O1691" s="1">
        <f t="shared" si="118"/>
        <v>2</v>
      </c>
      <c r="P1691" s="1" t="s">
        <v>18348</v>
      </c>
      <c r="Q1691" s="1">
        <v>50</v>
      </c>
      <c r="R1691" s="1">
        <v>89</v>
      </c>
      <c r="S1691" s="9">
        <f t="shared" si="120"/>
        <v>50</v>
      </c>
      <c r="T1691" s="3">
        <v>44454</v>
      </c>
      <c r="U1691" s="8" t="s">
        <v>8291</v>
      </c>
      <c r="V1691" s="3">
        <v>44707</v>
      </c>
      <c r="W1691" s="8" t="s">
        <v>8292</v>
      </c>
      <c r="X1691" s="8">
        <v>29.9</v>
      </c>
      <c r="Y1691" s="10">
        <f t="shared" si="119"/>
        <v>1495</v>
      </c>
      <c r="Z1691" s="10">
        <f>IFERROR(INDEX(EFs!B:B,MATCH(P1691,EFs!A:A,0))*Dataset!Y1691/1000,0)</f>
        <v>1.085752299905</v>
      </c>
      <c r="AA1691">
        <v>32.738971999999997</v>
      </c>
      <c r="AB1691">
        <v>-117.028218</v>
      </c>
      <c r="AC1691">
        <v>1</v>
      </c>
      <c r="AD1691" t="s">
        <v>18387</v>
      </c>
      <c r="AE1691">
        <v>7866</v>
      </c>
      <c r="AF1691" t="s">
        <v>19198</v>
      </c>
      <c r="AI1691" t="s">
        <v>18482</v>
      </c>
      <c r="AJ1691" t="s">
        <v>18390</v>
      </c>
      <c r="AK1691" t="s">
        <v>18391</v>
      </c>
      <c r="AL1691">
        <v>91945</v>
      </c>
      <c r="AM1691" t="s">
        <v>18392</v>
      </c>
      <c r="AN1691" t="s">
        <v>18393</v>
      </c>
    </row>
    <row r="1692" spans="1:40" ht="57.6" x14ac:dyDescent="0.3">
      <c r="A1692" t="s">
        <v>8293</v>
      </c>
      <c r="B1692" s="2" t="s">
        <v>15</v>
      </c>
      <c r="C1692" s="3">
        <v>40025</v>
      </c>
      <c r="D1692" t="s">
        <v>16</v>
      </c>
      <c r="E1692" t="s">
        <v>8288</v>
      </c>
      <c r="F1692" t="s">
        <v>7013</v>
      </c>
      <c r="G1692" t="s">
        <v>8294</v>
      </c>
      <c r="H1692" s="2" t="s">
        <v>490</v>
      </c>
      <c r="I1692" s="2" t="s">
        <v>20</v>
      </c>
      <c r="J1692" s="1" t="s">
        <v>8295</v>
      </c>
      <c r="K1692" s="1">
        <f t="shared" si="117"/>
        <v>1</v>
      </c>
      <c r="L1692" s="1">
        <f t="shared" si="117"/>
        <v>0</v>
      </c>
      <c r="M1692" s="1">
        <f t="shared" si="117"/>
        <v>0</v>
      </c>
      <c r="N1692" s="1">
        <f t="shared" si="117"/>
        <v>0</v>
      </c>
      <c r="O1692" s="1">
        <f t="shared" si="118"/>
        <v>1</v>
      </c>
      <c r="P1692" s="1" t="s">
        <v>18346</v>
      </c>
      <c r="Q1692" s="1" t="s">
        <v>18355</v>
      </c>
      <c r="R1692" s="1">
        <v>251</v>
      </c>
      <c r="S1692" s="9">
        <f t="shared" si="120"/>
        <v>187.17070000000001</v>
      </c>
      <c r="T1692" s="3">
        <v>44454</v>
      </c>
      <c r="U1692" s="8" t="s">
        <v>8296</v>
      </c>
      <c r="V1692" s="3">
        <v>44707</v>
      </c>
      <c r="W1692" s="8" t="s">
        <v>8297</v>
      </c>
      <c r="X1692" s="8">
        <v>41.7</v>
      </c>
      <c r="Y1692" s="10">
        <f t="shared" si="119"/>
        <v>7805.0181900000007</v>
      </c>
      <c r="Z1692" s="10">
        <f>IFERROR(INDEX(EFs!B:B,MATCH(P1692,EFs!A:A,0))*Dataset!Y1692/1000,0)</f>
        <v>7.0900232720722336</v>
      </c>
      <c r="AA1692">
        <v>32.738138999999997</v>
      </c>
      <c r="AB1692">
        <v>-117.025977</v>
      </c>
      <c r="AC1692">
        <v>1</v>
      </c>
      <c r="AD1692" t="s">
        <v>18394</v>
      </c>
      <c r="AE1692">
        <v>8025</v>
      </c>
      <c r="AF1692" t="s">
        <v>19198</v>
      </c>
      <c r="AI1692" t="s">
        <v>18482</v>
      </c>
      <c r="AJ1692" t="s">
        <v>18390</v>
      </c>
      <c r="AK1692" t="s">
        <v>18391</v>
      </c>
      <c r="AL1692">
        <v>91945</v>
      </c>
      <c r="AM1692" t="s">
        <v>18392</v>
      </c>
      <c r="AN1692" t="s">
        <v>18397</v>
      </c>
    </row>
    <row r="1693" spans="1:40" ht="28.8" x14ac:dyDescent="0.3">
      <c r="A1693" t="s">
        <v>8298</v>
      </c>
      <c r="B1693" s="2" t="s">
        <v>15</v>
      </c>
      <c r="C1693" s="3">
        <v>40025</v>
      </c>
      <c r="D1693" t="s">
        <v>25</v>
      </c>
      <c r="E1693" t="s">
        <v>8299</v>
      </c>
      <c r="F1693" t="s">
        <v>7390</v>
      </c>
      <c r="G1693" t="s">
        <v>8300</v>
      </c>
      <c r="H1693" s="2" t="s">
        <v>217</v>
      </c>
      <c r="I1693" s="2" t="s">
        <v>218</v>
      </c>
      <c r="J1693" s="1" t="s">
        <v>8301</v>
      </c>
      <c r="K1693" s="1">
        <f t="shared" si="117"/>
        <v>1</v>
      </c>
      <c r="L1693" s="1">
        <f t="shared" si="117"/>
        <v>0</v>
      </c>
      <c r="M1693" s="1">
        <f t="shared" si="117"/>
        <v>0</v>
      </c>
      <c r="N1693" s="1">
        <f t="shared" si="117"/>
        <v>0</v>
      </c>
      <c r="O1693" s="1">
        <f t="shared" si="118"/>
        <v>1</v>
      </c>
      <c r="P1693" s="1" t="s">
        <v>18346</v>
      </c>
      <c r="Q1693" s="1" t="s">
        <v>18355</v>
      </c>
      <c r="R1693" s="1">
        <v>568</v>
      </c>
      <c r="S1693" s="9">
        <f t="shared" si="120"/>
        <v>423.55760000000004</v>
      </c>
      <c r="T1693" s="3">
        <v>44629</v>
      </c>
      <c r="U1693" s="8" t="s">
        <v>8302</v>
      </c>
      <c r="V1693" s="3">
        <v>44629</v>
      </c>
      <c r="W1693" s="8" t="s">
        <v>8303</v>
      </c>
      <c r="X1693" s="8">
        <v>18.600000000000001</v>
      </c>
      <c r="Y1693" s="10">
        <f t="shared" si="119"/>
        <v>7878.1713600000012</v>
      </c>
      <c r="Z1693" s="10">
        <f>IFERROR(INDEX(EFs!B:B,MATCH(P1693,EFs!A:A,0))*Dataset!Y1693/1000,0)</f>
        <v>7.1564750938489441</v>
      </c>
      <c r="AA1693">
        <v>32.545616000000003</v>
      </c>
      <c r="AB1693">
        <v>-117.097324</v>
      </c>
      <c r="AC1693">
        <v>1</v>
      </c>
      <c r="AD1693" t="s">
        <v>18394</v>
      </c>
      <c r="AE1693">
        <v>1697</v>
      </c>
      <c r="AF1693" t="s">
        <v>19199</v>
      </c>
      <c r="AI1693" t="s">
        <v>18389</v>
      </c>
      <c r="AJ1693" t="s">
        <v>18390</v>
      </c>
      <c r="AK1693" t="s">
        <v>18391</v>
      </c>
      <c r="AL1693">
        <v>92154</v>
      </c>
      <c r="AM1693" t="s">
        <v>18392</v>
      </c>
      <c r="AN1693" t="s">
        <v>18397</v>
      </c>
    </row>
    <row r="1694" spans="1:40" ht="28.8" x14ac:dyDescent="0.3">
      <c r="A1694" t="s">
        <v>8304</v>
      </c>
      <c r="B1694" s="2" t="s">
        <v>15</v>
      </c>
      <c r="C1694" s="3">
        <v>40025</v>
      </c>
      <c r="D1694" t="s">
        <v>25</v>
      </c>
      <c r="E1694" t="s">
        <v>8299</v>
      </c>
      <c r="F1694" t="s">
        <v>7390</v>
      </c>
      <c r="G1694" t="s">
        <v>8305</v>
      </c>
      <c r="H1694" s="2" t="s">
        <v>217</v>
      </c>
      <c r="I1694" s="2" t="s">
        <v>218</v>
      </c>
      <c r="J1694" s="1" t="s">
        <v>8306</v>
      </c>
      <c r="K1694" s="1">
        <f t="shared" si="117"/>
        <v>1</v>
      </c>
      <c r="L1694" s="1">
        <f t="shared" si="117"/>
        <v>0</v>
      </c>
      <c r="M1694" s="1">
        <f t="shared" si="117"/>
        <v>0</v>
      </c>
      <c r="N1694" s="1">
        <f t="shared" si="117"/>
        <v>0</v>
      </c>
      <c r="O1694" s="1">
        <f t="shared" si="118"/>
        <v>1</v>
      </c>
      <c r="P1694" s="1" t="s">
        <v>18346</v>
      </c>
      <c r="Q1694" s="1" t="s">
        <v>18355</v>
      </c>
      <c r="R1694" s="1">
        <v>947</v>
      </c>
      <c r="S1694" s="9">
        <f t="shared" si="120"/>
        <v>706.17790000000002</v>
      </c>
      <c r="T1694" s="3">
        <v>44629</v>
      </c>
      <c r="U1694" s="8" t="s">
        <v>7815</v>
      </c>
      <c r="V1694" s="3">
        <v>44629</v>
      </c>
      <c r="W1694" s="8" t="s">
        <v>8307</v>
      </c>
      <c r="X1694" s="8">
        <v>5.9</v>
      </c>
      <c r="Y1694" s="10">
        <f t="shared" si="119"/>
        <v>4166.4496100000006</v>
      </c>
      <c r="Z1694" s="10">
        <f>IFERROR(INDEX(EFs!B:B,MATCH(P1694,EFs!A:A,0))*Dataset!Y1694/1000,0)</f>
        <v>3.7847733314272114</v>
      </c>
      <c r="AA1694">
        <v>32.545934000000003</v>
      </c>
      <c r="AB1694">
        <v>-117.084219</v>
      </c>
      <c r="AC1694">
        <v>1</v>
      </c>
      <c r="AD1694" t="s">
        <v>18394</v>
      </c>
      <c r="AE1694">
        <v>2812</v>
      </c>
      <c r="AF1694" t="s">
        <v>19200</v>
      </c>
      <c r="AI1694" t="s">
        <v>18389</v>
      </c>
      <c r="AJ1694" t="s">
        <v>18390</v>
      </c>
      <c r="AK1694" t="s">
        <v>18391</v>
      </c>
      <c r="AL1694">
        <v>92154</v>
      </c>
      <c r="AM1694" t="s">
        <v>18392</v>
      </c>
      <c r="AN1694" t="s">
        <v>18397</v>
      </c>
    </row>
    <row r="1695" spans="1:40" ht="43.2" x14ac:dyDescent="0.3">
      <c r="A1695" t="s">
        <v>8308</v>
      </c>
      <c r="B1695" s="2" t="s">
        <v>15</v>
      </c>
      <c r="C1695" s="3">
        <v>40025</v>
      </c>
      <c r="D1695" t="s">
        <v>25</v>
      </c>
      <c r="E1695" t="s">
        <v>8309</v>
      </c>
      <c r="F1695" t="s">
        <v>332</v>
      </c>
      <c r="G1695" t="s">
        <v>8310</v>
      </c>
      <c r="H1695" s="2" t="s">
        <v>217</v>
      </c>
      <c r="I1695" s="2" t="s">
        <v>218</v>
      </c>
      <c r="J1695" s="1" t="s">
        <v>8311</v>
      </c>
      <c r="K1695" s="1">
        <f t="shared" si="117"/>
        <v>1</v>
      </c>
      <c r="L1695" s="1">
        <f t="shared" si="117"/>
        <v>0</v>
      </c>
      <c r="M1695" s="1">
        <f t="shared" si="117"/>
        <v>0</v>
      </c>
      <c r="N1695" s="1">
        <f t="shared" si="117"/>
        <v>0</v>
      </c>
      <c r="O1695" s="1">
        <f t="shared" si="118"/>
        <v>1</v>
      </c>
      <c r="P1695" s="1" t="s">
        <v>18346</v>
      </c>
      <c r="Q1695" s="1" t="s">
        <v>18355</v>
      </c>
      <c r="R1695" s="1">
        <v>2151</v>
      </c>
      <c r="S1695" s="9">
        <f t="shared" si="120"/>
        <v>1604.0007000000001</v>
      </c>
      <c r="T1695" s="3">
        <v>44398</v>
      </c>
      <c r="U1695" s="8" t="s">
        <v>8312</v>
      </c>
      <c r="V1695" s="3">
        <v>44398</v>
      </c>
      <c r="W1695" s="8" t="s">
        <v>8313</v>
      </c>
      <c r="X1695" s="8">
        <v>5.0999999999999996</v>
      </c>
      <c r="Y1695" s="10">
        <f t="shared" si="119"/>
        <v>8180.4035699999995</v>
      </c>
      <c r="Z1695" s="10">
        <f>IFERROR(INDEX(EFs!B:B,MATCH(P1695,EFs!A:A,0))*Dataset!Y1695/1000,0)</f>
        <v>7.4310206939111279</v>
      </c>
      <c r="AA1695">
        <v>32.724102999999999</v>
      </c>
      <c r="AB1695">
        <v>-117.170912</v>
      </c>
      <c r="AC1695">
        <v>0.5</v>
      </c>
      <c r="AD1695" t="s">
        <v>18422</v>
      </c>
      <c r="AI1695" t="s">
        <v>18389</v>
      </c>
      <c r="AJ1695" t="s">
        <v>18390</v>
      </c>
      <c r="AK1695" t="s">
        <v>18391</v>
      </c>
      <c r="AL1695">
        <v>92101</v>
      </c>
      <c r="AM1695" t="s">
        <v>18392</v>
      </c>
      <c r="AN1695" t="s">
        <v>18397</v>
      </c>
    </row>
    <row r="1696" spans="1:40" ht="43.2" x14ac:dyDescent="0.3">
      <c r="A1696" t="s">
        <v>8314</v>
      </c>
      <c r="B1696" s="2" t="s">
        <v>15</v>
      </c>
      <c r="C1696" s="3">
        <v>40025</v>
      </c>
      <c r="D1696" t="s">
        <v>16</v>
      </c>
      <c r="E1696" t="s">
        <v>8315</v>
      </c>
      <c r="G1696" t="s">
        <v>8316</v>
      </c>
      <c r="H1696" s="2" t="s">
        <v>52</v>
      </c>
      <c r="I1696" s="2" t="s">
        <v>53</v>
      </c>
      <c r="J1696" s="1" t="s">
        <v>8317</v>
      </c>
      <c r="K1696" s="1">
        <f t="shared" si="117"/>
        <v>1</v>
      </c>
      <c r="L1696" s="1">
        <f t="shared" si="117"/>
        <v>0</v>
      </c>
      <c r="M1696" s="1">
        <f t="shared" si="117"/>
        <v>0</v>
      </c>
      <c r="N1696" s="1">
        <f t="shared" si="117"/>
        <v>0</v>
      </c>
      <c r="O1696" s="1">
        <f t="shared" si="118"/>
        <v>1</v>
      </c>
      <c r="P1696" s="1" t="s">
        <v>18346</v>
      </c>
      <c r="Q1696" s="1">
        <v>30</v>
      </c>
      <c r="R1696" s="1">
        <v>64</v>
      </c>
      <c r="S1696" s="9">
        <f t="shared" si="120"/>
        <v>30</v>
      </c>
      <c r="T1696" s="3">
        <v>44403</v>
      </c>
      <c r="U1696" s="8" t="s">
        <v>8318</v>
      </c>
      <c r="V1696" s="3">
        <v>44725</v>
      </c>
      <c r="W1696" s="8" t="s">
        <v>8319</v>
      </c>
      <c r="X1696" s="8">
        <v>25.2</v>
      </c>
      <c r="Y1696" s="10">
        <f t="shared" si="119"/>
        <v>756</v>
      </c>
      <c r="Z1696" s="10">
        <f>IFERROR(INDEX(EFs!B:B,MATCH(P1696,EFs!A:A,0))*Dataset!Y1696/1000,0)</f>
        <v>0.68674504827600003</v>
      </c>
      <c r="AA1696">
        <v>33.182279999999999</v>
      </c>
      <c r="AB1696">
        <v>-116.582318</v>
      </c>
      <c r="AC1696">
        <v>1</v>
      </c>
      <c r="AD1696" t="s">
        <v>18394</v>
      </c>
      <c r="AE1696">
        <v>25704</v>
      </c>
      <c r="AF1696" t="s">
        <v>19201</v>
      </c>
      <c r="AI1696" t="s">
        <v>18401</v>
      </c>
      <c r="AJ1696" t="s">
        <v>18390</v>
      </c>
      <c r="AK1696" t="s">
        <v>18391</v>
      </c>
      <c r="AL1696">
        <v>92086</v>
      </c>
      <c r="AM1696" t="s">
        <v>18392</v>
      </c>
      <c r="AN1696" t="s">
        <v>18397</v>
      </c>
    </row>
    <row r="1697" spans="1:40" ht="72" x14ac:dyDescent="0.3">
      <c r="A1697" t="s">
        <v>8320</v>
      </c>
      <c r="B1697" s="2" t="s">
        <v>15</v>
      </c>
      <c r="C1697" s="3">
        <v>40025</v>
      </c>
      <c r="D1697" t="s">
        <v>16</v>
      </c>
      <c r="E1697" t="s">
        <v>8321</v>
      </c>
      <c r="F1697" t="s">
        <v>8322</v>
      </c>
      <c r="G1697" t="s">
        <v>8323</v>
      </c>
      <c r="H1697" s="2" t="s">
        <v>19</v>
      </c>
      <c r="I1697" s="2" t="s">
        <v>20</v>
      </c>
      <c r="J1697" s="1" t="s">
        <v>8324</v>
      </c>
      <c r="K1697" s="1">
        <f t="shared" si="117"/>
        <v>1</v>
      </c>
      <c r="L1697" s="1">
        <f t="shared" si="117"/>
        <v>0</v>
      </c>
      <c r="M1697" s="1">
        <f t="shared" si="117"/>
        <v>0</v>
      </c>
      <c r="N1697" s="1">
        <f t="shared" si="117"/>
        <v>0</v>
      </c>
      <c r="O1697" s="1">
        <f t="shared" si="118"/>
        <v>1</v>
      </c>
      <c r="P1697" s="1" t="s">
        <v>18346</v>
      </c>
      <c r="Q1697" s="1">
        <v>180</v>
      </c>
      <c r="R1697" s="1">
        <v>300</v>
      </c>
      <c r="S1697" s="9">
        <f t="shared" si="120"/>
        <v>180</v>
      </c>
      <c r="T1697" s="3">
        <v>44561</v>
      </c>
      <c r="U1697" s="8" t="s">
        <v>8325</v>
      </c>
      <c r="V1697" s="3">
        <v>44679</v>
      </c>
      <c r="W1697" s="8" t="s">
        <v>8326</v>
      </c>
      <c r="X1697" s="8">
        <v>1.3</v>
      </c>
      <c r="Y1697" s="10">
        <f t="shared" si="119"/>
        <v>234</v>
      </c>
      <c r="Z1697" s="10">
        <f>IFERROR(INDEX(EFs!B:B,MATCH(P1697,EFs!A:A,0))*Dataset!Y1697/1000,0)</f>
        <v>0.21256394351400001</v>
      </c>
      <c r="AA1697">
        <v>32.705320999999998</v>
      </c>
      <c r="AB1697">
        <v>-117.152946</v>
      </c>
      <c r="AC1697">
        <v>1</v>
      </c>
      <c r="AD1697" t="s">
        <v>18394</v>
      </c>
      <c r="AE1697">
        <v>12</v>
      </c>
      <c r="AF1697" t="s">
        <v>18870</v>
      </c>
      <c r="AI1697" t="s">
        <v>18389</v>
      </c>
      <c r="AJ1697" t="s">
        <v>18390</v>
      </c>
      <c r="AK1697" t="s">
        <v>18391</v>
      </c>
      <c r="AL1697">
        <v>92101</v>
      </c>
      <c r="AM1697" t="s">
        <v>18392</v>
      </c>
      <c r="AN1697" t="s">
        <v>18397</v>
      </c>
    </row>
    <row r="1698" spans="1:40" ht="43.2" x14ac:dyDescent="0.3">
      <c r="A1698" t="s">
        <v>8327</v>
      </c>
      <c r="B1698" s="2" t="s">
        <v>15</v>
      </c>
      <c r="C1698" s="3">
        <v>40025</v>
      </c>
      <c r="D1698" t="s">
        <v>16</v>
      </c>
      <c r="E1698" t="s">
        <v>8328</v>
      </c>
      <c r="F1698" t="s">
        <v>72</v>
      </c>
      <c r="G1698" t="s">
        <v>8329</v>
      </c>
      <c r="H1698" s="2" t="s">
        <v>1542</v>
      </c>
      <c r="I1698" s="2" t="s">
        <v>236</v>
      </c>
      <c r="J1698" s="1" t="s">
        <v>8330</v>
      </c>
      <c r="K1698" s="1">
        <f t="shared" si="117"/>
        <v>0</v>
      </c>
      <c r="L1698" s="1">
        <f t="shared" si="117"/>
        <v>0</v>
      </c>
      <c r="M1698" s="1">
        <f t="shared" si="117"/>
        <v>1</v>
      </c>
      <c r="N1698" s="1">
        <f t="shared" si="117"/>
        <v>0</v>
      </c>
      <c r="O1698" s="1">
        <f t="shared" si="118"/>
        <v>1</v>
      </c>
      <c r="P1698" s="1" t="s">
        <v>18348</v>
      </c>
      <c r="Q1698" s="1">
        <v>70</v>
      </c>
      <c r="R1698" s="1">
        <v>107</v>
      </c>
      <c r="S1698" s="9">
        <f t="shared" si="120"/>
        <v>70</v>
      </c>
      <c r="T1698" s="3">
        <v>44357</v>
      </c>
      <c r="U1698" s="8" t="s">
        <v>8331</v>
      </c>
      <c r="V1698" s="3">
        <v>44712</v>
      </c>
      <c r="W1698" s="8" t="s">
        <v>8332</v>
      </c>
      <c r="X1698" s="8">
        <v>18</v>
      </c>
      <c r="Y1698" s="10">
        <f t="shared" si="119"/>
        <v>1260</v>
      </c>
      <c r="Z1698" s="10">
        <f>IFERROR(INDEX(EFs!B:B,MATCH(P1698,EFs!A:A,0))*Dataset!Y1698/1000,0)</f>
        <v>0.91508220594</v>
      </c>
      <c r="AA1698">
        <v>32.820175999999996</v>
      </c>
      <c r="AB1698">
        <v>-117.179722</v>
      </c>
      <c r="AC1698">
        <v>1</v>
      </c>
      <c r="AD1698" t="s">
        <v>18394</v>
      </c>
      <c r="AE1698">
        <v>5680</v>
      </c>
      <c r="AF1698" t="s">
        <v>18690</v>
      </c>
      <c r="AI1698" t="s">
        <v>18389</v>
      </c>
      <c r="AJ1698" t="s">
        <v>18390</v>
      </c>
      <c r="AK1698" t="s">
        <v>18391</v>
      </c>
      <c r="AL1698">
        <v>92111</v>
      </c>
      <c r="AM1698" t="s">
        <v>18392</v>
      </c>
      <c r="AN1698" t="s">
        <v>18397</v>
      </c>
    </row>
    <row r="1699" spans="1:40" ht="43.2" x14ac:dyDescent="0.3">
      <c r="A1699" t="s">
        <v>8333</v>
      </c>
      <c r="B1699" s="2" t="s">
        <v>15</v>
      </c>
      <c r="C1699" s="3">
        <v>40025</v>
      </c>
      <c r="D1699" t="s">
        <v>16</v>
      </c>
      <c r="E1699" t="s">
        <v>8334</v>
      </c>
      <c r="F1699" t="s">
        <v>5509</v>
      </c>
      <c r="G1699" t="s">
        <v>8335</v>
      </c>
      <c r="H1699" s="2" t="s">
        <v>45</v>
      </c>
      <c r="I1699" s="2" t="s">
        <v>46</v>
      </c>
      <c r="J1699" s="1" t="s">
        <v>8336</v>
      </c>
      <c r="K1699" s="1">
        <f t="shared" si="117"/>
        <v>0</v>
      </c>
      <c r="L1699" s="1">
        <f t="shared" si="117"/>
        <v>0</v>
      </c>
      <c r="M1699" s="1">
        <f t="shared" si="117"/>
        <v>1</v>
      </c>
      <c r="N1699" s="1">
        <f t="shared" si="117"/>
        <v>0</v>
      </c>
      <c r="O1699" s="1">
        <f t="shared" si="118"/>
        <v>1</v>
      </c>
      <c r="P1699" s="1" t="s">
        <v>18348</v>
      </c>
      <c r="Q1699" s="1">
        <v>81</v>
      </c>
      <c r="R1699" s="1">
        <v>150</v>
      </c>
      <c r="S1699" s="9">
        <f t="shared" si="120"/>
        <v>81</v>
      </c>
      <c r="T1699" s="8"/>
      <c r="U1699" s="8"/>
      <c r="V1699" s="8"/>
      <c r="W1699" s="8"/>
      <c r="X1699" s="8"/>
      <c r="Y1699" s="10">
        <f t="shared" si="119"/>
        <v>0</v>
      </c>
      <c r="Z1699" s="10">
        <f>IFERROR(INDEX(EFs!B:B,MATCH(P1699,EFs!A:A,0))*Dataset!Y1699/1000,0)</f>
        <v>0</v>
      </c>
      <c r="AA1699">
        <v>32.804355000000001</v>
      </c>
      <c r="AB1699">
        <v>-117.260848</v>
      </c>
      <c r="AC1699">
        <v>1</v>
      </c>
      <c r="AD1699" t="s">
        <v>18394</v>
      </c>
      <c r="AE1699">
        <v>4998</v>
      </c>
      <c r="AF1699" t="s">
        <v>19202</v>
      </c>
      <c r="AI1699" t="s">
        <v>18389</v>
      </c>
      <c r="AJ1699" t="s">
        <v>18390</v>
      </c>
      <c r="AK1699" t="s">
        <v>18391</v>
      </c>
      <c r="AL1699">
        <v>92109</v>
      </c>
      <c r="AM1699" t="s">
        <v>18392</v>
      </c>
      <c r="AN1699" t="s">
        <v>18397</v>
      </c>
    </row>
    <row r="1700" spans="1:40" ht="57.6" x14ac:dyDescent="0.3">
      <c r="A1700" t="s">
        <v>8337</v>
      </c>
      <c r="B1700" s="2" t="s">
        <v>15</v>
      </c>
      <c r="C1700" s="3">
        <v>40025</v>
      </c>
      <c r="D1700" t="s">
        <v>193</v>
      </c>
      <c r="E1700" t="s">
        <v>8338</v>
      </c>
      <c r="F1700" t="s">
        <v>27</v>
      </c>
      <c r="G1700" t="s">
        <v>8339</v>
      </c>
      <c r="H1700" s="2" t="s">
        <v>115</v>
      </c>
      <c r="I1700" s="2" t="s">
        <v>46</v>
      </c>
      <c r="J1700" s="1" t="s">
        <v>8340</v>
      </c>
      <c r="K1700" s="1">
        <f t="shared" si="117"/>
        <v>0</v>
      </c>
      <c r="L1700" s="1">
        <f t="shared" si="117"/>
        <v>0</v>
      </c>
      <c r="M1700" s="1">
        <f t="shared" si="117"/>
        <v>0</v>
      </c>
      <c r="N1700" s="1">
        <f t="shared" si="117"/>
        <v>0</v>
      </c>
      <c r="O1700" s="1">
        <f t="shared" si="118"/>
        <v>0</v>
      </c>
      <c r="P1700" s="1" t="s">
        <v>18352</v>
      </c>
      <c r="Q1700" s="1">
        <v>110</v>
      </c>
      <c r="R1700" s="1">
        <v>190</v>
      </c>
      <c r="S1700" s="9">
        <f t="shared" si="120"/>
        <v>110</v>
      </c>
      <c r="T1700" s="3">
        <v>44461</v>
      </c>
      <c r="U1700" s="8" t="s">
        <v>8341</v>
      </c>
      <c r="V1700" s="3">
        <v>44561</v>
      </c>
      <c r="W1700" s="8" t="s">
        <v>8341</v>
      </c>
      <c r="X1700" s="8">
        <v>0</v>
      </c>
      <c r="Y1700" s="10">
        <f t="shared" si="119"/>
        <v>0</v>
      </c>
      <c r="Z1700" s="10">
        <f>IFERROR(INDEX(EFs!B:B,MATCH(P1700,EFs!A:A,0))*Dataset!Y1700/1000,0)</f>
        <v>0</v>
      </c>
      <c r="AA1700">
        <v>32.765801000000003</v>
      </c>
      <c r="AB1700">
        <v>-117.193697</v>
      </c>
      <c r="AC1700">
        <v>1</v>
      </c>
      <c r="AD1700" t="s">
        <v>18387</v>
      </c>
      <c r="AE1700">
        <v>5500</v>
      </c>
      <c r="AF1700" t="s">
        <v>18668</v>
      </c>
      <c r="AI1700" t="s">
        <v>18389</v>
      </c>
      <c r="AJ1700" t="s">
        <v>18390</v>
      </c>
      <c r="AK1700" t="s">
        <v>18391</v>
      </c>
      <c r="AL1700">
        <v>92110</v>
      </c>
      <c r="AM1700" t="s">
        <v>18392</v>
      </c>
      <c r="AN1700" t="s">
        <v>18393</v>
      </c>
    </row>
    <row r="1701" spans="1:40" ht="43.2" x14ac:dyDescent="0.3">
      <c r="A1701" t="s">
        <v>8342</v>
      </c>
      <c r="B1701" s="2" t="s">
        <v>15</v>
      </c>
      <c r="C1701" s="3">
        <v>40025</v>
      </c>
      <c r="D1701" t="s">
        <v>193</v>
      </c>
      <c r="E1701" t="s">
        <v>4343</v>
      </c>
      <c r="F1701" t="s">
        <v>27</v>
      </c>
      <c r="G1701" t="s">
        <v>8343</v>
      </c>
      <c r="H1701" s="2" t="s">
        <v>781</v>
      </c>
      <c r="I1701" s="2" t="s">
        <v>782</v>
      </c>
      <c r="J1701" s="1" t="s">
        <v>8344</v>
      </c>
      <c r="K1701" s="1">
        <f t="shared" si="117"/>
        <v>1</v>
      </c>
      <c r="L1701" s="1">
        <f t="shared" si="117"/>
        <v>0</v>
      </c>
      <c r="M1701" s="1">
        <f t="shared" si="117"/>
        <v>0</v>
      </c>
      <c r="N1701" s="1">
        <f t="shared" si="117"/>
        <v>0</v>
      </c>
      <c r="O1701" s="1">
        <f t="shared" si="118"/>
        <v>1</v>
      </c>
      <c r="P1701" s="1" t="s">
        <v>18346</v>
      </c>
      <c r="Q1701" s="1">
        <v>150</v>
      </c>
      <c r="R1701" s="1">
        <v>275</v>
      </c>
      <c r="S1701" s="9">
        <f t="shared" si="120"/>
        <v>150</v>
      </c>
      <c r="T1701" s="3">
        <v>44497</v>
      </c>
      <c r="U1701" s="8" t="s">
        <v>5222</v>
      </c>
      <c r="V1701" s="3">
        <v>44497</v>
      </c>
      <c r="W1701" s="8" t="s">
        <v>1379</v>
      </c>
      <c r="X1701" s="8">
        <v>5</v>
      </c>
      <c r="Y1701" s="10">
        <f t="shared" si="119"/>
        <v>750</v>
      </c>
      <c r="Z1701" s="10">
        <f>IFERROR(INDEX(EFs!B:B,MATCH(P1701,EFs!A:A,0))*Dataset!Y1701/1000,0)</f>
        <v>0.68129469074999993</v>
      </c>
      <c r="AA1701">
        <v>32.904276000000003</v>
      </c>
      <c r="AB1701">
        <v>-117.17191200000001</v>
      </c>
      <c r="AC1701">
        <v>1</v>
      </c>
      <c r="AD1701" t="s">
        <v>18387</v>
      </c>
      <c r="AE1701">
        <v>10340</v>
      </c>
      <c r="AF1701" t="s">
        <v>19203</v>
      </c>
      <c r="AI1701" t="s">
        <v>18389</v>
      </c>
      <c r="AJ1701" t="s">
        <v>18390</v>
      </c>
      <c r="AK1701" t="s">
        <v>18391</v>
      </c>
      <c r="AL1701">
        <v>92121</v>
      </c>
      <c r="AM1701" t="s">
        <v>18392</v>
      </c>
      <c r="AN1701" t="s">
        <v>18393</v>
      </c>
    </row>
    <row r="1702" spans="1:40" ht="43.2" x14ac:dyDescent="0.3">
      <c r="A1702" t="s">
        <v>8345</v>
      </c>
      <c r="B1702" s="2" t="s">
        <v>15</v>
      </c>
      <c r="C1702" s="3">
        <v>40025</v>
      </c>
      <c r="D1702" t="s">
        <v>193</v>
      </c>
      <c r="E1702" t="s">
        <v>4343</v>
      </c>
      <c r="F1702" t="s">
        <v>27</v>
      </c>
      <c r="G1702" t="s">
        <v>8346</v>
      </c>
      <c r="H1702" s="2" t="s">
        <v>1013</v>
      </c>
      <c r="I1702" s="2" t="s">
        <v>236</v>
      </c>
      <c r="J1702" s="1" t="s">
        <v>8347</v>
      </c>
      <c r="K1702" s="1">
        <f t="shared" si="117"/>
        <v>1</v>
      </c>
      <c r="L1702" s="1">
        <f t="shared" si="117"/>
        <v>0</v>
      </c>
      <c r="M1702" s="1">
        <f t="shared" si="117"/>
        <v>0</v>
      </c>
      <c r="N1702" s="1">
        <f t="shared" si="117"/>
        <v>0</v>
      </c>
      <c r="O1702" s="1">
        <f t="shared" si="118"/>
        <v>1</v>
      </c>
      <c r="P1702" s="1" t="s">
        <v>18346</v>
      </c>
      <c r="Q1702" s="1">
        <v>150</v>
      </c>
      <c r="R1702" s="1">
        <v>331</v>
      </c>
      <c r="S1702" s="9">
        <f t="shared" si="120"/>
        <v>150</v>
      </c>
      <c r="T1702" s="3">
        <v>44561</v>
      </c>
      <c r="U1702" s="8" t="s">
        <v>8348</v>
      </c>
      <c r="V1702" s="3">
        <v>44792</v>
      </c>
      <c r="W1702" s="8" t="s">
        <v>8349</v>
      </c>
      <c r="X1702" s="8">
        <v>23.2</v>
      </c>
      <c r="Y1702" s="10">
        <f t="shared" si="119"/>
        <v>3480</v>
      </c>
      <c r="Z1702" s="10">
        <f>IFERROR(INDEX(EFs!B:B,MATCH(P1702,EFs!A:A,0))*Dataset!Y1702/1000,0)</f>
        <v>3.1612073650800001</v>
      </c>
      <c r="AA1702">
        <v>32.953670000000002</v>
      </c>
      <c r="AB1702">
        <v>-117.229304</v>
      </c>
      <c r="AC1702">
        <v>1</v>
      </c>
      <c r="AD1702" t="s">
        <v>18387</v>
      </c>
      <c r="AE1702">
        <v>12730</v>
      </c>
      <c r="AF1702" t="s">
        <v>19204</v>
      </c>
      <c r="AI1702" t="s">
        <v>18389</v>
      </c>
      <c r="AJ1702" t="s">
        <v>18390</v>
      </c>
      <c r="AK1702" t="s">
        <v>18391</v>
      </c>
      <c r="AL1702">
        <v>92130</v>
      </c>
      <c r="AM1702" t="s">
        <v>18392</v>
      </c>
      <c r="AN1702" t="s">
        <v>18393</v>
      </c>
    </row>
    <row r="1703" spans="1:40" ht="28.8" x14ac:dyDescent="0.3">
      <c r="A1703" t="s">
        <v>8350</v>
      </c>
      <c r="B1703" s="2" t="s">
        <v>15</v>
      </c>
      <c r="C1703" s="3">
        <v>40025</v>
      </c>
      <c r="D1703" t="s">
        <v>25</v>
      </c>
      <c r="E1703" t="s">
        <v>4343</v>
      </c>
      <c r="F1703" t="s">
        <v>27</v>
      </c>
      <c r="G1703" t="s">
        <v>8351</v>
      </c>
      <c r="H1703" s="2" t="s">
        <v>3465</v>
      </c>
      <c r="I1703" s="2" t="s">
        <v>107</v>
      </c>
      <c r="J1703" s="1" t="s">
        <v>8352</v>
      </c>
      <c r="K1703" s="1">
        <f t="shared" si="117"/>
        <v>1</v>
      </c>
      <c r="L1703" s="1">
        <f t="shared" si="117"/>
        <v>0</v>
      </c>
      <c r="M1703" s="1">
        <f t="shared" si="117"/>
        <v>0</v>
      </c>
      <c r="N1703" s="1">
        <f t="shared" si="117"/>
        <v>0</v>
      </c>
      <c r="O1703" s="1">
        <f t="shared" si="118"/>
        <v>1</v>
      </c>
      <c r="P1703" s="1" t="s">
        <v>18346</v>
      </c>
      <c r="Q1703" s="1" t="s">
        <v>18355</v>
      </c>
      <c r="R1703" s="1">
        <v>102</v>
      </c>
      <c r="S1703" s="9">
        <f t="shared" si="120"/>
        <v>76.061400000000006</v>
      </c>
      <c r="T1703" s="3">
        <v>44441</v>
      </c>
      <c r="U1703" s="8" t="s">
        <v>8353</v>
      </c>
      <c r="V1703" s="3">
        <v>44441</v>
      </c>
      <c r="W1703" s="8" t="s">
        <v>8354</v>
      </c>
      <c r="X1703" s="8">
        <v>4.5999999999999996</v>
      </c>
      <c r="Y1703" s="10">
        <f t="shared" si="119"/>
        <v>349.88243999999997</v>
      </c>
      <c r="Z1703" s="10">
        <f>IFERROR(INDEX(EFs!B:B,MATCH(P1703,EFs!A:A,0))*Dataset!Y1703/1000,0)</f>
        <v>0.31783073167820719</v>
      </c>
      <c r="AA1703">
        <v>32.821404999999999</v>
      </c>
      <c r="AB1703">
        <v>-117.09948199999999</v>
      </c>
      <c r="AC1703">
        <v>1</v>
      </c>
      <c r="AD1703" t="s">
        <v>18387</v>
      </c>
      <c r="AE1703">
        <v>10791</v>
      </c>
      <c r="AF1703" t="s">
        <v>18801</v>
      </c>
      <c r="AI1703" t="s">
        <v>18389</v>
      </c>
      <c r="AJ1703" t="s">
        <v>18390</v>
      </c>
      <c r="AK1703" t="s">
        <v>18391</v>
      </c>
      <c r="AL1703">
        <v>92124</v>
      </c>
      <c r="AM1703" t="s">
        <v>18392</v>
      </c>
      <c r="AN1703" t="s">
        <v>18393</v>
      </c>
    </row>
    <row r="1704" spans="1:40" ht="28.8" x14ac:dyDescent="0.3">
      <c r="A1704" t="s">
        <v>8355</v>
      </c>
      <c r="B1704" s="2" t="s">
        <v>15</v>
      </c>
      <c r="C1704" s="3">
        <v>40025</v>
      </c>
      <c r="D1704" t="s">
        <v>25</v>
      </c>
      <c r="E1704" t="s">
        <v>4343</v>
      </c>
      <c r="F1704" t="s">
        <v>27</v>
      </c>
      <c r="G1704" t="s">
        <v>8356</v>
      </c>
      <c r="H1704" s="2" t="s">
        <v>1647</v>
      </c>
      <c r="I1704" s="2" t="s">
        <v>30</v>
      </c>
      <c r="J1704" s="1" t="s">
        <v>8357</v>
      </c>
      <c r="K1704" s="1">
        <f t="shared" si="117"/>
        <v>1</v>
      </c>
      <c r="L1704" s="1">
        <f t="shared" si="117"/>
        <v>0</v>
      </c>
      <c r="M1704" s="1">
        <f t="shared" si="117"/>
        <v>0</v>
      </c>
      <c r="N1704" s="1">
        <f t="shared" si="117"/>
        <v>0</v>
      </c>
      <c r="O1704" s="1">
        <f t="shared" si="118"/>
        <v>1</v>
      </c>
      <c r="P1704" s="1" t="s">
        <v>18346</v>
      </c>
      <c r="Q1704" s="1" t="s">
        <v>18355</v>
      </c>
      <c r="R1704" s="1">
        <v>227</v>
      </c>
      <c r="S1704" s="9">
        <f t="shared" si="120"/>
        <v>169.2739</v>
      </c>
      <c r="T1704" s="3">
        <v>44649</v>
      </c>
      <c r="U1704" s="8" t="s">
        <v>8358</v>
      </c>
      <c r="V1704" s="3">
        <v>44649</v>
      </c>
      <c r="W1704" s="8" t="s">
        <v>8359</v>
      </c>
      <c r="X1704" s="8">
        <v>1.1000000000000001</v>
      </c>
      <c r="Y1704" s="10">
        <f t="shared" si="119"/>
        <v>186.20129</v>
      </c>
      <c r="Z1704" s="10">
        <f>IFERROR(INDEX(EFs!B:B,MATCH(P1704,EFs!A:A,0))*Dataset!Y1704/1000,0)</f>
        <v>0.16914393371706807</v>
      </c>
      <c r="AA1704">
        <v>32.981988999999999</v>
      </c>
      <c r="AB1704">
        <v>-117.13079399999999</v>
      </c>
      <c r="AC1704">
        <v>1</v>
      </c>
      <c r="AD1704" t="s">
        <v>18394</v>
      </c>
      <c r="AE1704">
        <v>14563</v>
      </c>
      <c r="AF1704" t="s">
        <v>18717</v>
      </c>
      <c r="AI1704" t="s">
        <v>18389</v>
      </c>
      <c r="AJ1704" t="s">
        <v>18390</v>
      </c>
      <c r="AK1704" t="s">
        <v>18391</v>
      </c>
      <c r="AL1704">
        <v>92129</v>
      </c>
      <c r="AM1704" t="s">
        <v>18392</v>
      </c>
      <c r="AN1704" t="s">
        <v>18397</v>
      </c>
    </row>
    <row r="1705" spans="1:40" ht="43.2" x14ac:dyDescent="0.3">
      <c r="A1705" t="s">
        <v>8360</v>
      </c>
      <c r="B1705" s="2" t="s">
        <v>15</v>
      </c>
      <c r="C1705" s="3">
        <v>40025</v>
      </c>
      <c r="D1705" t="s">
        <v>193</v>
      </c>
      <c r="E1705" t="s">
        <v>4347</v>
      </c>
      <c r="F1705" t="s">
        <v>27</v>
      </c>
      <c r="G1705" t="s">
        <v>8361</v>
      </c>
      <c r="H1705" s="2" t="s">
        <v>1647</v>
      </c>
      <c r="I1705" s="2" t="s">
        <v>30</v>
      </c>
      <c r="J1705" s="1" t="s">
        <v>8362</v>
      </c>
      <c r="K1705" s="1">
        <f t="shared" si="117"/>
        <v>1</v>
      </c>
      <c r="L1705" s="1">
        <f t="shared" si="117"/>
        <v>0</v>
      </c>
      <c r="M1705" s="1">
        <f t="shared" si="117"/>
        <v>0</v>
      </c>
      <c r="N1705" s="1">
        <f t="shared" si="117"/>
        <v>0</v>
      </c>
      <c r="O1705" s="1">
        <f t="shared" si="118"/>
        <v>1</v>
      </c>
      <c r="P1705" s="1" t="s">
        <v>18346</v>
      </c>
      <c r="Q1705" s="1">
        <v>150</v>
      </c>
      <c r="R1705" s="1">
        <v>331</v>
      </c>
      <c r="S1705" s="9">
        <f t="shared" si="120"/>
        <v>150</v>
      </c>
      <c r="T1705" s="3">
        <v>44657</v>
      </c>
      <c r="U1705" s="8" t="s">
        <v>8363</v>
      </c>
      <c r="V1705" s="3">
        <v>44657</v>
      </c>
      <c r="W1705" s="8" t="s">
        <v>8364</v>
      </c>
      <c r="X1705" s="8">
        <v>2.2999999999999998</v>
      </c>
      <c r="Y1705" s="10">
        <f t="shared" si="119"/>
        <v>345</v>
      </c>
      <c r="Z1705" s="10">
        <f>IFERROR(INDEX(EFs!B:B,MATCH(P1705,EFs!A:A,0))*Dataset!Y1705/1000,0)</f>
        <v>0.313395557745</v>
      </c>
      <c r="AA1705">
        <v>32.961922999999999</v>
      </c>
      <c r="AB1705">
        <v>-117.11735299999999</v>
      </c>
      <c r="AC1705">
        <v>1</v>
      </c>
      <c r="AD1705" t="s">
        <v>18387</v>
      </c>
      <c r="AE1705">
        <v>9724</v>
      </c>
      <c r="AF1705" t="s">
        <v>19056</v>
      </c>
      <c r="AI1705" t="s">
        <v>18389</v>
      </c>
      <c r="AJ1705" t="s">
        <v>18390</v>
      </c>
      <c r="AK1705" t="s">
        <v>18391</v>
      </c>
      <c r="AL1705">
        <v>92129</v>
      </c>
      <c r="AM1705" t="s">
        <v>18392</v>
      </c>
      <c r="AN1705" t="s">
        <v>18393</v>
      </c>
    </row>
    <row r="1706" spans="1:40" ht="28.8" x14ac:dyDescent="0.3">
      <c r="A1706" t="s">
        <v>8365</v>
      </c>
      <c r="B1706" s="2" t="s">
        <v>15</v>
      </c>
      <c r="C1706" s="3">
        <v>40025</v>
      </c>
      <c r="D1706" t="s">
        <v>25</v>
      </c>
      <c r="E1706" t="s">
        <v>2914</v>
      </c>
      <c r="F1706" t="s">
        <v>6825</v>
      </c>
      <c r="G1706" t="s">
        <v>8366</v>
      </c>
      <c r="H1706" s="2" t="s">
        <v>291</v>
      </c>
      <c r="I1706" s="2" t="s">
        <v>155</v>
      </c>
      <c r="J1706" s="1" t="s">
        <v>8367</v>
      </c>
      <c r="K1706" s="1">
        <f t="shared" si="117"/>
        <v>1</v>
      </c>
      <c r="L1706" s="1">
        <f t="shared" si="117"/>
        <v>0</v>
      </c>
      <c r="M1706" s="1">
        <f t="shared" si="117"/>
        <v>0</v>
      </c>
      <c r="N1706" s="1">
        <f t="shared" si="117"/>
        <v>0</v>
      </c>
      <c r="O1706" s="1">
        <f t="shared" si="118"/>
        <v>1</v>
      </c>
      <c r="P1706" s="1" t="s">
        <v>18346</v>
      </c>
      <c r="Q1706" s="1" t="s">
        <v>18355</v>
      </c>
      <c r="R1706" s="1">
        <v>75</v>
      </c>
      <c r="S1706" s="9">
        <f t="shared" si="120"/>
        <v>55.927500000000002</v>
      </c>
      <c r="T1706" s="8"/>
      <c r="U1706" s="8"/>
      <c r="V1706" s="8"/>
      <c r="W1706" s="8"/>
      <c r="X1706" s="8"/>
      <c r="Y1706" s="10">
        <f t="shared" si="119"/>
        <v>0</v>
      </c>
      <c r="Z1706" s="10">
        <f>IFERROR(INDEX(EFs!B:B,MATCH(P1706,EFs!A:A,0))*Dataset!Y1706/1000,0)</f>
        <v>0</v>
      </c>
      <c r="AA1706">
        <v>33.153789000000003</v>
      </c>
      <c r="AB1706">
        <v>-117.07698600000001</v>
      </c>
      <c r="AC1706">
        <v>1</v>
      </c>
      <c r="AD1706" t="s">
        <v>18394</v>
      </c>
      <c r="AE1706">
        <v>1225</v>
      </c>
      <c r="AF1706" t="s">
        <v>18895</v>
      </c>
      <c r="AI1706" t="s">
        <v>18421</v>
      </c>
      <c r="AJ1706" t="s">
        <v>18390</v>
      </c>
      <c r="AK1706" t="s">
        <v>18391</v>
      </c>
      <c r="AL1706">
        <v>92027</v>
      </c>
      <c r="AM1706" t="s">
        <v>18392</v>
      </c>
      <c r="AN1706" t="s">
        <v>18397</v>
      </c>
    </row>
    <row r="1707" spans="1:40" ht="43.2" x14ac:dyDescent="0.3">
      <c r="A1707" t="s">
        <v>8368</v>
      </c>
      <c r="B1707" s="2" t="s">
        <v>15</v>
      </c>
      <c r="C1707" s="3">
        <v>40025</v>
      </c>
      <c r="D1707" t="s">
        <v>193</v>
      </c>
      <c r="E1707" t="s">
        <v>8369</v>
      </c>
      <c r="F1707" t="s">
        <v>8370</v>
      </c>
      <c r="G1707" t="s">
        <v>8371</v>
      </c>
      <c r="H1707" s="2" t="s">
        <v>610</v>
      </c>
      <c r="I1707" s="2" t="s">
        <v>30</v>
      </c>
      <c r="J1707" s="1" t="s">
        <v>8372</v>
      </c>
      <c r="K1707" s="1">
        <f t="shared" si="117"/>
        <v>1</v>
      </c>
      <c r="L1707" s="1">
        <f t="shared" si="117"/>
        <v>0</v>
      </c>
      <c r="M1707" s="1">
        <f t="shared" si="117"/>
        <v>0</v>
      </c>
      <c r="N1707" s="1">
        <f t="shared" si="117"/>
        <v>0</v>
      </c>
      <c r="O1707" s="1">
        <f t="shared" si="118"/>
        <v>1</v>
      </c>
      <c r="P1707" s="1" t="s">
        <v>18346</v>
      </c>
      <c r="Q1707" s="1">
        <v>350</v>
      </c>
      <c r="R1707" s="1">
        <v>550</v>
      </c>
      <c r="S1707" s="9">
        <f t="shared" si="120"/>
        <v>350</v>
      </c>
      <c r="T1707" s="3">
        <v>44482</v>
      </c>
      <c r="U1707" s="8" t="s">
        <v>8373</v>
      </c>
      <c r="V1707" s="3">
        <v>44482</v>
      </c>
      <c r="W1707" s="8" t="s">
        <v>8374</v>
      </c>
      <c r="X1707" s="8">
        <v>1</v>
      </c>
      <c r="Y1707" s="10">
        <f t="shared" si="119"/>
        <v>350</v>
      </c>
      <c r="Z1707" s="10">
        <f>IFERROR(INDEX(EFs!B:B,MATCH(P1707,EFs!A:A,0))*Dataset!Y1707/1000,0)</f>
        <v>0.31793752235</v>
      </c>
      <c r="AA1707">
        <v>33.01614</v>
      </c>
      <c r="AB1707">
        <v>-117.100818</v>
      </c>
      <c r="AC1707">
        <v>1</v>
      </c>
      <c r="AD1707" t="s">
        <v>18387</v>
      </c>
      <c r="AE1707">
        <v>10807</v>
      </c>
      <c r="AF1707" t="s">
        <v>19205</v>
      </c>
      <c r="AI1707" t="s">
        <v>18389</v>
      </c>
      <c r="AJ1707" t="s">
        <v>18390</v>
      </c>
      <c r="AK1707" t="s">
        <v>18391</v>
      </c>
      <c r="AL1707">
        <v>92127</v>
      </c>
      <c r="AM1707" t="s">
        <v>18392</v>
      </c>
      <c r="AN1707" t="s">
        <v>18393</v>
      </c>
    </row>
    <row r="1708" spans="1:40" ht="57.6" x14ac:dyDescent="0.3">
      <c r="A1708" t="s">
        <v>8375</v>
      </c>
      <c r="B1708" s="2" t="s">
        <v>15</v>
      </c>
      <c r="C1708" s="3">
        <v>40025</v>
      </c>
      <c r="D1708" t="s">
        <v>25</v>
      </c>
      <c r="E1708" t="s">
        <v>8376</v>
      </c>
      <c r="F1708" t="s">
        <v>8377</v>
      </c>
      <c r="G1708" t="s">
        <v>8378</v>
      </c>
      <c r="H1708" s="2" t="s">
        <v>38</v>
      </c>
      <c r="I1708" s="2" t="s">
        <v>30</v>
      </c>
      <c r="J1708" s="1" t="s">
        <v>8379</v>
      </c>
      <c r="K1708" s="1">
        <f t="shared" si="117"/>
        <v>1</v>
      </c>
      <c r="L1708" s="1">
        <f t="shared" si="117"/>
        <v>0</v>
      </c>
      <c r="M1708" s="1">
        <f t="shared" si="117"/>
        <v>0</v>
      </c>
      <c r="N1708" s="1">
        <f t="shared" si="117"/>
        <v>0</v>
      </c>
      <c r="O1708" s="1">
        <f t="shared" si="118"/>
        <v>1</v>
      </c>
      <c r="P1708" s="1" t="s">
        <v>18346</v>
      </c>
      <c r="Q1708" s="1">
        <v>200</v>
      </c>
      <c r="R1708" s="1">
        <v>93</v>
      </c>
      <c r="S1708" s="9">
        <f t="shared" si="120"/>
        <v>200</v>
      </c>
      <c r="T1708" s="3">
        <v>44378</v>
      </c>
      <c r="U1708" s="8" t="s">
        <v>2254</v>
      </c>
      <c r="V1708" s="3">
        <v>44749</v>
      </c>
      <c r="W1708" s="8" t="s">
        <v>8380</v>
      </c>
      <c r="X1708" s="8">
        <v>18.100000000000001</v>
      </c>
      <c r="Y1708" s="10">
        <f t="shared" si="119"/>
        <v>3620.0000000000005</v>
      </c>
      <c r="Z1708" s="10">
        <f>IFERROR(INDEX(EFs!B:B,MATCH(P1708,EFs!A:A,0))*Dataset!Y1708/1000,0)</f>
        <v>3.2883823740200007</v>
      </c>
      <c r="AA1708">
        <v>32.940137999999997</v>
      </c>
      <c r="AB1708">
        <v>-117.10293799999999</v>
      </c>
      <c r="AC1708">
        <v>1</v>
      </c>
      <c r="AD1708" t="s">
        <v>18387</v>
      </c>
      <c r="AE1708">
        <v>12220</v>
      </c>
      <c r="AF1708" t="s">
        <v>19206</v>
      </c>
      <c r="AI1708" t="s">
        <v>18389</v>
      </c>
      <c r="AJ1708" t="s">
        <v>18390</v>
      </c>
      <c r="AK1708" t="s">
        <v>18391</v>
      </c>
      <c r="AL1708">
        <v>92131</v>
      </c>
      <c r="AM1708" t="s">
        <v>18392</v>
      </c>
      <c r="AN1708" t="s">
        <v>18393</v>
      </c>
    </row>
    <row r="1709" spans="1:40" ht="28.8" x14ac:dyDescent="0.3">
      <c r="A1709" t="s">
        <v>8381</v>
      </c>
      <c r="B1709" s="2" t="s">
        <v>15</v>
      </c>
      <c r="C1709" s="3">
        <v>40025</v>
      </c>
      <c r="D1709" t="s">
        <v>25</v>
      </c>
      <c r="E1709" t="s">
        <v>8382</v>
      </c>
      <c r="F1709" t="s">
        <v>3840</v>
      </c>
      <c r="G1709" t="s">
        <v>8383</v>
      </c>
      <c r="H1709" s="2" t="s">
        <v>694</v>
      </c>
      <c r="I1709" s="2" t="s">
        <v>98</v>
      </c>
      <c r="J1709" s="1" t="s">
        <v>8384</v>
      </c>
      <c r="K1709" s="1">
        <f t="shared" si="117"/>
        <v>1</v>
      </c>
      <c r="L1709" s="1">
        <f t="shared" si="117"/>
        <v>0</v>
      </c>
      <c r="M1709" s="1">
        <f t="shared" si="117"/>
        <v>0</v>
      </c>
      <c r="N1709" s="1">
        <f t="shared" si="117"/>
        <v>0</v>
      </c>
      <c r="O1709" s="1">
        <f t="shared" si="118"/>
        <v>1</v>
      </c>
      <c r="P1709" s="1" t="s">
        <v>18346</v>
      </c>
      <c r="Q1709" s="1">
        <v>300</v>
      </c>
      <c r="R1709" s="1" t="s">
        <v>18352</v>
      </c>
      <c r="S1709" s="9">
        <f t="shared" si="120"/>
        <v>300</v>
      </c>
      <c r="T1709" s="3">
        <v>44638</v>
      </c>
      <c r="U1709" s="8" t="s">
        <v>8385</v>
      </c>
      <c r="V1709" s="3">
        <v>44638</v>
      </c>
      <c r="W1709" s="8" t="s">
        <v>4979</v>
      </c>
      <c r="X1709" s="8">
        <v>1.5</v>
      </c>
      <c r="Y1709" s="10">
        <f t="shared" si="119"/>
        <v>450</v>
      </c>
      <c r="Z1709" s="10">
        <f>IFERROR(INDEX(EFs!B:B,MATCH(P1709,EFs!A:A,0))*Dataset!Y1709/1000,0)</f>
        <v>0.40877681445000003</v>
      </c>
      <c r="AA1709">
        <v>33.137222999999999</v>
      </c>
      <c r="AB1709">
        <v>-117.265912</v>
      </c>
      <c r="AC1709">
        <v>1</v>
      </c>
      <c r="AD1709" t="s">
        <v>18394</v>
      </c>
      <c r="AE1709">
        <v>2560</v>
      </c>
      <c r="AF1709" t="s">
        <v>19207</v>
      </c>
      <c r="AI1709" t="s">
        <v>18509</v>
      </c>
      <c r="AJ1709" t="s">
        <v>18390</v>
      </c>
      <c r="AK1709" t="s">
        <v>18391</v>
      </c>
      <c r="AL1709">
        <v>92010</v>
      </c>
      <c r="AM1709" t="s">
        <v>18392</v>
      </c>
      <c r="AN1709" t="s">
        <v>18397</v>
      </c>
    </row>
    <row r="1710" spans="1:40" ht="28.8" x14ac:dyDescent="0.3">
      <c r="A1710" t="s">
        <v>8386</v>
      </c>
      <c r="B1710" s="2" t="s">
        <v>15</v>
      </c>
      <c r="C1710" s="3">
        <v>40025</v>
      </c>
      <c r="D1710" t="s">
        <v>25</v>
      </c>
      <c r="E1710" t="s">
        <v>8387</v>
      </c>
      <c r="F1710" t="s">
        <v>3840</v>
      </c>
      <c r="G1710" t="s">
        <v>8388</v>
      </c>
      <c r="H1710" s="2" t="s">
        <v>1436</v>
      </c>
      <c r="I1710" s="2" t="s">
        <v>98</v>
      </c>
      <c r="J1710" s="1" t="s">
        <v>8389</v>
      </c>
      <c r="K1710" s="1">
        <f t="shared" si="117"/>
        <v>1</v>
      </c>
      <c r="L1710" s="1">
        <f t="shared" si="117"/>
        <v>0</v>
      </c>
      <c r="M1710" s="1">
        <f t="shared" si="117"/>
        <v>0</v>
      </c>
      <c r="N1710" s="1">
        <f t="shared" si="117"/>
        <v>0</v>
      </c>
      <c r="O1710" s="1">
        <f t="shared" si="118"/>
        <v>1</v>
      </c>
      <c r="P1710" s="1" t="s">
        <v>18346</v>
      </c>
      <c r="Q1710" s="1" t="s">
        <v>18355</v>
      </c>
      <c r="R1710" s="1">
        <v>102</v>
      </c>
      <c r="S1710" s="9">
        <f t="shared" si="120"/>
        <v>76.061400000000006</v>
      </c>
      <c r="T1710" s="3">
        <v>44638</v>
      </c>
      <c r="U1710" s="8" t="s">
        <v>8390</v>
      </c>
      <c r="V1710" s="3">
        <v>44638</v>
      </c>
      <c r="W1710" s="8" t="s">
        <v>6724</v>
      </c>
      <c r="X1710" s="8">
        <v>5.4</v>
      </c>
      <c r="Y1710" s="10">
        <f t="shared" si="119"/>
        <v>410.73156000000006</v>
      </c>
      <c r="Z1710" s="10">
        <f>IFERROR(INDEX(EFs!B:B,MATCH(P1710,EFs!A:A,0))*Dataset!Y1710/1000,0)</f>
        <v>0.3731056415352868</v>
      </c>
      <c r="AA1710">
        <v>33.052408999999997</v>
      </c>
      <c r="AB1710">
        <v>-116.871178</v>
      </c>
      <c r="AC1710">
        <v>0.9</v>
      </c>
      <c r="AD1710" t="s">
        <v>18394</v>
      </c>
      <c r="AE1710">
        <v>799</v>
      </c>
      <c r="AF1710" t="s">
        <v>19208</v>
      </c>
      <c r="AI1710" t="s">
        <v>18396</v>
      </c>
      <c r="AJ1710" t="s">
        <v>18390</v>
      </c>
      <c r="AK1710" t="s">
        <v>18391</v>
      </c>
      <c r="AL1710">
        <v>92065</v>
      </c>
      <c r="AM1710" t="s">
        <v>18392</v>
      </c>
      <c r="AN1710" t="s">
        <v>18397</v>
      </c>
    </row>
    <row r="1711" spans="1:40" ht="28.8" x14ac:dyDescent="0.3">
      <c r="A1711" t="s">
        <v>8391</v>
      </c>
      <c r="B1711" s="2" t="s">
        <v>15</v>
      </c>
      <c r="C1711" s="3">
        <v>40025</v>
      </c>
      <c r="D1711" t="s">
        <v>25</v>
      </c>
      <c r="E1711" t="s">
        <v>8387</v>
      </c>
      <c r="F1711" t="s">
        <v>3840</v>
      </c>
      <c r="G1711" t="s">
        <v>8392</v>
      </c>
      <c r="H1711" s="2" t="s">
        <v>694</v>
      </c>
      <c r="I1711" s="2" t="s">
        <v>98</v>
      </c>
      <c r="J1711" s="1" t="s">
        <v>8393</v>
      </c>
      <c r="K1711" s="1">
        <f t="shared" si="117"/>
        <v>1</v>
      </c>
      <c r="L1711" s="1">
        <f t="shared" si="117"/>
        <v>0</v>
      </c>
      <c r="M1711" s="1">
        <f t="shared" si="117"/>
        <v>0</v>
      </c>
      <c r="N1711" s="1">
        <f t="shared" si="117"/>
        <v>0</v>
      </c>
      <c r="O1711" s="1">
        <f t="shared" si="118"/>
        <v>1</v>
      </c>
      <c r="P1711" s="1" t="s">
        <v>18346</v>
      </c>
      <c r="Q1711" s="1" t="s">
        <v>18355</v>
      </c>
      <c r="R1711" s="1">
        <v>102</v>
      </c>
      <c r="S1711" s="9">
        <f t="shared" si="120"/>
        <v>76.061400000000006</v>
      </c>
      <c r="T1711" s="3">
        <v>44638</v>
      </c>
      <c r="U1711" s="8" t="s">
        <v>8394</v>
      </c>
      <c r="V1711" s="3">
        <v>44638</v>
      </c>
      <c r="W1711" s="8" t="s">
        <v>8395</v>
      </c>
      <c r="X1711" s="8">
        <v>1.5</v>
      </c>
      <c r="Y1711" s="10">
        <f t="shared" si="119"/>
        <v>114.09210000000002</v>
      </c>
      <c r="Z1711" s="10">
        <f>IFERROR(INDEX(EFs!B:B,MATCH(P1711,EFs!A:A,0))*Dataset!Y1711/1000,0)</f>
        <v>0.10364045598202412</v>
      </c>
      <c r="AA1711">
        <v>33.139369000000002</v>
      </c>
      <c r="AB1711">
        <v>-117.271035</v>
      </c>
      <c r="AC1711">
        <v>1</v>
      </c>
      <c r="AD1711" t="s">
        <v>18394</v>
      </c>
      <c r="AE1711">
        <v>2480</v>
      </c>
      <c r="AF1711" t="s">
        <v>19209</v>
      </c>
      <c r="AI1711" t="s">
        <v>18509</v>
      </c>
      <c r="AJ1711" t="s">
        <v>18390</v>
      </c>
      <c r="AK1711" t="s">
        <v>18391</v>
      </c>
      <c r="AL1711">
        <v>92010</v>
      </c>
      <c r="AM1711" t="s">
        <v>18392</v>
      </c>
      <c r="AN1711" t="s">
        <v>18397</v>
      </c>
    </row>
    <row r="1712" spans="1:40" ht="28.8" x14ac:dyDescent="0.3">
      <c r="A1712" t="s">
        <v>8396</v>
      </c>
      <c r="B1712" s="2" t="s">
        <v>15</v>
      </c>
      <c r="C1712" s="3">
        <v>40025</v>
      </c>
      <c r="D1712" t="s">
        <v>25</v>
      </c>
      <c r="E1712" t="s">
        <v>8387</v>
      </c>
      <c r="F1712" t="s">
        <v>3840</v>
      </c>
      <c r="G1712" t="s">
        <v>8397</v>
      </c>
      <c r="H1712" s="2" t="s">
        <v>694</v>
      </c>
      <c r="I1712" s="2" t="s">
        <v>98</v>
      </c>
      <c r="J1712" s="1" t="s">
        <v>8398</v>
      </c>
      <c r="K1712" s="1">
        <f t="shared" si="117"/>
        <v>1</v>
      </c>
      <c r="L1712" s="1">
        <f t="shared" si="117"/>
        <v>0</v>
      </c>
      <c r="M1712" s="1">
        <f t="shared" si="117"/>
        <v>0</v>
      </c>
      <c r="N1712" s="1">
        <f t="shared" si="117"/>
        <v>0</v>
      </c>
      <c r="O1712" s="1">
        <f t="shared" si="118"/>
        <v>1</v>
      </c>
      <c r="P1712" s="1" t="s">
        <v>18346</v>
      </c>
      <c r="Q1712" s="1" t="s">
        <v>18355</v>
      </c>
      <c r="R1712" s="1">
        <v>102</v>
      </c>
      <c r="S1712" s="9">
        <f t="shared" si="120"/>
        <v>76.061400000000006</v>
      </c>
      <c r="T1712" s="3">
        <v>44642</v>
      </c>
      <c r="U1712" s="8" t="s">
        <v>8399</v>
      </c>
      <c r="V1712" s="3">
        <v>44642</v>
      </c>
      <c r="W1712" s="8" t="s">
        <v>8400</v>
      </c>
      <c r="X1712" s="8">
        <v>1.5</v>
      </c>
      <c r="Y1712" s="10">
        <f t="shared" si="119"/>
        <v>114.09210000000002</v>
      </c>
      <c r="Z1712" s="10">
        <f>IFERROR(INDEX(EFs!B:B,MATCH(P1712,EFs!A:A,0))*Dataset!Y1712/1000,0)</f>
        <v>0.10364045598202412</v>
      </c>
      <c r="AA1712">
        <v>33.167836999999999</v>
      </c>
      <c r="AB1712">
        <v>-117.29856100000001</v>
      </c>
      <c r="AC1712">
        <v>1</v>
      </c>
      <c r="AD1712" t="s">
        <v>18394</v>
      </c>
      <c r="AE1712">
        <v>2999</v>
      </c>
      <c r="AF1712" t="s">
        <v>19210</v>
      </c>
      <c r="AI1712" t="s">
        <v>18509</v>
      </c>
      <c r="AJ1712" t="s">
        <v>18390</v>
      </c>
      <c r="AK1712" t="s">
        <v>18391</v>
      </c>
      <c r="AL1712">
        <v>92010</v>
      </c>
      <c r="AM1712" t="s">
        <v>18392</v>
      </c>
      <c r="AN1712" t="s">
        <v>18397</v>
      </c>
    </row>
    <row r="1713" spans="1:40" ht="28.8" x14ac:dyDescent="0.3">
      <c r="A1713" t="s">
        <v>8401</v>
      </c>
      <c r="B1713" s="2" t="s">
        <v>15</v>
      </c>
      <c r="C1713" s="3">
        <v>40025</v>
      </c>
      <c r="D1713" t="s">
        <v>25</v>
      </c>
      <c r="E1713" t="s">
        <v>8387</v>
      </c>
      <c r="F1713" t="s">
        <v>3840</v>
      </c>
      <c r="G1713" t="s">
        <v>8402</v>
      </c>
      <c r="H1713" s="2" t="s">
        <v>1436</v>
      </c>
      <c r="I1713" s="2" t="s">
        <v>98</v>
      </c>
      <c r="J1713" s="1" t="s">
        <v>8403</v>
      </c>
      <c r="K1713" s="1">
        <f t="shared" si="117"/>
        <v>1</v>
      </c>
      <c r="L1713" s="1">
        <f t="shared" si="117"/>
        <v>0</v>
      </c>
      <c r="M1713" s="1">
        <f t="shared" si="117"/>
        <v>0</v>
      </c>
      <c r="N1713" s="1">
        <f t="shared" si="117"/>
        <v>0</v>
      </c>
      <c r="O1713" s="1">
        <f t="shared" si="118"/>
        <v>1</v>
      </c>
      <c r="P1713" s="1" t="s">
        <v>18346</v>
      </c>
      <c r="Q1713" s="1" t="s">
        <v>18355</v>
      </c>
      <c r="R1713" s="1" t="s">
        <v>18352</v>
      </c>
      <c r="S1713" s="9" t="str">
        <f t="shared" si="120"/>
        <v>Unknown</v>
      </c>
      <c r="T1713" s="3">
        <v>44638</v>
      </c>
      <c r="U1713" s="8" t="s">
        <v>5221</v>
      </c>
      <c r="V1713" s="3">
        <v>44638</v>
      </c>
      <c r="W1713" s="8" t="s">
        <v>8264</v>
      </c>
      <c r="X1713" s="8">
        <v>2</v>
      </c>
      <c r="Y1713" s="10" t="e">
        <f t="shared" si="119"/>
        <v>#VALUE!</v>
      </c>
      <c r="Z1713" s="10">
        <f>IFERROR(INDEX(EFs!B:B,MATCH(P1713,EFs!A:A,0))*Dataset!Y1713/1000,0)</f>
        <v>0</v>
      </c>
      <c r="AA1713">
        <v>33.138440000000003</v>
      </c>
      <c r="AB1713">
        <v>-117.2927</v>
      </c>
      <c r="AC1713">
        <v>1</v>
      </c>
      <c r="AD1713" t="s">
        <v>18387</v>
      </c>
      <c r="AE1713">
        <v>1635</v>
      </c>
      <c r="AF1713" t="s">
        <v>18545</v>
      </c>
      <c r="AI1713" t="s">
        <v>18509</v>
      </c>
      <c r="AJ1713" t="s">
        <v>18390</v>
      </c>
      <c r="AK1713" t="s">
        <v>18391</v>
      </c>
      <c r="AL1713">
        <v>92008</v>
      </c>
      <c r="AM1713" t="s">
        <v>18392</v>
      </c>
      <c r="AN1713" t="s">
        <v>18393</v>
      </c>
    </row>
    <row r="1714" spans="1:40" ht="28.8" x14ac:dyDescent="0.3">
      <c r="A1714" t="s">
        <v>8404</v>
      </c>
      <c r="B1714" s="2" t="s">
        <v>15</v>
      </c>
      <c r="C1714" s="3">
        <v>40025</v>
      </c>
      <c r="D1714" t="s">
        <v>25</v>
      </c>
      <c r="E1714" t="s">
        <v>8387</v>
      </c>
      <c r="F1714" t="s">
        <v>3840</v>
      </c>
      <c r="G1714" t="s">
        <v>8405</v>
      </c>
      <c r="H1714" s="2" t="s">
        <v>1436</v>
      </c>
      <c r="I1714" s="2" t="s">
        <v>98</v>
      </c>
      <c r="J1714" s="1" t="s">
        <v>8406</v>
      </c>
      <c r="K1714" s="1">
        <f t="shared" si="117"/>
        <v>1</v>
      </c>
      <c r="L1714" s="1">
        <f t="shared" si="117"/>
        <v>0</v>
      </c>
      <c r="M1714" s="1">
        <f t="shared" si="117"/>
        <v>0</v>
      </c>
      <c r="N1714" s="1">
        <f t="shared" si="117"/>
        <v>0</v>
      </c>
      <c r="O1714" s="1">
        <f t="shared" si="118"/>
        <v>1</v>
      </c>
      <c r="P1714" s="1" t="s">
        <v>18346</v>
      </c>
      <c r="Q1714" s="1" t="s">
        <v>18355</v>
      </c>
      <c r="R1714" s="1">
        <v>155</v>
      </c>
      <c r="S1714" s="9">
        <f t="shared" si="120"/>
        <v>115.5835</v>
      </c>
      <c r="T1714" s="3">
        <v>44638</v>
      </c>
      <c r="U1714" s="8" t="s">
        <v>2241</v>
      </c>
      <c r="V1714" s="3">
        <v>44638</v>
      </c>
      <c r="W1714" s="8" t="s">
        <v>8407</v>
      </c>
      <c r="X1714" s="8">
        <v>1</v>
      </c>
      <c r="Y1714" s="10">
        <f t="shared" si="119"/>
        <v>115.5835</v>
      </c>
      <c r="Z1714" s="10">
        <f>IFERROR(INDEX(EFs!B:B,MATCH(P1714,EFs!A:A,0))*Dataset!Y1714/1000,0)</f>
        <v>0.1049952331844035</v>
      </c>
      <c r="AA1714">
        <v>33.164724</v>
      </c>
      <c r="AB1714">
        <v>-117.34088199999999</v>
      </c>
      <c r="AC1714">
        <v>1</v>
      </c>
      <c r="AD1714" t="s">
        <v>18387</v>
      </c>
      <c r="AE1714">
        <v>1200</v>
      </c>
      <c r="AF1714" t="s">
        <v>19211</v>
      </c>
      <c r="AI1714" t="s">
        <v>18509</v>
      </c>
      <c r="AJ1714" t="s">
        <v>18390</v>
      </c>
      <c r="AK1714" t="s">
        <v>18391</v>
      </c>
      <c r="AL1714">
        <v>92008</v>
      </c>
      <c r="AM1714" t="s">
        <v>18392</v>
      </c>
      <c r="AN1714" t="s">
        <v>18393</v>
      </c>
    </row>
    <row r="1715" spans="1:40" ht="57.6" x14ac:dyDescent="0.3">
      <c r="A1715" t="s">
        <v>8408</v>
      </c>
      <c r="B1715" s="2" t="s">
        <v>15</v>
      </c>
      <c r="C1715" s="3">
        <v>40025</v>
      </c>
      <c r="D1715" t="s">
        <v>25</v>
      </c>
      <c r="E1715" t="s">
        <v>8387</v>
      </c>
      <c r="F1715" t="s">
        <v>3840</v>
      </c>
      <c r="G1715" t="s">
        <v>8409</v>
      </c>
      <c r="H1715" s="2" t="s">
        <v>1076</v>
      </c>
      <c r="I1715" s="2" t="s">
        <v>75</v>
      </c>
      <c r="J1715" s="1" t="s">
        <v>8410</v>
      </c>
      <c r="K1715" s="1">
        <f t="shared" si="117"/>
        <v>1</v>
      </c>
      <c r="L1715" s="1">
        <f t="shared" si="117"/>
        <v>0</v>
      </c>
      <c r="M1715" s="1">
        <f t="shared" si="117"/>
        <v>0</v>
      </c>
      <c r="N1715" s="1">
        <f t="shared" si="117"/>
        <v>0</v>
      </c>
      <c r="O1715" s="1">
        <f t="shared" si="118"/>
        <v>1</v>
      </c>
      <c r="P1715" s="1" t="s">
        <v>18346</v>
      </c>
      <c r="Q1715" s="1">
        <v>288</v>
      </c>
      <c r="R1715" s="1">
        <v>370</v>
      </c>
      <c r="S1715" s="9">
        <f t="shared" si="120"/>
        <v>288</v>
      </c>
      <c r="T1715" s="3">
        <v>44638</v>
      </c>
      <c r="U1715" s="8" t="s">
        <v>8411</v>
      </c>
      <c r="V1715" s="3">
        <v>44638</v>
      </c>
      <c r="W1715" s="8" t="s">
        <v>2897</v>
      </c>
      <c r="X1715" s="8">
        <v>2</v>
      </c>
      <c r="Y1715" s="10">
        <f t="shared" si="119"/>
        <v>576</v>
      </c>
      <c r="Z1715" s="10">
        <f>IFERROR(INDEX(EFs!B:B,MATCH(P1715,EFs!A:A,0))*Dataset!Y1715/1000,0)</f>
        <v>0.52323432249599999</v>
      </c>
      <c r="AA1715">
        <v>33.106006999999998</v>
      </c>
      <c r="AB1715">
        <v>-117.269158</v>
      </c>
      <c r="AC1715">
        <v>0.9</v>
      </c>
      <c r="AD1715" t="s">
        <v>18394</v>
      </c>
      <c r="AE1715">
        <v>1775</v>
      </c>
      <c r="AF1715" t="s">
        <v>19212</v>
      </c>
      <c r="AI1715" t="s">
        <v>18509</v>
      </c>
      <c r="AJ1715" t="s">
        <v>18390</v>
      </c>
      <c r="AK1715" t="s">
        <v>18391</v>
      </c>
      <c r="AL1715">
        <v>92011</v>
      </c>
      <c r="AM1715" t="s">
        <v>18392</v>
      </c>
      <c r="AN1715" t="s">
        <v>18397</v>
      </c>
    </row>
    <row r="1716" spans="1:40" ht="57.6" x14ac:dyDescent="0.3">
      <c r="A1716" t="s">
        <v>8412</v>
      </c>
      <c r="B1716" s="2" t="s">
        <v>15</v>
      </c>
      <c r="C1716" s="3">
        <v>40025</v>
      </c>
      <c r="D1716" t="s">
        <v>25</v>
      </c>
      <c r="E1716" t="s">
        <v>8387</v>
      </c>
      <c r="F1716" t="s">
        <v>3840</v>
      </c>
      <c r="G1716" t="s">
        <v>8413</v>
      </c>
      <c r="H1716" s="2" t="s">
        <v>949</v>
      </c>
      <c r="I1716" s="2" t="s">
        <v>75</v>
      </c>
      <c r="J1716" s="1" t="s">
        <v>8414</v>
      </c>
      <c r="K1716" s="1">
        <f t="shared" si="117"/>
        <v>1</v>
      </c>
      <c r="L1716" s="1">
        <f t="shared" si="117"/>
        <v>0</v>
      </c>
      <c r="M1716" s="1">
        <f t="shared" si="117"/>
        <v>0</v>
      </c>
      <c r="N1716" s="1">
        <f t="shared" si="117"/>
        <v>0</v>
      </c>
      <c r="O1716" s="1">
        <f t="shared" si="118"/>
        <v>1</v>
      </c>
      <c r="P1716" s="1" t="s">
        <v>18346</v>
      </c>
      <c r="Q1716" s="1">
        <v>40</v>
      </c>
      <c r="R1716" s="1">
        <v>102</v>
      </c>
      <c r="S1716" s="9">
        <f t="shared" si="120"/>
        <v>40</v>
      </c>
      <c r="T1716" s="3">
        <v>44638</v>
      </c>
      <c r="U1716" s="8" t="s">
        <v>8415</v>
      </c>
      <c r="V1716" s="3">
        <v>44638</v>
      </c>
      <c r="W1716" s="8" t="s">
        <v>8416</v>
      </c>
      <c r="X1716" s="8">
        <v>1.5</v>
      </c>
      <c r="Y1716" s="10">
        <f t="shared" si="119"/>
        <v>60</v>
      </c>
      <c r="Z1716" s="10">
        <f>IFERROR(INDEX(EFs!B:B,MATCH(P1716,EFs!A:A,0))*Dataset!Y1716/1000,0)</f>
        <v>5.4503575259999999E-2</v>
      </c>
      <c r="AA1716">
        <v>33.061888000000003</v>
      </c>
      <c r="AB1716">
        <v>-117.23543100000001</v>
      </c>
      <c r="AC1716">
        <v>0.6</v>
      </c>
      <c r="AD1716" t="s">
        <v>18387</v>
      </c>
      <c r="AE1716">
        <v>3420</v>
      </c>
      <c r="AF1716" t="s">
        <v>19213</v>
      </c>
      <c r="AI1716" t="s">
        <v>18509</v>
      </c>
      <c r="AJ1716" t="s">
        <v>18390</v>
      </c>
      <c r="AK1716" t="s">
        <v>18391</v>
      </c>
      <c r="AL1716">
        <v>92009</v>
      </c>
      <c r="AM1716" t="s">
        <v>18392</v>
      </c>
      <c r="AN1716" t="s">
        <v>18393</v>
      </c>
    </row>
    <row r="1717" spans="1:40" ht="43.2" x14ac:dyDescent="0.3">
      <c r="A1717" t="s">
        <v>8417</v>
      </c>
      <c r="B1717" s="2" t="s">
        <v>15</v>
      </c>
      <c r="C1717" s="3">
        <v>40025</v>
      </c>
      <c r="D1717" t="s">
        <v>25</v>
      </c>
      <c r="E1717" t="s">
        <v>8387</v>
      </c>
      <c r="F1717" t="s">
        <v>3840</v>
      </c>
      <c r="G1717" t="s">
        <v>8418</v>
      </c>
      <c r="H1717" s="2" t="s">
        <v>694</v>
      </c>
      <c r="I1717" s="2" t="s">
        <v>98</v>
      </c>
      <c r="J1717" s="1" t="s">
        <v>8419</v>
      </c>
      <c r="K1717" s="1">
        <f t="shared" si="117"/>
        <v>1</v>
      </c>
      <c r="L1717" s="1">
        <f t="shared" si="117"/>
        <v>0</v>
      </c>
      <c r="M1717" s="1">
        <f t="shared" si="117"/>
        <v>0</v>
      </c>
      <c r="N1717" s="1">
        <f t="shared" si="117"/>
        <v>0</v>
      </c>
      <c r="O1717" s="1">
        <f t="shared" si="118"/>
        <v>1</v>
      </c>
      <c r="P1717" s="1" t="s">
        <v>18346</v>
      </c>
      <c r="Q1717" s="1">
        <v>35</v>
      </c>
      <c r="R1717" s="1" t="s">
        <v>18352</v>
      </c>
      <c r="S1717" s="9">
        <f t="shared" si="120"/>
        <v>35</v>
      </c>
      <c r="T1717" s="3">
        <v>44638</v>
      </c>
      <c r="U1717" s="8" t="s">
        <v>8420</v>
      </c>
      <c r="V1717" s="3">
        <v>44638</v>
      </c>
      <c r="W1717" s="8" t="s">
        <v>8421</v>
      </c>
      <c r="X1717" s="8">
        <v>1.5</v>
      </c>
      <c r="Y1717" s="10">
        <f t="shared" si="119"/>
        <v>52.5</v>
      </c>
      <c r="Z1717" s="10">
        <f>IFERROR(INDEX(EFs!B:B,MATCH(P1717,EFs!A:A,0))*Dataset!Y1717/1000,0)</f>
        <v>4.76906283525E-2</v>
      </c>
      <c r="AA1717">
        <v>33.138041999999999</v>
      </c>
      <c r="AB1717">
        <v>-117.26571300000001</v>
      </c>
      <c r="AC1717">
        <v>1</v>
      </c>
      <c r="AD1717" t="s">
        <v>18394</v>
      </c>
      <c r="AE1717">
        <v>2540</v>
      </c>
      <c r="AF1717" t="s">
        <v>19207</v>
      </c>
      <c r="AI1717" t="s">
        <v>18509</v>
      </c>
      <c r="AJ1717" t="s">
        <v>18390</v>
      </c>
      <c r="AK1717" t="s">
        <v>18391</v>
      </c>
      <c r="AL1717">
        <v>92010</v>
      </c>
      <c r="AM1717" t="s">
        <v>18392</v>
      </c>
      <c r="AN1717" t="s">
        <v>18397</v>
      </c>
    </row>
    <row r="1718" spans="1:40" ht="28.8" x14ac:dyDescent="0.3">
      <c r="A1718" t="s">
        <v>8422</v>
      </c>
      <c r="B1718" s="2" t="s">
        <v>15</v>
      </c>
      <c r="C1718" s="3">
        <v>40025</v>
      </c>
      <c r="D1718" t="s">
        <v>25</v>
      </c>
      <c r="E1718" t="s">
        <v>8423</v>
      </c>
      <c r="F1718" t="s">
        <v>8424</v>
      </c>
      <c r="G1718" t="s">
        <v>8425</v>
      </c>
      <c r="H1718" s="2" t="s">
        <v>781</v>
      </c>
      <c r="I1718" s="2" t="s">
        <v>782</v>
      </c>
      <c r="J1718" s="1" t="s">
        <v>8426</v>
      </c>
      <c r="K1718" s="1">
        <f t="shared" si="117"/>
        <v>1</v>
      </c>
      <c r="L1718" s="1">
        <f t="shared" si="117"/>
        <v>0</v>
      </c>
      <c r="M1718" s="1">
        <f t="shared" si="117"/>
        <v>0</v>
      </c>
      <c r="N1718" s="1">
        <f t="shared" si="117"/>
        <v>0</v>
      </c>
      <c r="O1718" s="1">
        <f t="shared" si="118"/>
        <v>1</v>
      </c>
      <c r="P1718" s="1" t="s">
        <v>18346</v>
      </c>
      <c r="Q1718" s="1" t="s">
        <v>18355</v>
      </c>
      <c r="R1718" s="1">
        <v>900</v>
      </c>
      <c r="S1718" s="9">
        <f t="shared" si="120"/>
        <v>671.13</v>
      </c>
      <c r="T1718" s="8"/>
      <c r="U1718" s="8"/>
      <c r="V1718" s="8"/>
      <c r="W1718" s="8"/>
      <c r="X1718" s="8"/>
      <c r="Y1718" s="10">
        <f t="shared" si="119"/>
        <v>0</v>
      </c>
      <c r="Z1718" s="10">
        <f>IFERROR(INDEX(EFs!B:B,MATCH(P1718,EFs!A:A,0))*Dataset!Y1718/1000,0)</f>
        <v>0</v>
      </c>
      <c r="AA1718">
        <v>32.899937000000001</v>
      </c>
      <c r="AB1718">
        <v>-117.20614</v>
      </c>
      <c r="AC1718">
        <v>1</v>
      </c>
      <c r="AD1718" t="s">
        <v>18387</v>
      </c>
      <c r="AE1718">
        <v>10221</v>
      </c>
      <c r="AF1718" t="s">
        <v>18597</v>
      </c>
      <c r="AI1718" t="s">
        <v>18389</v>
      </c>
      <c r="AJ1718" t="s">
        <v>18390</v>
      </c>
      <c r="AK1718" t="s">
        <v>18391</v>
      </c>
      <c r="AL1718">
        <v>92121</v>
      </c>
      <c r="AM1718" t="s">
        <v>18392</v>
      </c>
      <c r="AN1718" t="s">
        <v>18393</v>
      </c>
    </row>
    <row r="1719" spans="1:40" ht="43.2" x14ac:dyDescent="0.3">
      <c r="A1719" t="s">
        <v>8427</v>
      </c>
      <c r="B1719" s="2" t="s">
        <v>15</v>
      </c>
      <c r="C1719" s="3">
        <v>40025</v>
      </c>
      <c r="D1719" t="s">
        <v>16</v>
      </c>
      <c r="E1719" t="s">
        <v>422</v>
      </c>
      <c r="F1719" t="s">
        <v>8428</v>
      </c>
      <c r="G1719" t="s">
        <v>8429</v>
      </c>
      <c r="H1719" s="2" t="s">
        <v>781</v>
      </c>
      <c r="I1719" s="2" t="s">
        <v>782</v>
      </c>
      <c r="J1719" s="1" t="s">
        <v>8430</v>
      </c>
      <c r="K1719" s="1">
        <f t="shared" si="117"/>
        <v>1</v>
      </c>
      <c r="L1719" s="1">
        <f t="shared" si="117"/>
        <v>0</v>
      </c>
      <c r="M1719" s="1">
        <f t="shared" si="117"/>
        <v>0</v>
      </c>
      <c r="N1719" s="1">
        <f t="shared" si="117"/>
        <v>0</v>
      </c>
      <c r="O1719" s="1">
        <f t="shared" si="118"/>
        <v>1</v>
      </c>
      <c r="P1719" s="1" t="s">
        <v>18346</v>
      </c>
      <c r="Q1719" s="1" t="s">
        <v>18355</v>
      </c>
      <c r="R1719" s="1">
        <v>64</v>
      </c>
      <c r="S1719" s="9">
        <f t="shared" si="120"/>
        <v>47.724800000000002</v>
      </c>
      <c r="T1719" s="3">
        <v>44397</v>
      </c>
      <c r="U1719" s="8" t="s">
        <v>5761</v>
      </c>
      <c r="V1719" s="3">
        <v>44397</v>
      </c>
      <c r="W1719" s="8" t="s">
        <v>8431</v>
      </c>
      <c r="X1719" s="8">
        <v>10.4</v>
      </c>
      <c r="Y1719" s="10">
        <f t="shared" si="119"/>
        <v>496.33792000000005</v>
      </c>
      <c r="Z1719" s="10">
        <f>IFERROR(INDEX(EFs!B:B,MATCH(P1719,EFs!A:A,0))*Dataset!Y1719/1000,0)</f>
        <v>0.45086985295186438</v>
      </c>
      <c r="AA1719">
        <v>32.876300000000001</v>
      </c>
      <c r="AB1719">
        <v>-117.166375</v>
      </c>
      <c r="AC1719">
        <v>1</v>
      </c>
      <c r="AD1719" t="s">
        <v>18387</v>
      </c>
      <c r="AE1719">
        <v>6875</v>
      </c>
      <c r="AF1719" t="s">
        <v>18681</v>
      </c>
      <c r="AI1719" t="s">
        <v>18389</v>
      </c>
      <c r="AJ1719" t="s">
        <v>18390</v>
      </c>
      <c r="AK1719" t="s">
        <v>18391</v>
      </c>
      <c r="AL1719">
        <v>92121</v>
      </c>
      <c r="AM1719" t="s">
        <v>18392</v>
      </c>
      <c r="AN1719" t="s">
        <v>18393</v>
      </c>
    </row>
    <row r="1720" spans="1:40" ht="43.2" x14ac:dyDescent="0.3">
      <c r="A1720" t="s">
        <v>8432</v>
      </c>
      <c r="B1720" s="2" t="s">
        <v>15</v>
      </c>
      <c r="C1720" s="3">
        <v>40025</v>
      </c>
      <c r="D1720" t="s">
        <v>25</v>
      </c>
      <c r="E1720" t="s">
        <v>8433</v>
      </c>
      <c r="F1720" t="s">
        <v>8434</v>
      </c>
      <c r="G1720" t="s">
        <v>8435</v>
      </c>
      <c r="H1720" s="2" t="s">
        <v>776</v>
      </c>
      <c r="I1720" s="2" t="s">
        <v>155</v>
      </c>
      <c r="J1720" s="1" t="s">
        <v>8436</v>
      </c>
      <c r="K1720" s="1">
        <f t="shared" si="117"/>
        <v>1</v>
      </c>
      <c r="L1720" s="1">
        <f t="shared" si="117"/>
        <v>0</v>
      </c>
      <c r="M1720" s="1">
        <f t="shared" si="117"/>
        <v>0</v>
      </c>
      <c r="N1720" s="1">
        <f t="shared" si="117"/>
        <v>0</v>
      </c>
      <c r="O1720" s="1">
        <f t="shared" si="118"/>
        <v>1</v>
      </c>
      <c r="P1720" s="1" t="s">
        <v>18346</v>
      </c>
      <c r="Q1720" s="1" t="s">
        <v>18355</v>
      </c>
      <c r="R1720" s="1">
        <v>425</v>
      </c>
      <c r="S1720" s="9">
        <f t="shared" si="120"/>
        <v>316.92250000000001</v>
      </c>
      <c r="T1720" s="3">
        <v>44386</v>
      </c>
      <c r="U1720" s="8" t="s">
        <v>8437</v>
      </c>
      <c r="V1720" s="3">
        <v>44386</v>
      </c>
      <c r="W1720" s="8" t="s">
        <v>8438</v>
      </c>
      <c r="X1720" s="8">
        <v>3.7</v>
      </c>
      <c r="Y1720" s="10">
        <f t="shared" si="119"/>
        <v>1172.6132500000001</v>
      </c>
      <c r="Z1720" s="10">
        <f>IFERROR(INDEX(EFs!B:B,MATCH(P1720,EFs!A:A,0))*Dataset!Y1720/1000,0)</f>
        <v>1.0651935753708033</v>
      </c>
      <c r="AA1720">
        <v>33.067937000000001</v>
      </c>
      <c r="AB1720">
        <v>-117.065207</v>
      </c>
      <c r="AC1720">
        <v>0.9</v>
      </c>
      <c r="AD1720" t="s">
        <v>18394</v>
      </c>
      <c r="AE1720">
        <v>272</v>
      </c>
      <c r="AF1720" t="s">
        <v>19214</v>
      </c>
      <c r="AI1720" t="s">
        <v>18421</v>
      </c>
      <c r="AJ1720" t="s">
        <v>18390</v>
      </c>
      <c r="AK1720" t="s">
        <v>18391</v>
      </c>
      <c r="AL1720">
        <v>92025</v>
      </c>
      <c r="AM1720" t="s">
        <v>18392</v>
      </c>
      <c r="AN1720" t="s">
        <v>18397</v>
      </c>
    </row>
    <row r="1721" spans="1:40" ht="57.6" x14ac:dyDescent="0.3">
      <c r="A1721" t="s">
        <v>8439</v>
      </c>
      <c r="B1721" s="2" t="s">
        <v>15</v>
      </c>
      <c r="C1721" s="3">
        <v>40025</v>
      </c>
      <c r="D1721" t="s">
        <v>16</v>
      </c>
      <c r="E1721" t="s">
        <v>8440</v>
      </c>
      <c r="F1721" t="s">
        <v>8441</v>
      </c>
      <c r="G1721" t="s">
        <v>8442</v>
      </c>
      <c r="H1721" s="2" t="s">
        <v>739</v>
      </c>
      <c r="I1721" s="2" t="s">
        <v>236</v>
      </c>
      <c r="J1721" s="1" t="s">
        <v>8443</v>
      </c>
      <c r="K1721" s="1">
        <f t="shared" si="117"/>
        <v>1</v>
      </c>
      <c r="L1721" s="1">
        <f t="shared" si="117"/>
        <v>0</v>
      </c>
      <c r="M1721" s="1">
        <f t="shared" si="117"/>
        <v>0</v>
      </c>
      <c r="N1721" s="1">
        <f t="shared" si="117"/>
        <v>0</v>
      </c>
      <c r="O1721" s="1">
        <f t="shared" si="118"/>
        <v>1</v>
      </c>
      <c r="P1721" s="1" t="s">
        <v>18346</v>
      </c>
      <c r="Q1721" s="1">
        <v>400</v>
      </c>
      <c r="R1721" s="1">
        <v>635</v>
      </c>
      <c r="S1721" s="9">
        <f t="shared" si="120"/>
        <v>400</v>
      </c>
      <c r="T1721" s="3">
        <v>44606</v>
      </c>
      <c r="U1721" s="8" t="s">
        <v>8444</v>
      </c>
      <c r="V1721" s="3">
        <v>44606</v>
      </c>
      <c r="W1721" s="8" t="s">
        <v>8445</v>
      </c>
      <c r="X1721" s="8">
        <v>0.9</v>
      </c>
      <c r="Y1721" s="10">
        <f t="shared" si="119"/>
        <v>360</v>
      </c>
      <c r="Z1721" s="10">
        <f>IFERROR(INDEX(EFs!B:B,MATCH(P1721,EFs!A:A,0))*Dataset!Y1721/1000,0)</f>
        <v>0.32702145156000001</v>
      </c>
      <c r="AA1721">
        <v>32.910134999999997</v>
      </c>
      <c r="AB1721">
        <v>-117.12106</v>
      </c>
      <c r="AC1721">
        <v>1</v>
      </c>
      <c r="AD1721" t="s">
        <v>18387</v>
      </c>
      <c r="AE1721">
        <v>10440</v>
      </c>
      <c r="AF1721" t="s">
        <v>18717</v>
      </c>
      <c r="AI1721" t="s">
        <v>18389</v>
      </c>
      <c r="AJ1721" t="s">
        <v>18390</v>
      </c>
      <c r="AK1721" t="s">
        <v>18391</v>
      </c>
      <c r="AL1721">
        <v>92126</v>
      </c>
      <c r="AM1721" t="s">
        <v>18392</v>
      </c>
      <c r="AN1721" t="s">
        <v>18393</v>
      </c>
    </row>
    <row r="1722" spans="1:40" ht="43.2" x14ac:dyDescent="0.3">
      <c r="A1722" t="s">
        <v>8446</v>
      </c>
      <c r="B1722" s="2" t="s">
        <v>15</v>
      </c>
      <c r="C1722" s="3">
        <v>40025</v>
      </c>
      <c r="D1722" t="s">
        <v>25</v>
      </c>
      <c r="E1722" t="s">
        <v>8447</v>
      </c>
      <c r="F1722" t="s">
        <v>8004</v>
      </c>
      <c r="G1722" t="s">
        <v>8448</v>
      </c>
      <c r="H1722" s="2" t="s">
        <v>504</v>
      </c>
      <c r="I1722" s="2" t="s">
        <v>328</v>
      </c>
      <c r="J1722" s="1" t="s">
        <v>8449</v>
      </c>
      <c r="K1722" s="1">
        <f t="shared" si="117"/>
        <v>1</v>
      </c>
      <c r="L1722" s="1">
        <f t="shared" si="117"/>
        <v>0</v>
      </c>
      <c r="M1722" s="1">
        <f t="shared" si="117"/>
        <v>0</v>
      </c>
      <c r="N1722" s="1">
        <f t="shared" si="117"/>
        <v>0</v>
      </c>
      <c r="O1722" s="1">
        <f t="shared" si="118"/>
        <v>1</v>
      </c>
      <c r="P1722" s="1" t="s">
        <v>18346</v>
      </c>
      <c r="Q1722" s="1">
        <v>125</v>
      </c>
      <c r="R1722" s="1">
        <v>20</v>
      </c>
      <c r="S1722" s="9">
        <f t="shared" si="120"/>
        <v>125</v>
      </c>
      <c r="T1722" s="3">
        <v>44602</v>
      </c>
      <c r="U1722" s="8" t="s">
        <v>8450</v>
      </c>
      <c r="V1722" s="3">
        <v>44602</v>
      </c>
      <c r="W1722" s="8" t="s">
        <v>7641</v>
      </c>
      <c r="X1722" s="8">
        <v>5.8</v>
      </c>
      <c r="Y1722" s="10">
        <f t="shared" si="119"/>
        <v>725</v>
      </c>
      <c r="Z1722" s="10">
        <f>IFERROR(INDEX(EFs!B:B,MATCH(P1722,EFs!A:A,0))*Dataset!Y1722/1000,0)</f>
        <v>0.65858486772500002</v>
      </c>
      <c r="AA1722">
        <v>32.617382999999997</v>
      </c>
      <c r="AB1722">
        <v>-117.071687</v>
      </c>
      <c r="AC1722">
        <v>1</v>
      </c>
      <c r="AD1722" t="s">
        <v>18387</v>
      </c>
      <c r="AE1722">
        <v>330</v>
      </c>
      <c r="AF1722" t="s">
        <v>19215</v>
      </c>
      <c r="AI1722" t="s">
        <v>18406</v>
      </c>
      <c r="AJ1722" t="s">
        <v>18390</v>
      </c>
      <c r="AK1722" t="s">
        <v>18391</v>
      </c>
      <c r="AL1722">
        <v>91911</v>
      </c>
      <c r="AM1722" t="s">
        <v>18392</v>
      </c>
      <c r="AN1722" t="s">
        <v>18393</v>
      </c>
    </row>
    <row r="1723" spans="1:40" ht="28.8" x14ac:dyDescent="0.3">
      <c r="A1723" t="s">
        <v>8451</v>
      </c>
      <c r="B1723" s="2" t="s">
        <v>15</v>
      </c>
      <c r="C1723" s="3">
        <v>40025</v>
      </c>
      <c r="D1723" t="s">
        <v>25</v>
      </c>
      <c r="E1723" t="s">
        <v>8447</v>
      </c>
      <c r="F1723" t="s">
        <v>8004</v>
      </c>
      <c r="G1723" t="s">
        <v>8448</v>
      </c>
      <c r="H1723" s="2" t="s">
        <v>504</v>
      </c>
      <c r="I1723" s="2" t="s">
        <v>328</v>
      </c>
      <c r="J1723" s="1" t="s">
        <v>8452</v>
      </c>
      <c r="K1723" s="1">
        <f t="shared" si="117"/>
        <v>1</v>
      </c>
      <c r="L1723" s="1">
        <f t="shared" si="117"/>
        <v>0</v>
      </c>
      <c r="M1723" s="1">
        <f t="shared" si="117"/>
        <v>0</v>
      </c>
      <c r="N1723" s="1">
        <f t="shared" si="117"/>
        <v>0</v>
      </c>
      <c r="O1723" s="1">
        <f t="shared" si="118"/>
        <v>1</v>
      </c>
      <c r="P1723" s="1" t="s">
        <v>18346</v>
      </c>
      <c r="Q1723" s="1" t="s">
        <v>18355</v>
      </c>
      <c r="R1723" s="1">
        <v>66</v>
      </c>
      <c r="S1723" s="9">
        <f t="shared" si="120"/>
        <v>49.216200000000001</v>
      </c>
      <c r="T1723" s="3">
        <v>44602</v>
      </c>
      <c r="U1723" s="8" t="s">
        <v>8453</v>
      </c>
      <c r="V1723" s="3">
        <v>44602</v>
      </c>
      <c r="W1723" s="8" t="s">
        <v>8454</v>
      </c>
      <c r="X1723" s="8">
        <v>5.8</v>
      </c>
      <c r="Y1723" s="10">
        <f t="shared" si="119"/>
        <v>285.45396</v>
      </c>
      <c r="Z1723" s="10">
        <f>IFERROR(INDEX(EFs!B:B,MATCH(P1723,EFs!A:A,0))*Dataset!Y1723/1000,0)</f>
        <v>0.25930435653541717</v>
      </c>
      <c r="AA1723">
        <v>32.617382999999997</v>
      </c>
      <c r="AB1723">
        <v>-117.071687</v>
      </c>
      <c r="AC1723">
        <v>1</v>
      </c>
      <c r="AD1723" t="s">
        <v>18387</v>
      </c>
      <c r="AE1723">
        <v>330</v>
      </c>
      <c r="AF1723" t="s">
        <v>19215</v>
      </c>
      <c r="AI1723" t="s">
        <v>18406</v>
      </c>
      <c r="AJ1723" t="s">
        <v>18390</v>
      </c>
      <c r="AK1723" t="s">
        <v>18391</v>
      </c>
      <c r="AL1723">
        <v>91911</v>
      </c>
      <c r="AM1723" t="s">
        <v>18392</v>
      </c>
      <c r="AN1723" t="s">
        <v>18393</v>
      </c>
    </row>
    <row r="1724" spans="1:40" ht="43.2" x14ac:dyDescent="0.3">
      <c r="A1724" t="s">
        <v>8455</v>
      </c>
      <c r="B1724" s="2" t="s">
        <v>15</v>
      </c>
      <c r="C1724" s="3">
        <v>40025</v>
      </c>
      <c r="D1724" t="s">
        <v>25</v>
      </c>
      <c r="E1724" t="s">
        <v>8456</v>
      </c>
      <c r="F1724" t="s">
        <v>8457</v>
      </c>
      <c r="G1724" t="s">
        <v>8458</v>
      </c>
      <c r="H1724" s="2" t="s">
        <v>1436</v>
      </c>
      <c r="I1724" s="2" t="s">
        <v>98</v>
      </c>
      <c r="J1724" s="1" t="s">
        <v>8459</v>
      </c>
      <c r="K1724" s="1">
        <f t="shared" si="117"/>
        <v>1</v>
      </c>
      <c r="L1724" s="1">
        <f t="shared" si="117"/>
        <v>0</v>
      </c>
      <c r="M1724" s="1">
        <f t="shared" si="117"/>
        <v>0</v>
      </c>
      <c r="N1724" s="1">
        <f t="shared" si="117"/>
        <v>0</v>
      </c>
      <c r="O1724" s="1">
        <f t="shared" si="118"/>
        <v>1</v>
      </c>
      <c r="P1724" s="1" t="s">
        <v>18346</v>
      </c>
      <c r="Q1724" s="1" t="s">
        <v>18355</v>
      </c>
      <c r="R1724" s="1">
        <v>166</v>
      </c>
      <c r="S1724" s="9">
        <f t="shared" si="120"/>
        <v>123.78620000000001</v>
      </c>
      <c r="T1724" s="8"/>
      <c r="U1724" s="8"/>
      <c r="V1724" s="8"/>
      <c r="W1724" s="8"/>
      <c r="X1724" s="8"/>
      <c r="Y1724" s="10">
        <f t="shared" si="119"/>
        <v>0</v>
      </c>
      <c r="Z1724" s="10">
        <f>IFERROR(INDEX(EFs!B:B,MATCH(P1724,EFs!A:A,0))*Dataset!Y1724/1000,0)</f>
        <v>0</v>
      </c>
      <c r="AA1724">
        <v>33.130963000000001</v>
      </c>
      <c r="AB1724">
        <v>-117.281606</v>
      </c>
      <c r="AC1724">
        <v>1</v>
      </c>
      <c r="AD1724" t="s">
        <v>18387</v>
      </c>
      <c r="AE1724">
        <v>5923</v>
      </c>
      <c r="AF1724" t="s">
        <v>19216</v>
      </c>
      <c r="AI1724" t="s">
        <v>18509</v>
      </c>
      <c r="AJ1724" t="s">
        <v>18390</v>
      </c>
      <c r="AK1724" t="s">
        <v>18391</v>
      </c>
      <c r="AL1724">
        <v>92008</v>
      </c>
      <c r="AM1724" t="s">
        <v>18392</v>
      </c>
      <c r="AN1724" t="s">
        <v>18407</v>
      </c>
    </row>
    <row r="1725" spans="1:40" ht="57.6" x14ac:dyDescent="0.3">
      <c r="A1725" t="s">
        <v>8460</v>
      </c>
      <c r="B1725" s="2" t="s">
        <v>15</v>
      </c>
      <c r="C1725" s="3">
        <v>40025</v>
      </c>
      <c r="D1725" t="s">
        <v>25</v>
      </c>
      <c r="E1725" t="s">
        <v>8461</v>
      </c>
      <c r="G1725" t="s">
        <v>8462</v>
      </c>
      <c r="H1725" s="2" t="s">
        <v>235</v>
      </c>
      <c r="I1725" s="2" t="s">
        <v>236</v>
      </c>
      <c r="J1725" s="1" t="s">
        <v>8463</v>
      </c>
      <c r="K1725" s="1">
        <f t="shared" si="117"/>
        <v>0</v>
      </c>
      <c r="L1725" s="1">
        <f t="shared" si="117"/>
        <v>0</v>
      </c>
      <c r="M1725" s="1">
        <f t="shared" si="117"/>
        <v>1</v>
      </c>
      <c r="N1725" s="1">
        <f t="shared" si="117"/>
        <v>0</v>
      </c>
      <c r="O1725" s="1">
        <f t="shared" si="118"/>
        <v>1</v>
      </c>
      <c r="P1725" s="1" t="s">
        <v>18348</v>
      </c>
      <c r="Q1725" s="1">
        <v>100</v>
      </c>
      <c r="R1725" s="1">
        <v>147</v>
      </c>
      <c r="S1725" s="9">
        <f t="shared" si="120"/>
        <v>100</v>
      </c>
      <c r="T1725" s="3">
        <v>44330</v>
      </c>
      <c r="U1725" s="8" t="s">
        <v>8464</v>
      </c>
      <c r="V1725" s="3">
        <v>44806</v>
      </c>
      <c r="W1725" s="8" t="s">
        <v>8465</v>
      </c>
      <c r="X1725" s="8">
        <v>3</v>
      </c>
      <c r="Y1725" s="10">
        <f t="shared" si="119"/>
        <v>300</v>
      </c>
      <c r="Z1725" s="10">
        <f>IFERROR(INDEX(EFs!B:B,MATCH(P1725,EFs!A:A,0))*Dataset!Y1725/1000,0)</f>
        <v>0.21787671569999997</v>
      </c>
      <c r="AA1725">
        <v>32.768098999999999</v>
      </c>
      <c r="AB1725">
        <v>-117.149705</v>
      </c>
      <c r="AC1725">
        <v>1</v>
      </c>
      <c r="AD1725" t="s">
        <v>18387</v>
      </c>
      <c r="AE1725">
        <v>1640</v>
      </c>
      <c r="AF1725" t="s">
        <v>18752</v>
      </c>
      <c r="AI1725" t="s">
        <v>18389</v>
      </c>
      <c r="AJ1725" t="s">
        <v>18390</v>
      </c>
      <c r="AK1725" t="s">
        <v>18391</v>
      </c>
      <c r="AL1725">
        <v>92108</v>
      </c>
      <c r="AM1725" t="s">
        <v>18392</v>
      </c>
      <c r="AN1725" t="s">
        <v>18393</v>
      </c>
    </row>
    <row r="1726" spans="1:40" ht="57.6" x14ac:dyDescent="0.3">
      <c r="A1726" t="s">
        <v>8466</v>
      </c>
      <c r="B1726" s="2" t="s">
        <v>15</v>
      </c>
      <c r="C1726" s="3">
        <v>40025</v>
      </c>
      <c r="D1726" t="s">
        <v>193</v>
      </c>
      <c r="E1726" t="s">
        <v>8467</v>
      </c>
      <c r="F1726" t="s">
        <v>72</v>
      </c>
      <c r="G1726" t="s">
        <v>8468</v>
      </c>
      <c r="H1726" s="2" t="s">
        <v>106</v>
      </c>
      <c r="I1726" s="2" t="s">
        <v>107</v>
      </c>
      <c r="J1726" s="1" t="s">
        <v>8469</v>
      </c>
      <c r="K1726" s="1">
        <f t="shared" si="117"/>
        <v>1</v>
      </c>
      <c r="L1726" s="1">
        <f t="shared" si="117"/>
        <v>0</v>
      </c>
      <c r="M1726" s="1">
        <f t="shared" si="117"/>
        <v>0</v>
      </c>
      <c r="N1726" s="1">
        <f t="shared" si="117"/>
        <v>0</v>
      </c>
      <c r="O1726" s="1">
        <f t="shared" si="118"/>
        <v>1</v>
      </c>
      <c r="P1726" s="1" t="s">
        <v>18346</v>
      </c>
      <c r="Q1726" s="1">
        <v>250</v>
      </c>
      <c r="R1726" s="1">
        <v>1881</v>
      </c>
      <c r="S1726" s="9">
        <f t="shared" si="120"/>
        <v>250</v>
      </c>
      <c r="T1726" s="8"/>
      <c r="U1726" s="8"/>
      <c r="V1726" s="8"/>
      <c r="W1726" s="8"/>
      <c r="X1726" s="8"/>
      <c r="Y1726" s="10">
        <f t="shared" si="119"/>
        <v>0</v>
      </c>
      <c r="Z1726" s="10">
        <f>IFERROR(INDEX(EFs!B:B,MATCH(P1726,EFs!A:A,0))*Dataset!Y1726/1000,0)</f>
        <v>0</v>
      </c>
      <c r="AA1726">
        <v>32.808444000000001</v>
      </c>
      <c r="AB1726">
        <v>-117.131253</v>
      </c>
      <c r="AC1726">
        <v>1</v>
      </c>
      <c r="AD1726" t="s">
        <v>18387</v>
      </c>
      <c r="AE1726">
        <v>3571</v>
      </c>
      <c r="AF1726" t="s">
        <v>19217</v>
      </c>
      <c r="AI1726" t="s">
        <v>18389</v>
      </c>
      <c r="AJ1726" t="s">
        <v>18390</v>
      </c>
      <c r="AK1726" t="s">
        <v>18391</v>
      </c>
      <c r="AL1726">
        <v>92123</v>
      </c>
      <c r="AM1726" t="s">
        <v>18392</v>
      </c>
      <c r="AN1726" t="s">
        <v>18407</v>
      </c>
    </row>
    <row r="1727" spans="1:40" ht="43.2" x14ac:dyDescent="0.3">
      <c r="A1727" t="s">
        <v>8470</v>
      </c>
      <c r="B1727" s="2" t="s">
        <v>15</v>
      </c>
      <c r="C1727" s="3">
        <v>40025</v>
      </c>
      <c r="D1727" t="s">
        <v>193</v>
      </c>
      <c r="E1727" t="s">
        <v>8471</v>
      </c>
      <c r="F1727" t="s">
        <v>8472</v>
      </c>
      <c r="G1727" t="s">
        <v>8473</v>
      </c>
      <c r="H1727" s="2" t="s">
        <v>1076</v>
      </c>
      <c r="I1727" s="2" t="s">
        <v>75</v>
      </c>
      <c r="J1727" s="1" t="s">
        <v>8474</v>
      </c>
      <c r="K1727" s="1">
        <f t="shared" si="117"/>
        <v>0</v>
      </c>
      <c r="L1727" s="1">
        <f t="shared" si="117"/>
        <v>0</v>
      </c>
      <c r="M1727" s="1">
        <f t="shared" si="117"/>
        <v>0</v>
      </c>
      <c r="N1727" s="1">
        <f t="shared" si="117"/>
        <v>0</v>
      </c>
      <c r="O1727" s="1">
        <f t="shared" si="118"/>
        <v>0</v>
      </c>
      <c r="P1727" s="1" t="s">
        <v>18352</v>
      </c>
      <c r="Q1727" s="1">
        <v>975</v>
      </c>
      <c r="R1727" s="1">
        <v>1528</v>
      </c>
      <c r="S1727" s="9">
        <f t="shared" si="120"/>
        <v>975</v>
      </c>
      <c r="T1727" s="8"/>
      <c r="U1727" s="8"/>
      <c r="V1727" s="8"/>
      <c r="W1727" s="8"/>
      <c r="X1727" s="8"/>
      <c r="Y1727" s="10">
        <f t="shared" si="119"/>
        <v>0</v>
      </c>
      <c r="Z1727" s="10">
        <f>IFERROR(INDEX(EFs!B:B,MATCH(P1727,EFs!A:A,0))*Dataset!Y1727/1000,0)</f>
        <v>0</v>
      </c>
      <c r="AA1727">
        <v>33.118018999999997</v>
      </c>
      <c r="AB1727">
        <v>-117.321442</v>
      </c>
      <c r="AC1727">
        <v>0.8</v>
      </c>
      <c r="AD1727" t="s">
        <v>18429</v>
      </c>
      <c r="AE1727">
        <v>6102</v>
      </c>
      <c r="AF1727" t="s">
        <v>19218</v>
      </c>
      <c r="AI1727" t="s">
        <v>18509</v>
      </c>
      <c r="AJ1727" t="s">
        <v>18390</v>
      </c>
      <c r="AK1727" t="s">
        <v>18391</v>
      </c>
      <c r="AL1727">
        <v>92011</v>
      </c>
      <c r="AM1727" t="s">
        <v>18392</v>
      </c>
      <c r="AN1727" t="s">
        <v>18393</v>
      </c>
    </row>
    <row r="1728" spans="1:40" ht="72" x14ac:dyDescent="0.3">
      <c r="A1728" t="s">
        <v>8475</v>
      </c>
      <c r="B1728" s="2" t="s">
        <v>15</v>
      </c>
      <c r="C1728" s="3">
        <v>40025</v>
      </c>
      <c r="D1728" t="s">
        <v>16</v>
      </c>
      <c r="E1728" t="s">
        <v>8476</v>
      </c>
      <c r="F1728" t="s">
        <v>145</v>
      </c>
      <c r="G1728" t="s">
        <v>8477</v>
      </c>
      <c r="H1728" s="2" t="s">
        <v>1061</v>
      </c>
      <c r="I1728" s="2" t="s">
        <v>53</v>
      </c>
      <c r="J1728" s="1" t="s">
        <v>8478</v>
      </c>
      <c r="K1728" s="1">
        <f t="shared" si="117"/>
        <v>0</v>
      </c>
      <c r="L1728" s="1">
        <f t="shared" si="117"/>
        <v>0</v>
      </c>
      <c r="M1728" s="1">
        <f t="shared" si="117"/>
        <v>1</v>
      </c>
      <c r="N1728" s="1">
        <f t="shared" si="117"/>
        <v>0</v>
      </c>
      <c r="O1728" s="1">
        <f t="shared" si="118"/>
        <v>1</v>
      </c>
      <c r="P1728" s="1" t="s">
        <v>18348</v>
      </c>
      <c r="Q1728" s="1" t="s">
        <v>18355</v>
      </c>
      <c r="R1728" s="1">
        <v>60</v>
      </c>
      <c r="S1728" s="9">
        <f t="shared" si="120"/>
        <v>44.742000000000004</v>
      </c>
      <c r="T1728" s="3">
        <v>44508</v>
      </c>
      <c r="U1728" s="8" t="s">
        <v>6895</v>
      </c>
      <c r="V1728" s="3">
        <v>44508</v>
      </c>
      <c r="W1728" s="8" t="s">
        <v>8110</v>
      </c>
      <c r="X1728" s="8">
        <v>5.7</v>
      </c>
      <c r="Y1728" s="10">
        <f t="shared" si="119"/>
        <v>255.02940000000004</v>
      </c>
      <c r="Z1728" s="10">
        <f>IFERROR(INDEX(EFs!B:B,MATCH(P1728,EFs!A:A,0))*Dataset!Y1728/1000,0)</f>
        <v>0.18521656026313862</v>
      </c>
      <c r="AA1728">
        <v>33.217046000000003</v>
      </c>
      <c r="AB1728">
        <v>-117.22627300000001</v>
      </c>
      <c r="AC1728">
        <v>1</v>
      </c>
      <c r="AD1728" t="s">
        <v>18394</v>
      </c>
      <c r="AE1728">
        <v>1301</v>
      </c>
      <c r="AF1728" t="s">
        <v>19219</v>
      </c>
      <c r="AI1728" t="s">
        <v>18416</v>
      </c>
      <c r="AJ1728" t="s">
        <v>18390</v>
      </c>
      <c r="AK1728" t="s">
        <v>18391</v>
      </c>
      <c r="AL1728">
        <v>92084</v>
      </c>
      <c r="AM1728" t="s">
        <v>18392</v>
      </c>
      <c r="AN1728" t="s">
        <v>18397</v>
      </c>
    </row>
    <row r="1729" spans="1:40" ht="43.2" x14ac:dyDescent="0.3">
      <c r="A1729" t="s">
        <v>8479</v>
      </c>
      <c r="B1729" s="2" t="s">
        <v>15</v>
      </c>
      <c r="C1729" s="3">
        <v>40025</v>
      </c>
      <c r="D1729" t="s">
        <v>16</v>
      </c>
      <c r="E1729" t="s">
        <v>8440</v>
      </c>
      <c r="F1729" t="s">
        <v>8441</v>
      </c>
      <c r="G1729" t="s">
        <v>8442</v>
      </c>
      <c r="H1729" s="2" t="s">
        <v>739</v>
      </c>
      <c r="I1729" s="2" t="s">
        <v>236</v>
      </c>
      <c r="J1729" s="1" t="s">
        <v>8480</v>
      </c>
      <c r="K1729" s="1">
        <f t="shared" si="117"/>
        <v>0</v>
      </c>
      <c r="L1729" s="1">
        <f t="shared" si="117"/>
        <v>0</v>
      </c>
      <c r="M1729" s="1">
        <f t="shared" si="117"/>
        <v>0</v>
      </c>
      <c r="N1729" s="1">
        <f t="shared" si="117"/>
        <v>0</v>
      </c>
      <c r="O1729" s="1">
        <f t="shared" si="118"/>
        <v>0</v>
      </c>
      <c r="P1729" s="1" t="s">
        <v>18352</v>
      </c>
      <c r="Q1729" s="1">
        <v>50</v>
      </c>
      <c r="R1729" s="1">
        <v>99</v>
      </c>
      <c r="S1729" s="9">
        <f t="shared" si="120"/>
        <v>50</v>
      </c>
      <c r="T1729" s="3">
        <v>44606</v>
      </c>
      <c r="U1729" s="8" t="s">
        <v>2841</v>
      </c>
      <c r="V1729" s="3">
        <v>44606</v>
      </c>
      <c r="W1729" s="8" t="s">
        <v>8481</v>
      </c>
      <c r="X1729" s="8">
        <v>1.8</v>
      </c>
      <c r="Y1729" s="10">
        <f t="shared" si="119"/>
        <v>90</v>
      </c>
      <c r="Z1729" s="10">
        <f>IFERROR(INDEX(EFs!B:B,MATCH(P1729,EFs!A:A,0))*Dataset!Y1729/1000,0)</f>
        <v>0</v>
      </c>
      <c r="AA1729">
        <v>32.910134999999997</v>
      </c>
      <c r="AB1729">
        <v>-117.12106</v>
      </c>
      <c r="AC1729">
        <v>1</v>
      </c>
      <c r="AD1729" t="s">
        <v>18387</v>
      </c>
      <c r="AE1729">
        <v>10440</v>
      </c>
      <c r="AF1729" t="s">
        <v>18717</v>
      </c>
      <c r="AI1729" t="s">
        <v>18389</v>
      </c>
      <c r="AJ1729" t="s">
        <v>18390</v>
      </c>
      <c r="AK1729" t="s">
        <v>18391</v>
      </c>
      <c r="AL1729">
        <v>92126</v>
      </c>
      <c r="AM1729" t="s">
        <v>18392</v>
      </c>
      <c r="AN1729" t="s">
        <v>18393</v>
      </c>
    </row>
    <row r="1730" spans="1:40" ht="43.2" x14ac:dyDescent="0.3">
      <c r="A1730" t="s">
        <v>8482</v>
      </c>
      <c r="B1730" s="2" t="s">
        <v>15</v>
      </c>
      <c r="C1730" s="3">
        <v>40025</v>
      </c>
      <c r="D1730" t="s">
        <v>16</v>
      </c>
      <c r="E1730" t="s">
        <v>264</v>
      </c>
      <c r="F1730" t="s">
        <v>265</v>
      </c>
      <c r="G1730" t="s">
        <v>482</v>
      </c>
      <c r="H1730" s="2" t="s">
        <v>242</v>
      </c>
      <c r="I1730" s="2" t="s">
        <v>164</v>
      </c>
      <c r="J1730" s="1" t="s">
        <v>8483</v>
      </c>
      <c r="K1730" s="1">
        <f t="shared" si="117"/>
        <v>0</v>
      </c>
      <c r="L1730" s="1">
        <f t="shared" si="117"/>
        <v>0</v>
      </c>
      <c r="M1730" s="1">
        <f t="shared" si="117"/>
        <v>0</v>
      </c>
      <c r="N1730" s="1">
        <f t="shared" ref="N1730:N1793" si="121">IFERROR(IF(SEARCH(N$1,$J1730)&gt;0,1),0)</f>
        <v>1</v>
      </c>
      <c r="O1730" s="1">
        <f t="shared" si="118"/>
        <v>1</v>
      </c>
      <c r="P1730" s="1" t="s">
        <v>18347</v>
      </c>
      <c r="Q1730" s="1">
        <v>125</v>
      </c>
      <c r="R1730" s="1">
        <v>202</v>
      </c>
      <c r="S1730" s="9">
        <f t="shared" si="120"/>
        <v>125</v>
      </c>
      <c r="T1730" s="3">
        <v>44561</v>
      </c>
      <c r="U1730" s="8" t="s">
        <v>8484</v>
      </c>
      <c r="V1730" s="3">
        <v>44617</v>
      </c>
      <c r="W1730" s="8" t="s">
        <v>8485</v>
      </c>
      <c r="X1730" s="8">
        <v>69.8</v>
      </c>
      <c r="Y1730" s="10">
        <f t="shared" si="119"/>
        <v>8725</v>
      </c>
      <c r="Z1730" s="10">
        <f>IFERROR(INDEX(EFs!B:B,MATCH(P1730,EFs!A:A,0))*Dataset!Y1730/1000,0)</f>
        <v>7.1885275000000002</v>
      </c>
      <c r="AA1730">
        <v>33.382832000000001</v>
      </c>
      <c r="AB1730">
        <v>-117.220676</v>
      </c>
      <c r="AC1730">
        <v>0.6</v>
      </c>
      <c r="AD1730" t="s">
        <v>18408</v>
      </c>
      <c r="AF1730" t="s">
        <v>18481</v>
      </c>
      <c r="AI1730" t="s">
        <v>18435</v>
      </c>
      <c r="AJ1730" t="s">
        <v>18390</v>
      </c>
      <c r="AK1730" t="s">
        <v>18391</v>
      </c>
      <c r="AL1730">
        <v>92028</v>
      </c>
      <c r="AM1730" t="s">
        <v>18392</v>
      </c>
      <c r="AN1730" t="s">
        <v>18397</v>
      </c>
    </row>
    <row r="1731" spans="1:40" ht="43.2" x14ac:dyDescent="0.3">
      <c r="A1731" t="s">
        <v>8486</v>
      </c>
      <c r="B1731" s="2" t="s">
        <v>15</v>
      </c>
      <c r="C1731" s="3">
        <v>40025</v>
      </c>
      <c r="D1731" t="s">
        <v>193</v>
      </c>
      <c r="E1731" t="s">
        <v>8487</v>
      </c>
      <c r="F1731" t="s">
        <v>8488</v>
      </c>
      <c r="G1731" t="s">
        <v>8489</v>
      </c>
      <c r="H1731" s="2" t="s">
        <v>19</v>
      </c>
      <c r="I1731" s="2" t="s">
        <v>20</v>
      </c>
      <c r="J1731" s="1" t="s">
        <v>8490</v>
      </c>
      <c r="K1731" s="1">
        <f t="shared" ref="K1731:N1794" si="122">IFERROR(IF(SEARCH(K$1,$J1731)&gt;0,1),0)</f>
        <v>1</v>
      </c>
      <c r="L1731" s="1">
        <f t="shared" si="122"/>
        <v>0</v>
      </c>
      <c r="M1731" s="1">
        <f t="shared" si="122"/>
        <v>0</v>
      </c>
      <c r="N1731" s="1">
        <f t="shared" si="121"/>
        <v>0</v>
      </c>
      <c r="O1731" s="1">
        <f t="shared" ref="O1731:O1794" si="123">SUM(K1731:N1731)</f>
        <v>1</v>
      </c>
      <c r="P1731" s="1" t="s">
        <v>18346</v>
      </c>
      <c r="Q1731" s="1">
        <v>30</v>
      </c>
      <c r="R1731" s="1">
        <v>71</v>
      </c>
      <c r="S1731" s="9">
        <f t="shared" si="120"/>
        <v>30</v>
      </c>
      <c r="T1731" s="3">
        <v>44404</v>
      </c>
      <c r="U1731" s="8" t="s">
        <v>8491</v>
      </c>
      <c r="V1731" s="3">
        <v>44404</v>
      </c>
      <c r="W1731" s="8" t="s">
        <v>2485</v>
      </c>
      <c r="X1731" s="8">
        <v>10.8</v>
      </c>
      <c r="Y1731" s="10">
        <f t="shared" ref="Y1731:Y1794" si="124">X1731*S1731</f>
        <v>324</v>
      </c>
      <c r="Z1731" s="10">
        <f>IFERROR(INDEX(EFs!B:B,MATCH(P1731,EFs!A:A,0))*Dataset!Y1731/1000,0)</f>
        <v>0.29431930640400006</v>
      </c>
      <c r="AA1731">
        <v>32.740586999999998</v>
      </c>
      <c r="AB1731">
        <v>-117.18417700000001</v>
      </c>
      <c r="AC1731">
        <v>0.86</v>
      </c>
      <c r="AD1731" t="s">
        <v>18394</v>
      </c>
      <c r="AE1731">
        <v>3690</v>
      </c>
      <c r="AF1731" t="s">
        <v>18575</v>
      </c>
      <c r="AI1731" t="s">
        <v>18389</v>
      </c>
      <c r="AJ1731" t="s">
        <v>18390</v>
      </c>
      <c r="AK1731" t="s">
        <v>18391</v>
      </c>
      <c r="AL1731">
        <v>92101</v>
      </c>
      <c r="AM1731" t="s">
        <v>18392</v>
      </c>
      <c r="AN1731" t="s">
        <v>18397</v>
      </c>
    </row>
    <row r="1732" spans="1:40" ht="57.6" x14ac:dyDescent="0.3">
      <c r="A1732" t="s">
        <v>8492</v>
      </c>
      <c r="B1732" s="2" t="s">
        <v>15</v>
      </c>
      <c r="C1732" s="3">
        <v>40025</v>
      </c>
      <c r="D1732" t="s">
        <v>25</v>
      </c>
      <c r="E1732" t="s">
        <v>8493</v>
      </c>
      <c r="F1732" t="s">
        <v>8494</v>
      </c>
      <c r="G1732" t="s">
        <v>8495</v>
      </c>
      <c r="H1732" s="2" t="s">
        <v>97</v>
      </c>
      <c r="I1732" s="2" t="s">
        <v>98</v>
      </c>
      <c r="J1732" s="1" t="s">
        <v>8496</v>
      </c>
      <c r="K1732" s="1">
        <f t="shared" si="122"/>
        <v>1</v>
      </c>
      <c r="L1732" s="1">
        <f t="shared" si="122"/>
        <v>0</v>
      </c>
      <c r="M1732" s="1">
        <f t="shared" si="122"/>
        <v>0</v>
      </c>
      <c r="N1732" s="1">
        <f t="shared" si="121"/>
        <v>0</v>
      </c>
      <c r="O1732" s="1">
        <f t="shared" si="123"/>
        <v>1</v>
      </c>
      <c r="P1732" s="1" t="s">
        <v>18346</v>
      </c>
      <c r="Q1732" s="1" t="s">
        <v>18355</v>
      </c>
      <c r="R1732" s="1">
        <v>51</v>
      </c>
      <c r="S1732" s="9">
        <f t="shared" ref="S1732:S1795" si="125">IFERROR(IF(Q1732&lt;&gt;"",Q1732,R1732*0.7457),"Unknown")</f>
        <v>38.030700000000003</v>
      </c>
      <c r="T1732" s="3">
        <v>44645</v>
      </c>
      <c r="U1732" s="8" t="s">
        <v>8497</v>
      </c>
      <c r="V1732" s="3">
        <v>44645</v>
      </c>
      <c r="W1732" s="8" t="s">
        <v>8497</v>
      </c>
      <c r="X1732" s="8">
        <v>0</v>
      </c>
      <c r="Y1732" s="10">
        <f t="shared" si="124"/>
        <v>0</v>
      </c>
      <c r="Z1732" s="10">
        <f>IFERROR(INDEX(EFs!B:B,MATCH(P1732,EFs!A:A,0))*Dataset!Y1732/1000,0)</f>
        <v>0</v>
      </c>
      <c r="AA1732">
        <v>33.184334</v>
      </c>
      <c r="AB1732">
        <v>-117.29181699999999</v>
      </c>
      <c r="AC1732">
        <v>1</v>
      </c>
      <c r="AD1732" t="s">
        <v>18387</v>
      </c>
      <c r="AE1732">
        <v>4002</v>
      </c>
      <c r="AF1732" t="s">
        <v>19029</v>
      </c>
      <c r="AI1732" t="s">
        <v>18410</v>
      </c>
      <c r="AJ1732" t="s">
        <v>18390</v>
      </c>
      <c r="AK1732" t="s">
        <v>18391</v>
      </c>
      <c r="AL1732">
        <v>92056</v>
      </c>
      <c r="AM1732" t="s">
        <v>18392</v>
      </c>
      <c r="AN1732" t="s">
        <v>18393</v>
      </c>
    </row>
    <row r="1733" spans="1:40" ht="28.8" x14ac:dyDescent="0.3">
      <c r="A1733" t="s">
        <v>8498</v>
      </c>
      <c r="B1733" s="2" t="s">
        <v>15</v>
      </c>
      <c r="C1733" s="3">
        <v>40025</v>
      </c>
      <c r="D1733" t="s">
        <v>25</v>
      </c>
      <c r="E1733" t="s">
        <v>7319</v>
      </c>
      <c r="G1733" t="s">
        <v>7320</v>
      </c>
      <c r="H1733" s="2" t="s">
        <v>235</v>
      </c>
      <c r="I1733" s="2" t="s">
        <v>236</v>
      </c>
      <c r="J1733" s="1" t="s">
        <v>8499</v>
      </c>
      <c r="K1733" s="1">
        <f t="shared" si="122"/>
        <v>1</v>
      </c>
      <c r="L1733" s="1">
        <f t="shared" si="122"/>
        <v>0</v>
      </c>
      <c r="M1733" s="1">
        <f t="shared" si="122"/>
        <v>0</v>
      </c>
      <c r="N1733" s="1">
        <f t="shared" si="121"/>
        <v>0</v>
      </c>
      <c r="O1733" s="1">
        <f t="shared" si="123"/>
        <v>1</v>
      </c>
      <c r="P1733" s="1" t="s">
        <v>18346</v>
      </c>
      <c r="Q1733" s="1" t="s">
        <v>18355</v>
      </c>
      <c r="R1733" s="1">
        <v>113</v>
      </c>
      <c r="S1733" s="9">
        <f t="shared" si="125"/>
        <v>84.264099999999999</v>
      </c>
      <c r="T1733" s="3">
        <v>44561</v>
      </c>
      <c r="U1733" s="8" t="s">
        <v>8500</v>
      </c>
      <c r="V1733" s="3">
        <v>44770</v>
      </c>
      <c r="W1733" s="8" t="s">
        <v>8501</v>
      </c>
      <c r="X1733" s="8">
        <v>26.7</v>
      </c>
      <c r="Y1733" s="10">
        <f t="shared" si="124"/>
        <v>2249.8514700000001</v>
      </c>
      <c r="Z1733" s="10">
        <f>IFERROR(INDEX(EFs!B:B,MATCH(P1733,EFs!A:A,0))*Dataset!Y1733/1000,0)</f>
        <v>2.0437491486494439</v>
      </c>
      <c r="AA1733">
        <v>32.774918999999997</v>
      </c>
      <c r="AB1733">
        <v>-117.139894</v>
      </c>
      <c r="AC1733">
        <v>1</v>
      </c>
      <c r="AD1733" t="s">
        <v>18387</v>
      </c>
      <c r="AE1733">
        <v>8757</v>
      </c>
      <c r="AF1733" t="s">
        <v>18433</v>
      </c>
      <c r="AI1733" t="s">
        <v>18389</v>
      </c>
      <c r="AJ1733" t="s">
        <v>18390</v>
      </c>
      <c r="AK1733" t="s">
        <v>18391</v>
      </c>
      <c r="AL1733">
        <v>92108</v>
      </c>
      <c r="AM1733" t="s">
        <v>18392</v>
      </c>
      <c r="AN1733" t="s">
        <v>18393</v>
      </c>
    </row>
    <row r="1734" spans="1:40" ht="28.8" x14ac:dyDescent="0.3">
      <c r="A1734" t="s">
        <v>8502</v>
      </c>
      <c r="B1734" s="2" t="s">
        <v>15</v>
      </c>
      <c r="C1734" s="3">
        <v>40025</v>
      </c>
      <c r="D1734" t="s">
        <v>193</v>
      </c>
      <c r="E1734" t="s">
        <v>3429</v>
      </c>
      <c r="F1734" t="s">
        <v>8503</v>
      </c>
      <c r="G1734" t="s">
        <v>8504</v>
      </c>
      <c r="H1734" s="2" t="s">
        <v>465</v>
      </c>
      <c r="I1734" s="2" t="s">
        <v>98</v>
      </c>
      <c r="J1734" s="1" t="s">
        <v>8505</v>
      </c>
      <c r="K1734" s="1">
        <f t="shared" si="122"/>
        <v>1</v>
      </c>
      <c r="L1734" s="1">
        <f t="shared" si="122"/>
        <v>0</v>
      </c>
      <c r="M1734" s="1">
        <f t="shared" si="122"/>
        <v>0</v>
      </c>
      <c r="N1734" s="1">
        <f t="shared" si="121"/>
        <v>0</v>
      </c>
      <c r="O1734" s="1">
        <f t="shared" si="123"/>
        <v>1</v>
      </c>
      <c r="P1734" s="1" t="s">
        <v>18346</v>
      </c>
      <c r="Q1734" s="1" t="s">
        <v>18355</v>
      </c>
      <c r="R1734" s="1">
        <v>197</v>
      </c>
      <c r="S1734" s="9">
        <f t="shared" si="125"/>
        <v>146.90290000000002</v>
      </c>
      <c r="T1734" s="3">
        <v>44630</v>
      </c>
      <c r="U1734" s="8" t="s">
        <v>8506</v>
      </c>
      <c r="V1734" s="3">
        <v>44630</v>
      </c>
      <c r="W1734" s="8" t="s">
        <v>1956</v>
      </c>
      <c r="X1734" s="8">
        <v>2.1</v>
      </c>
      <c r="Y1734" s="10">
        <f t="shared" si="124"/>
        <v>308.49609000000004</v>
      </c>
      <c r="Z1734" s="10">
        <f>IFERROR(INDEX(EFs!B:B,MATCH(P1734,EFs!A:A,0))*Dataset!Y1734/1000,0)</f>
        <v>0.28023566431217894</v>
      </c>
      <c r="AA1734">
        <v>33.197916999999997</v>
      </c>
      <c r="AB1734">
        <v>-117.37967999999999</v>
      </c>
      <c r="AC1734">
        <v>0.9</v>
      </c>
      <c r="AD1734" t="s">
        <v>18387</v>
      </c>
      <c r="AE1734">
        <v>300</v>
      </c>
      <c r="AF1734" t="s">
        <v>19220</v>
      </c>
      <c r="AI1734" t="s">
        <v>18410</v>
      </c>
      <c r="AJ1734" t="s">
        <v>18390</v>
      </c>
      <c r="AK1734" t="s">
        <v>18391</v>
      </c>
      <c r="AL1734">
        <v>92054</v>
      </c>
      <c r="AM1734" t="s">
        <v>18392</v>
      </c>
      <c r="AN1734" t="s">
        <v>18393</v>
      </c>
    </row>
    <row r="1735" spans="1:40" ht="43.2" x14ac:dyDescent="0.3">
      <c r="A1735" t="s">
        <v>8507</v>
      </c>
      <c r="B1735" s="2" t="s">
        <v>15</v>
      </c>
      <c r="C1735" s="3">
        <v>40025</v>
      </c>
      <c r="D1735" t="s">
        <v>193</v>
      </c>
      <c r="E1735" t="s">
        <v>8508</v>
      </c>
      <c r="F1735" t="s">
        <v>27</v>
      </c>
      <c r="G1735" t="s">
        <v>8509</v>
      </c>
      <c r="H1735" s="2" t="s">
        <v>847</v>
      </c>
      <c r="I1735" s="2" t="s">
        <v>218</v>
      </c>
      <c r="J1735" s="1" t="s">
        <v>8510</v>
      </c>
      <c r="K1735" s="1">
        <f t="shared" si="122"/>
        <v>1</v>
      </c>
      <c r="L1735" s="1">
        <f t="shared" si="122"/>
        <v>0</v>
      </c>
      <c r="M1735" s="1">
        <f t="shared" si="122"/>
        <v>0</v>
      </c>
      <c r="N1735" s="1">
        <f t="shared" si="121"/>
        <v>0</v>
      </c>
      <c r="O1735" s="1">
        <f t="shared" si="123"/>
        <v>1</v>
      </c>
      <c r="P1735" s="1" t="s">
        <v>18346</v>
      </c>
      <c r="Q1735" s="1" t="s">
        <v>18355</v>
      </c>
      <c r="R1735" s="1">
        <v>99</v>
      </c>
      <c r="S1735" s="9">
        <f t="shared" si="125"/>
        <v>73.824300000000008</v>
      </c>
      <c r="T1735" s="3">
        <v>44469</v>
      </c>
      <c r="U1735" s="8" t="s">
        <v>8511</v>
      </c>
      <c r="V1735" s="3">
        <v>44469</v>
      </c>
      <c r="W1735" s="8" t="s">
        <v>5937</v>
      </c>
      <c r="X1735" s="8">
        <v>3.7</v>
      </c>
      <c r="Y1735" s="10">
        <f t="shared" si="124"/>
        <v>273.14991000000003</v>
      </c>
      <c r="Z1735" s="10">
        <f>IFERROR(INDEX(EFs!B:B,MATCH(P1735,EFs!A:A,0))*Dataset!Y1735/1000,0)</f>
        <v>0.24812744461578715</v>
      </c>
      <c r="AA1735">
        <v>32.719347999999997</v>
      </c>
      <c r="AB1735">
        <v>-117.10935499999999</v>
      </c>
      <c r="AC1735">
        <v>1</v>
      </c>
      <c r="AD1735" t="s">
        <v>18394</v>
      </c>
      <c r="AE1735">
        <v>3940</v>
      </c>
      <c r="AF1735" t="s">
        <v>18666</v>
      </c>
      <c r="AI1735" t="s">
        <v>18389</v>
      </c>
      <c r="AJ1735" t="s">
        <v>18390</v>
      </c>
      <c r="AK1735" t="s">
        <v>18391</v>
      </c>
      <c r="AL1735">
        <v>92102</v>
      </c>
      <c r="AM1735" t="s">
        <v>18392</v>
      </c>
      <c r="AN1735" t="s">
        <v>18397</v>
      </c>
    </row>
    <row r="1736" spans="1:40" ht="57.6" x14ac:dyDescent="0.3">
      <c r="A1736" t="s">
        <v>8512</v>
      </c>
      <c r="B1736" s="2" t="s">
        <v>15</v>
      </c>
      <c r="C1736" s="3">
        <v>40025</v>
      </c>
      <c r="D1736" t="s">
        <v>193</v>
      </c>
      <c r="E1736" t="s">
        <v>8513</v>
      </c>
      <c r="F1736" t="s">
        <v>8514</v>
      </c>
      <c r="G1736" t="s">
        <v>8515</v>
      </c>
      <c r="H1736" s="2" t="s">
        <v>19</v>
      </c>
      <c r="I1736" s="2" t="s">
        <v>20</v>
      </c>
      <c r="J1736" s="1" t="s">
        <v>8516</v>
      </c>
      <c r="K1736" s="1">
        <f t="shared" si="122"/>
        <v>1</v>
      </c>
      <c r="L1736" s="1">
        <f t="shared" si="122"/>
        <v>0</v>
      </c>
      <c r="M1736" s="1">
        <f t="shared" si="122"/>
        <v>0</v>
      </c>
      <c r="N1736" s="1">
        <f t="shared" si="121"/>
        <v>0</v>
      </c>
      <c r="O1736" s="1">
        <f t="shared" si="123"/>
        <v>1</v>
      </c>
      <c r="P1736" s="1" t="s">
        <v>18346</v>
      </c>
      <c r="Q1736" s="1">
        <v>750</v>
      </c>
      <c r="R1736" s="1">
        <v>1120</v>
      </c>
      <c r="S1736" s="9">
        <f t="shared" si="125"/>
        <v>750</v>
      </c>
      <c r="T1736" s="8"/>
      <c r="U1736" s="8"/>
      <c r="V1736" s="8"/>
      <c r="W1736" s="8"/>
      <c r="X1736" s="8"/>
      <c r="Y1736" s="10">
        <f t="shared" si="124"/>
        <v>0</v>
      </c>
      <c r="Z1736" s="10">
        <f>IFERROR(INDEX(EFs!B:B,MATCH(P1736,EFs!A:A,0))*Dataset!Y1736/1000,0)</f>
        <v>0</v>
      </c>
      <c r="AA1736">
        <v>32.715125</v>
      </c>
      <c r="AB1736">
        <v>-117.16959199999999</v>
      </c>
      <c r="AC1736">
        <v>0.8</v>
      </c>
      <c r="AD1736" t="s">
        <v>18387</v>
      </c>
      <c r="AE1736">
        <v>700</v>
      </c>
      <c r="AF1736" t="s">
        <v>19176</v>
      </c>
      <c r="AI1736" t="s">
        <v>18389</v>
      </c>
      <c r="AJ1736" t="s">
        <v>18390</v>
      </c>
      <c r="AK1736" t="s">
        <v>18391</v>
      </c>
      <c r="AL1736">
        <v>92101</v>
      </c>
      <c r="AM1736" t="s">
        <v>18392</v>
      </c>
      <c r="AN1736" t="s">
        <v>18393</v>
      </c>
    </row>
    <row r="1737" spans="1:40" x14ac:dyDescent="0.3">
      <c r="A1737" t="s">
        <v>8517</v>
      </c>
      <c r="B1737" s="2" t="s">
        <v>15</v>
      </c>
      <c r="C1737" s="3">
        <v>40025</v>
      </c>
      <c r="D1737" t="s">
        <v>25</v>
      </c>
      <c r="E1737" t="s">
        <v>8518</v>
      </c>
      <c r="F1737" t="s">
        <v>8519</v>
      </c>
      <c r="G1737" t="s">
        <v>8520</v>
      </c>
      <c r="H1737" s="2" t="s">
        <v>83</v>
      </c>
      <c r="I1737" s="2" t="s">
        <v>84</v>
      </c>
      <c r="J1737" s="1" t="s">
        <v>8521</v>
      </c>
      <c r="K1737" s="1">
        <f t="shared" si="122"/>
        <v>1</v>
      </c>
      <c r="L1737" s="1">
        <f t="shared" si="122"/>
        <v>0</v>
      </c>
      <c r="M1737" s="1">
        <f t="shared" si="122"/>
        <v>0</v>
      </c>
      <c r="N1737" s="1">
        <f t="shared" si="121"/>
        <v>0</v>
      </c>
      <c r="O1737" s="1">
        <f t="shared" si="123"/>
        <v>1</v>
      </c>
      <c r="P1737" s="1" t="s">
        <v>18346</v>
      </c>
      <c r="Q1737" s="1" t="s">
        <v>18355</v>
      </c>
      <c r="R1737" s="1">
        <v>150</v>
      </c>
      <c r="S1737" s="9">
        <f t="shared" si="125"/>
        <v>111.855</v>
      </c>
      <c r="T1737" s="3">
        <v>44322</v>
      </c>
      <c r="U1737" s="8" t="s">
        <v>8522</v>
      </c>
      <c r="V1737" s="3">
        <v>44676</v>
      </c>
      <c r="W1737" s="8" t="s">
        <v>8523</v>
      </c>
      <c r="X1737" s="8">
        <v>22.5</v>
      </c>
      <c r="Y1737" s="10">
        <f t="shared" si="124"/>
        <v>2516.7375000000002</v>
      </c>
      <c r="Z1737" s="10">
        <f>IFERROR(INDEX(EFs!B:B,MATCH(P1737,EFs!A:A,0))*Dataset!Y1737/1000,0)</f>
        <v>2.2861865290152377</v>
      </c>
      <c r="AA1737">
        <v>32.637777</v>
      </c>
      <c r="AB1737">
        <v>-117.021946</v>
      </c>
      <c r="AC1737">
        <v>1</v>
      </c>
      <c r="AD1737" t="s">
        <v>18387</v>
      </c>
      <c r="AE1737">
        <v>895</v>
      </c>
      <c r="AF1737" t="s">
        <v>19221</v>
      </c>
      <c r="AI1737" t="s">
        <v>18406</v>
      </c>
      <c r="AJ1737" t="s">
        <v>18390</v>
      </c>
      <c r="AK1737" t="s">
        <v>18391</v>
      </c>
      <c r="AL1737">
        <v>91910</v>
      </c>
      <c r="AM1737" t="s">
        <v>18392</v>
      </c>
      <c r="AN1737" t="s">
        <v>18393</v>
      </c>
    </row>
    <row r="1738" spans="1:40" ht="43.2" x14ac:dyDescent="0.3">
      <c r="A1738" t="s">
        <v>8524</v>
      </c>
      <c r="B1738" s="2" t="s">
        <v>15</v>
      </c>
      <c r="C1738" s="3">
        <v>40025</v>
      </c>
      <c r="D1738" t="s">
        <v>193</v>
      </c>
      <c r="E1738" t="s">
        <v>303</v>
      </c>
      <c r="F1738" t="s">
        <v>27</v>
      </c>
      <c r="G1738" t="s">
        <v>8525</v>
      </c>
      <c r="H1738" s="2" t="s">
        <v>138</v>
      </c>
      <c r="I1738" s="2" t="s">
        <v>139</v>
      </c>
      <c r="J1738" s="1" t="s">
        <v>8526</v>
      </c>
      <c r="K1738" s="1">
        <f t="shared" si="122"/>
        <v>1</v>
      </c>
      <c r="L1738" s="1">
        <f t="shared" si="122"/>
        <v>0</v>
      </c>
      <c r="M1738" s="1">
        <f t="shared" si="122"/>
        <v>0</v>
      </c>
      <c r="N1738" s="1">
        <f t="shared" si="121"/>
        <v>0</v>
      </c>
      <c r="O1738" s="1">
        <f t="shared" si="123"/>
        <v>1</v>
      </c>
      <c r="P1738" s="1" t="s">
        <v>18346</v>
      </c>
      <c r="Q1738" s="1" t="s">
        <v>18355</v>
      </c>
      <c r="R1738" s="1">
        <v>750</v>
      </c>
      <c r="S1738" s="9">
        <f t="shared" si="125"/>
        <v>559.27499999999998</v>
      </c>
      <c r="T1738" s="3">
        <v>44562</v>
      </c>
      <c r="U1738" s="8" t="s">
        <v>8527</v>
      </c>
      <c r="V1738" s="3">
        <v>44562</v>
      </c>
      <c r="W1738" s="8" t="s">
        <v>1201</v>
      </c>
      <c r="X1738" s="8">
        <v>3.6</v>
      </c>
      <c r="Y1738" s="10">
        <f t="shared" si="124"/>
        <v>2013.3899999999999</v>
      </c>
      <c r="Z1738" s="10">
        <f>IFERROR(INDEX(EFs!B:B,MATCH(P1738,EFs!A:A,0))*Dataset!Y1738/1000,0)</f>
        <v>1.82894922321219</v>
      </c>
      <c r="AA1738">
        <v>32.841479</v>
      </c>
      <c r="AB1738">
        <v>-116.806</v>
      </c>
      <c r="AC1738">
        <v>1</v>
      </c>
      <c r="AD1738" t="s">
        <v>18387</v>
      </c>
      <c r="AE1738">
        <v>444</v>
      </c>
      <c r="AF1738" t="s">
        <v>18657</v>
      </c>
      <c r="AI1738" t="s">
        <v>18418</v>
      </c>
      <c r="AJ1738" t="s">
        <v>18390</v>
      </c>
      <c r="AK1738" t="s">
        <v>18391</v>
      </c>
      <c r="AL1738">
        <v>91901</v>
      </c>
      <c r="AM1738" t="s">
        <v>18392</v>
      </c>
      <c r="AN1738" t="s">
        <v>18393</v>
      </c>
    </row>
    <row r="1739" spans="1:40" ht="28.8" x14ac:dyDescent="0.3">
      <c r="A1739" t="s">
        <v>8528</v>
      </c>
      <c r="B1739" s="2" t="s">
        <v>15</v>
      </c>
      <c r="C1739" s="3">
        <v>40025</v>
      </c>
      <c r="D1739" t="s">
        <v>25</v>
      </c>
      <c r="E1739" t="s">
        <v>8529</v>
      </c>
      <c r="F1739" t="s">
        <v>27</v>
      </c>
      <c r="G1739" t="s">
        <v>8530</v>
      </c>
      <c r="H1739" s="2" t="s">
        <v>669</v>
      </c>
      <c r="I1739" s="2" t="s">
        <v>236</v>
      </c>
      <c r="J1739" s="1" t="s">
        <v>8531</v>
      </c>
      <c r="K1739" s="1">
        <f t="shared" si="122"/>
        <v>0</v>
      </c>
      <c r="L1739" s="1">
        <f t="shared" si="122"/>
        <v>0</v>
      </c>
      <c r="M1739" s="1">
        <f t="shared" si="122"/>
        <v>0</v>
      </c>
      <c r="N1739" s="1">
        <f t="shared" si="121"/>
        <v>0</v>
      </c>
      <c r="O1739" s="1">
        <f t="shared" si="123"/>
        <v>0</v>
      </c>
      <c r="P1739" s="1" t="s">
        <v>18353</v>
      </c>
      <c r="Q1739" s="1" t="s">
        <v>18355</v>
      </c>
      <c r="R1739" s="1" t="s">
        <v>18352</v>
      </c>
      <c r="S1739" s="9" t="str">
        <f>IFERROR(IF(Q1739&lt;&gt;"",Q1739,R1739*0.7457),"Unknown")</f>
        <v>Unknown</v>
      </c>
      <c r="T1739" s="3">
        <v>44392</v>
      </c>
      <c r="U1739" s="8" t="s">
        <v>8532</v>
      </c>
      <c r="V1739" s="3">
        <v>44392</v>
      </c>
      <c r="W1739" s="8" t="s">
        <v>8533</v>
      </c>
      <c r="X1739" s="8">
        <v>4.4000000000000004</v>
      </c>
      <c r="Y1739" s="10" t="e">
        <f t="shared" si="124"/>
        <v>#VALUE!</v>
      </c>
      <c r="Z1739" s="10">
        <f>IFERROR(INDEX(EFs!B:B,MATCH(P1739,EFs!A:A,0))*Dataset!Y1739/1000,0)</f>
        <v>0</v>
      </c>
      <c r="AA1739">
        <v>32.741973999999999</v>
      </c>
      <c r="AB1739">
        <v>-117.161889</v>
      </c>
      <c r="AC1739">
        <v>1</v>
      </c>
      <c r="AD1739" t="s">
        <v>18387</v>
      </c>
      <c r="AE1739">
        <v>3520</v>
      </c>
      <c r="AF1739" t="s">
        <v>18641</v>
      </c>
      <c r="AI1739" t="s">
        <v>18389</v>
      </c>
      <c r="AJ1739" t="s">
        <v>18390</v>
      </c>
      <c r="AK1739" t="s">
        <v>18391</v>
      </c>
      <c r="AL1739">
        <v>92103</v>
      </c>
      <c r="AM1739" t="s">
        <v>18392</v>
      </c>
      <c r="AN1739" t="s">
        <v>18393</v>
      </c>
    </row>
    <row r="1740" spans="1:40" ht="43.2" x14ac:dyDescent="0.3">
      <c r="A1740" t="s">
        <v>8534</v>
      </c>
      <c r="B1740" s="2" t="s">
        <v>15</v>
      </c>
      <c r="C1740" s="3">
        <v>40025</v>
      </c>
      <c r="D1740" t="s">
        <v>193</v>
      </c>
      <c r="E1740" t="s">
        <v>8535</v>
      </c>
      <c r="F1740" t="s">
        <v>8536</v>
      </c>
      <c r="G1740" t="s">
        <v>8537</v>
      </c>
      <c r="H1740" s="2" t="s">
        <v>19</v>
      </c>
      <c r="I1740" s="2" t="s">
        <v>20</v>
      </c>
      <c r="J1740" s="1" t="s">
        <v>8538</v>
      </c>
      <c r="K1740" s="1">
        <f t="shared" si="122"/>
        <v>1</v>
      </c>
      <c r="L1740" s="1">
        <f t="shared" si="122"/>
        <v>0</v>
      </c>
      <c r="M1740" s="1">
        <f t="shared" si="122"/>
        <v>0</v>
      </c>
      <c r="N1740" s="1">
        <f t="shared" si="121"/>
        <v>0</v>
      </c>
      <c r="O1740" s="1">
        <f t="shared" si="123"/>
        <v>1</v>
      </c>
      <c r="P1740" s="1" t="s">
        <v>18346</v>
      </c>
      <c r="Q1740" s="1">
        <v>35</v>
      </c>
      <c r="R1740" s="1">
        <v>64</v>
      </c>
      <c r="S1740" s="9">
        <f t="shared" si="125"/>
        <v>35</v>
      </c>
      <c r="T1740" s="3">
        <v>44539</v>
      </c>
      <c r="U1740" s="8" t="s">
        <v>3993</v>
      </c>
      <c r="V1740" s="3">
        <v>44729</v>
      </c>
      <c r="W1740" s="8" t="s">
        <v>8539</v>
      </c>
      <c r="X1740" s="8">
        <v>5.0999999999999996</v>
      </c>
      <c r="Y1740" s="10">
        <f t="shared" si="124"/>
        <v>178.5</v>
      </c>
      <c r="Z1740" s="10">
        <f>IFERROR(INDEX(EFs!B:B,MATCH(P1740,EFs!A:A,0))*Dataset!Y1740/1000,0)</f>
        <v>0.16214813639850001</v>
      </c>
      <c r="AA1740">
        <v>32.716458000000003</v>
      </c>
      <c r="AB1740">
        <v>-117.159986</v>
      </c>
      <c r="AC1740">
        <v>1</v>
      </c>
      <c r="AD1740" t="s">
        <v>18387</v>
      </c>
      <c r="AE1740">
        <v>1055</v>
      </c>
      <c r="AF1740" t="s">
        <v>18544</v>
      </c>
      <c r="AI1740" t="s">
        <v>18389</v>
      </c>
      <c r="AJ1740" t="s">
        <v>18390</v>
      </c>
      <c r="AK1740" t="s">
        <v>18391</v>
      </c>
      <c r="AL1740">
        <v>92101</v>
      </c>
      <c r="AM1740" t="s">
        <v>18392</v>
      </c>
      <c r="AN1740" t="s">
        <v>18393</v>
      </c>
    </row>
    <row r="1741" spans="1:40" ht="43.2" x14ac:dyDescent="0.3">
      <c r="A1741" t="s">
        <v>8540</v>
      </c>
      <c r="B1741" s="2" t="s">
        <v>15</v>
      </c>
      <c r="C1741" s="3">
        <v>40025</v>
      </c>
      <c r="D1741" t="s">
        <v>193</v>
      </c>
      <c r="E1741" t="s">
        <v>8541</v>
      </c>
      <c r="G1741" t="s">
        <v>8542</v>
      </c>
      <c r="H1741" s="2" t="s">
        <v>776</v>
      </c>
      <c r="I1741" s="2" t="s">
        <v>155</v>
      </c>
      <c r="J1741" s="1" t="s">
        <v>8543</v>
      </c>
      <c r="K1741" s="1">
        <f t="shared" si="122"/>
        <v>1</v>
      </c>
      <c r="L1741" s="1">
        <f t="shared" si="122"/>
        <v>0</v>
      </c>
      <c r="M1741" s="1">
        <f t="shared" si="122"/>
        <v>0</v>
      </c>
      <c r="N1741" s="1">
        <f t="shared" si="121"/>
        <v>0</v>
      </c>
      <c r="O1741" s="1">
        <f t="shared" si="123"/>
        <v>1</v>
      </c>
      <c r="P1741" s="1" t="s">
        <v>18346</v>
      </c>
      <c r="Q1741" s="1">
        <v>400</v>
      </c>
      <c r="R1741" s="1">
        <v>617</v>
      </c>
      <c r="S1741" s="9">
        <f t="shared" si="125"/>
        <v>400</v>
      </c>
      <c r="T1741" s="8"/>
      <c r="U1741" s="8"/>
      <c r="V1741" s="8"/>
      <c r="W1741" s="8"/>
      <c r="X1741" s="8"/>
      <c r="Y1741" s="10">
        <f t="shared" si="124"/>
        <v>0</v>
      </c>
      <c r="Z1741" s="10">
        <f>IFERROR(INDEX(EFs!B:B,MATCH(P1741,EFs!A:A,0))*Dataset!Y1741/1000,0)</f>
        <v>0</v>
      </c>
      <c r="AA1741">
        <v>33.106712999999999</v>
      </c>
      <c r="AB1741">
        <v>-117.083393</v>
      </c>
      <c r="AC1741">
        <v>1</v>
      </c>
      <c r="AD1741" t="s">
        <v>18387</v>
      </c>
      <c r="AE1741">
        <v>710</v>
      </c>
      <c r="AF1741" t="s">
        <v>19222</v>
      </c>
      <c r="AI1741" t="s">
        <v>18421</v>
      </c>
      <c r="AJ1741" t="s">
        <v>18390</v>
      </c>
      <c r="AK1741" t="s">
        <v>18391</v>
      </c>
      <c r="AL1741">
        <v>92025</v>
      </c>
      <c r="AM1741" t="s">
        <v>18392</v>
      </c>
      <c r="AN1741" t="s">
        <v>18393</v>
      </c>
    </row>
    <row r="1742" spans="1:40" ht="43.2" x14ac:dyDescent="0.3">
      <c r="A1742" t="s">
        <v>8544</v>
      </c>
      <c r="B1742" s="2" t="s">
        <v>15</v>
      </c>
      <c r="C1742" s="3">
        <v>40025</v>
      </c>
      <c r="D1742" t="s">
        <v>25</v>
      </c>
      <c r="E1742" t="s">
        <v>8545</v>
      </c>
      <c r="F1742" t="s">
        <v>8546</v>
      </c>
      <c r="G1742" t="s">
        <v>8547</v>
      </c>
      <c r="H1742" s="2" t="s">
        <v>19</v>
      </c>
      <c r="I1742" s="2" t="s">
        <v>20</v>
      </c>
      <c r="J1742" s="1" t="s">
        <v>8548</v>
      </c>
      <c r="K1742" s="1">
        <f t="shared" si="122"/>
        <v>1</v>
      </c>
      <c r="L1742" s="1">
        <f t="shared" si="122"/>
        <v>0</v>
      </c>
      <c r="M1742" s="1">
        <f t="shared" si="122"/>
        <v>0</v>
      </c>
      <c r="N1742" s="1">
        <f t="shared" si="121"/>
        <v>0</v>
      </c>
      <c r="O1742" s="1">
        <f t="shared" si="123"/>
        <v>1</v>
      </c>
      <c r="P1742" s="1" t="s">
        <v>18346</v>
      </c>
      <c r="Q1742" s="1" t="s">
        <v>18355</v>
      </c>
      <c r="R1742" s="1">
        <v>253</v>
      </c>
      <c r="S1742" s="9">
        <f t="shared" si="125"/>
        <v>188.66210000000001</v>
      </c>
      <c r="T1742" s="8"/>
      <c r="U1742" s="8"/>
      <c r="V1742" s="8"/>
      <c r="W1742" s="8"/>
      <c r="X1742" s="8"/>
      <c r="Y1742" s="10">
        <f t="shared" si="124"/>
        <v>0</v>
      </c>
      <c r="Z1742" s="10">
        <f>IFERROR(INDEX(EFs!B:B,MATCH(P1742,EFs!A:A,0))*Dataset!Y1742/1000,0)</f>
        <v>0</v>
      </c>
      <c r="AA1742">
        <v>32.715485000000001</v>
      </c>
      <c r="AB1742">
        <v>-117.158801</v>
      </c>
      <c r="AC1742">
        <v>1</v>
      </c>
      <c r="AD1742" t="s">
        <v>18387</v>
      </c>
      <c r="AE1742">
        <v>625</v>
      </c>
      <c r="AF1742" t="s">
        <v>18388</v>
      </c>
      <c r="AI1742" t="s">
        <v>18389</v>
      </c>
      <c r="AJ1742" t="s">
        <v>18390</v>
      </c>
      <c r="AK1742" t="s">
        <v>18391</v>
      </c>
      <c r="AL1742">
        <v>92101</v>
      </c>
      <c r="AM1742" t="s">
        <v>18392</v>
      </c>
      <c r="AN1742" t="s">
        <v>18393</v>
      </c>
    </row>
    <row r="1743" spans="1:40" ht="43.2" x14ac:dyDescent="0.3">
      <c r="A1743" t="s">
        <v>8549</v>
      </c>
      <c r="B1743" s="2" t="s">
        <v>15</v>
      </c>
      <c r="C1743" s="3">
        <v>40025</v>
      </c>
      <c r="D1743" t="s">
        <v>16</v>
      </c>
      <c r="E1743" t="s">
        <v>8550</v>
      </c>
      <c r="F1743" t="s">
        <v>8551</v>
      </c>
      <c r="G1743" t="s">
        <v>8552</v>
      </c>
      <c r="H1743" s="2" t="s">
        <v>138</v>
      </c>
      <c r="I1743" s="2" t="s">
        <v>139</v>
      </c>
      <c r="J1743" s="1" t="s">
        <v>8553</v>
      </c>
      <c r="K1743" s="1">
        <f t="shared" si="122"/>
        <v>0</v>
      </c>
      <c r="L1743" s="1">
        <f t="shared" si="122"/>
        <v>0</v>
      </c>
      <c r="M1743" s="1">
        <f t="shared" si="122"/>
        <v>1</v>
      </c>
      <c r="N1743" s="1">
        <f t="shared" si="121"/>
        <v>0</v>
      </c>
      <c r="O1743" s="1">
        <f t="shared" si="123"/>
        <v>1</v>
      </c>
      <c r="P1743" s="1" t="s">
        <v>18348</v>
      </c>
      <c r="Q1743" s="1" t="s">
        <v>18355</v>
      </c>
      <c r="R1743" s="1">
        <v>60</v>
      </c>
      <c r="S1743" s="9">
        <f t="shared" si="125"/>
        <v>44.742000000000004</v>
      </c>
      <c r="T1743" s="8"/>
      <c r="U1743" s="8"/>
      <c r="V1743" s="8"/>
      <c r="W1743" s="8"/>
      <c r="X1743" s="8"/>
      <c r="Y1743" s="10">
        <f t="shared" si="124"/>
        <v>0</v>
      </c>
      <c r="Z1743" s="10">
        <f>IFERROR(INDEX(EFs!B:B,MATCH(P1743,EFs!A:A,0))*Dataset!Y1743/1000,0)</f>
        <v>0</v>
      </c>
      <c r="AA1743">
        <v>32.832934000000002</v>
      </c>
      <c r="AB1743">
        <v>-116.75040199999999</v>
      </c>
      <c r="AC1743">
        <v>1</v>
      </c>
      <c r="AD1743" t="s">
        <v>18387</v>
      </c>
      <c r="AE1743">
        <v>2955</v>
      </c>
      <c r="AF1743" t="s">
        <v>19223</v>
      </c>
      <c r="AI1743" t="s">
        <v>18418</v>
      </c>
      <c r="AJ1743" t="s">
        <v>18390</v>
      </c>
      <c r="AK1743" t="s">
        <v>18391</v>
      </c>
      <c r="AL1743">
        <v>91901</v>
      </c>
      <c r="AM1743" t="s">
        <v>18392</v>
      </c>
      <c r="AN1743" t="s">
        <v>18393</v>
      </c>
    </row>
    <row r="1744" spans="1:40" ht="57.6" x14ac:dyDescent="0.3">
      <c r="A1744" t="s">
        <v>8554</v>
      </c>
      <c r="B1744" s="2" t="s">
        <v>15</v>
      </c>
      <c r="C1744" s="3">
        <v>40025</v>
      </c>
      <c r="D1744" t="s">
        <v>193</v>
      </c>
      <c r="E1744" t="s">
        <v>8555</v>
      </c>
      <c r="F1744" t="s">
        <v>8556</v>
      </c>
      <c r="G1744" t="s">
        <v>8557</v>
      </c>
      <c r="H1744" s="2" t="s">
        <v>776</v>
      </c>
      <c r="I1744" s="2" t="s">
        <v>155</v>
      </c>
      <c r="J1744" s="1" t="s">
        <v>8558</v>
      </c>
      <c r="K1744" s="1">
        <f t="shared" si="122"/>
        <v>1</v>
      </c>
      <c r="L1744" s="1">
        <f t="shared" si="122"/>
        <v>0</v>
      </c>
      <c r="M1744" s="1">
        <f t="shared" si="122"/>
        <v>0</v>
      </c>
      <c r="N1744" s="1">
        <f t="shared" si="121"/>
        <v>0</v>
      </c>
      <c r="O1744" s="1">
        <f t="shared" si="123"/>
        <v>1</v>
      </c>
      <c r="P1744" s="1" t="s">
        <v>18346</v>
      </c>
      <c r="Q1744" s="1">
        <v>125</v>
      </c>
      <c r="R1744" s="1">
        <v>171</v>
      </c>
      <c r="S1744" s="9">
        <f t="shared" si="125"/>
        <v>125</v>
      </c>
      <c r="T1744" s="3">
        <v>44561</v>
      </c>
      <c r="U1744" s="8" t="s">
        <v>8559</v>
      </c>
      <c r="V1744" s="3">
        <v>44664</v>
      </c>
      <c r="W1744" s="8" t="s">
        <v>8560</v>
      </c>
      <c r="X1744" s="8">
        <v>58.4</v>
      </c>
      <c r="Y1744" s="10">
        <f t="shared" si="124"/>
        <v>7300</v>
      </c>
      <c r="Z1744" s="10">
        <f>IFERROR(INDEX(EFs!B:B,MATCH(P1744,EFs!A:A,0))*Dataset!Y1744/1000,0)</f>
        <v>6.6312683232999996</v>
      </c>
      <c r="AA1744">
        <v>33.097524</v>
      </c>
      <c r="AB1744">
        <v>-117.081896</v>
      </c>
      <c r="AC1744">
        <v>1</v>
      </c>
      <c r="AD1744" t="s">
        <v>18387</v>
      </c>
      <c r="AE1744">
        <v>1980</v>
      </c>
      <c r="AF1744" t="s">
        <v>18917</v>
      </c>
      <c r="AI1744" t="s">
        <v>18421</v>
      </c>
      <c r="AJ1744" t="s">
        <v>18390</v>
      </c>
      <c r="AK1744" t="s">
        <v>18391</v>
      </c>
      <c r="AL1744">
        <v>92025</v>
      </c>
      <c r="AM1744" t="s">
        <v>18392</v>
      </c>
      <c r="AN1744" t="s">
        <v>18393</v>
      </c>
    </row>
    <row r="1745" spans="1:40" ht="43.2" x14ac:dyDescent="0.3">
      <c r="A1745" t="s">
        <v>8561</v>
      </c>
      <c r="B1745" s="2" t="s">
        <v>15</v>
      </c>
      <c r="C1745" s="3">
        <v>40025</v>
      </c>
      <c r="D1745" t="s">
        <v>16</v>
      </c>
      <c r="E1745" t="s">
        <v>5671</v>
      </c>
      <c r="F1745" t="s">
        <v>8562</v>
      </c>
      <c r="G1745" t="s">
        <v>8563</v>
      </c>
      <c r="H1745" s="2" t="s">
        <v>781</v>
      </c>
      <c r="I1745" s="2" t="s">
        <v>782</v>
      </c>
      <c r="J1745" s="1" t="s">
        <v>8564</v>
      </c>
      <c r="K1745" s="1">
        <f t="shared" si="122"/>
        <v>1</v>
      </c>
      <c r="L1745" s="1">
        <f t="shared" si="122"/>
        <v>0</v>
      </c>
      <c r="M1745" s="1">
        <f t="shared" si="122"/>
        <v>0</v>
      </c>
      <c r="N1745" s="1">
        <f t="shared" si="121"/>
        <v>0</v>
      </c>
      <c r="O1745" s="1">
        <f t="shared" si="123"/>
        <v>1</v>
      </c>
      <c r="P1745" s="1" t="s">
        <v>18346</v>
      </c>
      <c r="Q1745" s="1" t="s">
        <v>18355</v>
      </c>
      <c r="R1745" s="1">
        <v>130</v>
      </c>
      <c r="S1745" s="9">
        <f t="shared" si="125"/>
        <v>96.941000000000003</v>
      </c>
      <c r="T1745" s="3">
        <v>44484</v>
      </c>
      <c r="U1745" s="8" t="s">
        <v>8565</v>
      </c>
      <c r="V1745" s="3">
        <v>44484</v>
      </c>
      <c r="W1745" s="8" t="s">
        <v>3282</v>
      </c>
      <c r="X1745" s="8">
        <v>13</v>
      </c>
      <c r="Y1745" s="10">
        <f t="shared" si="124"/>
        <v>1260.2329999999999</v>
      </c>
      <c r="Z1745" s="10">
        <f>IFERROR(INDEX(EFs!B:B,MATCH(P1745,EFs!A:A,0))*Dataset!Y1745/1000,0)</f>
        <v>1.144786736010593</v>
      </c>
      <c r="AA1745">
        <v>32.897278999999997</v>
      </c>
      <c r="AB1745">
        <v>-117.201089</v>
      </c>
      <c r="AC1745">
        <v>1</v>
      </c>
      <c r="AD1745" t="s">
        <v>18387</v>
      </c>
      <c r="AE1745">
        <v>9605</v>
      </c>
      <c r="AF1745" t="s">
        <v>19014</v>
      </c>
      <c r="AI1745" t="s">
        <v>18389</v>
      </c>
      <c r="AJ1745" t="s">
        <v>18390</v>
      </c>
      <c r="AK1745" t="s">
        <v>18391</v>
      </c>
      <c r="AL1745">
        <v>92121</v>
      </c>
      <c r="AM1745" t="s">
        <v>18392</v>
      </c>
      <c r="AN1745" t="s">
        <v>18393</v>
      </c>
    </row>
    <row r="1746" spans="1:40" ht="28.8" x14ac:dyDescent="0.3">
      <c r="A1746" t="s">
        <v>8566</v>
      </c>
      <c r="B1746" s="2" t="s">
        <v>15</v>
      </c>
      <c r="C1746" s="3">
        <v>40025</v>
      </c>
      <c r="D1746" t="s">
        <v>25</v>
      </c>
      <c r="E1746" t="s">
        <v>5671</v>
      </c>
      <c r="F1746" t="s">
        <v>8562</v>
      </c>
      <c r="G1746" t="s">
        <v>8563</v>
      </c>
      <c r="H1746" s="2" t="s">
        <v>781</v>
      </c>
      <c r="I1746" s="2" t="s">
        <v>782</v>
      </c>
      <c r="J1746" s="1" t="s">
        <v>8567</v>
      </c>
      <c r="K1746" s="1">
        <f t="shared" si="122"/>
        <v>1</v>
      </c>
      <c r="L1746" s="1">
        <f t="shared" si="122"/>
        <v>0</v>
      </c>
      <c r="M1746" s="1">
        <f t="shared" si="122"/>
        <v>0</v>
      </c>
      <c r="N1746" s="1">
        <f t="shared" si="121"/>
        <v>0</v>
      </c>
      <c r="O1746" s="1">
        <f t="shared" si="123"/>
        <v>1</v>
      </c>
      <c r="P1746" s="1" t="s">
        <v>18346</v>
      </c>
      <c r="Q1746" s="1" t="s">
        <v>18355</v>
      </c>
      <c r="R1746" s="1">
        <v>251</v>
      </c>
      <c r="S1746" s="9">
        <f t="shared" si="125"/>
        <v>187.17070000000001</v>
      </c>
      <c r="T1746" s="3">
        <v>44484</v>
      </c>
      <c r="U1746" s="8" t="s">
        <v>6655</v>
      </c>
      <c r="V1746" s="3">
        <v>44484</v>
      </c>
      <c r="W1746" s="8" t="s">
        <v>8568</v>
      </c>
      <c r="X1746" s="8">
        <v>9.4</v>
      </c>
      <c r="Y1746" s="10">
        <f t="shared" si="124"/>
        <v>1759.4045800000001</v>
      </c>
      <c r="Z1746" s="10">
        <f>IFERROR(INDEX(EFs!B:B,MATCH(P1746,EFs!A:A,0))*Dataset!Y1746/1000,0)</f>
        <v>1.5982306656469785</v>
      </c>
      <c r="AA1746">
        <v>32.897278999999997</v>
      </c>
      <c r="AB1746">
        <v>-117.201089</v>
      </c>
      <c r="AC1746">
        <v>1</v>
      </c>
      <c r="AD1746" t="s">
        <v>18387</v>
      </c>
      <c r="AE1746">
        <v>9605</v>
      </c>
      <c r="AF1746" t="s">
        <v>19014</v>
      </c>
      <c r="AI1746" t="s">
        <v>18389</v>
      </c>
      <c r="AJ1746" t="s">
        <v>18390</v>
      </c>
      <c r="AK1746" t="s">
        <v>18391</v>
      </c>
      <c r="AL1746">
        <v>92121</v>
      </c>
      <c r="AM1746" t="s">
        <v>18392</v>
      </c>
      <c r="AN1746" t="s">
        <v>18393</v>
      </c>
    </row>
    <row r="1747" spans="1:40" ht="57.6" x14ac:dyDescent="0.3">
      <c r="A1747" t="s">
        <v>8569</v>
      </c>
      <c r="B1747" s="2" t="s">
        <v>15</v>
      </c>
      <c r="C1747" s="3">
        <v>40025</v>
      </c>
      <c r="D1747" t="s">
        <v>193</v>
      </c>
      <c r="E1747" t="s">
        <v>2134</v>
      </c>
      <c r="F1747" t="s">
        <v>1382</v>
      </c>
      <c r="G1747" t="s">
        <v>2135</v>
      </c>
      <c r="H1747" s="2" t="s">
        <v>781</v>
      </c>
      <c r="I1747" s="2" t="s">
        <v>782</v>
      </c>
      <c r="J1747" s="1" t="s">
        <v>8570</v>
      </c>
      <c r="K1747" s="1">
        <f t="shared" si="122"/>
        <v>0</v>
      </c>
      <c r="L1747" s="1">
        <f t="shared" si="122"/>
        <v>0</v>
      </c>
      <c r="M1747" s="1">
        <f t="shared" si="122"/>
        <v>0</v>
      </c>
      <c r="N1747" s="1">
        <f t="shared" si="121"/>
        <v>0</v>
      </c>
      <c r="O1747" s="1">
        <f t="shared" si="123"/>
        <v>0</v>
      </c>
      <c r="P1747" s="1" t="s">
        <v>18352</v>
      </c>
      <c r="Q1747" s="1">
        <v>500</v>
      </c>
      <c r="R1747" s="1">
        <v>2154.9</v>
      </c>
      <c r="S1747" s="9">
        <f t="shared" si="125"/>
        <v>500</v>
      </c>
      <c r="T1747" s="3">
        <v>44561</v>
      </c>
      <c r="U1747" s="8" t="s">
        <v>3151</v>
      </c>
      <c r="V1747" s="3">
        <v>44686</v>
      </c>
      <c r="W1747" s="8" t="s">
        <v>1548</v>
      </c>
      <c r="X1747" s="8">
        <v>21</v>
      </c>
      <c r="Y1747" s="10">
        <f t="shared" si="124"/>
        <v>10500</v>
      </c>
      <c r="Z1747" s="10">
        <f>IFERROR(INDEX(EFs!B:B,MATCH(P1747,EFs!A:A,0))*Dataset!Y1747/1000,0)</f>
        <v>0</v>
      </c>
      <c r="AA1747">
        <v>32.895986000000001</v>
      </c>
      <c r="AB1747">
        <v>-117.195266</v>
      </c>
      <c r="AC1747">
        <v>1</v>
      </c>
      <c r="AD1747" t="s">
        <v>18387</v>
      </c>
      <c r="AE1747">
        <v>5555</v>
      </c>
      <c r="AF1747" t="s">
        <v>18663</v>
      </c>
      <c r="AI1747" t="s">
        <v>18389</v>
      </c>
      <c r="AJ1747" t="s">
        <v>18390</v>
      </c>
      <c r="AK1747" t="s">
        <v>18391</v>
      </c>
      <c r="AL1747">
        <v>92121</v>
      </c>
      <c r="AM1747" t="s">
        <v>18392</v>
      </c>
      <c r="AN1747" t="s">
        <v>18393</v>
      </c>
    </row>
    <row r="1748" spans="1:40" ht="57.6" x14ac:dyDescent="0.3">
      <c r="A1748" t="s">
        <v>8571</v>
      </c>
      <c r="B1748" s="2" t="s">
        <v>15</v>
      </c>
      <c r="C1748" s="3">
        <v>40025</v>
      </c>
      <c r="D1748" t="s">
        <v>193</v>
      </c>
      <c r="E1748" t="s">
        <v>5030</v>
      </c>
      <c r="F1748" t="s">
        <v>5031</v>
      </c>
      <c r="G1748" t="s">
        <v>5032</v>
      </c>
      <c r="H1748" s="2" t="s">
        <v>669</v>
      </c>
      <c r="I1748" s="2" t="s">
        <v>236</v>
      </c>
      <c r="J1748" s="1" t="s">
        <v>8572</v>
      </c>
      <c r="K1748" s="1">
        <f t="shared" si="122"/>
        <v>1</v>
      </c>
      <c r="L1748" s="1">
        <f t="shared" si="122"/>
        <v>0</v>
      </c>
      <c r="M1748" s="1">
        <f t="shared" si="122"/>
        <v>0</v>
      </c>
      <c r="N1748" s="1">
        <f t="shared" si="121"/>
        <v>0</v>
      </c>
      <c r="O1748" s="1">
        <f t="shared" si="123"/>
        <v>1</v>
      </c>
      <c r="P1748" s="1" t="s">
        <v>18346</v>
      </c>
      <c r="Q1748" s="1">
        <v>1500</v>
      </c>
      <c r="R1748" s="1">
        <v>2155</v>
      </c>
      <c r="S1748" s="9">
        <f t="shared" si="125"/>
        <v>1500</v>
      </c>
      <c r="T1748" s="3">
        <v>44349</v>
      </c>
      <c r="U1748" s="8" t="s">
        <v>8573</v>
      </c>
      <c r="V1748" s="3">
        <v>44349</v>
      </c>
      <c r="W1748" s="8" t="s">
        <v>8574</v>
      </c>
      <c r="X1748" s="8">
        <v>20.399999999999999</v>
      </c>
      <c r="Y1748" s="10">
        <f t="shared" si="124"/>
        <v>30599.999999999996</v>
      </c>
      <c r="Z1748" s="10">
        <f>IFERROR(INDEX(EFs!B:B,MATCH(P1748,EFs!A:A,0))*Dataset!Y1748/1000,0)</f>
        <v>27.796823382599996</v>
      </c>
      <c r="AA1748">
        <v>32.755045000000003</v>
      </c>
      <c r="AB1748">
        <v>-117.165144</v>
      </c>
      <c r="AC1748">
        <v>1</v>
      </c>
      <c r="AD1748" t="s">
        <v>18394</v>
      </c>
      <c r="AE1748">
        <v>225</v>
      </c>
      <c r="AF1748" t="s">
        <v>18945</v>
      </c>
      <c r="AI1748" t="s">
        <v>18389</v>
      </c>
      <c r="AJ1748" t="s">
        <v>18390</v>
      </c>
      <c r="AK1748" t="s">
        <v>18391</v>
      </c>
      <c r="AL1748">
        <v>92103</v>
      </c>
      <c r="AM1748" t="s">
        <v>18392</v>
      </c>
      <c r="AN1748" t="s">
        <v>18397</v>
      </c>
    </row>
    <row r="1749" spans="1:40" ht="57.6" x14ac:dyDescent="0.3">
      <c r="A1749" t="s">
        <v>8571</v>
      </c>
      <c r="B1749" s="2" t="s">
        <v>15</v>
      </c>
      <c r="C1749" s="3">
        <v>40025</v>
      </c>
      <c r="D1749" t="s">
        <v>193</v>
      </c>
      <c r="E1749" t="s">
        <v>8575</v>
      </c>
      <c r="F1749" t="s">
        <v>8576</v>
      </c>
      <c r="G1749" t="s">
        <v>8577</v>
      </c>
      <c r="H1749" s="2" t="s">
        <v>320</v>
      </c>
      <c r="I1749" s="2" t="s">
        <v>46</v>
      </c>
      <c r="J1749" s="1" t="s">
        <v>8572</v>
      </c>
      <c r="K1749" s="1">
        <f t="shared" si="122"/>
        <v>1</v>
      </c>
      <c r="L1749" s="1">
        <f t="shared" si="122"/>
        <v>0</v>
      </c>
      <c r="M1749" s="1">
        <f t="shared" si="122"/>
        <v>0</v>
      </c>
      <c r="N1749" s="1">
        <f t="shared" si="121"/>
        <v>0</v>
      </c>
      <c r="O1749" s="1">
        <f t="shared" si="123"/>
        <v>1</v>
      </c>
      <c r="P1749" s="1" t="s">
        <v>18346</v>
      </c>
      <c r="Q1749" s="1">
        <v>1500</v>
      </c>
      <c r="R1749" s="1">
        <v>2155</v>
      </c>
      <c r="S1749" s="9">
        <f t="shared" si="125"/>
        <v>1500</v>
      </c>
      <c r="T1749" s="3">
        <v>44349</v>
      </c>
      <c r="U1749" s="8" t="s">
        <v>8573</v>
      </c>
      <c r="V1749" s="3">
        <v>44349</v>
      </c>
      <c r="W1749" s="8" t="s">
        <v>8574</v>
      </c>
      <c r="X1749" s="8">
        <v>20.399999999999999</v>
      </c>
      <c r="Y1749" s="10">
        <f t="shared" si="124"/>
        <v>30599.999999999996</v>
      </c>
      <c r="Z1749" s="10">
        <f>IFERROR(INDEX(EFs!B:B,MATCH(P1749,EFs!A:A,0))*Dataset!Y1749/1000,0)</f>
        <v>27.796823382599996</v>
      </c>
      <c r="AA1749">
        <v>32.875202000000002</v>
      </c>
      <c r="AB1749">
        <v>-117.22319</v>
      </c>
      <c r="AC1749">
        <v>1</v>
      </c>
      <c r="AD1749" t="s">
        <v>18387</v>
      </c>
      <c r="AE1749">
        <v>9300</v>
      </c>
      <c r="AF1749" t="s">
        <v>18845</v>
      </c>
      <c r="AI1749" t="s">
        <v>18428</v>
      </c>
      <c r="AJ1749" t="s">
        <v>18390</v>
      </c>
      <c r="AK1749" t="s">
        <v>18391</v>
      </c>
      <c r="AL1749">
        <v>92037</v>
      </c>
      <c r="AM1749" t="s">
        <v>18392</v>
      </c>
      <c r="AN1749" t="s">
        <v>18393</v>
      </c>
    </row>
    <row r="1750" spans="1:40" ht="28.8" x14ac:dyDescent="0.3">
      <c r="A1750" t="s">
        <v>8578</v>
      </c>
      <c r="B1750" s="2" t="s">
        <v>15</v>
      </c>
      <c r="C1750" s="3">
        <v>40025</v>
      </c>
      <c r="D1750" t="s">
        <v>25</v>
      </c>
      <c r="E1750" t="s">
        <v>8579</v>
      </c>
      <c r="G1750" t="s">
        <v>8580</v>
      </c>
      <c r="H1750" s="2" t="s">
        <v>242</v>
      </c>
      <c r="I1750" s="2" t="s">
        <v>164</v>
      </c>
      <c r="J1750" s="1" t="s">
        <v>8581</v>
      </c>
      <c r="K1750" s="1">
        <f t="shared" si="122"/>
        <v>0</v>
      </c>
      <c r="L1750" s="1">
        <f t="shared" si="122"/>
        <v>0</v>
      </c>
      <c r="M1750" s="1">
        <f t="shared" si="122"/>
        <v>0</v>
      </c>
      <c r="N1750" s="1">
        <f t="shared" si="121"/>
        <v>1</v>
      </c>
      <c r="O1750" s="1">
        <f t="shared" si="123"/>
        <v>1</v>
      </c>
      <c r="P1750" s="1" t="s">
        <v>18347</v>
      </c>
      <c r="Q1750" s="1" t="s">
        <v>18355</v>
      </c>
      <c r="R1750" s="1">
        <v>51</v>
      </c>
      <c r="S1750" s="9">
        <f t="shared" si="125"/>
        <v>38.030700000000003</v>
      </c>
      <c r="T1750" s="3">
        <v>44328</v>
      </c>
      <c r="U1750" s="8" t="s">
        <v>6801</v>
      </c>
      <c r="V1750" s="3">
        <v>44328</v>
      </c>
      <c r="W1750" s="8" t="s">
        <v>3487</v>
      </c>
      <c r="X1750" s="8">
        <v>18.2</v>
      </c>
      <c r="Y1750" s="10">
        <f t="shared" si="124"/>
        <v>692.15874000000008</v>
      </c>
      <c r="Z1750" s="10">
        <f>IFERROR(INDEX(EFs!B:B,MATCH(P1750,EFs!A:A,0))*Dataset!Y1750/1000,0)</f>
        <v>0.57026958588600007</v>
      </c>
      <c r="AA1750">
        <v>33.326129999999999</v>
      </c>
      <c r="AB1750">
        <v>-117.235814</v>
      </c>
      <c r="AC1750">
        <v>1</v>
      </c>
      <c r="AD1750" t="s">
        <v>18394</v>
      </c>
      <c r="AE1750">
        <v>3660</v>
      </c>
      <c r="AF1750" t="s">
        <v>18785</v>
      </c>
      <c r="AI1750" t="s">
        <v>18435</v>
      </c>
      <c r="AJ1750" t="s">
        <v>18390</v>
      </c>
      <c r="AK1750" t="s">
        <v>18391</v>
      </c>
      <c r="AL1750">
        <v>92028</v>
      </c>
      <c r="AM1750" t="s">
        <v>18392</v>
      </c>
      <c r="AN1750" t="s">
        <v>18397</v>
      </c>
    </row>
    <row r="1751" spans="1:40" ht="28.8" x14ac:dyDescent="0.3">
      <c r="A1751" t="s">
        <v>8582</v>
      </c>
      <c r="B1751" s="2" t="s">
        <v>15</v>
      </c>
      <c r="C1751" s="3">
        <v>40025</v>
      </c>
      <c r="D1751" t="s">
        <v>25</v>
      </c>
      <c r="E1751" t="s">
        <v>8583</v>
      </c>
      <c r="G1751" t="s">
        <v>8584</v>
      </c>
      <c r="H1751" s="2" t="s">
        <v>754</v>
      </c>
      <c r="I1751" s="2" t="s">
        <v>139</v>
      </c>
      <c r="J1751" s="1" t="s">
        <v>8585</v>
      </c>
      <c r="K1751" s="1">
        <f t="shared" si="122"/>
        <v>1</v>
      </c>
      <c r="L1751" s="1">
        <f t="shared" si="122"/>
        <v>0</v>
      </c>
      <c r="M1751" s="1">
        <f t="shared" si="122"/>
        <v>0</v>
      </c>
      <c r="N1751" s="1">
        <f t="shared" si="121"/>
        <v>0</v>
      </c>
      <c r="O1751" s="1">
        <f t="shared" si="123"/>
        <v>1</v>
      </c>
      <c r="P1751" s="1" t="s">
        <v>18346</v>
      </c>
      <c r="Q1751" s="1" t="s">
        <v>18355</v>
      </c>
      <c r="R1751" s="1">
        <v>167.6</v>
      </c>
      <c r="S1751" s="9">
        <f t="shared" si="125"/>
        <v>124.97932</v>
      </c>
      <c r="T1751" s="3">
        <v>44561</v>
      </c>
      <c r="U1751" s="8" t="s">
        <v>8586</v>
      </c>
      <c r="V1751" s="3">
        <v>44603</v>
      </c>
      <c r="W1751" s="8" t="s">
        <v>8587</v>
      </c>
      <c r="X1751" s="8">
        <v>10.7</v>
      </c>
      <c r="Y1751" s="10">
        <f t="shared" si="124"/>
        <v>1337.278724</v>
      </c>
      <c r="Z1751" s="10">
        <f>IFERROR(INDEX(EFs!B:B,MATCH(P1751,EFs!A:A,0))*Dataset!Y1751/1000,0)</f>
        <v>1.2147745262855127</v>
      </c>
      <c r="AA1751">
        <v>32.873409000000002</v>
      </c>
      <c r="AB1751">
        <v>-117.206311</v>
      </c>
      <c r="AC1751">
        <v>1</v>
      </c>
      <c r="AD1751" t="s">
        <v>18387</v>
      </c>
      <c r="AE1751">
        <v>9191</v>
      </c>
      <c r="AF1751" t="s">
        <v>18570</v>
      </c>
      <c r="AG1751" t="s">
        <v>18448</v>
      </c>
      <c r="AH1751">
        <v>140</v>
      </c>
      <c r="AI1751" t="s">
        <v>18389</v>
      </c>
      <c r="AJ1751" t="s">
        <v>18390</v>
      </c>
      <c r="AK1751" t="s">
        <v>18391</v>
      </c>
      <c r="AL1751">
        <v>92122</v>
      </c>
      <c r="AM1751" t="s">
        <v>18392</v>
      </c>
      <c r="AN1751" t="s">
        <v>18393</v>
      </c>
    </row>
    <row r="1752" spans="1:40" ht="28.8" x14ac:dyDescent="0.3">
      <c r="A1752" t="s">
        <v>8588</v>
      </c>
      <c r="B1752" s="2" t="s">
        <v>15</v>
      </c>
      <c r="C1752" s="3">
        <v>40025</v>
      </c>
      <c r="D1752" t="s">
        <v>25</v>
      </c>
      <c r="E1752" t="s">
        <v>8583</v>
      </c>
      <c r="G1752" t="s">
        <v>8589</v>
      </c>
      <c r="H1752" s="2" t="s">
        <v>754</v>
      </c>
      <c r="I1752" s="2" t="s">
        <v>139</v>
      </c>
      <c r="J1752" s="1" t="s">
        <v>8590</v>
      </c>
      <c r="K1752" s="1">
        <f t="shared" si="122"/>
        <v>1</v>
      </c>
      <c r="L1752" s="1">
        <f t="shared" si="122"/>
        <v>0</v>
      </c>
      <c r="M1752" s="1">
        <f t="shared" si="122"/>
        <v>0</v>
      </c>
      <c r="N1752" s="1">
        <f t="shared" si="121"/>
        <v>0</v>
      </c>
      <c r="O1752" s="1">
        <f t="shared" si="123"/>
        <v>1</v>
      </c>
      <c r="P1752" s="1" t="s">
        <v>18346</v>
      </c>
      <c r="Q1752" s="1" t="s">
        <v>18355</v>
      </c>
      <c r="R1752" s="1">
        <v>167.6</v>
      </c>
      <c r="S1752" s="9">
        <f t="shared" si="125"/>
        <v>124.97932</v>
      </c>
      <c r="T1752" s="3">
        <v>44561</v>
      </c>
      <c r="U1752" s="8" t="s">
        <v>8591</v>
      </c>
      <c r="V1752" s="3">
        <v>44603</v>
      </c>
      <c r="W1752" s="8" t="s">
        <v>8592</v>
      </c>
      <c r="X1752" s="8">
        <v>12.5</v>
      </c>
      <c r="Y1752" s="10">
        <f t="shared" si="124"/>
        <v>1562.2415000000001</v>
      </c>
      <c r="Z1752" s="10">
        <f>IFERROR(INDEX(EFs!B:B,MATCH(P1752,EFs!A:A,0))*Dataset!Y1752/1000,0)</f>
        <v>1.4191291194924216</v>
      </c>
      <c r="AA1752">
        <v>32.872087000000001</v>
      </c>
      <c r="AB1752">
        <v>-117.206304</v>
      </c>
      <c r="AC1752">
        <v>1</v>
      </c>
      <c r="AD1752" t="s">
        <v>18387</v>
      </c>
      <c r="AE1752">
        <v>9171</v>
      </c>
      <c r="AF1752" t="s">
        <v>18570</v>
      </c>
      <c r="AG1752" t="s">
        <v>18510</v>
      </c>
      <c r="AH1752">
        <v>140</v>
      </c>
      <c r="AI1752" t="s">
        <v>18389</v>
      </c>
      <c r="AJ1752" t="s">
        <v>18390</v>
      </c>
      <c r="AK1752" t="s">
        <v>18391</v>
      </c>
      <c r="AL1752">
        <v>92122</v>
      </c>
      <c r="AM1752" t="s">
        <v>18392</v>
      </c>
      <c r="AN1752" t="s">
        <v>18393</v>
      </c>
    </row>
    <row r="1753" spans="1:40" ht="28.8" x14ac:dyDescent="0.3">
      <c r="A1753" t="s">
        <v>8593</v>
      </c>
      <c r="B1753" s="2" t="s">
        <v>15</v>
      </c>
      <c r="C1753" s="3">
        <v>40025</v>
      </c>
      <c r="D1753" t="s">
        <v>25</v>
      </c>
      <c r="E1753" t="s">
        <v>8594</v>
      </c>
      <c r="F1753" t="s">
        <v>5800</v>
      </c>
      <c r="G1753" t="s">
        <v>8595</v>
      </c>
      <c r="H1753" s="2" t="s">
        <v>1436</v>
      </c>
      <c r="I1753" s="2" t="s">
        <v>98</v>
      </c>
      <c r="J1753" s="1" t="s">
        <v>8596</v>
      </c>
      <c r="K1753" s="1">
        <f t="shared" si="122"/>
        <v>1</v>
      </c>
      <c r="L1753" s="1">
        <f t="shared" si="122"/>
        <v>0</v>
      </c>
      <c r="M1753" s="1">
        <f t="shared" si="122"/>
        <v>0</v>
      </c>
      <c r="N1753" s="1">
        <f t="shared" si="121"/>
        <v>0</v>
      </c>
      <c r="O1753" s="1">
        <f t="shared" si="123"/>
        <v>1</v>
      </c>
      <c r="P1753" s="1" t="s">
        <v>18346</v>
      </c>
      <c r="Q1753" s="1" t="s">
        <v>18355</v>
      </c>
      <c r="R1753" s="1">
        <v>392</v>
      </c>
      <c r="S1753" s="9">
        <f t="shared" si="125"/>
        <v>292.31440000000003</v>
      </c>
      <c r="T1753" s="3">
        <v>44544</v>
      </c>
      <c r="U1753" s="8" t="s">
        <v>285</v>
      </c>
      <c r="V1753" s="3">
        <v>44755</v>
      </c>
      <c r="W1753" s="8" t="s">
        <v>8597</v>
      </c>
      <c r="X1753" s="8">
        <v>14</v>
      </c>
      <c r="Y1753" s="10">
        <f t="shared" si="124"/>
        <v>4092.4016000000006</v>
      </c>
      <c r="Z1753" s="10">
        <f>IFERROR(INDEX(EFs!B:B,MATCH(P1753,EFs!A:A,0))*Dataset!Y1753/1000,0)</f>
        <v>3.7175086433290745</v>
      </c>
      <c r="AA1753">
        <v>32.742952000000002</v>
      </c>
      <c r="AB1753">
        <v>-117.225472</v>
      </c>
      <c r="AC1753">
        <v>0.86</v>
      </c>
      <c r="AD1753" t="s">
        <v>18387</v>
      </c>
      <c r="AE1753">
        <v>2425</v>
      </c>
      <c r="AF1753" t="s">
        <v>19224</v>
      </c>
      <c r="AI1753" t="s">
        <v>18389</v>
      </c>
      <c r="AJ1753" t="s">
        <v>18390</v>
      </c>
      <c r="AK1753" t="s">
        <v>18391</v>
      </c>
      <c r="AL1753">
        <v>92106</v>
      </c>
      <c r="AM1753" t="s">
        <v>18392</v>
      </c>
      <c r="AN1753" t="s">
        <v>18393</v>
      </c>
    </row>
    <row r="1754" spans="1:40" ht="43.2" x14ac:dyDescent="0.3">
      <c r="A1754" t="s">
        <v>8598</v>
      </c>
      <c r="B1754" s="2" t="s">
        <v>15</v>
      </c>
      <c r="C1754" s="3">
        <v>40025</v>
      </c>
      <c r="D1754" t="s">
        <v>193</v>
      </c>
      <c r="E1754" t="s">
        <v>8599</v>
      </c>
      <c r="F1754" t="s">
        <v>27</v>
      </c>
      <c r="G1754" t="s">
        <v>8600</v>
      </c>
      <c r="H1754" s="2" t="s">
        <v>949</v>
      </c>
      <c r="I1754" s="2" t="s">
        <v>75</v>
      </c>
      <c r="J1754" s="1" t="s">
        <v>8601</v>
      </c>
      <c r="K1754" s="1">
        <f t="shared" si="122"/>
        <v>1</v>
      </c>
      <c r="L1754" s="1">
        <f t="shared" si="122"/>
        <v>0</v>
      </c>
      <c r="M1754" s="1">
        <f t="shared" si="122"/>
        <v>0</v>
      </c>
      <c r="N1754" s="1">
        <f t="shared" si="121"/>
        <v>0</v>
      </c>
      <c r="O1754" s="1">
        <f t="shared" si="123"/>
        <v>1</v>
      </c>
      <c r="P1754" s="1" t="s">
        <v>18346</v>
      </c>
      <c r="Q1754" s="1">
        <v>200</v>
      </c>
      <c r="R1754" s="1">
        <v>315</v>
      </c>
      <c r="S1754" s="9">
        <f t="shared" si="125"/>
        <v>200</v>
      </c>
      <c r="T1754" s="8"/>
      <c r="U1754" s="8"/>
      <c r="V1754" s="8"/>
      <c r="W1754" s="8"/>
      <c r="X1754" s="8"/>
      <c r="Y1754" s="10">
        <f t="shared" si="124"/>
        <v>0</v>
      </c>
      <c r="Z1754" s="10">
        <f>IFERROR(INDEX(EFs!B:B,MATCH(P1754,EFs!A:A,0))*Dataset!Y1754/1000,0)</f>
        <v>0</v>
      </c>
      <c r="AA1754">
        <v>33.093908999999996</v>
      </c>
      <c r="AB1754">
        <v>-117.301616</v>
      </c>
      <c r="AC1754">
        <v>0.9</v>
      </c>
      <c r="AD1754" t="s">
        <v>18394</v>
      </c>
      <c r="AE1754">
        <v>7382</v>
      </c>
      <c r="AF1754" t="s">
        <v>19225</v>
      </c>
      <c r="AI1754" t="s">
        <v>18509</v>
      </c>
      <c r="AJ1754" t="s">
        <v>18390</v>
      </c>
      <c r="AK1754" t="s">
        <v>18391</v>
      </c>
      <c r="AL1754">
        <v>92011</v>
      </c>
      <c r="AM1754" t="s">
        <v>18392</v>
      </c>
      <c r="AN1754" t="s">
        <v>18397</v>
      </c>
    </row>
    <row r="1755" spans="1:40" ht="28.8" x14ac:dyDescent="0.3">
      <c r="A1755" t="s">
        <v>8602</v>
      </c>
      <c r="B1755" s="2" t="s">
        <v>15</v>
      </c>
      <c r="C1755" s="3">
        <v>40025</v>
      </c>
      <c r="D1755" t="s">
        <v>25</v>
      </c>
      <c r="E1755" t="s">
        <v>8603</v>
      </c>
      <c r="F1755" t="s">
        <v>8604</v>
      </c>
      <c r="G1755" t="s">
        <v>8605</v>
      </c>
      <c r="H1755" s="2" t="s">
        <v>201</v>
      </c>
      <c r="I1755" s="2" t="s">
        <v>46</v>
      </c>
      <c r="J1755" s="1" t="s">
        <v>8606</v>
      </c>
      <c r="K1755" s="1">
        <f t="shared" si="122"/>
        <v>1</v>
      </c>
      <c r="L1755" s="1">
        <f t="shared" si="122"/>
        <v>0</v>
      </c>
      <c r="M1755" s="1">
        <f t="shared" si="122"/>
        <v>0</v>
      </c>
      <c r="N1755" s="1">
        <f t="shared" si="121"/>
        <v>0</v>
      </c>
      <c r="O1755" s="1">
        <f t="shared" si="123"/>
        <v>1</v>
      </c>
      <c r="P1755" s="1" t="s">
        <v>18346</v>
      </c>
      <c r="Q1755" s="1" t="s">
        <v>18355</v>
      </c>
      <c r="R1755" s="1">
        <v>620</v>
      </c>
      <c r="S1755" s="9">
        <f t="shared" si="125"/>
        <v>462.334</v>
      </c>
      <c r="T1755" s="3">
        <v>44690</v>
      </c>
      <c r="U1755" s="8" t="s">
        <v>8607</v>
      </c>
      <c r="V1755" s="3">
        <v>44690</v>
      </c>
      <c r="W1755" s="8" t="s">
        <v>8608</v>
      </c>
      <c r="X1755" s="8">
        <v>6</v>
      </c>
      <c r="Y1755" s="10">
        <f t="shared" si="124"/>
        <v>2774.0039999999999</v>
      </c>
      <c r="Z1755" s="10">
        <f>IFERROR(INDEX(EFs!B:B,MATCH(P1755,EFs!A:A,0))*Dataset!Y1755/1000,0)</f>
        <v>2.5198855964256839</v>
      </c>
      <c r="AA1755">
        <v>32.872979999999998</v>
      </c>
      <c r="AB1755">
        <v>-117.21565099999999</v>
      </c>
      <c r="AC1755">
        <v>1</v>
      </c>
      <c r="AD1755" t="s">
        <v>18387</v>
      </c>
      <c r="AE1755">
        <v>4240</v>
      </c>
      <c r="AF1755" t="s">
        <v>18932</v>
      </c>
      <c r="AI1755" t="s">
        <v>18428</v>
      </c>
      <c r="AJ1755" t="s">
        <v>18390</v>
      </c>
      <c r="AK1755" t="s">
        <v>18391</v>
      </c>
      <c r="AL1755">
        <v>92037</v>
      </c>
      <c r="AM1755" t="s">
        <v>18392</v>
      </c>
      <c r="AN1755" t="s">
        <v>18393</v>
      </c>
    </row>
    <row r="1756" spans="1:40" ht="57.6" x14ac:dyDescent="0.3">
      <c r="A1756" t="s">
        <v>8609</v>
      </c>
      <c r="B1756" s="2" t="s">
        <v>15</v>
      </c>
      <c r="C1756" s="3">
        <v>40025</v>
      </c>
      <c r="D1756" t="s">
        <v>16</v>
      </c>
      <c r="E1756" t="s">
        <v>8610</v>
      </c>
      <c r="G1756" t="s">
        <v>8611</v>
      </c>
      <c r="H1756" s="2" t="s">
        <v>8612</v>
      </c>
      <c r="I1756" s="2" t="s">
        <v>155</v>
      </c>
      <c r="J1756" s="1" t="s">
        <v>8613</v>
      </c>
      <c r="K1756" s="1">
        <f t="shared" si="122"/>
        <v>0</v>
      </c>
      <c r="L1756" s="1">
        <f t="shared" si="122"/>
        <v>1</v>
      </c>
      <c r="M1756" s="1">
        <f t="shared" si="122"/>
        <v>0</v>
      </c>
      <c r="N1756" s="1">
        <f t="shared" si="121"/>
        <v>0</v>
      </c>
      <c r="O1756" s="1">
        <f t="shared" si="123"/>
        <v>1</v>
      </c>
      <c r="P1756" s="1" t="s">
        <v>18349</v>
      </c>
      <c r="Q1756" s="1">
        <v>45</v>
      </c>
      <c r="R1756" s="1">
        <v>75</v>
      </c>
      <c r="S1756" s="9">
        <f t="shared" si="125"/>
        <v>45</v>
      </c>
      <c r="T1756" s="8"/>
      <c r="U1756" s="8"/>
      <c r="V1756" s="8"/>
      <c r="W1756" s="8"/>
      <c r="X1756" s="8"/>
      <c r="Y1756" s="10">
        <f t="shared" si="124"/>
        <v>0</v>
      </c>
      <c r="Z1756" s="10">
        <f>IFERROR(INDEX(EFs!B:B,MATCH(P1756,EFs!A:A,0))*Dataset!Y1756/1000,0)</f>
        <v>0</v>
      </c>
      <c r="AA1756">
        <v>32.967095999999998</v>
      </c>
      <c r="AB1756">
        <v>-116.579971</v>
      </c>
      <c r="AC1756">
        <v>0.9</v>
      </c>
      <c r="AD1756" t="s">
        <v>18394</v>
      </c>
      <c r="AE1756">
        <v>13650</v>
      </c>
      <c r="AF1756" t="s">
        <v>18400</v>
      </c>
      <c r="AI1756" t="s">
        <v>18474</v>
      </c>
      <c r="AJ1756" t="s">
        <v>18390</v>
      </c>
      <c r="AK1756" t="s">
        <v>18391</v>
      </c>
      <c r="AL1756">
        <v>92036</v>
      </c>
      <c r="AM1756" t="s">
        <v>18392</v>
      </c>
      <c r="AN1756" t="s">
        <v>18397</v>
      </c>
    </row>
    <row r="1757" spans="1:40" ht="57.6" x14ac:dyDescent="0.3">
      <c r="A1757" t="s">
        <v>8614</v>
      </c>
      <c r="B1757" s="2" t="s">
        <v>15</v>
      </c>
      <c r="C1757" s="3">
        <v>40025</v>
      </c>
      <c r="D1757" t="s">
        <v>193</v>
      </c>
      <c r="E1757" t="s">
        <v>8615</v>
      </c>
      <c r="F1757" t="s">
        <v>27</v>
      </c>
      <c r="G1757" t="s">
        <v>8616</v>
      </c>
      <c r="H1757" s="2" t="s">
        <v>106</v>
      </c>
      <c r="I1757" s="2" t="s">
        <v>107</v>
      </c>
      <c r="J1757" s="1" t="s">
        <v>8617</v>
      </c>
      <c r="K1757" s="1">
        <f t="shared" si="122"/>
        <v>1</v>
      </c>
      <c r="L1757" s="1">
        <f t="shared" si="122"/>
        <v>0</v>
      </c>
      <c r="M1757" s="1">
        <f t="shared" si="122"/>
        <v>0</v>
      </c>
      <c r="N1757" s="1">
        <f t="shared" si="121"/>
        <v>0</v>
      </c>
      <c r="O1757" s="1">
        <f t="shared" si="123"/>
        <v>1</v>
      </c>
      <c r="P1757" s="1" t="s">
        <v>18346</v>
      </c>
      <c r="Q1757" s="1">
        <v>200</v>
      </c>
      <c r="R1757" s="1">
        <v>314</v>
      </c>
      <c r="S1757" s="9">
        <f t="shared" si="125"/>
        <v>200</v>
      </c>
      <c r="T1757" s="3">
        <v>44748</v>
      </c>
      <c r="U1757" s="8"/>
      <c r="V1757" s="3">
        <v>44748</v>
      </c>
      <c r="W1757" s="8"/>
      <c r="X1757" s="8"/>
      <c r="Y1757" s="10">
        <f t="shared" si="124"/>
        <v>0</v>
      </c>
      <c r="Z1757" s="10">
        <f>IFERROR(INDEX(EFs!B:B,MATCH(P1757,EFs!A:A,0))*Dataset!Y1757/1000,0)</f>
        <v>0</v>
      </c>
      <c r="AA1757">
        <v>32.813733999999997</v>
      </c>
      <c r="AB1757">
        <v>-117.123446</v>
      </c>
      <c r="AC1757">
        <v>1</v>
      </c>
      <c r="AD1757" t="s">
        <v>18387</v>
      </c>
      <c r="AE1757">
        <v>3950</v>
      </c>
      <c r="AF1757" t="s">
        <v>19045</v>
      </c>
      <c r="AI1757" t="s">
        <v>18389</v>
      </c>
      <c r="AJ1757" t="s">
        <v>18390</v>
      </c>
      <c r="AK1757" t="s">
        <v>18391</v>
      </c>
      <c r="AL1757">
        <v>92123</v>
      </c>
      <c r="AM1757" t="s">
        <v>18392</v>
      </c>
      <c r="AN1757" t="s">
        <v>18393</v>
      </c>
    </row>
    <row r="1758" spans="1:40" ht="57.6" x14ac:dyDescent="0.3">
      <c r="A1758" t="s">
        <v>8618</v>
      </c>
      <c r="B1758" s="2" t="s">
        <v>15</v>
      </c>
      <c r="C1758" s="3">
        <v>40025</v>
      </c>
      <c r="D1758" t="s">
        <v>193</v>
      </c>
      <c r="E1758" t="s">
        <v>6667</v>
      </c>
      <c r="F1758" t="s">
        <v>559</v>
      </c>
      <c r="G1758" t="s">
        <v>6668</v>
      </c>
      <c r="H1758" s="2" t="s">
        <v>201</v>
      </c>
      <c r="I1758" s="2" t="s">
        <v>46</v>
      </c>
      <c r="J1758" s="1" t="s">
        <v>8619</v>
      </c>
      <c r="K1758" s="1">
        <f t="shared" si="122"/>
        <v>1</v>
      </c>
      <c r="L1758" s="1">
        <f t="shared" si="122"/>
        <v>0</v>
      </c>
      <c r="M1758" s="1">
        <f t="shared" si="122"/>
        <v>0</v>
      </c>
      <c r="N1758" s="1">
        <f t="shared" si="121"/>
        <v>0</v>
      </c>
      <c r="O1758" s="1">
        <f t="shared" si="123"/>
        <v>1</v>
      </c>
      <c r="P1758" s="1" t="s">
        <v>18346</v>
      </c>
      <c r="Q1758" s="1">
        <v>50</v>
      </c>
      <c r="R1758" s="1">
        <v>79</v>
      </c>
      <c r="S1758" s="9">
        <f t="shared" si="125"/>
        <v>50</v>
      </c>
      <c r="T1758" s="3">
        <v>44754</v>
      </c>
      <c r="U1758" s="8" t="s">
        <v>5283</v>
      </c>
      <c r="V1758" s="3">
        <v>44754</v>
      </c>
      <c r="W1758" s="8" t="s">
        <v>8620</v>
      </c>
      <c r="X1758" s="8">
        <v>7</v>
      </c>
      <c r="Y1758" s="10">
        <f t="shared" si="124"/>
        <v>350</v>
      </c>
      <c r="Z1758" s="10">
        <f>IFERROR(INDEX(EFs!B:B,MATCH(P1758,EFs!A:A,0))*Dataset!Y1758/1000,0)</f>
        <v>0.31793752235</v>
      </c>
      <c r="AA1758">
        <v>32.837983000000001</v>
      </c>
      <c r="AB1758">
        <v>-117.28054</v>
      </c>
      <c r="AC1758">
        <v>1</v>
      </c>
      <c r="AD1758" t="s">
        <v>18387</v>
      </c>
      <c r="AE1758">
        <v>7450</v>
      </c>
      <c r="AF1758" t="s">
        <v>19074</v>
      </c>
      <c r="AI1758" t="s">
        <v>18428</v>
      </c>
      <c r="AJ1758" t="s">
        <v>18390</v>
      </c>
      <c r="AK1758" t="s">
        <v>18391</v>
      </c>
      <c r="AL1758">
        <v>92037</v>
      </c>
      <c r="AM1758" t="s">
        <v>18392</v>
      </c>
      <c r="AN1758" t="s">
        <v>18393</v>
      </c>
    </row>
    <row r="1759" spans="1:40" ht="43.2" x14ac:dyDescent="0.3">
      <c r="A1759" t="s">
        <v>8621</v>
      </c>
      <c r="B1759" s="2" t="s">
        <v>15</v>
      </c>
      <c r="C1759" s="3">
        <v>40025</v>
      </c>
      <c r="D1759" t="s">
        <v>193</v>
      </c>
      <c r="E1759" t="s">
        <v>8622</v>
      </c>
      <c r="F1759" t="s">
        <v>8623</v>
      </c>
      <c r="G1759" t="s">
        <v>8624</v>
      </c>
      <c r="H1759" s="2" t="s">
        <v>19</v>
      </c>
      <c r="I1759" s="2" t="s">
        <v>20</v>
      </c>
      <c r="J1759" s="1" t="s">
        <v>8625</v>
      </c>
      <c r="K1759" s="1">
        <f t="shared" si="122"/>
        <v>1</v>
      </c>
      <c r="L1759" s="1">
        <f t="shared" si="122"/>
        <v>0</v>
      </c>
      <c r="M1759" s="1">
        <f t="shared" si="122"/>
        <v>0</v>
      </c>
      <c r="N1759" s="1">
        <f t="shared" si="121"/>
        <v>0</v>
      </c>
      <c r="O1759" s="1">
        <f t="shared" si="123"/>
        <v>1</v>
      </c>
      <c r="P1759" s="1" t="s">
        <v>18346</v>
      </c>
      <c r="Q1759" s="1">
        <v>600</v>
      </c>
      <c r="R1759" s="1">
        <v>898</v>
      </c>
      <c r="S1759" s="9">
        <f t="shared" si="125"/>
        <v>600</v>
      </c>
      <c r="T1759" s="3">
        <v>44454</v>
      </c>
      <c r="U1759" s="8" t="s">
        <v>8626</v>
      </c>
      <c r="V1759" s="3">
        <v>44454</v>
      </c>
      <c r="W1759" s="8" t="s">
        <v>8627</v>
      </c>
      <c r="X1759" s="8">
        <v>5.4</v>
      </c>
      <c r="Y1759" s="10">
        <f t="shared" si="124"/>
        <v>3240</v>
      </c>
      <c r="Z1759" s="10">
        <f>IFERROR(INDEX(EFs!B:B,MATCH(P1759,EFs!A:A,0))*Dataset!Y1759/1000,0)</f>
        <v>2.9431930640399999</v>
      </c>
      <c r="AA1759">
        <v>32.716392999999997</v>
      </c>
      <c r="AB1759">
        <v>-117.15413599999999</v>
      </c>
      <c r="AC1759">
        <v>1</v>
      </c>
      <c r="AD1759" t="s">
        <v>18387</v>
      </c>
      <c r="AE1759">
        <v>1080</v>
      </c>
      <c r="AF1759" t="s">
        <v>18802</v>
      </c>
      <c r="AG1759" t="s">
        <v>18510</v>
      </c>
      <c r="AH1759">
        <v>102</v>
      </c>
      <c r="AI1759" t="s">
        <v>18389</v>
      </c>
      <c r="AJ1759" t="s">
        <v>18390</v>
      </c>
      <c r="AK1759" t="s">
        <v>18391</v>
      </c>
      <c r="AL1759">
        <v>92101</v>
      </c>
      <c r="AM1759" t="s">
        <v>18392</v>
      </c>
      <c r="AN1759" t="s">
        <v>18393</v>
      </c>
    </row>
    <row r="1760" spans="1:40" ht="43.2" x14ac:dyDescent="0.3">
      <c r="A1760" t="s">
        <v>8628</v>
      </c>
      <c r="B1760" s="2" t="s">
        <v>15</v>
      </c>
      <c r="C1760" s="3">
        <v>40025</v>
      </c>
      <c r="D1760" t="s">
        <v>193</v>
      </c>
      <c r="E1760" t="s">
        <v>8629</v>
      </c>
      <c r="F1760" t="s">
        <v>3568</v>
      </c>
      <c r="G1760" t="s">
        <v>8630</v>
      </c>
      <c r="H1760" s="2" t="s">
        <v>201</v>
      </c>
      <c r="I1760" s="2" t="s">
        <v>46</v>
      </c>
      <c r="J1760" s="1" t="s">
        <v>8631</v>
      </c>
      <c r="K1760" s="1">
        <f t="shared" si="122"/>
        <v>1</v>
      </c>
      <c r="L1760" s="1">
        <f t="shared" si="122"/>
        <v>0</v>
      </c>
      <c r="M1760" s="1">
        <f t="shared" si="122"/>
        <v>0</v>
      </c>
      <c r="N1760" s="1">
        <f t="shared" si="121"/>
        <v>0</v>
      </c>
      <c r="O1760" s="1">
        <f t="shared" si="123"/>
        <v>1</v>
      </c>
      <c r="P1760" s="1" t="s">
        <v>18346</v>
      </c>
      <c r="Q1760" s="1">
        <v>111</v>
      </c>
      <c r="R1760" s="1">
        <v>150</v>
      </c>
      <c r="S1760" s="9">
        <f t="shared" si="125"/>
        <v>111</v>
      </c>
      <c r="T1760" s="3">
        <v>44649</v>
      </c>
      <c r="U1760" s="8" t="s">
        <v>4530</v>
      </c>
      <c r="V1760" s="3">
        <v>44649</v>
      </c>
      <c r="W1760" s="8" t="s">
        <v>8632</v>
      </c>
      <c r="X1760" s="8">
        <v>0.1</v>
      </c>
      <c r="Y1760" s="10">
        <f t="shared" si="124"/>
        <v>11.100000000000001</v>
      </c>
      <c r="Z1760" s="10">
        <f>IFERROR(INDEX(EFs!B:B,MATCH(P1760,EFs!A:A,0))*Dataset!Y1760/1000,0)</f>
        <v>1.0083161423100001E-2</v>
      </c>
      <c r="AA1760">
        <v>32.851517000000001</v>
      </c>
      <c r="AB1760">
        <v>-117.249667</v>
      </c>
      <c r="AC1760">
        <v>1</v>
      </c>
      <c r="AD1760" t="s">
        <v>18387</v>
      </c>
      <c r="AE1760">
        <v>2500</v>
      </c>
      <c r="AF1760" t="s">
        <v>18937</v>
      </c>
      <c r="AI1760" t="s">
        <v>18428</v>
      </c>
      <c r="AJ1760" t="s">
        <v>18390</v>
      </c>
      <c r="AK1760" t="s">
        <v>18391</v>
      </c>
      <c r="AL1760">
        <v>92037</v>
      </c>
      <c r="AM1760" t="s">
        <v>18392</v>
      </c>
      <c r="AN1760" t="s">
        <v>18393</v>
      </c>
    </row>
    <row r="1761" spans="1:40" ht="28.8" x14ac:dyDescent="0.3">
      <c r="A1761" t="s">
        <v>8633</v>
      </c>
      <c r="B1761" s="2" t="s">
        <v>15</v>
      </c>
      <c r="C1761" s="3">
        <v>40025</v>
      </c>
      <c r="D1761" t="s">
        <v>25</v>
      </c>
      <c r="E1761" t="s">
        <v>8634</v>
      </c>
      <c r="F1761" t="s">
        <v>8635</v>
      </c>
      <c r="G1761" t="s">
        <v>8636</v>
      </c>
      <c r="H1761" s="2" t="s">
        <v>444</v>
      </c>
      <c r="I1761" s="2" t="s">
        <v>155</v>
      </c>
      <c r="J1761" s="1" t="s">
        <v>8637</v>
      </c>
      <c r="K1761" s="1">
        <f t="shared" si="122"/>
        <v>1</v>
      </c>
      <c r="L1761" s="1">
        <f t="shared" si="122"/>
        <v>0</v>
      </c>
      <c r="M1761" s="1">
        <f t="shared" si="122"/>
        <v>0</v>
      </c>
      <c r="N1761" s="1">
        <f t="shared" si="121"/>
        <v>0</v>
      </c>
      <c r="O1761" s="1">
        <f t="shared" si="123"/>
        <v>1</v>
      </c>
      <c r="P1761" s="1" t="s">
        <v>18346</v>
      </c>
      <c r="Q1761" s="1" t="s">
        <v>18355</v>
      </c>
      <c r="R1761" s="1">
        <v>75</v>
      </c>
      <c r="S1761" s="9">
        <f t="shared" si="125"/>
        <v>55.927500000000002</v>
      </c>
      <c r="T1761" s="3">
        <v>44456</v>
      </c>
      <c r="U1761" s="8" t="s">
        <v>8638</v>
      </c>
      <c r="V1761" s="3">
        <v>44456</v>
      </c>
      <c r="W1761" s="8" t="s">
        <v>8639</v>
      </c>
      <c r="X1761" s="8">
        <v>0.9</v>
      </c>
      <c r="Y1761" s="10">
        <f t="shared" si="124"/>
        <v>50.33475</v>
      </c>
      <c r="Z1761" s="10">
        <f>IFERROR(INDEX(EFs!B:B,MATCH(P1761,EFs!A:A,0))*Dataset!Y1761/1000,0)</f>
        <v>4.5723730580304753E-2</v>
      </c>
      <c r="AA1761">
        <v>33.076631999999996</v>
      </c>
      <c r="AB1761">
        <v>-116.591903</v>
      </c>
      <c r="AC1761">
        <v>1</v>
      </c>
      <c r="AD1761" t="s">
        <v>18394</v>
      </c>
      <c r="AE1761">
        <v>1524</v>
      </c>
      <c r="AF1761" t="s">
        <v>19107</v>
      </c>
      <c r="AI1761" t="s">
        <v>18474</v>
      </c>
      <c r="AJ1761" t="s">
        <v>18390</v>
      </c>
      <c r="AK1761" t="s">
        <v>18391</v>
      </c>
      <c r="AL1761">
        <v>92036</v>
      </c>
      <c r="AM1761" t="s">
        <v>18392</v>
      </c>
      <c r="AN1761" t="s">
        <v>18397</v>
      </c>
    </row>
    <row r="1762" spans="1:40" ht="43.2" x14ac:dyDescent="0.3">
      <c r="A1762" t="s">
        <v>8640</v>
      </c>
      <c r="B1762" s="2" t="s">
        <v>15</v>
      </c>
      <c r="C1762" s="3">
        <v>40025</v>
      </c>
      <c r="D1762" t="s">
        <v>16</v>
      </c>
      <c r="E1762" t="s">
        <v>2216</v>
      </c>
      <c r="F1762" t="s">
        <v>27</v>
      </c>
      <c r="G1762" t="s">
        <v>8641</v>
      </c>
      <c r="H1762" s="2" t="s">
        <v>201</v>
      </c>
      <c r="I1762" s="2" t="s">
        <v>46</v>
      </c>
      <c r="J1762" s="1" t="s">
        <v>8642</v>
      </c>
      <c r="K1762" s="1">
        <f t="shared" si="122"/>
        <v>0</v>
      </c>
      <c r="L1762" s="1">
        <f t="shared" si="122"/>
        <v>0</v>
      </c>
      <c r="M1762" s="1">
        <f t="shared" si="122"/>
        <v>1</v>
      </c>
      <c r="N1762" s="1">
        <f t="shared" si="121"/>
        <v>0</v>
      </c>
      <c r="O1762" s="1">
        <f t="shared" si="123"/>
        <v>1</v>
      </c>
      <c r="P1762" s="1" t="s">
        <v>18348</v>
      </c>
      <c r="Q1762" s="1">
        <v>280</v>
      </c>
      <c r="R1762" s="1" t="s">
        <v>18352</v>
      </c>
      <c r="S1762" s="9">
        <f t="shared" si="125"/>
        <v>280</v>
      </c>
      <c r="T1762" s="3">
        <v>44350</v>
      </c>
      <c r="U1762" s="8" t="s">
        <v>8643</v>
      </c>
      <c r="V1762" s="3">
        <v>44350</v>
      </c>
      <c r="W1762" s="8" t="s">
        <v>1358</v>
      </c>
      <c r="X1762" s="8">
        <v>2.6</v>
      </c>
      <c r="Y1762" s="10">
        <f t="shared" si="124"/>
        <v>728</v>
      </c>
      <c r="Z1762" s="10">
        <f>IFERROR(INDEX(EFs!B:B,MATCH(P1762,EFs!A:A,0))*Dataset!Y1762/1000,0)</f>
        <v>0.52871416343199995</v>
      </c>
      <c r="AA1762">
        <v>32.854073999999997</v>
      </c>
      <c r="AB1762">
        <v>-117.25533799999999</v>
      </c>
      <c r="AC1762">
        <v>0.9</v>
      </c>
      <c r="AD1762" t="s">
        <v>18429</v>
      </c>
      <c r="AE1762">
        <v>2210</v>
      </c>
      <c r="AF1762" t="s">
        <v>19226</v>
      </c>
      <c r="AI1762" t="s">
        <v>18428</v>
      </c>
      <c r="AJ1762" t="s">
        <v>18390</v>
      </c>
      <c r="AK1762" t="s">
        <v>18391</v>
      </c>
      <c r="AL1762">
        <v>92037</v>
      </c>
      <c r="AM1762" t="s">
        <v>18392</v>
      </c>
      <c r="AN1762" t="s">
        <v>18393</v>
      </c>
    </row>
    <row r="1763" spans="1:40" ht="43.2" x14ac:dyDescent="0.3">
      <c r="A1763" t="s">
        <v>8644</v>
      </c>
      <c r="B1763" s="2" t="s">
        <v>15</v>
      </c>
      <c r="C1763" s="3">
        <v>40025</v>
      </c>
      <c r="D1763" t="s">
        <v>25</v>
      </c>
      <c r="E1763" t="s">
        <v>8645</v>
      </c>
      <c r="F1763" t="s">
        <v>8646</v>
      </c>
      <c r="G1763" t="s">
        <v>8647</v>
      </c>
      <c r="H1763" s="2" t="s">
        <v>364</v>
      </c>
      <c r="I1763" s="2" t="s">
        <v>62</v>
      </c>
      <c r="J1763" s="1" t="s">
        <v>8648</v>
      </c>
      <c r="K1763" s="1">
        <f t="shared" si="122"/>
        <v>1</v>
      </c>
      <c r="L1763" s="1">
        <f t="shared" si="122"/>
        <v>0</v>
      </c>
      <c r="M1763" s="1">
        <f t="shared" si="122"/>
        <v>0</v>
      </c>
      <c r="N1763" s="1">
        <f t="shared" si="121"/>
        <v>0</v>
      </c>
      <c r="O1763" s="1">
        <f t="shared" si="123"/>
        <v>1</v>
      </c>
      <c r="P1763" s="1" t="s">
        <v>18346</v>
      </c>
      <c r="Q1763" s="1">
        <v>100</v>
      </c>
      <c r="R1763" s="1">
        <v>134</v>
      </c>
      <c r="S1763" s="9">
        <f t="shared" si="125"/>
        <v>100</v>
      </c>
      <c r="T1763" s="3">
        <v>44455</v>
      </c>
      <c r="U1763" s="8" t="s">
        <v>8649</v>
      </c>
      <c r="V1763" s="3">
        <v>44785</v>
      </c>
      <c r="W1763" s="8" t="s">
        <v>8650</v>
      </c>
      <c r="X1763" s="8">
        <v>17.600000000000001</v>
      </c>
      <c r="Y1763" s="10">
        <f t="shared" si="124"/>
        <v>1760.0000000000002</v>
      </c>
      <c r="Z1763" s="10">
        <f>IFERROR(INDEX(EFs!B:B,MATCH(P1763,EFs!A:A,0))*Dataset!Y1763/1000,0)</f>
        <v>1.5987715409600003</v>
      </c>
      <c r="AA1763">
        <v>32.783928000000003</v>
      </c>
      <c r="AB1763">
        <v>-117.00711099999999</v>
      </c>
      <c r="AC1763">
        <v>1</v>
      </c>
      <c r="AD1763" t="s">
        <v>18387</v>
      </c>
      <c r="AE1763">
        <v>8881</v>
      </c>
      <c r="AF1763" t="s">
        <v>18459</v>
      </c>
      <c r="AG1763" t="s">
        <v>18510</v>
      </c>
      <c r="AH1763">
        <v>100</v>
      </c>
      <c r="AI1763" t="s">
        <v>18460</v>
      </c>
      <c r="AJ1763" t="s">
        <v>18390</v>
      </c>
      <c r="AK1763" t="s">
        <v>18391</v>
      </c>
      <c r="AL1763">
        <v>91942</v>
      </c>
      <c r="AM1763" t="s">
        <v>18392</v>
      </c>
      <c r="AN1763" t="s">
        <v>18407</v>
      </c>
    </row>
    <row r="1764" spans="1:40" ht="43.2" x14ac:dyDescent="0.3">
      <c r="A1764" t="s">
        <v>8651</v>
      </c>
      <c r="B1764" s="2" t="s">
        <v>15</v>
      </c>
      <c r="C1764" s="3">
        <v>40025</v>
      </c>
      <c r="D1764" t="s">
        <v>193</v>
      </c>
      <c r="E1764" t="s">
        <v>2134</v>
      </c>
      <c r="F1764" t="s">
        <v>1382</v>
      </c>
      <c r="G1764" t="s">
        <v>2135</v>
      </c>
      <c r="H1764" s="2" t="s">
        <v>781</v>
      </c>
      <c r="I1764" s="2" t="s">
        <v>782</v>
      </c>
      <c r="J1764" s="1" t="s">
        <v>8652</v>
      </c>
      <c r="K1764" s="1">
        <f t="shared" si="122"/>
        <v>0</v>
      </c>
      <c r="L1764" s="1">
        <f t="shared" si="122"/>
        <v>0</v>
      </c>
      <c r="M1764" s="1">
        <f t="shared" si="122"/>
        <v>0</v>
      </c>
      <c r="N1764" s="1">
        <f t="shared" si="121"/>
        <v>0</v>
      </c>
      <c r="O1764" s="1">
        <f t="shared" si="123"/>
        <v>0</v>
      </c>
      <c r="P1764" s="1" t="s">
        <v>18352</v>
      </c>
      <c r="Q1764" s="1">
        <v>500</v>
      </c>
      <c r="R1764" s="1">
        <v>172</v>
      </c>
      <c r="S1764" s="9">
        <f t="shared" si="125"/>
        <v>500</v>
      </c>
      <c r="T1764" s="3">
        <v>44561</v>
      </c>
      <c r="U1764" s="8" t="s">
        <v>3115</v>
      </c>
      <c r="V1764" s="3">
        <v>44686</v>
      </c>
      <c r="W1764" s="8" t="s">
        <v>5362</v>
      </c>
      <c r="X1764" s="8">
        <v>24</v>
      </c>
      <c r="Y1764" s="10">
        <f t="shared" si="124"/>
        <v>12000</v>
      </c>
      <c r="Z1764" s="10">
        <f>IFERROR(INDEX(EFs!B:B,MATCH(P1764,EFs!A:A,0))*Dataset!Y1764/1000,0)</f>
        <v>0</v>
      </c>
      <c r="AA1764">
        <v>32.895986000000001</v>
      </c>
      <c r="AB1764">
        <v>-117.195266</v>
      </c>
      <c r="AC1764">
        <v>1</v>
      </c>
      <c r="AD1764" t="s">
        <v>18387</v>
      </c>
      <c r="AE1764">
        <v>5555</v>
      </c>
      <c r="AF1764" t="s">
        <v>18663</v>
      </c>
      <c r="AI1764" t="s">
        <v>18389</v>
      </c>
      <c r="AJ1764" t="s">
        <v>18390</v>
      </c>
      <c r="AK1764" t="s">
        <v>18391</v>
      </c>
      <c r="AL1764">
        <v>92121</v>
      </c>
      <c r="AM1764" t="s">
        <v>18392</v>
      </c>
      <c r="AN1764" t="s">
        <v>18393</v>
      </c>
    </row>
    <row r="1765" spans="1:40" ht="57.6" x14ac:dyDescent="0.3">
      <c r="A1765" t="s">
        <v>8653</v>
      </c>
      <c r="B1765" s="2" t="s">
        <v>15</v>
      </c>
      <c r="C1765" s="3">
        <v>40025</v>
      </c>
      <c r="D1765" t="s">
        <v>16</v>
      </c>
      <c r="E1765" t="s">
        <v>852</v>
      </c>
      <c r="F1765" t="s">
        <v>8654</v>
      </c>
      <c r="G1765" t="s">
        <v>8655</v>
      </c>
      <c r="H1765" s="2" t="s">
        <v>504</v>
      </c>
      <c r="I1765" s="2" t="s">
        <v>328</v>
      </c>
      <c r="J1765" s="1" t="s">
        <v>8656</v>
      </c>
      <c r="K1765" s="1">
        <f t="shared" si="122"/>
        <v>0</v>
      </c>
      <c r="L1765" s="1">
        <f t="shared" si="122"/>
        <v>0</v>
      </c>
      <c r="M1765" s="1">
        <f t="shared" si="122"/>
        <v>1</v>
      </c>
      <c r="N1765" s="1">
        <f t="shared" si="121"/>
        <v>0</v>
      </c>
      <c r="O1765" s="1">
        <f t="shared" si="123"/>
        <v>1</v>
      </c>
      <c r="P1765" s="1" t="s">
        <v>18348</v>
      </c>
      <c r="Q1765" s="1">
        <v>740</v>
      </c>
      <c r="R1765" s="1">
        <v>1048</v>
      </c>
      <c r="S1765" s="9">
        <f t="shared" si="125"/>
        <v>740</v>
      </c>
      <c r="T1765" s="3">
        <v>44650</v>
      </c>
      <c r="U1765" s="8" t="s">
        <v>8657</v>
      </c>
      <c r="V1765" s="3">
        <v>44650</v>
      </c>
      <c r="W1765" s="8" t="s">
        <v>1734</v>
      </c>
      <c r="X1765" s="8">
        <v>5</v>
      </c>
      <c r="Y1765" s="10">
        <f t="shared" si="124"/>
        <v>3700</v>
      </c>
      <c r="Z1765" s="10">
        <f>IFERROR(INDEX(EFs!B:B,MATCH(P1765,EFs!A:A,0))*Dataset!Y1765/1000,0)</f>
        <v>2.6871461602999998</v>
      </c>
      <c r="AA1765">
        <v>32.601695999999997</v>
      </c>
      <c r="AB1765">
        <v>-117.017467</v>
      </c>
      <c r="AC1765">
        <v>1</v>
      </c>
      <c r="AD1765" t="s">
        <v>18408</v>
      </c>
      <c r="AF1765" t="s">
        <v>18940</v>
      </c>
      <c r="AI1765" t="s">
        <v>18406</v>
      </c>
      <c r="AJ1765" t="s">
        <v>18390</v>
      </c>
      <c r="AK1765" t="s">
        <v>18391</v>
      </c>
      <c r="AL1765">
        <v>91911</v>
      </c>
      <c r="AM1765" t="s">
        <v>18392</v>
      </c>
      <c r="AN1765" t="s">
        <v>18397</v>
      </c>
    </row>
    <row r="1766" spans="1:40" ht="57.6" x14ac:dyDescent="0.3">
      <c r="A1766" t="s">
        <v>8658</v>
      </c>
      <c r="B1766" s="2" t="s">
        <v>15</v>
      </c>
      <c r="C1766" s="3">
        <v>40025</v>
      </c>
      <c r="D1766" t="s">
        <v>193</v>
      </c>
      <c r="E1766" t="s">
        <v>8659</v>
      </c>
      <c r="F1766" t="s">
        <v>8660</v>
      </c>
      <c r="G1766" t="s">
        <v>8661</v>
      </c>
      <c r="H1766" s="2" t="s">
        <v>949</v>
      </c>
      <c r="I1766" s="2" t="s">
        <v>75</v>
      </c>
      <c r="J1766" s="1" t="s">
        <v>8662</v>
      </c>
      <c r="K1766" s="1">
        <f t="shared" si="122"/>
        <v>1</v>
      </c>
      <c r="L1766" s="1">
        <f t="shared" si="122"/>
        <v>0</v>
      </c>
      <c r="M1766" s="1">
        <f t="shared" si="122"/>
        <v>0</v>
      </c>
      <c r="N1766" s="1">
        <f t="shared" si="121"/>
        <v>0</v>
      </c>
      <c r="O1766" s="1">
        <f t="shared" si="123"/>
        <v>1</v>
      </c>
      <c r="P1766" s="1" t="s">
        <v>18346</v>
      </c>
      <c r="Q1766" s="1">
        <v>500</v>
      </c>
      <c r="R1766" s="1">
        <v>91</v>
      </c>
      <c r="S1766" s="9">
        <f t="shared" si="125"/>
        <v>500</v>
      </c>
      <c r="T1766" s="3">
        <v>44562</v>
      </c>
      <c r="U1766" s="8" t="s">
        <v>1504</v>
      </c>
      <c r="V1766" s="3">
        <v>44562</v>
      </c>
      <c r="W1766" s="8" t="s">
        <v>8663</v>
      </c>
      <c r="X1766" s="8">
        <v>5.5</v>
      </c>
      <c r="Y1766" s="10">
        <f t="shared" si="124"/>
        <v>2750</v>
      </c>
      <c r="Z1766" s="10">
        <f>IFERROR(INDEX(EFs!B:B,MATCH(P1766,EFs!A:A,0))*Dataset!Y1766/1000,0)</f>
        <v>2.4980805327500004</v>
      </c>
      <c r="AA1766">
        <v>33.121819000000002</v>
      </c>
      <c r="AB1766">
        <v>-117.266937</v>
      </c>
      <c r="AC1766">
        <v>1</v>
      </c>
      <c r="AD1766" t="s">
        <v>18394</v>
      </c>
      <c r="AE1766">
        <v>6161</v>
      </c>
      <c r="AF1766" t="s">
        <v>18484</v>
      </c>
      <c r="AI1766" t="s">
        <v>18509</v>
      </c>
      <c r="AJ1766" t="s">
        <v>18390</v>
      </c>
      <c r="AK1766" t="s">
        <v>18391</v>
      </c>
      <c r="AL1766">
        <v>92009</v>
      </c>
      <c r="AM1766" t="s">
        <v>18392</v>
      </c>
      <c r="AN1766" t="s">
        <v>18397</v>
      </c>
    </row>
    <row r="1767" spans="1:40" ht="72" x14ac:dyDescent="0.3">
      <c r="A1767" t="s">
        <v>8664</v>
      </c>
      <c r="B1767" s="2" t="s">
        <v>15</v>
      </c>
      <c r="C1767" s="3">
        <v>40025</v>
      </c>
      <c r="D1767" t="s">
        <v>193</v>
      </c>
      <c r="E1767" t="s">
        <v>6951</v>
      </c>
      <c r="F1767" t="s">
        <v>72</v>
      </c>
      <c r="G1767" t="s">
        <v>6952</v>
      </c>
      <c r="H1767" s="2" t="s">
        <v>106</v>
      </c>
      <c r="I1767" s="2" t="s">
        <v>107</v>
      </c>
      <c r="J1767" s="1" t="s">
        <v>8665</v>
      </c>
      <c r="K1767" s="1">
        <f t="shared" si="122"/>
        <v>1</v>
      </c>
      <c r="L1767" s="1">
        <f t="shared" si="122"/>
        <v>0</v>
      </c>
      <c r="M1767" s="1">
        <f t="shared" si="122"/>
        <v>0</v>
      </c>
      <c r="N1767" s="1">
        <f t="shared" si="121"/>
        <v>0</v>
      </c>
      <c r="O1767" s="1">
        <f t="shared" si="123"/>
        <v>1</v>
      </c>
      <c r="P1767" s="1" t="s">
        <v>18346</v>
      </c>
      <c r="Q1767" s="1">
        <v>250</v>
      </c>
      <c r="R1767" s="1">
        <v>1807</v>
      </c>
      <c r="S1767" s="9">
        <f t="shared" si="125"/>
        <v>250</v>
      </c>
      <c r="T1767" s="8"/>
      <c r="U1767" s="8"/>
      <c r="V1767" s="8"/>
      <c r="W1767" s="8"/>
      <c r="X1767" s="8"/>
      <c r="Y1767" s="10">
        <f t="shared" si="124"/>
        <v>0</v>
      </c>
      <c r="Z1767" s="10">
        <f>IFERROR(INDEX(EFs!B:B,MATCH(P1767,EFs!A:A,0))*Dataset!Y1767/1000,0)</f>
        <v>0</v>
      </c>
      <c r="AA1767">
        <v>32.798588000000002</v>
      </c>
      <c r="AB1767">
        <v>-117.15463</v>
      </c>
      <c r="AC1767">
        <v>1</v>
      </c>
      <c r="AD1767" t="s">
        <v>18387</v>
      </c>
      <c r="AE1767">
        <v>7901</v>
      </c>
      <c r="AF1767" t="s">
        <v>19100</v>
      </c>
      <c r="AI1767" t="s">
        <v>18389</v>
      </c>
      <c r="AJ1767" t="s">
        <v>18390</v>
      </c>
      <c r="AK1767" t="s">
        <v>18391</v>
      </c>
      <c r="AL1767">
        <v>92123</v>
      </c>
      <c r="AM1767" t="s">
        <v>18392</v>
      </c>
      <c r="AN1767" t="s">
        <v>18393</v>
      </c>
    </row>
    <row r="1768" spans="1:40" ht="57.6" x14ac:dyDescent="0.3">
      <c r="A1768" t="s">
        <v>8666</v>
      </c>
      <c r="B1768" s="2" t="s">
        <v>15</v>
      </c>
      <c r="C1768" s="3">
        <v>40025</v>
      </c>
      <c r="D1768" t="s">
        <v>193</v>
      </c>
      <c r="E1768" t="s">
        <v>8667</v>
      </c>
      <c r="F1768" t="s">
        <v>8668</v>
      </c>
      <c r="G1768" t="s">
        <v>8669</v>
      </c>
      <c r="H1768" s="2" t="s">
        <v>797</v>
      </c>
      <c r="I1768" s="2" t="s">
        <v>30</v>
      </c>
      <c r="J1768" s="1" t="s">
        <v>8670</v>
      </c>
      <c r="K1768" s="1">
        <f t="shared" si="122"/>
        <v>1</v>
      </c>
      <c r="L1768" s="1">
        <f t="shared" si="122"/>
        <v>0</v>
      </c>
      <c r="M1768" s="1">
        <f t="shared" si="122"/>
        <v>0</v>
      </c>
      <c r="N1768" s="1">
        <f t="shared" si="121"/>
        <v>0</v>
      </c>
      <c r="O1768" s="1">
        <f t="shared" si="123"/>
        <v>1</v>
      </c>
      <c r="P1768" s="1" t="s">
        <v>18346</v>
      </c>
      <c r="Q1768" s="1">
        <v>30</v>
      </c>
      <c r="R1768" s="1">
        <v>64</v>
      </c>
      <c r="S1768" s="9">
        <f t="shared" si="125"/>
        <v>30</v>
      </c>
      <c r="T1768" s="3">
        <v>44663</v>
      </c>
      <c r="U1768" s="8" t="s">
        <v>8671</v>
      </c>
      <c r="V1768" s="3">
        <v>44663</v>
      </c>
      <c r="W1768" s="8" t="s">
        <v>8672</v>
      </c>
      <c r="X1768" s="8">
        <v>1.5</v>
      </c>
      <c r="Y1768" s="10">
        <f t="shared" si="124"/>
        <v>45</v>
      </c>
      <c r="Z1768" s="10">
        <f>IFERROR(INDEX(EFs!B:B,MATCH(P1768,EFs!A:A,0))*Dataset!Y1768/1000,0)</f>
        <v>4.0877681445000001E-2</v>
      </c>
      <c r="AA1768">
        <v>32.967252000000002</v>
      </c>
      <c r="AB1768">
        <v>-117.0818</v>
      </c>
      <c r="AC1768">
        <v>1</v>
      </c>
      <c r="AD1768" t="s">
        <v>18387</v>
      </c>
      <c r="AE1768">
        <v>11775</v>
      </c>
      <c r="AF1768" t="s">
        <v>19227</v>
      </c>
      <c r="AI1768" t="s">
        <v>18389</v>
      </c>
      <c r="AJ1768" t="s">
        <v>18390</v>
      </c>
      <c r="AK1768" t="s">
        <v>18391</v>
      </c>
      <c r="AL1768">
        <v>92128</v>
      </c>
      <c r="AM1768" t="s">
        <v>18392</v>
      </c>
      <c r="AN1768" t="s">
        <v>18393</v>
      </c>
    </row>
    <row r="1769" spans="1:40" ht="43.2" x14ac:dyDescent="0.3">
      <c r="A1769" t="s">
        <v>8673</v>
      </c>
      <c r="B1769" s="2" t="s">
        <v>15</v>
      </c>
      <c r="C1769" s="3">
        <v>40025</v>
      </c>
      <c r="D1769" t="s">
        <v>193</v>
      </c>
      <c r="E1769" t="s">
        <v>8674</v>
      </c>
      <c r="F1769" t="s">
        <v>27</v>
      </c>
      <c r="G1769" t="s">
        <v>8675</v>
      </c>
      <c r="H1769" s="2" t="s">
        <v>627</v>
      </c>
      <c r="I1769" s="2" t="s">
        <v>306</v>
      </c>
      <c r="J1769" s="1" t="s">
        <v>8676</v>
      </c>
      <c r="K1769" s="1">
        <f t="shared" si="122"/>
        <v>1</v>
      </c>
      <c r="L1769" s="1">
        <f t="shared" si="122"/>
        <v>0</v>
      </c>
      <c r="M1769" s="1">
        <f t="shared" si="122"/>
        <v>0</v>
      </c>
      <c r="N1769" s="1">
        <f t="shared" si="121"/>
        <v>0</v>
      </c>
      <c r="O1769" s="1">
        <f t="shared" si="123"/>
        <v>1</v>
      </c>
      <c r="P1769" s="1" t="s">
        <v>18346</v>
      </c>
      <c r="Q1769" s="1">
        <v>100</v>
      </c>
      <c r="R1769" s="1">
        <v>157</v>
      </c>
      <c r="S1769" s="9">
        <f t="shared" si="125"/>
        <v>100</v>
      </c>
      <c r="T1769" s="3">
        <v>44480</v>
      </c>
      <c r="U1769" s="8" t="s">
        <v>8677</v>
      </c>
      <c r="V1769" s="3">
        <v>44480</v>
      </c>
      <c r="W1769" s="8" t="s">
        <v>8678</v>
      </c>
      <c r="X1769" s="8">
        <v>5.3</v>
      </c>
      <c r="Y1769" s="10">
        <f t="shared" si="124"/>
        <v>530</v>
      </c>
      <c r="Z1769" s="10">
        <f>IFERROR(INDEX(EFs!B:B,MATCH(P1769,EFs!A:A,0))*Dataset!Y1769/1000,0)</f>
        <v>0.48144824813000003</v>
      </c>
      <c r="AA1769">
        <v>32.821221999999999</v>
      </c>
      <c r="AB1769">
        <v>-116.969902</v>
      </c>
      <c r="AC1769">
        <v>1</v>
      </c>
      <c r="AD1769" t="s">
        <v>18394</v>
      </c>
      <c r="AE1769">
        <v>1960</v>
      </c>
      <c r="AF1769" t="s">
        <v>19228</v>
      </c>
      <c r="AI1769" t="s">
        <v>18449</v>
      </c>
      <c r="AJ1769" t="s">
        <v>18390</v>
      </c>
      <c r="AK1769" t="s">
        <v>18391</v>
      </c>
      <c r="AL1769">
        <v>92020</v>
      </c>
      <c r="AM1769" t="s">
        <v>18392</v>
      </c>
      <c r="AN1769" t="s">
        <v>18397</v>
      </c>
    </row>
    <row r="1770" spans="1:40" ht="57.6" x14ac:dyDescent="0.3">
      <c r="A1770" t="s">
        <v>8679</v>
      </c>
      <c r="B1770" s="2" t="s">
        <v>15</v>
      </c>
      <c r="C1770" s="3">
        <v>40025</v>
      </c>
      <c r="D1770" t="s">
        <v>193</v>
      </c>
      <c r="E1770" t="s">
        <v>8680</v>
      </c>
      <c r="F1770" t="s">
        <v>4324</v>
      </c>
      <c r="G1770" t="s">
        <v>8681</v>
      </c>
      <c r="H1770" s="2" t="s">
        <v>275</v>
      </c>
      <c r="I1770" s="2" t="s">
        <v>139</v>
      </c>
      <c r="J1770" s="1" t="s">
        <v>8682</v>
      </c>
      <c r="K1770" s="1">
        <f t="shared" si="122"/>
        <v>1</v>
      </c>
      <c r="L1770" s="1">
        <f t="shared" si="122"/>
        <v>0</v>
      </c>
      <c r="M1770" s="1">
        <f t="shared" si="122"/>
        <v>0</v>
      </c>
      <c r="N1770" s="1">
        <f t="shared" si="121"/>
        <v>0</v>
      </c>
      <c r="O1770" s="1">
        <f t="shared" si="123"/>
        <v>1</v>
      </c>
      <c r="P1770" s="1" t="s">
        <v>18346</v>
      </c>
      <c r="Q1770" s="1">
        <v>20</v>
      </c>
      <c r="R1770" s="1">
        <v>1528</v>
      </c>
      <c r="S1770" s="9">
        <f t="shared" si="125"/>
        <v>20</v>
      </c>
      <c r="T1770" s="3">
        <v>44562</v>
      </c>
      <c r="U1770" s="8" t="s">
        <v>8683</v>
      </c>
      <c r="V1770" s="3">
        <v>44562</v>
      </c>
      <c r="W1770" s="8" t="s">
        <v>3144</v>
      </c>
      <c r="X1770" s="8">
        <v>13.2</v>
      </c>
      <c r="Y1770" s="10">
        <f t="shared" si="124"/>
        <v>264</v>
      </c>
      <c r="Z1770" s="10">
        <f>IFERROR(INDEX(EFs!B:B,MATCH(P1770,EFs!A:A,0))*Dataset!Y1770/1000,0)</f>
        <v>0.23981573114400001</v>
      </c>
      <c r="AA1770">
        <v>32.852333000000002</v>
      </c>
      <c r="AB1770">
        <v>-116.97551199999999</v>
      </c>
      <c r="AC1770">
        <v>1</v>
      </c>
      <c r="AD1770" t="s">
        <v>18394</v>
      </c>
      <c r="AE1770">
        <v>655</v>
      </c>
      <c r="AF1770" t="s">
        <v>18959</v>
      </c>
      <c r="AI1770" t="s">
        <v>18442</v>
      </c>
      <c r="AJ1770" t="s">
        <v>18390</v>
      </c>
      <c r="AK1770" t="s">
        <v>18391</v>
      </c>
      <c r="AL1770">
        <v>92071</v>
      </c>
      <c r="AM1770" t="s">
        <v>18392</v>
      </c>
      <c r="AN1770" t="s">
        <v>18397</v>
      </c>
    </row>
    <row r="1771" spans="1:40" ht="57.6" x14ac:dyDescent="0.3">
      <c r="A1771" t="s">
        <v>8684</v>
      </c>
      <c r="B1771" s="2" t="s">
        <v>15</v>
      </c>
      <c r="C1771" s="3">
        <v>40025</v>
      </c>
      <c r="D1771" t="s">
        <v>193</v>
      </c>
      <c r="E1771" t="s">
        <v>3816</v>
      </c>
      <c r="F1771" t="s">
        <v>72</v>
      </c>
      <c r="G1771" t="s">
        <v>3817</v>
      </c>
      <c r="H1771" s="2" t="s">
        <v>320</v>
      </c>
      <c r="I1771" s="2" t="s">
        <v>46</v>
      </c>
      <c r="J1771" s="1" t="s">
        <v>8685</v>
      </c>
      <c r="K1771" s="1">
        <f t="shared" si="122"/>
        <v>1</v>
      </c>
      <c r="L1771" s="1">
        <f t="shared" si="122"/>
        <v>0</v>
      </c>
      <c r="M1771" s="1">
        <f t="shared" si="122"/>
        <v>0</v>
      </c>
      <c r="N1771" s="1">
        <f t="shared" si="121"/>
        <v>0</v>
      </c>
      <c r="O1771" s="1">
        <f t="shared" si="123"/>
        <v>1</v>
      </c>
      <c r="P1771" s="1" t="s">
        <v>18346</v>
      </c>
      <c r="Q1771" s="1">
        <v>2000</v>
      </c>
      <c r="R1771" s="1">
        <v>24</v>
      </c>
      <c r="S1771" s="9">
        <f t="shared" si="125"/>
        <v>2000</v>
      </c>
      <c r="T1771" s="3">
        <v>44370</v>
      </c>
      <c r="U1771" s="8" t="s">
        <v>6272</v>
      </c>
      <c r="V1771" s="3">
        <v>44764</v>
      </c>
      <c r="W1771" s="8" t="s">
        <v>791</v>
      </c>
      <c r="X1771" s="8">
        <v>54</v>
      </c>
      <c r="Y1771" s="10">
        <f t="shared" si="124"/>
        <v>108000</v>
      </c>
      <c r="Z1771" s="10">
        <f>IFERROR(INDEX(EFs!B:B,MATCH(P1771,EFs!A:A,0))*Dataset!Y1771/1000,0)</f>
        <v>98.106435468000001</v>
      </c>
      <c r="AA1771">
        <v>32.875765999999999</v>
      </c>
      <c r="AB1771">
        <v>-117.239553</v>
      </c>
      <c r="AC1771">
        <v>0.9</v>
      </c>
      <c r="AD1771" t="s">
        <v>18387</v>
      </c>
      <c r="AE1771">
        <v>9500</v>
      </c>
      <c r="AF1771" t="s">
        <v>18451</v>
      </c>
      <c r="AG1771" t="s">
        <v>18831</v>
      </c>
      <c r="AH1771">
        <v>89</v>
      </c>
      <c r="AI1771" t="s">
        <v>18428</v>
      </c>
      <c r="AJ1771" t="s">
        <v>18390</v>
      </c>
      <c r="AK1771" t="s">
        <v>18391</v>
      </c>
      <c r="AL1771">
        <v>92093</v>
      </c>
      <c r="AM1771" t="s">
        <v>18392</v>
      </c>
      <c r="AN1771" t="s">
        <v>18393</v>
      </c>
    </row>
    <row r="1772" spans="1:40" ht="43.2" x14ac:dyDescent="0.3">
      <c r="A1772" t="s">
        <v>8686</v>
      </c>
      <c r="B1772" s="2" t="s">
        <v>15</v>
      </c>
      <c r="C1772" s="3">
        <v>40025</v>
      </c>
      <c r="D1772" t="s">
        <v>193</v>
      </c>
      <c r="E1772" t="s">
        <v>1180</v>
      </c>
      <c r="F1772" t="s">
        <v>8687</v>
      </c>
      <c r="G1772" t="s">
        <v>8688</v>
      </c>
      <c r="H1772" s="2" t="s">
        <v>397</v>
      </c>
      <c r="I1772" s="2" t="s">
        <v>75</v>
      </c>
      <c r="J1772" s="1" t="s">
        <v>8689</v>
      </c>
      <c r="K1772" s="1">
        <f t="shared" si="122"/>
        <v>1</v>
      </c>
      <c r="L1772" s="1">
        <f t="shared" si="122"/>
        <v>0</v>
      </c>
      <c r="M1772" s="1">
        <f t="shared" si="122"/>
        <v>0</v>
      </c>
      <c r="N1772" s="1">
        <f t="shared" si="121"/>
        <v>0</v>
      </c>
      <c r="O1772" s="1">
        <f t="shared" si="123"/>
        <v>1</v>
      </c>
      <c r="P1772" s="1" t="s">
        <v>18346</v>
      </c>
      <c r="Q1772" s="1">
        <v>275</v>
      </c>
      <c r="R1772" s="1">
        <v>250</v>
      </c>
      <c r="S1772" s="9">
        <f t="shared" si="125"/>
        <v>275</v>
      </c>
      <c r="T1772" s="3">
        <v>44562</v>
      </c>
      <c r="U1772" s="8" t="s">
        <v>3302</v>
      </c>
      <c r="V1772" s="3">
        <v>44562</v>
      </c>
      <c r="W1772" s="8" t="s">
        <v>5803</v>
      </c>
      <c r="X1772" s="8">
        <v>0.5</v>
      </c>
      <c r="Y1772" s="10">
        <f t="shared" si="124"/>
        <v>137.5</v>
      </c>
      <c r="Z1772" s="10">
        <f>IFERROR(INDEX(EFs!B:B,MATCH(P1772,EFs!A:A,0))*Dataset!Y1772/1000,0)</f>
        <v>0.1249040266375</v>
      </c>
      <c r="AA1772">
        <v>33.170777999999999</v>
      </c>
      <c r="AB1772">
        <v>-117.158674</v>
      </c>
      <c r="AC1772">
        <v>0.5</v>
      </c>
      <c r="AD1772" t="s">
        <v>18422</v>
      </c>
      <c r="AI1772" t="s">
        <v>18466</v>
      </c>
      <c r="AJ1772" t="s">
        <v>18390</v>
      </c>
      <c r="AK1772" t="s">
        <v>18391</v>
      </c>
      <c r="AL1772">
        <v>92069</v>
      </c>
      <c r="AM1772" t="s">
        <v>18392</v>
      </c>
      <c r="AN1772" t="s">
        <v>18397</v>
      </c>
    </row>
    <row r="1773" spans="1:40" ht="57.6" x14ac:dyDescent="0.3">
      <c r="A1773" t="s">
        <v>8690</v>
      </c>
      <c r="B1773" s="2" t="s">
        <v>15</v>
      </c>
      <c r="C1773" s="3">
        <v>40025</v>
      </c>
      <c r="D1773" t="s">
        <v>193</v>
      </c>
      <c r="E1773" t="s">
        <v>3816</v>
      </c>
      <c r="F1773" t="s">
        <v>72</v>
      </c>
      <c r="G1773" t="s">
        <v>3817</v>
      </c>
      <c r="H1773" s="2" t="s">
        <v>320</v>
      </c>
      <c r="I1773" s="2" t="s">
        <v>46</v>
      </c>
      <c r="J1773" s="1" t="s">
        <v>8691</v>
      </c>
      <c r="K1773" s="1">
        <f t="shared" si="122"/>
        <v>1</v>
      </c>
      <c r="L1773" s="1">
        <f t="shared" si="122"/>
        <v>0</v>
      </c>
      <c r="M1773" s="1">
        <f t="shared" si="122"/>
        <v>0</v>
      </c>
      <c r="N1773" s="1">
        <f t="shared" si="121"/>
        <v>0</v>
      </c>
      <c r="O1773" s="1">
        <f t="shared" si="123"/>
        <v>1</v>
      </c>
      <c r="P1773" s="1" t="s">
        <v>18346</v>
      </c>
      <c r="Q1773" s="1">
        <v>100</v>
      </c>
      <c r="R1773" s="1">
        <v>158</v>
      </c>
      <c r="S1773" s="9">
        <f t="shared" si="125"/>
        <v>100</v>
      </c>
      <c r="T1773" s="3">
        <v>44371</v>
      </c>
      <c r="U1773" s="8" t="s">
        <v>7669</v>
      </c>
      <c r="V1773" s="3">
        <v>44764</v>
      </c>
      <c r="W1773" s="8" t="s">
        <v>8692</v>
      </c>
      <c r="X1773" s="8">
        <v>8.6999999999999993</v>
      </c>
      <c r="Y1773" s="10">
        <f t="shared" si="124"/>
        <v>869.99999999999989</v>
      </c>
      <c r="Z1773" s="10">
        <f>IFERROR(INDEX(EFs!B:B,MATCH(P1773,EFs!A:A,0))*Dataset!Y1773/1000,0)</f>
        <v>0.79030184126999992</v>
      </c>
      <c r="AA1773">
        <v>32.875765999999999</v>
      </c>
      <c r="AB1773">
        <v>-117.239553</v>
      </c>
      <c r="AC1773">
        <v>0.9</v>
      </c>
      <c r="AD1773" t="s">
        <v>18387</v>
      </c>
      <c r="AE1773">
        <v>9500</v>
      </c>
      <c r="AF1773" t="s">
        <v>18451</v>
      </c>
      <c r="AG1773" t="s">
        <v>18831</v>
      </c>
      <c r="AH1773">
        <v>89</v>
      </c>
      <c r="AI1773" t="s">
        <v>18428</v>
      </c>
      <c r="AJ1773" t="s">
        <v>18390</v>
      </c>
      <c r="AK1773" t="s">
        <v>18391</v>
      </c>
      <c r="AL1773">
        <v>92093</v>
      </c>
      <c r="AM1773" t="s">
        <v>18392</v>
      </c>
      <c r="AN1773" t="s">
        <v>18393</v>
      </c>
    </row>
    <row r="1774" spans="1:40" ht="43.2" x14ac:dyDescent="0.3">
      <c r="A1774" t="s">
        <v>8693</v>
      </c>
      <c r="B1774" s="2" t="s">
        <v>15</v>
      </c>
      <c r="C1774" s="3">
        <v>40025</v>
      </c>
      <c r="D1774" t="s">
        <v>193</v>
      </c>
      <c r="E1774" t="s">
        <v>906</v>
      </c>
      <c r="F1774" t="s">
        <v>559</v>
      </c>
      <c r="G1774" t="s">
        <v>907</v>
      </c>
      <c r="H1774" s="2" t="s">
        <v>754</v>
      </c>
      <c r="I1774" s="2" t="s">
        <v>139</v>
      </c>
      <c r="J1774" s="1" t="s">
        <v>8694</v>
      </c>
      <c r="K1774" s="1">
        <f t="shared" si="122"/>
        <v>1</v>
      </c>
      <c r="L1774" s="1">
        <f t="shared" si="122"/>
        <v>0</v>
      </c>
      <c r="M1774" s="1">
        <f t="shared" si="122"/>
        <v>0</v>
      </c>
      <c r="N1774" s="1">
        <f t="shared" si="121"/>
        <v>0</v>
      </c>
      <c r="O1774" s="1">
        <f t="shared" si="123"/>
        <v>1</v>
      </c>
      <c r="P1774" s="1" t="s">
        <v>18346</v>
      </c>
      <c r="Q1774" s="1" t="s">
        <v>18355</v>
      </c>
      <c r="R1774" s="1">
        <v>750</v>
      </c>
      <c r="S1774" s="9">
        <f t="shared" si="125"/>
        <v>559.27499999999998</v>
      </c>
      <c r="T1774" s="3">
        <v>44748</v>
      </c>
      <c r="U1774" s="8" t="s">
        <v>8695</v>
      </c>
      <c r="V1774" s="3">
        <v>44748</v>
      </c>
      <c r="W1774" s="8" t="s">
        <v>8696</v>
      </c>
      <c r="X1774" s="8">
        <v>4.8</v>
      </c>
      <c r="Y1774" s="10">
        <f t="shared" si="124"/>
        <v>2684.52</v>
      </c>
      <c r="Z1774" s="10">
        <f>IFERROR(INDEX(EFs!B:B,MATCH(P1774,EFs!A:A,0))*Dataset!Y1774/1000,0)</f>
        <v>2.43859896428292</v>
      </c>
      <c r="AA1774">
        <v>32.868321999999999</v>
      </c>
      <c r="AB1774">
        <v>-117.216379</v>
      </c>
      <c r="AC1774">
        <v>1</v>
      </c>
      <c r="AD1774" t="s">
        <v>18387</v>
      </c>
      <c r="AE1774">
        <v>8515</v>
      </c>
      <c r="AF1774" t="s">
        <v>18535</v>
      </c>
      <c r="AI1774" t="s">
        <v>18389</v>
      </c>
      <c r="AJ1774" t="s">
        <v>18390</v>
      </c>
      <c r="AK1774" t="s">
        <v>18391</v>
      </c>
      <c r="AL1774">
        <v>92122</v>
      </c>
      <c r="AM1774" t="s">
        <v>18392</v>
      </c>
      <c r="AN1774" t="s">
        <v>18393</v>
      </c>
    </row>
    <row r="1775" spans="1:40" ht="57.6" x14ac:dyDescent="0.3">
      <c r="A1775" t="s">
        <v>8697</v>
      </c>
      <c r="B1775" s="2" t="s">
        <v>15</v>
      </c>
      <c r="C1775" s="3">
        <v>40025</v>
      </c>
      <c r="D1775" t="s">
        <v>193</v>
      </c>
      <c r="E1775" t="s">
        <v>8698</v>
      </c>
      <c r="F1775" t="s">
        <v>8699</v>
      </c>
      <c r="G1775" t="s">
        <v>8700</v>
      </c>
      <c r="H1775" s="2" t="s">
        <v>19</v>
      </c>
      <c r="I1775" s="2" t="s">
        <v>20</v>
      </c>
      <c r="J1775" s="1" t="s">
        <v>8701</v>
      </c>
      <c r="K1775" s="1">
        <f t="shared" si="122"/>
        <v>1</v>
      </c>
      <c r="L1775" s="1">
        <f t="shared" si="122"/>
        <v>0</v>
      </c>
      <c r="M1775" s="1">
        <f t="shared" si="122"/>
        <v>0</v>
      </c>
      <c r="N1775" s="1">
        <f t="shared" si="121"/>
        <v>0</v>
      </c>
      <c r="O1775" s="1">
        <f t="shared" si="123"/>
        <v>1</v>
      </c>
      <c r="P1775" s="1" t="s">
        <v>18346</v>
      </c>
      <c r="Q1775" s="1">
        <v>750</v>
      </c>
      <c r="R1775" s="1">
        <v>1135</v>
      </c>
      <c r="S1775" s="9">
        <f t="shared" si="125"/>
        <v>750</v>
      </c>
      <c r="T1775" s="8"/>
      <c r="U1775" s="8"/>
      <c r="V1775" s="8"/>
      <c r="W1775" s="8"/>
      <c r="X1775" s="8"/>
      <c r="Y1775" s="10">
        <f t="shared" si="124"/>
        <v>0</v>
      </c>
      <c r="Z1775" s="10">
        <f>IFERROR(INDEX(EFs!B:B,MATCH(P1775,EFs!A:A,0))*Dataset!Y1775/1000,0)</f>
        <v>0</v>
      </c>
      <c r="AA1775">
        <v>32.711162999999999</v>
      </c>
      <c r="AB1775">
        <v>-117.15876799999999</v>
      </c>
      <c r="AC1775">
        <v>1</v>
      </c>
      <c r="AD1775" t="s">
        <v>18387</v>
      </c>
      <c r="AE1775">
        <v>575</v>
      </c>
      <c r="AF1775" t="s">
        <v>19229</v>
      </c>
      <c r="AI1775" t="s">
        <v>18389</v>
      </c>
      <c r="AJ1775" t="s">
        <v>18390</v>
      </c>
      <c r="AK1775" t="s">
        <v>18391</v>
      </c>
      <c r="AL1775">
        <v>92101</v>
      </c>
      <c r="AM1775" t="s">
        <v>18392</v>
      </c>
      <c r="AN1775" t="s">
        <v>18407</v>
      </c>
    </row>
    <row r="1776" spans="1:40" ht="57.6" x14ac:dyDescent="0.3">
      <c r="A1776" t="s">
        <v>8702</v>
      </c>
      <c r="B1776" s="2" t="s">
        <v>15</v>
      </c>
      <c r="C1776" s="3">
        <v>40025</v>
      </c>
      <c r="D1776" t="s">
        <v>193</v>
      </c>
      <c r="E1776" t="s">
        <v>5781</v>
      </c>
      <c r="F1776" t="s">
        <v>27</v>
      </c>
      <c r="G1776" t="s">
        <v>8703</v>
      </c>
      <c r="H1776" s="2" t="s">
        <v>431</v>
      </c>
      <c r="I1776" s="2" t="s">
        <v>53</v>
      </c>
      <c r="J1776" s="1" t="s">
        <v>8704</v>
      </c>
      <c r="K1776" s="1">
        <f t="shared" si="122"/>
        <v>1</v>
      </c>
      <c r="L1776" s="1">
        <f t="shared" si="122"/>
        <v>0</v>
      </c>
      <c r="M1776" s="1">
        <f t="shared" si="122"/>
        <v>0</v>
      </c>
      <c r="N1776" s="1">
        <f t="shared" si="121"/>
        <v>0</v>
      </c>
      <c r="O1776" s="1">
        <f t="shared" si="123"/>
        <v>1</v>
      </c>
      <c r="P1776" s="1" t="s">
        <v>18346</v>
      </c>
      <c r="Q1776" s="1">
        <v>1500</v>
      </c>
      <c r="R1776" s="1">
        <v>2205</v>
      </c>
      <c r="S1776" s="9">
        <f t="shared" si="125"/>
        <v>1500</v>
      </c>
      <c r="T1776" s="3">
        <v>44357</v>
      </c>
      <c r="U1776" s="8" t="s">
        <v>5563</v>
      </c>
      <c r="V1776" s="3">
        <v>44698</v>
      </c>
      <c r="W1776" s="8" t="s">
        <v>4676</v>
      </c>
      <c r="X1776" s="8">
        <v>8</v>
      </c>
      <c r="Y1776" s="10">
        <f t="shared" si="124"/>
        <v>12000</v>
      </c>
      <c r="Z1776" s="10">
        <f>IFERROR(INDEX(EFs!B:B,MATCH(P1776,EFs!A:A,0))*Dataset!Y1776/1000,0)</f>
        <v>10.900715051999999</v>
      </c>
      <c r="AA1776">
        <v>33.209578999999998</v>
      </c>
      <c r="AB1776">
        <v>-117.170462</v>
      </c>
      <c r="AC1776">
        <v>1</v>
      </c>
      <c r="AD1776" t="s">
        <v>18394</v>
      </c>
      <c r="AE1776">
        <v>3566</v>
      </c>
      <c r="AF1776" t="s">
        <v>19230</v>
      </c>
      <c r="AI1776" t="s">
        <v>18466</v>
      </c>
      <c r="AJ1776" t="s">
        <v>18390</v>
      </c>
      <c r="AK1776" t="s">
        <v>18391</v>
      </c>
      <c r="AL1776">
        <v>92069</v>
      </c>
      <c r="AM1776" t="s">
        <v>18392</v>
      </c>
      <c r="AN1776" t="s">
        <v>18397</v>
      </c>
    </row>
    <row r="1777" spans="1:40" ht="43.2" x14ac:dyDescent="0.3">
      <c r="A1777" t="s">
        <v>8705</v>
      </c>
      <c r="B1777" s="2" t="s">
        <v>15</v>
      </c>
      <c r="C1777" s="3">
        <v>40025</v>
      </c>
      <c r="D1777" t="s">
        <v>193</v>
      </c>
      <c r="E1777" t="s">
        <v>5781</v>
      </c>
      <c r="F1777" t="s">
        <v>27</v>
      </c>
      <c r="G1777" t="s">
        <v>8703</v>
      </c>
      <c r="H1777" s="2" t="s">
        <v>431</v>
      </c>
      <c r="I1777" s="2" t="s">
        <v>53</v>
      </c>
      <c r="J1777" s="1" t="s">
        <v>8706</v>
      </c>
      <c r="K1777" s="1">
        <f t="shared" si="122"/>
        <v>1</v>
      </c>
      <c r="L1777" s="1">
        <f t="shared" si="122"/>
        <v>0</v>
      </c>
      <c r="M1777" s="1">
        <f t="shared" si="122"/>
        <v>0</v>
      </c>
      <c r="N1777" s="1">
        <f t="shared" si="121"/>
        <v>0</v>
      </c>
      <c r="O1777" s="1">
        <f t="shared" si="123"/>
        <v>1</v>
      </c>
      <c r="P1777" s="1" t="s">
        <v>18346</v>
      </c>
      <c r="Q1777" s="1">
        <v>1500</v>
      </c>
      <c r="R1777" s="1">
        <v>2205</v>
      </c>
      <c r="S1777" s="9">
        <f t="shared" si="125"/>
        <v>1500</v>
      </c>
      <c r="T1777" s="3">
        <v>44357</v>
      </c>
      <c r="U1777" s="8" t="s">
        <v>2185</v>
      </c>
      <c r="V1777" s="3">
        <v>44698</v>
      </c>
      <c r="W1777" s="8" t="s">
        <v>4724</v>
      </c>
      <c r="X1777" s="8">
        <v>8</v>
      </c>
      <c r="Y1777" s="10">
        <f t="shared" si="124"/>
        <v>12000</v>
      </c>
      <c r="Z1777" s="10">
        <f>IFERROR(INDEX(EFs!B:B,MATCH(P1777,EFs!A:A,0))*Dataset!Y1777/1000,0)</f>
        <v>10.900715051999999</v>
      </c>
      <c r="AA1777">
        <v>33.209578999999998</v>
      </c>
      <c r="AB1777">
        <v>-117.170462</v>
      </c>
      <c r="AC1777">
        <v>1</v>
      </c>
      <c r="AD1777" t="s">
        <v>18394</v>
      </c>
      <c r="AE1777">
        <v>3566</v>
      </c>
      <c r="AF1777" t="s">
        <v>19230</v>
      </c>
      <c r="AI1777" t="s">
        <v>18466</v>
      </c>
      <c r="AJ1777" t="s">
        <v>18390</v>
      </c>
      <c r="AK1777" t="s">
        <v>18391</v>
      </c>
      <c r="AL1777">
        <v>92069</v>
      </c>
      <c r="AM1777" t="s">
        <v>18392</v>
      </c>
      <c r="AN1777" t="s">
        <v>18397</v>
      </c>
    </row>
    <row r="1778" spans="1:40" ht="43.2" x14ac:dyDescent="0.3">
      <c r="A1778" t="s">
        <v>8707</v>
      </c>
      <c r="B1778" s="2" t="s">
        <v>15</v>
      </c>
      <c r="C1778" s="3">
        <v>40025</v>
      </c>
      <c r="D1778" t="s">
        <v>193</v>
      </c>
      <c r="E1778" t="s">
        <v>5781</v>
      </c>
      <c r="F1778" t="s">
        <v>27</v>
      </c>
      <c r="G1778" t="s">
        <v>8703</v>
      </c>
      <c r="H1778" s="2" t="s">
        <v>431</v>
      </c>
      <c r="I1778" s="2" t="s">
        <v>53</v>
      </c>
      <c r="J1778" s="1" t="s">
        <v>8708</v>
      </c>
      <c r="K1778" s="1">
        <f t="shared" si="122"/>
        <v>1</v>
      </c>
      <c r="L1778" s="1">
        <f t="shared" si="122"/>
        <v>0</v>
      </c>
      <c r="M1778" s="1">
        <f t="shared" si="122"/>
        <v>0</v>
      </c>
      <c r="N1778" s="1">
        <f t="shared" si="121"/>
        <v>0</v>
      </c>
      <c r="O1778" s="1">
        <f t="shared" si="123"/>
        <v>1</v>
      </c>
      <c r="P1778" s="1" t="s">
        <v>18346</v>
      </c>
      <c r="Q1778" s="1">
        <v>500</v>
      </c>
      <c r="R1778" s="1">
        <v>2205</v>
      </c>
      <c r="S1778" s="9">
        <f t="shared" si="125"/>
        <v>500</v>
      </c>
      <c r="T1778" s="3">
        <v>44357</v>
      </c>
      <c r="U1778" s="8" t="s">
        <v>6205</v>
      </c>
      <c r="V1778" s="3">
        <v>44698</v>
      </c>
      <c r="W1778" s="8" t="s">
        <v>8709</v>
      </c>
      <c r="X1778" s="8">
        <v>13</v>
      </c>
      <c r="Y1778" s="10">
        <f t="shared" si="124"/>
        <v>6500</v>
      </c>
      <c r="Z1778" s="10">
        <f>IFERROR(INDEX(EFs!B:B,MATCH(P1778,EFs!A:A,0))*Dataset!Y1778/1000,0)</f>
        <v>5.9045539864999999</v>
      </c>
      <c r="AA1778">
        <v>33.209578999999998</v>
      </c>
      <c r="AB1778">
        <v>-117.170462</v>
      </c>
      <c r="AC1778">
        <v>1</v>
      </c>
      <c r="AD1778" t="s">
        <v>18394</v>
      </c>
      <c r="AE1778">
        <v>3566</v>
      </c>
      <c r="AF1778" t="s">
        <v>19230</v>
      </c>
      <c r="AI1778" t="s">
        <v>18466</v>
      </c>
      <c r="AJ1778" t="s">
        <v>18390</v>
      </c>
      <c r="AK1778" t="s">
        <v>18391</v>
      </c>
      <c r="AL1778">
        <v>92069</v>
      </c>
      <c r="AM1778" t="s">
        <v>18392</v>
      </c>
      <c r="AN1778" t="s">
        <v>18397</v>
      </c>
    </row>
    <row r="1779" spans="1:40" ht="57.6" x14ac:dyDescent="0.3">
      <c r="A1779" t="s">
        <v>8710</v>
      </c>
      <c r="B1779" s="2" t="s">
        <v>15</v>
      </c>
      <c r="C1779" s="3">
        <v>40025</v>
      </c>
      <c r="D1779" t="s">
        <v>193</v>
      </c>
      <c r="E1779" t="s">
        <v>8711</v>
      </c>
      <c r="F1779" t="s">
        <v>8712</v>
      </c>
      <c r="G1779" t="s">
        <v>8713</v>
      </c>
      <c r="H1779" s="2" t="s">
        <v>19</v>
      </c>
      <c r="I1779" s="2" t="s">
        <v>20</v>
      </c>
      <c r="J1779" s="1" t="s">
        <v>8714</v>
      </c>
      <c r="K1779" s="1">
        <f t="shared" si="122"/>
        <v>1</v>
      </c>
      <c r="L1779" s="1">
        <f t="shared" si="122"/>
        <v>0</v>
      </c>
      <c r="M1779" s="1">
        <f t="shared" si="122"/>
        <v>0</v>
      </c>
      <c r="N1779" s="1">
        <f t="shared" si="121"/>
        <v>0</v>
      </c>
      <c r="O1779" s="1">
        <f t="shared" si="123"/>
        <v>1</v>
      </c>
      <c r="P1779" s="1" t="s">
        <v>18346</v>
      </c>
      <c r="Q1779" s="1">
        <v>750</v>
      </c>
      <c r="R1779" s="1">
        <v>1120</v>
      </c>
      <c r="S1779" s="9">
        <f t="shared" si="125"/>
        <v>750</v>
      </c>
      <c r="T1779" s="8"/>
      <c r="U1779" s="8"/>
      <c r="V1779" s="8"/>
      <c r="W1779" s="8"/>
      <c r="X1779" s="8"/>
      <c r="Y1779" s="10">
        <f t="shared" si="124"/>
        <v>0</v>
      </c>
      <c r="Z1779" s="10">
        <f>IFERROR(INDEX(EFs!B:B,MATCH(P1779,EFs!A:A,0))*Dataset!Y1779/1000,0)</f>
        <v>0</v>
      </c>
      <c r="AA1779">
        <v>32.707771000000001</v>
      </c>
      <c r="AB1779">
        <v>-117.159628</v>
      </c>
      <c r="AC1779">
        <v>1</v>
      </c>
      <c r="AD1779" t="s">
        <v>18387</v>
      </c>
      <c r="AE1779">
        <v>207</v>
      </c>
      <c r="AF1779" t="s">
        <v>18544</v>
      </c>
      <c r="AI1779" t="s">
        <v>18389</v>
      </c>
      <c r="AJ1779" t="s">
        <v>18390</v>
      </c>
      <c r="AK1779" t="s">
        <v>18391</v>
      </c>
      <c r="AL1779">
        <v>92101</v>
      </c>
      <c r="AM1779" t="s">
        <v>18392</v>
      </c>
      <c r="AN1779" t="s">
        <v>18393</v>
      </c>
    </row>
    <row r="1780" spans="1:40" ht="57.6" x14ac:dyDescent="0.3">
      <c r="A1780" t="s">
        <v>8715</v>
      </c>
      <c r="B1780" s="2" t="s">
        <v>15</v>
      </c>
      <c r="C1780" s="3">
        <v>40025</v>
      </c>
      <c r="D1780" t="s">
        <v>193</v>
      </c>
      <c r="E1780" t="s">
        <v>8716</v>
      </c>
      <c r="G1780" t="s">
        <v>8717</v>
      </c>
      <c r="H1780" s="2" t="s">
        <v>390</v>
      </c>
      <c r="I1780" s="2" t="s">
        <v>62</v>
      </c>
      <c r="J1780" s="1" t="s">
        <v>8718</v>
      </c>
      <c r="K1780" s="1">
        <f t="shared" si="122"/>
        <v>1</v>
      </c>
      <c r="L1780" s="1">
        <f t="shared" si="122"/>
        <v>0</v>
      </c>
      <c r="M1780" s="1">
        <f t="shared" si="122"/>
        <v>0</v>
      </c>
      <c r="N1780" s="1">
        <f t="shared" si="121"/>
        <v>0</v>
      </c>
      <c r="O1780" s="1">
        <f t="shared" si="123"/>
        <v>1</v>
      </c>
      <c r="P1780" s="1" t="s">
        <v>18346</v>
      </c>
      <c r="Q1780" s="1">
        <v>135</v>
      </c>
      <c r="R1780" s="1">
        <v>250</v>
      </c>
      <c r="S1780" s="9">
        <f t="shared" si="125"/>
        <v>135</v>
      </c>
      <c r="T1780" s="3">
        <v>44559</v>
      </c>
      <c r="U1780" s="8" t="s">
        <v>5326</v>
      </c>
      <c r="V1780" s="3">
        <v>44628</v>
      </c>
      <c r="W1780" s="8" t="s">
        <v>8143</v>
      </c>
      <c r="X1780" s="8">
        <v>50.1</v>
      </c>
      <c r="Y1780" s="10">
        <f t="shared" si="124"/>
        <v>6763.5</v>
      </c>
      <c r="Z1780" s="10">
        <f>IFERROR(INDEX(EFs!B:B,MATCH(P1780,EFs!A:A,0))*Dataset!Y1780/1000,0)</f>
        <v>6.1439155211835006</v>
      </c>
      <c r="AA1780">
        <v>32.751483999999998</v>
      </c>
      <c r="AB1780">
        <v>-117.00331300000001</v>
      </c>
      <c r="AC1780">
        <v>1</v>
      </c>
      <c r="AD1780" t="s">
        <v>18387</v>
      </c>
      <c r="AE1780">
        <v>9009</v>
      </c>
      <c r="AF1780" t="s">
        <v>18464</v>
      </c>
      <c r="AI1780" t="s">
        <v>18446</v>
      </c>
      <c r="AJ1780" t="s">
        <v>18390</v>
      </c>
      <c r="AK1780" t="s">
        <v>18391</v>
      </c>
      <c r="AL1780">
        <v>91977</v>
      </c>
      <c r="AM1780" t="s">
        <v>18392</v>
      </c>
      <c r="AN1780" t="s">
        <v>18393</v>
      </c>
    </row>
    <row r="1781" spans="1:40" ht="57.6" x14ac:dyDescent="0.3">
      <c r="A1781" t="s">
        <v>8719</v>
      </c>
      <c r="B1781" s="2" t="s">
        <v>15</v>
      </c>
      <c r="C1781" s="3">
        <v>40025</v>
      </c>
      <c r="D1781" t="s">
        <v>193</v>
      </c>
      <c r="E1781" t="s">
        <v>8720</v>
      </c>
      <c r="G1781" t="s">
        <v>8721</v>
      </c>
      <c r="H1781" s="2" t="s">
        <v>154</v>
      </c>
      <c r="I1781" s="2" t="s">
        <v>155</v>
      </c>
      <c r="J1781" s="1" t="s">
        <v>8722</v>
      </c>
      <c r="K1781" s="1">
        <f t="shared" si="122"/>
        <v>1</v>
      </c>
      <c r="L1781" s="1">
        <f t="shared" si="122"/>
        <v>0</v>
      </c>
      <c r="M1781" s="1">
        <f t="shared" si="122"/>
        <v>0</v>
      </c>
      <c r="N1781" s="1">
        <f t="shared" si="121"/>
        <v>0</v>
      </c>
      <c r="O1781" s="1">
        <f t="shared" si="123"/>
        <v>1</v>
      </c>
      <c r="P1781" s="1" t="s">
        <v>18346</v>
      </c>
      <c r="Q1781" s="1">
        <v>150</v>
      </c>
      <c r="R1781" s="1">
        <v>250</v>
      </c>
      <c r="S1781" s="9">
        <f t="shared" si="125"/>
        <v>150</v>
      </c>
      <c r="T1781" s="3">
        <v>44364</v>
      </c>
      <c r="U1781" s="8" t="s">
        <v>4421</v>
      </c>
      <c r="V1781" s="3">
        <v>44364</v>
      </c>
      <c r="W1781" s="8" t="s">
        <v>8723</v>
      </c>
      <c r="X1781" s="8">
        <v>2.4</v>
      </c>
      <c r="Y1781" s="10">
        <f t="shared" si="124"/>
        <v>360</v>
      </c>
      <c r="Z1781" s="10">
        <f>IFERROR(INDEX(EFs!B:B,MATCH(P1781,EFs!A:A,0))*Dataset!Y1781/1000,0)</f>
        <v>0.32702145156000001</v>
      </c>
      <c r="AA1781">
        <v>33.066026000000001</v>
      </c>
      <c r="AB1781">
        <v>-117.15185200000001</v>
      </c>
      <c r="AC1781">
        <v>0.9</v>
      </c>
      <c r="AD1781" t="s">
        <v>18387</v>
      </c>
      <c r="AE1781">
        <v>19090</v>
      </c>
      <c r="AF1781" t="s">
        <v>18995</v>
      </c>
      <c r="AI1781" t="s">
        <v>18404</v>
      </c>
      <c r="AJ1781" t="s">
        <v>18390</v>
      </c>
      <c r="AK1781" t="s">
        <v>18391</v>
      </c>
      <c r="AL1781">
        <v>92067</v>
      </c>
      <c r="AM1781" t="s">
        <v>18392</v>
      </c>
      <c r="AN1781" t="s">
        <v>18393</v>
      </c>
    </row>
    <row r="1782" spans="1:40" ht="57.6" x14ac:dyDescent="0.3">
      <c r="A1782" t="s">
        <v>8724</v>
      </c>
      <c r="B1782" s="2" t="s">
        <v>15</v>
      </c>
      <c r="C1782" s="3">
        <v>40025</v>
      </c>
      <c r="D1782" t="s">
        <v>193</v>
      </c>
      <c r="E1782" t="s">
        <v>8725</v>
      </c>
      <c r="G1782" t="s">
        <v>8726</v>
      </c>
      <c r="H1782" s="2" t="s">
        <v>147</v>
      </c>
      <c r="I1782" s="2" t="s">
        <v>53</v>
      </c>
      <c r="J1782" s="1" t="s">
        <v>8727</v>
      </c>
      <c r="K1782" s="1">
        <f t="shared" si="122"/>
        <v>1</v>
      </c>
      <c r="L1782" s="1">
        <f t="shared" si="122"/>
        <v>0</v>
      </c>
      <c r="M1782" s="1">
        <f t="shared" si="122"/>
        <v>0</v>
      </c>
      <c r="N1782" s="1">
        <f t="shared" si="121"/>
        <v>0</v>
      </c>
      <c r="O1782" s="1">
        <f t="shared" si="123"/>
        <v>1</v>
      </c>
      <c r="P1782" s="1" t="s">
        <v>18346</v>
      </c>
      <c r="Q1782" s="1">
        <v>275</v>
      </c>
      <c r="R1782" s="1">
        <v>462</v>
      </c>
      <c r="S1782" s="9">
        <f t="shared" si="125"/>
        <v>275</v>
      </c>
      <c r="T1782" s="3">
        <v>44642</v>
      </c>
      <c r="U1782" s="8" t="s">
        <v>5760</v>
      </c>
      <c r="V1782" s="3">
        <v>44642</v>
      </c>
      <c r="W1782" s="8" t="s">
        <v>8728</v>
      </c>
      <c r="X1782" s="8">
        <v>3.6</v>
      </c>
      <c r="Y1782" s="10">
        <f t="shared" si="124"/>
        <v>990</v>
      </c>
      <c r="Z1782" s="10">
        <f>IFERROR(INDEX(EFs!B:B,MATCH(P1782,EFs!A:A,0))*Dataset!Y1782/1000,0)</f>
        <v>0.89930899179000001</v>
      </c>
      <c r="AA1782">
        <v>33.136603999999998</v>
      </c>
      <c r="AB1782">
        <v>-117.245311</v>
      </c>
      <c r="AC1782">
        <v>0.9</v>
      </c>
      <c r="AD1782" t="s">
        <v>18387</v>
      </c>
      <c r="AE1782">
        <v>2685</v>
      </c>
      <c r="AF1782" t="s">
        <v>18419</v>
      </c>
      <c r="AI1782" t="s">
        <v>18416</v>
      </c>
      <c r="AJ1782" t="s">
        <v>18390</v>
      </c>
      <c r="AK1782" t="s">
        <v>18391</v>
      </c>
      <c r="AL1782">
        <v>92081</v>
      </c>
      <c r="AM1782" t="s">
        <v>18392</v>
      </c>
      <c r="AN1782" t="s">
        <v>18393</v>
      </c>
    </row>
    <row r="1783" spans="1:40" ht="43.2" x14ac:dyDescent="0.3">
      <c r="A1783" t="s">
        <v>8729</v>
      </c>
      <c r="B1783" s="2" t="s">
        <v>15</v>
      </c>
      <c r="C1783" s="3">
        <v>40025</v>
      </c>
      <c r="D1783" t="s">
        <v>193</v>
      </c>
      <c r="E1783" t="s">
        <v>8730</v>
      </c>
      <c r="G1783" t="s">
        <v>8731</v>
      </c>
      <c r="H1783" s="2" t="s">
        <v>383</v>
      </c>
      <c r="I1783" s="2" t="s">
        <v>306</v>
      </c>
      <c r="J1783" s="1" t="s">
        <v>8732</v>
      </c>
      <c r="K1783" s="1">
        <f t="shared" si="122"/>
        <v>1</v>
      </c>
      <c r="L1783" s="1">
        <f t="shared" si="122"/>
        <v>0</v>
      </c>
      <c r="M1783" s="1">
        <f t="shared" si="122"/>
        <v>0</v>
      </c>
      <c r="N1783" s="1">
        <f t="shared" si="121"/>
        <v>0</v>
      </c>
      <c r="O1783" s="1">
        <f t="shared" si="123"/>
        <v>1</v>
      </c>
      <c r="P1783" s="1" t="s">
        <v>18346</v>
      </c>
      <c r="Q1783" s="1">
        <v>100</v>
      </c>
      <c r="R1783" s="1">
        <v>157</v>
      </c>
      <c r="S1783" s="9">
        <f t="shared" si="125"/>
        <v>100</v>
      </c>
      <c r="T1783" s="3">
        <v>44440</v>
      </c>
      <c r="U1783" s="8" t="s">
        <v>8733</v>
      </c>
      <c r="V1783" s="3">
        <v>44440</v>
      </c>
      <c r="W1783" s="8" t="s">
        <v>8734</v>
      </c>
      <c r="X1783" s="8">
        <v>14.3</v>
      </c>
      <c r="Y1783" s="10">
        <f t="shared" si="124"/>
        <v>1430</v>
      </c>
      <c r="Z1783" s="10">
        <f>IFERROR(INDEX(EFs!B:B,MATCH(P1783,EFs!A:A,0))*Dataset!Y1783/1000,0)</f>
        <v>1.29900187703</v>
      </c>
      <c r="AA1783">
        <v>32.746076000000002</v>
      </c>
      <c r="AB1783">
        <v>-116.941033</v>
      </c>
      <c r="AC1783">
        <v>1</v>
      </c>
      <c r="AD1783" t="s">
        <v>18387</v>
      </c>
      <c r="AE1783">
        <v>900</v>
      </c>
      <c r="AF1783" t="s">
        <v>19231</v>
      </c>
      <c r="AI1783" t="s">
        <v>18449</v>
      </c>
      <c r="AJ1783" t="s">
        <v>18390</v>
      </c>
      <c r="AK1783" t="s">
        <v>18391</v>
      </c>
      <c r="AL1783">
        <v>92019</v>
      </c>
      <c r="AM1783" t="s">
        <v>18392</v>
      </c>
      <c r="AN1783" t="s">
        <v>18407</v>
      </c>
    </row>
    <row r="1784" spans="1:40" ht="28.8" x14ac:dyDescent="0.3">
      <c r="A1784" t="s">
        <v>8735</v>
      </c>
      <c r="B1784" s="2" t="s">
        <v>15</v>
      </c>
      <c r="C1784" s="3">
        <v>40025</v>
      </c>
      <c r="D1784" t="s">
        <v>25</v>
      </c>
      <c r="E1784" t="s">
        <v>8736</v>
      </c>
      <c r="F1784" t="s">
        <v>72</v>
      </c>
      <c r="G1784" t="s">
        <v>8737</v>
      </c>
      <c r="H1784" s="2" t="s">
        <v>669</v>
      </c>
      <c r="I1784" s="2" t="s">
        <v>236</v>
      </c>
      <c r="J1784" s="1" t="s">
        <v>8738</v>
      </c>
      <c r="K1784" s="1">
        <f t="shared" si="122"/>
        <v>1</v>
      </c>
      <c r="L1784" s="1">
        <f t="shared" si="122"/>
        <v>0</v>
      </c>
      <c r="M1784" s="1">
        <f t="shared" si="122"/>
        <v>0</v>
      </c>
      <c r="N1784" s="1">
        <f t="shared" si="121"/>
        <v>0</v>
      </c>
      <c r="O1784" s="1">
        <f t="shared" si="123"/>
        <v>1</v>
      </c>
      <c r="P1784" s="1" t="s">
        <v>18346</v>
      </c>
      <c r="Q1784" s="1" t="s">
        <v>18355</v>
      </c>
      <c r="R1784" s="1">
        <v>126</v>
      </c>
      <c r="S1784" s="9">
        <f t="shared" si="125"/>
        <v>93.958200000000005</v>
      </c>
      <c r="T1784" s="3">
        <v>44509</v>
      </c>
      <c r="U1784" s="8" t="s">
        <v>8739</v>
      </c>
      <c r="V1784" s="3">
        <v>44509</v>
      </c>
      <c r="W1784" s="8" t="s">
        <v>8740</v>
      </c>
      <c r="X1784" s="8">
        <v>1.6</v>
      </c>
      <c r="Y1784" s="10">
        <f t="shared" si="124"/>
        <v>150.33312000000001</v>
      </c>
      <c r="Z1784" s="10">
        <f>IFERROR(INDEX(EFs!B:B,MATCH(P1784,EFs!A:A,0))*Dataset!Y1784/1000,0)</f>
        <v>0.13656154199984355</v>
      </c>
      <c r="AA1784">
        <v>32.749395</v>
      </c>
      <c r="AB1784">
        <v>-117.146856</v>
      </c>
      <c r="AC1784">
        <v>1</v>
      </c>
      <c r="AD1784" t="s">
        <v>18387</v>
      </c>
      <c r="AE1784">
        <v>3940</v>
      </c>
      <c r="AF1784" t="s">
        <v>18802</v>
      </c>
      <c r="AI1784" t="s">
        <v>18389</v>
      </c>
      <c r="AJ1784" t="s">
        <v>18390</v>
      </c>
      <c r="AK1784" t="s">
        <v>18391</v>
      </c>
      <c r="AL1784">
        <v>92103</v>
      </c>
      <c r="AM1784" t="s">
        <v>18392</v>
      </c>
      <c r="AN1784" t="s">
        <v>18393</v>
      </c>
    </row>
    <row r="1785" spans="1:40" ht="28.8" x14ac:dyDescent="0.3">
      <c r="A1785" t="s">
        <v>8741</v>
      </c>
      <c r="B1785" s="2" t="s">
        <v>15</v>
      </c>
      <c r="C1785" s="3">
        <v>40025</v>
      </c>
      <c r="D1785" t="s">
        <v>25</v>
      </c>
      <c r="E1785" t="s">
        <v>7253</v>
      </c>
      <c r="F1785" t="s">
        <v>8742</v>
      </c>
      <c r="G1785" t="s">
        <v>8743</v>
      </c>
      <c r="H1785" s="2" t="s">
        <v>1542</v>
      </c>
      <c r="I1785" s="2" t="s">
        <v>236</v>
      </c>
      <c r="J1785" s="1" t="s">
        <v>8744</v>
      </c>
      <c r="K1785" s="1">
        <f t="shared" si="122"/>
        <v>1</v>
      </c>
      <c r="L1785" s="1">
        <f t="shared" si="122"/>
        <v>0</v>
      </c>
      <c r="M1785" s="1">
        <f t="shared" si="122"/>
        <v>0</v>
      </c>
      <c r="N1785" s="1">
        <f t="shared" si="121"/>
        <v>0</v>
      </c>
      <c r="O1785" s="1">
        <f t="shared" si="123"/>
        <v>1</v>
      </c>
      <c r="P1785" s="1" t="s">
        <v>18346</v>
      </c>
      <c r="Q1785" s="1" t="s">
        <v>18355</v>
      </c>
      <c r="R1785" s="1">
        <v>166</v>
      </c>
      <c r="S1785" s="9">
        <f t="shared" si="125"/>
        <v>123.78620000000001</v>
      </c>
      <c r="T1785" s="3">
        <v>44349</v>
      </c>
      <c r="U1785" s="8" t="s">
        <v>8745</v>
      </c>
      <c r="V1785" s="3">
        <v>44349</v>
      </c>
      <c r="W1785" s="8" t="s">
        <v>2912</v>
      </c>
      <c r="X1785" s="8">
        <v>2.4</v>
      </c>
      <c r="Y1785" s="10">
        <f t="shared" si="124"/>
        <v>297.08688000000001</v>
      </c>
      <c r="Z1785" s="10">
        <f>IFERROR(INDEX(EFs!B:B,MATCH(P1785,EFs!A:A,0))*Dataset!Y1785/1000,0)</f>
        <v>0.26987161871397647</v>
      </c>
      <c r="AA1785">
        <v>32.828144999999999</v>
      </c>
      <c r="AB1785">
        <v>-117.164478</v>
      </c>
      <c r="AC1785">
        <v>1</v>
      </c>
      <c r="AD1785" t="s">
        <v>18387</v>
      </c>
      <c r="AE1785">
        <v>4770</v>
      </c>
      <c r="AF1785" t="s">
        <v>19232</v>
      </c>
      <c r="AI1785" t="s">
        <v>18389</v>
      </c>
      <c r="AJ1785" t="s">
        <v>18390</v>
      </c>
      <c r="AK1785" t="s">
        <v>18391</v>
      </c>
      <c r="AL1785">
        <v>92111</v>
      </c>
      <c r="AM1785" t="s">
        <v>18392</v>
      </c>
      <c r="AN1785" t="s">
        <v>18393</v>
      </c>
    </row>
    <row r="1786" spans="1:40" ht="43.2" x14ac:dyDescent="0.3">
      <c r="A1786" t="s">
        <v>8746</v>
      </c>
      <c r="B1786" s="2" t="s">
        <v>15</v>
      </c>
      <c r="C1786" s="3">
        <v>40025</v>
      </c>
      <c r="D1786" t="s">
        <v>193</v>
      </c>
      <c r="E1786" t="s">
        <v>8747</v>
      </c>
      <c r="F1786" t="s">
        <v>72</v>
      </c>
      <c r="G1786" t="s">
        <v>8748</v>
      </c>
      <c r="H1786" s="2" t="s">
        <v>19</v>
      </c>
      <c r="I1786" s="2" t="s">
        <v>20</v>
      </c>
      <c r="J1786" s="1" t="s">
        <v>8749</v>
      </c>
      <c r="K1786" s="1">
        <f t="shared" si="122"/>
        <v>1</v>
      </c>
      <c r="L1786" s="1">
        <f t="shared" si="122"/>
        <v>0</v>
      </c>
      <c r="M1786" s="1">
        <f t="shared" si="122"/>
        <v>0</v>
      </c>
      <c r="N1786" s="1">
        <f t="shared" si="121"/>
        <v>0</v>
      </c>
      <c r="O1786" s="1">
        <f t="shared" si="123"/>
        <v>1</v>
      </c>
      <c r="P1786" s="1" t="s">
        <v>18346</v>
      </c>
      <c r="Q1786" s="1" t="s">
        <v>18355</v>
      </c>
      <c r="R1786" s="1">
        <v>210</v>
      </c>
      <c r="S1786" s="9">
        <f t="shared" si="125"/>
        <v>156.59700000000001</v>
      </c>
      <c r="T1786" s="3">
        <v>44504</v>
      </c>
      <c r="U1786" s="8" t="s">
        <v>8750</v>
      </c>
      <c r="V1786" s="3">
        <v>44771</v>
      </c>
      <c r="W1786" s="8" t="s">
        <v>8751</v>
      </c>
      <c r="X1786" s="8">
        <v>37.5</v>
      </c>
      <c r="Y1786" s="10">
        <f t="shared" si="124"/>
        <v>5872.3875000000007</v>
      </c>
      <c r="Z1786" s="10">
        <f>IFERROR(INDEX(EFs!B:B,MATCH(P1786,EFs!A:A,0))*Dataset!Y1786/1000,0)</f>
        <v>5.3344352343688879</v>
      </c>
      <c r="AA1786">
        <v>32.708689</v>
      </c>
      <c r="AB1786">
        <v>-117.157847</v>
      </c>
      <c r="AC1786">
        <v>1</v>
      </c>
      <c r="AD1786" t="s">
        <v>18387</v>
      </c>
      <c r="AE1786">
        <v>325</v>
      </c>
      <c r="AF1786" t="s">
        <v>18876</v>
      </c>
      <c r="AI1786" t="s">
        <v>18389</v>
      </c>
      <c r="AJ1786" t="s">
        <v>18390</v>
      </c>
      <c r="AK1786" t="s">
        <v>18391</v>
      </c>
      <c r="AL1786">
        <v>92101</v>
      </c>
      <c r="AM1786" t="s">
        <v>18392</v>
      </c>
      <c r="AN1786" t="s">
        <v>2733</v>
      </c>
    </row>
    <row r="1787" spans="1:40" ht="43.2" x14ac:dyDescent="0.3">
      <c r="A1787" t="s">
        <v>8752</v>
      </c>
      <c r="B1787" s="2" t="s">
        <v>15</v>
      </c>
      <c r="C1787" s="3">
        <v>40025</v>
      </c>
      <c r="D1787" t="s">
        <v>193</v>
      </c>
      <c r="E1787" t="s">
        <v>8747</v>
      </c>
      <c r="F1787" t="s">
        <v>72</v>
      </c>
      <c r="G1787" t="s">
        <v>8748</v>
      </c>
      <c r="H1787" s="2" t="s">
        <v>19</v>
      </c>
      <c r="I1787" s="2" t="s">
        <v>20</v>
      </c>
      <c r="J1787" s="1" t="s">
        <v>8753</v>
      </c>
      <c r="K1787" s="1">
        <f t="shared" si="122"/>
        <v>1</v>
      </c>
      <c r="L1787" s="1">
        <f t="shared" si="122"/>
        <v>0</v>
      </c>
      <c r="M1787" s="1">
        <f t="shared" si="122"/>
        <v>0</v>
      </c>
      <c r="N1787" s="1">
        <f t="shared" si="121"/>
        <v>0</v>
      </c>
      <c r="O1787" s="1">
        <f t="shared" si="123"/>
        <v>1</v>
      </c>
      <c r="P1787" s="1" t="s">
        <v>18346</v>
      </c>
      <c r="Q1787" s="1" t="s">
        <v>18355</v>
      </c>
      <c r="R1787" s="1">
        <v>120</v>
      </c>
      <c r="S1787" s="9">
        <f t="shared" si="125"/>
        <v>89.484000000000009</v>
      </c>
      <c r="T1787" s="3">
        <v>44504</v>
      </c>
      <c r="U1787" s="8" t="s">
        <v>8754</v>
      </c>
      <c r="V1787" s="3">
        <v>44771</v>
      </c>
      <c r="W1787" s="8" t="s">
        <v>8755</v>
      </c>
      <c r="X1787" s="8">
        <v>37.6</v>
      </c>
      <c r="Y1787" s="10">
        <f t="shared" si="124"/>
        <v>3364.5984000000003</v>
      </c>
      <c r="Z1787" s="10">
        <f>IFERROR(INDEX(EFs!B:B,MATCH(P1787,EFs!A:A,0))*Dataset!Y1787/1000,0)</f>
        <v>3.0563773685679267</v>
      </c>
      <c r="AA1787">
        <v>32.708689</v>
      </c>
      <c r="AB1787">
        <v>-117.157847</v>
      </c>
      <c r="AC1787">
        <v>1</v>
      </c>
      <c r="AD1787" t="s">
        <v>18387</v>
      </c>
      <c r="AE1787">
        <v>325</v>
      </c>
      <c r="AF1787" t="s">
        <v>18876</v>
      </c>
      <c r="AI1787" t="s">
        <v>18389</v>
      </c>
      <c r="AJ1787" t="s">
        <v>18390</v>
      </c>
      <c r="AK1787" t="s">
        <v>18391</v>
      </c>
      <c r="AL1787">
        <v>92101</v>
      </c>
      <c r="AM1787" t="s">
        <v>18392</v>
      </c>
      <c r="AN1787" t="s">
        <v>2733</v>
      </c>
    </row>
    <row r="1788" spans="1:40" ht="57.6" x14ac:dyDescent="0.3">
      <c r="A1788" t="s">
        <v>8756</v>
      </c>
      <c r="B1788" s="2" t="s">
        <v>15</v>
      </c>
      <c r="C1788" s="3">
        <v>40025</v>
      </c>
      <c r="D1788" t="s">
        <v>193</v>
      </c>
      <c r="E1788" t="s">
        <v>8757</v>
      </c>
      <c r="F1788" t="s">
        <v>602</v>
      </c>
      <c r="G1788" t="s">
        <v>8758</v>
      </c>
      <c r="H1788" s="2" t="s">
        <v>3589</v>
      </c>
      <c r="I1788" s="2" t="s">
        <v>328</v>
      </c>
      <c r="J1788" s="1" t="s">
        <v>8759</v>
      </c>
      <c r="K1788" s="1">
        <f t="shared" si="122"/>
        <v>1</v>
      </c>
      <c r="L1788" s="1">
        <f t="shared" si="122"/>
        <v>0</v>
      </c>
      <c r="M1788" s="1">
        <f t="shared" si="122"/>
        <v>0</v>
      </c>
      <c r="N1788" s="1">
        <f t="shared" si="121"/>
        <v>0</v>
      </c>
      <c r="O1788" s="1">
        <f t="shared" si="123"/>
        <v>1</v>
      </c>
      <c r="P1788" s="1" t="s">
        <v>18346</v>
      </c>
      <c r="Q1788" s="1">
        <v>40</v>
      </c>
      <c r="R1788" s="1">
        <v>55</v>
      </c>
      <c r="S1788" s="9">
        <f t="shared" si="125"/>
        <v>40</v>
      </c>
      <c r="T1788" s="3">
        <v>44690</v>
      </c>
      <c r="U1788" s="8" t="s">
        <v>8760</v>
      </c>
      <c r="V1788" s="3">
        <v>44690</v>
      </c>
      <c r="W1788" s="8" t="s">
        <v>8761</v>
      </c>
      <c r="X1788" s="8">
        <v>1.7</v>
      </c>
      <c r="Y1788" s="10">
        <f t="shared" si="124"/>
        <v>68</v>
      </c>
      <c r="Z1788" s="10">
        <f>IFERROR(INDEX(EFs!B:B,MATCH(P1788,EFs!A:A,0))*Dataset!Y1788/1000,0)</f>
        <v>6.1770718628000001E-2</v>
      </c>
      <c r="AA1788">
        <v>32.619996999999998</v>
      </c>
      <c r="AB1788">
        <v>-116.766931</v>
      </c>
      <c r="AC1788">
        <v>1</v>
      </c>
      <c r="AD1788" t="s">
        <v>18387</v>
      </c>
      <c r="AE1788">
        <v>1136</v>
      </c>
      <c r="AF1788" t="s">
        <v>19233</v>
      </c>
      <c r="AG1788" t="s">
        <v>18582</v>
      </c>
      <c r="AI1788" t="s">
        <v>18814</v>
      </c>
      <c r="AJ1788" t="s">
        <v>18390</v>
      </c>
      <c r="AK1788" t="s">
        <v>18391</v>
      </c>
      <c r="AL1788">
        <v>91917</v>
      </c>
      <c r="AM1788" t="s">
        <v>18392</v>
      </c>
      <c r="AN1788" t="s">
        <v>18393</v>
      </c>
    </row>
    <row r="1789" spans="1:40" ht="28.8" x14ac:dyDescent="0.3">
      <c r="A1789" t="s">
        <v>8762</v>
      </c>
      <c r="B1789" s="2" t="s">
        <v>15</v>
      </c>
      <c r="C1789" s="3">
        <v>40025</v>
      </c>
      <c r="D1789" t="s">
        <v>25</v>
      </c>
      <c r="E1789" t="s">
        <v>8763</v>
      </c>
      <c r="F1789" t="s">
        <v>8764</v>
      </c>
      <c r="G1789" t="s">
        <v>8765</v>
      </c>
      <c r="H1789" s="2" t="s">
        <v>781</v>
      </c>
      <c r="I1789" s="2" t="s">
        <v>782</v>
      </c>
      <c r="J1789" s="1" t="s">
        <v>8766</v>
      </c>
      <c r="K1789" s="1">
        <f t="shared" si="122"/>
        <v>0</v>
      </c>
      <c r="L1789" s="1">
        <f t="shared" si="122"/>
        <v>0</v>
      </c>
      <c r="M1789" s="1">
        <f t="shared" si="122"/>
        <v>1</v>
      </c>
      <c r="N1789" s="1">
        <f t="shared" si="121"/>
        <v>0</v>
      </c>
      <c r="O1789" s="1">
        <f t="shared" si="123"/>
        <v>1</v>
      </c>
      <c r="P1789" s="1" t="s">
        <v>18348</v>
      </c>
      <c r="Q1789" s="1" t="s">
        <v>18355</v>
      </c>
      <c r="R1789" s="1">
        <v>96</v>
      </c>
      <c r="S1789" s="9">
        <f t="shared" si="125"/>
        <v>71.587199999999996</v>
      </c>
      <c r="T1789" s="8"/>
      <c r="U1789" s="8"/>
      <c r="V1789" s="8"/>
      <c r="W1789" s="8"/>
      <c r="X1789" s="8"/>
      <c r="Y1789" s="10">
        <f t="shared" si="124"/>
        <v>0</v>
      </c>
      <c r="Z1789" s="10">
        <f>IFERROR(INDEX(EFs!B:B,MATCH(P1789,EFs!A:A,0))*Dataset!Y1789/1000,0)</f>
        <v>0</v>
      </c>
      <c r="AA1789">
        <v>32.819270000000003</v>
      </c>
      <c r="AB1789">
        <v>-117.094027</v>
      </c>
      <c r="AC1789">
        <v>0.55000000000000004</v>
      </c>
      <c r="AD1789" t="s">
        <v>18429</v>
      </c>
      <c r="AE1789">
        <v>10807</v>
      </c>
      <c r="AF1789" t="s">
        <v>19234</v>
      </c>
      <c r="AI1789" t="s">
        <v>18389</v>
      </c>
      <c r="AJ1789" t="s">
        <v>18390</v>
      </c>
      <c r="AK1789" t="s">
        <v>18391</v>
      </c>
      <c r="AL1789">
        <v>92124</v>
      </c>
      <c r="AM1789" t="s">
        <v>18392</v>
      </c>
      <c r="AN1789" t="s">
        <v>18407</v>
      </c>
    </row>
    <row r="1790" spans="1:40" ht="28.8" x14ac:dyDescent="0.3">
      <c r="A1790" t="s">
        <v>8767</v>
      </c>
      <c r="B1790" s="2" t="s">
        <v>15</v>
      </c>
      <c r="C1790" s="3">
        <v>40025</v>
      </c>
      <c r="D1790" t="s">
        <v>25</v>
      </c>
      <c r="E1790" t="s">
        <v>8768</v>
      </c>
      <c r="G1790" t="s">
        <v>8769</v>
      </c>
      <c r="H1790" s="2" t="s">
        <v>383</v>
      </c>
      <c r="I1790" s="2" t="s">
        <v>306</v>
      </c>
      <c r="J1790" s="1" t="s">
        <v>8770</v>
      </c>
      <c r="K1790" s="1">
        <f t="shared" si="122"/>
        <v>1</v>
      </c>
      <c r="L1790" s="1">
        <f t="shared" si="122"/>
        <v>0</v>
      </c>
      <c r="M1790" s="1">
        <f t="shared" si="122"/>
        <v>0</v>
      </c>
      <c r="N1790" s="1">
        <f t="shared" si="121"/>
        <v>0</v>
      </c>
      <c r="O1790" s="1">
        <f t="shared" si="123"/>
        <v>1</v>
      </c>
      <c r="P1790" s="1" t="s">
        <v>18346</v>
      </c>
      <c r="Q1790" s="1">
        <v>60</v>
      </c>
      <c r="R1790" s="1">
        <v>100</v>
      </c>
      <c r="S1790" s="9">
        <f t="shared" si="125"/>
        <v>60</v>
      </c>
      <c r="T1790" s="8"/>
      <c r="U1790" s="8"/>
      <c r="V1790" s="8"/>
      <c r="W1790" s="8"/>
      <c r="X1790" s="8"/>
      <c r="Y1790" s="10">
        <f t="shared" si="124"/>
        <v>0</v>
      </c>
      <c r="Z1790" s="10">
        <f>IFERROR(INDEX(EFs!B:B,MATCH(P1790,EFs!A:A,0))*Dataset!Y1790/1000,0)</f>
        <v>0</v>
      </c>
      <c r="AA1790">
        <v>32.748407</v>
      </c>
      <c r="AB1790">
        <v>-116.92552499999999</v>
      </c>
      <c r="AC1790">
        <v>1</v>
      </c>
      <c r="AD1790" t="s">
        <v>18387</v>
      </c>
      <c r="AE1790">
        <v>2249</v>
      </c>
      <c r="AF1790" t="s">
        <v>18463</v>
      </c>
      <c r="AI1790" t="s">
        <v>18449</v>
      </c>
      <c r="AJ1790" t="s">
        <v>18390</v>
      </c>
      <c r="AK1790" t="s">
        <v>18391</v>
      </c>
      <c r="AL1790">
        <v>92019</v>
      </c>
      <c r="AM1790" t="s">
        <v>18392</v>
      </c>
      <c r="AN1790" t="s">
        <v>18393</v>
      </c>
    </row>
    <row r="1791" spans="1:40" ht="28.8" x14ac:dyDescent="0.3">
      <c r="A1791" t="s">
        <v>8771</v>
      </c>
      <c r="B1791" s="2" t="s">
        <v>15</v>
      </c>
      <c r="C1791" s="3">
        <v>40025</v>
      </c>
      <c r="D1791" t="s">
        <v>25</v>
      </c>
      <c r="E1791" t="s">
        <v>8768</v>
      </c>
      <c r="G1791" t="s">
        <v>8769</v>
      </c>
      <c r="H1791" s="2" t="s">
        <v>383</v>
      </c>
      <c r="I1791" s="2" t="s">
        <v>306</v>
      </c>
      <c r="J1791" s="1" t="s">
        <v>8772</v>
      </c>
      <c r="K1791" s="1">
        <f t="shared" si="122"/>
        <v>0</v>
      </c>
      <c r="L1791" s="1">
        <f t="shared" si="122"/>
        <v>0</v>
      </c>
      <c r="M1791" s="1">
        <f t="shared" si="122"/>
        <v>0</v>
      </c>
      <c r="N1791" s="1">
        <f t="shared" si="121"/>
        <v>1</v>
      </c>
      <c r="O1791" s="1">
        <f t="shared" si="123"/>
        <v>1</v>
      </c>
      <c r="P1791" s="1" t="s">
        <v>18347</v>
      </c>
      <c r="Q1791" s="1" t="s">
        <v>18355</v>
      </c>
      <c r="R1791" s="1" t="s">
        <v>18352</v>
      </c>
      <c r="S1791" s="9" t="str">
        <f t="shared" si="125"/>
        <v>Unknown</v>
      </c>
      <c r="T1791" s="8"/>
      <c r="U1791" s="8"/>
      <c r="V1791" s="8"/>
      <c r="W1791" s="8"/>
      <c r="X1791" s="8"/>
      <c r="Y1791" s="10" t="e">
        <f t="shared" si="124"/>
        <v>#VALUE!</v>
      </c>
      <c r="Z1791" s="10">
        <f>IFERROR(INDEX(EFs!B:B,MATCH(P1791,EFs!A:A,0))*Dataset!Y1791/1000,0)</f>
        <v>0</v>
      </c>
      <c r="AA1791">
        <v>32.748407</v>
      </c>
      <c r="AB1791">
        <v>-116.92552499999999</v>
      </c>
      <c r="AC1791">
        <v>1</v>
      </c>
      <c r="AD1791" t="s">
        <v>18387</v>
      </c>
      <c r="AE1791">
        <v>2249</v>
      </c>
      <c r="AF1791" t="s">
        <v>18463</v>
      </c>
      <c r="AI1791" t="s">
        <v>18449</v>
      </c>
      <c r="AJ1791" t="s">
        <v>18390</v>
      </c>
      <c r="AK1791" t="s">
        <v>18391</v>
      </c>
      <c r="AL1791">
        <v>92019</v>
      </c>
      <c r="AM1791" t="s">
        <v>18392</v>
      </c>
      <c r="AN1791" t="s">
        <v>18393</v>
      </c>
    </row>
    <row r="1792" spans="1:40" ht="28.8" x14ac:dyDescent="0.3">
      <c r="A1792" t="s">
        <v>8773</v>
      </c>
      <c r="B1792" s="2" t="s">
        <v>15</v>
      </c>
      <c r="C1792" s="3">
        <v>40025</v>
      </c>
      <c r="D1792" t="s">
        <v>25</v>
      </c>
      <c r="E1792" t="s">
        <v>8768</v>
      </c>
      <c r="G1792" t="s">
        <v>8769</v>
      </c>
      <c r="H1792" s="2" t="s">
        <v>383</v>
      </c>
      <c r="I1792" s="2" t="s">
        <v>306</v>
      </c>
      <c r="J1792" s="1" t="s">
        <v>8774</v>
      </c>
      <c r="K1792" s="1">
        <f t="shared" si="122"/>
        <v>0</v>
      </c>
      <c r="L1792" s="1">
        <f t="shared" si="122"/>
        <v>0</v>
      </c>
      <c r="M1792" s="1">
        <f t="shared" si="122"/>
        <v>0</v>
      </c>
      <c r="N1792" s="1">
        <f t="shared" si="121"/>
        <v>1</v>
      </c>
      <c r="O1792" s="1">
        <f t="shared" si="123"/>
        <v>1</v>
      </c>
      <c r="P1792" s="1" t="s">
        <v>18347</v>
      </c>
      <c r="Q1792" s="1" t="s">
        <v>18355</v>
      </c>
      <c r="R1792" s="1">
        <v>120</v>
      </c>
      <c r="S1792" s="9">
        <f t="shared" si="125"/>
        <v>89.484000000000009</v>
      </c>
      <c r="T1792" s="8"/>
      <c r="U1792" s="8"/>
      <c r="V1792" s="8"/>
      <c r="W1792" s="8"/>
      <c r="X1792" s="8"/>
      <c r="Y1792" s="10">
        <f t="shared" si="124"/>
        <v>0</v>
      </c>
      <c r="Z1792" s="10">
        <f>IFERROR(INDEX(EFs!B:B,MATCH(P1792,EFs!A:A,0))*Dataset!Y1792/1000,0)</f>
        <v>0</v>
      </c>
      <c r="AA1792">
        <v>32.748407</v>
      </c>
      <c r="AB1792">
        <v>-116.92552499999999</v>
      </c>
      <c r="AC1792">
        <v>1</v>
      </c>
      <c r="AD1792" t="s">
        <v>18387</v>
      </c>
      <c r="AE1792">
        <v>2249</v>
      </c>
      <c r="AF1792" t="s">
        <v>18463</v>
      </c>
      <c r="AI1792" t="s">
        <v>18449</v>
      </c>
      <c r="AJ1792" t="s">
        <v>18390</v>
      </c>
      <c r="AK1792" t="s">
        <v>18391</v>
      </c>
      <c r="AL1792">
        <v>92019</v>
      </c>
      <c r="AM1792" t="s">
        <v>18392</v>
      </c>
      <c r="AN1792" t="s">
        <v>18393</v>
      </c>
    </row>
    <row r="1793" spans="1:40" ht="43.2" x14ac:dyDescent="0.3">
      <c r="A1793" t="s">
        <v>8775</v>
      </c>
      <c r="B1793" s="2" t="s">
        <v>15</v>
      </c>
      <c r="C1793" s="3">
        <v>40025</v>
      </c>
      <c r="D1793" t="s">
        <v>16</v>
      </c>
      <c r="E1793" t="s">
        <v>5592</v>
      </c>
      <c r="F1793" t="s">
        <v>27</v>
      </c>
      <c r="G1793" t="s">
        <v>5593</v>
      </c>
      <c r="H1793" s="2" t="s">
        <v>19</v>
      </c>
      <c r="I1793" s="2" t="s">
        <v>20</v>
      </c>
      <c r="J1793" s="1" t="s">
        <v>8776</v>
      </c>
      <c r="K1793" s="1">
        <f t="shared" si="122"/>
        <v>1</v>
      </c>
      <c r="L1793" s="1">
        <f t="shared" si="122"/>
        <v>0</v>
      </c>
      <c r="M1793" s="1">
        <f t="shared" si="122"/>
        <v>0</v>
      </c>
      <c r="N1793" s="1">
        <f t="shared" si="121"/>
        <v>0</v>
      </c>
      <c r="O1793" s="1">
        <f t="shared" si="123"/>
        <v>1</v>
      </c>
      <c r="P1793" s="1" t="s">
        <v>18346</v>
      </c>
      <c r="Q1793" s="1" t="s">
        <v>18355</v>
      </c>
      <c r="R1793" s="1">
        <v>443</v>
      </c>
      <c r="S1793" s="9">
        <f t="shared" si="125"/>
        <v>330.3451</v>
      </c>
      <c r="T1793" s="8"/>
      <c r="U1793" s="8"/>
      <c r="V1793" s="8"/>
      <c r="W1793" s="8"/>
      <c r="X1793" s="8"/>
      <c r="Y1793" s="10">
        <f t="shared" si="124"/>
        <v>0</v>
      </c>
      <c r="Z1793" s="10">
        <f>IFERROR(INDEX(EFs!B:B,MATCH(P1793,EFs!A:A,0))*Dataset!Y1793/1000,0)</f>
        <v>0</v>
      </c>
      <c r="AA1793">
        <v>32.721356999999998</v>
      </c>
      <c r="AB1793">
        <v>-117.157028</v>
      </c>
      <c r="AC1793">
        <v>1</v>
      </c>
      <c r="AD1793" t="s">
        <v>18387</v>
      </c>
      <c r="AE1793">
        <v>850</v>
      </c>
      <c r="AF1793" t="s">
        <v>18617</v>
      </c>
      <c r="AI1793" t="s">
        <v>18389</v>
      </c>
      <c r="AJ1793" t="s">
        <v>18390</v>
      </c>
      <c r="AK1793" t="s">
        <v>18391</v>
      </c>
      <c r="AL1793">
        <v>92101</v>
      </c>
      <c r="AM1793" t="s">
        <v>18392</v>
      </c>
      <c r="AN1793" t="s">
        <v>18393</v>
      </c>
    </row>
    <row r="1794" spans="1:40" ht="43.2" x14ac:dyDescent="0.3">
      <c r="A1794" t="s">
        <v>8777</v>
      </c>
      <c r="B1794" s="2" t="s">
        <v>15</v>
      </c>
      <c r="C1794" s="3">
        <v>40025</v>
      </c>
      <c r="D1794" t="s">
        <v>16</v>
      </c>
      <c r="E1794" t="s">
        <v>4604</v>
      </c>
      <c r="F1794" t="s">
        <v>27</v>
      </c>
      <c r="G1794" t="s">
        <v>4605</v>
      </c>
      <c r="H1794" s="2" t="s">
        <v>19</v>
      </c>
      <c r="I1794" s="2" t="s">
        <v>20</v>
      </c>
      <c r="J1794" s="1" t="s">
        <v>8778</v>
      </c>
      <c r="K1794" s="1">
        <f t="shared" si="122"/>
        <v>1</v>
      </c>
      <c r="L1794" s="1">
        <f t="shared" si="122"/>
        <v>0</v>
      </c>
      <c r="M1794" s="1">
        <f t="shared" si="122"/>
        <v>0</v>
      </c>
      <c r="N1794" s="1">
        <f t="shared" si="122"/>
        <v>0</v>
      </c>
      <c r="O1794" s="1">
        <f t="shared" si="123"/>
        <v>1</v>
      </c>
      <c r="P1794" s="1" t="s">
        <v>18346</v>
      </c>
      <c r="Q1794" s="1" t="s">
        <v>18355</v>
      </c>
      <c r="R1794" s="1">
        <v>160</v>
      </c>
      <c r="S1794" s="9">
        <f t="shared" si="125"/>
        <v>119.31200000000001</v>
      </c>
      <c r="T1794" s="3">
        <v>44491</v>
      </c>
      <c r="U1794" s="8" t="s">
        <v>833</v>
      </c>
      <c r="V1794" s="3">
        <v>44740</v>
      </c>
      <c r="W1794" s="8" t="s">
        <v>4608</v>
      </c>
      <c r="X1794" s="8">
        <v>44.8</v>
      </c>
      <c r="Y1794" s="10">
        <f t="shared" si="124"/>
        <v>5345.1776</v>
      </c>
      <c r="Z1794" s="10">
        <f>IFERROR(INDEX(EFs!B:B,MATCH(P1794,EFs!A:A,0))*Dataset!Y1794/1000,0)</f>
        <v>4.8555214933277693</v>
      </c>
      <c r="AA1794">
        <v>32.708629000000002</v>
      </c>
      <c r="AB1794">
        <v>-117.15964700000001</v>
      </c>
      <c r="AC1794">
        <v>1</v>
      </c>
      <c r="AD1794" t="s">
        <v>18387</v>
      </c>
      <c r="AE1794">
        <v>530</v>
      </c>
      <c r="AF1794" t="s">
        <v>18691</v>
      </c>
      <c r="AI1794" t="s">
        <v>18389</v>
      </c>
      <c r="AJ1794" t="s">
        <v>18390</v>
      </c>
      <c r="AK1794" t="s">
        <v>18391</v>
      </c>
      <c r="AL1794">
        <v>92101</v>
      </c>
      <c r="AM1794" t="s">
        <v>18392</v>
      </c>
      <c r="AN1794" t="s">
        <v>18393</v>
      </c>
    </row>
    <row r="1795" spans="1:40" ht="43.2" x14ac:dyDescent="0.3">
      <c r="A1795" t="s">
        <v>8779</v>
      </c>
      <c r="B1795" s="2" t="s">
        <v>15</v>
      </c>
      <c r="C1795" s="3">
        <v>40025</v>
      </c>
      <c r="D1795" t="s">
        <v>25</v>
      </c>
      <c r="E1795" t="s">
        <v>8780</v>
      </c>
      <c r="F1795" t="s">
        <v>1187</v>
      </c>
      <c r="G1795" t="s">
        <v>8781</v>
      </c>
      <c r="H1795" s="2" t="s">
        <v>372</v>
      </c>
      <c r="I1795" s="2" t="s">
        <v>62</v>
      </c>
      <c r="J1795" s="1" t="s">
        <v>8782</v>
      </c>
      <c r="K1795" s="1">
        <f t="shared" ref="K1795:N1858" si="126">IFERROR(IF(SEARCH(K$1,$J1795)&gt;0,1),0)</f>
        <v>1</v>
      </c>
      <c r="L1795" s="1">
        <f t="shared" si="126"/>
        <v>0</v>
      </c>
      <c r="M1795" s="1">
        <f t="shared" si="126"/>
        <v>0</v>
      </c>
      <c r="N1795" s="1">
        <f t="shared" si="126"/>
        <v>0</v>
      </c>
      <c r="O1795" s="1">
        <f t="shared" ref="O1795:O1858" si="127">SUM(K1795:N1795)</f>
        <v>1</v>
      </c>
      <c r="P1795" s="1" t="s">
        <v>18346</v>
      </c>
      <c r="Q1795" s="1" t="s">
        <v>18355</v>
      </c>
      <c r="R1795" s="1">
        <v>66</v>
      </c>
      <c r="S1795" s="9">
        <f t="shared" si="125"/>
        <v>49.216200000000001</v>
      </c>
      <c r="T1795" s="8"/>
      <c r="U1795" s="8"/>
      <c r="V1795" s="8"/>
      <c r="W1795" s="8"/>
      <c r="X1795" s="8"/>
      <c r="Y1795" s="10">
        <f t="shared" ref="Y1795:Y1858" si="128">X1795*S1795</f>
        <v>0</v>
      </c>
      <c r="Z1795" s="10">
        <f>IFERROR(INDEX(EFs!B:B,MATCH(P1795,EFs!A:A,0))*Dataset!Y1795/1000,0)</f>
        <v>0</v>
      </c>
      <c r="AA1795">
        <v>32.781573999999999</v>
      </c>
      <c r="AB1795">
        <v>-117.144773</v>
      </c>
      <c r="AC1795">
        <v>0.74</v>
      </c>
      <c r="AD1795" t="s">
        <v>18429</v>
      </c>
      <c r="AE1795">
        <v>2711</v>
      </c>
      <c r="AF1795" t="s">
        <v>19235</v>
      </c>
      <c r="AI1795" t="s">
        <v>18389</v>
      </c>
      <c r="AJ1795" t="s">
        <v>18390</v>
      </c>
      <c r="AK1795" t="s">
        <v>18391</v>
      </c>
      <c r="AL1795">
        <v>92108</v>
      </c>
      <c r="AM1795" t="s">
        <v>18392</v>
      </c>
      <c r="AN1795" t="s">
        <v>2733</v>
      </c>
    </row>
    <row r="1796" spans="1:40" ht="43.2" x14ac:dyDescent="0.3">
      <c r="A1796" t="s">
        <v>8783</v>
      </c>
      <c r="B1796" s="2" t="s">
        <v>15</v>
      </c>
      <c r="C1796" s="3">
        <v>40025</v>
      </c>
      <c r="D1796" t="s">
        <v>16</v>
      </c>
      <c r="E1796" t="s">
        <v>8784</v>
      </c>
      <c r="F1796" t="s">
        <v>8785</v>
      </c>
      <c r="G1796" t="s">
        <v>8786</v>
      </c>
      <c r="H1796" s="2" t="s">
        <v>52</v>
      </c>
      <c r="I1796" s="2" t="s">
        <v>53</v>
      </c>
      <c r="J1796" s="1" t="s">
        <v>8787</v>
      </c>
      <c r="K1796" s="1">
        <f t="shared" si="126"/>
        <v>0</v>
      </c>
      <c r="L1796" s="1">
        <f t="shared" si="126"/>
        <v>0</v>
      </c>
      <c r="M1796" s="1">
        <f t="shared" si="126"/>
        <v>0</v>
      </c>
      <c r="N1796" s="1">
        <f t="shared" si="126"/>
        <v>1</v>
      </c>
      <c r="O1796" s="1">
        <f t="shared" si="127"/>
        <v>1</v>
      </c>
      <c r="P1796" s="1" t="s">
        <v>18347</v>
      </c>
      <c r="Q1796" s="1">
        <v>45</v>
      </c>
      <c r="R1796" s="1">
        <v>75</v>
      </c>
      <c r="S1796" s="9">
        <f t="shared" ref="S1796:S1859" si="129">IFERROR(IF(Q1796&lt;&gt;"",Q1796,R1796*0.7457),"Unknown")</f>
        <v>45</v>
      </c>
      <c r="T1796" s="3">
        <v>44476</v>
      </c>
      <c r="U1796" s="8" t="s">
        <v>8788</v>
      </c>
      <c r="V1796" s="3">
        <v>44476</v>
      </c>
      <c r="W1796" s="8" t="s">
        <v>8789</v>
      </c>
      <c r="X1796" s="8">
        <v>49.4</v>
      </c>
      <c r="Y1796" s="10">
        <f t="shared" si="128"/>
        <v>2223</v>
      </c>
      <c r="Z1796" s="10">
        <f>IFERROR(INDEX(EFs!B:B,MATCH(P1796,EFs!A:A,0))*Dataset!Y1796/1000,0)</f>
        <v>1.8315296999999999</v>
      </c>
      <c r="AA1796">
        <v>33.380043000000001</v>
      </c>
      <c r="AB1796">
        <v>-116.705669</v>
      </c>
      <c r="AC1796">
        <v>1</v>
      </c>
      <c r="AD1796" t="s">
        <v>18394</v>
      </c>
      <c r="AE1796">
        <v>28962</v>
      </c>
      <c r="AF1796" t="s">
        <v>19236</v>
      </c>
      <c r="AI1796" t="s">
        <v>18401</v>
      </c>
      <c r="AJ1796" t="s">
        <v>18390</v>
      </c>
      <c r="AK1796" t="s">
        <v>18391</v>
      </c>
      <c r="AL1796">
        <v>92086</v>
      </c>
      <c r="AM1796" t="s">
        <v>18392</v>
      </c>
      <c r="AN1796" t="s">
        <v>18397</v>
      </c>
    </row>
    <row r="1797" spans="1:40" ht="57.6" x14ac:dyDescent="0.3">
      <c r="A1797" t="s">
        <v>8790</v>
      </c>
      <c r="B1797" s="2" t="s">
        <v>15</v>
      </c>
      <c r="C1797" s="3">
        <v>40025</v>
      </c>
      <c r="D1797" t="s">
        <v>193</v>
      </c>
      <c r="E1797" t="s">
        <v>8791</v>
      </c>
      <c r="F1797" t="s">
        <v>72</v>
      </c>
      <c r="G1797" t="s">
        <v>8792</v>
      </c>
      <c r="H1797" s="2" t="s">
        <v>106</v>
      </c>
      <c r="I1797" s="2" t="s">
        <v>107</v>
      </c>
      <c r="J1797" s="1" t="s">
        <v>8793</v>
      </c>
      <c r="K1797" s="1">
        <f t="shared" si="126"/>
        <v>1</v>
      </c>
      <c r="L1797" s="1">
        <f t="shared" si="126"/>
        <v>0</v>
      </c>
      <c r="M1797" s="1">
        <f t="shared" si="126"/>
        <v>0</v>
      </c>
      <c r="N1797" s="1">
        <f t="shared" si="126"/>
        <v>0</v>
      </c>
      <c r="O1797" s="1">
        <f t="shared" si="127"/>
        <v>1</v>
      </c>
      <c r="P1797" s="1" t="s">
        <v>18346</v>
      </c>
      <c r="Q1797" s="1">
        <v>600</v>
      </c>
      <c r="R1797" s="1">
        <v>900</v>
      </c>
      <c r="S1797" s="9">
        <f t="shared" si="129"/>
        <v>600</v>
      </c>
      <c r="T1797" s="3">
        <v>44562</v>
      </c>
      <c r="U1797" s="8" t="s">
        <v>7751</v>
      </c>
      <c r="V1797" s="3">
        <v>44562</v>
      </c>
      <c r="W1797" s="8" t="s">
        <v>7154</v>
      </c>
      <c r="X1797" s="8">
        <v>4.7</v>
      </c>
      <c r="Y1797" s="10">
        <f t="shared" si="128"/>
        <v>2820</v>
      </c>
      <c r="Z1797" s="10">
        <f>IFERROR(INDEX(EFs!B:B,MATCH(P1797,EFs!A:A,0))*Dataset!Y1797/1000,0)</f>
        <v>2.56166803722</v>
      </c>
      <c r="AA1797">
        <v>32.827309</v>
      </c>
      <c r="AB1797">
        <v>-117.14197900000001</v>
      </c>
      <c r="AC1797">
        <v>1</v>
      </c>
      <c r="AD1797" t="s">
        <v>18387</v>
      </c>
      <c r="AE1797">
        <v>8620</v>
      </c>
      <c r="AF1797" t="s">
        <v>18803</v>
      </c>
      <c r="AI1797" t="s">
        <v>18389</v>
      </c>
      <c r="AJ1797" t="s">
        <v>18390</v>
      </c>
      <c r="AK1797" t="s">
        <v>18391</v>
      </c>
      <c r="AL1797">
        <v>92123</v>
      </c>
      <c r="AM1797" t="s">
        <v>18392</v>
      </c>
      <c r="AN1797" t="s">
        <v>18393</v>
      </c>
    </row>
    <row r="1798" spans="1:40" ht="43.2" x14ac:dyDescent="0.3">
      <c r="A1798" t="s">
        <v>8794</v>
      </c>
      <c r="B1798" s="2" t="s">
        <v>15</v>
      </c>
      <c r="C1798" s="3">
        <v>40025</v>
      </c>
      <c r="D1798" t="s">
        <v>193</v>
      </c>
      <c r="E1798" t="s">
        <v>8795</v>
      </c>
      <c r="F1798" t="s">
        <v>8796</v>
      </c>
      <c r="G1798" t="s">
        <v>8797</v>
      </c>
      <c r="H1798" s="2" t="s">
        <v>19</v>
      </c>
      <c r="I1798" s="2" t="s">
        <v>20</v>
      </c>
      <c r="J1798" s="1" t="s">
        <v>8798</v>
      </c>
      <c r="K1798" s="1">
        <f t="shared" si="126"/>
        <v>1</v>
      </c>
      <c r="L1798" s="1">
        <f t="shared" si="126"/>
        <v>0</v>
      </c>
      <c r="M1798" s="1">
        <f t="shared" si="126"/>
        <v>0</v>
      </c>
      <c r="N1798" s="1">
        <f t="shared" si="126"/>
        <v>0</v>
      </c>
      <c r="O1798" s="1">
        <f t="shared" si="127"/>
        <v>1</v>
      </c>
      <c r="P1798" s="1" t="s">
        <v>18346</v>
      </c>
      <c r="Q1798" s="1" t="s">
        <v>18355</v>
      </c>
      <c r="R1798" s="1">
        <v>350</v>
      </c>
      <c r="S1798" s="9">
        <f t="shared" si="129"/>
        <v>260.995</v>
      </c>
      <c r="T1798" s="3">
        <v>44539</v>
      </c>
      <c r="U1798" s="8" t="s">
        <v>8799</v>
      </c>
      <c r="V1798" s="3">
        <v>44729</v>
      </c>
      <c r="W1798" s="8" t="s">
        <v>8800</v>
      </c>
      <c r="X1798" s="8">
        <v>22.5</v>
      </c>
      <c r="Y1798" s="10">
        <f t="shared" si="128"/>
        <v>5872.3874999999998</v>
      </c>
      <c r="Z1798" s="10">
        <f>IFERROR(INDEX(EFs!B:B,MATCH(P1798,EFs!A:A,0))*Dataset!Y1798/1000,0)</f>
        <v>5.3344352343688879</v>
      </c>
      <c r="AA1798">
        <v>32.612915000000001</v>
      </c>
      <c r="AB1798">
        <v>-117.077682</v>
      </c>
      <c r="AC1798">
        <v>1</v>
      </c>
      <c r="AD1798" t="s">
        <v>18394</v>
      </c>
      <c r="AE1798">
        <v>1047</v>
      </c>
      <c r="AF1798" t="s">
        <v>18544</v>
      </c>
      <c r="AI1798" t="s">
        <v>18389</v>
      </c>
      <c r="AJ1798" t="s">
        <v>18390</v>
      </c>
      <c r="AK1798" t="s">
        <v>18391</v>
      </c>
      <c r="AL1798">
        <v>92101</v>
      </c>
      <c r="AM1798" t="s">
        <v>18392</v>
      </c>
      <c r="AN1798" t="s">
        <v>18397</v>
      </c>
    </row>
    <row r="1799" spans="1:40" ht="43.2" x14ac:dyDescent="0.3">
      <c r="A1799" t="s">
        <v>8801</v>
      </c>
      <c r="B1799" s="2" t="s">
        <v>15</v>
      </c>
      <c r="C1799" s="3">
        <v>40025</v>
      </c>
      <c r="D1799" t="s">
        <v>193</v>
      </c>
      <c r="E1799" t="s">
        <v>8802</v>
      </c>
      <c r="F1799" t="s">
        <v>8803</v>
      </c>
      <c r="G1799" t="s">
        <v>8804</v>
      </c>
      <c r="H1799" s="2" t="s">
        <v>19</v>
      </c>
      <c r="I1799" s="2" t="s">
        <v>20</v>
      </c>
      <c r="J1799" s="1" t="s">
        <v>8805</v>
      </c>
      <c r="K1799" s="1">
        <f t="shared" si="126"/>
        <v>1</v>
      </c>
      <c r="L1799" s="1">
        <f t="shared" si="126"/>
        <v>0</v>
      </c>
      <c r="M1799" s="1">
        <f t="shared" si="126"/>
        <v>0</v>
      </c>
      <c r="N1799" s="1">
        <f t="shared" si="126"/>
        <v>0</v>
      </c>
      <c r="O1799" s="1">
        <f t="shared" si="127"/>
        <v>1</v>
      </c>
      <c r="P1799" s="1" t="s">
        <v>18346</v>
      </c>
      <c r="Q1799" s="1">
        <v>80</v>
      </c>
      <c r="R1799" s="1">
        <v>170</v>
      </c>
      <c r="S1799" s="9">
        <f t="shared" si="129"/>
        <v>80</v>
      </c>
      <c r="T1799" s="3">
        <v>44561</v>
      </c>
      <c r="U1799" s="8" t="s">
        <v>8806</v>
      </c>
      <c r="V1799" s="3">
        <v>44603</v>
      </c>
      <c r="W1799" s="8" t="s">
        <v>8807</v>
      </c>
      <c r="X1799" s="8">
        <v>7.8</v>
      </c>
      <c r="Y1799" s="10">
        <f t="shared" si="128"/>
        <v>624</v>
      </c>
      <c r="Z1799" s="10">
        <f>IFERROR(INDEX(EFs!B:B,MATCH(P1799,EFs!A:A,0))*Dataset!Y1799/1000,0)</f>
        <v>0.56683718270400008</v>
      </c>
      <c r="AA1799">
        <v>32.714302000000004</v>
      </c>
      <c r="AB1799">
        <v>-117.161376</v>
      </c>
      <c r="AC1799">
        <v>1</v>
      </c>
      <c r="AD1799" t="s">
        <v>18387</v>
      </c>
      <c r="AE1799">
        <v>868</v>
      </c>
      <c r="AF1799" t="s">
        <v>18641</v>
      </c>
      <c r="AI1799" t="s">
        <v>18389</v>
      </c>
      <c r="AJ1799" t="s">
        <v>18390</v>
      </c>
      <c r="AK1799" t="s">
        <v>18391</v>
      </c>
      <c r="AL1799">
        <v>92101</v>
      </c>
      <c r="AM1799" t="s">
        <v>18392</v>
      </c>
      <c r="AN1799" t="s">
        <v>18393</v>
      </c>
    </row>
    <row r="1800" spans="1:40" ht="43.2" x14ac:dyDescent="0.3">
      <c r="A1800" t="s">
        <v>8808</v>
      </c>
      <c r="B1800" s="2" t="s">
        <v>15</v>
      </c>
      <c r="C1800" s="3">
        <v>40025</v>
      </c>
      <c r="D1800" t="s">
        <v>193</v>
      </c>
      <c r="E1800" t="s">
        <v>8809</v>
      </c>
      <c r="F1800" t="s">
        <v>72</v>
      </c>
      <c r="G1800" t="s">
        <v>8810</v>
      </c>
      <c r="H1800" s="2" t="s">
        <v>397</v>
      </c>
      <c r="I1800" s="2" t="s">
        <v>75</v>
      </c>
      <c r="J1800" s="1" t="s">
        <v>8811</v>
      </c>
      <c r="K1800" s="1">
        <f t="shared" si="126"/>
        <v>1</v>
      </c>
      <c r="L1800" s="1">
        <f t="shared" si="126"/>
        <v>0</v>
      </c>
      <c r="M1800" s="1">
        <f t="shared" si="126"/>
        <v>0</v>
      </c>
      <c r="N1800" s="1">
        <f t="shared" si="126"/>
        <v>0</v>
      </c>
      <c r="O1800" s="1">
        <f t="shared" si="127"/>
        <v>1</v>
      </c>
      <c r="P1800" s="1" t="s">
        <v>18346</v>
      </c>
      <c r="Q1800" s="1">
        <v>125</v>
      </c>
      <c r="R1800" s="1">
        <v>207</v>
      </c>
      <c r="S1800" s="9">
        <f t="shared" si="129"/>
        <v>125</v>
      </c>
      <c r="T1800" s="8"/>
      <c r="U1800" s="8"/>
      <c r="V1800" s="8"/>
      <c r="W1800" s="8"/>
      <c r="X1800" s="8"/>
      <c r="Y1800" s="10">
        <f t="shared" si="128"/>
        <v>0</v>
      </c>
      <c r="Z1800" s="10">
        <f>IFERROR(INDEX(EFs!B:B,MATCH(P1800,EFs!A:A,0))*Dataset!Y1800/1000,0)</f>
        <v>0</v>
      </c>
      <c r="AA1800">
        <v>33.102581999999998</v>
      </c>
      <c r="AB1800">
        <v>-117.2184</v>
      </c>
      <c r="AC1800">
        <v>1</v>
      </c>
      <c r="AD1800" t="s">
        <v>18387</v>
      </c>
      <c r="AE1800">
        <v>1943</v>
      </c>
      <c r="AF1800" t="s">
        <v>19237</v>
      </c>
      <c r="AI1800" t="s">
        <v>18466</v>
      </c>
      <c r="AJ1800" t="s">
        <v>18390</v>
      </c>
      <c r="AK1800" t="s">
        <v>18391</v>
      </c>
      <c r="AL1800">
        <v>92078</v>
      </c>
      <c r="AM1800" t="s">
        <v>18392</v>
      </c>
      <c r="AN1800" t="s">
        <v>18393</v>
      </c>
    </row>
    <row r="1801" spans="1:40" ht="43.2" x14ac:dyDescent="0.3">
      <c r="A1801" t="s">
        <v>8812</v>
      </c>
      <c r="B1801" s="2" t="s">
        <v>15</v>
      </c>
      <c r="C1801" s="3">
        <v>40025</v>
      </c>
      <c r="D1801" t="s">
        <v>193</v>
      </c>
      <c r="E1801" t="s">
        <v>8813</v>
      </c>
      <c r="F1801" t="s">
        <v>8814</v>
      </c>
      <c r="G1801" t="s">
        <v>8815</v>
      </c>
      <c r="H1801" s="2" t="s">
        <v>19</v>
      </c>
      <c r="I1801" s="2" t="s">
        <v>20</v>
      </c>
      <c r="J1801" s="1" t="s">
        <v>8816</v>
      </c>
      <c r="K1801" s="1">
        <f t="shared" si="126"/>
        <v>1</v>
      </c>
      <c r="L1801" s="1">
        <f t="shared" si="126"/>
        <v>0</v>
      </c>
      <c r="M1801" s="1">
        <f t="shared" si="126"/>
        <v>0</v>
      </c>
      <c r="N1801" s="1">
        <f t="shared" si="126"/>
        <v>0</v>
      </c>
      <c r="O1801" s="1">
        <f t="shared" si="127"/>
        <v>1</v>
      </c>
      <c r="P1801" s="1" t="s">
        <v>18346</v>
      </c>
      <c r="Q1801" s="1">
        <v>350</v>
      </c>
      <c r="R1801" s="1">
        <v>538</v>
      </c>
      <c r="S1801" s="9">
        <f t="shared" si="129"/>
        <v>350</v>
      </c>
      <c r="T1801" s="3">
        <v>44387</v>
      </c>
      <c r="U1801" s="8" t="s">
        <v>8817</v>
      </c>
      <c r="V1801" s="3">
        <v>44652</v>
      </c>
      <c r="W1801" s="8" t="s">
        <v>8818</v>
      </c>
      <c r="X1801" s="8">
        <v>11.8</v>
      </c>
      <c r="Y1801" s="10">
        <f t="shared" si="128"/>
        <v>4130</v>
      </c>
      <c r="Z1801" s="10">
        <f>IFERROR(INDEX(EFs!B:B,MATCH(P1801,EFs!A:A,0))*Dataset!Y1801/1000,0)</f>
        <v>3.7516627637300002</v>
      </c>
      <c r="AA1801">
        <v>32.718716999999998</v>
      </c>
      <c r="AB1801">
        <v>-117.157978</v>
      </c>
      <c r="AC1801">
        <v>1</v>
      </c>
      <c r="AD1801" t="s">
        <v>18387</v>
      </c>
      <c r="AE1801">
        <v>701</v>
      </c>
      <c r="AF1801" t="s">
        <v>18515</v>
      </c>
      <c r="AI1801" t="s">
        <v>18389</v>
      </c>
      <c r="AJ1801" t="s">
        <v>18390</v>
      </c>
      <c r="AK1801" t="s">
        <v>18391</v>
      </c>
      <c r="AL1801">
        <v>92101</v>
      </c>
      <c r="AM1801" t="s">
        <v>18392</v>
      </c>
      <c r="AN1801" t="s">
        <v>18393</v>
      </c>
    </row>
    <row r="1802" spans="1:40" ht="43.2" x14ac:dyDescent="0.3">
      <c r="A1802" t="s">
        <v>8819</v>
      </c>
      <c r="B1802" s="2" t="s">
        <v>15</v>
      </c>
      <c r="C1802" s="3">
        <v>40025</v>
      </c>
      <c r="D1802" t="s">
        <v>193</v>
      </c>
      <c r="E1802" t="s">
        <v>8820</v>
      </c>
      <c r="F1802" t="s">
        <v>8821</v>
      </c>
      <c r="G1802" t="s">
        <v>8822</v>
      </c>
      <c r="H1802" s="2" t="s">
        <v>19</v>
      </c>
      <c r="I1802" s="2" t="s">
        <v>20</v>
      </c>
      <c r="J1802" s="1" t="s">
        <v>8823</v>
      </c>
      <c r="K1802" s="1">
        <f t="shared" si="126"/>
        <v>1</v>
      </c>
      <c r="L1802" s="1">
        <f t="shared" si="126"/>
        <v>0</v>
      </c>
      <c r="M1802" s="1">
        <f t="shared" si="126"/>
        <v>0</v>
      </c>
      <c r="N1802" s="1">
        <f t="shared" si="126"/>
        <v>0</v>
      </c>
      <c r="O1802" s="1">
        <f t="shared" si="127"/>
        <v>1</v>
      </c>
      <c r="P1802" s="1" t="s">
        <v>18346</v>
      </c>
      <c r="Q1802" s="1" t="s">
        <v>18355</v>
      </c>
      <c r="R1802" s="1">
        <v>490</v>
      </c>
      <c r="S1802" s="9">
        <f t="shared" si="129"/>
        <v>365.39300000000003</v>
      </c>
      <c r="T1802" s="8"/>
      <c r="U1802" s="8"/>
      <c r="V1802" s="8"/>
      <c r="W1802" s="8"/>
      <c r="X1802" s="8"/>
      <c r="Y1802" s="10">
        <f t="shared" si="128"/>
        <v>0</v>
      </c>
      <c r="Z1802" s="10">
        <f>IFERROR(INDEX(EFs!B:B,MATCH(P1802,EFs!A:A,0))*Dataset!Y1802/1000,0)</f>
        <v>0</v>
      </c>
      <c r="AA1802">
        <v>32.710258000000003</v>
      </c>
      <c r="AB1802">
        <v>-117.16467400000001</v>
      </c>
      <c r="AC1802">
        <v>1</v>
      </c>
      <c r="AD1802" t="s">
        <v>18394</v>
      </c>
      <c r="AE1802">
        <v>200</v>
      </c>
      <c r="AF1802" t="s">
        <v>19238</v>
      </c>
      <c r="AI1802" t="s">
        <v>18389</v>
      </c>
      <c r="AJ1802" t="s">
        <v>18390</v>
      </c>
      <c r="AK1802" t="s">
        <v>18391</v>
      </c>
      <c r="AL1802">
        <v>92101</v>
      </c>
      <c r="AM1802" t="s">
        <v>18392</v>
      </c>
      <c r="AN1802" t="s">
        <v>18397</v>
      </c>
    </row>
    <row r="1803" spans="1:40" ht="43.2" x14ac:dyDescent="0.3">
      <c r="A1803" t="s">
        <v>8824</v>
      </c>
      <c r="B1803" s="2" t="s">
        <v>15</v>
      </c>
      <c r="C1803" s="3">
        <v>40025</v>
      </c>
      <c r="D1803" t="s">
        <v>193</v>
      </c>
      <c r="E1803" t="s">
        <v>8825</v>
      </c>
      <c r="G1803" t="s">
        <v>8826</v>
      </c>
      <c r="H1803" s="2" t="s">
        <v>235</v>
      </c>
      <c r="I1803" s="2" t="s">
        <v>236</v>
      </c>
      <c r="J1803" s="1" t="s">
        <v>8827</v>
      </c>
      <c r="K1803" s="1">
        <f t="shared" si="126"/>
        <v>1</v>
      </c>
      <c r="L1803" s="1">
        <f t="shared" si="126"/>
        <v>0</v>
      </c>
      <c r="M1803" s="1">
        <f t="shared" si="126"/>
        <v>0</v>
      </c>
      <c r="N1803" s="1">
        <f t="shared" si="126"/>
        <v>0</v>
      </c>
      <c r="O1803" s="1">
        <f t="shared" si="127"/>
        <v>1</v>
      </c>
      <c r="P1803" s="1" t="s">
        <v>18346</v>
      </c>
      <c r="Q1803" s="1" t="s">
        <v>18355</v>
      </c>
      <c r="R1803" s="1">
        <v>157</v>
      </c>
      <c r="S1803" s="9">
        <f t="shared" si="129"/>
        <v>117.0749</v>
      </c>
      <c r="T1803" s="3">
        <v>44522</v>
      </c>
      <c r="U1803" s="8" t="s">
        <v>4437</v>
      </c>
      <c r="V1803" s="3">
        <v>44522</v>
      </c>
      <c r="W1803" s="8" t="s">
        <v>3042</v>
      </c>
      <c r="X1803" s="8">
        <v>60.8</v>
      </c>
      <c r="Y1803" s="10">
        <f t="shared" si="128"/>
        <v>7118.1539199999997</v>
      </c>
      <c r="Z1803" s="10">
        <f>IFERROR(INDEX(EFs!B:B,MATCH(P1803,EFs!A:A,0))*Dataset!Y1803/1000,0)</f>
        <v>6.4660806315163999</v>
      </c>
      <c r="AA1803">
        <v>32.777442999999998</v>
      </c>
      <c r="AB1803">
        <v>-117.13617000000001</v>
      </c>
      <c r="AC1803">
        <v>1</v>
      </c>
      <c r="AD1803" t="s">
        <v>18387</v>
      </c>
      <c r="AE1803">
        <v>2275</v>
      </c>
      <c r="AF1803" t="s">
        <v>19239</v>
      </c>
      <c r="AI1803" t="s">
        <v>18389</v>
      </c>
      <c r="AJ1803" t="s">
        <v>18390</v>
      </c>
      <c r="AK1803" t="s">
        <v>18391</v>
      </c>
      <c r="AL1803">
        <v>92108</v>
      </c>
      <c r="AM1803" t="s">
        <v>18392</v>
      </c>
      <c r="AN1803" t="s">
        <v>18393</v>
      </c>
    </row>
    <row r="1804" spans="1:40" ht="43.2" x14ac:dyDescent="0.3">
      <c r="A1804" t="s">
        <v>8828</v>
      </c>
      <c r="B1804" s="2" t="s">
        <v>15</v>
      </c>
      <c r="C1804" s="3">
        <v>40025</v>
      </c>
      <c r="D1804" t="s">
        <v>193</v>
      </c>
      <c r="E1804" t="s">
        <v>8829</v>
      </c>
      <c r="F1804" t="s">
        <v>27</v>
      </c>
      <c r="G1804" t="s">
        <v>8830</v>
      </c>
      <c r="H1804" s="2" t="s">
        <v>397</v>
      </c>
      <c r="I1804" s="2" t="s">
        <v>75</v>
      </c>
      <c r="J1804" s="1" t="s">
        <v>8831</v>
      </c>
      <c r="K1804" s="1">
        <f t="shared" si="126"/>
        <v>1</v>
      </c>
      <c r="L1804" s="1">
        <f t="shared" si="126"/>
        <v>0</v>
      </c>
      <c r="M1804" s="1">
        <f t="shared" si="126"/>
        <v>0</v>
      </c>
      <c r="N1804" s="1">
        <f t="shared" si="126"/>
        <v>0</v>
      </c>
      <c r="O1804" s="1">
        <f t="shared" si="127"/>
        <v>1</v>
      </c>
      <c r="P1804" s="1" t="s">
        <v>18346</v>
      </c>
      <c r="Q1804" s="1">
        <v>117</v>
      </c>
      <c r="R1804" s="1" t="s">
        <v>18352</v>
      </c>
      <c r="S1804" s="9">
        <f t="shared" si="129"/>
        <v>117</v>
      </c>
      <c r="T1804" s="8"/>
      <c r="U1804" s="8"/>
      <c r="V1804" s="8"/>
      <c r="W1804" s="8"/>
      <c r="X1804" s="8"/>
      <c r="Y1804" s="10">
        <f t="shared" si="128"/>
        <v>0</v>
      </c>
      <c r="Z1804" s="10">
        <f>IFERROR(INDEX(EFs!B:B,MATCH(P1804,EFs!A:A,0))*Dataset!Y1804/1000,0)</f>
        <v>0</v>
      </c>
      <c r="AA1804">
        <v>33.124872000000003</v>
      </c>
      <c r="AB1804">
        <v>-117.215853</v>
      </c>
      <c r="AC1804">
        <v>0.9</v>
      </c>
      <c r="AD1804" t="s">
        <v>18394</v>
      </c>
      <c r="AE1804">
        <v>1250</v>
      </c>
      <c r="AF1804" t="s">
        <v>19240</v>
      </c>
      <c r="AI1804" t="s">
        <v>18466</v>
      </c>
      <c r="AJ1804" t="s">
        <v>18390</v>
      </c>
      <c r="AK1804" t="s">
        <v>18391</v>
      </c>
      <c r="AL1804">
        <v>92078</v>
      </c>
      <c r="AM1804" t="s">
        <v>18392</v>
      </c>
      <c r="AN1804" t="s">
        <v>18397</v>
      </c>
    </row>
    <row r="1805" spans="1:40" ht="28.8" x14ac:dyDescent="0.3">
      <c r="A1805" t="s">
        <v>8832</v>
      </c>
      <c r="B1805" s="2" t="s">
        <v>15</v>
      </c>
      <c r="C1805" s="3">
        <v>40025</v>
      </c>
      <c r="D1805" t="s">
        <v>25</v>
      </c>
      <c r="E1805" t="s">
        <v>8833</v>
      </c>
      <c r="F1805" t="s">
        <v>8834</v>
      </c>
      <c r="G1805" t="s">
        <v>8835</v>
      </c>
      <c r="H1805" s="2" t="s">
        <v>627</v>
      </c>
      <c r="I1805" s="2" t="s">
        <v>306</v>
      </c>
      <c r="J1805" s="1" t="s">
        <v>8836</v>
      </c>
      <c r="K1805" s="1">
        <f t="shared" si="126"/>
        <v>1</v>
      </c>
      <c r="L1805" s="1">
        <f t="shared" si="126"/>
        <v>0</v>
      </c>
      <c r="M1805" s="1">
        <f t="shared" si="126"/>
        <v>0</v>
      </c>
      <c r="N1805" s="1">
        <f t="shared" si="126"/>
        <v>0</v>
      </c>
      <c r="O1805" s="1">
        <f t="shared" si="127"/>
        <v>1</v>
      </c>
      <c r="P1805" s="1" t="s">
        <v>18346</v>
      </c>
      <c r="Q1805" s="1" t="s">
        <v>18355</v>
      </c>
      <c r="R1805" s="1">
        <v>102</v>
      </c>
      <c r="S1805" s="9">
        <f t="shared" si="129"/>
        <v>76.061400000000006</v>
      </c>
      <c r="T1805" s="3">
        <v>44665</v>
      </c>
      <c r="U1805" s="8" t="s">
        <v>8837</v>
      </c>
      <c r="V1805" s="3">
        <v>44665</v>
      </c>
      <c r="W1805" s="8" t="s">
        <v>8838</v>
      </c>
      <c r="X1805" s="8">
        <v>5</v>
      </c>
      <c r="Y1805" s="10">
        <f t="shared" si="128"/>
        <v>380.30700000000002</v>
      </c>
      <c r="Z1805" s="10">
        <f>IFERROR(INDEX(EFs!B:B,MATCH(P1805,EFs!A:A,0))*Dataset!Y1805/1000,0)</f>
        <v>0.345468186606747</v>
      </c>
      <c r="AA1805">
        <v>32.789490000000001</v>
      </c>
      <c r="AB1805">
        <v>-116.94909800000001</v>
      </c>
      <c r="AC1805">
        <v>1</v>
      </c>
      <c r="AD1805" t="s">
        <v>18387</v>
      </c>
      <c r="AE1805">
        <v>622</v>
      </c>
      <c r="AF1805" t="s">
        <v>19241</v>
      </c>
      <c r="AI1805" t="s">
        <v>18449</v>
      </c>
      <c r="AJ1805" t="s">
        <v>18390</v>
      </c>
      <c r="AK1805" t="s">
        <v>18391</v>
      </c>
      <c r="AL1805">
        <v>92020</v>
      </c>
      <c r="AM1805" t="s">
        <v>18392</v>
      </c>
      <c r="AN1805" t="s">
        <v>18393</v>
      </c>
    </row>
    <row r="1806" spans="1:40" ht="28.8" x14ac:dyDescent="0.3">
      <c r="A1806" t="s">
        <v>8839</v>
      </c>
      <c r="B1806" s="2" t="s">
        <v>15</v>
      </c>
      <c r="C1806" s="3">
        <v>40025</v>
      </c>
      <c r="D1806" t="s">
        <v>25</v>
      </c>
      <c r="E1806" t="s">
        <v>8840</v>
      </c>
      <c r="F1806" t="s">
        <v>27</v>
      </c>
      <c r="G1806" t="s">
        <v>8841</v>
      </c>
      <c r="H1806" s="2" t="s">
        <v>305</v>
      </c>
      <c r="I1806" s="2" t="s">
        <v>306</v>
      </c>
      <c r="J1806" s="1" t="s">
        <v>8842</v>
      </c>
      <c r="K1806" s="1">
        <f t="shared" si="126"/>
        <v>1</v>
      </c>
      <c r="L1806" s="1">
        <f t="shared" si="126"/>
        <v>0</v>
      </c>
      <c r="M1806" s="1">
        <f t="shared" si="126"/>
        <v>0</v>
      </c>
      <c r="N1806" s="1">
        <f t="shared" si="126"/>
        <v>0</v>
      </c>
      <c r="O1806" s="1">
        <f t="shared" si="127"/>
        <v>1</v>
      </c>
      <c r="P1806" s="1" t="s">
        <v>18346</v>
      </c>
      <c r="Q1806" s="1" t="s">
        <v>18355</v>
      </c>
      <c r="R1806" s="1">
        <v>355</v>
      </c>
      <c r="S1806" s="9">
        <f t="shared" si="129"/>
        <v>264.7235</v>
      </c>
      <c r="T1806" s="3">
        <v>44741</v>
      </c>
      <c r="U1806" s="8" t="s">
        <v>8843</v>
      </c>
      <c r="V1806" s="3">
        <v>44741</v>
      </c>
      <c r="W1806" s="8" t="s">
        <v>8844</v>
      </c>
      <c r="X1806" s="8">
        <v>3.1</v>
      </c>
      <c r="Y1806" s="10">
        <f t="shared" si="128"/>
        <v>820.64285000000007</v>
      </c>
      <c r="Z1806" s="10">
        <f>IFERROR(INDEX(EFs!B:B,MATCH(P1806,EFs!A:A,0))*Dataset!Y1806/1000,0)</f>
        <v>0.74546615560926488</v>
      </c>
      <c r="AA1806">
        <v>32.808895999999997</v>
      </c>
      <c r="AB1806">
        <v>-116.923829</v>
      </c>
      <c r="AC1806">
        <v>1</v>
      </c>
      <c r="AD1806" t="s">
        <v>18387</v>
      </c>
      <c r="AE1806">
        <v>1580</v>
      </c>
      <c r="AF1806" t="s">
        <v>18388</v>
      </c>
      <c r="AI1806" t="s">
        <v>18449</v>
      </c>
      <c r="AJ1806" t="s">
        <v>18390</v>
      </c>
      <c r="AK1806" t="s">
        <v>18391</v>
      </c>
      <c r="AL1806">
        <v>92021</v>
      </c>
      <c r="AM1806" t="s">
        <v>18392</v>
      </c>
      <c r="AN1806" t="s">
        <v>18393</v>
      </c>
    </row>
    <row r="1807" spans="1:40" ht="43.2" x14ac:dyDescent="0.3">
      <c r="A1807" t="s">
        <v>8845</v>
      </c>
      <c r="B1807" s="2" t="s">
        <v>15</v>
      </c>
      <c r="C1807" s="3">
        <v>40025</v>
      </c>
      <c r="D1807" t="s">
        <v>193</v>
      </c>
      <c r="E1807" t="s">
        <v>8846</v>
      </c>
      <c r="F1807" t="s">
        <v>8847</v>
      </c>
      <c r="G1807" t="s">
        <v>8848</v>
      </c>
      <c r="H1807" s="2" t="s">
        <v>1579</v>
      </c>
      <c r="I1807" s="2" t="s">
        <v>30</v>
      </c>
      <c r="J1807" s="1" t="s">
        <v>8849</v>
      </c>
      <c r="K1807" s="1">
        <f t="shared" si="126"/>
        <v>1</v>
      </c>
      <c r="L1807" s="1">
        <f t="shared" si="126"/>
        <v>0</v>
      </c>
      <c r="M1807" s="1">
        <f t="shared" si="126"/>
        <v>0</v>
      </c>
      <c r="N1807" s="1">
        <f t="shared" si="126"/>
        <v>0</v>
      </c>
      <c r="O1807" s="1">
        <f t="shared" si="127"/>
        <v>1</v>
      </c>
      <c r="P1807" s="1" t="s">
        <v>18346</v>
      </c>
      <c r="Q1807" s="1" t="s">
        <v>18355</v>
      </c>
      <c r="R1807" s="1">
        <v>1490</v>
      </c>
      <c r="S1807" s="9">
        <f t="shared" si="129"/>
        <v>1111.0930000000001</v>
      </c>
      <c r="T1807" s="3">
        <v>44671</v>
      </c>
      <c r="U1807" s="8" t="s">
        <v>8850</v>
      </c>
      <c r="V1807" s="3">
        <v>44671</v>
      </c>
      <c r="W1807" s="8" t="s">
        <v>8341</v>
      </c>
      <c r="X1807" s="8">
        <v>1</v>
      </c>
      <c r="Y1807" s="10">
        <f t="shared" si="128"/>
        <v>1111.0930000000001</v>
      </c>
      <c r="Z1807" s="10">
        <f>IFERROR(INDEX(EFs!B:B,MATCH(P1807,EFs!A:A,0))*Dataset!Y1807/1000,0)</f>
        <v>1.009309015772653</v>
      </c>
      <c r="AA1807">
        <v>32.996487000000002</v>
      </c>
      <c r="AB1807">
        <v>-117.05727400000001</v>
      </c>
      <c r="AC1807">
        <v>1</v>
      </c>
      <c r="AD1807" t="s">
        <v>18387</v>
      </c>
      <c r="AE1807">
        <v>15611</v>
      </c>
      <c r="AF1807" t="s">
        <v>18398</v>
      </c>
      <c r="AI1807" t="s">
        <v>18600</v>
      </c>
      <c r="AJ1807" t="s">
        <v>18390</v>
      </c>
      <c r="AK1807" t="s">
        <v>18391</v>
      </c>
      <c r="AL1807">
        <v>92064</v>
      </c>
      <c r="AM1807" t="s">
        <v>18392</v>
      </c>
      <c r="AN1807" t="s">
        <v>18393</v>
      </c>
    </row>
    <row r="1808" spans="1:40" ht="43.2" x14ac:dyDescent="0.3">
      <c r="A1808" t="s">
        <v>8851</v>
      </c>
      <c r="B1808" s="2" t="s">
        <v>15</v>
      </c>
      <c r="C1808" s="3">
        <v>40025</v>
      </c>
      <c r="D1808" t="s">
        <v>193</v>
      </c>
      <c r="E1808" t="s">
        <v>8852</v>
      </c>
      <c r="F1808" t="s">
        <v>8853</v>
      </c>
      <c r="G1808" t="s">
        <v>8854</v>
      </c>
      <c r="H1808" s="2" t="s">
        <v>147</v>
      </c>
      <c r="I1808" s="2" t="s">
        <v>53</v>
      </c>
      <c r="J1808" s="1" t="s">
        <v>8855</v>
      </c>
      <c r="K1808" s="1">
        <f t="shared" si="126"/>
        <v>1</v>
      </c>
      <c r="L1808" s="1">
        <f t="shared" si="126"/>
        <v>0</v>
      </c>
      <c r="M1808" s="1">
        <f t="shared" si="126"/>
        <v>0</v>
      </c>
      <c r="N1808" s="1">
        <f t="shared" si="126"/>
        <v>0</v>
      </c>
      <c r="O1808" s="1">
        <f t="shared" si="127"/>
        <v>1</v>
      </c>
      <c r="P1808" s="1" t="s">
        <v>18346</v>
      </c>
      <c r="Q1808" s="1">
        <v>180</v>
      </c>
      <c r="R1808" s="1">
        <v>315</v>
      </c>
      <c r="S1808" s="9">
        <f t="shared" si="129"/>
        <v>180</v>
      </c>
      <c r="T1808" s="3">
        <v>44621</v>
      </c>
      <c r="U1808" s="8" t="s">
        <v>5321</v>
      </c>
      <c r="V1808" s="3">
        <v>44621</v>
      </c>
      <c r="W1808" s="8" t="s">
        <v>672</v>
      </c>
      <c r="X1808" s="8">
        <v>5.2</v>
      </c>
      <c r="Y1808" s="10">
        <f t="shared" si="128"/>
        <v>936</v>
      </c>
      <c r="Z1808" s="10">
        <f>IFERROR(INDEX(EFs!B:B,MATCH(P1808,EFs!A:A,0))*Dataset!Y1808/1000,0)</f>
        <v>0.85025577405600006</v>
      </c>
      <c r="AA1808">
        <v>33.193154999999997</v>
      </c>
      <c r="AB1808">
        <v>-117.262451</v>
      </c>
      <c r="AC1808">
        <v>1</v>
      </c>
      <c r="AD1808" t="s">
        <v>18387</v>
      </c>
      <c r="AE1808">
        <v>950</v>
      </c>
      <c r="AF1808" t="s">
        <v>19242</v>
      </c>
      <c r="AI1808" t="s">
        <v>18416</v>
      </c>
      <c r="AJ1808" t="s">
        <v>18390</v>
      </c>
      <c r="AK1808" t="s">
        <v>18391</v>
      </c>
      <c r="AL1808">
        <v>92081</v>
      </c>
      <c r="AM1808" t="s">
        <v>18392</v>
      </c>
      <c r="AN1808" t="s">
        <v>18393</v>
      </c>
    </row>
    <row r="1809" spans="1:40" ht="57.6" x14ac:dyDescent="0.3">
      <c r="A1809" t="s">
        <v>8856</v>
      </c>
      <c r="B1809" s="2" t="s">
        <v>15</v>
      </c>
      <c r="C1809" s="3">
        <v>40025</v>
      </c>
      <c r="D1809" t="s">
        <v>193</v>
      </c>
      <c r="E1809" t="s">
        <v>8857</v>
      </c>
      <c r="F1809" t="s">
        <v>161</v>
      </c>
      <c r="G1809" t="s">
        <v>8858</v>
      </c>
      <c r="H1809" s="2" t="s">
        <v>163</v>
      </c>
      <c r="I1809" s="2" t="s">
        <v>164</v>
      </c>
      <c r="J1809" s="1" t="s">
        <v>8859</v>
      </c>
      <c r="K1809" s="1">
        <f t="shared" si="126"/>
        <v>1</v>
      </c>
      <c r="L1809" s="1">
        <f t="shared" si="126"/>
        <v>0</v>
      </c>
      <c r="M1809" s="1">
        <f t="shared" si="126"/>
        <v>0</v>
      </c>
      <c r="N1809" s="1">
        <f t="shared" si="126"/>
        <v>0</v>
      </c>
      <c r="O1809" s="1">
        <f t="shared" si="127"/>
        <v>1</v>
      </c>
      <c r="P1809" s="1" t="s">
        <v>18346</v>
      </c>
      <c r="Q1809" s="1">
        <v>147</v>
      </c>
      <c r="R1809" s="1">
        <v>197</v>
      </c>
      <c r="S1809" s="9">
        <f t="shared" si="129"/>
        <v>147</v>
      </c>
      <c r="T1809" s="8"/>
      <c r="U1809" s="8"/>
      <c r="V1809" s="8"/>
      <c r="W1809" s="8"/>
      <c r="X1809" s="8"/>
      <c r="Y1809" s="10">
        <f t="shared" si="128"/>
        <v>0</v>
      </c>
      <c r="Z1809" s="10">
        <f>IFERROR(INDEX(EFs!B:B,MATCH(P1809,EFs!A:A,0))*Dataset!Y1809/1000,0)</f>
        <v>0</v>
      </c>
      <c r="AA1809">
        <v>33.387723000000001</v>
      </c>
      <c r="AB1809">
        <v>-117.44475799999999</v>
      </c>
      <c r="AC1809">
        <v>0.5</v>
      </c>
      <c r="AD1809" t="s">
        <v>18422</v>
      </c>
      <c r="AI1809" t="s">
        <v>18423</v>
      </c>
      <c r="AJ1809" t="s">
        <v>18390</v>
      </c>
      <c r="AK1809" t="s">
        <v>18391</v>
      </c>
      <c r="AL1809">
        <v>92055</v>
      </c>
      <c r="AM1809" t="s">
        <v>18392</v>
      </c>
      <c r="AN1809" t="s">
        <v>18397</v>
      </c>
    </row>
    <row r="1810" spans="1:40" ht="28.8" x14ac:dyDescent="0.3">
      <c r="A1810" t="s">
        <v>8860</v>
      </c>
      <c r="B1810" s="2" t="s">
        <v>15</v>
      </c>
      <c r="C1810" s="3">
        <v>40025</v>
      </c>
      <c r="D1810" t="s">
        <v>25</v>
      </c>
      <c r="E1810" t="s">
        <v>8861</v>
      </c>
      <c r="F1810" t="s">
        <v>72</v>
      </c>
      <c r="G1810" t="s">
        <v>8862</v>
      </c>
      <c r="H1810" s="2" t="s">
        <v>19</v>
      </c>
      <c r="I1810" s="2" t="s">
        <v>20</v>
      </c>
      <c r="J1810" s="1" t="s">
        <v>8863</v>
      </c>
      <c r="K1810" s="1">
        <f t="shared" si="126"/>
        <v>1</v>
      </c>
      <c r="L1810" s="1">
        <f t="shared" si="126"/>
        <v>0</v>
      </c>
      <c r="M1810" s="1">
        <f t="shared" si="126"/>
        <v>0</v>
      </c>
      <c r="N1810" s="1">
        <f t="shared" si="126"/>
        <v>0</v>
      </c>
      <c r="O1810" s="1">
        <f t="shared" si="127"/>
        <v>1</v>
      </c>
      <c r="P1810" s="1" t="s">
        <v>18346</v>
      </c>
      <c r="Q1810" s="1" t="s">
        <v>18355</v>
      </c>
      <c r="R1810" s="1">
        <v>465</v>
      </c>
      <c r="S1810" s="9">
        <f t="shared" si="129"/>
        <v>346.75049999999999</v>
      </c>
      <c r="T1810" s="8"/>
      <c r="U1810" s="8"/>
      <c r="V1810" s="8"/>
      <c r="W1810" s="8"/>
      <c r="X1810" s="8"/>
      <c r="Y1810" s="10">
        <f t="shared" si="128"/>
        <v>0</v>
      </c>
      <c r="Z1810" s="10">
        <f>IFERROR(INDEX(EFs!B:B,MATCH(P1810,EFs!A:A,0))*Dataset!Y1810/1000,0)</f>
        <v>0</v>
      </c>
      <c r="AA1810">
        <v>32.715998999999996</v>
      </c>
      <c r="AB1810">
        <v>-117.161591</v>
      </c>
      <c r="AC1810">
        <v>1</v>
      </c>
      <c r="AD1810" t="s">
        <v>18387</v>
      </c>
      <c r="AE1810">
        <v>326</v>
      </c>
      <c r="AF1810" t="s">
        <v>18388</v>
      </c>
      <c r="AI1810" t="s">
        <v>18389</v>
      </c>
      <c r="AJ1810" t="s">
        <v>18390</v>
      </c>
      <c r="AK1810" t="s">
        <v>18391</v>
      </c>
      <c r="AL1810">
        <v>92101</v>
      </c>
      <c r="AM1810" t="s">
        <v>18392</v>
      </c>
      <c r="AN1810" t="s">
        <v>18393</v>
      </c>
    </row>
    <row r="1811" spans="1:40" ht="28.8" x14ac:dyDescent="0.3">
      <c r="A1811" t="s">
        <v>8864</v>
      </c>
      <c r="B1811" s="2" t="s">
        <v>15</v>
      </c>
      <c r="C1811" s="3">
        <v>40025</v>
      </c>
      <c r="D1811" t="s">
        <v>193</v>
      </c>
      <c r="E1811" t="s">
        <v>8865</v>
      </c>
      <c r="F1811" t="s">
        <v>8866</v>
      </c>
      <c r="G1811" t="s">
        <v>8867</v>
      </c>
      <c r="H1811" s="2" t="s">
        <v>19</v>
      </c>
      <c r="I1811" s="2" t="s">
        <v>20</v>
      </c>
      <c r="J1811" s="1" t="s">
        <v>8868</v>
      </c>
      <c r="K1811" s="1">
        <f t="shared" si="126"/>
        <v>1</v>
      </c>
      <c r="L1811" s="1">
        <f t="shared" si="126"/>
        <v>0</v>
      </c>
      <c r="M1811" s="1">
        <f t="shared" si="126"/>
        <v>0</v>
      </c>
      <c r="N1811" s="1">
        <f t="shared" si="126"/>
        <v>0</v>
      </c>
      <c r="O1811" s="1">
        <f t="shared" si="127"/>
        <v>1</v>
      </c>
      <c r="P1811" s="1" t="s">
        <v>18346</v>
      </c>
      <c r="Q1811" s="1" t="s">
        <v>18355</v>
      </c>
      <c r="R1811" s="1">
        <v>385</v>
      </c>
      <c r="S1811" s="9">
        <f t="shared" si="129"/>
        <v>287.09450000000004</v>
      </c>
      <c r="T1811" s="8"/>
      <c r="U1811" s="8"/>
      <c r="V1811" s="8"/>
      <c r="W1811" s="8"/>
      <c r="X1811" s="8"/>
      <c r="Y1811" s="10">
        <f t="shared" si="128"/>
        <v>0</v>
      </c>
      <c r="Z1811" s="10">
        <f>IFERROR(INDEX(EFs!B:B,MATCH(P1811,EFs!A:A,0))*Dataset!Y1811/1000,0)</f>
        <v>0</v>
      </c>
      <c r="AA1811">
        <v>32.717388</v>
      </c>
      <c r="AB1811">
        <v>-117.160644</v>
      </c>
      <c r="AC1811">
        <v>1</v>
      </c>
      <c r="AD1811" t="s">
        <v>18387</v>
      </c>
      <c r="AE1811">
        <v>401</v>
      </c>
      <c r="AF1811" t="s">
        <v>18494</v>
      </c>
      <c r="AG1811" t="s">
        <v>18510</v>
      </c>
      <c r="AH1811">
        <v>1700</v>
      </c>
      <c r="AI1811" t="s">
        <v>18389</v>
      </c>
      <c r="AJ1811" t="s">
        <v>18390</v>
      </c>
      <c r="AK1811" t="s">
        <v>18391</v>
      </c>
      <c r="AL1811">
        <v>92101</v>
      </c>
      <c r="AM1811" t="s">
        <v>18392</v>
      </c>
      <c r="AN1811" t="s">
        <v>18393</v>
      </c>
    </row>
    <row r="1812" spans="1:40" ht="43.2" x14ac:dyDescent="0.3">
      <c r="A1812" t="s">
        <v>8869</v>
      </c>
      <c r="B1812" s="2" t="s">
        <v>15</v>
      </c>
      <c r="C1812" s="3">
        <v>40025</v>
      </c>
      <c r="D1812" t="s">
        <v>16</v>
      </c>
      <c r="E1812" t="s">
        <v>8870</v>
      </c>
      <c r="F1812" t="s">
        <v>72</v>
      </c>
      <c r="G1812" t="s">
        <v>8871</v>
      </c>
      <c r="H1812" s="2" t="s">
        <v>372</v>
      </c>
      <c r="I1812" s="2" t="s">
        <v>62</v>
      </c>
      <c r="J1812" s="1" t="s">
        <v>8872</v>
      </c>
      <c r="K1812" s="1">
        <f t="shared" si="126"/>
        <v>0</v>
      </c>
      <c r="L1812" s="1">
        <f t="shared" si="126"/>
        <v>0</v>
      </c>
      <c r="M1812" s="1">
        <f t="shared" si="126"/>
        <v>0</v>
      </c>
      <c r="N1812" s="1">
        <f t="shared" si="126"/>
        <v>1</v>
      </c>
      <c r="O1812" s="1">
        <f t="shared" si="127"/>
        <v>1</v>
      </c>
      <c r="P1812" s="1" t="s">
        <v>18347</v>
      </c>
      <c r="Q1812" s="1">
        <v>125</v>
      </c>
      <c r="R1812" s="1">
        <v>170</v>
      </c>
      <c r="S1812" s="9">
        <f t="shared" si="129"/>
        <v>125</v>
      </c>
      <c r="T1812" s="3">
        <v>44488</v>
      </c>
      <c r="U1812" s="8" t="s">
        <v>8873</v>
      </c>
      <c r="V1812" s="3">
        <v>44488</v>
      </c>
      <c r="W1812" s="8" t="s">
        <v>2579</v>
      </c>
      <c r="X1812" s="8">
        <v>8.8000000000000007</v>
      </c>
      <c r="Y1812" s="10">
        <f t="shared" si="128"/>
        <v>1100</v>
      </c>
      <c r="Z1812" s="10">
        <f>IFERROR(INDEX(EFs!B:B,MATCH(P1812,EFs!A:A,0))*Dataset!Y1812/1000,0)</f>
        <v>0.90628999999999993</v>
      </c>
      <c r="AA1812">
        <v>32.781573999999999</v>
      </c>
      <c r="AB1812">
        <v>-117.144773</v>
      </c>
      <c r="AC1812">
        <v>0.79</v>
      </c>
      <c r="AD1812" t="s">
        <v>18429</v>
      </c>
      <c r="AE1812">
        <v>2711</v>
      </c>
      <c r="AF1812" t="s">
        <v>19235</v>
      </c>
      <c r="AI1812" t="s">
        <v>18389</v>
      </c>
      <c r="AJ1812" t="s">
        <v>18390</v>
      </c>
      <c r="AK1812" t="s">
        <v>18391</v>
      </c>
      <c r="AL1812">
        <v>92108</v>
      </c>
      <c r="AM1812" t="s">
        <v>18392</v>
      </c>
      <c r="AN1812" t="s">
        <v>2733</v>
      </c>
    </row>
    <row r="1813" spans="1:40" ht="43.2" x14ac:dyDescent="0.3">
      <c r="A1813" t="s">
        <v>8874</v>
      </c>
      <c r="B1813" s="2" t="s">
        <v>15</v>
      </c>
      <c r="C1813" s="3">
        <v>40025</v>
      </c>
      <c r="D1813" t="s">
        <v>16</v>
      </c>
      <c r="E1813" t="s">
        <v>3083</v>
      </c>
      <c r="F1813" t="s">
        <v>27</v>
      </c>
      <c r="G1813" t="s">
        <v>8875</v>
      </c>
      <c r="H1813" s="2" t="s">
        <v>647</v>
      </c>
      <c r="I1813" s="2" t="s">
        <v>218</v>
      </c>
      <c r="J1813" s="1" t="s">
        <v>8876</v>
      </c>
      <c r="K1813" s="1">
        <f t="shared" si="126"/>
        <v>0</v>
      </c>
      <c r="L1813" s="1">
        <f t="shared" si="126"/>
        <v>0</v>
      </c>
      <c r="M1813" s="1">
        <f t="shared" si="126"/>
        <v>1</v>
      </c>
      <c r="N1813" s="1">
        <f t="shared" si="126"/>
        <v>0</v>
      </c>
      <c r="O1813" s="1">
        <f t="shared" si="127"/>
        <v>1</v>
      </c>
      <c r="P1813" s="1" t="s">
        <v>18348</v>
      </c>
      <c r="Q1813" s="1" t="s">
        <v>18355</v>
      </c>
      <c r="R1813" s="1">
        <v>137</v>
      </c>
      <c r="S1813" s="9">
        <f t="shared" si="129"/>
        <v>102.1609</v>
      </c>
      <c r="T1813" s="3">
        <v>44508</v>
      </c>
      <c r="U1813" s="8" t="s">
        <v>8877</v>
      </c>
      <c r="V1813" s="3">
        <v>44747</v>
      </c>
      <c r="W1813" s="8" t="s">
        <v>8878</v>
      </c>
      <c r="X1813" s="8">
        <v>11.1</v>
      </c>
      <c r="Y1813" s="10">
        <f t="shared" si="128"/>
        <v>1133.9859899999999</v>
      </c>
      <c r="Z1813" s="10">
        <f>IFERROR(INDEX(EFs!B:B,MATCH(P1813,EFs!A:A,0))*Dataset!Y1813/1000,0)</f>
        <v>0.82356381050337668</v>
      </c>
      <c r="AA1813">
        <v>32.724102999999999</v>
      </c>
      <c r="AB1813">
        <v>-117.170912</v>
      </c>
      <c r="AC1813">
        <v>1</v>
      </c>
      <c r="AD1813" t="s">
        <v>18422</v>
      </c>
      <c r="AI1813" t="s">
        <v>18389</v>
      </c>
      <c r="AJ1813" t="s">
        <v>18390</v>
      </c>
      <c r="AK1813" t="s">
        <v>18391</v>
      </c>
      <c r="AL1813">
        <v>92101</v>
      </c>
      <c r="AM1813" t="s">
        <v>18392</v>
      </c>
      <c r="AN1813" t="s">
        <v>18397</v>
      </c>
    </row>
    <row r="1814" spans="1:40" ht="43.2" x14ac:dyDescent="0.3">
      <c r="A1814" t="s">
        <v>8879</v>
      </c>
      <c r="B1814" s="2" t="s">
        <v>15</v>
      </c>
      <c r="C1814" s="3">
        <v>40025</v>
      </c>
      <c r="D1814" t="s">
        <v>193</v>
      </c>
      <c r="E1814" t="s">
        <v>1180</v>
      </c>
      <c r="F1814" t="s">
        <v>27</v>
      </c>
      <c r="G1814" t="s">
        <v>2722</v>
      </c>
      <c r="H1814" s="2" t="s">
        <v>431</v>
      </c>
      <c r="I1814" s="2" t="s">
        <v>53</v>
      </c>
      <c r="J1814" s="1" t="s">
        <v>8880</v>
      </c>
      <c r="K1814" s="1">
        <f t="shared" si="126"/>
        <v>1</v>
      </c>
      <c r="L1814" s="1">
        <f t="shared" si="126"/>
        <v>0</v>
      </c>
      <c r="M1814" s="1">
        <f t="shared" si="126"/>
        <v>0</v>
      </c>
      <c r="N1814" s="1">
        <f t="shared" si="126"/>
        <v>0</v>
      </c>
      <c r="O1814" s="1">
        <f t="shared" si="127"/>
        <v>1</v>
      </c>
      <c r="P1814" s="1" t="s">
        <v>18346</v>
      </c>
      <c r="Q1814" s="1" t="s">
        <v>18355</v>
      </c>
      <c r="R1814" s="1">
        <v>470</v>
      </c>
      <c r="S1814" s="9">
        <f t="shared" si="129"/>
        <v>350.47900000000004</v>
      </c>
      <c r="T1814" s="3">
        <v>44655</v>
      </c>
      <c r="U1814" s="8" t="s">
        <v>8881</v>
      </c>
      <c r="V1814" s="3">
        <v>44655</v>
      </c>
      <c r="W1814" s="8" t="s">
        <v>8882</v>
      </c>
      <c r="X1814" s="8">
        <v>1</v>
      </c>
      <c r="Y1814" s="10">
        <f t="shared" si="128"/>
        <v>350.47900000000004</v>
      </c>
      <c r="Z1814" s="10">
        <f>IFERROR(INDEX(EFs!B:B,MATCH(P1814,EFs!A:A,0))*Dataset!Y1814/1000,0)</f>
        <v>0.31837264255915904</v>
      </c>
      <c r="AA1814">
        <v>33.209567999999997</v>
      </c>
      <c r="AB1814">
        <v>-117.176857</v>
      </c>
      <c r="AC1814">
        <v>1</v>
      </c>
      <c r="AD1814" t="s">
        <v>18387</v>
      </c>
      <c r="AE1814">
        <v>3896</v>
      </c>
      <c r="AF1814" t="s">
        <v>18720</v>
      </c>
      <c r="AI1814" t="s">
        <v>18466</v>
      </c>
      <c r="AJ1814" t="s">
        <v>18390</v>
      </c>
      <c r="AK1814" t="s">
        <v>18391</v>
      </c>
      <c r="AL1814">
        <v>92069</v>
      </c>
      <c r="AM1814" t="s">
        <v>18392</v>
      </c>
      <c r="AN1814" t="s">
        <v>18393</v>
      </c>
    </row>
    <row r="1815" spans="1:40" ht="57.6" x14ac:dyDescent="0.3">
      <c r="A1815" t="s">
        <v>8883</v>
      </c>
      <c r="B1815" s="2" t="s">
        <v>15</v>
      </c>
      <c r="C1815" s="3">
        <v>40025</v>
      </c>
      <c r="D1815" t="s">
        <v>193</v>
      </c>
      <c r="E1815" t="s">
        <v>2733</v>
      </c>
      <c r="F1815" t="s">
        <v>72</v>
      </c>
      <c r="G1815" t="s">
        <v>8884</v>
      </c>
      <c r="H1815" s="2" t="s">
        <v>1013</v>
      </c>
      <c r="I1815" s="2" t="s">
        <v>236</v>
      </c>
      <c r="J1815" s="1" t="s">
        <v>8885</v>
      </c>
      <c r="K1815" s="1">
        <f t="shared" si="126"/>
        <v>1</v>
      </c>
      <c r="L1815" s="1">
        <f t="shared" si="126"/>
        <v>0</v>
      </c>
      <c r="M1815" s="1">
        <f t="shared" si="126"/>
        <v>0</v>
      </c>
      <c r="N1815" s="1">
        <f t="shared" si="126"/>
        <v>0</v>
      </c>
      <c r="O1815" s="1">
        <f t="shared" si="127"/>
        <v>1</v>
      </c>
      <c r="P1815" s="1" t="s">
        <v>18346</v>
      </c>
      <c r="Q1815" s="1">
        <v>26</v>
      </c>
      <c r="R1815" s="1">
        <v>64</v>
      </c>
      <c r="S1815" s="9">
        <f t="shared" si="129"/>
        <v>26</v>
      </c>
      <c r="T1815" s="3">
        <v>44561</v>
      </c>
      <c r="U1815" s="8" t="s">
        <v>6064</v>
      </c>
      <c r="V1815" s="3">
        <v>44798</v>
      </c>
      <c r="W1815" s="8" t="s">
        <v>8886</v>
      </c>
      <c r="X1815" s="8">
        <v>50.9</v>
      </c>
      <c r="Y1815" s="10">
        <f t="shared" si="128"/>
        <v>1323.3999999999999</v>
      </c>
      <c r="Z1815" s="10">
        <f>IFERROR(INDEX(EFs!B:B,MATCH(P1815,EFs!A:A,0))*Dataset!Y1815/1000,0)</f>
        <v>1.2021671916513998</v>
      </c>
      <c r="AA1815">
        <v>32.954754000000001</v>
      </c>
      <c r="AB1815">
        <v>-117.19211</v>
      </c>
      <c r="AC1815">
        <v>0.9</v>
      </c>
      <c r="AD1815" t="s">
        <v>18429</v>
      </c>
      <c r="AE1815">
        <v>6039</v>
      </c>
      <c r="AF1815" t="s">
        <v>19243</v>
      </c>
      <c r="AI1815" t="s">
        <v>18389</v>
      </c>
      <c r="AJ1815" t="s">
        <v>18390</v>
      </c>
      <c r="AK1815" t="s">
        <v>18391</v>
      </c>
      <c r="AL1815">
        <v>92130</v>
      </c>
      <c r="AM1815" t="s">
        <v>18392</v>
      </c>
      <c r="AN1815" t="s">
        <v>2733</v>
      </c>
    </row>
    <row r="1816" spans="1:40" ht="43.2" x14ac:dyDescent="0.3">
      <c r="A1816" t="s">
        <v>8887</v>
      </c>
      <c r="B1816" s="2" t="s">
        <v>15</v>
      </c>
      <c r="C1816" s="3">
        <v>40025</v>
      </c>
      <c r="D1816" t="s">
        <v>193</v>
      </c>
      <c r="E1816" t="s">
        <v>2643</v>
      </c>
      <c r="F1816" t="s">
        <v>4113</v>
      </c>
      <c r="G1816" t="s">
        <v>2644</v>
      </c>
      <c r="H1816" s="2" t="s">
        <v>1020</v>
      </c>
      <c r="I1816" s="2" t="s">
        <v>92</v>
      </c>
      <c r="J1816" s="1" t="s">
        <v>8888</v>
      </c>
      <c r="K1816" s="1">
        <f t="shared" si="126"/>
        <v>1</v>
      </c>
      <c r="L1816" s="1">
        <f t="shared" si="126"/>
        <v>0</v>
      </c>
      <c r="M1816" s="1">
        <f t="shared" si="126"/>
        <v>0</v>
      </c>
      <c r="N1816" s="1">
        <f t="shared" si="126"/>
        <v>0</v>
      </c>
      <c r="O1816" s="1">
        <f t="shared" si="127"/>
        <v>1</v>
      </c>
      <c r="P1816" s="1" t="s">
        <v>18346</v>
      </c>
      <c r="Q1816" s="1">
        <v>135</v>
      </c>
      <c r="R1816" s="1">
        <v>237</v>
      </c>
      <c r="S1816" s="9">
        <f t="shared" si="129"/>
        <v>135</v>
      </c>
      <c r="T1816" s="3">
        <v>44441</v>
      </c>
      <c r="U1816" s="8" t="s">
        <v>8889</v>
      </c>
      <c r="V1816" s="3">
        <v>44749</v>
      </c>
      <c r="W1816" s="8" t="s">
        <v>1867</v>
      </c>
      <c r="X1816" s="8">
        <v>4.9000000000000004</v>
      </c>
      <c r="Y1816" s="10">
        <f t="shared" si="128"/>
        <v>661.5</v>
      </c>
      <c r="Z1816" s="10">
        <f>IFERROR(INDEX(EFs!B:B,MATCH(P1816,EFs!A:A,0))*Dataset!Y1816/1000,0)</f>
        <v>0.60090191724149999</v>
      </c>
      <c r="AA1816">
        <v>32.699235000000002</v>
      </c>
      <c r="AB1816">
        <v>-117.209642</v>
      </c>
      <c r="AC1816">
        <v>1</v>
      </c>
      <c r="AD1816" t="s">
        <v>18422</v>
      </c>
      <c r="AI1816" t="s">
        <v>18458</v>
      </c>
      <c r="AJ1816" t="s">
        <v>18390</v>
      </c>
      <c r="AK1816" t="s">
        <v>18391</v>
      </c>
      <c r="AL1816">
        <v>92118</v>
      </c>
      <c r="AM1816" t="s">
        <v>18392</v>
      </c>
      <c r="AN1816" t="s">
        <v>18397</v>
      </c>
    </row>
    <row r="1817" spans="1:40" ht="57.6" x14ac:dyDescent="0.3">
      <c r="A1817" t="s">
        <v>8890</v>
      </c>
      <c r="B1817" s="2" t="s">
        <v>15</v>
      </c>
      <c r="C1817" s="3">
        <v>40025</v>
      </c>
      <c r="D1817" t="s">
        <v>193</v>
      </c>
      <c r="E1817" t="s">
        <v>8891</v>
      </c>
      <c r="F1817" t="s">
        <v>8892</v>
      </c>
      <c r="G1817" t="s">
        <v>8893</v>
      </c>
      <c r="H1817" s="2" t="s">
        <v>781</v>
      </c>
      <c r="I1817" s="2" t="s">
        <v>782</v>
      </c>
      <c r="J1817" s="1" t="s">
        <v>8894</v>
      </c>
      <c r="K1817" s="1">
        <f t="shared" si="126"/>
        <v>1</v>
      </c>
      <c r="L1817" s="1">
        <f t="shared" si="126"/>
        <v>0</v>
      </c>
      <c r="M1817" s="1">
        <f t="shared" si="126"/>
        <v>0</v>
      </c>
      <c r="N1817" s="1">
        <f t="shared" si="126"/>
        <v>0</v>
      </c>
      <c r="O1817" s="1">
        <f t="shared" si="127"/>
        <v>1</v>
      </c>
      <c r="P1817" s="1" t="s">
        <v>18346</v>
      </c>
      <c r="Q1817" s="1">
        <v>800</v>
      </c>
      <c r="R1817" s="1">
        <v>1210</v>
      </c>
      <c r="S1817" s="9">
        <f t="shared" si="129"/>
        <v>800</v>
      </c>
      <c r="T1817" s="3">
        <v>44561</v>
      </c>
      <c r="U1817" s="8" t="s">
        <v>8895</v>
      </c>
      <c r="V1817" s="3">
        <v>44573</v>
      </c>
      <c r="W1817" s="8" t="s">
        <v>8896</v>
      </c>
      <c r="X1817" s="8">
        <v>7</v>
      </c>
      <c r="Y1817" s="10">
        <f t="shared" si="128"/>
        <v>5600</v>
      </c>
      <c r="Z1817" s="10">
        <f>IFERROR(INDEX(EFs!B:B,MATCH(P1817,EFs!A:A,0))*Dataset!Y1817/1000,0)</f>
        <v>5.0870003576</v>
      </c>
      <c r="AA1817">
        <v>32.900730000000003</v>
      </c>
      <c r="AB1817">
        <v>-117.192088</v>
      </c>
      <c r="AC1817">
        <v>1</v>
      </c>
      <c r="AD1817" t="s">
        <v>18387</v>
      </c>
      <c r="AE1817">
        <v>10020</v>
      </c>
      <c r="AF1817" t="s">
        <v>19244</v>
      </c>
      <c r="AI1817" t="s">
        <v>18389</v>
      </c>
      <c r="AJ1817" t="s">
        <v>18390</v>
      </c>
      <c r="AK1817" t="s">
        <v>18391</v>
      </c>
      <c r="AL1817">
        <v>92121</v>
      </c>
      <c r="AM1817" t="s">
        <v>18392</v>
      </c>
      <c r="AN1817" t="s">
        <v>18393</v>
      </c>
    </row>
    <row r="1818" spans="1:40" ht="43.2" x14ac:dyDescent="0.3">
      <c r="A1818" t="s">
        <v>8897</v>
      </c>
      <c r="B1818" s="2" t="s">
        <v>15</v>
      </c>
      <c r="C1818" s="3">
        <v>40025</v>
      </c>
      <c r="D1818" t="s">
        <v>193</v>
      </c>
      <c r="E1818" t="s">
        <v>1723</v>
      </c>
      <c r="F1818" t="s">
        <v>8898</v>
      </c>
      <c r="G1818" t="s">
        <v>8899</v>
      </c>
      <c r="H1818" s="2" t="s">
        <v>74</v>
      </c>
      <c r="I1818" s="2" t="s">
        <v>75</v>
      </c>
      <c r="J1818" s="1" t="s">
        <v>8900</v>
      </c>
      <c r="K1818" s="1">
        <f t="shared" si="126"/>
        <v>1</v>
      </c>
      <c r="L1818" s="1">
        <f t="shared" si="126"/>
        <v>0</v>
      </c>
      <c r="M1818" s="1">
        <f t="shared" si="126"/>
        <v>0</v>
      </c>
      <c r="N1818" s="1">
        <f t="shared" si="126"/>
        <v>0</v>
      </c>
      <c r="O1818" s="1">
        <f t="shared" si="127"/>
        <v>1</v>
      </c>
      <c r="P1818" s="1" t="s">
        <v>18346</v>
      </c>
      <c r="Q1818" s="1" t="s">
        <v>18355</v>
      </c>
      <c r="R1818" s="1">
        <v>550</v>
      </c>
      <c r="S1818" s="9">
        <f t="shared" si="129"/>
        <v>410.13499999999999</v>
      </c>
      <c r="T1818" s="3">
        <v>44562</v>
      </c>
      <c r="U1818" s="8" t="s">
        <v>8901</v>
      </c>
      <c r="V1818" s="3">
        <v>44562</v>
      </c>
      <c r="W1818" s="8" t="s">
        <v>8902</v>
      </c>
      <c r="X1818" s="8">
        <v>0.5</v>
      </c>
      <c r="Y1818" s="10">
        <f t="shared" si="128"/>
        <v>205.0675</v>
      </c>
      <c r="Z1818" s="10">
        <f>IFERROR(INDEX(EFs!B:B,MATCH(P1818,EFs!A:A,0))*Dataset!Y1818/1000,0)</f>
        <v>0.18628186532716751</v>
      </c>
      <c r="AA1818">
        <v>33.005026000000001</v>
      </c>
      <c r="AB1818">
        <v>-117.21569</v>
      </c>
      <c r="AC1818">
        <v>0.5</v>
      </c>
      <c r="AD1818" t="s">
        <v>18422</v>
      </c>
      <c r="AI1818" t="s">
        <v>18404</v>
      </c>
      <c r="AJ1818" t="s">
        <v>18390</v>
      </c>
      <c r="AK1818" t="s">
        <v>18391</v>
      </c>
      <c r="AL1818">
        <v>92067</v>
      </c>
      <c r="AM1818" t="s">
        <v>18392</v>
      </c>
      <c r="AN1818" t="s">
        <v>18397</v>
      </c>
    </row>
    <row r="1819" spans="1:40" ht="57.6" x14ac:dyDescent="0.3">
      <c r="A1819" t="s">
        <v>8903</v>
      </c>
      <c r="B1819" s="2" t="s">
        <v>15</v>
      </c>
      <c r="C1819" s="3">
        <v>40025</v>
      </c>
      <c r="D1819" t="s">
        <v>193</v>
      </c>
      <c r="E1819" t="s">
        <v>8904</v>
      </c>
      <c r="F1819" t="s">
        <v>8905</v>
      </c>
      <c r="G1819" t="s">
        <v>8906</v>
      </c>
      <c r="H1819" s="2" t="s">
        <v>781</v>
      </c>
      <c r="I1819" s="2" t="s">
        <v>782</v>
      </c>
      <c r="J1819" s="1" t="s">
        <v>8907</v>
      </c>
      <c r="K1819" s="1">
        <f t="shared" si="126"/>
        <v>1</v>
      </c>
      <c r="L1819" s="1">
        <f t="shared" si="126"/>
        <v>0</v>
      </c>
      <c r="M1819" s="1">
        <f t="shared" si="126"/>
        <v>0</v>
      </c>
      <c r="N1819" s="1">
        <f t="shared" si="126"/>
        <v>0</v>
      </c>
      <c r="O1819" s="1">
        <f t="shared" si="127"/>
        <v>1</v>
      </c>
      <c r="P1819" s="1" t="s">
        <v>18346</v>
      </c>
      <c r="Q1819" s="1">
        <v>650</v>
      </c>
      <c r="R1819" s="1">
        <v>998</v>
      </c>
      <c r="S1819" s="9">
        <f t="shared" si="129"/>
        <v>650</v>
      </c>
      <c r="T1819" s="3">
        <v>44546</v>
      </c>
      <c r="U1819" s="8" t="s">
        <v>8908</v>
      </c>
      <c r="V1819" s="3">
        <v>44546</v>
      </c>
      <c r="W1819" s="8" t="s">
        <v>3006</v>
      </c>
      <c r="X1819" s="8">
        <v>13.9</v>
      </c>
      <c r="Y1819" s="10">
        <f t="shared" si="128"/>
        <v>9035</v>
      </c>
      <c r="Z1819" s="10">
        <f>IFERROR(INDEX(EFs!B:B,MATCH(P1819,EFs!A:A,0))*Dataset!Y1819/1000,0)</f>
        <v>8.2073300412350001</v>
      </c>
      <c r="AA1819">
        <v>32.875025000000001</v>
      </c>
      <c r="AB1819">
        <v>-117.203827</v>
      </c>
      <c r="AC1819">
        <v>1</v>
      </c>
      <c r="AD1819" t="s">
        <v>18387</v>
      </c>
      <c r="AE1819">
        <v>4747</v>
      </c>
      <c r="AF1819" t="s">
        <v>18760</v>
      </c>
      <c r="AI1819" t="s">
        <v>18389</v>
      </c>
      <c r="AJ1819" t="s">
        <v>18390</v>
      </c>
      <c r="AK1819" t="s">
        <v>18391</v>
      </c>
      <c r="AL1819">
        <v>92121</v>
      </c>
      <c r="AM1819" t="s">
        <v>18392</v>
      </c>
      <c r="AN1819" t="s">
        <v>18393</v>
      </c>
    </row>
    <row r="1820" spans="1:40" ht="43.2" x14ac:dyDescent="0.3">
      <c r="A1820" t="s">
        <v>8909</v>
      </c>
      <c r="B1820" s="2" t="s">
        <v>15</v>
      </c>
      <c r="C1820" s="3">
        <v>40025</v>
      </c>
      <c r="D1820" t="s">
        <v>25</v>
      </c>
      <c r="E1820" t="s">
        <v>8910</v>
      </c>
      <c r="F1820" t="s">
        <v>8911</v>
      </c>
      <c r="G1820" t="s">
        <v>8871</v>
      </c>
      <c r="H1820" s="2" t="s">
        <v>8912</v>
      </c>
      <c r="I1820" s="2" t="s">
        <v>6085</v>
      </c>
      <c r="J1820" s="1" t="s">
        <v>8913</v>
      </c>
      <c r="K1820" s="1">
        <f t="shared" si="126"/>
        <v>0</v>
      </c>
      <c r="L1820" s="1">
        <f t="shared" si="126"/>
        <v>0</v>
      </c>
      <c r="M1820" s="1">
        <f t="shared" si="126"/>
        <v>0</v>
      </c>
      <c r="N1820" s="1">
        <f t="shared" si="126"/>
        <v>1</v>
      </c>
      <c r="O1820" s="1">
        <f t="shared" si="127"/>
        <v>1</v>
      </c>
      <c r="P1820" s="1" t="s">
        <v>18347</v>
      </c>
      <c r="Q1820" s="1">
        <v>50</v>
      </c>
      <c r="R1820" s="1">
        <v>67</v>
      </c>
      <c r="S1820" s="9">
        <f t="shared" si="129"/>
        <v>50</v>
      </c>
      <c r="T1820" s="3">
        <v>44488</v>
      </c>
      <c r="U1820" s="8" t="s">
        <v>8914</v>
      </c>
      <c r="V1820" s="3">
        <v>44488</v>
      </c>
      <c r="W1820" s="8" t="s">
        <v>8915</v>
      </c>
      <c r="X1820" s="8">
        <v>17.2</v>
      </c>
      <c r="Y1820" s="10">
        <f t="shared" si="128"/>
        <v>860</v>
      </c>
      <c r="Z1820" s="10">
        <f>IFERROR(INDEX(EFs!B:B,MATCH(P1820,EFs!A:A,0))*Dataset!Y1820/1000,0)</f>
        <v>0.70855400000000002</v>
      </c>
      <c r="AA1820">
        <v>32.781573999999999</v>
      </c>
      <c r="AB1820">
        <v>-117.144773</v>
      </c>
      <c r="AC1820">
        <v>0.79</v>
      </c>
      <c r="AD1820" t="s">
        <v>18429</v>
      </c>
      <c r="AE1820">
        <v>2711</v>
      </c>
      <c r="AF1820" t="s">
        <v>19235</v>
      </c>
      <c r="AI1820" t="s">
        <v>18389</v>
      </c>
      <c r="AJ1820" t="s">
        <v>18390</v>
      </c>
      <c r="AK1820" t="s">
        <v>18391</v>
      </c>
      <c r="AL1820">
        <v>92108</v>
      </c>
      <c r="AM1820" t="s">
        <v>18392</v>
      </c>
      <c r="AN1820" t="s">
        <v>2733</v>
      </c>
    </row>
    <row r="1821" spans="1:40" ht="43.2" x14ac:dyDescent="0.3">
      <c r="A1821" t="s">
        <v>8916</v>
      </c>
      <c r="B1821" s="2" t="s">
        <v>15</v>
      </c>
      <c r="C1821" s="3">
        <v>40025</v>
      </c>
      <c r="D1821" t="s">
        <v>193</v>
      </c>
      <c r="E1821" t="s">
        <v>1196</v>
      </c>
      <c r="F1821" t="s">
        <v>1197</v>
      </c>
      <c r="G1821" t="s">
        <v>1198</v>
      </c>
      <c r="H1821" s="2" t="s">
        <v>291</v>
      </c>
      <c r="I1821" s="2" t="s">
        <v>155</v>
      </c>
      <c r="J1821" s="1" t="s">
        <v>8917</v>
      </c>
      <c r="K1821" s="1">
        <f t="shared" si="126"/>
        <v>1</v>
      </c>
      <c r="L1821" s="1">
        <f t="shared" si="126"/>
        <v>0</v>
      </c>
      <c r="M1821" s="1">
        <f t="shared" si="126"/>
        <v>0</v>
      </c>
      <c r="N1821" s="1">
        <f t="shared" si="126"/>
        <v>0</v>
      </c>
      <c r="O1821" s="1">
        <f t="shared" si="127"/>
        <v>1</v>
      </c>
      <c r="P1821" s="1" t="s">
        <v>18346</v>
      </c>
      <c r="Q1821" s="1">
        <v>60</v>
      </c>
      <c r="R1821" s="1">
        <v>99</v>
      </c>
      <c r="S1821" s="9">
        <f t="shared" si="129"/>
        <v>60</v>
      </c>
      <c r="T1821" s="3">
        <v>44561</v>
      </c>
      <c r="U1821" s="8" t="s">
        <v>8918</v>
      </c>
      <c r="V1821" s="3">
        <v>44630</v>
      </c>
      <c r="W1821" s="8" t="s">
        <v>5250</v>
      </c>
      <c r="X1821" s="8">
        <v>11.5</v>
      </c>
      <c r="Y1821" s="10">
        <f t="shared" si="128"/>
        <v>690</v>
      </c>
      <c r="Z1821" s="10">
        <f>IFERROR(INDEX(EFs!B:B,MATCH(P1821,EFs!A:A,0))*Dataset!Y1821/1000,0)</f>
        <v>0.62679111548999999</v>
      </c>
      <c r="AA1821">
        <v>33.100475000000003</v>
      </c>
      <c r="AB1821">
        <v>-117.002679</v>
      </c>
      <c r="AC1821">
        <v>1</v>
      </c>
      <c r="AD1821" t="s">
        <v>18387</v>
      </c>
      <c r="AE1821">
        <v>15500</v>
      </c>
      <c r="AF1821" t="s">
        <v>18568</v>
      </c>
      <c r="AI1821" t="s">
        <v>18421</v>
      </c>
      <c r="AJ1821" t="s">
        <v>18390</v>
      </c>
      <c r="AK1821" t="s">
        <v>18391</v>
      </c>
      <c r="AL1821">
        <v>92027</v>
      </c>
      <c r="AM1821" t="s">
        <v>18392</v>
      </c>
      <c r="AN1821" t="s">
        <v>18393</v>
      </c>
    </row>
    <row r="1822" spans="1:40" ht="43.2" x14ac:dyDescent="0.3">
      <c r="A1822" t="s">
        <v>8919</v>
      </c>
      <c r="B1822" s="2" t="s">
        <v>15</v>
      </c>
      <c r="C1822" s="3">
        <v>40025</v>
      </c>
      <c r="D1822" t="s">
        <v>193</v>
      </c>
      <c r="E1822" t="s">
        <v>7233</v>
      </c>
      <c r="F1822" t="s">
        <v>8920</v>
      </c>
      <c r="G1822" t="s">
        <v>8921</v>
      </c>
      <c r="H1822" s="2" t="s">
        <v>647</v>
      </c>
      <c r="I1822" s="2" t="s">
        <v>218</v>
      </c>
      <c r="J1822" s="1" t="s">
        <v>8922</v>
      </c>
      <c r="K1822" s="1">
        <f t="shared" si="126"/>
        <v>1</v>
      </c>
      <c r="L1822" s="1">
        <f t="shared" si="126"/>
        <v>0</v>
      </c>
      <c r="M1822" s="1">
        <f t="shared" si="126"/>
        <v>0</v>
      </c>
      <c r="N1822" s="1">
        <f t="shared" si="126"/>
        <v>0</v>
      </c>
      <c r="O1822" s="1">
        <f t="shared" si="127"/>
        <v>1</v>
      </c>
      <c r="P1822" s="1" t="s">
        <v>18346</v>
      </c>
      <c r="Q1822" s="1">
        <v>1000</v>
      </c>
      <c r="R1822" s="1">
        <v>1495</v>
      </c>
      <c r="S1822" s="9">
        <f t="shared" si="129"/>
        <v>1000</v>
      </c>
      <c r="T1822" s="3">
        <v>44546</v>
      </c>
      <c r="U1822" s="8" t="s">
        <v>3529</v>
      </c>
      <c r="V1822" s="3">
        <v>44747</v>
      </c>
      <c r="W1822" s="8" t="s">
        <v>8923</v>
      </c>
      <c r="X1822" s="8">
        <v>11.9</v>
      </c>
      <c r="Y1822" s="10">
        <f t="shared" si="128"/>
        <v>11900</v>
      </c>
      <c r="Z1822" s="10">
        <f>IFERROR(INDEX(EFs!B:B,MATCH(P1822,EFs!A:A,0))*Dataset!Y1822/1000,0)</f>
        <v>10.809875759900001</v>
      </c>
      <c r="AA1822">
        <v>32.783619999999999</v>
      </c>
      <c r="AB1822">
        <v>-117.054877</v>
      </c>
      <c r="AC1822">
        <v>0.7</v>
      </c>
      <c r="AD1822" t="s">
        <v>18408</v>
      </c>
      <c r="AF1822" t="s">
        <v>19111</v>
      </c>
      <c r="AI1822" t="s">
        <v>18389</v>
      </c>
      <c r="AJ1822" t="s">
        <v>18390</v>
      </c>
      <c r="AK1822" t="s">
        <v>18391</v>
      </c>
      <c r="AL1822">
        <v>92120</v>
      </c>
      <c r="AM1822" t="s">
        <v>18392</v>
      </c>
      <c r="AN1822" t="s">
        <v>18397</v>
      </c>
    </row>
    <row r="1823" spans="1:40" ht="43.2" x14ac:dyDescent="0.3">
      <c r="A1823" t="s">
        <v>8924</v>
      </c>
      <c r="B1823" s="2" t="s">
        <v>15</v>
      </c>
      <c r="C1823" s="3">
        <v>40025</v>
      </c>
      <c r="D1823" t="s">
        <v>193</v>
      </c>
      <c r="E1823" t="s">
        <v>7233</v>
      </c>
      <c r="F1823" t="s">
        <v>8920</v>
      </c>
      <c r="G1823" t="s">
        <v>8921</v>
      </c>
      <c r="H1823" s="2" t="s">
        <v>647</v>
      </c>
      <c r="I1823" s="2" t="s">
        <v>218</v>
      </c>
      <c r="J1823" s="1" t="s">
        <v>8925</v>
      </c>
      <c r="K1823" s="1">
        <f t="shared" si="126"/>
        <v>1</v>
      </c>
      <c r="L1823" s="1">
        <f t="shared" si="126"/>
        <v>0</v>
      </c>
      <c r="M1823" s="1">
        <f t="shared" si="126"/>
        <v>0</v>
      </c>
      <c r="N1823" s="1">
        <f t="shared" si="126"/>
        <v>0</v>
      </c>
      <c r="O1823" s="1">
        <f t="shared" si="127"/>
        <v>1</v>
      </c>
      <c r="P1823" s="1" t="s">
        <v>18346</v>
      </c>
      <c r="Q1823" s="1">
        <v>230</v>
      </c>
      <c r="R1823" s="1">
        <v>346</v>
      </c>
      <c r="S1823" s="9">
        <f t="shared" si="129"/>
        <v>230</v>
      </c>
      <c r="T1823" s="3">
        <v>44564</v>
      </c>
      <c r="U1823" s="8" t="s">
        <v>8926</v>
      </c>
      <c r="V1823" s="3">
        <v>44564</v>
      </c>
      <c r="W1823" s="8" t="s">
        <v>1989</v>
      </c>
      <c r="X1823" s="8">
        <v>4.7</v>
      </c>
      <c r="Y1823" s="10">
        <f t="shared" si="128"/>
        <v>1081</v>
      </c>
      <c r="Z1823" s="10">
        <f>IFERROR(INDEX(EFs!B:B,MATCH(P1823,EFs!A:A,0))*Dataset!Y1823/1000,0)</f>
        <v>0.98197274760100006</v>
      </c>
      <c r="AA1823">
        <v>32.783619999999999</v>
      </c>
      <c r="AB1823">
        <v>-117.054877</v>
      </c>
      <c r="AC1823">
        <v>0.7</v>
      </c>
      <c r="AD1823" t="s">
        <v>18408</v>
      </c>
      <c r="AF1823" t="s">
        <v>19111</v>
      </c>
      <c r="AI1823" t="s">
        <v>18389</v>
      </c>
      <c r="AJ1823" t="s">
        <v>18390</v>
      </c>
      <c r="AK1823" t="s">
        <v>18391</v>
      </c>
      <c r="AL1823">
        <v>92120</v>
      </c>
      <c r="AM1823" t="s">
        <v>18392</v>
      </c>
      <c r="AN1823" t="s">
        <v>18397</v>
      </c>
    </row>
    <row r="1824" spans="1:40" ht="57.6" x14ac:dyDescent="0.3">
      <c r="A1824" t="s">
        <v>8927</v>
      </c>
      <c r="B1824" s="2" t="s">
        <v>15</v>
      </c>
      <c r="C1824" s="3">
        <v>40025</v>
      </c>
      <c r="D1824" t="s">
        <v>193</v>
      </c>
      <c r="E1824" t="s">
        <v>7864</v>
      </c>
      <c r="F1824" t="s">
        <v>7865</v>
      </c>
      <c r="G1824" t="s">
        <v>8928</v>
      </c>
      <c r="H1824" s="2" t="s">
        <v>987</v>
      </c>
      <c r="I1824" s="2" t="s">
        <v>84</v>
      </c>
      <c r="J1824" s="1" t="s">
        <v>8929</v>
      </c>
      <c r="K1824" s="1">
        <f t="shared" si="126"/>
        <v>1</v>
      </c>
      <c r="L1824" s="1">
        <f t="shared" si="126"/>
        <v>0</v>
      </c>
      <c r="M1824" s="1">
        <f t="shared" si="126"/>
        <v>0</v>
      </c>
      <c r="N1824" s="1">
        <f t="shared" si="126"/>
        <v>0</v>
      </c>
      <c r="O1824" s="1">
        <f t="shared" si="127"/>
        <v>1</v>
      </c>
      <c r="P1824" s="1" t="s">
        <v>18346</v>
      </c>
      <c r="Q1824" s="1">
        <v>80</v>
      </c>
      <c r="R1824" s="1">
        <v>126</v>
      </c>
      <c r="S1824" s="9">
        <f t="shared" si="129"/>
        <v>80</v>
      </c>
      <c r="T1824" s="8"/>
      <c r="U1824" s="8"/>
      <c r="V1824" s="8"/>
      <c r="W1824" s="8"/>
      <c r="X1824" s="8"/>
      <c r="Y1824" s="10">
        <f t="shared" si="128"/>
        <v>0</v>
      </c>
      <c r="Z1824" s="10">
        <f>IFERROR(INDEX(EFs!B:B,MATCH(P1824,EFs!A:A,0))*Dataset!Y1824/1000,0)</f>
        <v>0</v>
      </c>
      <c r="AA1824">
        <v>32.630671999999997</v>
      </c>
      <c r="AB1824">
        <v>-116.977683</v>
      </c>
      <c r="AC1824">
        <v>1</v>
      </c>
      <c r="AD1824" t="s">
        <v>18394</v>
      </c>
      <c r="AE1824">
        <v>1977</v>
      </c>
      <c r="AF1824" t="s">
        <v>19245</v>
      </c>
      <c r="AI1824" t="s">
        <v>18406</v>
      </c>
      <c r="AJ1824" t="s">
        <v>18390</v>
      </c>
      <c r="AK1824" t="s">
        <v>18391</v>
      </c>
      <c r="AL1824">
        <v>91915</v>
      </c>
      <c r="AM1824" t="s">
        <v>18392</v>
      </c>
      <c r="AN1824" t="s">
        <v>18397</v>
      </c>
    </row>
    <row r="1825" spans="1:40" ht="57.6" x14ac:dyDescent="0.3">
      <c r="A1825" t="s">
        <v>8930</v>
      </c>
      <c r="B1825" s="2" t="s">
        <v>15</v>
      </c>
      <c r="C1825" s="3">
        <v>40025</v>
      </c>
      <c r="D1825" t="s">
        <v>193</v>
      </c>
      <c r="E1825" t="s">
        <v>7864</v>
      </c>
      <c r="F1825" t="s">
        <v>7865</v>
      </c>
      <c r="G1825" t="s">
        <v>8931</v>
      </c>
      <c r="H1825" s="2" t="s">
        <v>987</v>
      </c>
      <c r="I1825" s="2" t="s">
        <v>84</v>
      </c>
      <c r="J1825" s="1" t="s">
        <v>8932</v>
      </c>
      <c r="K1825" s="1">
        <f t="shared" si="126"/>
        <v>1</v>
      </c>
      <c r="L1825" s="1">
        <f t="shared" si="126"/>
        <v>0</v>
      </c>
      <c r="M1825" s="1">
        <f t="shared" si="126"/>
        <v>0</v>
      </c>
      <c r="N1825" s="1">
        <f t="shared" si="126"/>
        <v>0</v>
      </c>
      <c r="O1825" s="1">
        <f t="shared" si="127"/>
        <v>1</v>
      </c>
      <c r="P1825" s="1" t="s">
        <v>18346</v>
      </c>
      <c r="Q1825" s="1">
        <v>80</v>
      </c>
      <c r="R1825" s="1">
        <v>126</v>
      </c>
      <c r="S1825" s="9">
        <f t="shared" si="129"/>
        <v>80</v>
      </c>
      <c r="T1825" s="8"/>
      <c r="U1825" s="8"/>
      <c r="V1825" s="8"/>
      <c r="W1825" s="8"/>
      <c r="X1825" s="8"/>
      <c r="Y1825" s="10">
        <f t="shared" si="128"/>
        <v>0</v>
      </c>
      <c r="Z1825" s="10">
        <f>IFERROR(INDEX(EFs!B:B,MATCH(P1825,EFs!A:A,0))*Dataset!Y1825/1000,0)</f>
        <v>0</v>
      </c>
      <c r="AA1825">
        <v>32.636921999999998</v>
      </c>
      <c r="AB1825">
        <v>-117.050072</v>
      </c>
      <c r="AC1825">
        <v>0.5</v>
      </c>
      <c r="AD1825" t="s">
        <v>18422</v>
      </c>
      <c r="AI1825" t="s">
        <v>18406</v>
      </c>
      <c r="AJ1825" t="s">
        <v>18390</v>
      </c>
      <c r="AK1825" t="s">
        <v>18391</v>
      </c>
      <c r="AL1825">
        <v>91910</v>
      </c>
      <c r="AM1825" t="s">
        <v>18392</v>
      </c>
      <c r="AN1825" t="s">
        <v>18397</v>
      </c>
    </row>
    <row r="1826" spans="1:40" ht="57.6" x14ac:dyDescent="0.3">
      <c r="A1826" t="s">
        <v>8933</v>
      </c>
      <c r="B1826" s="2" t="s">
        <v>15</v>
      </c>
      <c r="C1826" s="3">
        <v>40025</v>
      </c>
      <c r="D1826" t="s">
        <v>193</v>
      </c>
      <c r="E1826" t="s">
        <v>7864</v>
      </c>
      <c r="F1826" t="s">
        <v>7865</v>
      </c>
      <c r="G1826" t="s">
        <v>8934</v>
      </c>
      <c r="H1826" s="2" t="s">
        <v>987</v>
      </c>
      <c r="I1826" s="2" t="s">
        <v>84</v>
      </c>
      <c r="J1826" s="1" t="s">
        <v>8935</v>
      </c>
      <c r="K1826" s="1">
        <f t="shared" si="126"/>
        <v>1</v>
      </c>
      <c r="L1826" s="1">
        <f t="shared" si="126"/>
        <v>0</v>
      </c>
      <c r="M1826" s="1">
        <f t="shared" si="126"/>
        <v>0</v>
      </c>
      <c r="N1826" s="1">
        <f t="shared" si="126"/>
        <v>0</v>
      </c>
      <c r="O1826" s="1">
        <f t="shared" si="127"/>
        <v>1</v>
      </c>
      <c r="P1826" s="1" t="s">
        <v>18346</v>
      </c>
      <c r="Q1826" s="1">
        <v>80</v>
      </c>
      <c r="R1826" s="1">
        <v>126</v>
      </c>
      <c r="S1826" s="9">
        <f t="shared" si="129"/>
        <v>80</v>
      </c>
      <c r="T1826" s="8"/>
      <c r="U1826" s="8"/>
      <c r="V1826" s="8"/>
      <c r="W1826" s="8"/>
      <c r="X1826" s="8"/>
      <c r="Y1826" s="10">
        <f t="shared" si="128"/>
        <v>0</v>
      </c>
      <c r="Z1826" s="10">
        <f>IFERROR(INDEX(EFs!B:B,MATCH(P1826,EFs!A:A,0))*Dataset!Y1826/1000,0)</f>
        <v>0</v>
      </c>
      <c r="AA1826">
        <v>32.62424</v>
      </c>
      <c r="AB1826">
        <v>-117.068397</v>
      </c>
      <c r="AC1826">
        <v>0.7</v>
      </c>
      <c r="AD1826" t="s">
        <v>18408</v>
      </c>
      <c r="AF1826" t="s">
        <v>19246</v>
      </c>
      <c r="AI1826" t="s">
        <v>18406</v>
      </c>
      <c r="AJ1826" t="s">
        <v>18390</v>
      </c>
      <c r="AK1826" t="s">
        <v>18391</v>
      </c>
      <c r="AL1826">
        <v>91911</v>
      </c>
      <c r="AM1826" t="s">
        <v>18392</v>
      </c>
      <c r="AN1826" t="s">
        <v>18397</v>
      </c>
    </row>
    <row r="1827" spans="1:40" ht="57.6" x14ac:dyDescent="0.3">
      <c r="A1827" t="s">
        <v>8936</v>
      </c>
      <c r="B1827" s="2" t="s">
        <v>15</v>
      </c>
      <c r="C1827" s="3">
        <v>40025</v>
      </c>
      <c r="D1827" t="s">
        <v>193</v>
      </c>
      <c r="E1827" t="s">
        <v>7864</v>
      </c>
      <c r="F1827" t="s">
        <v>7865</v>
      </c>
      <c r="G1827" t="s">
        <v>8937</v>
      </c>
      <c r="H1827" s="2" t="s">
        <v>987</v>
      </c>
      <c r="I1827" s="2" t="s">
        <v>84</v>
      </c>
      <c r="J1827" s="1" t="s">
        <v>8938</v>
      </c>
      <c r="K1827" s="1">
        <f t="shared" si="126"/>
        <v>1</v>
      </c>
      <c r="L1827" s="1">
        <f t="shared" si="126"/>
        <v>0</v>
      </c>
      <c r="M1827" s="1">
        <f t="shared" si="126"/>
        <v>0</v>
      </c>
      <c r="N1827" s="1">
        <f t="shared" si="126"/>
        <v>0</v>
      </c>
      <c r="O1827" s="1">
        <f t="shared" si="127"/>
        <v>1</v>
      </c>
      <c r="P1827" s="1" t="s">
        <v>18346</v>
      </c>
      <c r="Q1827" s="1">
        <v>80</v>
      </c>
      <c r="R1827" s="1">
        <v>126</v>
      </c>
      <c r="S1827" s="9">
        <f t="shared" si="129"/>
        <v>80</v>
      </c>
      <c r="T1827" s="3">
        <v>44519</v>
      </c>
      <c r="U1827" s="8" t="s">
        <v>8939</v>
      </c>
      <c r="V1827" s="3">
        <v>44519</v>
      </c>
      <c r="W1827" s="8" t="s">
        <v>8940</v>
      </c>
      <c r="X1827" s="8">
        <v>55.7</v>
      </c>
      <c r="Y1827" s="10">
        <f t="shared" si="128"/>
        <v>4456</v>
      </c>
      <c r="Z1827" s="10">
        <f>IFERROR(INDEX(EFs!B:B,MATCH(P1827,EFs!A:A,0))*Dataset!Y1827/1000,0)</f>
        <v>4.0477988559760005</v>
      </c>
      <c r="AA1827">
        <v>32.630383999999999</v>
      </c>
      <c r="AB1827">
        <v>-116.96932700000001</v>
      </c>
      <c r="AC1827">
        <v>1</v>
      </c>
      <c r="AD1827" t="s">
        <v>18394</v>
      </c>
      <c r="AE1827">
        <v>2056</v>
      </c>
      <c r="AF1827" t="s">
        <v>19245</v>
      </c>
      <c r="AI1827" t="s">
        <v>18406</v>
      </c>
      <c r="AJ1827" t="s">
        <v>18390</v>
      </c>
      <c r="AK1827" t="s">
        <v>18391</v>
      </c>
      <c r="AL1827">
        <v>91915</v>
      </c>
      <c r="AM1827" t="s">
        <v>18392</v>
      </c>
      <c r="AN1827" t="s">
        <v>18397</v>
      </c>
    </row>
    <row r="1828" spans="1:40" ht="57.6" x14ac:dyDescent="0.3">
      <c r="A1828" t="s">
        <v>8941</v>
      </c>
      <c r="B1828" s="2" t="s">
        <v>15</v>
      </c>
      <c r="C1828" s="3">
        <v>40025</v>
      </c>
      <c r="D1828" t="s">
        <v>193</v>
      </c>
      <c r="E1828" t="s">
        <v>7864</v>
      </c>
      <c r="F1828" t="s">
        <v>7865</v>
      </c>
      <c r="G1828" t="s">
        <v>8942</v>
      </c>
      <c r="H1828" s="2" t="s">
        <v>987</v>
      </c>
      <c r="I1828" s="2" t="s">
        <v>84</v>
      </c>
      <c r="J1828" s="1" t="s">
        <v>8943</v>
      </c>
      <c r="K1828" s="1">
        <f t="shared" si="126"/>
        <v>1</v>
      </c>
      <c r="L1828" s="1">
        <f t="shared" si="126"/>
        <v>0</v>
      </c>
      <c r="M1828" s="1">
        <f t="shared" si="126"/>
        <v>0</v>
      </c>
      <c r="N1828" s="1">
        <f t="shared" si="126"/>
        <v>0</v>
      </c>
      <c r="O1828" s="1">
        <f t="shared" si="127"/>
        <v>1</v>
      </c>
      <c r="P1828" s="1" t="s">
        <v>18346</v>
      </c>
      <c r="Q1828" s="1">
        <v>80</v>
      </c>
      <c r="R1828" s="1">
        <v>126</v>
      </c>
      <c r="S1828" s="9">
        <f t="shared" si="129"/>
        <v>80</v>
      </c>
      <c r="T1828" s="3">
        <v>44519</v>
      </c>
      <c r="U1828" s="8" t="s">
        <v>8944</v>
      </c>
      <c r="V1828" s="3">
        <v>44519</v>
      </c>
      <c r="W1828" s="8" t="s">
        <v>8945</v>
      </c>
      <c r="X1828" s="8">
        <v>33.799999999999997</v>
      </c>
      <c r="Y1828" s="10">
        <f t="shared" si="128"/>
        <v>2704</v>
      </c>
      <c r="Z1828" s="10">
        <f>IFERROR(INDEX(EFs!B:B,MATCH(P1828,EFs!A:A,0))*Dataset!Y1828/1000,0)</f>
        <v>2.4562944583839998</v>
      </c>
      <c r="AA1828">
        <v>32.661926000000001</v>
      </c>
      <c r="AB1828">
        <v>-116.974566</v>
      </c>
      <c r="AC1828">
        <v>0.77</v>
      </c>
      <c r="AD1828" t="s">
        <v>18429</v>
      </c>
      <c r="AE1828">
        <v>2215</v>
      </c>
      <c r="AF1828" t="s">
        <v>19247</v>
      </c>
      <c r="AI1828" t="s">
        <v>18406</v>
      </c>
      <c r="AJ1828" t="s">
        <v>18390</v>
      </c>
      <c r="AK1828" t="s">
        <v>18391</v>
      </c>
      <c r="AL1828">
        <v>91914</v>
      </c>
      <c r="AM1828" t="s">
        <v>18392</v>
      </c>
      <c r="AN1828" t="s">
        <v>18393</v>
      </c>
    </row>
    <row r="1829" spans="1:40" ht="28.8" x14ac:dyDescent="0.3">
      <c r="A1829" t="s">
        <v>8946</v>
      </c>
      <c r="B1829" s="2" t="s">
        <v>15</v>
      </c>
      <c r="C1829" s="3">
        <v>40025</v>
      </c>
      <c r="D1829" t="s">
        <v>25</v>
      </c>
      <c r="E1829" t="s">
        <v>8947</v>
      </c>
      <c r="F1829" t="s">
        <v>8948</v>
      </c>
      <c r="G1829" t="s">
        <v>8949</v>
      </c>
      <c r="H1829" s="2" t="s">
        <v>490</v>
      </c>
      <c r="I1829" s="2" t="s">
        <v>20</v>
      </c>
      <c r="J1829" s="1" t="s">
        <v>8950</v>
      </c>
      <c r="K1829" s="1">
        <f t="shared" si="126"/>
        <v>1</v>
      </c>
      <c r="L1829" s="1">
        <f t="shared" si="126"/>
        <v>0</v>
      </c>
      <c r="M1829" s="1">
        <f t="shared" si="126"/>
        <v>0</v>
      </c>
      <c r="N1829" s="1">
        <f t="shared" si="126"/>
        <v>0</v>
      </c>
      <c r="O1829" s="1">
        <f t="shared" si="127"/>
        <v>1</v>
      </c>
      <c r="P1829" s="1" t="s">
        <v>18346</v>
      </c>
      <c r="Q1829" s="1" t="s">
        <v>18355</v>
      </c>
      <c r="R1829" s="1">
        <v>76</v>
      </c>
      <c r="S1829" s="9">
        <f t="shared" si="129"/>
        <v>56.673200000000001</v>
      </c>
      <c r="T1829" s="3">
        <v>44561</v>
      </c>
      <c r="U1829" s="8" t="s">
        <v>8951</v>
      </c>
      <c r="V1829" s="3">
        <v>44672</v>
      </c>
      <c r="W1829" s="8" t="s">
        <v>8952</v>
      </c>
      <c r="X1829" s="8">
        <v>13.5</v>
      </c>
      <c r="Y1829" s="10">
        <f t="shared" si="128"/>
        <v>765.08820000000003</v>
      </c>
      <c r="Z1829" s="10">
        <f>IFERROR(INDEX(EFs!B:B,MATCH(P1829,EFs!A:A,0))*Dataset!Y1829/1000,0)</f>
        <v>0.69500070482063225</v>
      </c>
      <c r="AA1829">
        <v>32.738694000000002</v>
      </c>
      <c r="AB1829">
        <v>-117.029932</v>
      </c>
      <c r="AC1829">
        <v>1</v>
      </c>
      <c r="AD1829" t="s">
        <v>18387</v>
      </c>
      <c r="AE1829">
        <v>7853</v>
      </c>
      <c r="AF1829" t="s">
        <v>19248</v>
      </c>
      <c r="AI1829" t="s">
        <v>18482</v>
      </c>
      <c r="AJ1829" t="s">
        <v>18390</v>
      </c>
      <c r="AK1829" t="s">
        <v>18391</v>
      </c>
      <c r="AL1829">
        <v>91945</v>
      </c>
      <c r="AM1829" t="s">
        <v>18392</v>
      </c>
      <c r="AN1829" t="s">
        <v>18393</v>
      </c>
    </row>
    <row r="1830" spans="1:40" ht="43.2" x14ac:dyDescent="0.3">
      <c r="A1830" t="s">
        <v>8953</v>
      </c>
      <c r="B1830" s="2" t="s">
        <v>15</v>
      </c>
      <c r="C1830" s="3">
        <v>40025</v>
      </c>
      <c r="D1830" t="s">
        <v>193</v>
      </c>
      <c r="E1830" t="s">
        <v>954</v>
      </c>
      <c r="F1830" t="s">
        <v>72</v>
      </c>
      <c r="G1830" t="s">
        <v>956</v>
      </c>
      <c r="H1830" s="2" t="s">
        <v>957</v>
      </c>
      <c r="I1830" s="2" t="s">
        <v>139</v>
      </c>
      <c r="J1830" s="1" t="s">
        <v>8954</v>
      </c>
      <c r="K1830" s="1">
        <f t="shared" si="126"/>
        <v>1</v>
      </c>
      <c r="L1830" s="1">
        <f t="shared" si="126"/>
        <v>0</v>
      </c>
      <c r="M1830" s="1">
        <f t="shared" si="126"/>
        <v>0</v>
      </c>
      <c r="N1830" s="1">
        <f t="shared" si="126"/>
        <v>0</v>
      </c>
      <c r="O1830" s="1">
        <f t="shared" si="127"/>
        <v>1</v>
      </c>
      <c r="P1830" s="1" t="s">
        <v>18346</v>
      </c>
      <c r="Q1830" s="1">
        <v>300</v>
      </c>
      <c r="R1830" s="1">
        <v>436</v>
      </c>
      <c r="S1830" s="9">
        <f t="shared" si="129"/>
        <v>300</v>
      </c>
      <c r="T1830" s="3">
        <v>44562</v>
      </c>
      <c r="U1830" s="8" t="s">
        <v>2982</v>
      </c>
      <c r="V1830" s="3">
        <v>44562</v>
      </c>
      <c r="W1830" s="8" t="s">
        <v>8955</v>
      </c>
      <c r="X1830" s="8">
        <v>3.3</v>
      </c>
      <c r="Y1830" s="10">
        <f t="shared" si="128"/>
        <v>990</v>
      </c>
      <c r="Z1830" s="10">
        <f>IFERROR(INDEX(EFs!B:B,MATCH(P1830,EFs!A:A,0))*Dataset!Y1830/1000,0)</f>
        <v>0.89930899179000001</v>
      </c>
      <c r="AA1830">
        <v>32.879537999999997</v>
      </c>
      <c r="AB1830">
        <v>-117.161181</v>
      </c>
      <c r="AC1830">
        <v>1</v>
      </c>
      <c r="AD1830" t="s">
        <v>18408</v>
      </c>
      <c r="AF1830" t="s">
        <v>18538</v>
      </c>
      <c r="AI1830" t="s">
        <v>18389</v>
      </c>
      <c r="AJ1830" t="s">
        <v>18390</v>
      </c>
      <c r="AK1830" t="s">
        <v>18391</v>
      </c>
      <c r="AL1830">
        <v>92121</v>
      </c>
      <c r="AM1830" t="s">
        <v>18392</v>
      </c>
      <c r="AN1830" t="s">
        <v>18397</v>
      </c>
    </row>
    <row r="1831" spans="1:40" ht="43.2" x14ac:dyDescent="0.3">
      <c r="A1831" t="s">
        <v>8956</v>
      </c>
      <c r="B1831" s="2" t="s">
        <v>15</v>
      </c>
      <c r="C1831" s="3">
        <v>40025</v>
      </c>
      <c r="D1831" t="s">
        <v>193</v>
      </c>
      <c r="E1831" t="s">
        <v>2029</v>
      </c>
      <c r="F1831" t="s">
        <v>2030</v>
      </c>
      <c r="G1831" t="s">
        <v>8957</v>
      </c>
      <c r="H1831" s="2" t="s">
        <v>781</v>
      </c>
      <c r="I1831" s="2" t="s">
        <v>782</v>
      </c>
      <c r="J1831" s="1" t="s">
        <v>8958</v>
      </c>
      <c r="K1831" s="1">
        <f t="shared" si="126"/>
        <v>1</v>
      </c>
      <c r="L1831" s="1">
        <f t="shared" si="126"/>
        <v>0</v>
      </c>
      <c r="M1831" s="1">
        <f t="shared" si="126"/>
        <v>0</v>
      </c>
      <c r="N1831" s="1">
        <f t="shared" si="126"/>
        <v>0</v>
      </c>
      <c r="O1831" s="1">
        <f t="shared" si="127"/>
        <v>1</v>
      </c>
      <c r="P1831" s="1" t="s">
        <v>18346</v>
      </c>
      <c r="Q1831" s="1" t="s">
        <v>18355</v>
      </c>
      <c r="R1831" s="1">
        <v>315</v>
      </c>
      <c r="S1831" s="9">
        <f t="shared" si="129"/>
        <v>234.8955</v>
      </c>
      <c r="T1831" s="3">
        <v>44449</v>
      </c>
      <c r="U1831" s="8" t="s">
        <v>8959</v>
      </c>
      <c r="V1831" s="3">
        <v>44449</v>
      </c>
      <c r="W1831" s="8" t="s">
        <v>3969</v>
      </c>
      <c r="X1831" s="8">
        <v>2.9</v>
      </c>
      <c r="Y1831" s="10">
        <f t="shared" si="128"/>
        <v>681.19695000000002</v>
      </c>
      <c r="Z1831" s="10">
        <f>IFERROR(INDEX(EFs!B:B,MATCH(P1831,EFs!A:A,0))*Dataset!Y1831/1000,0)</f>
        <v>0.61879448718679098</v>
      </c>
      <c r="AA1831">
        <v>32.905701999999998</v>
      </c>
      <c r="AB1831">
        <v>-117.228978</v>
      </c>
      <c r="AC1831">
        <v>1</v>
      </c>
      <c r="AD1831" t="s">
        <v>18387</v>
      </c>
      <c r="AE1831">
        <v>11065</v>
      </c>
      <c r="AF1831" t="s">
        <v>18650</v>
      </c>
      <c r="AI1831" t="s">
        <v>18389</v>
      </c>
      <c r="AJ1831" t="s">
        <v>18390</v>
      </c>
      <c r="AK1831" t="s">
        <v>18391</v>
      </c>
      <c r="AL1831">
        <v>92121</v>
      </c>
      <c r="AM1831" t="s">
        <v>18392</v>
      </c>
      <c r="AN1831" t="s">
        <v>18393</v>
      </c>
    </row>
    <row r="1832" spans="1:40" ht="28.8" x14ac:dyDescent="0.3">
      <c r="A1832" t="s">
        <v>8960</v>
      </c>
      <c r="B1832" s="2" t="s">
        <v>15</v>
      </c>
      <c r="C1832" s="3">
        <v>40025</v>
      </c>
      <c r="D1832" t="s">
        <v>25</v>
      </c>
      <c r="E1832" t="s">
        <v>8961</v>
      </c>
      <c r="F1832" t="s">
        <v>72</v>
      </c>
      <c r="G1832" t="s">
        <v>8962</v>
      </c>
      <c r="H1832" s="2" t="s">
        <v>669</v>
      </c>
      <c r="I1832" s="2" t="s">
        <v>236</v>
      </c>
      <c r="J1832" s="1" t="s">
        <v>8963</v>
      </c>
      <c r="K1832" s="1">
        <f t="shared" si="126"/>
        <v>1</v>
      </c>
      <c r="L1832" s="1">
        <f t="shared" si="126"/>
        <v>0</v>
      </c>
      <c r="M1832" s="1">
        <f t="shared" si="126"/>
        <v>0</v>
      </c>
      <c r="N1832" s="1">
        <f t="shared" si="126"/>
        <v>0</v>
      </c>
      <c r="O1832" s="1">
        <f t="shared" si="127"/>
        <v>1</v>
      </c>
      <c r="P1832" s="1" t="s">
        <v>18346</v>
      </c>
      <c r="Q1832" s="1" t="s">
        <v>18355</v>
      </c>
      <c r="R1832" s="1">
        <v>1800</v>
      </c>
      <c r="S1832" s="9">
        <f t="shared" si="129"/>
        <v>1342.26</v>
      </c>
      <c r="T1832" s="3">
        <v>44509</v>
      </c>
      <c r="U1832" s="8" t="s">
        <v>8411</v>
      </c>
      <c r="V1832" s="3">
        <v>44509</v>
      </c>
      <c r="W1832" s="8" t="s">
        <v>8964</v>
      </c>
      <c r="X1832" s="8">
        <v>3.3</v>
      </c>
      <c r="Y1832" s="10">
        <f t="shared" si="128"/>
        <v>4429.4579999999996</v>
      </c>
      <c r="Z1832" s="10">
        <f>IFERROR(INDEX(EFs!B:B,MATCH(P1832,EFs!A:A,0))*Dataset!Y1832/1000,0)</f>
        <v>4.0236882910668177</v>
      </c>
      <c r="AA1832">
        <v>32.743653999999999</v>
      </c>
      <c r="AB1832">
        <v>-117.158613</v>
      </c>
      <c r="AC1832">
        <v>1</v>
      </c>
      <c r="AD1832" t="s">
        <v>18387</v>
      </c>
      <c r="AE1832">
        <v>3634</v>
      </c>
      <c r="AF1832" t="s">
        <v>18876</v>
      </c>
      <c r="AI1832" t="s">
        <v>18389</v>
      </c>
      <c r="AJ1832" t="s">
        <v>18390</v>
      </c>
      <c r="AK1832" t="s">
        <v>18391</v>
      </c>
      <c r="AL1832">
        <v>92103</v>
      </c>
      <c r="AM1832" t="s">
        <v>18392</v>
      </c>
      <c r="AN1832" t="s">
        <v>18393</v>
      </c>
    </row>
    <row r="1833" spans="1:40" ht="28.8" x14ac:dyDescent="0.3">
      <c r="A1833" t="s">
        <v>8965</v>
      </c>
      <c r="B1833" s="2" t="s">
        <v>15</v>
      </c>
      <c r="C1833" s="3">
        <v>40025</v>
      </c>
      <c r="D1833" t="s">
        <v>25</v>
      </c>
      <c r="E1833" t="s">
        <v>8966</v>
      </c>
      <c r="F1833" t="s">
        <v>72</v>
      </c>
      <c r="G1833" t="s">
        <v>8967</v>
      </c>
      <c r="H1833" s="2" t="s">
        <v>627</v>
      </c>
      <c r="I1833" s="2" t="s">
        <v>306</v>
      </c>
      <c r="J1833" s="1" t="s">
        <v>8968</v>
      </c>
      <c r="K1833" s="1">
        <f t="shared" si="126"/>
        <v>1</v>
      </c>
      <c r="L1833" s="1">
        <f t="shared" si="126"/>
        <v>0</v>
      </c>
      <c r="M1833" s="1">
        <f t="shared" si="126"/>
        <v>0</v>
      </c>
      <c r="N1833" s="1">
        <f t="shared" si="126"/>
        <v>0</v>
      </c>
      <c r="O1833" s="1">
        <f t="shared" si="127"/>
        <v>1</v>
      </c>
      <c r="P1833" s="1" t="s">
        <v>18346</v>
      </c>
      <c r="Q1833" s="1" t="s">
        <v>18355</v>
      </c>
      <c r="R1833" s="1">
        <v>181</v>
      </c>
      <c r="S1833" s="9">
        <f t="shared" si="129"/>
        <v>134.9717</v>
      </c>
      <c r="T1833" s="3">
        <v>44719</v>
      </c>
      <c r="U1833" s="8" t="s">
        <v>8969</v>
      </c>
      <c r="V1833" s="3">
        <v>44719</v>
      </c>
      <c r="W1833" s="8" t="s">
        <v>8970</v>
      </c>
      <c r="X1833" s="8">
        <v>2.5</v>
      </c>
      <c r="Y1833" s="10">
        <f t="shared" si="128"/>
        <v>337.42925000000002</v>
      </c>
      <c r="Z1833" s="10">
        <f>IFERROR(INDEX(EFs!B:B,MATCH(P1833,EFs!A:A,0))*Dataset!Y1833/1000,0)</f>
        <v>0.30651834203833928</v>
      </c>
      <c r="AA1833">
        <v>32.793104</v>
      </c>
      <c r="AB1833">
        <v>-116.961714</v>
      </c>
      <c r="AC1833">
        <v>0.9</v>
      </c>
      <c r="AD1833" t="s">
        <v>18387</v>
      </c>
      <c r="AE1833">
        <v>100</v>
      </c>
      <c r="AF1833" t="s">
        <v>19249</v>
      </c>
      <c r="AI1833" t="s">
        <v>18449</v>
      </c>
      <c r="AJ1833" t="s">
        <v>18390</v>
      </c>
      <c r="AK1833" t="s">
        <v>18391</v>
      </c>
      <c r="AL1833">
        <v>92020</v>
      </c>
      <c r="AM1833" t="s">
        <v>18392</v>
      </c>
      <c r="AN1833" t="s">
        <v>18393</v>
      </c>
    </row>
    <row r="1834" spans="1:40" ht="57.6" x14ac:dyDescent="0.3">
      <c r="A1834" t="s">
        <v>8971</v>
      </c>
      <c r="B1834" s="2" t="s">
        <v>15</v>
      </c>
      <c r="C1834" s="3">
        <v>40025</v>
      </c>
      <c r="D1834" t="s">
        <v>193</v>
      </c>
      <c r="E1834" t="s">
        <v>8972</v>
      </c>
      <c r="F1834" t="s">
        <v>27</v>
      </c>
      <c r="G1834" t="s">
        <v>8973</v>
      </c>
      <c r="H1834" s="2" t="s">
        <v>19</v>
      </c>
      <c r="I1834" s="2" t="s">
        <v>20</v>
      </c>
      <c r="J1834" s="1" t="s">
        <v>8974</v>
      </c>
      <c r="K1834" s="1">
        <f t="shared" si="126"/>
        <v>1</v>
      </c>
      <c r="L1834" s="1">
        <f t="shared" si="126"/>
        <v>0</v>
      </c>
      <c r="M1834" s="1">
        <f t="shared" si="126"/>
        <v>0</v>
      </c>
      <c r="N1834" s="1">
        <f t="shared" si="126"/>
        <v>0</v>
      </c>
      <c r="O1834" s="1">
        <f t="shared" si="127"/>
        <v>1</v>
      </c>
      <c r="P1834" s="1" t="s">
        <v>18346</v>
      </c>
      <c r="Q1834" s="1">
        <v>500</v>
      </c>
      <c r="R1834" s="1">
        <v>2220</v>
      </c>
      <c r="S1834" s="9">
        <f t="shared" si="129"/>
        <v>500</v>
      </c>
      <c r="T1834" s="3">
        <v>44561</v>
      </c>
      <c r="U1834" s="8" t="s">
        <v>2575</v>
      </c>
      <c r="V1834" s="3">
        <v>44606</v>
      </c>
      <c r="W1834" s="8" t="s">
        <v>2186</v>
      </c>
      <c r="X1834" s="8">
        <v>8</v>
      </c>
      <c r="Y1834" s="10">
        <f t="shared" si="128"/>
        <v>4000</v>
      </c>
      <c r="Z1834" s="10">
        <f>IFERROR(INDEX(EFs!B:B,MATCH(P1834,EFs!A:A,0))*Dataset!Y1834/1000,0)</f>
        <v>3.6335716840000001</v>
      </c>
      <c r="AA1834">
        <v>32.704431999999997</v>
      </c>
      <c r="AB1834">
        <v>-117.15901700000001</v>
      </c>
      <c r="AC1834">
        <v>1</v>
      </c>
      <c r="AD1834" t="s">
        <v>18394</v>
      </c>
      <c r="AE1834">
        <v>803</v>
      </c>
      <c r="AF1834" t="s">
        <v>19250</v>
      </c>
      <c r="AI1834" t="s">
        <v>18389</v>
      </c>
      <c r="AJ1834" t="s">
        <v>18390</v>
      </c>
      <c r="AK1834" t="s">
        <v>18391</v>
      </c>
      <c r="AL1834">
        <v>92101</v>
      </c>
      <c r="AM1834" t="s">
        <v>18392</v>
      </c>
      <c r="AN1834" t="s">
        <v>18397</v>
      </c>
    </row>
    <row r="1835" spans="1:40" ht="43.2" x14ac:dyDescent="0.3">
      <c r="A1835" t="s">
        <v>8975</v>
      </c>
      <c r="B1835" s="2" t="s">
        <v>15</v>
      </c>
      <c r="C1835" s="3">
        <v>40025</v>
      </c>
      <c r="D1835" t="s">
        <v>193</v>
      </c>
      <c r="E1835" t="s">
        <v>8976</v>
      </c>
      <c r="F1835" t="s">
        <v>8977</v>
      </c>
      <c r="G1835" t="s">
        <v>8978</v>
      </c>
      <c r="H1835" s="2" t="s">
        <v>106</v>
      </c>
      <c r="I1835" s="2" t="s">
        <v>107</v>
      </c>
      <c r="J1835" s="1" t="s">
        <v>8979</v>
      </c>
      <c r="K1835" s="1">
        <f t="shared" si="126"/>
        <v>1</v>
      </c>
      <c r="L1835" s="1">
        <f t="shared" si="126"/>
        <v>0</v>
      </c>
      <c r="M1835" s="1">
        <f t="shared" si="126"/>
        <v>0</v>
      </c>
      <c r="N1835" s="1">
        <f t="shared" si="126"/>
        <v>0</v>
      </c>
      <c r="O1835" s="1">
        <f t="shared" si="127"/>
        <v>1</v>
      </c>
      <c r="P1835" s="1" t="s">
        <v>18346</v>
      </c>
      <c r="Q1835" s="1">
        <v>350</v>
      </c>
      <c r="R1835" s="1">
        <v>755</v>
      </c>
      <c r="S1835" s="9">
        <f t="shared" si="129"/>
        <v>350</v>
      </c>
      <c r="T1835" s="3">
        <v>44539</v>
      </c>
      <c r="U1835" s="8" t="s">
        <v>8980</v>
      </c>
      <c r="V1835" s="3">
        <v>44748</v>
      </c>
      <c r="W1835" s="8" t="s">
        <v>8981</v>
      </c>
      <c r="X1835" s="8">
        <v>16.8</v>
      </c>
      <c r="Y1835" s="10">
        <f t="shared" si="128"/>
        <v>5880</v>
      </c>
      <c r="Z1835" s="10">
        <f>IFERROR(INDEX(EFs!B:B,MATCH(P1835,EFs!A:A,0))*Dataset!Y1835/1000,0)</f>
        <v>5.3413503754800002</v>
      </c>
      <c r="AA1835">
        <v>32.829982000000001</v>
      </c>
      <c r="AB1835">
        <v>-117.13429499999999</v>
      </c>
      <c r="AC1835">
        <v>1</v>
      </c>
      <c r="AD1835" t="s">
        <v>18387</v>
      </c>
      <c r="AE1835">
        <v>8951</v>
      </c>
      <c r="AF1835" t="s">
        <v>18495</v>
      </c>
      <c r="AI1835" t="s">
        <v>18389</v>
      </c>
      <c r="AJ1835" t="s">
        <v>18390</v>
      </c>
      <c r="AK1835" t="s">
        <v>18391</v>
      </c>
      <c r="AL1835">
        <v>92123</v>
      </c>
      <c r="AM1835" t="s">
        <v>18392</v>
      </c>
      <c r="AN1835" t="s">
        <v>18393</v>
      </c>
    </row>
    <row r="1836" spans="1:40" ht="43.2" x14ac:dyDescent="0.3">
      <c r="A1836" t="s">
        <v>8982</v>
      </c>
      <c r="B1836" s="2" t="s">
        <v>15</v>
      </c>
      <c r="C1836" s="3">
        <v>40025</v>
      </c>
      <c r="D1836" t="s">
        <v>193</v>
      </c>
      <c r="E1836" t="s">
        <v>8983</v>
      </c>
      <c r="F1836" t="s">
        <v>8984</v>
      </c>
      <c r="G1836" t="s">
        <v>8985</v>
      </c>
      <c r="H1836" s="2" t="s">
        <v>8986</v>
      </c>
      <c r="I1836" s="2" t="s">
        <v>236</v>
      </c>
      <c r="J1836" s="1" t="s">
        <v>8987</v>
      </c>
      <c r="K1836" s="1">
        <f t="shared" si="126"/>
        <v>1</v>
      </c>
      <c r="L1836" s="1">
        <f t="shared" si="126"/>
        <v>0</v>
      </c>
      <c r="M1836" s="1">
        <f t="shared" si="126"/>
        <v>0</v>
      </c>
      <c r="N1836" s="1">
        <f t="shared" si="126"/>
        <v>0</v>
      </c>
      <c r="O1836" s="1">
        <f t="shared" si="127"/>
        <v>1</v>
      </c>
      <c r="P1836" s="1" t="s">
        <v>18346</v>
      </c>
      <c r="Q1836" s="1">
        <v>55</v>
      </c>
      <c r="R1836" s="1">
        <v>74</v>
      </c>
      <c r="S1836" s="9">
        <f t="shared" si="129"/>
        <v>55</v>
      </c>
      <c r="T1836" s="8"/>
      <c r="U1836" s="8"/>
      <c r="V1836" s="8"/>
      <c r="W1836" s="8"/>
      <c r="X1836" s="8"/>
      <c r="Y1836" s="10">
        <f t="shared" si="128"/>
        <v>0</v>
      </c>
      <c r="Z1836" s="10">
        <f>IFERROR(INDEX(EFs!B:B,MATCH(P1836,EFs!A:A,0))*Dataset!Y1836/1000,0)</f>
        <v>0</v>
      </c>
      <c r="AA1836">
        <v>33.026288999999998</v>
      </c>
      <c r="AB1836">
        <v>-117.251245</v>
      </c>
      <c r="AC1836">
        <v>0.8</v>
      </c>
      <c r="AD1836" t="s">
        <v>18652</v>
      </c>
      <c r="AF1836" t="s">
        <v>19251</v>
      </c>
      <c r="AI1836" t="s">
        <v>18485</v>
      </c>
      <c r="AJ1836" t="s">
        <v>18390</v>
      </c>
      <c r="AK1836" t="s">
        <v>18391</v>
      </c>
      <c r="AL1836">
        <v>92024</v>
      </c>
      <c r="AM1836" t="s">
        <v>18392</v>
      </c>
      <c r="AN1836" t="s">
        <v>18397</v>
      </c>
    </row>
    <row r="1837" spans="1:40" ht="43.2" x14ac:dyDescent="0.3">
      <c r="A1837" t="s">
        <v>8988</v>
      </c>
      <c r="B1837" s="2" t="s">
        <v>15</v>
      </c>
      <c r="C1837" s="3">
        <v>40025</v>
      </c>
      <c r="D1837" t="s">
        <v>193</v>
      </c>
      <c r="E1837" t="s">
        <v>5030</v>
      </c>
      <c r="F1837" t="s">
        <v>27</v>
      </c>
      <c r="G1837" t="s">
        <v>8989</v>
      </c>
      <c r="H1837" s="2" t="s">
        <v>1542</v>
      </c>
      <c r="I1837" s="2" t="s">
        <v>236</v>
      </c>
      <c r="J1837" s="1" t="s">
        <v>8990</v>
      </c>
      <c r="K1837" s="1">
        <f t="shared" si="126"/>
        <v>1</v>
      </c>
      <c r="L1837" s="1">
        <f t="shared" si="126"/>
        <v>0</v>
      </c>
      <c r="M1837" s="1">
        <f t="shared" si="126"/>
        <v>0</v>
      </c>
      <c r="N1837" s="1">
        <f t="shared" si="126"/>
        <v>0</v>
      </c>
      <c r="O1837" s="1">
        <f t="shared" si="127"/>
        <v>1</v>
      </c>
      <c r="P1837" s="1" t="s">
        <v>18346</v>
      </c>
      <c r="Q1837" s="1">
        <v>400</v>
      </c>
      <c r="R1837" s="1">
        <v>755</v>
      </c>
      <c r="S1837" s="9">
        <f t="shared" si="129"/>
        <v>400</v>
      </c>
      <c r="T1837" s="3">
        <v>44400</v>
      </c>
      <c r="U1837" s="8" t="s">
        <v>5675</v>
      </c>
      <c r="V1837" s="3">
        <v>44400</v>
      </c>
      <c r="W1837" s="8" t="s">
        <v>850</v>
      </c>
      <c r="X1837" s="8">
        <v>5.8</v>
      </c>
      <c r="Y1837" s="10">
        <f t="shared" si="128"/>
        <v>2320</v>
      </c>
      <c r="Z1837" s="10">
        <f>IFERROR(INDEX(EFs!B:B,MATCH(P1837,EFs!A:A,0))*Dataset!Y1837/1000,0)</f>
        <v>2.1074715767200001</v>
      </c>
      <c r="AA1837">
        <v>32.834386000000002</v>
      </c>
      <c r="AB1837">
        <v>-117.16294600000001</v>
      </c>
      <c r="AC1837">
        <v>1</v>
      </c>
      <c r="AD1837" t="s">
        <v>18387</v>
      </c>
      <c r="AE1837">
        <v>7187</v>
      </c>
      <c r="AF1837" t="s">
        <v>18896</v>
      </c>
      <c r="AI1837" t="s">
        <v>18389</v>
      </c>
      <c r="AJ1837" t="s">
        <v>18390</v>
      </c>
      <c r="AK1837" t="s">
        <v>18391</v>
      </c>
      <c r="AL1837">
        <v>92111</v>
      </c>
      <c r="AM1837" t="s">
        <v>18392</v>
      </c>
      <c r="AN1837" t="s">
        <v>18407</v>
      </c>
    </row>
    <row r="1838" spans="1:40" ht="43.2" x14ac:dyDescent="0.3">
      <c r="A1838" t="s">
        <v>8991</v>
      </c>
      <c r="B1838" s="2" t="s">
        <v>15</v>
      </c>
      <c r="C1838" s="3">
        <v>40025</v>
      </c>
      <c r="D1838" t="s">
        <v>193</v>
      </c>
      <c r="E1838" t="s">
        <v>8992</v>
      </c>
      <c r="F1838" t="s">
        <v>8993</v>
      </c>
      <c r="G1838" t="s">
        <v>8994</v>
      </c>
      <c r="H1838" s="2" t="s">
        <v>781</v>
      </c>
      <c r="I1838" s="2" t="s">
        <v>782</v>
      </c>
      <c r="J1838" s="1" t="s">
        <v>8995</v>
      </c>
      <c r="K1838" s="1">
        <f t="shared" si="126"/>
        <v>1</v>
      </c>
      <c r="L1838" s="1">
        <f t="shared" si="126"/>
        <v>0</v>
      </c>
      <c r="M1838" s="1">
        <f t="shared" si="126"/>
        <v>0</v>
      </c>
      <c r="N1838" s="1">
        <f t="shared" si="126"/>
        <v>0</v>
      </c>
      <c r="O1838" s="1">
        <f t="shared" si="127"/>
        <v>1</v>
      </c>
      <c r="P1838" s="1" t="s">
        <v>18346</v>
      </c>
      <c r="Q1838" s="1">
        <v>750</v>
      </c>
      <c r="R1838" s="1">
        <v>120</v>
      </c>
      <c r="S1838" s="9">
        <f t="shared" si="129"/>
        <v>750</v>
      </c>
      <c r="T1838" s="3">
        <v>44715</v>
      </c>
      <c r="U1838" s="8" t="s">
        <v>8996</v>
      </c>
      <c r="V1838" s="3">
        <v>44715</v>
      </c>
      <c r="W1838" s="8" t="s">
        <v>8997</v>
      </c>
      <c r="X1838" s="8">
        <v>2.2000000000000002</v>
      </c>
      <c r="Y1838" s="10">
        <f t="shared" si="128"/>
        <v>1650.0000000000002</v>
      </c>
      <c r="Z1838" s="10">
        <f>IFERROR(INDEX(EFs!B:B,MATCH(P1838,EFs!A:A,0))*Dataset!Y1838/1000,0)</f>
        <v>1.4988483196500004</v>
      </c>
      <c r="AA1838">
        <v>32.893653999999998</v>
      </c>
      <c r="AB1838">
        <v>-117.20890900000001</v>
      </c>
      <c r="AC1838">
        <v>1</v>
      </c>
      <c r="AD1838" t="s">
        <v>18387</v>
      </c>
      <c r="AE1838">
        <v>4939</v>
      </c>
      <c r="AF1838" t="s">
        <v>18709</v>
      </c>
      <c r="AI1838" t="s">
        <v>18389</v>
      </c>
      <c r="AJ1838" t="s">
        <v>18390</v>
      </c>
      <c r="AK1838" t="s">
        <v>18391</v>
      </c>
      <c r="AL1838">
        <v>92121</v>
      </c>
      <c r="AM1838" t="s">
        <v>18392</v>
      </c>
      <c r="AN1838" t="s">
        <v>18393</v>
      </c>
    </row>
    <row r="1839" spans="1:40" ht="57.6" x14ac:dyDescent="0.3">
      <c r="A1839" t="s">
        <v>8998</v>
      </c>
      <c r="B1839" s="2" t="s">
        <v>15</v>
      </c>
      <c r="C1839" s="3">
        <v>40025</v>
      </c>
      <c r="D1839" t="s">
        <v>193</v>
      </c>
      <c r="E1839" t="s">
        <v>8999</v>
      </c>
      <c r="F1839" t="s">
        <v>559</v>
      </c>
      <c r="G1839" t="s">
        <v>9000</v>
      </c>
      <c r="H1839" s="2" t="s">
        <v>372</v>
      </c>
      <c r="I1839" s="2" t="s">
        <v>62</v>
      </c>
      <c r="J1839" s="1" t="s">
        <v>9001</v>
      </c>
      <c r="K1839" s="1">
        <f t="shared" si="126"/>
        <v>1</v>
      </c>
      <c r="L1839" s="1">
        <f t="shared" si="126"/>
        <v>0</v>
      </c>
      <c r="M1839" s="1">
        <f t="shared" si="126"/>
        <v>0</v>
      </c>
      <c r="N1839" s="1">
        <f t="shared" si="126"/>
        <v>0</v>
      </c>
      <c r="O1839" s="1">
        <f t="shared" si="127"/>
        <v>1</v>
      </c>
      <c r="P1839" s="1" t="s">
        <v>18346</v>
      </c>
      <c r="Q1839" s="1">
        <v>135</v>
      </c>
      <c r="R1839" s="1">
        <v>315</v>
      </c>
      <c r="S1839" s="9">
        <f t="shared" si="129"/>
        <v>135</v>
      </c>
      <c r="T1839" s="3">
        <v>44481</v>
      </c>
      <c r="U1839" s="8" t="s">
        <v>5754</v>
      </c>
      <c r="V1839" s="3">
        <v>44481</v>
      </c>
      <c r="W1839" s="8" t="s">
        <v>6847</v>
      </c>
      <c r="X1839" s="8">
        <v>7.4</v>
      </c>
      <c r="Y1839" s="10">
        <f t="shared" si="128"/>
        <v>999</v>
      </c>
      <c r="Z1839" s="10">
        <f>IFERROR(INDEX(EFs!B:B,MATCH(P1839,EFs!A:A,0))*Dataset!Y1839/1000,0)</f>
        <v>0.90748452807900004</v>
      </c>
      <c r="AA1839">
        <v>32.750853999999997</v>
      </c>
      <c r="AB1839">
        <v>-117.10177899999999</v>
      </c>
      <c r="AC1839">
        <v>1</v>
      </c>
      <c r="AD1839" t="s">
        <v>18387</v>
      </c>
      <c r="AE1839">
        <v>4065</v>
      </c>
      <c r="AF1839" t="s">
        <v>19252</v>
      </c>
      <c r="AI1839" t="s">
        <v>18389</v>
      </c>
      <c r="AJ1839" t="s">
        <v>18390</v>
      </c>
      <c r="AK1839" t="s">
        <v>18391</v>
      </c>
      <c r="AL1839">
        <v>92105</v>
      </c>
      <c r="AM1839" t="s">
        <v>18392</v>
      </c>
      <c r="AN1839" t="s">
        <v>18393</v>
      </c>
    </row>
    <row r="1840" spans="1:40" ht="28.8" x14ac:dyDescent="0.3">
      <c r="A1840" t="s">
        <v>9002</v>
      </c>
      <c r="B1840" s="2" t="s">
        <v>15</v>
      </c>
      <c r="C1840" s="3">
        <v>40025</v>
      </c>
      <c r="D1840" t="s">
        <v>25</v>
      </c>
      <c r="E1840" t="s">
        <v>9003</v>
      </c>
      <c r="F1840" t="s">
        <v>9004</v>
      </c>
      <c r="G1840" t="s">
        <v>9005</v>
      </c>
      <c r="H1840" s="2" t="s">
        <v>201</v>
      </c>
      <c r="I1840" s="2" t="s">
        <v>46</v>
      </c>
      <c r="J1840" s="1" t="s">
        <v>9006</v>
      </c>
      <c r="K1840" s="1">
        <f t="shared" si="126"/>
        <v>0</v>
      </c>
      <c r="L1840" s="1">
        <f t="shared" si="126"/>
        <v>0</v>
      </c>
      <c r="M1840" s="1">
        <f t="shared" si="126"/>
        <v>1</v>
      </c>
      <c r="N1840" s="1">
        <f t="shared" si="126"/>
        <v>0</v>
      </c>
      <c r="O1840" s="1">
        <f t="shared" si="127"/>
        <v>1</v>
      </c>
      <c r="P1840" s="1" t="s">
        <v>18348</v>
      </c>
      <c r="Q1840" s="1" t="s">
        <v>18355</v>
      </c>
      <c r="R1840" s="1">
        <v>60</v>
      </c>
      <c r="S1840" s="9">
        <f t="shared" si="129"/>
        <v>44.742000000000004</v>
      </c>
      <c r="T1840" s="3">
        <v>44433</v>
      </c>
      <c r="U1840" s="8" t="s">
        <v>9007</v>
      </c>
      <c r="V1840" s="3">
        <v>44433</v>
      </c>
      <c r="W1840" s="8" t="s">
        <v>9008</v>
      </c>
      <c r="X1840" s="8">
        <v>1.3</v>
      </c>
      <c r="Y1840" s="10">
        <f t="shared" si="128"/>
        <v>58.164600000000007</v>
      </c>
      <c r="Z1840" s="10">
        <f>IFERROR(INDEX(EFs!B:B,MATCH(P1840,EFs!A:A,0))*Dataset!Y1840/1000,0)</f>
        <v>4.2242373393347403E-2</v>
      </c>
      <c r="AA1840">
        <v>32.903686999999998</v>
      </c>
      <c r="AB1840">
        <v>-117.242935</v>
      </c>
      <c r="AC1840">
        <v>1</v>
      </c>
      <c r="AD1840" t="s">
        <v>18394</v>
      </c>
      <c r="AE1840">
        <v>11011</v>
      </c>
      <c r="AF1840" t="s">
        <v>18493</v>
      </c>
      <c r="AI1840" t="s">
        <v>18428</v>
      </c>
      <c r="AJ1840" t="s">
        <v>18390</v>
      </c>
      <c r="AK1840" t="s">
        <v>18391</v>
      </c>
      <c r="AL1840">
        <v>92037</v>
      </c>
      <c r="AM1840" t="s">
        <v>18392</v>
      </c>
      <c r="AN1840" t="s">
        <v>18397</v>
      </c>
    </row>
    <row r="1841" spans="1:40" ht="28.8" x14ac:dyDescent="0.3">
      <c r="A1841" t="s">
        <v>9009</v>
      </c>
      <c r="B1841" s="2" t="s">
        <v>15</v>
      </c>
      <c r="C1841" s="3">
        <v>40025</v>
      </c>
      <c r="D1841" t="s">
        <v>25</v>
      </c>
      <c r="E1841" t="s">
        <v>9003</v>
      </c>
      <c r="F1841" t="s">
        <v>9004</v>
      </c>
      <c r="G1841" t="s">
        <v>9005</v>
      </c>
      <c r="H1841" s="2" t="s">
        <v>201</v>
      </c>
      <c r="I1841" s="2" t="s">
        <v>46</v>
      </c>
      <c r="J1841" s="1" t="s">
        <v>9010</v>
      </c>
      <c r="K1841" s="1">
        <f t="shared" si="126"/>
        <v>0</v>
      </c>
      <c r="L1841" s="1">
        <f t="shared" si="126"/>
        <v>0</v>
      </c>
      <c r="M1841" s="1">
        <f t="shared" si="126"/>
        <v>1</v>
      </c>
      <c r="N1841" s="1">
        <f t="shared" si="126"/>
        <v>0</v>
      </c>
      <c r="O1841" s="1">
        <f t="shared" si="127"/>
        <v>1</v>
      </c>
      <c r="P1841" s="1" t="s">
        <v>18348</v>
      </c>
      <c r="Q1841" s="1" t="s">
        <v>18355</v>
      </c>
      <c r="R1841" s="1">
        <v>53</v>
      </c>
      <c r="S1841" s="9">
        <f t="shared" si="129"/>
        <v>39.522100000000002</v>
      </c>
      <c r="T1841" s="3">
        <v>44433</v>
      </c>
      <c r="U1841" s="8" t="s">
        <v>8643</v>
      </c>
      <c r="V1841" s="3">
        <v>44433</v>
      </c>
      <c r="W1841" s="8" t="s">
        <v>9011</v>
      </c>
      <c r="X1841" s="8">
        <v>1.3</v>
      </c>
      <c r="Y1841" s="10">
        <f t="shared" si="128"/>
        <v>51.378730000000004</v>
      </c>
      <c r="Z1841" s="10">
        <f>IFERROR(INDEX(EFs!B:B,MATCH(P1841,EFs!A:A,0))*Dataset!Y1841/1000,0)</f>
        <v>3.7314096497456872E-2</v>
      </c>
      <c r="AA1841">
        <v>32.903686999999998</v>
      </c>
      <c r="AB1841">
        <v>-117.242935</v>
      </c>
      <c r="AC1841">
        <v>1</v>
      </c>
      <c r="AD1841" t="s">
        <v>18394</v>
      </c>
      <c r="AE1841">
        <v>11011</v>
      </c>
      <c r="AF1841" t="s">
        <v>18493</v>
      </c>
      <c r="AI1841" t="s">
        <v>18428</v>
      </c>
      <c r="AJ1841" t="s">
        <v>18390</v>
      </c>
      <c r="AK1841" t="s">
        <v>18391</v>
      </c>
      <c r="AL1841">
        <v>92037</v>
      </c>
      <c r="AM1841" t="s">
        <v>18392</v>
      </c>
      <c r="AN1841" t="s">
        <v>18397</v>
      </c>
    </row>
    <row r="1842" spans="1:40" ht="28.8" x14ac:dyDescent="0.3">
      <c r="A1842" t="s">
        <v>9012</v>
      </c>
      <c r="B1842" s="2" t="s">
        <v>15</v>
      </c>
      <c r="C1842" s="3">
        <v>40025</v>
      </c>
      <c r="D1842" t="s">
        <v>25</v>
      </c>
      <c r="E1842" t="s">
        <v>1723</v>
      </c>
      <c r="F1842" t="s">
        <v>6699</v>
      </c>
      <c r="G1842" t="s">
        <v>6700</v>
      </c>
      <c r="H1842" s="2" t="s">
        <v>74</v>
      </c>
      <c r="I1842" s="2" t="s">
        <v>75</v>
      </c>
      <c r="J1842" s="1" t="s">
        <v>9013</v>
      </c>
      <c r="K1842" s="1">
        <f t="shared" si="126"/>
        <v>1</v>
      </c>
      <c r="L1842" s="1">
        <f t="shared" si="126"/>
        <v>0</v>
      </c>
      <c r="M1842" s="1">
        <f t="shared" si="126"/>
        <v>0</v>
      </c>
      <c r="N1842" s="1">
        <f t="shared" si="126"/>
        <v>0</v>
      </c>
      <c r="O1842" s="1">
        <f t="shared" si="127"/>
        <v>1</v>
      </c>
      <c r="P1842" s="1" t="s">
        <v>18346</v>
      </c>
      <c r="Q1842" s="1" t="s">
        <v>18355</v>
      </c>
      <c r="R1842" s="1">
        <v>110</v>
      </c>
      <c r="S1842" s="9">
        <f t="shared" si="129"/>
        <v>82.027000000000001</v>
      </c>
      <c r="T1842" s="3">
        <v>44562</v>
      </c>
      <c r="U1842" s="8" t="s">
        <v>9014</v>
      </c>
      <c r="V1842" s="3">
        <v>44562</v>
      </c>
      <c r="W1842" s="8" t="s">
        <v>9015</v>
      </c>
      <c r="X1842" s="8">
        <v>1</v>
      </c>
      <c r="Y1842" s="10">
        <f t="shared" si="128"/>
        <v>82.027000000000001</v>
      </c>
      <c r="Z1842" s="10">
        <f>IFERROR(INDEX(EFs!B:B,MATCH(P1842,EFs!A:A,0))*Dataset!Y1842/1000,0)</f>
        <v>7.4512746130867002E-2</v>
      </c>
      <c r="AA1842">
        <v>32.972638000000003</v>
      </c>
      <c r="AB1842">
        <v>-117.178365</v>
      </c>
      <c r="AC1842">
        <v>1</v>
      </c>
      <c r="AD1842" t="s">
        <v>18394</v>
      </c>
      <c r="AE1842">
        <v>14177</v>
      </c>
      <c r="AF1842" t="s">
        <v>19077</v>
      </c>
      <c r="AI1842" t="s">
        <v>18404</v>
      </c>
      <c r="AJ1842" t="s">
        <v>18390</v>
      </c>
      <c r="AK1842" t="s">
        <v>18391</v>
      </c>
      <c r="AL1842">
        <v>92091</v>
      </c>
      <c r="AM1842" t="s">
        <v>18392</v>
      </c>
      <c r="AN1842" t="s">
        <v>18397</v>
      </c>
    </row>
    <row r="1843" spans="1:40" ht="43.2" x14ac:dyDescent="0.3">
      <c r="A1843" t="s">
        <v>9016</v>
      </c>
      <c r="B1843" s="2" t="s">
        <v>15</v>
      </c>
      <c r="C1843" s="3">
        <v>40025</v>
      </c>
      <c r="D1843" t="s">
        <v>193</v>
      </c>
      <c r="E1843" t="s">
        <v>7068</v>
      </c>
      <c r="F1843" t="s">
        <v>50</v>
      </c>
      <c r="G1843" t="s">
        <v>7069</v>
      </c>
      <c r="H1843" s="2" t="s">
        <v>283</v>
      </c>
      <c r="I1843" s="2" t="s">
        <v>46</v>
      </c>
      <c r="J1843" s="1" t="s">
        <v>9017</v>
      </c>
      <c r="K1843" s="1">
        <f t="shared" si="126"/>
        <v>1</v>
      </c>
      <c r="L1843" s="1">
        <f t="shared" si="126"/>
        <v>0</v>
      </c>
      <c r="M1843" s="1">
        <f t="shared" si="126"/>
        <v>0</v>
      </c>
      <c r="N1843" s="1">
        <f t="shared" si="126"/>
        <v>0</v>
      </c>
      <c r="O1843" s="1">
        <f t="shared" si="127"/>
        <v>1</v>
      </c>
      <c r="P1843" s="1" t="s">
        <v>18346</v>
      </c>
      <c r="Q1843" s="1">
        <v>50</v>
      </c>
      <c r="R1843" s="1">
        <v>94.5</v>
      </c>
      <c r="S1843" s="9">
        <f t="shared" si="129"/>
        <v>50</v>
      </c>
      <c r="T1843" s="3">
        <v>44364</v>
      </c>
      <c r="U1843" s="8" t="s">
        <v>9018</v>
      </c>
      <c r="V1843" s="3">
        <v>44364</v>
      </c>
      <c r="W1843" s="8" t="s">
        <v>386</v>
      </c>
      <c r="X1843" s="8">
        <v>12</v>
      </c>
      <c r="Y1843" s="10">
        <f t="shared" si="128"/>
        <v>600</v>
      </c>
      <c r="Z1843" s="10">
        <f>IFERROR(INDEX(EFs!B:B,MATCH(P1843,EFs!A:A,0))*Dataset!Y1843/1000,0)</f>
        <v>0.54503575260000003</v>
      </c>
      <c r="AA1843">
        <v>32.724102999999999</v>
      </c>
      <c r="AB1843">
        <v>-117.170912</v>
      </c>
      <c r="AC1843">
        <v>0.5</v>
      </c>
      <c r="AD1843" t="s">
        <v>18422</v>
      </c>
      <c r="AI1843" t="s">
        <v>18389</v>
      </c>
      <c r="AJ1843" t="s">
        <v>18390</v>
      </c>
      <c r="AK1843" t="s">
        <v>18391</v>
      </c>
      <c r="AL1843">
        <v>92101</v>
      </c>
      <c r="AM1843" t="s">
        <v>18392</v>
      </c>
      <c r="AN1843" t="s">
        <v>18397</v>
      </c>
    </row>
    <row r="1844" spans="1:40" ht="43.2" x14ac:dyDescent="0.3">
      <c r="A1844" t="s">
        <v>9019</v>
      </c>
      <c r="B1844" s="2" t="s">
        <v>15</v>
      </c>
      <c r="C1844" s="3">
        <v>40025</v>
      </c>
      <c r="D1844" t="s">
        <v>193</v>
      </c>
      <c r="E1844" t="s">
        <v>9020</v>
      </c>
      <c r="F1844" t="s">
        <v>27</v>
      </c>
      <c r="G1844" t="s">
        <v>9021</v>
      </c>
      <c r="H1844" s="2" t="s">
        <v>106</v>
      </c>
      <c r="I1844" s="2" t="s">
        <v>107</v>
      </c>
      <c r="J1844" s="1" t="s">
        <v>9022</v>
      </c>
      <c r="K1844" s="1">
        <f t="shared" si="126"/>
        <v>1</v>
      </c>
      <c r="L1844" s="1">
        <f t="shared" si="126"/>
        <v>0</v>
      </c>
      <c r="M1844" s="1">
        <f t="shared" si="126"/>
        <v>0</v>
      </c>
      <c r="N1844" s="1">
        <f t="shared" si="126"/>
        <v>0</v>
      </c>
      <c r="O1844" s="1">
        <f t="shared" si="127"/>
        <v>1</v>
      </c>
      <c r="P1844" s="1" t="s">
        <v>18346</v>
      </c>
      <c r="Q1844" s="1">
        <v>50</v>
      </c>
      <c r="R1844" s="1">
        <v>99</v>
      </c>
      <c r="S1844" s="9">
        <f t="shared" si="129"/>
        <v>50</v>
      </c>
      <c r="T1844" s="8"/>
      <c r="U1844" s="8"/>
      <c r="V1844" s="8"/>
      <c r="W1844" s="8"/>
      <c r="X1844" s="8"/>
      <c r="Y1844" s="10">
        <f t="shared" si="128"/>
        <v>0</v>
      </c>
      <c r="Z1844" s="10">
        <f>IFERROR(INDEX(EFs!B:B,MATCH(P1844,EFs!A:A,0))*Dataset!Y1844/1000,0)</f>
        <v>0</v>
      </c>
      <c r="AA1844">
        <v>32.807602000000003</v>
      </c>
      <c r="AB1844">
        <v>-117.14961700000001</v>
      </c>
      <c r="AC1844">
        <v>1</v>
      </c>
      <c r="AD1844" t="s">
        <v>18387</v>
      </c>
      <c r="AE1844">
        <v>3580</v>
      </c>
      <c r="AF1844" t="s">
        <v>19253</v>
      </c>
      <c r="AI1844" t="s">
        <v>18389</v>
      </c>
      <c r="AJ1844" t="s">
        <v>18390</v>
      </c>
      <c r="AK1844" t="s">
        <v>18391</v>
      </c>
      <c r="AL1844">
        <v>92123</v>
      </c>
      <c r="AM1844" t="s">
        <v>18392</v>
      </c>
      <c r="AN1844" t="s">
        <v>18407</v>
      </c>
    </row>
    <row r="1845" spans="1:40" ht="28.8" x14ac:dyDescent="0.3">
      <c r="A1845" t="s">
        <v>9023</v>
      </c>
      <c r="B1845" s="2" t="s">
        <v>15</v>
      </c>
      <c r="C1845" s="3">
        <v>40025</v>
      </c>
      <c r="D1845" t="s">
        <v>16</v>
      </c>
      <c r="E1845" t="s">
        <v>9024</v>
      </c>
      <c r="F1845" t="s">
        <v>9025</v>
      </c>
      <c r="G1845" t="s">
        <v>9026</v>
      </c>
      <c r="H1845" s="2" t="s">
        <v>327</v>
      </c>
      <c r="I1845" s="2" t="s">
        <v>328</v>
      </c>
      <c r="J1845" s="1" t="s">
        <v>9027</v>
      </c>
      <c r="K1845" s="1">
        <f t="shared" si="126"/>
        <v>0</v>
      </c>
      <c r="L1845" s="1">
        <f t="shared" si="126"/>
        <v>0</v>
      </c>
      <c r="M1845" s="1">
        <f t="shared" si="126"/>
        <v>1</v>
      </c>
      <c r="N1845" s="1">
        <f t="shared" si="126"/>
        <v>0</v>
      </c>
      <c r="O1845" s="1">
        <f t="shared" si="127"/>
        <v>1</v>
      </c>
      <c r="P1845" s="1" t="s">
        <v>18348</v>
      </c>
      <c r="Q1845" s="1">
        <v>100</v>
      </c>
      <c r="R1845" s="1">
        <v>162</v>
      </c>
      <c r="S1845" s="9">
        <f t="shared" si="129"/>
        <v>100</v>
      </c>
      <c r="T1845" s="3">
        <v>44690</v>
      </c>
      <c r="U1845" s="8" t="s">
        <v>9028</v>
      </c>
      <c r="V1845" s="3">
        <v>44690</v>
      </c>
      <c r="W1845" s="8" t="s">
        <v>9029</v>
      </c>
      <c r="X1845" s="8">
        <v>0.4</v>
      </c>
      <c r="Y1845" s="10">
        <f t="shared" si="128"/>
        <v>40</v>
      </c>
      <c r="Z1845" s="10">
        <f>IFERROR(INDEX(EFs!B:B,MATCH(P1845,EFs!A:A,0))*Dataset!Y1845/1000,0)</f>
        <v>2.9050228759999998E-2</v>
      </c>
      <c r="AA1845">
        <v>32.577934999999997</v>
      </c>
      <c r="AB1845">
        <v>-116.62220499999999</v>
      </c>
      <c r="AC1845">
        <v>1</v>
      </c>
      <c r="AD1845" t="s">
        <v>18387</v>
      </c>
      <c r="AE1845">
        <v>455</v>
      </c>
      <c r="AF1845" t="s">
        <v>19254</v>
      </c>
      <c r="AI1845" t="s">
        <v>18453</v>
      </c>
      <c r="AJ1845" t="s">
        <v>18390</v>
      </c>
      <c r="AK1845" t="s">
        <v>18391</v>
      </c>
      <c r="AL1845">
        <v>91980</v>
      </c>
      <c r="AM1845" t="s">
        <v>18392</v>
      </c>
      <c r="AN1845" t="s">
        <v>18393</v>
      </c>
    </row>
    <row r="1846" spans="1:40" ht="57.6" x14ac:dyDescent="0.3">
      <c r="A1846" t="s">
        <v>9030</v>
      </c>
      <c r="B1846" s="2" t="s">
        <v>15</v>
      </c>
      <c r="C1846" s="3">
        <v>40025</v>
      </c>
      <c r="D1846" t="s">
        <v>193</v>
      </c>
      <c r="E1846" t="s">
        <v>9031</v>
      </c>
      <c r="G1846" t="s">
        <v>9032</v>
      </c>
      <c r="H1846" s="2" t="s">
        <v>19</v>
      </c>
      <c r="I1846" s="2" t="s">
        <v>20</v>
      </c>
      <c r="J1846" s="1" t="s">
        <v>9033</v>
      </c>
      <c r="K1846" s="1">
        <f t="shared" si="126"/>
        <v>1</v>
      </c>
      <c r="L1846" s="1">
        <f t="shared" si="126"/>
        <v>0</v>
      </c>
      <c r="M1846" s="1">
        <f t="shared" si="126"/>
        <v>0</v>
      </c>
      <c r="N1846" s="1">
        <f t="shared" si="126"/>
        <v>0</v>
      </c>
      <c r="O1846" s="1">
        <f t="shared" si="127"/>
        <v>1</v>
      </c>
      <c r="P1846" s="1" t="s">
        <v>18346</v>
      </c>
      <c r="Q1846" s="1">
        <v>350</v>
      </c>
      <c r="R1846" s="1">
        <v>507</v>
      </c>
      <c r="S1846" s="9">
        <f t="shared" si="129"/>
        <v>350</v>
      </c>
      <c r="T1846" s="8"/>
      <c r="U1846" s="8"/>
      <c r="V1846" s="8"/>
      <c r="W1846" s="8"/>
      <c r="X1846" s="8"/>
      <c r="Y1846" s="10">
        <f t="shared" si="128"/>
        <v>0</v>
      </c>
      <c r="Z1846" s="10">
        <f>IFERROR(INDEX(EFs!B:B,MATCH(P1846,EFs!A:A,0))*Dataset!Y1846/1000,0)</f>
        <v>0</v>
      </c>
      <c r="AA1846">
        <v>32.726463000000003</v>
      </c>
      <c r="AB1846">
        <v>-117.16361999999999</v>
      </c>
      <c r="AC1846">
        <v>1</v>
      </c>
      <c r="AD1846" t="s">
        <v>18387</v>
      </c>
      <c r="AE1846">
        <v>2017</v>
      </c>
      <c r="AF1846" t="s">
        <v>19187</v>
      </c>
      <c r="AI1846" t="s">
        <v>18389</v>
      </c>
      <c r="AJ1846" t="s">
        <v>18390</v>
      </c>
      <c r="AK1846" t="s">
        <v>18391</v>
      </c>
      <c r="AL1846">
        <v>92101</v>
      </c>
      <c r="AM1846" t="s">
        <v>18392</v>
      </c>
      <c r="AN1846" t="s">
        <v>18393</v>
      </c>
    </row>
    <row r="1847" spans="1:40" ht="57.6" x14ac:dyDescent="0.3">
      <c r="A1847" t="s">
        <v>9034</v>
      </c>
      <c r="B1847" s="2" t="s">
        <v>15</v>
      </c>
      <c r="C1847" s="3">
        <v>40025</v>
      </c>
      <c r="D1847" t="s">
        <v>193</v>
      </c>
      <c r="E1847" t="s">
        <v>9035</v>
      </c>
      <c r="F1847" t="s">
        <v>1532</v>
      </c>
      <c r="G1847" t="s">
        <v>9036</v>
      </c>
      <c r="H1847" s="2" t="s">
        <v>2472</v>
      </c>
      <c r="I1847" s="2" t="s">
        <v>328</v>
      </c>
      <c r="J1847" s="1" t="s">
        <v>9037</v>
      </c>
      <c r="K1847" s="1">
        <f t="shared" si="126"/>
        <v>1</v>
      </c>
      <c r="L1847" s="1">
        <f t="shared" si="126"/>
        <v>0</v>
      </c>
      <c r="M1847" s="1">
        <f t="shared" si="126"/>
        <v>0</v>
      </c>
      <c r="N1847" s="1">
        <f t="shared" si="126"/>
        <v>0</v>
      </c>
      <c r="O1847" s="1">
        <f t="shared" si="127"/>
        <v>1</v>
      </c>
      <c r="P1847" s="1" t="s">
        <v>18346</v>
      </c>
      <c r="Q1847" s="1">
        <v>750</v>
      </c>
      <c r="R1847" s="1">
        <v>62</v>
      </c>
      <c r="S1847" s="9">
        <f t="shared" si="129"/>
        <v>750</v>
      </c>
      <c r="T1847" s="3">
        <v>44343</v>
      </c>
      <c r="U1847" s="8" t="s">
        <v>9038</v>
      </c>
      <c r="V1847" s="3">
        <v>44720</v>
      </c>
      <c r="W1847" s="8" t="s">
        <v>9039</v>
      </c>
      <c r="X1847" s="8">
        <v>7.8</v>
      </c>
      <c r="Y1847" s="10">
        <f t="shared" si="128"/>
        <v>5850</v>
      </c>
      <c r="Z1847" s="10">
        <f>IFERROR(INDEX(EFs!B:B,MATCH(P1847,EFs!A:A,0))*Dataset!Y1847/1000,0)</f>
        <v>5.3140985878500002</v>
      </c>
      <c r="AA1847">
        <v>32.728430000000003</v>
      </c>
      <c r="AB1847">
        <v>-116.48124199999999</v>
      </c>
      <c r="AC1847">
        <v>1</v>
      </c>
      <c r="AD1847" t="s">
        <v>18394</v>
      </c>
      <c r="AE1847">
        <v>32355</v>
      </c>
      <c r="AF1847" t="s">
        <v>18693</v>
      </c>
      <c r="AI1847" t="s">
        <v>18694</v>
      </c>
      <c r="AJ1847" t="s">
        <v>18390</v>
      </c>
      <c r="AK1847" t="s">
        <v>18391</v>
      </c>
      <c r="AL1847">
        <v>91962</v>
      </c>
      <c r="AM1847" t="s">
        <v>18392</v>
      </c>
      <c r="AN1847" t="s">
        <v>18397</v>
      </c>
    </row>
    <row r="1848" spans="1:40" ht="43.2" x14ac:dyDescent="0.3">
      <c r="A1848" t="s">
        <v>9040</v>
      </c>
      <c r="B1848" s="2" t="s">
        <v>15</v>
      </c>
      <c r="C1848" s="3">
        <v>40025</v>
      </c>
      <c r="D1848" t="s">
        <v>193</v>
      </c>
      <c r="E1848" t="s">
        <v>9041</v>
      </c>
      <c r="F1848" t="s">
        <v>9042</v>
      </c>
      <c r="G1848" t="s">
        <v>9043</v>
      </c>
      <c r="H1848" s="2" t="s">
        <v>217</v>
      </c>
      <c r="I1848" s="2" t="s">
        <v>218</v>
      </c>
      <c r="J1848" s="1" t="s">
        <v>9044</v>
      </c>
      <c r="K1848" s="1">
        <f t="shared" si="126"/>
        <v>1</v>
      </c>
      <c r="L1848" s="1">
        <f t="shared" si="126"/>
        <v>0</v>
      </c>
      <c r="M1848" s="1">
        <f t="shared" si="126"/>
        <v>0</v>
      </c>
      <c r="N1848" s="1">
        <f t="shared" si="126"/>
        <v>0</v>
      </c>
      <c r="O1848" s="1">
        <f t="shared" si="127"/>
        <v>1</v>
      </c>
      <c r="P1848" s="1" t="s">
        <v>18346</v>
      </c>
      <c r="Q1848" s="1" t="s">
        <v>18355</v>
      </c>
      <c r="R1848" s="1">
        <v>94</v>
      </c>
      <c r="S1848" s="9">
        <f t="shared" si="129"/>
        <v>70.095799999999997</v>
      </c>
      <c r="T1848" s="3">
        <v>44420</v>
      </c>
      <c r="U1848" s="8" t="s">
        <v>8964</v>
      </c>
      <c r="V1848" s="3">
        <v>44420</v>
      </c>
      <c r="W1848" s="8" t="s">
        <v>9045</v>
      </c>
      <c r="X1848" s="8">
        <v>15.8</v>
      </c>
      <c r="Y1848" s="10">
        <f t="shared" si="128"/>
        <v>1107.5136399999999</v>
      </c>
      <c r="Z1848" s="10">
        <f>IFERROR(INDEX(EFs!B:B,MATCH(P1848,EFs!A:A,0))*Dataset!Y1848/1000,0)</f>
        <v>1.0060575504869422</v>
      </c>
      <c r="AA1848">
        <v>32.571595000000002</v>
      </c>
      <c r="AB1848">
        <v>-117.00198899999999</v>
      </c>
      <c r="AC1848">
        <v>1</v>
      </c>
      <c r="AD1848" t="s">
        <v>18387</v>
      </c>
      <c r="AE1848">
        <v>1440</v>
      </c>
      <c r="AF1848" t="s">
        <v>19255</v>
      </c>
      <c r="AI1848" t="s">
        <v>18389</v>
      </c>
      <c r="AJ1848" t="s">
        <v>18390</v>
      </c>
      <c r="AK1848" t="s">
        <v>18391</v>
      </c>
      <c r="AL1848">
        <v>92154</v>
      </c>
      <c r="AM1848" t="s">
        <v>18392</v>
      </c>
      <c r="AN1848" t="s">
        <v>18393</v>
      </c>
    </row>
    <row r="1849" spans="1:40" ht="57.6" x14ac:dyDescent="0.3">
      <c r="A1849" t="s">
        <v>9046</v>
      </c>
      <c r="B1849" s="2" t="s">
        <v>15</v>
      </c>
      <c r="C1849" s="3">
        <v>40025</v>
      </c>
      <c r="D1849" t="s">
        <v>193</v>
      </c>
      <c r="E1849" t="s">
        <v>9047</v>
      </c>
      <c r="F1849" t="s">
        <v>9048</v>
      </c>
      <c r="G1849" t="s">
        <v>9049</v>
      </c>
      <c r="H1849" s="2" t="s">
        <v>781</v>
      </c>
      <c r="I1849" s="2" t="s">
        <v>782</v>
      </c>
      <c r="J1849" s="1" t="s">
        <v>9050</v>
      </c>
      <c r="K1849" s="1">
        <f t="shared" si="126"/>
        <v>1</v>
      </c>
      <c r="L1849" s="1">
        <f t="shared" si="126"/>
        <v>0</v>
      </c>
      <c r="M1849" s="1">
        <f t="shared" si="126"/>
        <v>0</v>
      </c>
      <c r="N1849" s="1">
        <f t="shared" si="126"/>
        <v>0</v>
      </c>
      <c r="O1849" s="1">
        <f t="shared" si="127"/>
        <v>1</v>
      </c>
      <c r="P1849" s="1" t="s">
        <v>18346</v>
      </c>
      <c r="Q1849" s="1">
        <v>125</v>
      </c>
      <c r="R1849" s="1">
        <v>217</v>
      </c>
      <c r="S1849" s="9">
        <f t="shared" si="129"/>
        <v>125</v>
      </c>
      <c r="T1849" s="3">
        <v>44561</v>
      </c>
      <c r="U1849" s="8" t="s">
        <v>9051</v>
      </c>
      <c r="V1849" s="3">
        <v>44666</v>
      </c>
      <c r="W1849" s="8" t="s">
        <v>3434</v>
      </c>
      <c r="X1849" s="8">
        <v>9.6999999999999993</v>
      </c>
      <c r="Y1849" s="10">
        <f t="shared" si="128"/>
        <v>1212.5</v>
      </c>
      <c r="Z1849" s="10">
        <f>IFERROR(INDEX(EFs!B:B,MATCH(P1849,EFs!A:A,0))*Dataset!Y1849/1000,0)</f>
        <v>1.1014264167125001</v>
      </c>
      <c r="AA1849">
        <v>32.902639000000001</v>
      </c>
      <c r="AB1849">
        <v>-117.182526</v>
      </c>
      <c r="AC1849">
        <v>1</v>
      </c>
      <c r="AD1849" t="s">
        <v>18387</v>
      </c>
      <c r="AE1849">
        <v>9535</v>
      </c>
      <c r="AF1849" t="s">
        <v>18633</v>
      </c>
      <c r="AG1849" t="s">
        <v>18510</v>
      </c>
      <c r="AH1849" t="s">
        <v>53</v>
      </c>
      <c r="AI1849" t="s">
        <v>18389</v>
      </c>
      <c r="AJ1849" t="s">
        <v>18390</v>
      </c>
      <c r="AK1849" t="s">
        <v>18391</v>
      </c>
      <c r="AL1849">
        <v>92121</v>
      </c>
      <c r="AM1849" t="s">
        <v>18392</v>
      </c>
      <c r="AN1849" t="s">
        <v>18393</v>
      </c>
    </row>
    <row r="1850" spans="1:40" ht="43.2" x14ac:dyDescent="0.3">
      <c r="A1850" t="s">
        <v>9052</v>
      </c>
      <c r="B1850" s="2" t="s">
        <v>15</v>
      </c>
      <c r="C1850" s="3">
        <v>40025</v>
      </c>
      <c r="D1850" t="s">
        <v>193</v>
      </c>
      <c r="E1850" t="s">
        <v>7068</v>
      </c>
      <c r="F1850" t="s">
        <v>50</v>
      </c>
      <c r="G1850" t="s">
        <v>7069</v>
      </c>
      <c r="H1850" s="2" t="s">
        <v>283</v>
      </c>
      <c r="I1850" s="2" t="s">
        <v>46</v>
      </c>
      <c r="J1850" s="1" t="s">
        <v>9053</v>
      </c>
      <c r="K1850" s="1">
        <f t="shared" si="126"/>
        <v>1</v>
      </c>
      <c r="L1850" s="1">
        <f t="shared" si="126"/>
        <v>0</v>
      </c>
      <c r="M1850" s="1">
        <f t="shared" si="126"/>
        <v>0</v>
      </c>
      <c r="N1850" s="1">
        <f t="shared" si="126"/>
        <v>0</v>
      </c>
      <c r="O1850" s="1">
        <f t="shared" si="127"/>
        <v>1</v>
      </c>
      <c r="P1850" s="1" t="s">
        <v>18346</v>
      </c>
      <c r="Q1850" s="1">
        <v>297</v>
      </c>
      <c r="R1850" s="1">
        <v>398</v>
      </c>
      <c r="S1850" s="9">
        <f t="shared" si="129"/>
        <v>297</v>
      </c>
      <c r="T1850" s="3">
        <v>44364</v>
      </c>
      <c r="U1850" s="8" t="s">
        <v>3115</v>
      </c>
      <c r="V1850" s="3">
        <v>44364</v>
      </c>
      <c r="W1850" s="8" t="s">
        <v>2966</v>
      </c>
      <c r="X1850" s="8">
        <v>5</v>
      </c>
      <c r="Y1850" s="10">
        <f t="shared" si="128"/>
        <v>1485</v>
      </c>
      <c r="Z1850" s="10">
        <f>IFERROR(INDEX(EFs!B:B,MATCH(P1850,EFs!A:A,0))*Dataset!Y1850/1000,0)</f>
        <v>1.3489634876850001</v>
      </c>
      <c r="AA1850">
        <v>32.724102999999999</v>
      </c>
      <c r="AB1850">
        <v>-117.170912</v>
      </c>
      <c r="AC1850">
        <v>0.5</v>
      </c>
      <c r="AD1850" t="s">
        <v>18422</v>
      </c>
      <c r="AI1850" t="s">
        <v>18389</v>
      </c>
      <c r="AJ1850" t="s">
        <v>18390</v>
      </c>
      <c r="AK1850" t="s">
        <v>18391</v>
      </c>
      <c r="AL1850">
        <v>92101</v>
      </c>
      <c r="AM1850" t="s">
        <v>18392</v>
      </c>
      <c r="AN1850" t="s">
        <v>18397</v>
      </c>
    </row>
    <row r="1851" spans="1:40" ht="43.2" x14ac:dyDescent="0.3">
      <c r="A1851" t="s">
        <v>9054</v>
      </c>
      <c r="B1851" s="2" t="s">
        <v>15</v>
      </c>
      <c r="C1851" s="3">
        <v>40025</v>
      </c>
      <c r="D1851" t="s">
        <v>193</v>
      </c>
      <c r="E1851" t="s">
        <v>7068</v>
      </c>
      <c r="F1851" t="s">
        <v>50</v>
      </c>
      <c r="G1851" t="s">
        <v>7069</v>
      </c>
      <c r="H1851" s="2" t="s">
        <v>283</v>
      </c>
      <c r="I1851" s="2" t="s">
        <v>46</v>
      </c>
      <c r="J1851" s="1" t="s">
        <v>9055</v>
      </c>
      <c r="K1851" s="1">
        <f t="shared" si="126"/>
        <v>1</v>
      </c>
      <c r="L1851" s="1">
        <f t="shared" si="126"/>
        <v>0</v>
      </c>
      <c r="M1851" s="1">
        <f t="shared" si="126"/>
        <v>0</v>
      </c>
      <c r="N1851" s="1">
        <f t="shared" si="126"/>
        <v>0</v>
      </c>
      <c r="O1851" s="1">
        <f t="shared" si="127"/>
        <v>1</v>
      </c>
      <c r="P1851" s="1" t="s">
        <v>18346</v>
      </c>
      <c r="Q1851" s="1">
        <v>60</v>
      </c>
      <c r="R1851" s="1">
        <v>96</v>
      </c>
      <c r="S1851" s="9">
        <f t="shared" si="129"/>
        <v>60</v>
      </c>
      <c r="T1851" s="3">
        <v>44364</v>
      </c>
      <c r="U1851" s="8" t="s">
        <v>9056</v>
      </c>
      <c r="V1851" s="3">
        <v>44364</v>
      </c>
      <c r="W1851" s="8" t="s">
        <v>9057</v>
      </c>
      <c r="X1851" s="8">
        <v>12</v>
      </c>
      <c r="Y1851" s="10">
        <f t="shared" si="128"/>
        <v>720</v>
      </c>
      <c r="Z1851" s="10">
        <f>IFERROR(INDEX(EFs!B:B,MATCH(P1851,EFs!A:A,0))*Dataset!Y1851/1000,0)</f>
        <v>0.65404290312000002</v>
      </c>
      <c r="AA1851">
        <v>32.724102999999999</v>
      </c>
      <c r="AB1851">
        <v>-117.170912</v>
      </c>
      <c r="AC1851">
        <v>0.5</v>
      </c>
      <c r="AD1851" t="s">
        <v>18422</v>
      </c>
      <c r="AI1851" t="s">
        <v>18389</v>
      </c>
      <c r="AJ1851" t="s">
        <v>18390</v>
      </c>
      <c r="AK1851" t="s">
        <v>18391</v>
      </c>
      <c r="AL1851">
        <v>92101</v>
      </c>
      <c r="AM1851" t="s">
        <v>18392</v>
      </c>
      <c r="AN1851" t="s">
        <v>18397</v>
      </c>
    </row>
    <row r="1852" spans="1:40" ht="57.6" x14ac:dyDescent="0.3">
      <c r="A1852" t="s">
        <v>9058</v>
      </c>
      <c r="B1852" s="2" t="s">
        <v>15</v>
      </c>
      <c r="C1852" s="3">
        <v>40025</v>
      </c>
      <c r="D1852" t="s">
        <v>193</v>
      </c>
      <c r="E1852" t="s">
        <v>6650</v>
      </c>
      <c r="F1852" t="s">
        <v>3840</v>
      </c>
      <c r="G1852" t="s">
        <v>9059</v>
      </c>
      <c r="H1852" s="2" t="s">
        <v>383</v>
      </c>
      <c r="I1852" s="2" t="s">
        <v>306</v>
      </c>
      <c r="J1852" s="1" t="s">
        <v>9060</v>
      </c>
      <c r="K1852" s="1">
        <f t="shared" si="126"/>
        <v>1</v>
      </c>
      <c r="L1852" s="1">
        <f t="shared" si="126"/>
        <v>0</v>
      </c>
      <c r="M1852" s="1">
        <f t="shared" si="126"/>
        <v>0</v>
      </c>
      <c r="N1852" s="1">
        <f t="shared" si="126"/>
        <v>0</v>
      </c>
      <c r="O1852" s="1">
        <f t="shared" si="127"/>
        <v>1</v>
      </c>
      <c r="P1852" s="1" t="s">
        <v>18346</v>
      </c>
      <c r="Q1852" s="1">
        <v>100</v>
      </c>
      <c r="R1852" s="1">
        <v>158</v>
      </c>
      <c r="S1852" s="9">
        <f t="shared" si="129"/>
        <v>100</v>
      </c>
      <c r="T1852" s="3">
        <v>44719</v>
      </c>
      <c r="U1852" s="8" t="s">
        <v>244</v>
      </c>
      <c r="V1852" s="3">
        <v>44719</v>
      </c>
      <c r="W1852" s="8" t="s">
        <v>9061</v>
      </c>
      <c r="X1852" s="8">
        <v>1.5</v>
      </c>
      <c r="Y1852" s="10">
        <f t="shared" si="128"/>
        <v>150</v>
      </c>
      <c r="Z1852" s="10">
        <f>IFERROR(INDEX(EFs!B:B,MATCH(P1852,EFs!A:A,0))*Dataset!Y1852/1000,0)</f>
        <v>0.13625893815000001</v>
      </c>
      <c r="AA1852">
        <v>32.800325999999998</v>
      </c>
      <c r="AB1852">
        <v>-116.928144</v>
      </c>
      <c r="AC1852">
        <v>0.9</v>
      </c>
      <c r="AD1852" t="s">
        <v>18394</v>
      </c>
      <c r="AE1852">
        <v>1470</v>
      </c>
      <c r="AF1852" t="s">
        <v>19256</v>
      </c>
      <c r="AI1852" t="s">
        <v>18449</v>
      </c>
      <c r="AJ1852" t="s">
        <v>18390</v>
      </c>
      <c r="AK1852" t="s">
        <v>18391</v>
      </c>
      <c r="AL1852">
        <v>92019</v>
      </c>
      <c r="AM1852" t="s">
        <v>18392</v>
      </c>
      <c r="AN1852" t="s">
        <v>18397</v>
      </c>
    </row>
    <row r="1853" spans="1:40" ht="28.8" x14ac:dyDescent="0.3">
      <c r="A1853" t="s">
        <v>9062</v>
      </c>
      <c r="B1853" s="2" t="s">
        <v>15</v>
      </c>
      <c r="C1853" s="3">
        <v>40025</v>
      </c>
      <c r="D1853" t="s">
        <v>193</v>
      </c>
      <c r="E1853" t="s">
        <v>9063</v>
      </c>
      <c r="F1853" t="s">
        <v>27</v>
      </c>
      <c r="G1853" t="s">
        <v>9064</v>
      </c>
      <c r="H1853" s="2" t="s">
        <v>313</v>
      </c>
      <c r="I1853" s="2" t="s">
        <v>53</v>
      </c>
      <c r="J1853" s="1" t="s">
        <v>9065</v>
      </c>
      <c r="K1853" s="1">
        <f t="shared" si="126"/>
        <v>1</v>
      </c>
      <c r="L1853" s="1">
        <f t="shared" si="126"/>
        <v>0</v>
      </c>
      <c r="M1853" s="1">
        <f t="shared" si="126"/>
        <v>0</v>
      </c>
      <c r="N1853" s="1">
        <f t="shared" si="126"/>
        <v>0</v>
      </c>
      <c r="O1853" s="1">
        <f t="shared" si="127"/>
        <v>1</v>
      </c>
      <c r="P1853" s="1" t="s">
        <v>18346</v>
      </c>
      <c r="Q1853" s="1" t="s">
        <v>18355</v>
      </c>
      <c r="R1853" s="1">
        <v>385</v>
      </c>
      <c r="S1853" s="9">
        <f t="shared" si="129"/>
        <v>287.09450000000004</v>
      </c>
      <c r="T1853" s="3">
        <v>44655</v>
      </c>
      <c r="U1853" s="8" t="s">
        <v>9066</v>
      </c>
      <c r="V1853" s="3">
        <v>44655</v>
      </c>
      <c r="W1853" s="8" t="s">
        <v>9066</v>
      </c>
      <c r="X1853" s="8">
        <v>0</v>
      </c>
      <c r="Y1853" s="10">
        <f t="shared" si="128"/>
        <v>0</v>
      </c>
      <c r="Z1853" s="10">
        <f>IFERROR(INDEX(EFs!B:B,MATCH(P1853,EFs!A:A,0))*Dataset!Y1853/1000,0)</f>
        <v>0</v>
      </c>
      <c r="AA1853">
        <v>33.176132000000003</v>
      </c>
      <c r="AB1853">
        <v>-117.131773</v>
      </c>
      <c r="AC1853">
        <v>1</v>
      </c>
      <c r="AD1853" t="s">
        <v>18394</v>
      </c>
      <c r="AE1853">
        <v>2400</v>
      </c>
      <c r="AF1853" t="s">
        <v>19257</v>
      </c>
      <c r="AI1853" t="s">
        <v>18421</v>
      </c>
      <c r="AJ1853" t="s">
        <v>18390</v>
      </c>
      <c r="AK1853" t="s">
        <v>18391</v>
      </c>
      <c r="AL1853">
        <v>92026</v>
      </c>
      <c r="AM1853" t="s">
        <v>18392</v>
      </c>
      <c r="AN1853" t="s">
        <v>18397</v>
      </c>
    </row>
    <row r="1854" spans="1:40" ht="43.2" x14ac:dyDescent="0.3">
      <c r="A1854" t="s">
        <v>9067</v>
      </c>
      <c r="B1854" s="2" t="s">
        <v>15</v>
      </c>
      <c r="C1854" s="3">
        <v>40025</v>
      </c>
      <c r="D1854" t="s">
        <v>193</v>
      </c>
      <c r="E1854" t="s">
        <v>2974</v>
      </c>
      <c r="F1854" t="s">
        <v>27</v>
      </c>
      <c r="G1854" t="s">
        <v>9068</v>
      </c>
      <c r="H1854" s="2" t="s">
        <v>949</v>
      </c>
      <c r="I1854" s="2" t="s">
        <v>75</v>
      </c>
      <c r="J1854" s="1" t="s">
        <v>9069</v>
      </c>
      <c r="K1854" s="1">
        <f t="shared" si="126"/>
        <v>1</v>
      </c>
      <c r="L1854" s="1">
        <f t="shared" si="126"/>
        <v>0</v>
      </c>
      <c r="M1854" s="1">
        <f t="shared" si="126"/>
        <v>0</v>
      </c>
      <c r="N1854" s="1">
        <f t="shared" si="126"/>
        <v>0</v>
      </c>
      <c r="O1854" s="1">
        <f t="shared" si="127"/>
        <v>1</v>
      </c>
      <c r="P1854" s="1" t="s">
        <v>18346</v>
      </c>
      <c r="Q1854" s="1">
        <v>150</v>
      </c>
      <c r="R1854" s="1">
        <v>317</v>
      </c>
      <c r="S1854" s="9">
        <f t="shared" si="129"/>
        <v>150</v>
      </c>
      <c r="T1854" s="8"/>
      <c r="U1854" s="8"/>
      <c r="V1854" s="8"/>
      <c r="W1854" s="8"/>
      <c r="X1854" s="8"/>
      <c r="Y1854" s="10">
        <f t="shared" si="128"/>
        <v>0</v>
      </c>
      <c r="Z1854" s="10">
        <f>IFERROR(INDEX(EFs!B:B,MATCH(P1854,EFs!A:A,0))*Dataset!Y1854/1000,0)</f>
        <v>0</v>
      </c>
      <c r="AA1854">
        <v>33.080050999999997</v>
      </c>
      <c r="AB1854">
        <v>-117.26967399999999</v>
      </c>
      <c r="AC1854">
        <v>1</v>
      </c>
      <c r="AD1854" t="s">
        <v>18394</v>
      </c>
      <c r="AE1854">
        <v>1991</v>
      </c>
      <c r="AF1854" t="s">
        <v>19258</v>
      </c>
      <c r="AI1854" t="s">
        <v>18509</v>
      </c>
      <c r="AJ1854" t="s">
        <v>18390</v>
      </c>
      <c r="AK1854" t="s">
        <v>18391</v>
      </c>
      <c r="AL1854">
        <v>92009</v>
      </c>
      <c r="AM1854" t="s">
        <v>18392</v>
      </c>
      <c r="AN1854" t="s">
        <v>18397</v>
      </c>
    </row>
    <row r="1855" spans="1:40" ht="43.2" x14ac:dyDescent="0.3">
      <c r="A1855" t="s">
        <v>9070</v>
      </c>
      <c r="B1855" s="2" t="s">
        <v>15</v>
      </c>
      <c r="C1855" s="3">
        <v>40025</v>
      </c>
      <c r="D1855" t="s">
        <v>16</v>
      </c>
      <c r="E1855" t="s">
        <v>9071</v>
      </c>
      <c r="F1855" t="s">
        <v>9072</v>
      </c>
      <c r="G1855" t="s">
        <v>9073</v>
      </c>
      <c r="H1855" s="2" t="s">
        <v>2213</v>
      </c>
      <c r="I1855" s="2" t="s">
        <v>20</v>
      </c>
      <c r="J1855" s="1" t="s">
        <v>9074</v>
      </c>
      <c r="K1855" s="1">
        <f t="shared" si="126"/>
        <v>0</v>
      </c>
      <c r="L1855" s="1">
        <f t="shared" si="126"/>
        <v>0</v>
      </c>
      <c r="M1855" s="1">
        <f t="shared" si="126"/>
        <v>0</v>
      </c>
      <c r="N1855" s="1">
        <f t="shared" si="126"/>
        <v>1</v>
      </c>
      <c r="O1855" s="1">
        <f t="shared" si="127"/>
        <v>1</v>
      </c>
      <c r="P1855" s="1" t="s">
        <v>18347</v>
      </c>
      <c r="Q1855" s="1">
        <v>80</v>
      </c>
      <c r="R1855" s="1">
        <v>150</v>
      </c>
      <c r="S1855" s="9">
        <f t="shared" si="129"/>
        <v>80</v>
      </c>
      <c r="T1855" s="3">
        <v>44461</v>
      </c>
      <c r="U1855" s="8" t="s">
        <v>9075</v>
      </c>
      <c r="V1855" s="3">
        <v>44712</v>
      </c>
      <c r="W1855" s="8" t="s">
        <v>4421</v>
      </c>
      <c r="X1855" s="8">
        <v>11.1</v>
      </c>
      <c r="Y1855" s="10">
        <f t="shared" si="128"/>
        <v>888</v>
      </c>
      <c r="Z1855" s="10">
        <f>IFERROR(INDEX(EFs!B:B,MATCH(P1855,EFs!A:A,0))*Dataset!Y1855/1000,0)</f>
        <v>0.73162320000000003</v>
      </c>
      <c r="AA1855">
        <v>32.704633999999999</v>
      </c>
      <c r="AB1855">
        <v>-117.052324</v>
      </c>
      <c r="AC1855">
        <v>0.88</v>
      </c>
      <c r="AD1855" t="s">
        <v>18429</v>
      </c>
      <c r="AE1855">
        <v>6780</v>
      </c>
      <c r="AF1855" t="s">
        <v>19259</v>
      </c>
      <c r="AI1855" t="s">
        <v>18389</v>
      </c>
      <c r="AJ1855" t="s">
        <v>18390</v>
      </c>
      <c r="AK1855" t="s">
        <v>18391</v>
      </c>
      <c r="AL1855">
        <v>92114</v>
      </c>
      <c r="AM1855" t="s">
        <v>18392</v>
      </c>
      <c r="AN1855" t="s">
        <v>18393</v>
      </c>
    </row>
    <row r="1856" spans="1:40" ht="43.2" x14ac:dyDescent="0.3">
      <c r="A1856" t="s">
        <v>9076</v>
      </c>
      <c r="B1856" s="2" t="s">
        <v>15</v>
      </c>
      <c r="C1856" s="3">
        <v>40025</v>
      </c>
      <c r="D1856" t="s">
        <v>16</v>
      </c>
      <c r="E1856" t="s">
        <v>9077</v>
      </c>
      <c r="F1856" t="s">
        <v>27</v>
      </c>
      <c r="G1856" t="s">
        <v>9078</v>
      </c>
      <c r="H1856" s="2" t="s">
        <v>535</v>
      </c>
      <c r="I1856" s="2" t="s">
        <v>107</v>
      </c>
      <c r="J1856" s="1" t="s">
        <v>9079</v>
      </c>
      <c r="K1856" s="1">
        <f t="shared" si="126"/>
        <v>0</v>
      </c>
      <c r="L1856" s="1">
        <f t="shared" si="126"/>
        <v>0</v>
      </c>
      <c r="M1856" s="1">
        <f t="shared" si="126"/>
        <v>0</v>
      </c>
      <c r="N1856" s="1">
        <f t="shared" si="126"/>
        <v>1</v>
      </c>
      <c r="O1856" s="1">
        <f t="shared" si="127"/>
        <v>1</v>
      </c>
      <c r="P1856" s="1" t="s">
        <v>18347</v>
      </c>
      <c r="Q1856" s="1">
        <v>100</v>
      </c>
      <c r="R1856" s="1">
        <v>162</v>
      </c>
      <c r="S1856" s="9">
        <f t="shared" si="129"/>
        <v>100</v>
      </c>
      <c r="T1856" s="8"/>
      <c r="U1856" s="8"/>
      <c r="V1856" s="8"/>
      <c r="W1856" s="8"/>
      <c r="X1856" s="8"/>
      <c r="Y1856" s="10">
        <f t="shared" si="128"/>
        <v>0</v>
      </c>
      <c r="Z1856" s="10">
        <f>IFERROR(INDEX(EFs!B:B,MATCH(P1856,EFs!A:A,0))*Dataset!Y1856/1000,0)</f>
        <v>0</v>
      </c>
      <c r="AA1856">
        <v>32.810099999999998</v>
      </c>
      <c r="AB1856">
        <v>-117.021028</v>
      </c>
      <c r="AC1856">
        <v>1</v>
      </c>
      <c r="AD1856" t="s">
        <v>18394</v>
      </c>
      <c r="AE1856">
        <v>6950</v>
      </c>
      <c r="AF1856" t="s">
        <v>18912</v>
      </c>
      <c r="AI1856" t="s">
        <v>18389</v>
      </c>
      <c r="AJ1856" t="s">
        <v>18390</v>
      </c>
      <c r="AK1856" t="s">
        <v>18391</v>
      </c>
      <c r="AL1856">
        <v>92119</v>
      </c>
      <c r="AM1856" t="s">
        <v>18392</v>
      </c>
      <c r="AN1856" t="s">
        <v>18397</v>
      </c>
    </row>
    <row r="1857" spans="1:40" ht="43.2" x14ac:dyDescent="0.3">
      <c r="A1857" t="s">
        <v>9080</v>
      </c>
      <c r="B1857" s="2" t="s">
        <v>15</v>
      </c>
      <c r="C1857" s="3">
        <v>40025</v>
      </c>
      <c r="D1857" t="s">
        <v>16</v>
      </c>
      <c r="E1857" t="s">
        <v>4248</v>
      </c>
      <c r="F1857" t="s">
        <v>50</v>
      </c>
      <c r="G1857" t="s">
        <v>4249</v>
      </c>
      <c r="H1857" s="2" t="s">
        <v>4250</v>
      </c>
      <c r="I1857" s="2" t="s">
        <v>92</v>
      </c>
      <c r="J1857" s="1" t="s">
        <v>9081</v>
      </c>
      <c r="K1857" s="1">
        <f t="shared" si="126"/>
        <v>0</v>
      </c>
      <c r="L1857" s="1">
        <f t="shared" si="126"/>
        <v>0</v>
      </c>
      <c r="M1857" s="1">
        <f t="shared" si="126"/>
        <v>0</v>
      </c>
      <c r="N1857" s="1">
        <f t="shared" si="126"/>
        <v>1</v>
      </c>
      <c r="O1857" s="1">
        <f t="shared" si="127"/>
        <v>1</v>
      </c>
      <c r="P1857" s="1" t="s">
        <v>18347</v>
      </c>
      <c r="Q1857" s="1">
        <v>45</v>
      </c>
      <c r="R1857" s="1">
        <v>75</v>
      </c>
      <c r="S1857" s="9">
        <f t="shared" si="129"/>
        <v>45</v>
      </c>
      <c r="T1857" s="8"/>
      <c r="U1857" s="8"/>
      <c r="V1857" s="8"/>
      <c r="W1857" s="8"/>
      <c r="X1857" s="8"/>
      <c r="Y1857" s="10">
        <f t="shared" si="128"/>
        <v>0</v>
      </c>
      <c r="Z1857" s="10">
        <f>IFERROR(INDEX(EFs!B:B,MATCH(P1857,EFs!A:A,0))*Dataset!Y1857/1000,0)</f>
        <v>0</v>
      </c>
      <c r="AA1857">
        <v>32.578296999999999</v>
      </c>
      <c r="AB1857">
        <v>-117.105531</v>
      </c>
      <c r="AC1857">
        <v>1</v>
      </c>
      <c r="AD1857" t="s">
        <v>18408</v>
      </c>
      <c r="AF1857" t="s">
        <v>18870</v>
      </c>
      <c r="AI1857" t="s">
        <v>18871</v>
      </c>
      <c r="AJ1857" t="s">
        <v>18390</v>
      </c>
      <c r="AK1857" t="s">
        <v>18391</v>
      </c>
      <c r="AL1857">
        <v>91932</v>
      </c>
      <c r="AM1857" t="s">
        <v>18392</v>
      </c>
      <c r="AN1857" t="s">
        <v>18397</v>
      </c>
    </row>
    <row r="1858" spans="1:40" ht="28.8" x14ac:dyDescent="0.3">
      <c r="A1858" t="s">
        <v>9082</v>
      </c>
      <c r="B1858" s="2" t="s">
        <v>15</v>
      </c>
      <c r="C1858" s="3">
        <v>40025</v>
      </c>
      <c r="D1858" t="s">
        <v>25</v>
      </c>
      <c r="E1858" t="s">
        <v>9083</v>
      </c>
      <c r="F1858" t="s">
        <v>27</v>
      </c>
      <c r="G1858" t="s">
        <v>9084</v>
      </c>
      <c r="H1858" s="2" t="s">
        <v>776</v>
      </c>
      <c r="I1858" s="2" t="s">
        <v>155</v>
      </c>
      <c r="J1858" s="1" t="s">
        <v>9085</v>
      </c>
      <c r="K1858" s="1">
        <f t="shared" si="126"/>
        <v>0</v>
      </c>
      <c r="L1858" s="1">
        <f t="shared" si="126"/>
        <v>0</v>
      </c>
      <c r="M1858" s="1">
        <f t="shared" si="126"/>
        <v>0</v>
      </c>
      <c r="N1858" s="1">
        <f t="shared" ref="N1858:N1921" si="130">IFERROR(IF(SEARCH(N$1,$J1858)&gt;0,1),0)</f>
        <v>1</v>
      </c>
      <c r="O1858" s="1">
        <f t="shared" si="127"/>
        <v>1</v>
      </c>
      <c r="P1858" s="1" t="s">
        <v>18347</v>
      </c>
      <c r="Q1858" s="1">
        <v>50</v>
      </c>
      <c r="R1858" s="1">
        <v>94</v>
      </c>
      <c r="S1858" s="9">
        <f t="shared" si="129"/>
        <v>50</v>
      </c>
      <c r="T1858" s="3">
        <v>44383</v>
      </c>
      <c r="U1858" s="8" t="s">
        <v>9086</v>
      </c>
      <c r="V1858" s="3">
        <v>44383</v>
      </c>
      <c r="W1858" s="8" t="s">
        <v>9087</v>
      </c>
      <c r="X1858" s="8">
        <v>15.7</v>
      </c>
      <c r="Y1858" s="10">
        <f t="shared" si="128"/>
        <v>785</v>
      </c>
      <c r="Z1858" s="10">
        <f>IFERROR(INDEX(EFs!B:B,MATCH(P1858,EFs!A:A,0))*Dataset!Y1858/1000,0)</f>
        <v>0.64676149999999999</v>
      </c>
      <c r="AA1858">
        <v>33.073824999999999</v>
      </c>
      <c r="AB1858">
        <v>-116.986485</v>
      </c>
      <c r="AC1858">
        <v>1</v>
      </c>
      <c r="AD1858" t="s">
        <v>18387</v>
      </c>
      <c r="AE1858">
        <v>16255</v>
      </c>
      <c r="AF1858" t="s">
        <v>19260</v>
      </c>
      <c r="AI1858" t="s">
        <v>18421</v>
      </c>
      <c r="AJ1858" t="s">
        <v>18390</v>
      </c>
      <c r="AK1858" t="s">
        <v>18391</v>
      </c>
      <c r="AL1858">
        <v>92025</v>
      </c>
      <c r="AM1858" t="s">
        <v>18392</v>
      </c>
      <c r="AN1858" t="s">
        <v>18393</v>
      </c>
    </row>
    <row r="1859" spans="1:40" ht="28.8" x14ac:dyDescent="0.3">
      <c r="A1859" t="s">
        <v>9088</v>
      </c>
      <c r="B1859" s="2" t="s">
        <v>15</v>
      </c>
      <c r="C1859" s="3">
        <v>40025</v>
      </c>
      <c r="D1859" t="s">
        <v>25</v>
      </c>
      <c r="E1859" t="s">
        <v>9089</v>
      </c>
      <c r="F1859" t="s">
        <v>27</v>
      </c>
      <c r="G1859" t="s">
        <v>9090</v>
      </c>
      <c r="H1859" s="2" t="s">
        <v>4097</v>
      </c>
      <c r="I1859" s="2" t="s">
        <v>92</v>
      </c>
      <c r="J1859" s="1" t="s">
        <v>9091</v>
      </c>
      <c r="K1859" s="1">
        <f t="shared" ref="K1859:N1922" si="131">IFERROR(IF(SEARCH(K$1,$J1859)&gt;0,1),0)</f>
        <v>0</v>
      </c>
      <c r="L1859" s="1">
        <f t="shared" si="131"/>
        <v>0</v>
      </c>
      <c r="M1859" s="1">
        <f t="shared" si="131"/>
        <v>0</v>
      </c>
      <c r="N1859" s="1">
        <f t="shared" si="130"/>
        <v>1</v>
      </c>
      <c r="O1859" s="1">
        <f t="shared" ref="O1859:O1922" si="132">SUM(K1859:N1859)</f>
        <v>1</v>
      </c>
      <c r="P1859" s="1" t="s">
        <v>18347</v>
      </c>
      <c r="Q1859" s="1" t="s">
        <v>18355</v>
      </c>
      <c r="R1859" s="1">
        <v>94</v>
      </c>
      <c r="S1859" s="9">
        <f t="shared" si="129"/>
        <v>70.095799999999997</v>
      </c>
      <c r="T1859" s="8"/>
      <c r="U1859" s="8"/>
      <c r="V1859" s="8"/>
      <c r="W1859" s="8"/>
      <c r="X1859" s="8"/>
      <c r="Y1859" s="10">
        <f t="shared" ref="Y1859:Y1922" si="133">X1859*S1859</f>
        <v>0</v>
      </c>
      <c r="Z1859" s="10">
        <f>IFERROR(INDEX(EFs!B:B,MATCH(P1859,EFs!A:A,0))*Dataset!Y1859/1000,0)</f>
        <v>0</v>
      </c>
      <c r="AA1859">
        <v>32.563057000000001</v>
      </c>
      <c r="AB1859">
        <v>-117.03855</v>
      </c>
      <c r="AC1859">
        <v>0.9</v>
      </c>
      <c r="AD1859" t="s">
        <v>18394</v>
      </c>
      <c r="AE1859">
        <v>4515</v>
      </c>
      <c r="AF1859" t="s">
        <v>19261</v>
      </c>
      <c r="AI1859" t="s">
        <v>18858</v>
      </c>
      <c r="AJ1859" t="s">
        <v>18390</v>
      </c>
      <c r="AK1859" t="s">
        <v>18391</v>
      </c>
      <c r="AL1859">
        <v>92173</v>
      </c>
      <c r="AM1859" t="s">
        <v>18392</v>
      </c>
      <c r="AN1859" t="s">
        <v>18397</v>
      </c>
    </row>
    <row r="1860" spans="1:40" ht="28.8" x14ac:dyDescent="0.3">
      <c r="A1860" t="s">
        <v>9092</v>
      </c>
      <c r="B1860" s="2" t="s">
        <v>15</v>
      </c>
      <c r="C1860" s="3">
        <v>40025</v>
      </c>
      <c r="D1860" t="s">
        <v>25</v>
      </c>
      <c r="E1860" t="s">
        <v>9093</v>
      </c>
      <c r="F1860" t="s">
        <v>27</v>
      </c>
      <c r="G1860" t="s">
        <v>9094</v>
      </c>
      <c r="H1860" s="2" t="s">
        <v>1647</v>
      </c>
      <c r="I1860" s="2" t="s">
        <v>30</v>
      </c>
      <c r="J1860" s="1" t="s">
        <v>9095</v>
      </c>
      <c r="K1860" s="1">
        <f t="shared" si="131"/>
        <v>0</v>
      </c>
      <c r="L1860" s="1">
        <f t="shared" si="131"/>
        <v>0</v>
      </c>
      <c r="M1860" s="1">
        <f t="shared" si="131"/>
        <v>0</v>
      </c>
      <c r="N1860" s="1">
        <f t="shared" si="130"/>
        <v>1</v>
      </c>
      <c r="O1860" s="1">
        <f t="shared" si="132"/>
        <v>1</v>
      </c>
      <c r="P1860" s="1" t="s">
        <v>18347</v>
      </c>
      <c r="Q1860" s="1" t="s">
        <v>18355</v>
      </c>
      <c r="R1860" s="1">
        <v>94</v>
      </c>
      <c r="S1860" s="9">
        <f t="shared" ref="S1860:S1923" si="134">IFERROR(IF(Q1860&lt;&gt;"",Q1860,R1860*0.7457),"Unknown")</f>
        <v>70.095799999999997</v>
      </c>
      <c r="T1860" s="3">
        <v>44649</v>
      </c>
      <c r="U1860" s="8" t="s">
        <v>9096</v>
      </c>
      <c r="V1860" s="3">
        <v>44649</v>
      </c>
      <c r="W1860" s="8" t="s">
        <v>9097</v>
      </c>
      <c r="X1860" s="8">
        <v>1.9</v>
      </c>
      <c r="Y1860" s="10">
        <f t="shared" si="133"/>
        <v>133.18201999999999</v>
      </c>
      <c r="Z1860" s="10">
        <f>IFERROR(INDEX(EFs!B:B,MATCH(P1860,EFs!A:A,0))*Dataset!Y1860/1000,0)</f>
        <v>0.10972866627799999</v>
      </c>
      <c r="AA1860">
        <v>32.981741999999997</v>
      </c>
      <c r="AB1860">
        <v>-117.116159</v>
      </c>
      <c r="AC1860">
        <v>0.89</v>
      </c>
      <c r="AD1860" t="s">
        <v>18429</v>
      </c>
      <c r="AE1860">
        <v>9690</v>
      </c>
      <c r="AF1860" t="s">
        <v>19262</v>
      </c>
      <c r="AI1860" t="s">
        <v>18389</v>
      </c>
      <c r="AJ1860" t="s">
        <v>18390</v>
      </c>
      <c r="AK1860" t="s">
        <v>18391</v>
      </c>
      <c r="AL1860">
        <v>92129</v>
      </c>
      <c r="AM1860" t="s">
        <v>18392</v>
      </c>
      <c r="AN1860" t="s">
        <v>18393</v>
      </c>
    </row>
    <row r="1861" spans="1:40" ht="28.8" x14ac:dyDescent="0.3">
      <c r="A1861" t="s">
        <v>9098</v>
      </c>
      <c r="B1861" s="2" t="s">
        <v>15</v>
      </c>
      <c r="C1861" s="3">
        <v>40025</v>
      </c>
      <c r="D1861" t="s">
        <v>25</v>
      </c>
      <c r="E1861" t="s">
        <v>9099</v>
      </c>
      <c r="F1861" t="s">
        <v>27</v>
      </c>
      <c r="G1861" t="s">
        <v>9100</v>
      </c>
      <c r="H1861" s="2" t="s">
        <v>201</v>
      </c>
      <c r="I1861" s="2" t="s">
        <v>46</v>
      </c>
      <c r="J1861" s="1" t="s">
        <v>9101</v>
      </c>
      <c r="K1861" s="1">
        <f t="shared" si="131"/>
        <v>0</v>
      </c>
      <c r="L1861" s="1">
        <f t="shared" si="131"/>
        <v>0</v>
      </c>
      <c r="M1861" s="1">
        <f t="shared" si="131"/>
        <v>0</v>
      </c>
      <c r="N1861" s="1">
        <f t="shared" si="130"/>
        <v>1</v>
      </c>
      <c r="O1861" s="1">
        <f t="shared" si="132"/>
        <v>1</v>
      </c>
      <c r="P1861" s="1" t="s">
        <v>18347</v>
      </c>
      <c r="Q1861" s="1">
        <v>50</v>
      </c>
      <c r="R1861" s="1">
        <v>94</v>
      </c>
      <c r="S1861" s="9">
        <f t="shared" si="134"/>
        <v>50</v>
      </c>
      <c r="T1861" s="8"/>
      <c r="U1861" s="8"/>
      <c r="V1861" s="8"/>
      <c r="W1861" s="8"/>
      <c r="X1861" s="8"/>
      <c r="Y1861" s="10">
        <f t="shared" si="133"/>
        <v>0</v>
      </c>
      <c r="Z1861" s="10">
        <f>IFERROR(INDEX(EFs!B:B,MATCH(P1861,EFs!A:A,0))*Dataset!Y1861/1000,0)</f>
        <v>0</v>
      </c>
      <c r="AA1861">
        <v>32.839511000000002</v>
      </c>
      <c r="AB1861">
        <v>-117.252235</v>
      </c>
      <c r="AC1861">
        <v>0.9</v>
      </c>
      <c r="AD1861" t="s">
        <v>18387</v>
      </c>
      <c r="AE1861">
        <v>2077</v>
      </c>
      <c r="AF1861" t="s">
        <v>18905</v>
      </c>
      <c r="AI1861" t="s">
        <v>18428</v>
      </c>
      <c r="AJ1861" t="s">
        <v>18390</v>
      </c>
      <c r="AK1861" t="s">
        <v>18391</v>
      </c>
      <c r="AL1861">
        <v>92037</v>
      </c>
      <c r="AM1861" t="s">
        <v>18392</v>
      </c>
      <c r="AN1861" t="s">
        <v>18393</v>
      </c>
    </row>
    <row r="1862" spans="1:40" ht="28.8" x14ac:dyDescent="0.3">
      <c r="A1862" t="s">
        <v>9102</v>
      </c>
      <c r="B1862" s="2" t="s">
        <v>15</v>
      </c>
      <c r="C1862" s="3">
        <v>40025</v>
      </c>
      <c r="D1862" t="s">
        <v>25</v>
      </c>
      <c r="E1862" t="s">
        <v>9103</v>
      </c>
      <c r="F1862" t="s">
        <v>27</v>
      </c>
      <c r="G1862" t="s">
        <v>9104</v>
      </c>
      <c r="H1862" s="2" t="s">
        <v>291</v>
      </c>
      <c r="I1862" s="2" t="s">
        <v>155</v>
      </c>
      <c r="J1862" s="1" t="s">
        <v>9105</v>
      </c>
      <c r="K1862" s="1">
        <f t="shared" si="131"/>
        <v>0</v>
      </c>
      <c r="L1862" s="1">
        <f t="shared" si="131"/>
        <v>0</v>
      </c>
      <c r="M1862" s="1">
        <f t="shared" si="131"/>
        <v>0</v>
      </c>
      <c r="N1862" s="1">
        <f t="shared" si="130"/>
        <v>1</v>
      </c>
      <c r="O1862" s="1">
        <f t="shared" si="132"/>
        <v>1</v>
      </c>
      <c r="P1862" s="1" t="s">
        <v>18347</v>
      </c>
      <c r="Q1862" s="1">
        <v>30</v>
      </c>
      <c r="R1862" s="1">
        <v>82</v>
      </c>
      <c r="S1862" s="9">
        <f t="shared" si="134"/>
        <v>30</v>
      </c>
      <c r="T1862" s="3">
        <v>44383</v>
      </c>
      <c r="U1862" s="8" t="s">
        <v>9106</v>
      </c>
      <c r="V1862" s="3">
        <v>44383</v>
      </c>
      <c r="W1862" s="8" t="s">
        <v>9107</v>
      </c>
      <c r="X1862" s="8">
        <v>125.2</v>
      </c>
      <c r="Y1862" s="10">
        <f t="shared" si="133"/>
        <v>3756</v>
      </c>
      <c r="Z1862" s="10">
        <f>IFERROR(INDEX(EFs!B:B,MATCH(P1862,EFs!A:A,0))*Dataset!Y1862/1000,0)</f>
        <v>3.0945683999999996</v>
      </c>
      <c r="AA1862">
        <v>33.106959000000003</v>
      </c>
      <c r="AB1862">
        <v>-117.002037</v>
      </c>
      <c r="AC1862">
        <v>0.7</v>
      </c>
      <c r="AD1862" t="s">
        <v>18408</v>
      </c>
      <c r="AF1862" t="s">
        <v>19263</v>
      </c>
      <c r="AI1862" t="s">
        <v>18421</v>
      </c>
      <c r="AJ1862" t="s">
        <v>18390</v>
      </c>
      <c r="AK1862" t="s">
        <v>18391</v>
      </c>
      <c r="AL1862">
        <v>92027</v>
      </c>
      <c r="AM1862" t="s">
        <v>18392</v>
      </c>
      <c r="AN1862" t="s">
        <v>18397</v>
      </c>
    </row>
    <row r="1863" spans="1:40" ht="57.6" x14ac:dyDescent="0.3">
      <c r="A1863" t="s">
        <v>9108</v>
      </c>
      <c r="B1863" s="2" t="s">
        <v>15</v>
      </c>
      <c r="C1863" s="3">
        <v>40025</v>
      </c>
      <c r="D1863" t="s">
        <v>193</v>
      </c>
      <c r="E1863" t="s">
        <v>1209</v>
      </c>
      <c r="F1863" t="s">
        <v>161</v>
      </c>
      <c r="G1863" t="s">
        <v>9109</v>
      </c>
      <c r="H1863" s="2" t="s">
        <v>163</v>
      </c>
      <c r="I1863" s="2" t="s">
        <v>164</v>
      </c>
      <c r="J1863" s="1" t="s">
        <v>9110</v>
      </c>
      <c r="K1863" s="1">
        <f t="shared" si="131"/>
        <v>1</v>
      </c>
      <c r="L1863" s="1">
        <f t="shared" si="131"/>
        <v>0</v>
      </c>
      <c r="M1863" s="1">
        <f t="shared" si="131"/>
        <v>0</v>
      </c>
      <c r="N1863" s="1">
        <f t="shared" si="130"/>
        <v>0</v>
      </c>
      <c r="O1863" s="1">
        <f t="shared" si="132"/>
        <v>1</v>
      </c>
      <c r="P1863" s="1" t="s">
        <v>18346</v>
      </c>
      <c r="Q1863" s="1">
        <v>55</v>
      </c>
      <c r="R1863" s="1">
        <v>99</v>
      </c>
      <c r="S1863" s="9">
        <f t="shared" si="134"/>
        <v>55</v>
      </c>
      <c r="T1863" s="8"/>
      <c r="U1863" s="8"/>
      <c r="V1863" s="8"/>
      <c r="W1863" s="8"/>
      <c r="X1863" s="8"/>
      <c r="Y1863" s="10">
        <f t="shared" si="133"/>
        <v>0</v>
      </c>
      <c r="Z1863" s="10">
        <f>IFERROR(INDEX(EFs!B:B,MATCH(P1863,EFs!A:A,0))*Dataset!Y1863/1000,0)</f>
        <v>0</v>
      </c>
      <c r="AA1863">
        <v>33.387723000000001</v>
      </c>
      <c r="AB1863">
        <v>-117.44475799999999</v>
      </c>
      <c r="AC1863">
        <v>0.5</v>
      </c>
      <c r="AD1863" t="s">
        <v>18422</v>
      </c>
      <c r="AI1863" t="s">
        <v>18423</v>
      </c>
      <c r="AJ1863" t="s">
        <v>18390</v>
      </c>
      <c r="AK1863" t="s">
        <v>18391</v>
      </c>
      <c r="AL1863">
        <v>92055</v>
      </c>
      <c r="AM1863" t="s">
        <v>18392</v>
      </c>
      <c r="AN1863" t="s">
        <v>18397</v>
      </c>
    </row>
    <row r="1864" spans="1:40" ht="43.2" x14ac:dyDescent="0.3">
      <c r="A1864" t="s">
        <v>9111</v>
      </c>
      <c r="B1864" s="2" t="s">
        <v>15</v>
      </c>
      <c r="C1864" s="3">
        <v>40025</v>
      </c>
      <c r="D1864" t="s">
        <v>193</v>
      </c>
      <c r="E1864" t="s">
        <v>9112</v>
      </c>
      <c r="F1864" t="s">
        <v>9113</v>
      </c>
      <c r="G1864" t="s">
        <v>9114</v>
      </c>
      <c r="H1864" s="2" t="s">
        <v>781</v>
      </c>
      <c r="I1864" s="2" t="s">
        <v>782</v>
      </c>
      <c r="J1864" s="1" t="s">
        <v>9115</v>
      </c>
      <c r="K1864" s="1">
        <f t="shared" si="131"/>
        <v>1</v>
      </c>
      <c r="L1864" s="1">
        <f t="shared" si="131"/>
        <v>0</v>
      </c>
      <c r="M1864" s="1">
        <f t="shared" si="131"/>
        <v>0</v>
      </c>
      <c r="N1864" s="1">
        <f t="shared" si="130"/>
        <v>0</v>
      </c>
      <c r="O1864" s="1">
        <f t="shared" si="132"/>
        <v>1</v>
      </c>
      <c r="P1864" s="1" t="s">
        <v>18346</v>
      </c>
      <c r="Q1864" s="1">
        <v>150</v>
      </c>
      <c r="R1864" s="1">
        <v>230</v>
      </c>
      <c r="S1864" s="9">
        <f t="shared" si="134"/>
        <v>150</v>
      </c>
      <c r="T1864" s="3">
        <v>44441</v>
      </c>
      <c r="U1864" s="8" t="s">
        <v>7505</v>
      </c>
      <c r="V1864" s="3">
        <v>44579</v>
      </c>
      <c r="W1864" s="8" t="s">
        <v>9116</v>
      </c>
      <c r="X1864" s="8">
        <v>25.4</v>
      </c>
      <c r="Y1864" s="10">
        <f t="shared" si="133"/>
        <v>3810</v>
      </c>
      <c r="Z1864" s="10">
        <f>IFERROR(INDEX(EFs!B:B,MATCH(P1864,EFs!A:A,0))*Dataset!Y1864/1000,0)</f>
        <v>3.4609770290099999</v>
      </c>
      <c r="AA1864">
        <v>32.889662999999999</v>
      </c>
      <c r="AB1864">
        <v>-117.210751</v>
      </c>
      <c r="AC1864">
        <v>1</v>
      </c>
      <c r="AD1864" t="s">
        <v>18387</v>
      </c>
      <c r="AE1864">
        <v>10220</v>
      </c>
      <c r="AF1864" t="s">
        <v>18749</v>
      </c>
      <c r="AI1864" t="s">
        <v>18389</v>
      </c>
      <c r="AJ1864" t="s">
        <v>18390</v>
      </c>
      <c r="AK1864" t="s">
        <v>18391</v>
      </c>
      <c r="AL1864">
        <v>92121</v>
      </c>
      <c r="AM1864" t="s">
        <v>18392</v>
      </c>
      <c r="AN1864" t="s">
        <v>18393</v>
      </c>
    </row>
    <row r="1865" spans="1:40" ht="43.2" x14ac:dyDescent="0.3">
      <c r="A1865" t="s">
        <v>9117</v>
      </c>
      <c r="B1865" s="2" t="s">
        <v>15</v>
      </c>
      <c r="C1865" s="3">
        <v>40025</v>
      </c>
      <c r="D1865" t="s">
        <v>193</v>
      </c>
      <c r="E1865" t="s">
        <v>9118</v>
      </c>
      <c r="F1865" t="s">
        <v>72</v>
      </c>
      <c r="G1865" t="s">
        <v>9119</v>
      </c>
      <c r="H1865" s="2" t="s">
        <v>19</v>
      </c>
      <c r="I1865" s="2" t="s">
        <v>20</v>
      </c>
      <c r="J1865" s="1" t="s">
        <v>9120</v>
      </c>
      <c r="K1865" s="1">
        <f t="shared" si="131"/>
        <v>1</v>
      </c>
      <c r="L1865" s="1">
        <f t="shared" si="131"/>
        <v>0</v>
      </c>
      <c r="M1865" s="1">
        <f t="shared" si="131"/>
        <v>0</v>
      </c>
      <c r="N1865" s="1">
        <f t="shared" si="130"/>
        <v>0</v>
      </c>
      <c r="O1865" s="1">
        <f t="shared" si="132"/>
        <v>1</v>
      </c>
      <c r="P1865" s="1" t="s">
        <v>18346</v>
      </c>
      <c r="Q1865" s="1" t="s">
        <v>18355</v>
      </c>
      <c r="R1865" s="1">
        <v>268</v>
      </c>
      <c r="S1865" s="9">
        <f t="shared" si="134"/>
        <v>199.8476</v>
      </c>
      <c r="T1865" s="3">
        <v>44406</v>
      </c>
      <c r="U1865" s="8" t="s">
        <v>2972</v>
      </c>
      <c r="V1865" s="3">
        <v>44406</v>
      </c>
      <c r="W1865" s="8" t="s">
        <v>9121</v>
      </c>
      <c r="X1865" s="8">
        <v>2.5</v>
      </c>
      <c r="Y1865" s="10">
        <f t="shared" si="133"/>
        <v>499.61900000000003</v>
      </c>
      <c r="Z1865" s="10">
        <f>IFERROR(INDEX(EFs!B:B,MATCH(P1865,EFs!A:A,0))*Dataset!Y1865/1000,0)</f>
        <v>0.45385036279709901</v>
      </c>
      <c r="AA1865">
        <v>32.719146000000002</v>
      </c>
      <c r="AB1865">
        <v>-117.157197</v>
      </c>
      <c r="AC1865">
        <v>1</v>
      </c>
      <c r="AD1865" t="s">
        <v>18387</v>
      </c>
      <c r="AE1865">
        <v>1333</v>
      </c>
      <c r="AF1865" t="s">
        <v>19264</v>
      </c>
      <c r="AI1865" t="s">
        <v>18389</v>
      </c>
      <c r="AJ1865" t="s">
        <v>18390</v>
      </c>
      <c r="AK1865" t="s">
        <v>18391</v>
      </c>
      <c r="AL1865">
        <v>92101</v>
      </c>
      <c r="AM1865" t="s">
        <v>18392</v>
      </c>
      <c r="AN1865" t="s">
        <v>18393</v>
      </c>
    </row>
    <row r="1866" spans="1:40" ht="57.6" x14ac:dyDescent="0.3">
      <c r="A1866" t="s">
        <v>9122</v>
      </c>
      <c r="B1866" s="2" t="s">
        <v>15</v>
      </c>
      <c r="C1866" s="3">
        <v>40025</v>
      </c>
      <c r="D1866" t="s">
        <v>193</v>
      </c>
      <c r="E1866" t="s">
        <v>9123</v>
      </c>
      <c r="F1866" t="s">
        <v>9124</v>
      </c>
      <c r="G1866" t="s">
        <v>9125</v>
      </c>
      <c r="H1866" s="2" t="s">
        <v>781</v>
      </c>
      <c r="I1866" s="2" t="s">
        <v>782</v>
      </c>
      <c r="J1866" s="1" t="s">
        <v>9126</v>
      </c>
      <c r="K1866" s="1">
        <f t="shared" si="131"/>
        <v>1</v>
      </c>
      <c r="L1866" s="1">
        <f t="shared" si="131"/>
        <v>0</v>
      </c>
      <c r="M1866" s="1">
        <f t="shared" si="131"/>
        <v>0</v>
      </c>
      <c r="N1866" s="1">
        <f t="shared" si="130"/>
        <v>0</v>
      </c>
      <c r="O1866" s="1">
        <f t="shared" si="132"/>
        <v>1</v>
      </c>
      <c r="P1866" s="1" t="s">
        <v>18346</v>
      </c>
      <c r="Q1866" s="1">
        <v>3009</v>
      </c>
      <c r="R1866" s="1">
        <v>470</v>
      </c>
      <c r="S1866" s="9">
        <f t="shared" si="134"/>
        <v>3009</v>
      </c>
      <c r="T1866" s="3">
        <v>44557</v>
      </c>
      <c r="U1866" s="8" t="s">
        <v>4708</v>
      </c>
      <c r="V1866" s="3">
        <v>44603</v>
      </c>
      <c r="W1866" s="8" t="s">
        <v>4566</v>
      </c>
      <c r="X1866" s="8">
        <v>12</v>
      </c>
      <c r="Y1866" s="10">
        <f t="shared" si="133"/>
        <v>36108</v>
      </c>
      <c r="Z1866" s="10">
        <f>IFERROR(INDEX(EFs!B:B,MATCH(P1866,EFs!A:A,0))*Dataset!Y1866/1000,0)</f>
        <v>32.800251591468005</v>
      </c>
      <c r="AA1866">
        <v>32.879525999999998</v>
      </c>
      <c r="AB1866">
        <v>-117.181743</v>
      </c>
      <c r="AC1866">
        <v>1</v>
      </c>
      <c r="AD1866" t="s">
        <v>18387</v>
      </c>
      <c r="AE1866">
        <v>8385</v>
      </c>
      <c r="AF1866" t="s">
        <v>19265</v>
      </c>
      <c r="AI1866" t="s">
        <v>18389</v>
      </c>
      <c r="AJ1866" t="s">
        <v>18390</v>
      </c>
      <c r="AK1866" t="s">
        <v>18391</v>
      </c>
      <c r="AL1866">
        <v>92121</v>
      </c>
      <c r="AM1866" t="s">
        <v>18392</v>
      </c>
      <c r="AN1866" t="s">
        <v>18393</v>
      </c>
    </row>
    <row r="1867" spans="1:40" ht="28.8" x14ac:dyDescent="0.3">
      <c r="A1867" t="s">
        <v>9127</v>
      </c>
      <c r="B1867" s="2" t="s">
        <v>15</v>
      </c>
      <c r="C1867" s="3">
        <v>40025</v>
      </c>
      <c r="D1867" t="s">
        <v>25</v>
      </c>
      <c r="E1867" t="s">
        <v>2733</v>
      </c>
      <c r="F1867" t="s">
        <v>72</v>
      </c>
      <c r="G1867" t="s">
        <v>9128</v>
      </c>
      <c r="H1867" s="2" t="s">
        <v>847</v>
      </c>
      <c r="I1867" s="2" t="s">
        <v>218</v>
      </c>
      <c r="J1867" s="1" t="s">
        <v>9129</v>
      </c>
      <c r="K1867" s="1">
        <f t="shared" si="131"/>
        <v>0</v>
      </c>
      <c r="L1867" s="1">
        <f t="shared" si="131"/>
        <v>0</v>
      </c>
      <c r="M1867" s="1">
        <f t="shared" si="131"/>
        <v>0</v>
      </c>
      <c r="N1867" s="1">
        <f t="shared" si="130"/>
        <v>1</v>
      </c>
      <c r="O1867" s="1">
        <f t="shared" si="132"/>
        <v>1</v>
      </c>
      <c r="P1867" s="1" t="s">
        <v>18347</v>
      </c>
      <c r="Q1867" s="1" t="s">
        <v>18355</v>
      </c>
      <c r="R1867" s="1">
        <v>52</v>
      </c>
      <c r="S1867" s="9">
        <f t="shared" si="134"/>
        <v>38.776400000000002</v>
      </c>
      <c r="T1867" s="3">
        <v>44545</v>
      </c>
      <c r="U1867" s="8" t="s">
        <v>9130</v>
      </c>
      <c r="V1867" s="3">
        <v>44545</v>
      </c>
      <c r="W1867" s="8" t="s">
        <v>9131</v>
      </c>
      <c r="X1867" s="8">
        <v>12.1</v>
      </c>
      <c r="Y1867" s="10">
        <f t="shared" si="133"/>
        <v>469.19444000000004</v>
      </c>
      <c r="Z1867" s="10">
        <f>IFERROR(INDEX(EFs!B:B,MATCH(P1867,EFs!A:A,0))*Dataset!Y1867/1000,0)</f>
        <v>0.38656929911600002</v>
      </c>
      <c r="AA1867">
        <v>32.718018999999998</v>
      </c>
      <c r="AB1867">
        <v>-117.146188</v>
      </c>
      <c r="AC1867">
        <v>1</v>
      </c>
      <c r="AD1867" t="s">
        <v>18394</v>
      </c>
      <c r="AE1867">
        <v>1970</v>
      </c>
      <c r="AF1867" t="s">
        <v>18494</v>
      </c>
      <c r="AI1867" t="s">
        <v>18389</v>
      </c>
      <c r="AJ1867" t="s">
        <v>18390</v>
      </c>
      <c r="AK1867" t="s">
        <v>18391</v>
      </c>
      <c r="AL1867">
        <v>92102</v>
      </c>
      <c r="AM1867" t="s">
        <v>18392</v>
      </c>
      <c r="AN1867" t="s">
        <v>18397</v>
      </c>
    </row>
    <row r="1868" spans="1:40" ht="43.2" x14ac:dyDescent="0.3">
      <c r="A1868" t="s">
        <v>9132</v>
      </c>
      <c r="B1868" s="2" t="s">
        <v>15</v>
      </c>
      <c r="C1868" s="3">
        <v>40025</v>
      </c>
      <c r="D1868" t="s">
        <v>193</v>
      </c>
      <c r="E1868" t="s">
        <v>9133</v>
      </c>
      <c r="F1868" t="s">
        <v>9134</v>
      </c>
      <c r="G1868" t="s">
        <v>9135</v>
      </c>
      <c r="H1868" s="2" t="s">
        <v>781</v>
      </c>
      <c r="I1868" s="2" t="s">
        <v>782</v>
      </c>
      <c r="J1868" s="1" t="s">
        <v>9136</v>
      </c>
      <c r="K1868" s="1">
        <f t="shared" si="131"/>
        <v>1</v>
      </c>
      <c r="L1868" s="1">
        <f t="shared" si="131"/>
        <v>0</v>
      </c>
      <c r="M1868" s="1">
        <f t="shared" si="131"/>
        <v>0</v>
      </c>
      <c r="N1868" s="1">
        <f t="shared" si="130"/>
        <v>0</v>
      </c>
      <c r="O1868" s="1">
        <f t="shared" si="132"/>
        <v>1</v>
      </c>
      <c r="P1868" s="1" t="s">
        <v>18346</v>
      </c>
      <c r="Q1868" s="1">
        <v>300</v>
      </c>
      <c r="R1868" s="1">
        <v>490</v>
      </c>
      <c r="S1868" s="9">
        <f t="shared" si="134"/>
        <v>300</v>
      </c>
      <c r="T1868" s="3">
        <v>44407</v>
      </c>
      <c r="U1868" s="8" t="s">
        <v>9137</v>
      </c>
      <c r="V1868" s="3">
        <v>44407</v>
      </c>
      <c r="W1868" s="8" t="s">
        <v>9138</v>
      </c>
      <c r="X1868" s="8">
        <v>1.6</v>
      </c>
      <c r="Y1868" s="10">
        <f t="shared" si="133"/>
        <v>480</v>
      </c>
      <c r="Z1868" s="10">
        <f>IFERROR(INDEX(EFs!B:B,MATCH(P1868,EFs!A:A,0))*Dataset!Y1868/1000,0)</f>
        <v>0.43602860207999999</v>
      </c>
      <c r="AA1868">
        <v>32.886243999999998</v>
      </c>
      <c r="AB1868">
        <v>-117.214775</v>
      </c>
      <c r="AC1868">
        <v>1</v>
      </c>
      <c r="AD1868" t="s">
        <v>18387</v>
      </c>
      <c r="AE1868">
        <v>9865</v>
      </c>
      <c r="AF1868" t="s">
        <v>18570</v>
      </c>
      <c r="AG1868" t="s">
        <v>18582</v>
      </c>
      <c r="AH1868" t="s">
        <v>98</v>
      </c>
      <c r="AI1868" t="s">
        <v>18389</v>
      </c>
      <c r="AJ1868" t="s">
        <v>18390</v>
      </c>
      <c r="AK1868" t="s">
        <v>18391</v>
      </c>
      <c r="AL1868">
        <v>92121</v>
      </c>
      <c r="AM1868" t="s">
        <v>18392</v>
      </c>
      <c r="AN1868" t="s">
        <v>18393</v>
      </c>
    </row>
    <row r="1869" spans="1:40" ht="28.8" x14ac:dyDescent="0.3">
      <c r="A1869" t="s">
        <v>9139</v>
      </c>
      <c r="B1869" s="2" t="s">
        <v>15</v>
      </c>
      <c r="C1869" s="3">
        <v>40025</v>
      </c>
      <c r="D1869" t="s">
        <v>25</v>
      </c>
      <c r="E1869" t="s">
        <v>9140</v>
      </c>
      <c r="G1869" t="s">
        <v>9141</v>
      </c>
      <c r="H1869" s="2" t="s">
        <v>424</v>
      </c>
      <c r="I1869" s="2" t="s">
        <v>53</v>
      </c>
      <c r="J1869" s="1" t="s">
        <v>9142</v>
      </c>
      <c r="K1869" s="1">
        <f t="shared" si="131"/>
        <v>1</v>
      </c>
      <c r="L1869" s="1">
        <f t="shared" si="131"/>
        <v>0</v>
      </c>
      <c r="M1869" s="1">
        <f t="shared" si="131"/>
        <v>0</v>
      </c>
      <c r="N1869" s="1">
        <f t="shared" si="130"/>
        <v>0</v>
      </c>
      <c r="O1869" s="1">
        <f t="shared" si="132"/>
        <v>1</v>
      </c>
      <c r="P1869" s="1" t="s">
        <v>18346</v>
      </c>
      <c r="Q1869" s="1" t="s">
        <v>18355</v>
      </c>
      <c r="R1869" s="1">
        <v>66</v>
      </c>
      <c r="S1869" s="9">
        <f t="shared" si="134"/>
        <v>49.216200000000001</v>
      </c>
      <c r="T1869" s="3">
        <v>44476</v>
      </c>
      <c r="U1869" s="8" t="s">
        <v>9143</v>
      </c>
      <c r="V1869" s="3">
        <v>44476</v>
      </c>
      <c r="W1869" s="8" t="s">
        <v>9144</v>
      </c>
      <c r="X1869" s="8">
        <v>1.2</v>
      </c>
      <c r="Y1869" s="10">
        <f t="shared" si="133"/>
        <v>59.059439999999995</v>
      </c>
      <c r="Z1869" s="10">
        <f>IFERROR(INDEX(EFs!B:B,MATCH(P1869,EFs!A:A,0))*Dataset!Y1869/1000,0)</f>
        <v>5.3649177214224235E-2</v>
      </c>
      <c r="AA1869">
        <v>33.317948999999999</v>
      </c>
      <c r="AB1869">
        <v>-116.88362600000001</v>
      </c>
      <c r="AC1869">
        <v>1</v>
      </c>
      <c r="AD1869" t="s">
        <v>18387</v>
      </c>
      <c r="AE1869">
        <v>20745</v>
      </c>
      <c r="AF1869" t="s">
        <v>19266</v>
      </c>
      <c r="AI1869" t="s">
        <v>18471</v>
      </c>
      <c r="AJ1869" t="s">
        <v>18390</v>
      </c>
      <c r="AK1869" t="s">
        <v>18391</v>
      </c>
      <c r="AL1869">
        <v>92060</v>
      </c>
      <c r="AM1869" t="s">
        <v>18392</v>
      </c>
      <c r="AN1869" t="s">
        <v>18393</v>
      </c>
    </row>
    <row r="1870" spans="1:40" ht="43.2" x14ac:dyDescent="0.3">
      <c r="A1870" t="s">
        <v>9145</v>
      </c>
      <c r="B1870" s="2" t="s">
        <v>15</v>
      </c>
      <c r="C1870" s="3">
        <v>40025</v>
      </c>
      <c r="D1870" t="s">
        <v>193</v>
      </c>
      <c r="E1870" t="s">
        <v>9146</v>
      </c>
      <c r="F1870" t="s">
        <v>161</v>
      </c>
      <c r="G1870" t="s">
        <v>9147</v>
      </c>
      <c r="H1870" s="2" t="s">
        <v>163</v>
      </c>
      <c r="I1870" s="2" t="s">
        <v>164</v>
      </c>
      <c r="J1870" s="1" t="s">
        <v>9148</v>
      </c>
      <c r="K1870" s="1">
        <f t="shared" si="131"/>
        <v>1</v>
      </c>
      <c r="L1870" s="1">
        <f t="shared" si="131"/>
        <v>0</v>
      </c>
      <c r="M1870" s="1">
        <f t="shared" si="131"/>
        <v>0</v>
      </c>
      <c r="N1870" s="1">
        <f t="shared" si="130"/>
        <v>0</v>
      </c>
      <c r="O1870" s="1">
        <f t="shared" si="132"/>
        <v>1</v>
      </c>
      <c r="P1870" s="1" t="s">
        <v>18346</v>
      </c>
      <c r="Q1870" s="1">
        <v>500</v>
      </c>
      <c r="R1870" s="1">
        <v>755</v>
      </c>
      <c r="S1870" s="9">
        <f t="shared" si="134"/>
        <v>500</v>
      </c>
      <c r="T1870" s="8"/>
      <c r="U1870" s="8"/>
      <c r="V1870" s="8"/>
      <c r="W1870" s="8"/>
      <c r="X1870" s="8"/>
      <c r="Y1870" s="10">
        <f t="shared" si="133"/>
        <v>0</v>
      </c>
      <c r="Z1870" s="10">
        <f>IFERROR(INDEX(EFs!B:B,MATCH(P1870,EFs!A:A,0))*Dataset!Y1870/1000,0)</f>
        <v>0</v>
      </c>
      <c r="AA1870">
        <v>33.387723000000001</v>
      </c>
      <c r="AB1870">
        <v>-117.44475799999999</v>
      </c>
      <c r="AC1870">
        <v>0.5</v>
      </c>
      <c r="AD1870" t="s">
        <v>18422</v>
      </c>
      <c r="AI1870" t="s">
        <v>18423</v>
      </c>
      <c r="AJ1870" t="s">
        <v>18390</v>
      </c>
      <c r="AK1870" t="s">
        <v>18391</v>
      </c>
      <c r="AL1870">
        <v>92055</v>
      </c>
      <c r="AM1870" t="s">
        <v>18392</v>
      </c>
      <c r="AN1870" t="s">
        <v>18397</v>
      </c>
    </row>
    <row r="1871" spans="1:40" ht="57.6" x14ac:dyDescent="0.3">
      <c r="A1871" t="s">
        <v>9149</v>
      </c>
      <c r="B1871" s="2" t="s">
        <v>15</v>
      </c>
      <c r="C1871" s="3">
        <v>40025</v>
      </c>
      <c r="D1871" t="s">
        <v>193</v>
      </c>
      <c r="E1871" t="s">
        <v>1209</v>
      </c>
      <c r="F1871" t="s">
        <v>161</v>
      </c>
      <c r="G1871" t="s">
        <v>190</v>
      </c>
      <c r="H1871" s="2" t="s">
        <v>163</v>
      </c>
      <c r="I1871" s="2" t="s">
        <v>164</v>
      </c>
      <c r="J1871" s="1" t="s">
        <v>9150</v>
      </c>
      <c r="K1871" s="1">
        <f t="shared" si="131"/>
        <v>1</v>
      </c>
      <c r="L1871" s="1">
        <f t="shared" si="131"/>
        <v>0</v>
      </c>
      <c r="M1871" s="1">
        <f t="shared" si="131"/>
        <v>0</v>
      </c>
      <c r="N1871" s="1">
        <f t="shared" si="130"/>
        <v>0</v>
      </c>
      <c r="O1871" s="1">
        <f t="shared" si="132"/>
        <v>1</v>
      </c>
      <c r="P1871" s="1" t="s">
        <v>18346</v>
      </c>
      <c r="Q1871" s="1">
        <v>250</v>
      </c>
      <c r="R1871" s="1">
        <v>399</v>
      </c>
      <c r="S1871" s="9">
        <f t="shared" si="134"/>
        <v>250</v>
      </c>
      <c r="T1871" s="8"/>
      <c r="U1871" s="8"/>
      <c r="V1871" s="8"/>
      <c r="W1871" s="8"/>
      <c r="X1871" s="8"/>
      <c r="Y1871" s="10">
        <f t="shared" si="133"/>
        <v>0</v>
      </c>
      <c r="Z1871" s="10">
        <f>IFERROR(INDEX(EFs!B:B,MATCH(P1871,EFs!A:A,0))*Dataset!Y1871/1000,0)</f>
        <v>0</v>
      </c>
      <c r="AA1871">
        <v>33.387723000000001</v>
      </c>
      <c r="AB1871">
        <v>-117.44475799999999</v>
      </c>
      <c r="AC1871">
        <v>1</v>
      </c>
      <c r="AD1871" t="s">
        <v>18422</v>
      </c>
      <c r="AI1871" t="s">
        <v>18423</v>
      </c>
      <c r="AJ1871" t="s">
        <v>18390</v>
      </c>
      <c r="AK1871" t="s">
        <v>18391</v>
      </c>
      <c r="AL1871">
        <v>92055</v>
      </c>
      <c r="AM1871" t="s">
        <v>18392</v>
      </c>
      <c r="AN1871" t="s">
        <v>18397</v>
      </c>
    </row>
    <row r="1872" spans="1:40" ht="43.2" x14ac:dyDescent="0.3">
      <c r="A1872" t="s">
        <v>9151</v>
      </c>
      <c r="B1872" s="2" t="s">
        <v>15</v>
      </c>
      <c r="C1872" s="3">
        <v>40025</v>
      </c>
      <c r="D1872" t="s">
        <v>193</v>
      </c>
      <c r="E1872" t="s">
        <v>9152</v>
      </c>
      <c r="F1872" t="s">
        <v>161</v>
      </c>
      <c r="G1872" t="s">
        <v>9153</v>
      </c>
      <c r="H1872" s="2" t="s">
        <v>163</v>
      </c>
      <c r="I1872" s="2" t="s">
        <v>164</v>
      </c>
      <c r="J1872" s="1" t="s">
        <v>9154</v>
      </c>
      <c r="K1872" s="1">
        <f t="shared" si="131"/>
        <v>1</v>
      </c>
      <c r="L1872" s="1">
        <f t="shared" si="131"/>
        <v>0</v>
      </c>
      <c r="M1872" s="1">
        <f t="shared" si="131"/>
        <v>0</v>
      </c>
      <c r="N1872" s="1">
        <f t="shared" si="130"/>
        <v>0</v>
      </c>
      <c r="O1872" s="1">
        <f t="shared" si="132"/>
        <v>1</v>
      </c>
      <c r="P1872" s="1" t="s">
        <v>18346</v>
      </c>
      <c r="Q1872" s="1">
        <v>100</v>
      </c>
      <c r="R1872" s="1">
        <v>364</v>
      </c>
      <c r="S1872" s="9">
        <f t="shared" si="134"/>
        <v>100</v>
      </c>
      <c r="T1872" s="8"/>
      <c r="U1872" s="8"/>
      <c r="V1872" s="8"/>
      <c r="W1872" s="8"/>
      <c r="X1872" s="8"/>
      <c r="Y1872" s="10">
        <f t="shared" si="133"/>
        <v>0</v>
      </c>
      <c r="Z1872" s="10">
        <f>IFERROR(INDEX(EFs!B:B,MATCH(P1872,EFs!A:A,0))*Dataset!Y1872/1000,0)</f>
        <v>0</v>
      </c>
      <c r="AA1872">
        <v>33.387723000000001</v>
      </c>
      <c r="AB1872">
        <v>-117.44475799999999</v>
      </c>
      <c r="AC1872">
        <v>0.5</v>
      </c>
      <c r="AD1872" t="s">
        <v>18422</v>
      </c>
      <c r="AI1872" t="s">
        <v>18423</v>
      </c>
      <c r="AJ1872" t="s">
        <v>18390</v>
      </c>
      <c r="AK1872" t="s">
        <v>18391</v>
      </c>
      <c r="AL1872">
        <v>92055</v>
      </c>
      <c r="AM1872" t="s">
        <v>18392</v>
      </c>
      <c r="AN1872" t="s">
        <v>18397</v>
      </c>
    </row>
    <row r="1873" spans="1:40" ht="43.2" x14ac:dyDescent="0.3">
      <c r="A1873" t="s">
        <v>9155</v>
      </c>
      <c r="B1873" s="2" t="s">
        <v>15</v>
      </c>
      <c r="C1873" s="3">
        <v>40025</v>
      </c>
      <c r="D1873" t="s">
        <v>193</v>
      </c>
      <c r="E1873" t="s">
        <v>9156</v>
      </c>
      <c r="G1873" t="s">
        <v>9157</v>
      </c>
      <c r="H1873" s="2" t="s">
        <v>97</v>
      </c>
      <c r="I1873" s="2" t="s">
        <v>98</v>
      </c>
      <c r="J1873" s="1" t="s">
        <v>9158</v>
      </c>
      <c r="K1873" s="1">
        <f t="shared" si="131"/>
        <v>1</v>
      </c>
      <c r="L1873" s="1">
        <f t="shared" si="131"/>
        <v>0</v>
      </c>
      <c r="M1873" s="1">
        <f t="shared" si="131"/>
        <v>0</v>
      </c>
      <c r="N1873" s="1">
        <f t="shared" si="130"/>
        <v>0</v>
      </c>
      <c r="O1873" s="1">
        <f t="shared" si="132"/>
        <v>1</v>
      </c>
      <c r="P1873" s="1" t="s">
        <v>18346</v>
      </c>
      <c r="Q1873" s="1">
        <v>250</v>
      </c>
      <c r="R1873" s="1">
        <v>385</v>
      </c>
      <c r="S1873" s="9">
        <f t="shared" si="134"/>
        <v>250</v>
      </c>
      <c r="T1873" s="3">
        <v>44630</v>
      </c>
      <c r="U1873" s="8" t="s">
        <v>9159</v>
      </c>
      <c r="V1873" s="3">
        <v>44630</v>
      </c>
      <c r="W1873" s="8" t="s">
        <v>7855</v>
      </c>
      <c r="X1873" s="8">
        <v>3.3</v>
      </c>
      <c r="Y1873" s="10">
        <f t="shared" si="133"/>
        <v>825</v>
      </c>
      <c r="Z1873" s="10">
        <f>IFERROR(INDEX(EFs!B:B,MATCH(P1873,EFs!A:A,0))*Dataset!Y1873/1000,0)</f>
        <v>0.7494241598250001</v>
      </c>
      <c r="AA1873">
        <v>33.218130000000002</v>
      </c>
      <c r="AB1873">
        <v>-117.342439</v>
      </c>
      <c r="AC1873">
        <v>1</v>
      </c>
      <c r="AD1873" t="s">
        <v>18387</v>
      </c>
      <c r="AE1873">
        <v>3350</v>
      </c>
      <c r="AF1873" t="s">
        <v>18487</v>
      </c>
      <c r="AI1873" t="s">
        <v>18410</v>
      </c>
      <c r="AJ1873" t="s">
        <v>18390</v>
      </c>
      <c r="AK1873" t="s">
        <v>18391</v>
      </c>
      <c r="AL1873">
        <v>92058</v>
      </c>
      <c r="AM1873" t="s">
        <v>18392</v>
      </c>
      <c r="AN1873" t="s">
        <v>18393</v>
      </c>
    </row>
    <row r="1874" spans="1:40" ht="28.8" x14ac:dyDescent="0.3">
      <c r="A1874" t="s">
        <v>9160</v>
      </c>
      <c r="B1874" s="2" t="s">
        <v>15</v>
      </c>
      <c r="C1874" s="3">
        <v>40025</v>
      </c>
      <c r="D1874" t="s">
        <v>25</v>
      </c>
      <c r="E1874" t="s">
        <v>9161</v>
      </c>
      <c r="F1874" t="s">
        <v>9162</v>
      </c>
      <c r="G1874" t="s">
        <v>9163</v>
      </c>
      <c r="H1874" s="2" t="s">
        <v>397</v>
      </c>
      <c r="I1874" s="2" t="s">
        <v>75</v>
      </c>
      <c r="J1874" s="1" t="s">
        <v>9164</v>
      </c>
      <c r="K1874" s="1">
        <f t="shared" si="131"/>
        <v>1</v>
      </c>
      <c r="L1874" s="1">
        <f t="shared" si="131"/>
        <v>0</v>
      </c>
      <c r="M1874" s="1">
        <f t="shared" si="131"/>
        <v>0</v>
      </c>
      <c r="N1874" s="1">
        <f t="shared" si="130"/>
        <v>0</v>
      </c>
      <c r="O1874" s="1">
        <f t="shared" si="132"/>
        <v>1</v>
      </c>
      <c r="P1874" s="1" t="s">
        <v>18346</v>
      </c>
      <c r="Q1874" s="1" t="s">
        <v>18355</v>
      </c>
      <c r="R1874" s="1">
        <v>134</v>
      </c>
      <c r="S1874" s="9">
        <f t="shared" si="134"/>
        <v>99.9238</v>
      </c>
      <c r="T1874" s="8"/>
      <c r="U1874" s="8"/>
      <c r="V1874" s="8"/>
      <c r="W1874" s="8"/>
      <c r="X1874" s="8"/>
      <c r="Y1874" s="10">
        <f t="shared" si="133"/>
        <v>0</v>
      </c>
      <c r="Z1874" s="10">
        <f>IFERROR(INDEX(EFs!B:B,MATCH(P1874,EFs!A:A,0))*Dataset!Y1874/1000,0)</f>
        <v>0</v>
      </c>
      <c r="AA1874">
        <v>33.103571000000002</v>
      </c>
      <c r="AB1874">
        <v>-117.155046</v>
      </c>
      <c r="AC1874">
        <v>0.9</v>
      </c>
      <c r="AD1874" t="s">
        <v>18387</v>
      </c>
      <c r="AE1874">
        <v>910</v>
      </c>
      <c r="AF1874" t="s">
        <v>19267</v>
      </c>
      <c r="AI1874" t="s">
        <v>18421</v>
      </c>
      <c r="AJ1874" t="s">
        <v>18390</v>
      </c>
      <c r="AK1874" t="s">
        <v>18391</v>
      </c>
      <c r="AL1874">
        <v>92029</v>
      </c>
      <c r="AM1874" t="s">
        <v>18392</v>
      </c>
      <c r="AN1874" t="s">
        <v>18393</v>
      </c>
    </row>
    <row r="1875" spans="1:40" ht="57.6" x14ac:dyDescent="0.3">
      <c r="A1875" t="s">
        <v>9165</v>
      </c>
      <c r="B1875" s="2" t="s">
        <v>15</v>
      </c>
      <c r="C1875" s="3">
        <v>40025</v>
      </c>
      <c r="D1875" t="s">
        <v>193</v>
      </c>
      <c r="E1875" t="s">
        <v>9166</v>
      </c>
      <c r="F1875" t="s">
        <v>72</v>
      </c>
      <c r="G1875" t="s">
        <v>9167</v>
      </c>
      <c r="H1875" s="2" t="s">
        <v>5151</v>
      </c>
      <c r="I1875" s="2" t="s">
        <v>75</v>
      </c>
      <c r="J1875" s="1" t="s">
        <v>9168</v>
      </c>
      <c r="K1875" s="1">
        <f t="shared" si="131"/>
        <v>1</v>
      </c>
      <c r="L1875" s="1">
        <f t="shared" si="131"/>
        <v>0</v>
      </c>
      <c r="M1875" s="1">
        <f t="shared" si="131"/>
        <v>0</v>
      </c>
      <c r="N1875" s="1">
        <f t="shared" si="130"/>
        <v>0</v>
      </c>
      <c r="O1875" s="1">
        <f t="shared" si="132"/>
        <v>1</v>
      </c>
      <c r="P1875" s="1" t="s">
        <v>18346</v>
      </c>
      <c r="Q1875" s="1">
        <v>155</v>
      </c>
      <c r="R1875" s="1">
        <v>237</v>
      </c>
      <c r="S1875" s="9">
        <f t="shared" si="134"/>
        <v>155</v>
      </c>
      <c r="T1875" s="8"/>
      <c r="U1875" s="8"/>
      <c r="V1875" s="8"/>
      <c r="W1875" s="8"/>
      <c r="X1875" s="8"/>
      <c r="Y1875" s="10">
        <f t="shared" si="133"/>
        <v>0</v>
      </c>
      <c r="Z1875" s="10">
        <f>IFERROR(INDEX(EFs!B:B,MATCH(P1875,EFs!A:A,0))*Dataset!Y1875/1000,0)</f>
        <v>0</v>
      </c>
      <c r="AA1875">
        <v>38.950235999999997</v>
      </c>
      <c r="AB1875">
        <v>-123.661507</v>
      </c>
      <c r="AC1875">
        <v>0.5</v>
      </c>
      <c r="AD1875" t="s">
        <v>18422</v>
      </c>
      <c r="AI1875" t="s">
        <v>18948</v>
      </c>
      <c r="AJ1875" t="s">
        <v>18390</v>
      </c>
      <c r="AK1875" t="s">
        <v>18949</v>
      </c>
      <c r="AL1875">
        <v>95459</v>
      </c>
      <c r="AM1875" t="s">
        <v>18392</v>
      </c>
      <c r="AN1875" t="s">
        <v>18397</v>
      </c>
    </row>
    <row r="1876" spans="1:40" ht="43.2" x14ac:dyDescent="0.3">
      <c r="A1876" t="s">
        <v>9169</v>
      </c>
      <c r="B1876" s="2" t="s">
        <v>15</v>
      </c>
      <c r="C1876" s="3">
        <v>40025</v>
      </c>
      <c r="D1876" t="s">
        <v>193</v>
      </c>
      <c r="E1876" t="s">
        <v>9170</v>
      </c>
      <c r="F1876" t="s">
        <v>9171</v>
      </c>
      <c r="G1876" t="s">
        <v>9172</v>
      </c>
      <c r="H1876" s="2" t="s">
        <v>1168</v>
      </c>
      <c r="I1876" s="2" t="s">
        <v>53</v>
      </c>
      <c r="J1876" s="1" t="s">
        <v>9173</v>
      </c>
      <c r="K1876" s="1">
        <f t="shared" si="131"/>
        <v>1</v>
      </c>
      <c r="L1876" s="1">
        <f t="shared" si="131"/>
        <v>0</v>
      </c>
      <c r="M1876" s="1">
        <f t="shared" si="131"/>
        <v>0</v>
      </c>
      <c r="N1876" s="1">
        <f t="shared" si="130"/>
        <v>0</v>
      </c>
      <c r="O1876" s="1">
        <f t="shared" si="132"/>
        <v>1</v>
      </c>
      <c r="P1876" s="1" t="s">
        <v>18346</v>
      </c>
      <c r="Q1876" s="1">
        <v>100</v>
      </c>
      <c r="R1876" s="1">
        <v>158</v>
      </c>
      <c r="S1876" s="9">
        <f t="shared" si="134"/>
        <v>100</v>
      </c>
      <c r="T1876" s="3">
        <v>44363</v>
      </c>
      <c r="U1876" s="8" t="s">
        <v>6440</v>
      </c>
      <c r="V1876" s="3">
        <v>44363</v>
      </c>
      <c r="W1876" s="8" t="s">
        <v>2912</v>
      </c>
      <c r="X1876" s="8">
        <v>20</v>
      </c>
      <c r="Y1876" s="10">
        <f t="shared" si="133"/>
        <v>2000</v>
      </c>
      <c r="Z1876" s="10">
        <f>IFERROR(INDEX(EFs!B:B,MATCH(P1876,EFs!A:A,0))*Dataset!Y1876/1000,0)</f>
        <v>1.816785842</v>
      </c>
      <c r="AA1876">
        <v>33.311452000000003</v>
      </c>
      <c r="AB1876">
        <v>-116.99909700000001</v>
      </c>
      <c r="AC1876">
        <v>1</v>
      </c>
      <c r="AD1876" t="s">
        <v>18387</v>
      </c>
      <c r="AE1876">
        <v>33129</v>
      </c>
      <c r="AF1876" t="s">
        <v>18724</v>
      </c>
      <c r="AI1876" t="s">
        <v>18565</v>
      </c>
      <c r="AJ1876" t="s">
        <v>18390</v>
      </c>
      <c r="AK1876" t="s">
        <v>18391</v>
      </c>
      <c r="AL1876">
        <v>92061</v>
      </c>
      <c r="AM1876" t="s">
        <v>18392</v>
      </c>
      <c r="AN1876" t="s">
        <v>18393</v>
      </c>
    </row>
    <row r="1877" spans="1:40" ht="43.2" x14ac:dyDescent="0.3">
      <c r="A1877" t="s">
        <v>9174</v>
      </c>
      <c r="B1877" s="2" t="s">
        <v>15</v>
      </c>
      <c r="C1877" s="3">
        <v>40025</v>
      </c>
      <c r="D1877" t="s">
        <v>193</v>
      </c>
      <c r="E1877" t="s">
        <v>7786</v>
      </c>
      <c r="F1877" t="s">
        <v>7787</v>
      </c>
      <c r="G1877" t="s">
        <v>7788</v>
      </c>
      <c r="H1877" s="2" t="s">
        <v>781</v>
      </c>
      <c r="I1877" s="2" t="s">
        <v>782</v>
      </c>
      <c r="J1877" s="1" t="s">
        <v>9175</v>
      </c>
      <c r="K1877" s="1">
        <f t="shared" si="131"/>
        <v>1</v>
      </c>
      <c r="L1877" s="1">
        <f t="shared" si="131"/>
        <v>0</v>
      </c>
      <c r="M1877" s="1">
        <f t="shared" si="131"/>
        <v>0</v>
      </c>
      <c r="N1877" s="1">
        <f t="shared" si="130"/>
        <v>0</v>
      </c>
      <c r="O1877" s="1">
        <f t="shared" si="132"/>
        <v>1</v>
      </c>
      <c r="P1877" s="1" t="s">
        <v>18346</v>
      </c>
      <c r="Q1877" s="1">
        <v>500</v>
      </c>
      <c r="R1877" s="1">
        <v>757</v>
      </c>
      <c r="S1877" s="9">
        <f t="shared" si="134"/>
        <v>500</v>
      </c>
      <c r="T1877" s="3">
        <v>44407</v>
      </c>
      <c r="U1877" s="8" t="s">
        <v>9176</v>
      </c>
      <c r="V1877" s="3">
        <v>44407</v>
      </c>
      <c r="W1877" s="8" t="s">
        <v>9177</v>
      </c>
      <c r="X1877" s="8">
        <v>7.5</v>
      </c>
      <c r="Y1877" s="10">
        <f t="shared" si="133"/>
        <v>3750</v>
      </c>
      <c r="Z1877" s="10">
        <f>IFERROR(INDEX(EFs!B:B,MATCH(P1877,EFs!A:A,0))*Dataset!Y1877/1000,0)</f>
        <v>3.4064734537499999</v>
      </c>
      <c r="AA1877">
        <v>32.882392000000003</v>
      </c>
      <c r="AB1877">
        <v>-117.20878999999999</v>
      </c>
      <c r="AC1877">
        <v>1</v>
      </c>
      <c r="AD1877" t="s">
        <v>18394</v>
      </c>
      <c r="AE1877">
        <v>9625</v>
      </c>
      <c r="AF1877" t="s">
        <v>18570</v>
      </c>
      <c r="AI1877" t="s">
        <v>18389</v>
      </c>
      <c r="AJ1877" t="s">
        <v>18390</v>
      </c>
      <c r="AK1877" t="s">
        <v>18391</v>
      </c>
      <c r="AL1877">
        <v>92121</v>
      </c>
      <c r="AM1877" t="s">
        <v>18392</v>
      </c>
      <c r="AN1877" t="s">
        <v>18397</v>
      </c>
    </row>
    <row r="1878" spans="1:40" ht="43.2" x14ac:dyDescent="0.3">
      <c r="A1878" t="s">
        <v>9178</v>
      </c>
      <c r="B1878" s="2" t="s">
        <v>15</v>
      </c>
      <c r="C1878" s="3">
        <v>40025</v>
      </c>
      <c r="D1878" t="s">
        <v>193</v>
      </c>
      <c r="E1878" t="s">
        <v>9179</v>
      </c>
      <c r="F1878" t="s">
        <v>6773</v>
      </c>
      <c r="G1878" t="s">
        <v>6774</v>
      </c>
      <c r="H1878" s="2" t="s">
        <v>781</v>
      </c>
      <c r="I1878" s="2" t="s">
        <v>782</v>
      </c>
      <c r="J1878" s="1" t="s">
        <v>9180</v>
      </c>
      <c r="K1878" s="1">
        <f t="shared" si="131"/>
        <v>1</v>
      </c>
      <c r="L1878" s="1">
        <f t="shared" si="131"/>
        <v>0</v>
      </c>
      <c r="M1878" s="1">
        <f t="shared" si="131"/>
        <v>0</v>
      </c>
      <c r="N1878" s="1">
        <f t="shared" si="130"/>
        <v>0</v>
      </c>
      <c r="O1878" s="1">
        <f t="shared" si="132"/>
        <v>1</v>
      </c>
      <c r="P1878" s="1" t="s">
        <v>18346</v>
      </c>
      <c r="Q1878" s="1">
        <v>650</v>
      </c>
      <c r="R1878" s="1">
        <v>735</v>
      </c>
      <c r="S1878" s="9">
        <f t="shared" si="134"/>
        <v>650</v>
      </c>
      <c r="T1878" s="3">
        <v>44441</v>
      </c>
      <c r="U1878" s="8" t="s">
        <v>7256</v>
      </c>
      <c r="V1878" s="3">
        <v>44441</v>
      </c>
      <c r="W1878" s="8" t="s">
        <v>9181</v>
      </c>
      <c r="X1878" s="8">
        <v>3</v>
      </c>
      <c r="Y1878" s="10">
        <f t="shared" si="133"/>
        <v>1950</v>
      </c>
      <c r="Z1878" s="10">
        <f>IFERROR(INDEX(EFs!B:B,MATCH(P1878,EFs!A:A,0))*Dataset!Y1878/1000,0)</f>
        <v>1.77136619595</v>
      </c>
      <c r="AA1878">
        <v>32.889327000000002</v>
      </c>
      <c r="AB1878">
        <v>-117.184421</v>
      </c>
      <c r="AC1878">
        <v>1</v>
      </c>
      <c r="AD1878" t="s">
        <v>18387</v>
      </c>
      <c r="AE1878">
        <v>6154</v>
      </c>
      <c r="AF1878" t="s">
        <v>18631</v>
      </c>
      <c r="AI1878" t="s">
        <v>18389</v>
      </c>
      <c r="AJ1878" t="s">
        <v>18390</v>
      </c>
      <c r="AK1878" t="s">
        <v>18391</v>
      </c>
      <c r="AL1878">
        <v>92121</v>
      </c>
      <c r="AM1878" t="s">
        <v>18392</v>
      </c>
      <c r="AN1878" t="s">
        <v>18393</v>
      </c>
    </row>
    <row r="1879" spans="1:40" ht="57.6" x14ac:dyDescent="0.3">
      <c r="A1879" t="s">
        <v>9182</v>
      </c>
      <c r="B1879" s="2" t="s">
        <v>15</v>
      </c>
      <c r="C1879" s="3">
        <v>40025</v>
      </c>
      <c r="D1879" t="s">
        <v>193</v>
      </c>
      <c r="E1879" t="s">
        <v>9183</v>
      </c>
      <c r="F1879" t="s">
        <v>9184</v>
      </c>
      <c r="G1879" t="s">
        <v>9185</v>
      </c>
      <c r="H1879" s="2" t="s">
        <v>797</v>
      </c>
      <c r="I1879" s="2" t="s">
        <v>30</v>
      </c>
      <c r="J1879" s="1" t="s">
        <v>9186</v>
      </c>
      <c r="K1879" s="1">
        <f t="shared" si="131"/>
        <v>1</v>
      </c>
      <c r="L1879" s="1">
        <f t="shared" si="131"/>
        <v>0</v>
      </c>
      <c r="M1879" s="1">
        <f t="shared" si="131"/>
        <v>0</v>
      </c>
      <c r="N1879" s="1">
        <f t="shared" si="130"/>
        <v>0</v>
      </c>
      <c r="O1879" s="1">
        <f t="shared" si="132"/>
        <v>1</v>
      </c>
      <c r="P1879" s="1" t="s">
        <v>18346</v>
      </c>
      <c r="Q1879" s="1">
        <v>150</v>
      </c>
      <c r="R1879" s="1">
        <v>52</v>
      </c>
      <c r="S1879" s="9">
        <f t="shared" si="134"/>
        <v>150</v>
      </c>
      <c r="T1879" s="3">
        <v>44652</v>
      </c>
      <c r="U1879" s="8" t="s">
        <v>9187</v>
      </c>
      <c r="V1879" s="3">
        <v>44652</v>
      </c>
      <c r="W1879" s="8" t="s">
        <v>9188</v>
      </c>
      <c r="X1879" s="8">
        <v>4.8</v>
      </c>
      <c r="Y1879" s="10">
        <f t="shared" si="133"/>
        <v>720</v>
      </c>
      <c r="Z1879" s="10">
        <f>IFERROR(INDEX(EFs!B:B,MATCH(P1879,EFs!A:A,0))*Dataset!Y1879/1000,0)</f>
        <v>0.65404290312000002</v>
      </c>
      <c r="AA1879">
        <v>32.991900000000001</v>
      </c>
      <c r="AB1879">
        <v>-117.082088</v>
      </c>
      <c r="AC1879">
        <v>1</v>
      </c>
      <c r="AD1879" t="s">
        <v>18387</v>
      </c>
      <c r="AE1879">
        <v>15222</v>
      </c>
      <c r="AF1879" t="s">
        <v>18638</v>
      </c>
      <c r="AI1879" t="s">
        <v>18389</v>
      </c>
      <c r="AJ1879" t="s">
        <v>18390</v>
      </c>
      <c r="AK1879" t="s">
        <v>18391</v>
      </c>
      <c r="AL1879">
        <v>92128</v>
      </c>
      <c r="AM1879" t="s">
        <v>18392</v>
      </c>
      <c r="AN1879" t="s">
        <v>18393</v>
      </c>
    </row>
    <row r="1880" spans="1:40" ht="57.6" x14ac:dyDescent="0.3">
      <c r="A1880" t="s">
        <v>9189</v>
      </c>
      <c r="B1880" s="2" t="s">
        <v>15</v>
      </c>
      <c r="C1880" s="3">
        <v>40025</v>
      </c>
      <c r="D1880" t="s">
        <v>193</v>
      </c>
      <c r="E1880" t="s">
        <v>9190</v>
      </c>
      <c r="F1880" t="s">
        <v>27</v>
      </c>
      <c r="G1880" t="s">
        <v>2408</v>
      </c>
      <c r="H1880" s="2" t="s">
        <v>1436</v>
      </c>
      <c r="I1880" s="2" t="s">
        <v>98</v>
      </c>
      <c r="J1880" s="1" t="s">
        <v>9191</v>
      </c>
      <c r="K1880" s="1">
        <f t="shared" si="131"/>
        <v>1</v>
      </c>
      <c r="L1880" s="1">
        <f t="shared" si="131"/>
        <v>0</v>
      </c>
      <c r="M1880" s="1">
        <f t="shared" si="131"/>
        <v>0</v>
      </c>
      <c r="N1880" s="1">
        <f t="shared" si="130"/>
        <v>0</v>
      </c>
      <c r="O1880" s="1">
        <f t="shared" si="132"/>
        <v>1</v>
      </c>
      <c r="P1880" s="1" t="s">
        <v>18346</v>
      </c>
      <c r="Q1880" s="1">
        <v>100</v>
      </c>
      <c r="R1880" s="1">
        <v>158</v>
      </c>
      <c r="S1880" s="9">
        <f t="shared" si="134"/>
        <v>100</v>
      </c>
      <c r="T1880" s="3">
        <v>44603</v>
      </c>
      <c r="U1880" s="8" t="s">
        <v>5717</v>
      </c>
      <c r="V1880" s="3">
        <v>44603</v>
      </c>
      <c r="W1880" s="8" t="s">
        <v>9192</v>
      </c>
      <c r="X1880" s="8">
        <v>0.5</v>
      </c>
      <c r="Y1880" s="10">
        <f t="shared" si="133"/>
        <v>50</v>
      </c>
      <c r="Z1880" s="10">
        <f>IFERROR(INDEX(EFs!B:B,MATCH(P1880,EFs!A:A,0))*Dataset!Y1880/1000,0)</f>
        <v>4.5419646050000005E-2</v>
      </c>
      <c r="AA1880">
        <v>33.144219</v>
      </c>
      <c r="AB1880">
        <v>-117.319439</v>
      </c>
      <c r="AC1880">
        <v>1</v>
      </c>
      <c r="AD1880" t="s">
        <v>18422</v>
      </c>
      <c r="AI1880" t="s">
        <v>18509</v>
      </c>
      <c r="AJ1880" t="s">
        <v>18390</v>
      </c>
      <c r="AK1880" t="s">
        <v>18391</v>
      </c>
      <c r="AL1880">
        <v>92008</v>
      </c>
      <c r="AM1880" t="s">
        <v>18392</v>
      </c>
      <c r="AN1880" t="s">
        <v>18397</v>
      </c>
    </row>
    <row r="1881" spans="1:40" ht="57.6" x14ac:dyDescent="0.3">
      <c r="A1881" t="s">
        <v>9193</v>
      </c>
      <c r="B1881" s="2" t="s">
        <v>15</v>
      </c>
      <c r="C1881" s="3">
        <v>40025</v>
      </c>
      <c r="D1881" t="s">
        <v>193</v>
      </c>
      <c r="E1881" t="s">
        <v>9194</v>
      </c>
      <c r="F1881" t="s">
        <v>72</v>
      </c>
      <c r="G1881" t="s">
        <v>9195</v>
      </c>
      <c r="H1881" s="2" t="s">
        <v>523</v>
      </c>
      <c r="I1881" s="2" t="s">
        <v>164</v>
      </c>
      <c r="J1881" s="1" t="s">
        <v>9196</v>
      </c>
      <c r="K1881" s="1">
        <f t="shared" si="131"/>
        <v>1</v>
      </c>
      <c r="L1881" s="1">
        <f t="shared" si="131"/>
        <v>0</v>
      </c>
      <c r="M1881" s="1">
        <f t="shared" si="131"/>
        <v>0</v>
      </c>
      <c r="N1881" s="1">
        <f t="shared" si="130"/>
        <v>0</v>
      </c>
      <c r="O1881" s="1">
        <f t="shared" si="132"/>
        <v>1</v>
      </c>
      <c r="P1881" s="1" t="s">
        <v>18346</v>
      </c>
      <c r="Q1881" s="1">
        <v>150</v>
      </c>
      <c r="R1881" s="1">
        <v>88</v>
      </c>
      <c r="S1881" s="9">
        <f t="shared" si="134"/>
        <v>150</v>
      </c>
      <c r="T1881" s="3">
        <v>44413</v>
      </c>
      <c r="U1881" s="8" t="s">
        <v>9197</v>
      </c>
      <c r="V1881" s="3">
        <v>44413</v>
      </c>
      <c r="W1881" s="8" t="s">
        <v>7589</v>
      </c>
      <c r="X1881" s="8">
        <v>10.3</v>
      </c>
      <c r="Y1881" s="10">
        <f t="shared" si="133"/>
        <v>1545</v>
      </c>
      <c r="Z1881" s="10">
        <f>IFERROR(INDEX(EFs!B:B,MATCH(P1881,EFs!A:A,0))*Dataset!Y1881/1000,0)</f>
        <v>1.4034670629449999</v>
      </c>
      <c r="AA1881">
        <v>33.214221999999999</v>
      </c>
      <c r="AB1881">
        <v>-117.354488</v>
      </c>
      <c r="AC1881">
        <v>1</v>
      </c>
      <c r="AD1881" t="s">
        <v>18394</v>
      </c>
      <c r="AE1881">
        <v>501</v>
      </c>
      <c r="AF1881" t="s">
        <v>19004</v>
      </c>
      <c r="AI1881" t="s">
        <v>18410</v>
      </c>
      <c r="AJ1881" t="s">
        <v>18390</v>
      </c>
      <c r="AK1881" t="s">
        <v>18391</v>
      </c>
      <c r="AL1881">
        <v>92058</v>
      </c>
      <c r="AM1881" t="s">
        <v>18392</v>
      </c>
      <c r="AN1881" t="s">
        <v>18397</v>
      </c>
    </row>
    <row r="1882" spans="1:40" ht="43.2" x14ac:dyDescent="0.3">
      <c r="A1882" t="s">
        <v>9198</v>
      </c>
      <c r="B1882" s="2" t="s">
        <v>15</v>
      </c>
      <c r="C1882" s="3">
        <v>40025</v>
      </c>
      <c r="D1882" t="s">
        <v>193</v>
      </c>
      <c r="E1882" t="s">
        <v>9199</v>
      </c>
      <c r="G1882" t="s">
        <v>9200</v>
      </c>
      <c r="H1882" s="2" t="s">
        <v>235</v>
      </c>
      <c r="I1882" s="2" t="s">
        <v>236</v>
      </c>
      <c r="J1882" s="1" t="s">
        <v>9201</v>
      </c>
      <c r="K1882" s="1">
        <f t="shared" si="131"/>
        <v>1</v>
      </c>
      <c r="L1882" s="1">
        <f t="shared" si="131"/>
        <v>0</v>
      </c>
      <c r="M1882" s="1">
        <f t="shared" si="131"/>
        <v>0</v>
      </c>
      <c r="N1882" s="1">
        <f t="shared" si="130"/>
        <v>0</v>
      </c>
      <c r="O1882" s="1">
        <f t="shared" si="132"/>
        <v>1</v>
      </c>
      <c r="P1882" s="1" t="s">
        <v>18346</v>
      </c>
      <c r="Q1882" s="1">
        <v>150</v>
      </c>
      <c r="R1882" s="1">
        <v>237</v>
      </c>
      <c r="S1882" s="9">
        <f t="shared" si="134"/>
        <v>150</v>
      </c>
      <c r="T1882" s="3">
        <v>44537</v>
      </c>
      <c r="U1882" s="8" t="s">
        <v>1862</v>
      </c>
      <c r="V1882" s="3">
        <v>44537</v>
      </c>
      <c r="W1882" s="8" t="s">
        <v>9202</v>
      </c>
      <c r="X1882" s="8">
        <v>11.6</v>
      </c>
      <c r="Y1882" s="10">
        <f t="shared" si="133"/>
        <v>1740</v>
      </c>
      <c r="Z1882" s="10">
        <f>IFERROR(INDEX(EFs!B:B,MATCH(P1882,EFs!A:A,0))*Dataset!Y1882/1000,0)</f>
        <v>1.5806036825400001</v>
      </c>
      <c r="AA1882">
        <v>32.774890999999997</v>
      </c>
      <c r="AB1882">
        <v>-117.15777300000001</v>
      </c>
      <c r="AC1882">
        <v>1</v>
      </c>
      <c r="AD1882" t="s">
        <v>18387</v>
      </c>
      <c r="AE1882">
        <v>1615</v>
      </c>
      <c r="AF1882" t="s">
        <v>19268</v>
      </c>
      <c r="AI1882" t="s">
        <v>18389</v>
      </c>
      <c r="AJ1882" t="s">
        <v>18390</v>
      </c>
      <c r="AK1882" t="s">
        <v>18391</v>
      </c>
      <c r="AL1882">
        <v>92108</v>
      </c>
      <c r="AM1882" t="s">
        <v>18392</v>
      </c>
      <c r="AN1882" t="s">
        <v>18393</v>
      </c>
    </row>
    <row r="1883" spans="1:40" ht="43.2" x14ac:dyDescent="0.3">
      <c r="A1883" t="s">
        <v>9203</v>
      </c>
      <c r="B1883" s="2" t="s">
        <v>15</v>
      </c>
      <c r="C1883" s="3">
        <v>40025</v>
      </c>
      <c r="D1883" t="s">
        <v>193</v>
      </c>
      <c r="E1883" t="s">
        <v>9204</v>
      </c>
      <c r="F1883" t="s">
        <v>9205</v>
      </c>
      <c r="G1883" t="s">
        <v>9206</v>
      </c>
      <c r="H1883" s="2" t="s">
        <v>235</v>
      </c>
      <c r="I1883" s="2" t="s">
        <v>236</v>
      </c>
      <c r="J1883" s="1" t="s">
        <v>9207</v>
      </c>
      <c r="K1883" s="1">
        <f t="shared" si="131"/>
        <v>1</v>
      </c>
      <c r="L1883" s="1">
        <f t="shared" si="131"/>
        <v>0</v>
      </c>
      <c r="M1883" s="1">
        <f t="shared" si="131"/>
        <v>0</v>
      </c>
      <c r="N1883" s="1">
        <f t="shared" si="130"/>
        <v>0</v>
      </c>
      <c r="O1883" s="1">
        <f t="shared" si="132"/>
        <v>1</v>
      </c>
      <c r="P1883" s="1" t="s">
        <v>18346</v>
      </c>
      <c r="Q1883" s="1">
        <v>150</v>
      </c>
      <c r="R1883" s="1">
        <v>237</v>
      </c>
      <c r="S1883" s="9">
        <f t="shared" si="134"/>
        <v>150</v>
      </c>
      <c r="T1883" s="3">
        <v>44537</v>
      </c>
      <c r="U1883" s="8" t="s">
        <v>9208</v>
      </c>
      <c r="V1883" s="3">
        <v>44537</v>
      </c>
      <c r="W1883" s="8" t="s">
        <v>9209</v>
      </c>
      <c r="X1883" s="8">
        <v>12.6</v>
      </c>
      <c r="Y1883" s="10">
        <f t="shared" si="133"/>
        <v>1890</v>
      </c>
      <c r="Z1883" s="10">
        <f>IFERROR(INDEX(EFs!B:B,MATCH(P1883,EFs!A:A,0))*Dataset!Y1883/1000,0)</f>
        <v>1.7168626206900002</v>
      </c>
      <c r="AA1883">
        <v>32.774890999999997</v>
      </c>
      <c r="AB1883">
        <v>-117.15777300000001</v>
      </c>
      <c r="AC1883">
        <v>1</v>
      </c>
      <c r="AD1883" t="s">
        <v>18387</v>
      </c>
      <c r="AE1883">
        <v>1615</v>
      </c>
      <c r="AF1883" t="s">
        <v>19268</v>
      </c>
      <c r="AI1883" t="s">
        <v>18389</v>
      </c>
      <c r="AJ1883" t="s">
        <v>18390</v>
      </c>
      <c r="AK1883" t="s">
        <v>18391</v>
      </c>
      <c r="AL1883">
        <v>92108</v>
      </c>
      <c r="AM1883" t="s">
        <v>18392</v>
      </c>
      <c r="AN1883" t="s">
        <v>18393</v>
      </c>
    </row>
    <row r="1884" spans="1:40" ht="43.2" x14ac:dyDescent="0.3">
      <c r="A1884" t="s">
        <v>9210</v>
      </c>
      <c r="B1884" s="2" t="s">
        <v>15</v>
      </c>
      <c r="C1884" s="3">
        <v>40025</v>
      </c>
      <c r="D1884" t="s">
        <v>193</v>
      </c>
      <c r="E1884" t="s">
        <v>9211</v>
      </c>
      <c r="F1884" t="s">
        <v>9212</v>
      </c>
      <c r="G1884" t="s">
        <v>9213</v>
      </c>
      <c r="H1884" s="2" t="s">
        <v>313</v>
      </c>
      <c r="I1884" s="2" t="s">
        <v>53</v>
      </c>
      <c r="J1884" s="1" t="s">
        <v>9214</v>
      </c>
      <c r="K1884" s="1">
        <f t="shared" si="131"/>
        <v>0</v>
      </c>
      <c r="L1884" s="1">
        <f t="shared" si="131"/>
        <v>0</v>
      </c>
      <c r="M1884" s="1">
        <f t="shared" si="131"/>
        <v>0</v>
      </c>
      <c r="N1884" s="1">
        <f t="shared" si="130"/>
        <v>0</v>
      </c>
      <c r="O1884" s="1">
        <f t="shared" si="132"/>
        <v>0</v>
      </c>
      <c r="P1884" s="1" t="s">
        <v>18352</v>
      </c>
      <c r="Q1884" s="1">
        <v>180</v>
      </c>
      <c r="R1884" s="1">
        <v>286</v>
      </c>
      <c r="S1884" s="9">
        <f t="shared" si="134"/>
        <v>180</v>
      </c>
      <c r="T1884" s="3">
        <v>44630</v>
      </c>
      <c r="U1884" s="8" t="s">
        <v>1735</v>
      </c>
      <c r="V1884" s="3">
        <v>44630</v>
      </c>
      <c r="W1884" s="8" t="s">
        <v>9215</v>
      </c>
      <c r="X1884" s="8">
        <v>1.82</v>
      </c>
      <c r="Y1884" s="10">
        <f t="shared" si="133"/>
        <v>327.60000000000002</v>
      </c>
      <c r="Z1884" s="10">
        <f>IFERROR(INDEX(EFs!B:B,MATCH(P1884,EFs!A:A,0))*Dataset!Y1884/1000,0)</f>
        <v>0</v>
      </c>
      <c r="AA1884">
        <v>33.149475000000002</v>
      </c>
      <c r="AB1884">
        <v>-117.106663</v>
      </c>
      <c r="AC1884">
        <v>0.9</v>
      </c>
      <c r="AD1884" t="s">
        <v>18394</v>
      </c>
      <c r="AE1884">
        <v>1808</v>
      </c>
      <c r="AF1884" t="s">
        <v>19269</v>
      </c>
      <c r="AI1884" t="s">
        <v>18421</v>
      </c>
      <c r="AJ1884" t="s">
        <v>18390</v>
      </c>
      <c r="AK1884" t="s">
        <v>18391</v>
      </c>
      <c r="AL1884">
        <v>92026</v>
      </c>
      <c r="AM1884" t="s">
        <v>18392</v>
      </c>
      <c r="AN1884" t="s">
        <v>18397</v>
      </c>
    </row>
    <row r="1885" spans="1:40" ht="86.4" x14ac:dyDescent="0.3">
      <c r="A1885" t="s">
        <v>9216</v>
      </c>
      <c r="B1885" s="2" t="s">
        <v>15</v>
      </c>
      <c r="C1885" s="3">
        <v>40025</v>
      </c>
      <c r="D1885" t="s">
        <v>193</v>
      </c>
      <c r="E1885" t="s">
        <v>9217</v>
      </c>
      <c r="F1885" t="s">
        <v>72</v>
      </c>
      <c r="G1885" t="s">
        <v>9218</v>
      </c>
      <c r="H1885" s="2" t="s">
        <v>154</v>
      </c>
      <c r="I1885" s="2" t="s">
        <v>155</v>
      </c>
      <c r="J1885" s="1" t="s">
        <v>9219</v>
      </c>
      <c r="K1885" s="1">
        <f t="shared" si="131"/>
        <v>1</v>
      </c>
      <c r="L1885" s="1">
        <f t="shared" si="131"/>
        <v>0</v>
      </c>
      <c r="M1885" s="1">
        <f t="shared" si="131"/>
        <v>0</v>
      </c>
      <c r="N1885" s="1">
        <f t="shared" si="130"/>
        <v>0</v>
      </c>
      <c r="O1885" s="1">
        <f t="shared" si="132"/>
        <v>1</v>
      </c>
      <c r="P1885" s="1" t="s">
        <v>18346</v>
      </c>
      <c r="Q1885" s="1">
        <v>180</v>
      </c>
      <c r="R1885" s="1">
        <v>315</v>
      </c>
      <c r="S1885" s="9">
        <f t="shared" si="134"/>
        <v>180</v>
      </c>
      <c r="T1885" s="8"/>
      <c r="U1885" s="8"/>
      <c r="V1885" s="8"/>
      <c r="W1885" s="8"/>
      <c r="X1885" s="8"/>
      <c r="Y1885" s="10">
        <f t="shared" si="133"/>
        <v>0</v>
      </c>
      <c r="Z1885" s="10">
        <f>IFERROR(INDEX(EFs!B:B,MATCH(P1885,EFs!A:A,0))*Dataset!Y1885/1000,0)</f>
        <v>0</v>
      </c>
      <c r="AA1885">
        <v>33.107170000000004</v>
      </c>
      <c r="AB1885">
        <v>-117.10442</v>
      </c>
      <c r="AC1885">
        <v>0.95</v>
      </c>
      <c r="AD1885" t="s">
        <v>18394</v>
      </c>
      <c r="AE1885">
        <v>1735</v>
      </c>
      <c r="AF1885" t="s">
        <v>18593</v>
      </c>
      <c r="AI1885" t="s">
        <v>18421</v>
      </c>
      <c r="AJ1885" t="s">
        <v>18390</v>
      </c>
      <c r="AK1885" t="s">
        <v>18391</v>
      </c>
      <c r="AL1885">
        <v>92029</v>
      </c>
      <c r="AM1885" t="s">
        <v>18392</v>
      </c>
      <c r="AN1885" t="s">
        <v>18397</v>
      </c>
    </row>
    <row r="1886" spans="1:40" ht="43.2" x14ac:dyDescent="0.3">
      <c r="A1886" t="s">
        <v>9220</v>
      </c>
      <c r="B1886" s="2" t="s">
        <v>15</v>
      </c>
      <c r="C1886" s="3">
        <v>40025</v>
      </c>
      <c r="D1886" t="s">
        <v>16</v>
      </c>
      <c r="E1886" t="s">
        <v>9221</v>
      </c>
      <c r="G1886" t="s">
        <v>9222</v>
      </c>
      <c r="H1886" s="2" t="s">
        <v>444</v>
      </c>
      <c r="I1886" s="2" t="s">
        <v>155</v>
      </c>
      <c r="J1886" s="1" t="s">
        <v>9223</v>
      </c>
      <c r="K1886" s="1">
        <f t="shared" si="131"/>
        <v>0</v>
      </c>
      <c r="L1886" s="1">
        <f t="shared" si="131"/>
        <v>0</v>
      </c>
      <c r="M1886" s="1">
        <f t="shared" si="131"/>
        <v>0</v>
      </c>
      <c r="N1886" s="1">
        <f t="shared" si="130"/>
        <v>1</v>
      </c>
      <c r="O1886" s="1">
        <f t="shared" si="132"/>
        <v>1</v>
      </c>
      <c r="P1886" s="1" t="s">
        <v>18347</v>
      </c>
      <c r="Q1886" s="1">
        <v>45</v>
      </c>
      <c r="R1886" s="1">
        <v>71</v>
      </c>
      <c r="S1886" s="9">
        <f t="shared" si="134"/>
        <v>45</v>
      </c>
      <c r="T1886" s="3">
        <v>44365</v>
      </c>
      <c r="U1886" s="8" t="s">
        <v>9224</v>
      </c>
      <c r="V1886" s="3">
        <v>44708</v>
      </c>
      <c r="W1886" s="8" t="s">
        <v>9225</v>
      </c>
      <c r="X1886" s="8">
        <v>93</v>
      </c>
      <c r="Y1886" s="10">
        <f t="shared" si="133"/>
        <v>4185</v>
      </c>
      <c r="Z1886" s="10">
        <f>IFERROR(INDEX(EFs!B:B,MATCH(P1886,EFs!A:A,0))*Dataset!Y1886/1000,0)</f>
        <v>3.4480214999999999</v>
      </c>
      <c r="AA1886">
        <v>0</v>
      </c>
      <c r="AB1886">
        <v>0</v>
      </c>
      <c r="AC1886">
        <v>0</v>
      </c>
    </row>
    <row r="1887" spans="1:40" ht="57.6" x14ac:dyDescent="0.3">
      <c r="A1887" t="s">
        <v>9226</v>
      </c>
      <c r="B1887" s="2" t="s">
        <v>15</v>
      </c>
      <c r="C1887" s="3">
        <v>40025</v>
      </c>
      <c r="D1887" t="s">
        <v>193</v>
      </c>
      <c r="E1887" t="s">
        <v>5289</v>
      </c>
      <c r="F1887" t="s">
        <v>2596</v>
      </c>
      <c r="G1887" t="s">
        <v>5290</v>
      </c>
      <c r="H1887" s="2" t="s">
        <v>451</v>
      </c>
      <c r="I1887" s="2" t="s">
        <v>139</v>
      </c>
      <c r="J1887" s="1" t="s">
        <v>9227</v>
      </c>
      <c r="K1887" s="1">
        <f t="shared" si="131"/>
        <v>1</v>
      </c>
      <c r="L1887" s="1">
        <f t="shared" si="131"/>
        <v>0</v>
      </c>
      <c r="M1887" s="1">
        <f t="shared" si="131"/>
        <v>0</v>
      </c>
      <c r="N1887" s="1">
        <f t="shared" si="130"/>
        <v>0</v>
      </c>
      <c r="O1887" s="1">
        <f t="shared" si="132"/>
        <v>1</v>
      </c>
      <c r="P1887" s="1" t="s">
        <v>18346</v>
      </c>
      <c r="Q1887" s="1">
        <v>600</v>
      </c>
      <c r="R1887" s="1">
        <v>2328</v>
      </c>
      <c r="S1887" s="9">
        <f t="shared" si="134"/>
        <v>600</v>
      </c>
      <c r="T1887" s="8"/>
      <c r="U1887" s="8"/>
      <c r="V1887" s="8"/>
      <c r="W1887" s="8"/>
      <c r="X1887" s="8"/>
      <c r="Y1887" s="10">
        <f t="shared" si="133"/>
        <v>0</v>
      </c>
      <c r="Z1887" s="10">
        <f>IFERROR(INDEX(EFs!B:B,MATCH(P1887,EFs!A:A,0))*Dataset!Y1887/1000,0)</f>
        <v>0</v>
      </c>
      <c r="AA1887">
        <v>32.852952000000002</v>
      </c>
      <c r="AB1887">
        <v>-116.890553</v>
      </c>
      <c r="AC1887">
        <v>1</v>
      </c>
      <c r="AD1887" t="s">
        <v>18387</v>
      </c>
      <c r="AE1887">
        <v>9550</v>
      </c>
      <c r="AF1887" t="s">
        <v>18956</v>
      </c>
      <c r="AI1887" t="s">
        <v>18476</v>
      </c>
      <c r="AJ1887" t="s">
        <v>18390</v>
      </c>
      <c r="AK1887" t="s">
        <v>18391</v>
      </c>
      <c r="AL1887">
        <v>92040</v>
      </c>
      <c r="AM1887" t="s">
        <v>18392</v>
      </c>
      <c r="AN1887" t="s">
        <v>18393</v>
      </c>
    </row>
    <row r="1888" spans="1:40" ht="28.8" x14ac:dyDescent="0.3">
      <c r="A1888" t="s">
        <v>9228</v>
      </c>
      <c r="B1888" s="2" t="s">
        <v>15</v>
      </c>
      <c r="C1888" s="3">
        <v>40025</v>
      </c>
      <c r="D1888" t="s">
        <v>25</v>
      </c>
      <c r="E1888" t="s">
        <v>9229</v>
      </c>
      <c r="F1888" t="s">
        <v>72</v>
      </c>
      <c r="G1888" t="s">
        <v>9230</v>
      </c>
      <c r="H1888" s="2" t="s">
        <v>451</v>
      </c>
      <c r="I1888" s="2" t="s">
        <v>139</v>
      </c>
      <c r="J1888" s="1" t="s">
        <v>9231</v>
      </c>
      <c r="K1888" s="1">
        <f t="shared" si="131"/>
        <v>1</v>
      </c>
      <c r="L1888" s="1">
        <f t="shared" si="131"/>
        <v>0</v>
      </c>
      <c r="M1888" s="1">
        <f t="shared" si="131"/>
        <v>0</v>
      </c>
      <c r="N1888" s="1">
        <f t="shared" si="130"/>
        <v>0</v>
      </c>
      <c r="O1888" s="1">
        <f t="shared" si="132"/>
        <v>1</v>
      </c>
      <c r="P1888" s="1" t="s">
        <v>18346</v>
      </c>
      <c r="Q1888" s="1" t="s">
        <v>18355</v>
      </c>
      <c r="R1888" s="1">
        <v>90</v>
      </c>
      <c r="S1888" s="9">
        <f t="shared" si="134"/>
        <v>67.113</v>
      </c>
      <c r="T1888" s="3">
        <v>44562</v>
      </c>
      <c r="U1888" s="8" t="s">
        <v>9232</v>
      </c>
      <c r="V1888" s="3">
        <v>44562</v>
      </c>
      <c r="W1888" s="8" t="s">
        <v>9233</v>
      </c>
      <c r="X1888" s="8">
        <v>5.0999999999999996</v>
      </c>
      <c r="Y1888" s="10">
        <f t="shared" si="133"/>
        <v>342.27629999999999</v>
      </c>
      <c r="Z1888" s="10">
        <f>IFERROR(INDEX(EFs!B:B,MATCH(P1888,EFs!A:A,0))*Dataset!Y1888/1000,0)</f>
        <v>0.31092136794607228</v>
      </c>
      <c r="AA1888">
        <v>32.857891000000002</v>
      </c>
      <c r="AB1888">
        <v>-116.948894</v>
      </c>
      <c r="AC1888">
        <v>1</v>
      </c>
      <c r="AD1888" t="s">
        <v>18387</v>
      </c>
      <c r="AE1888">
        <v>10108</v>
      </c>
      <c r="AF1888" t="s">
        <v>18621</v>
      </c>
      <c r="AI1888" t="s">
        <v>18476</v>
      </c>
      <c r="AJ1888" t="s">
        <v>18390</v>
      </c>
      <c r="AK1888" t="s">
        <v>18391</v>
      </c>
      <c r="AL1888">
        <v>92040</v>
      </c>
      <c r="AM1888" t="s">
        <v>18392</v>
      </c>
      <c r="AN1888" t="s">
        <v>18393</v>
      </c>
    </row>
    <row r="1889" spans="1:40" ht="86.4" x14ac:dyDescent="0.3">
      <c r="A1889" t="s">
        <v>9234</v>
      </c>
      <c r="B1889" s="2" t="s">
        <v>15</v>
      </c>
      <c r="C1889" s="3">
        <v>40025</v>
      </c>
      <c r="D1889" t="s">
        <v>193</v>
      </c>
      <c r="E1889" t="s">
        <v>9235</v>
      </c>
      <c r="F1889" t="s">
        <v>27</v>
      </c>
      <c r="G1889" t="s">
        <v>9236</v>
      </c>
      <c r="H1889" s="2" t="s">
        <v>291</v>
      </c>
      <c r="I1889" s="2" t="s">
        <v>155</v>
      </c>
      <c r="J1889" s="1" t="s">
        <v>9237</v>
      </c>
      <c r="K1889" s="1">
        <f t="shared" si="131"/>
        <v>1</v>
      </c>
      <c r="L1889" s="1">
        <f t="shared" si="131"/>
        <v>0</v>
      </c>
      <c r="M1889" s="1">
        <f t="shared" si="131"/>
        <v>0</v>
      </c>
      <c r="N1889" s="1">
        <f t="shared" si="130"/>
        <v>0</v>
      </c>
      <c r="O1889" s="1">
        <f t="shared" si="132"/>
        <v>1</v>
      </c>
      <c r="P1889" s="1" t="s">
        <v>18346</v>
      </c>
      <c r="Q1889" s="1">
        <v>180</v>
      </c>
      <c r="R1889" s="1">
        <v>315</v>
      </c>
      <c r="S1889" s="9">
        <f t="shared" si="134"/>
        <v>180</v>
      </c>
      <c r="T1889" s="8"/>
      <c r="U1889" s="8"/>
      <c r="V1889" s="8"/>
      <c r="W1889" s="8"/>
      <c r="X1889" s="8"/>
      <c r="Y1889" s="10">
        <f t="shared" si="133"/>
        <v>0</v>
      </c>
      <c r="Z1889" s="10">
        <f>IFERROR(INDEX(EFs!B:B,MATCH(P1889,EFs!A:A,0))*Dataset!Y1889/1000,0)</f>
        <v>0</v>
      </c>
      <c r="AA1889">
        <v>33.143250000000002</v>
      </c>
      <c r="AB1889">
        <v>-117.075688</v>
      </c>
      <c r="AC1889">
        <v>1</v>
      </c>
      <c r="AD1889" t="s">
        <v>18387</v>
      </c>
      <c r="AE1889">
        <v>1220</v>
      </c>
      <c r="AF1889" t="s">
        <v>19270</v>
      </c>
      <c r="AI1889" t="s">
        <v>18421</v>
      </c>
      <c r="AJ1889" t="s">
        <v>18390</v>
      </c>
      <c r="AK1889" t="s">
        <v>18391</v>
      </c>
      <c r="AL1889">
        <v>92027</v>
      </c>
      <c r="AM1889" t="s">
        <v>18392</v>
      </c>
      <c r="AN1889" t="s">
        <v>18393</v>
      </c>
    </row>
    <row r="1890" spans="1:40" ht="57.6" x14ac:dyDescent="0.3">
      <c r="A1890" t="s">
        <v>9238</v>
      </c>
      <c r="B1890" s="2" t="s">
        <v>15</v>
      </c>
      <c r="C1890" s="3">
        <v>40025</v>
      </c>
      <c r="D1890" t="s">
        <v>193</v>
      </c>
      <c r="E1890" t="s">
        <v>868</v>
      </c>
      <c r="F1890" t="s">
        <v>869</v>
      </c>
      <c r="G1890" t="s">
        <v>870</v>
      </c>
      <c r="H1890" s="2" t="s">
        <v>19</v>
      </c>
      <c r="I1890" s="2" t="s">
        <v>20</v>
      </c>
      <c r="J1890" s="1" t="s">
        <v>9239</v>
      </c>
      <c r="K1890" s="1">
        <f t="shared" si="131"/>
        <v>1</v>
      </c>
      <c r="L1890" s="1">
        <f t="shared" si="131"/>
        <v>0</v>
      </c>
      <c r="M1890" s="1">
        <f t="shared" si="131"/>
        <v>0</v>
      </c>
      <c r="N1890" s="1">
        <f t="shared" si="130"/>
        <v>0</v>
      </c>
      <c r="O1890" s="1">
        <f t="shared" si="132"/>
        <v>1</v>
      </c>
      <c r="P1890" s="1" t="s">
        <v>18346</v>
      </c>
      <c r="Q1890" s="1">
        <v>100</v>
      </c>
      <c r="R1890" s="1">
        <v>80</v>
      </c>
      <c r="S1890" s="9">
        <f t="shared" si="134"/>
        <v>100</v>
      </c>
      <c r="T1890" s="3">
        <v>44561</v>
      </c>
      <c r="U1890" s="8" t="s">
        <v>9240</v>
      </c>
      <c r="V1890" s="3">
        <v>44727</v>
      </c>
      <c r="W1890" s="8" t="s">
        <v>9241</v>
      </c>
      <c r="X1890" s="8">
        <v>0.3</v>
      </c>
      <c r="Y1890" s="10">
        <f t="shared" si="133"/>
        <v>30</v>
      </c>
      <c r="Z1890" s="10">
        <f>IFERROR(INDEX(EFs!B:B,MATCH(P1890,EFs!A:A,0))*Dataset!Y1890/1000,0)</f>
        <v>2.725178763E-2</v>
      </c>
      <c r="AA1890">
        <v>32.691307000000002</v>
      </c>
      <c r="AB1890">
        <v>-117.136206</v>
      </c>
      <c r="AC1890">
        <v>0.9</v>
      </c>
      <c r="AD1890" t="s">
        <v>18394</v>
      </c>
      <c r="AE1890">
        <v>2710</v>
      </c>
      <c r="AF1890" t="s">
        <v>18424</v>
      </c>
      <c r="AI1890" t="s">
        <v>18389</v>
      </c>
      <c r="AJ1890" t="s">
        <v>18390</v>
      </c>
      <c r="AK1890" t="s">
        <v>18391</v>
      </c>
      <c r="AL1890">
        <v>92113</v>
      </c>
      <c r="AM1890" t="s">
        <v>18392</v>
      </c>
      <c r="AN1890" t="s">
        <v>18397</v>
      </c>
    </row>
    <row r="1891" spans="1:40" ht="57.6" x14ac:dyDescent="0.3">
      <c r="A1891" t="s">
        <v>9242</v>
      </c>
      <c r="B1891" s="2" t="s">
        <v>15</v>
      </c>
      <c r="C1891" s="3">
        <v>40025</v>
      </c>
      <c r="D1891" t="s">
        <v>193</v>
      </c>
      <c r="E1891" t="s">
        <v>9243</v>
      </c>
      <c r="F1891" t="s">
        <v>9244</v>
      </c>
      <c r="G1891" t="s">
        <v>9245</v>
      </c>
      <c r="H1891" s="2" t="s">
        <v>949</v>
      </c>
      <c r="I1891" s="2" t="s">
        <v>75</v>
      </c>
      <c r="J1891" s="1" t="s">
        <v>9246</v>
      </c>
      <c r="K1891" s="1">
        <f t="shared" si="131"/>
        <v>1</v>
      </c>
      <c r="L1891" s="1">
        <f t="shared" si="131"/>
        <v>0</v>
      </c>
      <c r="M1891" s="1">
        <f t="shared" si="131"/>
        <v>0</v>
      </c>
      <c r="N1891" s="1">
        <f t="shared" si="130"/>
        <v>0</v>
      </c>
      <c r="O1891" s="1">
        <f t="shared" si="132"/>
        <v>1</v>
      </c>
      <c r="P1891" s="1" t="s">
        <v>18346</v>
      </c>
      <c r="Q1891" s="1">
        <v>80</v>
      </c>
      <c r="R1891" s="1">
        <v>130</v>
      </c>
      <c r="S1891" s="9">
        <f t="shared" si="134"/>
        <v>80</v>
      </c>
      <c r="T1891" s="3">
        <v>44601</v>
      </c>
      <c r="U1891" s="8" t="s">
        <v>7000</v>
      </c>
      <c r="V1891" s="3">
        <v>44638</v>
      </c>
      <c r="W1891" s="8" t="s">
        <v>9247</v>
      </c>
      <c r="X1891" s="8">
        <v>1.6</v>
      </c>
      <c r="Y1891" s="10">
        <f t="shared" si="133"/>
        <v>128</v>
      </c>
      <c r="Z1891" s="10">
        <f>IFERROR(INDEX(EFs!B:B,MATCH(P1891,EFs!A:A,0))*Dataset!Y1891/1000,0)</f>
        <v>0.11627429388800001</v>
      </c>
      <c r="AA1891">
        <v>33.101792000000003</v>
      </c>
      <c r="AB1891">
        <v>-117.22163399999999</v>
      </c>
      <c r="AC1891">
        <v>0.75</v>
      </c>
      <c r="AD1891" t="s">
        <v>18429</v>
      </c>
      <c r="AE1891">
        <v>7150</v>
      </c>
      <c r="AF1891" t="s">
        <v>18828</v>
      </c>
      <c r="AI1891" t="s">
        <v>18509</v>
      </c>
      <c r="AJ1891" t="s">
        <v>18390</v>
      </c>
      <c r="AK1891" t="s">
        <v>18391</v>
      </c>
      <c r="AL1891">
        <v>92009</v>
      </c>
      <c r="AM1891" t="s">
        <v>18392</v>
      </c>
      <c r="AN1891" t="s">
        <v>18407</v>
      </c>
    </row>
    <row r="1892" spans="1:40" ht="57.6" x14ac:dyDescent="0.3">
      <c r="A1892" t="s">
        <v>9242</v>
      </c>
      <c r="B1892" s="2" t="s">
        <v>15</v>
      </c>
      <c r="C1892" s="3">
        <v>40025</v>
      </c>
      <c r="D1892" t="s">
        <v>193</v>
      </c>
      <c r="E1892" t="s">
        <v>9243</v>
      </c>
      <c r="F1892" t="s">
        <v>9244</v>
      </c>
      <c r="G1892" t="s">
        <v>9245</v>
      </c>
      <c r="H1892" s="2" t="s">
        <v>949</v>
      </c>
      <c r="I1892" s="2" t="s">
        <v>75</v>
      </c>
      <c r="J1892" s="1" t="s">
        <v>9246</v>
      </c>
      <c r="K1892" s="1">
        <f t="shared" si="131"/>
        <v>1</v>
      </c>
      <c r="L1892" s="1">
        <f t="shared" si="131"/>
        <v>0</v>
      </c>
      <c r="M1892" s="1">
        <f t="shared" si="131"/>
        <v>0</v>
      </c>
      <c r="N1892" s="1">
        <f t="shared" si="130"/>
        <v>0</v>
      </c>
      <c r="O1892" s="1">
        <f t="shared" si="132"/>
        <v>1</v>
      </c>
      <c r="P1892" s="1" t="s">
        <v>18346</v>
      </c>
      <c r="Q1892" s="1">
        <v>80</v>
      </c>
      <c r="R1892" s="1">
        <v>130</v>
      </c>
      <c r="S1892" s="9">
        <f t="shared" si="134"/>
        <v>80</v>
      </c>
      <c r="T1892" s="3">
        <v>44601</v>
      </c>
      <c r="U1892" s="8" t="s">
        <v>7000</v>
      </c>
      <c r="V1892" s="3">
        <v>44638</v>
      </c>
      <c r="W1892" s="8" t="s">
        <v>9247</v>
      </c>
      <c r="X1892" s="8">
        <v>1.6</v>
      </c>
      <c r="Y1892" s="10">
        <f t="shared" si="133"/>
        <v>128</v>
      </c>
      <c r="Z1892" s="10">
        <f>IFERROR(INDEX(EFs!B:B,MATCH(P1892,EFs!A:A,0))*Dataset!Y1892/1000,0)</f>
        <v>0.11627429388800001</v>
      </c>
      <c r="AA1892">
        <v>33.101792000000003</v>
      </c>
      <c r="AB1892">
        <v>-117.22163399999999</v>
      </c>
      <c r="AC1892">
        <v>0.75</v>
      </c>
      <c r="AD1892" t="s">
        <v>18429</v>
      </c>
      <c r="AE1892">
        <v>7150</v>
      </c>
      <c r="AF1892" t="s">
        <v>18828</v>
      </c>
      <c r="AI1892" t="s">
        <v>18509</v>
      </c>
      <c r="AJ1892" t="s">
        <v>18390</v>
      </c>
      <c r="AK1892" t="s">
        <v>18391</v>
      </c>
      <c r="AL1892">
        <v>92009</v>
      </c>
      <c r="AM1892" t="s">
        <v>18392</v>
      </c>
      <c r="AN1892" t="s">
        <v>18407</v>
      </c>
    </row>
    <row r="1893" spans="1:40" ht="43.2" x14ac:dyDescent="0.3">
      <c r="A1893" t="s">
        <v>9248</v>
      </c>
      <c r="B1893" s="2" t="s">
        <v>15</v>
      </c>
      <c r="C1893" s="3">
        <v>40025</v>
      </c>
      <c r="D1893" t="s">
        <v>193</v>
      </c>
      <c r="E1893" t="s">
        <v>7671</v>
      </c>
      <c r="G1893" t="s">
        <v>9249</v>
      </c>
      <c r="H1893" s="2" t="s">
        <v>451</v>
      </c>
      <c r="I1893" s="2" t="s">
        <v>139</v>
      </c>
      <c r="J1893" s="1" t="s">
        <v>9250</v>
      </c>
      <c r="K1893" s="1">
        <f t="shared" si="131"/>
        <v>1</v>
      </c>
      <c r="L1893" s="1">
        <f t="shared" si="131"/>
        <v>0</v>
      </c>
      <c r="M1893" s="1">
        <f t="shared" si="131"/>
        <v>0</v>
      </c>
      <c r="N1893" s="1">
        <f t="shared" si="130"/>
        <v>0</v>
      </c>
      <c r="O1893" s="1">
        <f t="shared" si="132"/>
        <v>1</v>
      </c>
      <c r="P1893" s="1" t="s">
        <v>18346</v>
      </c>
      <c r="Q1893" s="1">
        <v>50</v>
      </c>
      <c r="R1893" s="1">
        <v>99</v>
      </c>
      <c r="S1893" s="9">
        <f t="shared" si="134"/>
        <v>50</v>
      </c>
      <c r="T1893" s="3">
        <v>44562</v>
      </c>
      <c r="U1893" s="8" t="s">
        <v>983</v>
      </c>
      <c r="V1893" s="3">
        <v>44562</v>
      </c>
      <c r="W1893" s="8" t="s">
        <v>7732</v>
      </c>
      <c r="X1893" s="8">
        <v>3</v>
      </c>
      <c r="Y1893" s="10">
        <f t="shared" si="133"/>
        <v>150</v>
      </c>
      <c r="Z1893" s="10">
        <f>IFERROR(INDEX(EFs!B:B,MATCH(P1893,EFs!A:A,0))*Dataset!Y1893/1000,0)</f>
        <v>0.13625893815000001</v>
      </c>
      <c r="AA1893">
        <v>32.858629000000001</v>
      </c>
      <c r="AB1893">
        <v>-116.91724499999999</v>
      </c>
      <c r="AC1893">
        <v>1</v>
      </c>
      <c r="AD1893" t="s">
        <v>18387</v>
      </c>
      <c r="AE1893">
        <v>9841</v>
      </c>
      <c r="AF1893" t="s">
        <v>19271</v>
      </c>
      <c r="AI1893" t="s">
        <v>18476</v>
      </c>
      <c r="AJ1893" t="s">
        <v>18390</v>
      </c>
      <c r="AK1893" t="s">
        <v>18391</v>
      </c>
      <c r="AL1893">
        <v>92040</v>
      </c>
      <c r="AM1893" t="s">
        <v>18392</v>
      </c>
      <c r="AN1893" t="s">
        <v>18393</v>
      </c>
    </row>
    <row r="1894" spans="1:40" ht="57.6" x14ac:dyDescent="0.3">
      <c r="A1894" t="s">
        <v>9251</v>
      </c>
      <c r="B1894" s="2" t="s">
        <v>15</v>
      </c>
      <c r="C1894" s="3">
        <v>40025</v>
      </c>
      <c r="D1894" t="s">
        <v>193</v>
      </c>
      <c r="E1894" t="s">
        <v>6890</v>
      </c>
      <c r="F1894" t="s">
        <v>6891</v>
      </c>
      <c r="G1894" t="s">
        <v>6892</v>
      </c>
      <c r="H1894" s="2" t="s">
        <v>291</v>
      </c>
      <c r="I1894" s="2" t="s">
        <v>155</v>
      </c>
      <c r="J1894" s="1" t="s">
        <v>9252</v>
      </c>
      <c r="K1894" s="1">
        <f t="shared" si="131"/>
        <v>0</v>
      </c>
      <c r="L1894" s="1">
        <f t="shared" si="131"/>
        <v>0</v>
      </c>
      <c r="M1894" s="1">
        <f t="shared" si="131"/>
        <v>0</v>
      </c>
      <c r="N1894" s="1">
        <f t="shared" si="130"/>
        <v>0</v>
      </c>
      <c r="O1894" s="1">
        <f t="shared" si="132"/>
        <v>0</v>
      </c>
      <c r="P1894" s="1" t="s">
        <v>18352</v>
      </c>
      <c r="Q1894" s="1">
        <v>200</v>
      </c>
      <c r="R1894" s="1">
        <v>315</v>
      </c>
      <c r="S1894" s="9">
        <f t="shared" si="134"/>
        <v>200</v>
      </c>
      <c r="T1894" s="3">
        <v>44561</v>
      </c>
      <c r="U1894" s="8" t="s">
        <v>8895</v>
      </c>
      <c r="V1894" s="3">
        <v>44680</v>
      </c>
      <c r="W1894" s="8" t="s">
        <v>9253</v>
      </c>
      <c r="X1894" s="8">
        <v>6</v>
      </c>
      <c r="Y1894" s="10">
        <f t="shared" si="133"/>
        <v>1200</v>
      </c>
      <c r="Z1894" s="10">
        <f>IFERROR(INDEX(EFs!B:B,MATCH(P1894,EFs!A:A,0))*Dataset!Y1894/1000,0)</f>
        <v>0</v>
      </c>
      <c r="AA1894">
        <v>33.087094</v>
      </c>
      <c r="AB1894">
        <v>-116.95008199999999</v>
      </c>
      <c r="AC1894">
        <v>1</v>
      </c>
      <c r="AD1894" t="s">
        <v>18387</v>
      </c>
      <c r="AE1894">
        <v>17701</v>
      </c>
      <c r="AF1894" t="s">
        <v>18568</v>
      </c>
      <c r="AI1894" t="s">
        <v>18421</v>
      </c>
      <c r="AJ1894" t="s">
        <v>18390</v>
      </c>
      <c r="AK1894" t="s">
        <v>18391</v>
      </c>
      <c r="AL1894">
        <v>92025</v>
      </c>
      <c r="AM1894" t="s">
        <v>18392</v>
      </c>
      <c r="AN1894" t="s">
        <v>18393</v>
      </c>
    </row>
    <row r="1895" spans="1:40" ht="28.8" x14ac:dyDescent="0.3">
      <c r="A1895" t="s">
        <v>9254</v>
      </c>
      <c r="B1895" s="2" t="s">
        <v>15</v>
      </c>
      <c r="C1895" s="3">
        <v>40025</v>
      </c>
      <c r="D1895" t="s">
        <v>25</v>
      </c>
      <c r="E1895" t="s">
        <v>9255</v>
      </c>
      <c r="F1895" t="s">
        <v>9256</v>
      </c>
      <c r="G1895" t="s">
        <v>9257</v>
      </c>
      <c r="H1895" s="2" t="s">
        <v>217</v>
      </c>
      <c r="I1895" s="2" t="s">
        <v>218</v>
      </c>
      <c r="J1895" s="1" t="s">
        <v>9258</v>
      </c>
      <c r="K1895" s="1">
        <f t="shared" si="131"/>
        <v>0</v>
      </c>
      <c r="L1895" s="1">
        <f t="shared" si="131"/>
        <v>0</v>
      </c>
      <c r="M1895" s="1">
        <f t="shared" si="131"/>
        <v>0</v>
      </c>
      <c r="N1895" s="1">
        <f t="shared" si="130"/>
        <v>0</v>
      </c>
      <c r="O1895" s="1">
        <f t="shared" si="132"/>
        <v>0</v>
      </c>
      <c r="P1895" s="1" t="s">
        <v>18352</v>
      </c>
      <c r="Q1895" s="1">
        <v>55</v>
      </c>
      <c r="R1895" s="1">
        <v>71.5</v>
      </c>
      <c r="S1895" s="9">
        <f t="shared" si="134"/>
        <v>55</v>
      </c>
      <c r="T1895" s="3">
        <v>44377</v>
      </c>
      <c r="U1895" s="8" t="s">
        <v>9259</v>
      </c>
      <c r="V1895" s="3">
        <v>44377</v>
      </c>
      <c r="W1895" s="8" t="s">
        <v>341</v>
      </c>
      <c r="X1895" s="8">
        <v>2.6</v>
      </c>
      <c r="Y1895" s="10">
        <f t="shared" si="133"/>
        <v>143</v>
      </c>
      <c r="Z1895" s="10">
        <f>IFERROR(INDEX(EFs!B:B,MATCH(P1895,EFs!A:A,0))*Dataset!Y1895/1000,0)</f>
        <v>0</v>
      </c>
      <c r="AA1895">
        <v>32.563048000000002</v>
      </c>
      <c r="AB1895">
        <v>-116.973522</v>
      </c>
      <c r="AC1895">
        <v>1</v>
      </c>
      <c r="AD1895" t="s">
        <v>18387</v>
      </c>
      <c r="AE1895">
        <v>7828</v>
      </c>
      <c r="AF1895" t="s">
        <v>19272</v>
      </c>
      <c r="AI1895" t="s">
        <v>18389</v>
      </c>
      <c r="AJ1895" t="s">
        <v>18390</v>
      </c>
      <c r="AK1895" t="s">
        <v>18391</v>
      </c>
      <c r="AL1895">
        <v>92154</v>
      </c>
      <c r="AM1895" t="s">
        <v>18392</v>
      </c>
      <c r="AN1895" t="s">
        <v>18393</v>
      </c>
    </row>
    <row r="1896" spans="1:40" ht="57.6" x14ac:dyDescent="0.3">
      <c r="A1896" t="s">
        <v>9260</v>
      </c>
      <c r="B1896" s="2" t="s">
        <v>15</v>
      </c>
      <c r="C1896" s="3">
        <v>40025</v>
      </c>
      <c r="D1896" t="s">
        <v>193</v>
      </c>
      <c r="E1896" t="s">
        <v>9261</v>
      </c>
      <c r="F1896" t="s">
        <v>1762</v>
      </c>
      <c r="G1896" t="s">
        <v>9262</v>
      </c>
      <c r="H1896" s="2" t="s">
        <v>781</v>
      </c>
      <c r="I1896" s="2" t="s">
        <v>782</v>
      </c>
      <c r="J1896" s="1" t="s">
        <v>9263</v>
      </c>
      <c r="K1896" s="1">
        <f t="shared" si="131"/>
        <v>1</v>
      </c>
      <c r="L1896" s="1">
        <f t="shared" si="131"/>
        <v>0</v>
      </c>
      <c r="M1896" s="1">
        <f t="shared" si="131"/>
        <v>0</v>
      </c>
      <c r="N1896" s="1">
        <f t="shared" si="130"/>
        <v>0</v>
      </c>
      <c r="O1896" s="1">
        <f t="shared" si="132"/>
        <v>1</v>
      </c>
      <c r="P1896" s="1" t="s">
        <v>18346</v>
      </c>
      <c r="Q1896" s="1">
        <v>650</v>
      </c>
      <c r="R1896" s="1">
        <v>998</v>
      </c>
      <c r="S1896" s="9">
        <f t="shared" si="134"/>
        <v>650</v>
      </c>
      <c r="T1896" s="3">
        <v>44561</v>
      </c>
      <c r="U1896" s="8" t="s">
        <v>2886</v>
      </c>
      <c r="V1896" s="3">
        <v>44659</v>
      </c>
      <c r="W1896" s="8" t="s">
        <v>9264</v>
      </c>
      <c r="X1896" s="8">
        <v>8.5</v>
      </c>
      <c r="Y1896" s="10">
        <f t="shared" si="133"/>
        <v>5525</v>
      </c>
      <c r="Z1896" s="10">
        <f>IFERROR(INDEX(EFs!B:B,MATCH(P1896,EFs!A:A,0))*Dataset!Y1896/1000,0)</f>
        <v>5.018870888525</v>
      </c>
      <c r="AA1896">
        <v>32.904100999999997</v>
      </c>
      <c r="AB1896">
        <v>-117.229011</v>
      </c>
      <c r="AC1896">
        <v>1</v>
      </c>
      <c r="AD1896" t="s">
        <v>18387</v>
      </c>
      <c r="AE1896">
        <v>11030</v>
      </c>
      <c r="AF1896" t="s">
        <v>18650</v>
      </c>
      <c r="AI1896" t="s">
        <v>18389</v>
      </c>
      <c r="AJ1896" t="s">
        <v>18390</v>
      </c>
      <c r="AK1896" t="s">
        <v>18391</v>
      </c>
      <c r="AL1896">
        <v>92121</v>
      </c>
      <c r="AM1896" t="s">
        <v>18392</v>
      </c>
      <c r="AN1896" t="s">
        <v>18393</v>
      </c>
    </row>
    <row r="1897" spans="1:40" ht="43.2" x14ac:dyDescent="0.3">
      <c r="A1897" t="s">
        <v>9265</v>
      </c>
      <c r="B1897" s="2" t="s">
        <v>15</v>
      </c>
      <c r="C1897" s="3">
        <v>40025</v>
      </c>
      <c r="D1897" t="s">
        <v>16</v>
      </c>
      <c r="E1897" t="s">
        <v>1785</v>
      </c>
      <c r="F1897" t="s">
        <v>27</v>
      </c>
      <c r="G1897" t="s">
        <v>9266</v>
      </c>
      <c r="H1897" s="2" t="s">
        <v>1787</v>
      </c>
      <c r="I1897" s="2" t="s">
        <v>53</v>
      </c>
      <c r="J1897" s="1" t="s">
        <v>9267</v>
      </c>
      <c r="K1897" s="1">
        <f t="shared" si="131"/>
        <v>0</v>
      </c>
      <c r="L1897" s="1">
        <f t="shared" si="131"/>
        <v>0</v>
      </c>
      <c r="M1897" s="1">
        <f t="shared" si="131"/>
        <v>0</v>
      </c>
      <c r="N1897" s="1">
        <f t="shared" si="130"/>
        <v>1</v>
      </c>
      <c r="O1897" s="1">
        <f t="shared" si="132"/>
        <v>1</v>
      </c>
      <c r="P1897" s="1" t="s">
        <v>18347</v>
      </c>
      <c r="Q1897" s="1">
        <v>75</v>
      </c>
      <c r="R1897" s="1">
        <v>130</v>
      </c>
      <c r="S1897" s="9">
        <f t="shared" si="134"/>
        <v>75</v>
      </c>
      <c r="T1897" s="3">
        <v>44649</v>
      </c>
      <c r="U1897" s="8" t="s">
        <v>9268</v>
      </c>
      <c r="V1897" s="3">
        <v>44649</v>
      </c>
      <c r="W1897" s="8" t="s">
        <v>9269</v>
      </c>
      <c r="X1897" s="8">
        <v>5.45</v>
      </c>
      <c r="Y1897" s="10">
        <f t="shared" si="133"/>
        <v>408.75</v>
      </c>
      <c r="Z1897" s="10">
        <f>IFERROR(INDEX(EFs!B:B,MATCH(P1897,EFs!A:A,0))*Dataset!Y1897/1000,0)</f>
        <v>0.33676912499999995</v>
      </c>
      <c r="AA1897">
        <v>33.225690999999998</v>
      </c>
      <c r="AB1897">
        <v>-116.975576</v>
      </c>
      <c r="AC1897">
        <v>1</v>
      </c>
      <c r="AD1897" t="s">
        <v>18394</v>
      </c>
      <c r="AE1897">
        <v>28205</v>
      </c>
      <c r="AF1897" t="s">
        <v>18907</v>
      </c>
      <c r="AI1897" t="s">
        <v>18625</v>
      </c>
      <c r="AJ1897" t="s">
        <v>18390</v>
      </c>
      <c r="AK1897" t="s">
        <v>18391</v>
      </c>
      <c r="AL1897">
        <v>92082</v>
      </c>
      <c r="AM1897" t="s">
        <v>18392</v>
      </c>
      <c r="AN1897" t="s">
        <v>18397</v>
      </c>
    </row>
    <row r="1898" spans="1:40" ht="72" x14ac:dyDescent="0.3">
      <c r="A1898" t="s">
        <v>9270</v>
      </c>
      <c r="B1898" s="2" t="s">
        <v>15</v>
      </c>
      <c r="C1898" s="3">
        <v>40025</v>
      </c>
      <c r="D1898" t="s">
        <v>193</v>
      </c>
      <c r="E1898" t="s">
        <v>5953</v>
      </c>
      <c r="F1898" t="s">
        <v>5954</v>
      </c>
      <c r="G1898" t="s">
        <v>5955</v>
      </c>
      <c r="H1898" s="2" t="s">
        <v>627</v>
      </c>
      <c r="I1898" s="2" t="s">
        <v>306</v>
      </c>
      <c r="J1898" s="1" t="s">
        <v>9271</v>
      </c>
      <c r="K1898" s="1">
        <f t="shared" si="131"/>
        <v>1</v>
      </c>
      <c r="L1898" s="1">
        <f t="shared" si="131"/>
        <v>0</v>
      </c>
      <c r="M1898" s="1">
        <f t="shared" si="131"/>
        <v>0</v>
      </c>
      <c r="N1898" s="1">
        <f t="shared" si="130"/>
        <v>0</v>
      </c>
      <c r="O1898" s="1">
        <f t="shared" si="132"/>
        <v>1</v>
      </c>
      <c r="P1898" s="1" t="s">
        <v>18346</v>
      </c>
      <c r="Q1898" s="1">
        <v>125</v>
      </c>
      <c r="R1898" s="1" t="s">
        <v>18352</v>
      </c>
      <c r="S1898" s="9">
        <f t="shared" si="134"/>
        <v>125</v>
      </c>
      <c r="T1898" s="3">
        <v>44725</v>
      </c>
      <c r="U1898" s="8" t="s">
        <v>9272</v>
      </c>
      <c r="V1898" s="3">
        <v>44725</v>
      </c>
      <c r="W1898" s="8" t="s">
        <v>9273</v>
      </c>
      <c r="X1898" s="8">
        <v>4.8</v>
      </c>
      <c r="Y1898" s="10">
        <f t="shared" si="133"/>
        <v>600</v>
      </c>
      <c r="Z1898" s="10">
        <f>IFERROR(INDEX(EFs!B:B,MATCH(P1898,EFs!A:A,0))*Dataset!Y1898/1000,0)</f>
        <v>0.54503575260000003</v>
      </c>
      <c r="AA1898">
        <v>32.780856999999997</v>
      </c>
      <c r="AB1898">
        <v>-116.986318</v>
      </c>
      <c r="AC1898">
        <v>1</v>
      </c>
      <c r="AD1898" t="s">
        <v>18387</v>
      </c>
      <c r="AE1898">
        <v>1100</v>
      </c>
      <c r="AF1898" t="s">
        <v>19009</v>
      </c>
      <c r="AI1898" t="s">
        <v>18449</v>
      </c>
      <c r="AJ1898" t="s">
        <v>18390</v>
      </c>
      <c r="AK1898" t="s">
        <v>18391</v>
      </c>
      <c r="AL1898">
        <v>92020</v>
      </c>
      <c r="AM1898" t="s">
        <v>18392</v>
      </c>
      <c r="AN1898" t="s">
        <v>18393</v>
      </c>
    </row>
    <row r="1899" spans="1:40" ht="43.2" x14ac:dyDescent="0.3">
      <c r="A1899" t="s">
        <v>9274</v>
      </c>
      <c r="B1899" s="2" t="s">
        <v>15</v>
      </c>
      <c r="C1899" s="3">
        <v>40025</v>
      </c>
      <c r="D1899" t="s">
        <v>193</v>
      </c>
      <c r="E1899" t="s">
        <v>1884</v>
      </c>
      <c r="F1899" t="s">
        <v>1885</v>
      </c>
      <c r="G1899" t="s">
        <v>9275</v>
      </c>
      <c r="H1899" s="2" t="s">
        <v>1076</v>
      </c>
      <c r="I1899" s="2" t="s">
        <v>75</v>
      </c>
      <c r="J1899" s="1" t="s">
        <v>9276</v>
      </c>
      <c r="K1899" s="1">
        <f t="shared" si="131"/>
        <v>1</v>
      </c>
      <c r="L1899" s="1">
        <f t="shared" si="131"/>
        <v>0</v>
      </c>
      <c r="M1899" s="1">
        <f t="shared" si="131"/>
        <v>0</v>
      </c>
      <c r="N1899" s="1">
        <f t="shared" si="130"/>
        <v>0</v>
      </c>
      <c r="O1899" s="1">
        <f t="shared" si="132"/>
        <v>1</v>
      </c>
      <c r="P1899" s="1" t="s">
        <v>18346</v>
      </c>
      <c r="Q1899" s="1">
        <v>200</v>
      </c>
      <c r="R1899" s="1">
        <v>297</v>
      </c>
      <c r="S1899" s="9">
        <f t="shared" si="134"/>
        <v>200</v>
      </c>
      <c r="T1899" s="3">
        <v>44562</v>
      </c>
      <c r="U1899" s="8" t="s">
        <v>9277</v>
      </c>
      <c r="V1899" s="3">
        <v>44562</v>
      </c>
      <c r="W1899" s="8" t="s">
        <v>6021</v>
      </c>
      <c r="X1899" s="8">
        <v>7.9</v>
      </c>
      <c r="Y1899" s="10">
        <f t="shared" si="133"/>
        <v>1580</v>
      </c>
      <c r="Z1899" s="10">
        <f>IFERROR(INDEX(EFs!B:B,MATCH(P1899,EFs!A:A,0))*Dataset!Y1899/1000,0)</f>
        <v>1.4352608151799999</v>
      </c>
      <c r="AA1899">
        <v>33.124187999999997</v>
      </c>
      <c r="AB1899">
        <v>-117.27014200000001</v>
      </c>
      <c r="AC1899">
        <v>1</v>
      </c>
      <c r="AD1899" t="s">
        <v>18387</v>
      </c>
      <c r="AE1899">
        <v>6211</v>
      </c>
      <c r="AF1899" t="s">
        <v>18484</v>
      </c>
      <c r="AI1899" t="s">
        <v>18509</v>
      </c>
      <c r="AJ1899" t="s">
        <v>18390</v>
      </c>
      <c r="AK1899" t="s">
        <v>18391</v>
      </c>
      <c r="AL1899">
        <v>92009</v>
      </c>
      <c r="AM1899" t="s">
        <v>18392</v>
      </c>
      <c r="AN1899" t="s">
        <v>18393</v>
      </c>
    </row>
    <row r="1900" spans="1:40" ht="57.6" x14ac:dyDescent="0.3">
      <c r="A1900" t="s">
        <v>9278</v>
      </c>
      <c r="B1900" s="2" t="s">
        <v>15</v>
      </c>
      <c r="C1900" s="3">
        <v>40025</v>
      </c>
      <c r="D1900" t="s">
        <v>193</v>
      </c>
      <c r="E1900" t="s">
        <v>2643</v>
      </c>
      <c r="F1900" t="s">
        <v>4113</v>
      </c>
      <c r="G1900" t="s">
        <v>2644</v>
      </c>
      <c r="H1900" s="2" t="s">
        <v>1020</v>
      </c>
      <c r="I1900" s="2" t="s">
        <v>92</v>
      </c>
      <c r="J1900" s="1" t="s">
        <v>9279</v>
      </c>
      <c r="K1900" s="1">
        <f t="shared" si="131"/>
        <v>1</v>
      </c>
      <c r="L1900" s="1">
        <f t="shared" si="131"/>
        <v>0</v>
      </c>
      <c r="M1900" s="1">
        <f t="shared" si="131"/>
        <v>0</v>
      </c>
      <c r="N1900" s="1">
        <f t="shared" si="130"/>
        <v>0</v>
      </c>
      <c r="O1900" s="1">
        <f t="shared" si="132"/>
        <v>1</v>
      </c>
      <c r="P1900" s="1" t="s">
        <v>18346</v>
      </c>
      <c r="Q1900" s="1" t="s">
        <v>18355</v>
      </c>
      <c r="R1900" s="1">
        <v>288</v>
      </c>
      <c r="S1900" s="9">
        <f t="shared" si="134"/>
        <v>214.76160000000002</v>
      </c>
      <c r="T1900" s="3">
        <v>44434</v>
      </c>
      <c r="U1900" s="8" t="s">
        <v>9280</v>
      </c>
      <c r="V1900" s="3">
        <v>44721</v>
      </c>
      <c r="W1900" s="8" t="s">
        <v>9281</v>
      </c>
      <c r="X1900" s="8">
        <v>3.6</v>
      </c>
      <c r="Y1900" s="10">
        <f t="shared" si="133"/>
        <v>773.14176000000009</v>
      </c>
      <c r="Z1900" s="10">
        <f>IFERROR(INDEX(EFs!B:B,MATCH(P1900,EFs!A:A,0))*Dataset!Y1900/1000,0)</f>
        <v>0.70231650171348114</v>
      </c>
      <c r="AA1900">
        <v>32.699235000000002</v>
      </c>
      <c r="AB1900">
        <v>-117.209642</v>
      </c>
      <c r="AC1900">
        <v>1</v>
      </c>
      <c r="AD1900" t="s">
        <v>18422</v>
      </c>
      <c r="AI1900" t="s">
        <v>18458</v>
      </c>
      <c r="AJ1900" t="s">
        <v>18390</v>
      </c>
      <c r="AK1900" t="s">
        <v>18391</v>
      </c>
      <c r="AL1900">
        <v>92118</v>
      </c>
      <c r="AM1900" t="s">
        <v>18392</v>
      </c>
      <c r="AN1900" t="s">
        <v>18397</v>
      </c>
    </row>
    <row r="1901" spans="1:40" ht="57.6" x14ac:dyDescent="0.3">
      <c r="A1901" t="s">
        <v>9282</v>
      </c>
      <c r="B1901" s="2" t="s">
        <v>15</v>
      </c>
      <c r="C1901" s="3">
        <v>40025</v>
      </c>
      <c r="D1901" t="s">
        <v>193</v>
      </c>
      <c r="E1901" t="s">
        <v>2643</v>
      </c>
      <c r="F1901" t="s">
        <v>4113</v>
      </c>
      <c r="G1901" t="s">
        <v>2644</v>
      </c>
      <c r="H1901" s="2" t="s">
        <v>1020</v>
      </c>
      <c r="I1901" s="2" t="s">
        <v>92</v>
      </c>
      <c r="J1901" s="1" t="s">
        <v>9283</v>
      </c>
      <c r="K1901" s="1">
        <f t="shared" si="131"/>
        <v>1</v>
      </c>
      <c r="L1901" s="1">
        <f t="shared" si="131"/>
        <v>0</v>
      </c>
      <c r="M1901" s="1">
        <f t="shared" si="131"/>
        <v>0</v>
      </c>
      <c r="N1901" s="1">
        <f t="shared" si="130"/>
        <v>0</v>
      </c>
      <c r="O1901" s="1">
        <f t="shared" si="132"/>
        <v>1</v>
      </c>
      <c r="P1901" s="1" t="s">
        <v>18346</v>
      </c>
      <c r="Q1901" s="1" t="s">
        <v>18355</v>
      </c>
      <c r="R1901" s="1">
        <v>288</v>
      </c>
      <c r="S1901" s="9">
        <f t="shared" si="134"/>
        <v>214.76160000000002</v>
      </c>
      <c r="T1901" s="3">
        <v>44434</v>
      </c>
      <c r="U1901" s="8" t="s">
        <v>9284</v>
      </c>
      <c r="V1901" s="3">
        <v>44721</v>
      </c>
      <c r="W1901" s="8" t="s">
        <v>9285</v>
      </c>
      <c r="X1901" s="8">
        <v>4.4000000000000004</v>
      </c>
      <c r="Y1901" s="10">
        <f t="shared" si="133"/>
        <v>944.95104000000015</v>
      </c>
      <c r="Z1901" s="10">
        <f>IFERROR(INDEX(EFs!B:B,MATCH(P1901,EFs!A:A,0))*Dataset!Y1901/1000,0)</f>
        <v>0.85838683542758809</v>
      </c>
      <c r="AA1901">
        <v>32.699235000000002</v>
      </c>
      <c r="AB1901">
        <v>-117.209642</v>
      </c>
      <c r="AC1901">
        <v>1</v>
      </c>
      <c r="AD1901" t="s">
        <v>18422</v>
      </c>
      <c r="AI1901" t="s">
        <v>18458</v>
      </c>
      <c r="AJ1901" t="s">
        <v>18390</v>
      </c>
      <c r="AK1901" t="s">
        <v>18391</v>
      </c>
      <c r="AL1901">
        <v>92118</v>
      </c>
      <c r="AM1901" t="s">
        <v>18392</v>
      </c>
      <c r="AN1901" t="s">
        <v>18397</v>
      </c>
    </row>
    <row r="1902" spans="1:40" ht="57.6" x14ac:dyDescent="0.3">
      <c r="A1902" t="s">
        <v>9286</v>
      </c>
      <c r="B1902" s="2" t="s">
        <v>15</v>
      </c>
      <c r="C1902" s="3">
        <v>40025</v>
      </c>
      <c r="D1902" t="s">
        <v>193</v>
      </c>
      <c r="E1902" t="s">
        <v>2643</v>
      </c>
      <c r="F1902" t="s">
        <v>4113</v>
      </c>
      <c r="G1902" t="s">
        <v>2644</v>
      </c>
      <c r="H1902" s="2" t="s">
        <v>1020</v>
      </c>
      <c r="I1902" s="2" t="s">
        <v>92</v>
      </c>
      <c r="J1902" s="1" t="s">
        <v>9287</v>
      </c>
      <c r="K1902" s="1">
        <f t="shared" si="131"/>
        <v>1</v>
      </c>
      <c r="L1902" s="1">
        <f t="shared" si="131"/>
        <v>0</v>
      </c>
      <c r="M1902" s="1">
        <f t="shared" si="131"/>
        <v>0</v>
      </c>
      <c r="N1902" s="1">
        <f t="shared" si="130"/>
        <v>0</v>
      </c>
      <c r="O1902" s="1">
        <f t="shared" si="132"/>
        <v>1</v>
      </c>
      <c r="P1902" s="1" t="s">
        <v>18346</v>
      </c>
      <c r="Q1902" s="1" t="s">
        <v>18355</v>
      </c>
      <c r="R1902" s="1">
        <v>288</v>
      </c>
      <c r="S1902" s="9">
        <f t="shared" si="134"/>
        <v>214.76160000000002</v>
      </c>
      <c r="T1902" s="3">
        <v>44434</v>
      </c>
      <c r="U1902" s="8" t="s">
        <v>9181</v>
      </c>
      <c r="V1902" s="3">
        <v>44721</v>
      </c>
      <c r="W1902" s="8" t="s">
        <v>1895</v>
      </c>
      <c r="X1902" s="8">
        <v>2.8</v>
      </c>
      <c r="Y1902" s="10">
        <f t="shared" si="133"/>
        <v>601.33248000000003</v>
      </c>
      <c r="Z1902" s="10">
        <f>IFERROR(INDEX(EFs!B:B,MATCH(P1902,EFs!A:A,0))*Dataset!Y1902/1000,0)</f>
        <v>0.5462461679993742</v>
      </c>
      <c r="AA1902">
        <v>32.699235000000002</v>
      </c>
      <c r="AB1902">
        <v>-117.209642</v>
      </c>
      <c r="AC1902">
        <v>1</v>
      </c>
      <c r="AD1902" t="s">
        <v>18422</v>
      </c>
      <c r="AI1902" t="s">
        <v>18458</v>
      </c>
      <c r="AJ1902" t="s">
        <v>18390</v>
      </c>
      <c r="AK1902" t="s">
        <v>18391</v>
      </c>
      <c r="AL1902">
        <v>92118</v>
      </c>
      <c r="AM1902" t="s">
        <v>18392</v>
      </c>
      <c r="AN1902" t="s">
        <v>18397</v>
      </c>
    </row>
    <row r="1903" spans="1:40" ht="57.6" x14ac:dyDescent="0.3">
      <c r="A1903" t="s">
        <v>9288</v>
      </c>
      <c r="B1903" s="2" t="s">
        <v>15</v>
      </c>
      <c r="C1903" s="3">
        <v>40025</v>
      </c>
      <c r="D1903" t="s">
        <v>193</v>
      </c>
      <c r="E1903" t="s">
        <v>2643</v>
      </c>
      <c r="F1903" t="s">
        <v>4113</v>
      </c>
      <c r="G1903" t="s">
        <v>2644</v>
      </c>
      <c r="H1903" s="2" t="s">
        <v>1020</v>
      </c>
      <c r="I1903" s="2" t="s">
        <v>92</v>
      </c>
      <c r="J1903" s="1" t="s">
        <v>9289</v>
      </c>
      <c r="K1903" s="1">
        <f t="shared" si="131"/>
        <v>1</v>
      </c>
      <c r="L1903" s="1">
        <f t="shared" si="131"/>
        <v>0</v>
      </c>
      <c r="M1903" s="1">
        <f t="shared" si="131"/>
        <v>0</v>
      </c>
      <c r="N1903" s="1">
        <f t="shared" si="130"/>
        <v>0</v>
      </c>
      <c r="O1903" s="1">
        <f t="shared" si="132"/>
        <v>1</v>
      </c>
      <c r="P1903" s="1" t="s">
        <v>18346</v>
      </c>
      <c r="Q1903" s="1" t="s">
        <v>18355</v>
      </c>
      <c r="R1903" s="1">
        <v>288</v>
      </c>
      <c r="S1903" s="9">
        <f t="shared" si="134"/>
        <v>214.76160000000002</v>
      </c>
      <c r="T1903" s="3">
        <v>44434</v>
      </c>
      <c r="U1903" s="8" t="s">
        <v>9290</v>
      </c>
      <c r="V1903" s="3">
        <v>44721</v>
      </c>
      <c r="W1903" s="8" t="s">
        <v>3832</v>
      </c>
      <c r="X1903" s="8">
        <v>2.7</v>
      </c>
      <c r="Y1903" s="10">
        <f t="shared" si="133"/>
        <v>579.8563200000001</v>
      </c>
      <c r="Z1903" s="10">
        <f>IFERROR(INDEX(EFs!B:B,MATCH(P1903,EFs!A:A,0))*Dataset!Y1903/1000,0)</f>
        <v>0.52673737628511086</v>
      </c>
      <c r="AA1903">
        <v>32.699235000000002</v>
      </c>
      <c r="AB1903">
        <v>-117.209642</v>
      </c>
      <c r="AC1903">
        <v>1</v>
      </c>
      <c r="AD1903" t="s">
        <v>18422</v>
      </c>
      <c r="AI1903" t="s">
        <v>18458</v>
      </c>
      <c r="AJ1903" t="s">
        <v>18390</v>
      </c>
      <c r="AK1903" t="s">
        <v>18391</v>
      </c>
      <c r="AL1903">
        <v>92118</v>
      </c>
      <c r="AM1903" t="s">
        <v>18392</v>
      </c>
      <c r="AN1903" t="s">
        <v>18397</v>
      </c>
    </row>
    <row r="1904" spans="1:40" ht="57.6" x14ac:dyDescent="0.3">
      <c r="A1904" t="s">
        <v>9291</v>
      </c>
      <c r="B1904" s="2" t="s">
        <v>15</v>
      </c>
      <c r="C1904" s="3">
        <v>40025</v>
      </c>
      <c r="D1904" t="s">
        <v>193</v>
      </c>
      <c r="E1904" t="s">
        <v>2643</v>
      </c>
      <c r="F1904" t="s">
        <v>4113</v>
      </c>
      <c r="G1904" t="s">
        <v>2644</v>
      </c>
      <c r="H1904" s="2" t="s">
        <v>1020</v>
      </c>
      <c r="I1904" s="2" t="s">
        <v>92</v>
      </c>
      <c r="J1904" s="1" t="s">
        <v>9292</v>
      </c>
      <c r="K1904" s="1">
        <f t="shared" si="131"/>
        <v>1</v>
      </c>
      <c r="L1904" s="1">
        <f t="shared" si="131"/>
        <v>0</v>
      </c>
      <c r="M1904" s="1">
        <f t="shared" si="131"/>
        <v>0</v>
      </c>
      <c r="N1904" s="1">
        <f t="shared" si="130"/>
        <v>0</v>
      </c>
      <c r="O1904" s="1">
        <f t="shared" si="132"/>
        <v>1</v>
      </c>
      <c r="P1904" s="1" t="s">
        <v>18346</v>
      </c>
      <c r="Q1904" s="1" t="s">
        <v>18355</v>
      </c>
      <c r="R1904" s="1">
        <v>288</v>
      </c>
      <c r="S1904" s="9">
        <f t="shared" si="134"/>
        <v>214.76160000000002</v>
      </c>
      <c r="T1904" s="3">
        <v>44434</v>
      </c>
      <c r="U1904" s="8" t="s">
        <v>9293</v>
      </c>
      <c r="V1904" s="3">
        <v>44721</v>
      </c>
      <c r="W1904" s="8" t="s">
        <v>9294</v>
      </c>
      <c r="X1904" s="8">
        <v>2.7</v>
      </c>
      <c r="Y1904" s="10">
        <f t="shared" si="133"/>
        <v>579.8563200000001</v>
      </c>
      <c r="Z1904" s="10">
        <f>IFERROR(INDEX(EFs!B:B,MATCH(P1904,EFs!A:A,0))*Dataset!Y1904/1000,0)</f>
        <v>0.52673737628511086</v>
      </c>
      <c r="AA1904">
        <v>32.699235000000002</v>
      </c>
      <c r="AB1904">
        <v>-117.209642</v>
      </c>
      <c r="AC1904">
        <v>1</v>
      </c>
      <c r="AD1904" t="s">
        <v>18422</v>
      </c>
      <c r="AI1904" t="s">
        <v>18458</v>
      </c>
      <c r="AJ1904" t="s">
        <v>18390</v>
      </c>
      <c r="AK1904" t="s">
        <v>18391</v>
      </c>
      <c r="AL1904">
        <v>92118</v>
      </c>
      <c r="AM1904" t="s">
        <v>18392</v>
      </c>
      <c r="AN1904" t="s">
        <v>18397</v>
      </c>
    </row>
    <row r="1905" spans="1:40" ht="43.2" x14ac:dyDescent="0.3">
      <c r="A1905" t="s">
        <v>9295</v>
      </c>
      <c r="B1905" s="2" t="s">
        <v>15</v>
      </c>
      <c r="C1905" s="3">
        <v>40025</v>
      </c>
      <c r="D1905" t="s">
        <v>193</v>
      </c>
      <c r="E1905" t="s">
        <v>2664</v>
      </c>
      <c r="F1905" t="s">
        <v>161</v>
      </c>
      <c r="G1905" t="s">
        <v>9296</v>
      </c>
      <c r="H1905" s="2" t="s">
        <v>163</v>
      </c>
      <c r="I1905" s="2" t="s">
        <v>164</v>
      </c>
      <c r="J1905" s="1" t="s">
        <v>9297</v>
      </c>
      <c r="K1905" s="1">
        <f t="shared" si="131"/>
        <v>1</v>
      </c>
      <c r="L1905" s="1">
        <f t="shared" si="131"/>
        <v>0</v>
      </c>
      <c r="M1905" s="1">
        <f t="shared" si="131"/>
        <v>0</v>
      </c>
      <c r="N1905" s="1">
        <f t="shared" si="130"/>
        <v>0</v>
      </c>
      <c r="O1905" s="1">
        <f t="shared" si="132"/>
        <v>1</v>
      </c>
      <c r="P1905" s="1" t="s">
        <v>18346</v>
      </c>
      <c r="Q1905" s="1">
        <v>27</v>
      </c>
      <c r="R1905" s="1">
        <v>64</v>
      </c>
      <c r="S1905" s="9">
        <f t="shared" si="134"/>
        <v>27</v>
      </c>
      <c r="T1905" s="8"/>
      <c r="U1905" s="8"/>
      <c r="V1905" s="8"/>
      <c r="W1905" s="8"/>
      <c r="X1905" s="8"/>
      <c r="Y1905" s="10">
        <f t="shared" si="133"/>
        <v>0</v>
      </c>
      <c r="Z1905" s="10">
        <f>IFERROR(INDEX(EFs!B:B,MATCH(P1905,EFs!A:A,0))*Dataset!Y1905/1000,0)</f>
        <v>0</v>
      </c>
      <c r="AA1905">
        <v>33.387723000000001</v>
      </c>
      <c r="AB1905">
        <v>-117.44475799999999</v>
      </c>
      <c r="AC1905">
        <v>0.5</v>
      </c>
      <c r="AD1905" t="s">
        <v>18422</v>
      </c>
      <c r="AI1905" t="s">
        <v>18423</v>
      </c>
      <c r="AJ1905" t="s">
        <v>18390</v>
      </c>
      <c r="AK1905" t="s">
        <v>18391</v>
      </c>
      <c r="AL1905">
        <v>92055</v>
      </c>
      <c r="AM1905" t="s">
        <v>18392</v>
      </c>
      <c r="AN1905" t="s">
        <v>18397</v>
      </c>
    </row>
    <row r="1906" spans="1:40" ht="57.6" x14ac:dyDescent="0.3">
      <c r="A1906" t="s">
        <v>9298</v>
      </c>
      <c r="B1906" s="2" t="s">
        <v>15</v>
      </c>
      <c r="C1906" s="3">
        <v>40025</v>
      </c>
      <c r="D1906" t="s">
        <v>16</v>
      </c>
      <c r="E1906" t="s">
        <v>9299</v>
      </c>
      <c r="F1906" t="s">
        <v>27</v>
      </c>
      <c r="G1906" t="s">
        <v>9300</v>
      </c>
      <c r="H1906" s="2" t="s">
        <v>554</v>
      </c>
      <c r="I1906" s="2" t="s">
        <v>84</v>
      </c>
      <c r="J1906" s="1" t="s">
        <v>9301</v>
      </c>
      <c r="K1906" s="1">
        <f t="shared" si="131"/>
        <v>0</v>
      </c>
      <c r="L1906" s="1">
        <f t="shared" si="131"/>
        <v>0</v>
      </c>
      <c r="M1906" s="1">
        <f t="shared" si="131"/>
        <v>1</v>
      </c>
      <c r="N1906" s="1">
        <f t="shared" si="130"/>
        <v>1</v>
      </c>
      <c r="O1906" s="1">
        <f t="shared" si="132"/>
        <v>2</v>
      </c>
      <c r="P1906" s="1" t="s">
        <v>18348</v>
      </c>
      <c r="Q1906" s="1">
        <v>70</v>
      </c>
      <c r="R1906" s="1">
        <v>107</v>
      </c>
      <c r="S1906" s="9">
        <f t="shared" si="134"/>
        <v>70</v>
      </c>
      <c r="T1906" s="3">
        <v>44410</v>
      </c>
      <c r="U1906" s="8" t="s">
        <v>9302</v>
      </c>
      <c r="V1906" s="3">
        <v>44771</v>
      </c>
      <c r="W1906" s="8" t="s">
        <v>5652</v>
      </c>
      <c r="X1906" s="8">
        <v>8.1999999999999993</v>
      </c>
      <c r="Y1906" s="10">
        <f t="shared" si="133"/>
        <v>574</v>
      </c>
      <c r="Z1906" s="10">
        <f>IFERROR(INDEX(EFs!B:B,MATCH(P1906,EFs!A:A,0))*Dataset!Y1906/1000,0)</f>
        <v>0.41687078270599998</v>
      </c>
      <c r="AA1906">
        <v>32.653717</v>
      </c>
      <c r="AB1906">
        <v>-117.06538999999999</v>
      </c>
      <c r="AC1906">
        <v>1</v>
      </c>
      <c r="AD1906" t="s">
        <v>18387</v>
      </c>
      <c r="AE1906">
        <v>3060</v>
      </c>
      <c r="AF1906" t="s">
        <v>19039</v>
      </c>
      <c r="AI1906" t="s">
        <v>18491</v>
      </c>
      <c r="AJ1906" t="s">
        <v>18390</v>
      </c>
      <c r="AK1906" t="s">
        <v>18391</v>
      </c>
      <c r="AL1906">
        <v>91950</v>
      </c>
      <c r="AM1906" t="s">
        <v>18392</v>
      </c>
      <c r="AN1906" t="s">
        <v>18393</v>
      </c>
    </row>
    <row r="1907" spans="1:40" ht="43.2" x14ac:dyDescent="0.3">
      <c r="A1907" t="s">
        <v>9303</v>
      </c>
      <c r="B1907" s="2" t="s">
        <v>15</v>
      </c>
      <c r="C1907" s="3">
        <v>40025</v>
      </c>
      <c r="D1907" t="s">
        <v>193</v>
      </c>
      <c r="E1907" t="s">
        <v>1209</v>
      </c>
      <c r="F1907" t="s">
        <v>161</v>
      </c>
      <c r="G1907" t="s">
        <v>9304</v>
      </c>
      <c r="H1907" s="2" t="s">
        <v>163</v>
      </c>
      <c r="I1907" s="2" t="s">
        <v>164</v>
      </c>
      <c r="J1907" s="1" t="s">
        <v>9305</v>
      </c>
      <c r="K1907" s="1">
        <f t="shared" si="131"/>
        <v>1</v>
      </c>
      <c r="L1907" s="1">
        <f t="shared" si="131"/>
        <v>0</v>
      </c>
      <c r="M1907" s="1">
        <f t="shared" si="131"/>
        <v>0</v>
      </c>
      <c r="N1907" s="1">
        <f t="shared" si="130"/>
        <v>0</v>
      </c>
      <c r="O1907" s="1">
        <f t="shared" si="132"/>
        <v>1</v>
      </c>
      <c r="P1907" s="1" t="s">
        <v>18346</v>
      </c>
      <c r="Q1907" s="1">
        <v>33</v>
      </c>
      <c r="R1907" s="1">
        <v>66</v>
      </c>
      <c r="S1907" s="9">
        <f t="shared" si="134"/>
        <v>33</v>
      </c>
      <c r="T1907" s="8"/>
      <c r="U1907" s="8"/>
      <c r="V1907" s="8"/>
      <c r="W1907" s="8"/>
      <c r="X1907" s="8"/>
      <c r="Y1907" s="10">
        <f t="shared" si="133"/>
        <v>0</v>
      </c>
      <c r="Z1907" s="10">
        <f>IFERROR(INDEX(EFs!B:B,MATCH(P1907,EFs!A:A,0))*Dataset!Y1907/1000,0)</f>
        <v>0</v>
      </c>
      <c r="AA1907">
        <v>33.387723000000001</v>
      </c>
      <c r="AB1907">
        <v>-117.44475799999999</v>
      </c>
      <c r="AC1907">
        <v>0.5</v>
      </c>
      <c r="AD1907" t="s">
        <v>18422</v>
      </c>
      <c r="AI1907" t="s">
        <v>18423</v>
      </c>
      <c r="AJ1907" t="s">
        <v>18390</v>
      </c>
      <c r="AK1907" t="s">
        <v>18391</v>
      </c>
      <c r="AL1907">
        <v>92055</v>
      </c>
      <c r="AM1907" t="s">
        <v>18392</v>
      </c>
      <c r="AN1907" t="s">
        <v>18397</v>
      </c>
    </row>
    <row r="1908" spans="1:40" ht="57.6" x14ac:dyDescent="0.3">
      <c r="A1908" t="s">
        <v>9306</v>
      </c>
      <c r="B1908" s="2" t="s">
        <v>15</v>
      </c>
      <c r="C1908" s="3">
        <v>40025</v>
      </c>
      <c r="D1908" t="s">
        <v>193</v>
      </c>
      <c r="E1908" t="s">
        <v>1218</v>
      </c>
      <c r="F1908" t="s">
        <v>161</v>
      </c>
      <c r="G1908" t="s">
        <v>9307</v>
      </c>
      <c r="H1908" s="2" t="s">
        <v>163</v>
      </c>
      <c r="I1908" s="2" t="s">
        <v>164</v>
      </c>
      <c r="J1908" s="1" t="s">
        <v>9308</v>
      </c>
      <c r="K1908" s="1">
        <f t="shared" si="131"/>
        <v>1</v>
      </c>
      <c r="L1908" s="1">
        <f t="shared" si="131"/>
        <v>0</v>
      </c>
      <c r="M1908" s="1">
        <f t="shared" si="131"/>
        <v>0</v>
      </c>
      <c r="N1908" s="1">
        <f t="shared" si="130"/>
        <v>0</v>
      </c>
      <c r="O1908" s="1">
        <f t="shared" si="132"/>
        <v>1</v>
      </c>
      <c r="P1908" s="1" t="s">
        <v>18346</v>
      </c>
      <c r="Q1908" s="1">
        <v>60</v>
      </c>
      <c r="R1908" s="1">
        <v>53</v>
      </c>
      <c r="S1908" s="9">
        <f t="shared" si="134"/>
        <v>60</v>
      </c>
      <c r="T1908" s="8"/>
      <c r="U1908" s="8"/>
      <c r="V1908" s="8"/>
      <c r="W1908" s="8"/>
      <c r="X1908" s="8"/>
      <c r="Y1908" s="10">
        <f t="shared" si="133"/>
        <v>0</v>
      </c>
      <c r="Z1908" s="10">
        <f>IFERROR(INDEX(EFs!B:B,MATCH(P1908,EFs!A:A,0))*Dataset!Y1908/1000,0)</f>
        <v>0</v>
      </c>
      <c r="AA1908">
        <v>33.387723000000001</v>
      </c>
      <c r="AB1908">
        <v>-117.44475799999999</v>
      </c>
      <c r="AC1908">
        <v>0.5</v>
      </c>
      <c r="AD1908" t="s">
        <v>18422</v>
      </c>
      <c r="AI1908" t="s">
        <v>18423</v>
      </c>
      <c r="AJ1908" t="s">
        <v>18390</v>
      </c>
      <c r="AK1908" t="s">
        <v>18391</v>
      </c>
      <c r="AL1908">
        <v>92055</v>
      </c>
      <c r="AM1908" t="s">
        <v>18392</v>
      </c>
      <c r="AN1908" t="s">
        <v>18397</v>
      </c>
    </row>
    <row r="1909" spans="1:40" ht="57.6" x14ac:dyDescent="0.3">
      <c r="A1909" t="s">
        <v>9309</v>
      </c>
      <c r="B1909" s="2" t="s">
        <v>15</v>
      </c>
      <c r="C1909" s="3">
        <v>40025</v>
      </c>
      <c r="D1909" t="s">
        <v>193</v>
      </c>
      <c r="E1909" t="s">
        <v>9310</v>
      </c>
      <c r="F1909" t="s">
        <v>27</v>
      </c>
      <c r="G1909" t="s">
        <v>9311</v>
      </c>
      <c r="H1909" s="2" t="s">
        <v>235</v>
      </c>
      <c r="I1909" s="2" t="s">
        <v>236</v>
      </c>
      <c r="J1909" s="1" t="s">
        <v>9312</v>
      </c>
      <c r="K1909" s="1">
        <f t="shared" si="131"/>
        <v>1</v>
      </c>
      <c r="L1909" s="1">
        <f t="shared" si="131"/>
        <v>0</v>
      </c>
      <c r="M1909" s="1">
        <f t="shared" si="131"/>
        <v>0</v>
      </c>
      <c r="N1909" s="1">
        <f t="shared" si="130"/>
        <v>0</v>
      </c>
      <c r="O1909" s="1">
        <f t="shared" si="132"/>
        <v>1</v>
      </c>
      <c r="P1909" s="1" t="s">
        <v>18346</v>
      </c>
      <c r="Q1909" s="1">
        <v>60</v>
      </c>
      <c r="R1909" s="1">
        <v>94.5</v>
      </c>
      <c r="S1909" s="9">
        <f t="shared" si="134"/>
        <v>60</v>
      </c>
      <c r="T1909" s="3">
        <v>44448</v>
      </c>
      <c r="U1909" s="8" t="s">
        <v>9313</v>
      </c>
      <c r="V1909" s="3">
        <v>44448</v>
      </c>
      <c r="W1909" s="8" t="s">
        <v>4709</v>
      </c>
      <c r="X1909" s="8">
        <v>8.1</v>
      </c>
      <c r="Y1909" s="10">
        <f t="shared" si="133"/>
        <v>486</v>
      </c>
      <c r="Z1909" s="10">
        <f>IFERROR(INDEX(EFs!B:B,MATCH(P1909,EFs!A:A,0))*Dataset!Y1909/1000,0)</f>
        <v>0.44147895960599998</v>
      </c>
      <c r="AA1909">
        <v>32.764119999999998</v>
      </c>
      <c r="AB1909">
        <v>-117.15343900000001</v>
      </c>
      <c r="AC1909">
        <v>1</v>
      </c>
      <c r="AD1909" t="s">
        <v>18387</v>
      </c>
      <c r="AE1909">
        <v>1075</v>
      </c>
      <c r="AF1909" t="s">
        <v>18832</v>
      </c>
      <c r="AI1909" t="s">
        <v>18389</v>
      </c>
      <c r="AJ1909" t="s">
        <v>18390</v>
      </c>
      <c r="AK1909" t="s">
        <v>18391</v>
      </c>
      <c r="AL1909">
        <v>92108</v>
      </c>
      <c r="AM1909" t="s">
        <v>18392</v>
      </c>
      <c r="AN1909" t="s">
        <v>18393</v>
      </c>
    </row>
    <row r="1910" spans="1:40" ht="57.6" x14ac:dyDescent="0.3">
      <c r="A1910" t="s">
        <v>9314</v>
      </c>
      <c r="B1910" s="2" t="s">
        <v>15</v>
      </c>
      <c r="C1910" s="3">
        <v>40025</v>
      </c>
      <c r="D1910" t="s">
        <v>16</v>
      </c>
      <c r="E1910" t="s">
        <v>1831</v>
      </c>
      <c r="F1910" t="s">
        <v>1832</v>
      </c>
      <c r="G1910" t="s">
        <v>1833</v>
      </c>
      <c r="H1910" s="2" t="s">
        <v>19</v>
      </c>
      <c r="I1910" s="2" t="s">
        <v>20</v>
      </c>
      <c r="J1910" s="1" t="s">
        <v>9315</v>
      </c>
      <c r="K1910" s="1">
        <f t="shared" si="131"/>
        <v>0</v>
      </c>
      <c r="L1910" s="1">
        <f t="shared" si="131"/>
        <v>0</v>
      </c>
      <c r="M1910" s="1">
        <f t="shared" si="131"/>
        <v>0</v>
      </c>
      <c r="N1910" s="1">
        <f t="shared" si="130"/>
        <v>1</v>
      </c>
      <c r="O1910" s="1">
        <f t="shared" si="132"/>
        <v>1</v>
      </c>
      <c r="P1910" s="1" t="s">
        <v>18347</v>
      </c>
      <c r="Q1910" s="1">
        <v>105</v>
      </c>
      <c r="R1910" s="1">
        <v>195</v>
      </c>
      <c r="S1910" s="9">
        <f t="shared" si="134"/>
        <v>105</v>
      </c>
      <c r="T1910" s="3">
        <v>44402</v>
      </c>
      <c r="U1910" s="8" t="s">
        <v>4729</v>
      </c>
      <c r="V1910" s="3">
        <v>44402</v>
      </c>
      <c r="W1910" s="8" t="s">
        <v>2271</v>
      </c>
      <c r="X1910" s="8">
        <v>1.5</v>
      </c>
      <c r="Y1910" s="10">
        <f t="shared" si="133"/>
        <v>157.5</v>
      </c>
      <c r="Z1910" s="10">
        <f>IFERROR(INDEX(EFs!B:B,MATCH(P1910,EFs!A:A,0))*Dataset!Y1910/1000,0)</f>
        <v>0.12976425</v>
      </c>
      <c r="AA1910">
        <v>32.732992000000003</v>
      </c>
      <c r="AB1910">
        <v>-117.139325</v>
      </c>
      <c r="AC1910">
        <v>1</v>
      </c>
      <c r="AD1910" t="s">
        <v>18387</v>
      </c>
      <c r="AE1910">
        <v>2920</v>
      </c>
      <c r="AF1910" t="s">
        <v>18628</v>
      </c>
      <c r="AI1910" t="s">
        <v>18389</v>
      </c>
      <c r="AJ1910" t="s">
        <v>18390</v>
      </c>
      <c r="AK1910" t="s">
        <v>18391</v>
      </c>
      <c r="AL1910">
        <v>92101</v>
      </c>
      <c r="AM1910" t="s">
        <v>18392</v>
      </c>
      <c r="AN1910" t="s">
        <v>18393</v>
      </c>
    </row>
    <row r="1911" spans="1:40" ht="43.2" x14ac:dyDescent="0.3">
      <c r="A1911" t="s">
        <v>9316</v>
      </c>
      <c r="B1911" s="2" t="s">
        <v>15</v>
      </c>
      <c r="C1911" s="3">
        <v>40035</v>
      </c>
      <c r="D1911" t="s">
        <v>193</v>
      </c>
      <c r="E1911" t="s">
        <v>9317</v>
      </c>
      <c r="F1911" t="s">
        <v>27</v>
      </c>
      <c r="G1911" t="s">
        <v>9318</v>
      </c>
      <c r="H1911" s="2" t="s">
        <v>19</v>
      </c>
      <c r="I1911" s="2" t="s">
        <v>20</v>
      </c>
      <c r="J1911" s="1" t="s">
        <v>9319</v>
      </c>
      <c r="K1911" s="1">
        <f t="shared" si="131"/>
        <v>1</v>
      </c>
      <c r="L1911" s="1">
        <f t="shared" si="131"/>
        <v>0</v>
      </c>
      <c r="M1911" s="1">
        <f t="shared" si="131"/>
        <v>0</v>
      </c>
      <c r="N1911" s="1">
        <f t="shared" si="130"/>
        <v>0</v>
      </c>
      <c r="O1911" s="1">
        <f t="shared" si="132"/>
        <v>1</v>
      </c>
      <c r="P1911" s="1" t="s">
        <v>18346</v>
      </c>
      <c r="Q1911" s="1">
        <v>187</v>
      </c>
      <c r="R1911" s="1">
        <v>315</v>
      </c>
      <c r="S1911" s="9">
        <f t="shared" si="134"/>
        <v>187</v>
      </c>
      <c r="T1911" s="8"/>
      <c r="U1911" s="8"/>
      <c r="V1911" s="8"/>
      <c r="W1911" s="8"/>
      <c r="X1911" s="8"/>
      <c r="Y1911" s="10">
        <f t="shared" si="133"/>
        <v>0</v>
      </c>
      <c r="Z1911" s="10">
        <f>IFERROR(INDEX(EFs!B:B,MATCH(P1911,EFs!A:A,0))*Dataset!Y1911/1000,0)</f>
        <v>0</v>
      </c>
      <c r="AA1911">
        <v>32.716191000000002</v>
      </c>
      <c r="AB1911">
        <v>-117.160487</v>
      </c>
      <c r="AC1911">
        <v>1</v>
      </c>
      <c r="AD1911" t="s">
        <v>18387</v>
      </c>
      <c r="AE1911">
        <v>1026</v>
      </c>
      <c r="AF1911" t="s">
        <v>18544</v>
      </c>
      <c r="AI1911" t="s">
        <v>18389</v>
      </c>
      <c r="AJ1911" t="s">
        <v>18390</v>
      </c>
      <c r="AK1911" t="s">
        <v>18391</v>
      </c>
      <c r="AL1911">
        <v>92101</v>
      </c>
      <c r="AM1911" t="s">
        <v>18392</v>
      </c>
      <c r="AN1911" t="s">
        <v>18393</v>
      </c>
    </row>
    <row r="1912" spans="1:40" ht="43.2" x14ac:dyDescent="0.3">
      <c r="A1912" t="s">
        <v>9320</v>
      </c>
      <c r="B1912" s="2" t="s">
        <v>15</v>
      </c>
      <c r="C1912" s="3">
        <v>40050</v>
      </c>
      <c r="D1912" t="s">
        <v>193</v>
      </c>
      <c r="E1912" t="s">
        <v>9321</v>
      </c>
      <c r="F1912" t="s">
        <v>9171</v>
      </c>
      <c r="G1912" t="s">
        <v>9322</v>
      </c>
      <c r="H1912" s="2" t="s">
        <v>1168</v>
      </c>
      <c r="I1912" s="2" t="s">
        <v>53</v>
      </c>
      <c r="J1912" s="1" t="s">
        <v>9323</v>
      </c>
      <c r="K1912" s="1">
        <f t="shared" si="131"/>
        <v>1</v>
      </c>
      <c r="L1912" s="1">
        <f t="shared" si="131"/>
        <v>0</v>
      </c>
      <c r="M1912" s="1">
        <f t="shared" si="131"/>
        <v>0</v>
      </c>
      <c r="N1912" s="1">
        <f t="shared" si="130"/>
        <v>0</v>
      </c>
      <c r="O1912" s="1">
        <f t="shared" si="132"/>
        <v>1</v>
      </c>
      <c r="P1912" s="1" t="s">
        <v>18346</v>
      </c>
      <c r="Q1912" s="1">
        <v>112</v>
      </c>
      <c r="R1912" s="1">
        <v>154</v>
      </c>
      <c r="S1912" s="9">
        <f t="shared" si="134"/>
        <v>112</v>
      </c>
      <c r="T1912" s="3">
        <v>44406</v>
      </c>
      <c r="U1912" s="8" t="s">
        <v>9324</v>
      </c>
      <c r="V1912" s="3">
        <v>44721</v>
      </c>
      <c r="W1912" s="8" t="s">
        <v>2508</v>
      </c>
      <c r="X1912" s="8">
        <v>-75.400000000000006</v>
      </c>
      <c r="Y1912" s="10">
        <f t="shared" si="133"/>
        <v>-8444.8000000000011</v>
      </c>
      <c r="Z1912" s="10">
        <f>IFERROR(INDEX(EFs!B:B,MATCH(P1912,EFs!A:A,0))*Dataset!Y1912/1000,0)</f>
        <v>-7.6711965392608006</v>
      </c>
      <c r="AA1912">
        <v>33.311452000000003</v>
      </c>
      <c r="AB1912">
        <v>-116.99909700000001</v>
      </c>
      <c r="AC1912">
        <v>1</v>
      </c>
      <c r="AD1912" t="s">
        <v>18387</v>
      </c>
      <c r="AE1912">
        <v>33129</v>
      </c>
      <c r="AF1912" t="s">
        <v>18724</v>
      </c>
      <c r="AI1912" t="s">
        <v>18565</v>
      </c>
      <c r="AJ1912" t="s">
        <v>18390</v>
      </c>
      <c r="AK1912" t="s">
        <v>18391</v>
      </c>
      <c r="AL1912">
        <v>92061</v>
      </c>
      <c r="AM1912" t="s">
        <v>18392</v>
      </c>
      <c r="AN1912" t="s">
        <v>18393</v>
      </c>
    </row>
    <row r="1913" spans="1:40" ht="43.2" x14ac:dyDescent="0.3">
      <c r="A1913" t="s">
        <v>9325</v>
      </c>
      <c r="B1913" s="2" t="s">
        <v>15</v>
      </c>
      <c r="C1913" s="3">
        <v>40051</v>
      </c>
      <c r="D1913" t="s">
        <v>193</v>
      </c>
      <c r="E1913" t="s">
        <v>9326</v>
      </c>
      <c r="F1913" t="s">
        <v>9327</v>
      </c>
      <c r="G1913" t="s">
        <v>9328</v>
      </c>
      <c r="H1913" s="2" t="s">
        <v>201</v>
      </c>
      <c r="I1913" s="2" t="s">
        <v>46</v>
      </c>
      <c r="J1913" s="1" t="s">
        <v>9329</v>
      </c>
      <c r="K1913" s="1">
        <f t="shared" si="131"/>
        <v>1</v>
      </c>
      <c r="L1913" s="1">
        <f t="shared" si="131"/>
        <v>0</v>
      </c>
      <c r="M1913" s="1">
        <f t="shared" si="131"/>
        <v>0</v>
      </c>
      <c r="N1913" s="1">
        <f t="shared" si="130"/>
        <v>0</v>
      </c>
      <c r="O1913" s="1">
        <f t="shared" si="132"/>
        <v>1</v>
      </c>
      <c r="P1913" s="1" t="s">
        <v>18346</v>
      </c>
      <c r="Q1913" s="1" t="s">
        <v>18355</v>
      </c>
      <c r="R1913" s="1">
        <v>315</v>
      </c>
      <c r="S1913" s="9">
        <f t="shared" si="134"/>
        <v>234.8955</v>
      </c>
      <c r="T1913" s="3">
        <v>44629</v>
      </c>
      <c r="U1913" s="8" t="s">
        <v>9330</v>
      </c>
      <c r="V1913" s="3">
        <v>44629</v>
      </c>
      <c r="W1913" s="8" t="s">
        <v>4687</v>
      </c>
      <c r="X1913" s="8">
        <v>2.2999999999999998</v>
      </c>
      <c r="Y1913" s="10">
        <f t="shared" si="133"/>
        <v>540.25964999999997</v>
      </c>
      <c r="Z1913" s="10">
        <f>IFERROR(INDEX(EFs!B:B,MATCH(P1913,EFs!A:A,0))*Dataset!Y1913/1000,0)</f>
        <v>0.49076804156193765</v>
      </c>
      <c r="AA1913">
        <v>32.898926000000003</v>
      </c>
      <c r="AB1913">
        <v>-117.24297300000001</v>
      </c>
      <c r="AC1913">
        <v>0.87</v>
      </c>
      <c r="AD1913" t="s">
        <v>18429</v>
      </c>
      <c r="AE1913">
        <v>10710</v>
      </c>
      <c r="AF1913" t="s">
        <v>18493</v>
      </c>
      <c r="AI1913" t="s">
        <v>18428</v>
      </c>
      <c r="AJ1913" t="s">
        <v>18390</v>
      </c>
      <c r="AK1913" t="s">
        <v>18391</v>
      </c>
      <c r="AL1913">
        <v>92037</v>
      </c>
      <c r="AM1913" t="s">
        <v>18392</v>
      </c>
      <c r="AN1913" t="s">
        <v>18393</v>
      </c>
    </row>
    <row r="1914" spans="1:40" ht="43.2" x14ac:dyDescent="0.3">
      <c r="A1914" t="s">
        <v>9331</v>
      </c>
      <c r="B1914" s="2" t="s">
        <v>15</v>
      </c>
      <c r="C1914" s="3">
        <v>40078</v>
      </c>
      <c r="D1914" t="s">
        <v>16</v>
      </c>
      <c r="E1914" t="s">
        <v>9321</v>
      </c>
      <c r="F1914" t="s">
        <v>9171</v>
      </c>
      <c r="G1914" t="s">
        <v>9322</v>
      </c>
      <c r="H1914" s="2" t="s">
        <v>1168</v>
      </c>
      <c r="I1914" s="2" t="s">
        <v>53</v>
      </c>
      <c r="J1914" s="1" t="s">
        <v>9332</v>
      </c>
      <c r="K1914" s="1">
        <f t="shared" si="131"/>
        <v>0</v>
      </c>
      <c r="L1914" s="1">
        <f t="shared" si="131"/>
        <v>0</v>
      </c>
      <c r="M1914" s="1">
        <f t="shared" si="131"/>
        <v>0</v>
      </c>
      <c r="N1914" s="1">
        <f t="shared" si="130"/>
        <v>1</v>
      </c>
      <c r="O1914" s="1">
        <f t="shared" si="132"/>
        <v>1</v>
      </c>
      <c r="P1914" s="1" t="s">
        <v>18347</v>
      </c>
      <c r="Q1914" s="1">
        <v>50</v>
      </c>
      <c r="R1914" s="1">
        <v>87</v>
      </c>
      <c r="S1914" s="9">
        <f t="shared" si="134"/>
        <v>50</v>
      </c>
      <c r="T1914" s="3">
        <v>44406</v>
      </c>
      <c r="U1914" s="8" t="s">
        <v>9333</v>
      </c>
      <c r="V1914" s="3">
        <v>44721</v>
      </c>
      <c r="W1914" s="8" t="s">
        <v>6490</v>
      </c>
      <c r="X1914" s="8">
        <v>28.1</v>
      </c>
      <c r="Y1914" s="10">
        <f t="shared" si="133"/>
        <v>1405</v>
      </c>
      <c r="Z1914" s="10">
        <f>IFERROR(INDEX(EFs!B:B,MATCH(P1914,EFs!A:A,0))*Dataset!Y1914/1000,0)</f>
        <v>1.1575795</v>
      </c>
      <c r="AA1914">
        <v>33.311452000000003</v>
      </c>
      <c r="AB1914">
        <v>-116.99909700000001</v>
      </c>
      <c r="AC1914">
        <v>1</v>
      </c>
      <c r="AD1914" t="s">
        <v>18387</v>
      </c>
      <c r="AE1914">
        <v>33129</v>
      </c>
      <c r="AF1914" t="s">
        <v>18724</v>
      </c>
      <c r="AI1914" t="s">
        <v>18565</v>
      </c>
      <c r="AJ1914" t="s">
        <v>18390</v>
      </c>
      <c r="AK1914" t="s">
        <v>18391</v>
      </c>
      <c r="AL1914">
        <v>92061</v>
      </c>
      <c r="AM1914" t="s">
        <v>18392</v>
      </c>
      <c r="AN1914" t="s">
        <v>18393</v>
      </c>
    </row>
    <row r="1915" spans="1:40" ht="57.6" x14ac:dyDescent="0.3">
      <c r="A1915" t="s">
        <v>9334</v>
      </c>
      <c r="B1915" s="2" t="s">
        <v>15</v>
      </c>
      <c r="C1915" s="3">
        <v>40078</v>
      </c>
      <c r="D1915" t="s">
        <v>16</v>
      </c>
      <c r="E1915" t="s">
        <v>9335</v>
      </c>
      <c r="F1915" t="s">
        <v>1187</v>
      </c>
      <c r="G1915" t="s">
        <v>9336</v>
      </c>
      <c r="H1915" s="2" t="s">
        <v>29</v>
      </c>
      <c r="I1915" s="2" t="s">
        <v>30</v>
      </c>
      <c r="J1915" s="1" t="s">
        <v>9337</v>
      </c>
      <c r="K1915" s="1">
        <f t="shared" si="131"/>
        <v>0</v>
      </c>
      <c r="L1915" s="1">
        <f t="shared" si="131"/>
        <v>0</v>
      </c>
      <c r="M1915" s="1">
        <f t="shared" si="131"/>
        <v>0</v>
      </c>
      <c r="N1915" s="1">
        <f t="shared" si="130"/>
        <v>1</v>
      </c>
      <c r="O1915" s="1">
        <f t="shared" si="132"/>
        <v>1</v>
      </c>
      <c r="P1915" s="1" t="s">
        <v>18347</v>
      </c>
      <c r="Q1915" s="1">
        <v>100</v>
      </c>
      <c r="R1915" s="1">
        <v>162</v>
      </c>
      <c r="S1915" s="9">
        <f t="shared" si="134"/>
        <v>100</v>
      </c>
      <c r="T1915" s="3">
        <v>44524</v>
      </c>
      <c r="U1915" s="8" t="s">
        <v>6096</v>
      </c>
      <c r="V1915" s="3">
        <v>44524</v>
      </c>
      <c r="W1915" s="8" t="s">
        <v>9338</v>
      </c>
      <c r="X1915" s="8">
        <v>88.2</v>
      </c>
      <c r="Y1915" s="10">
        <f t="shared" si="133"/>
        <v>8820</v>
      </c>
      <c r="Z1915" s="10">
        <f>IFERROR(INDEX(EFs!B:B,MATCH(P1915,EFs!A:A,0))*Dataset!Y1915/1000,0)</f>
        <v>7.2667979999999996</v>
      </c>
      <c r="AA1915">
        <v>33.006934000000001</v>
      </c>
      <c r="AB1915">
        <v>-116.956902</v>
      </c>
      <c r="AC1915">
        <v>1</v>
      </c>
      <c r="AD1915" t="s">
        <v>18387</v>
      </c>
      <c r="AE1915">
        <v>17170</v>
      </c>
      <c r="AF1915" t="s">
        <v>18783</v>
      </c>
      <c r="AI1915" t="s">
        <v>18396</v>
      </c>
      <c r="AJ1915" t="s">
        <v>18390</v>
      </c>
      <c r="AK1915" t="s">
        <v>18391</v>
      </c>
      <c r="AL1915">
        <v>92065</v>
      </c>
      <c r="AM1915" t="s">
        <v>18392</v>
      </c>
      <c r="AN1915" t="s">
        <v>18393</v>
      </c>
    </row>
    <row r="1916" spans="1:40" ht="43.2" x14ac:dyDescent="0.3">
      <c r="A1916" t="s">
        <v>9339</v>
      </c>
      <c r="B1916" s="2" t="s">
        <v>15</v>
      </c>
      <c r="C1916" s="3">
        <v>40078</v>
      </c>
      <c r="D1916" t="s">
        <v>193</v>
      </c>
      <c r="E1916" t="s">
        <v>954</v>
      </c>
      <c r="F1916" t="s">
        <v>955</v>
      </c>
      <c r="G1916" t="s">
        <v>956</v>
      </c>
      <c r="H1916" s="2" t="s">
        <v>957</v>
      </c>
      <c r="I1916" s="2" t="s">
        <v>139</v>
      </c>
      <c r="J1916" s="1" t="s">
        <v>9340</v>
      </c>
      <c r="K1916" s="1">
        <f t="shared" si="131"/>
        <v>1</v>
      </c>
      <c r="L1916" s="1">
        <f t="shared" si="131"/>
        <v>0</v>
      </c>
      <c r="M1916" s="1">
        <f t="shared" si="131"/>
        <v>0</v>
      </c>
      <c r="N1916" s="1">
        <f t="shared" si="130"/>
        <v>0</v>
      </c>
      <c r="O1916" s="1">
        <f t="shared" si="132"/>
        <v>1</v>
      </c>
      <c r="P1916" s="1" t="s">
        <v>18346</v>
      </c>
      <c r="Q1916" s="1">
        <v>400</v>
      </c>
      <c r="R1916" s="1">
        <v>619</v>
      </c>
      <c r="S1916" s="9">
        <f t="shared" si="134"/>
        <v>400</v>
      </c>
      <c r="T1916" s="3">
        <v>44562</v>
      </c>
      <c r="U1916" s="8" t="s">
        <v>5675</v>
      </c>
      <c r="V1916" s="3">
        <v>44562</v>
      </c>
      <c r="W1916" s="8" t="s">
        <v>9341</v>
      </c>
      <c r="X1916" s="8">
        <v>4.4000000000000004</v>
      </c>
      <c r="Y1916" s="10">
        <f t="shared" si="133"/>
        <v>1760.0000000000002</v>
      </c>
      <c r="Z1916" s="10">
        <f>IFERROR(INDEX(EFs!B:B,MATCH(P1916,EFs!A:A,0))*Dataset!Y1916/1000,0)</f>
        <v>1.5987715409600003</v>
      </c>
      <c r="AA1916">
        <v>32.879537999999997</v>
      </c>
      <c r="AB1916">
        <v>-117.161181</v>
      </c>
      <c r="AC1916">
        <v>1</v>
      </c>
      <c r="AD1916" t="s">
        <v>18408</v>
      </c>
      <c r="AF1916" t="s">
        <v>18538</v>
      </c>
      <c r="AI1916" t="s">
        <v>18389</v>
      </c>
      <c r="AJ1916" t="s">
        <v>18390</v>
      </c>
      <c r="AK1916" t="s">
        <v>18391</v>
      </c>
      <c r="AL1916">
        <v>92121</v>
      </c>
      <c r="AM1916" t="s">
        <v>18392</v>
      </c>
      <c r="AN1916" t="s">
        <v>18397</v>
      </c>
    </row>
    <row r="1917" spans="1:40" ht="43.2" x14ac:dyDescent="0.3">
      <c r="A1917" t="s">
        <v>9342</v>
      </c>
      <c r="B1917" s="2" t="s">
        <v>15</v>
      </c>
      <c r="C1917" s="3">
        <v>40078</v>
      </c>
      <c r="D1917" t="s">
        <v>193</v>
      </c>
      <c r="E1917" t="s">
        <v>9343</v>
      </c>
      <c r="F1917" t="s">
        <v>9344</v>
      </c>
      <c r="G1917" t="s">
        <v>9345</v>
      </c>
      <c r="H1917" s="2" t="s">
        <v>511</v>
      </c>
      <c r="I1917" s="2" t="s">
        <v>75</v>
      </c>
      <c r="J1917" s="1" t="s">
        <v>9346</v>
      </c>
      <c r="K1917" s="1">
        <f t="shared" si="131"/>
        <v>1</v>
      </c>
      <c r="L1917" s="1">
        <f t="shared" si="131"/>
        <v>0</v>
      </c>
      <c r="M1917" s="1">
        <f t="shared" si="131"/>
        <v>0</v>
      </c>
      <c r="N1917" s="1">
        <f t="shared" si="130"/>
        <v>0</v>
      </c>
      <c r="O1917" s="1">
        <f t="shared" si="132"/>
        <v>1</v>
      </c>
      <c r="P1917" s="1" t="s">
        <v>18346</v>
      </c>
      <c r="Q1917" s="1">
        <v>500</v>
      </c>
      <c r="R1917" s="1">
        <v>755</v>
      </c>
      <c r="S1917" s="9">
        <f t="shared" si="134"/>
        <v>500</v>
      </c>
      <c r="T1917" s="8"/>
      <c r="U1917" s="8"/>
      <c r="V1917" s="8"/>
      <c r="W1917" s="8"/>
      <c r="X1917" s="8"/>
      <c r="Y1917" s="10">
        <f t="shared" si="133"/>
        <v>0</v>
      </c>
      <c r="Z1917" s="10">
        <f>IFERROR(INDEX(EFs!B:B,MATCH(P1917,EFs!A:A,0))*Dataset!Y1917/1000,0)</f>
        <v>0</v>
      </c>
      <c r="AA1917">
        <v>33.051881000000002</v>
      </c>
      <c r="AB1917">
        <v>-117.284311</v>
      </c>
      <c r="AC1917">
        <v>1</v>
      </c>
      <c r="AD1917" t="s">
        <v>18387</v>
      </c>
      <c r="AE1917">
        <v>211</v>
      </c>
      <c r="AF1917" t="s">
        <v>19024</v>
      </c>
      <c r="AI1917" t="s">
        <v>18485</v>
      </c>
      <c r="AJ1917" t="s">
        <v>18390</v>
      </c>
      <c r="AK1917" t="s">
        <v>18391</v>
      </c>
      <c r="AL1917">
        <v>92024</v>
      </c>
      <c r="AM1917" t="s">
        <v>18392</v>
      </c>
      <c r="AN1917" t="s">
        <v>18393</v>
      </c>
    </row>
    <row r="1918" spans="1:40" ht="28.8" x14ac:dyDescent="0.3">
      <c r="A1918" t="s">
        <v>9347</v>
      </c>
      <c r="B1918" s="2" t="s">
        <v>15</v>
      </c>
      <c r="C1918" s="3">
        <v>40080</v>
      </c>
      <c r="D1918" t="s">
        <v>193</v>
      </c>
      <c r="E1918" t="s">
        <v>8983</v>
      </c>
      <c r="F1918" t="s">
        <v>8984</v>
      </c>
      <c r="G1918" t="s">
        <v>8985</v>
      </c>
      <c r="H1918" s="2" t="s">
        <v>8986</v>
      </c>
      <c r="I1918" s="2" t="s">
        <v>236</v>
      </c>
      <c r="J1918" s="1" t="s">
        <v>9348</v>
      </c>
      <c r="K1918" s="1">
        <f t="shared" si="131"/>
        <v>1</v>
      </c>
      <c r="L1918" s="1">
        <f t="shared" si="131"/>
        <v>0</v>
      </c>
      <c r="M1918" s="1">
        <f t="shared" si="131"/>
        <v>0</v>
      </c>
      <c r="N1918" s="1">
        <f t="shared" si="130"/>
        <v>0</v>
      </c>
      <c r="O1918" s="1">
        <f t="shared" si="132"/>
        <v>1</v>
      </c>
      <c r="P1918" s="1" t="s">
        <v>18346</v>
      </c>
      <c r="Q1918" s="1">
        <v>40</v>
      </c>
      <c r="R1918" s="1" t="s">
        <v>18352</v>
      </c>
      <c r="S1918" s="9">
        <f t="shared" si="134"/>
        <v>40</v>
      </c>
      <c r="T1918" s="8"/>
      <c r="U1918" s="8"/>
      <c r="V1918" s="8"/>
      <c r="W1918" s="8"/>
      <c r="X1918" s="8"/>
      <c r="Y1918" s="10">
        <f t="shared" si="133"/>
        <v>0</v>
      </c>
      <c r="Z1918" s="10">
        <f>IFERROR(INDEX(EFs!B:B,MATCH(P1918,EFs!A:A,0))*Dataset!Y1918/1000,0)</f>
        <v>0</v>
      </c>
      <c r="AA1918">
        <v>33.026288999999998</v>
      </c>
      <c r="AB1918">
        <v>-117.251245</v>
      </c>
      <c r="AC1918">
        <v>0.8</v>
      </c>
      <c r="AD1918" t="s">
        <v>18652</v>
      </c>
      <c r="AF1918" t="s">
        <v>19251</v>
      </c>
      <c r="AI1918" t="s">
        <v>18485</v>
      </c>
      <c r="AJ1918" t="s">
        <v>18390</v>
      </c>
      <c r="AK1918" t="s">
        <v>18391</v>
      </c>
      <c r="AL1918">
        <v>92024</v>
      </c>
      <c r="AM1918" t="s">
        <v>18392</v>
      </c>
      <c r="AN1918" t="s">
        <v>18397</v>
      </c>
    </row>
    <row r="1919" spans="1:40" ht="43.2" x14ac:dyDescent="0.3">
      <c r="A1919" t="s">
        <v>9349</v>
      </c>
      <c r="B1919" s="2" t="s">
        <v>15</v>
      </c>
      <c r="C1919" s="3">
        <v>40085</v>
      </c>
      <c r="D1919" t="s">
        <v>193</v>
      </c>
      <c r="E1919" t="s">
        <v>9350</v>
      </c>
      <c r="F1919" t="s">
        <v>7836</v>
      </c>
      <c r="G1919" t="s">
        <v>9351</v>
      </c>
      <c r="H1919" s="2" t="s">
        <v>106</v>
      </c>
      <c r="I1919" s="2" t="s">
        <v>107</v>
      </c>
      <c r="J1919" s="1" t="s">
        <v>9352</v>
      </c>
      <c r="K1919" s="1">
        <f t="shared" si="131"/>
        <v>1</v>
      </c>
      <c r="L1919" s="1">
        <f t="shared" si="131"/>
        <v>0</v>
      </c>
      <c r="M1919" s="1">
        <f t="shared" si="131"/>
        <v>0</v>
      </c>
      <c r="N1919" s="1">
        <f t="shared" si="130"/>
        <v>0</v>
      </c>
      <c r="O1919" s="1">
        <f t="shared" si="132"/>
        <v>1</v>
      </c>
      <c r="P1919" s="1" t="s">
        <v>18346</v>
      </c>
      <c r="Q1919" s="1" t="s">
        <v>18355</v>
      </c>
      <c r="R1919" s="1">
        <v>158</v>
      </c>
      <c r="S1919" s="9">
        <f t="shared" si="134"/>
        <v>117.8206</v>
      </c>
      <c r="T1919" s="3">
        <v>44562</v>
      </c>
      <c r="U1919" s="8" t="s">
        <v>9353</v>
      </c>
      <c r="V1919" s="3">
        <v>44562</v>
      </c>
      <c r="W1919" s="8" t="s">
        <v>4858</v>
      </c>
      <c r="X1919" s="8">
        <v>4.7</v>
      </c>
      <c r="Y1919" s="10">
        <f t="shared" si="133"/>
        <v>553.75682000000006</v>
      </c>
      <c r="Z1919" s="10">
        <f>IFERROR(INDEX(EFs!B:B,MATCH(P1919,EFs!A:A,0))*Dataset!Y1919/1000,0)</f>
        <v>0.50302877524347123</v>
      </c>
      <c r="AA1919">
        <v>32.821553000000002</v>
      </c>
      <c r="AB1919">
        <v>-117.13777399999999</v>
      </c>
      <c r="AC1919">
        <v>1</v>
      </c>
      <c r="AD1919" t="s">
        <v>18387</v>
      </c>
      <c r="AE1919">
        <v>8808</v>
      </c>
      <c r="AF1919" t="s">
        <v>18690</v>
      </c>
      <c r="AG1919" t="s">
        <v>18510</v>
      </c>
      <c r="AH1919">
        <v>150</v>
      </c>
      <c r="AI1919" t="s">
        <v>18389</v>
      </c>
      <c r="AJ1919" t="s">
        <v>18390</v>
      </c>
      <c r="AK1919" t="s">
        <v>18391</v>
      </c>
      <c r="AL1919">
        <v>92123</v>
      </c>
      <c r="AM1919" t="s">
        <v>18392</v>
      </c>
      <c r="AN1919" t="s">
        <v>18393</v>
      </c>
    </row>
    <row r="1920" spans="1:40" ht="43.2" x14ac:dyDescent="0.3">
      <c r="A1920" t="s">
        <v>9354</v>
      </c>
      <c r="B1920" s="2" t="s">
        <v>15</v>
      </c>
      <c r="C1920" s="3">
        <v>40086</v>
      </c>
      <c r="D1920" t="s">
        <v>193</v>
      </c>
      <c r="E1920" t="s">
        <v>325</v>
      </c>
      <c r="F1920" t="s">
        <v>9355</v>
      </c>
      <c r="G1920" t="s">
        <v>9356</v>
      </c>
      <c r="H1920" s="2" t="s">
        <v>424</v>
      </c>
      <c r="I1920" s="2" t="s">
        <v>53</v>
      </c>
      <c r="J1920" s="1" t="s">
        <v>9357</v>
      </c>
      <c r="K1920" s="1">
        <f t="shared" si="131"/>
        <v>1</v>
      </c>
      <c r="L1920" s="1">
        <f t="shared" si="131"/>
        <v>0</v>
      </c>
      <c r="M1920" s="1">
        <f t="shared" si="131"/>
        <v>0</v>
      </c>
      <c r="N1920" s="1">
        <f t="shared" si="130"/>
        <v>0</v>
      </c>
      <c r="O1920" s="1">
        <f t="shared" si="132"/>
        <v>1</v>
      </c>
      <c r="P1920" s="1" t="s">
        <v>18346</v>
      </c>
      <c r="Q1920" s="1">
        <v>60</v>
      </c>
      <c r="R1920" s="1">
        <v>93</v>
      </c>
      <c r="S1920" s="9">
        <f t="shared" si="134"/>
        <v>60</v>
      </c>
      <c r="T1920" s="3">
        <v>44434</v>
      </c>
      <c r="U1920" s="8" t="s">
        <v>9358</v>
      </c>
      <c r="V1920" s="3">
        <v>44750</v>
      </c>
      <c r="W1920" s="8" t="s">
        <v>9359</v>
      </c>
      <c r="X1920" s="8">
        <v>52.8</v>
      </c>
      <c r="Y1920" s="10">
        <f t="shared" si="133"/>
        <v>3168</v>
      </c>
      <c r="Z1920" s="10">
        <f>IFERROR(INDEX(EFs!B:B,MATCH(P1920,EFs!A:A,0))*Dataset!Y1920/1000,0)</f>
        <v>2.8777887737280001</v>
      </c>
      <c r="AA1920">
        <v>34.250100000000003</v>
      </c>
      <c r="AB1920">
        <v>-117.29463</v>
      </c>
      <c r="AC1920">
        <v>0.5</v>
      </c>
      <c r="AD1920" t="s">
        <v>18422</v>
      </c>
      <c r="AI1920" t="s">
        <v>19273</v>
      </c>
      <c r="AJ1920" t="s">
        <v>18390</v>
      </c>
      <c r="AK1920" t="s">
        <v>19274</v>
      </c>
      <c r="AL1920">
        <v>92325</v>
      </c>
      <c r="AM1920" t="s">
        <v>18392</v>
      </c>
      <c r="AN1920" t="s">
        <v>18397</v>
      </c>
    </row>
    <row r="1921" spans="1:40" ht="43.2" x14ac:dyDescent="0.3">
      <c r="A1921" t="s">
        <v>9360</v>
      </c>
      <c r="B1921" s="2" t="s">
        <v>15</v>
      </c>
      <c r="C1921" s="3">
        <v>40087</v>
      </c>
      <c r="D1921" t="s">
        <v>193</v>
      </c>
      <c r="E1921" t="s">
        <v>7068</v>
      </c>
      <c r="F1921" t="s">
        <v>50</v>
      </c>
      <c r="G1921" t="s">
        <v>7069</v>
      </c>
      <c r="H1921" s="2" t="s">
        <v>283</v>
      </c>
      <c r="I1921" s="2" t="s">
        <v>46</v>
      </c>
      <c r="J1921" s="1" t="s">
        <v>9361</v>
      </c>
      <c r="K1921" s="1">
        <f t="shared" si="131"/>
        <v>1</v>
      </c>
      <c r="L1921" s="1">
        <f t="shared" si="131"/>
        <v>0</v>
      </c>
      <c r="M1921" s="1">
        <f t="shared" si="131"/>
        <v>0</v>
      </c>
      <c r="N1921" s="1">
        <f t="shared" si="130"/>
        <v>0</v>
      </c>
      <c r="O1921" s="1">
        <f t="shared" si="132"/>
        <v>1</v>
      </c>
      <c r="P1921" s="1" t="s">
        <v>18346</v>
      </c>
      <c r="Q1921" s="1">
        <v>300</v>
      </c>
      <c r="R1921" s="1">
        <v>436</v>
      </c>
      <c r="S1921" s="9">
        <f t="shared" si="134"/>
        <v>300</v>
      </c>
      <c r="T1921" s="3">
        <v>44364</v>
      </c>
      <c r="U1921" s="8" t="s">
        <v>9362</v>
      </c>
      <c r="V1921" s="3">
        <v>44364</v>
      </c>
      <c r="W1921" s="8" t="s">
        <v>9363</v>
      </c>
      <c r="X1921" s="8">
        <v>14.2</v>
      </c>
      <c r="Y1921" s="10">
        <f t="shared" si="133"/>
        <v>4260</v>
      </c>
      <c r="Z1921" s="10">
        <f>IFERROR(INDEX(EFs!B:B,MATCH(P1921,EFs!A:A,0))*Dataset!Y1921/1000,0)</f>
        <v>3.8697538434600003</v>
      </c>
      <c r="AA1921">
        <v>32.724102999999999</v>
      </c>
      <c r="AB1921">
        <v>-117.170912</v>
      </c>
      <c r="AC1921">
        <v>0.5</v>
      </c>
      <c r="AD1921" t="s">
        <v>18422</v>
      </c>
      <c r="AI1921" t="s">
        <v>18389</v>
      </c>
      <c r="AJ1921" t="s">
        <v>18390</v>
      </c>
      <c r="AK1921" t="s">
        <v>18391</v>
      </c>
      <c r="AL1921">
        <v>92101</v>
      </c>
      <c r="AM1921" t="s">
        <v>18392</v>
      </c>
      <c r="AN1921" t="s">
        <v>18397</v>
      </c>
    </row>
    <row r="1922" spans="1:40" ht="43.2" x14ac:dyDescent="0.3">
      <c r="A1922" t="s">
        <v>9364</v>
      </c>
      <c r="B1922" s="2" t="s">
        <v>15</v>
      </c>
      <c r="C1922" s="3">
        <v>40087</v>
      </c>
      <c r="D1922" t="s">
        <v>193</v>
      </c>
      <c r="E1922" t="s">
        <v>1209</v>
      </c>
      <c r="F1922" t="s">
        <v>161</v>
      </c>
      <c r="G1922" t="s">
        <v>9365</v>
      </c>
      <c r="H1922" s="2" t="s">
        <v>163</v>
      </c>
      <c r="I1922" s="2" t="s">
        <v>164</v>
      </c>
      <c r="J1922" s="1" t="s">
        <v>9366</v>
      </c>
      <c r="K1922" s="1">
        <f t="shared" si="131"/>
        <v>1</v>
      </c>
      <c r="L1922" s="1">
        <f t="shared" si="131"/>
        <v>0</v>
      </c>
      <c r="M1922" s="1">
        <f t="shared" si="131"/>
        <v>0</v>
      </c>
      <c r="N1922" s="1">
        <f t="shared" si="131"/>
        <v>0</v>
      </c>
      <c r="O1922" s="1">
        <f t="shared" si="132"/>
        <v>1</v>
      </c>
      <c r="P1922" s="1" t="s">
        <v>18346</v>
      </c>
      <c r="Q1922" s="1">
        <v>200</v>
      </c>
      <c r="R1922" s="1">
        <v>297</v>
      </c>
      <c r="S1922" s="9">
        <f t="shared" si="134"/>
        <v>200</v>
      </c>
      <c r="T1922" s="8"/>
      <c r="U1922" s="8"/>
      <c r="V1922" s="8"/>
      <c r="W1922" s="8"/>
      <c r="X1922" s="8"/>
      <c r="Y1922" s="10">
        <f t="shared" si="133"/>
        <v>0</v>
      </c>
      <c r="Z1922" s="10">
        <f>IFERROR(INDEX(EFs!B:B,MATCH(P1922,EFs!A:A,0))*Dataset!Y1922/1000,0)</f>
        <v>0</v>
      </c>
      <c r="AA1922">
        <v>33.387723000000001</v>
      </c>
      <c r="AB1922">
        <v>-117.44475799999999</v>
      </c>
      <c r="AC1922">
        <v>0.5</v>
      </c>
      <c r="AD1922" t="s">
        <v>18422</v>
      </c>
      <c r="AI1922" t="s">
        <v>18423</v>
      </c>
      <c r="AJ1922" t="s">
        <v>18390</v>
      </c>
      <c r="AK1922" t="s">
        <v>18391</v>
      </c>
      <c r="AL1922">
        <v>92055</v>
      </c>
      <c r="AM1922" t="s">
        <v>18392</v>
      </c>
      <c r="AN1922" t="s">
        <v>18397</v>
      </c>
    </row>
    <row r="1923" spans="1:40" ht="43.2" x14ac:dyDescent="0.3">
      <c r="A1923" t="s">
        <v>9367</v>
      </c>
      <c r="B1923" s="2" t="s">
        <v>15</v>
      </c>
      <c r="C1923" s="3">
        <v>40087</v>
      </c>
      <c r="D1923" t="s">
        <v>16</v>
      </c>
      <c r="E1923" t="s">
        <v>9368</v>
      </c>
      <c r="F1923" t="s">
        <v>72</v>
      </c>
      <c r="G1923" t="s">
        <v>9369</v>
      </c>
      <c r="H1923" s="2" t="s">
        <v>147</v>
      </c>
      <c r="I1923" s="2" t="s">
        <v>53</v>
      </c>
      <c r="J1923" s="1" t="s">
        <v>9370</v>
      </c>
      <c r="K1923" s="1">
        <f t="shared" ref="K1923:N1986" si="135">IFERROR(IF(SEARCH(K$1,$J1923)&gt;0,1),0)</f>
        <v>0</v>
      </c>
      <c r="L1923" s="1">
        <f t="shared" si="135"/>
        <v>0</v>
      </c>
      <c r="M1923" s="1">
        <f t="shared" si="135"/>
        <v>1</v>
      </c>
      <c r="N1923" s="1">
        <f t="shared" si="135"/>
        <v>0</v>
      </c>
      <c r="O1923" s="1">
        <f t="shared" ref="O1923:O1986" si="136">SUM(K1923:N1923)</f>
        <v>1</v>
      </c>
      <c r="P1923" s="1" t="s">
        <v>18348</v>
      </c>
      <c r="Q1923" s="1">
        <v>70</v>
      </c>
      <c r="R1923" s="1">
        <v>107</v>
      </c>
      <c r="S1923" s="9">
        <f t="shared" si="134"/>
        <v>70</v>
      </c>
      <c r="T1923" s="3">
        <v>44628</v>
      </c>
      <c r="U1923" s="8" t="s">
        <v>6566</v>
      </c>
      <c r="V1923" s="3">
        <v>44628</v>
      </c>
      <c r="W1923" s="8" t="s">
        <v>9371</v>
      </c>
      <c r="X1923" s="8">
        <v>1.3</v>
      </c>
      <c r="Y1923" s="10">
        <f t="shared" ref="Y1923:Y1986" si="137">X1923*S1923</f>
        <v>91</v>
      </c>
      <c r="Z1923" s="10">
        <f>IFERROR(INDEX(EFs!B:B,MATCH(P1923,EFs!A:A,0))*Dataset!Y1923/1000,0)</f>
        <v>6.6089270428999994E-2</v>
      </c>
      <c r="AA1923">
        <v>33.137203999999997</v>
      </c>
      <c r="AB1923">
        <v>-117.229026</v>
      </c>
      <c r="AC1923">
        <v>1</v>
      </c>
      <c r="AD1923" t="s">
        <v>18387</v>
      </c>
      <c r="AE1923">
        <v>3150</v>
      </c>
      <c r="AF1923" t="s">
        <v>19275</v>
      </c>
      <c r="AI1923" t="s">
        <v>18416</v>
      </c>
      <c r="AJ1923" t="s">
        <v>18390</v>
      </c>
      <c r="AK1923" t="s">
        <v>18391</v>
      </c>
      <c r="AL1923">
        <v>92081</v>
      </c>
      <c r="AM1923" t="s">
        <v>18392</v>
      </c>
      <c r="AN1923" t="s">
        <v>18407</v>
      </c>
    </row>
    <row r="1924" spans="1:40" ht="43.2" x14ac:dyDescent="0.3">
      <c r="A1924" t="s">
        <v>9372</v>
      </c>
      <c r="B1924" s="2" t="s">
        <v>15</v>
      </c>
      <c r="C1924" s="3">
        <v>40088</v>
      </c>
      <c r="D1924" t="s">
        <v>193</v>
      </c>
      <c r="E1924" t="s">
        <v>9373</v>
      </c>
      <c r="F1924" t="s">
        <v>9374</v>
      </c>
      <c r="G1924" t="s">
        <v>9375</v>
      </c>
      <c r="H1924" s="2" t="s">
        <v>1076</v>
      </c>
      <c r="I1924" s="2" t="s">
        <v>75</v>
      </c>
      <c r="J1924" s="1" t="s">
        <v>9376</v>
      </c>
      <c r="K1924" s="1">
        <f t="shared" si="135"/>
        <v>1</v>
      </c>
      <c r="L1924" s="1">
        <f t="shared" si="135"/>
        <v>0</v>
      </c>
      <c r="M1924" s="1">
        <f t="shared" si="135"/>
        <v>0</v>
      </c>
      <c r="N1924" s="1">
        <f t="shared" si="135"/>
        <v>0</v>
      </c>
      <c r="O1924" s="1">
        <f t="shared" si="136"/>
        <v>1</v>
      </c>
      <c r="P1924" s="1" t="s">
        <v>18346</v>
      </c>
      <c r="Q1924" s="1">
        <v>135</v>
      </c>
      <c r="R1924" s="1">
        <v>237</v>
      </c>
      <c r="S1924" s="9">
        <f t="shared" ref="S1924:S1987" si="138">IFERROR(IF(Q1924&lt;&gt;"",Q1924,R1924*0.7457),"Unknown")</f>
        <v>135</v>
      </c>
      <c r="T1924" s="3">
        <v>44562</v>
      </c>
      <c r="U1924" s="8" t="s">
        <v>9377</v>
      </c>
      <c r="V1924" s="3">
        <v>44562</v>
      </c>
      <c r="W1924" s="8" t="s">
        <v>7166</v>
      </c>
      <c r="X1924" s="8">
        <v>0.7</v>
      </c>
      <c r="Y1924" s="10">
        <f t="shared" si="137"/>
        <v>94.5</v>
      </c>
      <c r="Z1924" s="10">
        <f>IFERROR(INDEX(EFs!B:B,MATCH(P1924,EFs!A:A,0))*Dataset!Y1924/1000,0)</f>
        <v>8.5843131034500003E-2</v>
      </c>
      <c r="AA1924">
        <v>33.119304999999997</v>
      </c>
      <c r="AB1924">
        <v>-117.318502</v>
      </c>
      <c r="AC1924">
        <v>0.9</v>
      </c>
      <c r="AD1924" t="s">
        <v>18429</v>
      </c>
      <c r="AE1924">
        <v>6120</v>
      </c>
      <c r="AF1924" t="s">
        <v>19276</v>
      </c>
      <c r="AI1924" t="s">
        <v>18509</v>
      </c>
      <c r="AJ1924" t="s">
        <v>18390</v>
      </c>
      <c r="AK1924" t="s">
        <v>18391</v>
      </c>
      <c r="AL1924">
        <v>92011</v>
      </c>
      <c r="AM1924" t="s">
        <v>18392</v>
      </c>
      <c r="AN1924" t="s">
        <v>18393</v>
      </c>
    </row>
    <row r="1925" spans="1:40" ht="43.2" x14ac:dyDescent="0.3">
      <c r="A1925" t="s">
        <v>9378</v>
      </c>
      <c r="B1925" s="2" t="s">
        <v>15</v>
      </c>
      <c r="C1925" s="3">
        <v>40091</v>
      </c>
      <c r="D1925" t="s">
        <v>193</v>
      </c>
      <c r="E1925" t="s">
        <v>9379</v>
      </c>
      <c r="F1925" t="s">
        <v>9380</v>
      </c>
      <c r="G1925" t="s">
        <v>9381</v>
      </c>
      <c r="H1925" s="2" t="s">
        <v>106</v>
      </c>
      <c r="I1925" s="2" t="s">
        <v>107</v>
      </c>
      <c r="J1925" s="1" t="s">
        <v>9382</v>
      </c>
      <c r="K1925" s="1">
        <f t="shared" si="135"/>
        <v>1</v>
      </c>
      <c r="L1925" s="1">
        <f t="shared" si="135"/>
        <v>0</v>
      </c>
      <c r="M1925" s="1">
        <f t="shared" si="135"/>
        <v>0</v>
      </c>
      <c r="N1925" s="1">
        <f t="shared" si="135"/>
        <v>0</v>
      </c>
      <c r="O1925" s="1">
        <f t="shared" si="136"/>
        <v>1</v>
      </c>
      <c r="P1925" s="1" t="s">
        <v>18346</v>
      </c>
      <c r="Q1925" s="1">
        <v>150</v>
      </c>
      <c r="R1925" s="1">
        <v>230</v>
      </c>
      <c r="S1925" s="9">
        <f t="shared" si="138"/>
        <v>150</v>
      </c>
      <c r="T1925" s="8"/>
      <c r="U1925" s="8"/>
      <c r="V1925" s="8"/>
      <c r="W1925" s="8"/>
      <c r="X1925" s="8"/>
      <c r="Y1925" s="10">
        <f t="shared" si="137"/>
        <v>0</v>
      </c>
      <c r="Z1925" s="10">
        <f>IFERROR(INDEX(EFs!B:B,MATCH(P1925,EFs!A:A,0))*Dataset!Y1925/1000,0)</f>
        <v>0</v>
      </c>
      <c r="AA1925">
        <v>32.821545</v>
      </c>
      <c r="AB1925">
        <v>-117.128758</v>
      </c>
      <c r="AC1925">
        <v>1</v>
      </c>
      <c r="AD1925" t="s">
        <v>18387</v>
      </c>
      <c r="AE1925">
        <v>9333</v>
      </c>
      <c r="AF1925" t="s">
        <v>18690</v>
      </c>
      <c r="AI1925" t="s">
        <v>18389</v>
      </c>
      <c r="AJ1925" t="s">
        <v>18390</v>
      </c>
      <c r="AK1925" t="s">
        <v>18391</v>
      </c>
      <c r="AL1925">
        <v>92123</v>
      </c>
      <c r="AM1925" t="s">
        <v>18392</v>
      </c>
      <c r="AN1925" t="s">
        <v>18393</v>
      </c>
    </row>
    <row r="1926" spans="1:40" ht="43.2" x14ac:dyDescent="0.3">
      <c r="A1926" t="s">
        <v>9383</v>
      </c>
      <c r="B1926" s="2" t="s">
        <v>15</v>
      </c>
      <c r="C1926" s="3">
        <v>40093</v>
      </c>
      <c r="D1926" t="s">
        <v>193</v>
      </c>
      <c r="E1926" t="s">
        <v>9384</v>
      </c>
      <c r="F1926" t="s">
        <v>9385</v>
      </c>
      <c r="G1926" t="s">
        <v>9386</v>
      </c>
      <c r="H1926" s="2" t="s">
        <v>19</v>
      </c>
      <c r="I1926" s="2" t="s">
        <v>20</v>
      </c>
      <c r="J1926" s="1" t="s">
        <v>9387</v>
      </c>
      <c r="K1926" s="1">
        <f t="shared" si="135"/>
        <v>1</v>
      </c>
      <c r="L1926" s="1">
        <f t="shared" si="135"/>
        <v>0</v>
      </c>
      <c r="M1926" s="1">
        <f t="shared" si="135"/>
        <v>0</v>
      </c>
      <c r="N1926" s="1">
        <f t="shared" si="135"/>
        <v>0</v>
      </c>
      <c r="O1926" s="1">
        <f t="shared" si="136"/>
        <v>1</v>
      </c>
      <c r="P1926" s="1" t="s">
        <v>18346</v>
      </c>
      <c r="Q1926" s="1">
        <v>500</v>
      </c>
      <c r="R1926" s="1">
        <v>762</v>
      </c>
      <c r="S1926" s="9">
        <f t="shared" si="138"/>
        <v>500</v>
      </c>
      <c r="T1926" s="8"/>
      <c r="U1926" s="8"/>
      <c r="V1926" s="8"/>
      <c r="W1926" s="8"/>
      <c r="X1926" s="8"/>
      <c r="Y1926" s="10">
        <f t="shared" si="137"/>
        <v>0</v>
      </c>
      <c r="Z1926" s="10">
        <f>IFERROR(INDEX(EFs!B:B,MATCH(P1926,EFs!A:A,0))*Dataset!Y1926/1000,0)</f>
        <v>0</v>
      </c>
      <c r="AA1926">
        <v>32.718541000000002</v>
      </c>
      <c r="AB1926">
        <v>-117.169484</v>
      </c>
      <c r="AC1926">
        <v>1</v>
      </c>
      <c r="AD1926" t="s">
        <v>18387</v>
      </c>
      <c r="AE1926">
        <v>1262</v>
      </c>
      <c r="AF1926" t="s">
        <v>18821</v>
      </c>
      <c r="AI1926" t="s">
        <v>18389</v>
      </c>
      <c r="AJ1926" t="s">
        <v>18390</v>
      </c>
      <c r="AK1926" t="s">
        <v>18391</v>
      </c>
      <c r="AL1926">
        <v>92101</v>
      </c>
      <c r="AM1926" t="s">
        <v>18392</v>
      </c>
      <c r="AN1926" t="s">
        <v>18393</v>
      </c>
    </row>
    <row r="1927" spans="1:40" ht="43.2" x14ac:dyDescent="0.3">
      <c r="A1927" t="s">
        <v>9388</v>
      </c>
      <c r="B1927" s="2" t="s">
        <v>15</v>
      </c>
      <c r="C1927" s="3">
        <v>40099</v>
      </c>
      <c r="D1927" t="s">
        <v>16</v>
      </c>
      <c r="E1927" t="s">
        <v>9389</v>
      </c>
      <c r="F1927" t="s">
        <v>72</v>
      </c>
      <c r="G1927" t="s">
        <v>3817</v>
      </c>
      <c r="H1927" s="2" t="s">
        <v>320</v>
      </c>
      <c r="I1927" s="2" t="s">
        <v>46</v>
      </c>
      <c r="J1927" s="1" t="s">
        <v>9390</v>
      </c>
      <c r="K1927" s="1">
        <f t="shared" si="135"/>
        <v>0</v>
      </c>
      <c r="L1927" s="1">
        <f t="shared" si="135"/>
        <v>0</v>
      </c>
      <c r="M1927" s="1">
        <f t="shared" si="135"/>
        <v>1</v>
      </c>
      <c r="N1927" s="1">
        <f t="shared" si="135"/>
        <v>0</v>
      </c>
      <c r="O1927" s="1">
        <f t="shared" si="136"/>
        <v>1</v>
      </c>
      <c r="P1927" s="1" t="s">
        <v>18348</v>
      </c>
      <c r="Q1927" s="1">
        <v>150</v>
      </c>
      <c r="R1927" s="1">
        <v>228</v>
      </c>
      <c r="S1927" s="9">
        <f t="shared" si="138"/>
        <v>150</v>
      </c>
      <c r="T1927" s="3">
        <v>44370</v>
      </c>
      <c r="U1927" s="8" t="s">
        <v>9391</v>
      </c>
      <c r="V1927" s="3">
        <v>44767</v>
      </c>
      <c r="W1927" s="8" t="s">
        <v>1903</v>
      </c>
      <c r="X1927" s="8">
        <v>9.4</v>
      </c>
      <c r="Y1927" s="10">
        <f t="shared" si="137"/>
        <v>1410</v>
      </c>
      <c r="Z1927" s="10">
        <f>IFERROR(INDEX(EFs!B:B,MATCH(P1927,EFs!A:A,0))*Dataset!Y1927/1000,0)</f>
        <v>1.0240205637899999</v>
      </c>
      <c r="AA1927">
        <v>32.875765999999999</v>
      </c>
      <c r="AB1927">
        <v>-117.239553</v>
      </c>
      <c r="AC1927">
        <v>0.9</v>
      </c>
      <c r="AD1927" t="s">
        <v>18387</v>
      </c>
      <c r="AE1927">
        <v>9500</v>
      </c>
      <c r="AF1927" t="s">
        <v>18451</v>
      </c>
      <c r="AG1927" t="s">
        <v>18831</v>
      </c>
      <c r="AH1927">
        <v>89</v>
      </c>
      <c r="AI1927" t="s">
        <v>18428</v>
      </c>
      <c r="AJ1927" t="s">
        <v>18390</v>
      </c>
      <c r="AK1927" t="s">
        <v>18391</v>
      </c>
      <c r="AL1927">
        <v>92093</v>
      </c>
      <c r="AM1927" t="s">
        <v>18392</v>
      </c>
      <c r="AN1927" t="s">
        <v>18393</v>
      </c>
    </row>
    <row r="1928" spans="1:40" ht="43.2" x14ac:dyDescent="0.3">
      <c r="A1928" t="s">
        <v>9392</v>
      </c>
      <c r="B1928" s="2" t="s">
        <v>15</v>
      </c>
      <c r="C1928" s="3">
        <v>40100</v>
      </c>
      <c r="D1928" t="s">
        <v>193</v>
      </c>
      <c r="E1928" t="s">
        <v>9393</v>
      </c>
      <c r="F1928" t="s">
        <v>72</v>
      </c>
      <c r="G1928" t="s">
        <v>3817</v>
      </c>
      <c r="H1928" s="2" t="s">
        <v>320</v>
      </c>
      <c r="I1928" s="2" t="s">
        <v>46</v>
      </c>
      <c r="J1928" s="1" t="s">
        <v>9394</v>
      </c>
      <c r="K1928" s="1">
        <f t="shared" si="135"/>
        <v>1</v>
      </c>
      <c r="L1928" s="1">
        <f t="shared" si="135"/>
        <v>0</v>
      </c>
      <c r="M1928" s="1">
        <f t="shared" si="135"/>
        <v>0</v>
      </c>
      <c r="N1928" s="1">
        <f t="shared" si="135"/>
        <v>0</v>
      </c>
      <c r="O1928" s="1">
        <f t="shared" si="136"/>
        <v>1</v>
      </c>
      <c r="P1928" s="1" t="s">
        <v>18346</v>
      </c>
      <c r="Q1928" s="1">
        <v>360</v>
      </c>
      <c r="R1928" s="1">
        <v>550</v>
      </c>
      <c r="S1928" s="9">
        <f t="shared" si="138"/>
        <v>360</v>
      </c>
      <c r="T1928" s="3">
        <v>44370</v>
      </c>
      <c r="U1928" s="8" t="s">
        <v>6631</v>
      </c>
      <c r="V1928" s="3">
        <v>44763</v>
      </c>
      <c r="W1928" s="8" t="s">
        <v>77</v>
      </c>
      <c r="X1928" s="8">
        <v>16.5</v>
      </c>
      <c r="Y1928" s="10">
        <f t="shared" si="137"/>
        <v>5940</v>
      </c>
      <c r="Z1928" s="10">
        <f>IFERROR(INDEX(EFs!B:B,MATCH(P1928,EFs!A:A,0))*Dataset!Y1928/1000,0)</f>
        <v>5.3958539507400003</v>
      </c>
      <c r="AA1928">
        <v>32.875765999999999</v>
      </c>
      <c r="AB1928">
        <v>-117.239553</v>
      </c>
      <c r="AC1928">
        <v>0.9</v>
      </c>
      <c r="AD1928" t="s">
        <v>18387</v>
      </c>
      <c r="AE1928">
        <v>9500</v>
      </c>
      <c r="AF1928" t="s">
        <v>18451</v>
      </c>
      <c r="AG1928" t="s">
        <v>18831</v>
      </c>
      <c r="AH1928">
        <v>89</v>
      </c>
      <c r="AI1928" t="s">
        <v>18428</v>
      </c>
      <c r="AJ1928" t="s">
        <v>18390</v>
      </c>
      <c r="AK1928" t="s">
        <v>18391</v>
      </c>
      <c r="AL1928">
        <v>92093</v>
      </c>
      <c r="AM1928" t="s">
        <v>18392</v>
      </c>
      <c r="AN1928" t="s">
        <v>18393</v>
      </c>
    </row>
    <row r="1929" spans="1:40" ht="43.2" x14ac:dyDescent="0.3">
      <c r="A1929" t="s">
        <v>9395</v>
      </c>
      <c r="B1929" s="2" t="s">
        <v>15</v>
      </c>
      <c r="C1929" s="3">
        <v>40107</v>
      </c>
      <c r="D1929" t="s">
        <v>16</v>
      </c>
      <c r="E1929" t="s">
        <v>9396</v>
      </c>
      <c r="F1929" t="s">
        <v>6891</v>
      </c>
      <c r="G1929" t="s">
        <v>9397</v>
      </c>
      <c r="H1929" s="2" t="s">
        <v>424</v>
      </c>
      <c r="I1929" s="2" t="s">
        <v>53</v>
      </c>
      <c r="J1929" s="1" t="s">
        <v>9398</v>
      </c>
      <c r="K1929" s="1">
        <f t="shared" si="135"/>
        <v>0</v>
      </c>
      <c r="L1929" s="1">
        <f t="shared" si="135"/>
        <v>0</v>
      </c>
      <c r="M1929" s="1">
        <f t="shared" si="135"/>
        <v>0</v>
      </c>
      <c r="N1929" s="1">
        <f t="shared" si="135"/>
        <v>1</v>
      </c>
      <c r="O1929" s="1">
        <f t="shared" si="136"/>
        <v>1</v>
      </c>
      <c r="P1929" s="1" t="s">
        <v>18347</v>
      </c>
      <c r="Q1929" s="1">
        <v>60</v>
      </c>
      <c r="R1929" s="1">
        <v>97.7</v>
      </c>
      <c r="S1929" s="9">
        <f t="shared" si="138"/>
        <v>60</v>
      </c>
      <c r="T1929" s="3">
        <v>44476</v>
      </c>
      <c r="U1929" s="8" t="s">
        <v>9399</v>
      </c>
      <c r="V1929" s="3">
        <v>44476</v>
      </c>
      <c r="W1929" s="8" t="s">
        <v>9400</v>
      </c>
      <c r="X1929" s="8">
        <v>9.8000000000000007</v>
      </c>
      <c r="Y1929" s="10">
        <f t="shared" si="137"/>
        <v>588</v>
      </c>
      <c r="Z1929" s="10">
        <f>IFERROR(INDEX(EFs!B:B,MATCH(P1929,EFs!A:A,0))*Dataset!Y1929/1000,0)</f>
        <v>0.48445319999999997</v>
      </c>
      <c r="AA1929">
        <v>33.318728999999998</v>
      </c>
      <c r="AB1929">
        <v>-116.88273700000001</v>
      </c>
      <c r="AC1929">
        <v>0.9</v>
      </c>
      <c r="AD1929" t="s">
        <v>18387</v>
      </c>
      <c r="AE1929">
        <v>20814</v>
      </c>
      <c r="AF1929" t="s">
        <v>19266</v>
      </c>
      <c r="AI1929" t="s">
        <v>18471</v>
      </c>
      <c r="AJ1929" t="s">
        <v>18390</v>
      </c>
      <c r="AK1929" t="s">
        <v>18391</v>
      </c>
      <c r="AL1929">
        <v>92060</v>
      </c>
      <c r="AM1929" t="s">
        <v>18392</v>
      </c>
      <c r="AN1929" t="s">
        <v>18393</v>
      </c>
    </row>
    <row r="1930" spans="1:40" ht="72" x14ac:dyDescent="0.3">
      <c r="A1930" t="s">
        <v>9401</v>
      </c>
      <c r="B1930" s="2" t="s">
        <v>15</v>
      </c>
      <c r="C1930" s="3">
        <v>40109</v>
      </c>
      <c r="D1930" t="s">
        <v>193</v>
      </c>
      <c r="E1930" t="s">
        <v>9402</v>
      </c>
      <c r="F1930" t="s">
        <v>9403</v>
      </c>
      <c r="G1930" t="s">
        <v>9404</v>
      </c>
      <c r="H1930" s="2" t="s">
        <v>1732</v>
      </c>
      <c r="I1930" s="2" t="s">
        <v>164</v>
      </c>
      <c r="J1930" s="1" t="s">
        <v>9405</v>
      </c>
      <c r="K1930" s="1">
        <f t="shared" si="135"/>
        <v>1</v>
      </c>
      <c r="L1930" s="1">
        <f t="shared" si="135"/>
        <v>0</v>
      </c>
      <c r="M1930" s="1">
        <f t="shared" si="135"/>
        <v>0</v>
      </c>
      <c r="N1930" s="1">
        <f t="shared" si="135"/>
        <v>0</v>
      </c>
      <c r="O1930" s="1">
        <f t="shared" si="136"/>
        <v>1</v>
      </c>
      <c r="P1930" s="1" t="s">
        <v>18346</v>
      </c>
      <c r="Q1930" s="1">
        <v>50</v>
      </c>
      <c r="R1930" s="1">
        <v>94</v>
      </c>
      <c r="S1930" s="9">
        <f t="shared" si="138"/>
        <v>50</v>
      </c>
      <c r="T1930" s="3">
        <v>44470</v>
      </c>
      <c r="U1930" s="8" t="s">
        <v>9406</v>
      </c>
      <c r="V1930" s="3">
        <v>44470</v>
      </c>
      <c r="W1930" s="8" t="s">
        <v>9407</v>
      </c>
      <c r="X1930" s="8">
        <v>3.1</v>
      </c>
      <c r="Y1930" s="10">
        <f t="shared" si="137"/>
        <v>155</v>
      </c>
      <c r="Z1930" s="10">
        <f>IFERROR(INDEX(EFs!B:B,MATCH(P1930,EFs!A:A,0))*Dataset!Y1930/1000,0)</f>
        <v>0.14080090275500001</v>
      </c>
      <c r="AA1930">
        <v>33.249096000000002</v>
      </c>
      <c r="AB1930">
        <v>-117.301483</v>
      </c>
      <c r="AC1930">
        <v>1</v>
      </c>
      <c r="AD1930" t="s">
        <v>18394</v>
      </c>
      <c r="AE1930">
        <v>4842</v>
      </c>
      <c r="AF1930" t="s">
        <v>18497</v>
      </c>
      <c r="AI1930" t="s">
        <v>18410</v>
      </c>
      <c r="AJ1930" t="s">
        <v>18390</v>
      </c>
      <c r="AK1930" t="s">
        <v>18391</v>
      </c>
      <c r="AL1930">
        <v>92057</v>
      </c>
      <c r="AM1930" t="s">
        <v>18392</v>
      </c>
      <c r="AN1930" t="s">
        <v>18397</v>
      </c>
    </row>
    <row r="1931" spans="1:40" ht="57.6" x14ac:dyDescent="0.3">
      <c r="A1931" t="s">
        <v>9408</v>
      </c>
      <c r="B1931" s="2" t="s">
        <v>15</v>
      </c>
      <c r="C1931" s="3">
        <v>40113</v>
      </c>
      <c r="D1931" t="s">
        <v>16</v>
      </c>
      <c r="E1931" t="s">
        <v>9409</v>
      </c>
      <c r="F1931" t="s">
        <v>9410</v>
      </c>
      <c r="G1931" t="s">
        <v>9411</v>
      </c>
      <c r="H1931" s="2" t="s">
        <v>29</v>
      </c>
      <c r="I1931" s="2" t="s">
        <v>30</v>
      </c>
      <c r="J1931" s="1" t="s">
        <v>9412</v>
      </c>
      <c r="K1931" s="1">
        <f t="shared" si="135"/>
        <v>0</v>
      </c>
      <c r="L1931" s="1">
        <f t="shared" si="135"/>
        <v>0</v>
      </c>
      <c r="M1931" s="1">
        <f t="shared" si="135"/>
        <v>0</v>
      </c>
      <c r="N1931" s="1">
        <f t="shared" si="135"/>
        <v>1</v>
      </c>
      <c r="O1931" s="1">
        <f t="shared" si="136"/>
        <v>1</v>
      </c>
      <c r="P1931" s="1" t="s">
        <v>18347</v>
      </c>
      <c r="Q1931" s="1">
        <v>100</v>
      </c>
      <c r="R1931" s="1">
        <v>1532</v>
      </c>
      <c r="S1931" s="9">
        <f t="shared" si="138"/>
        <v>100</v>
      </c>
      <c r="T1931" s="3">
        <v>44532</v>
      </c>
      <c r="U1931" s="8" t="s">
        <v>9413</v>
      </c>
      <c r="V1931" s="3">
        <v>44532</v>
      </c>
      <c r="W1931" s="8" t="s">
        <v>9414</v>
      </c>
      <c r="X1931" s="8">
        <v>17.2</v>
      </c>
      <c r="Y1931" s="10">
        <f t="shared" si="137"/>
        <v>1720</v>
      </c>
      <c r="Z1931" s="10">
        <f>IFERROR(INDEX(EFs!B:B,MATCH(P1931,EFs!A:A,0))*Dataset!Y1931/1000,0)</f>
        <v>1.417108</v>
      </c>
      <c r="AA1931">
        <v>33.011591000000003</v>
      </c>
      <c r="AB1931">
        <v>-116.908023</v>
      </c>
      <c r="AC1931">
        <v>1</v>
      </c>
      <c r="AD1931" t="s">
        <v>18387</v>
      </c>
      <c r="AE1931">
        <v>3410</v>
      </c>
      <c r="AF1931" t="s">
        <v>19277</v>
      </c>
      <c r="AI1931" t="s">
        <v>18396</v>
      </c>
      <c r="AJ1931" t="s">
        <v>18390</v>
      </c>
      <c r="AK1931" t="s">
        <v>18391</v>
      </c>
      <c r="AL1931">
        <v>92065</v>
      </c>
      <c r="AM1931" t="s">
        <v>18392</v>
      </c>
      <c r="AN1931" t="s">
        <v>18393</v>
      </c>
    </row>
    <row r="1932" spans="1:40" ht="43.2" x14ac:dyDescent="0.3">
      <c r="A1932" t="s">
        <v>9415</v>
      </c>
      <c r="B1932" s="2" t="s">
        <v>15</v>
      </c>
      <c r="C1932" s="3">
        <v>40120</v>
      </c>
      <c r="D1932" t="s">
        <v>193</v>
      </c>
      <c r="E1932" t="s">
        <v>954</v>
      </c>
      <c r="F1932" t="s">
        <v>955</v>
      </c>
      <c r="G1932" t="s">
        <v>956</v>
      </c>
      <c r="H1932" s="2" t="s">
        <v>957</v>
      </c>
      <c r="I1932" s="2" t="s">
        <v>139</v>
      </c>
      <c r="J1932" s="1" t="s">
        <v>9416</v>
      </c>
      <c r="K1932" s="1">
        <f t="shared" si="135"/>
        <v>1</v>
      </c>
      <c r="L1932" s="1">
        <f t="shared" si="135"/>
        <v>0</v>
      </c>
      <c r="M1932" s="1">
        <f t="shared" si="135"/>
        <v>0</v>
      </c>
      <c r="N1932" s="1">
        <f t="shared" si="135"/>
        <v>0</v>
      </c>
      <c r="O1932" s="1">
        <f t="shared" si="136"/>
        <v>1</v>
      </c>
      <c r="P1932" s="1" t="s">
        <v>18346</v>
      </c>
      <c r="Q1932" s="1">
        <v>50</v>
      </c>
      <c r="R1932" s="1">
        <v>80</v>
      </c>
      <c r="S1932" s="9">
        <f t="shared" si="138"/>
        <v>50</v>
      </c>
      <c r="T1932" s="3">
        <v>44562</v>
      </c>
      <c r="U1932" s="8" t="s">
        <v>7910</v>
      </c>
      <c r="V1932" s="3">
        <v>44562</v>
      </c>
      <c r="W1932" s="8" t="s">
        <v>1111</v>
      </c>
      <c r="X1932" s="8">
        <v>15.3</v>
      </c>
      <c r="Y1932" s="10">
        <f t="shared" si="137"/>
        <v>765</v>
      </c>
      <c r="Z1932" s="10">
        <f>IFERROR(INDEX(EFs!B:B,MATCH(P1932,EFs!A:A,0))*Dataset!Y1932/1000,0)</f>
        <v>0.69492058456500005</v>
      </c>
      <c r="AA1932">
        <v>32.879537999999997</v>
      </c>
      <c r="AB1932">
        <v>-117.161181</v>
      </c>
      <c r="AC1932">
        <v>1</v>
      </c>
      <c r="AD1932" t="s">
        <v>18408</v>
      </c>
      <c r="AF1932" t="s">
        <v>18538</v>
      </c>
      <c r="AI1932" t="s">
        <v>18389</v>
      </c>
      <c r="AJ1932" t="s">
        <v>18390</v>
      </c>
      <c r="AK1932" t="s">
        <v>18391</v>
      </c>
      <c r="AL1932">
        <v>92121</v>
      </c>
      <c r="AM1932" t="s">
        <v>18392</v>
      </c>
      <c r="AN1932" t="s">
        <v>18397</v>
      </c>
    </row>
    <row r="1933" spans="1:40" ht="43.2" x14ac:dyDescent="0.3">
      <c r="A1933" t="s">
        <v>9417</v>
      </c>
      <c r="B1933" s="2" t="s">
        <v>15</v>
      </c>
      <c r="C1933" s="3">
        <v>40123</v>
      </c>
      <c r="D1933" t="s">
        <v>193</v>
      </c>
      <c r="E1933" t="s">
        <v>9418</v>
      </c>
      <c r="F1933" t="s">
        <v>9419</v>
      </c>
      <c r="G1933" t="s">
        <v>9420</v>
      </c>
      <c r="H1933" s="2" t="s">
        <v>1436</v>
      </c>
      <c r="I1933" s="2" t="s">
        <v>98</v>
      </c>
      <c r="J1933" s="1" t="s">
        <v>9421</v>
      </c>
      <c r="K1933" s="1">
        <f t="shared" si="135"/>
        <v>0</v>
      </c>
      <c r="L1933" s="1">
        <f t="shared" si="135"/>
        <v>0</v>
      </c>
      <c r="M1933" s="1">
        <f t="shared" si="135"/>
        <v>0</v>
      </c>
      <c r="N1933" s="1">
        <f t="shared" si="135"/>
        <v>0</v>
      </c>
      <c r="O1933" s="1">
        <f t="shared" si="136"/>
        <v>0</v>
      </c>
      <c r="P1933" s="1" t="s">
        <v>18352</v>
      </c>
      <c r="Q1933" s="1">
        <v>100</v>
      </c>
      <c r="R1933" s="1">
        <v>147</v>
      </c>
      <c r="S1933" s="9">
        <f t="shared" si="138"/>
        <v>100</v>
      </c>
      <c r="T1933" s="3">
        <v>44556</v>
      </c>
      <c r="U1933" s="8" t="s">
        <v>9422</v>
      </c>
      <c r="V1933" s="3">
        <v>44756</v>
      </c>
      <c r="W1933" s="8" t="s">
        <v>9423</v>
      </c>
      <c r="X1933" s="8">
        <v>8.6</v>
      </c>
      <c r="Y1933" s="10">
        <f t="shared" si="137"/>
        <v>860</v>
      </c>
      <c r="Z1933" s="10">
        <f>IFERROR(INDEX(EFs!B:B,MATCH(P1933,EFs!A:A,0))*Dataset!Y1933/1000,0)</f>
        <v>0</v>
      </c>
      <c r="AA1933">
        <v>33.160809999999998</v>
      </c>
      <c r="AB1933">
        <v>-117.35181300000001</v>
      </c>
      <c r="AC1933">
        <v>1</v>
      </c>
      <c r="AD1933" t="s">
        <v>18387</v>
      </c>
      <c r="AE1933">
        <v>2778</v>
      </c>
      <c r="AF1933" t="s">
        <v>18637</v>
      </c>
      <c r="AI1933" t="s">
        <v>18509</v>
      </c>
      <c r="AJ1933" t="s">
        <v>18390</v>
      </c>
      <c r="AK1933" t="s">
        <v>18391</v>
      </c>
      <c r="AL1933">
        <v>92008</v>
      </c>
      <c r="AM1933" t="s">
        <v>18392</v>
      </c>
      <c r="AN1933" t="s">
        <v>18393</v>
      </c>
    </row>
    <row r="1934" spans="1:40" ht="43.2" x14ac:dyDescent="0.3">
      <c r="A1934" t="s">
        <v>9424</v>
      </c>
      <c r="B1934" s="2" t="s">
        <v>15</v>
      </c>
      <c r="C1934" s="3">
        <v>40133</v>
      </c>
      <c r="D1934" t="s">
        <v>193</v>
      </c>
      <c r="E1934" t="s">
        <v>9425</v>
      </c>
      <c r="F1934" t="s">
        <v>9426</v>
      </c>
      <c r="G1934" t="s">
        <v>9427</v>
      </c>
      <c r="H1934" s="2" t="s">
        <v>106</v>
      </c>
      <c r="I1934" s="2" t="s">
        <v>107</v>
      </c>
      <c r="J1934" s="1" t="s">
        <v>9428</v>
      </c>
      <c r="K1934" s="1">
        <f t="shared" si="135"/>
        <v>1</v>
      </c>
      <c r="L1934" s="1">
        <f t="shared" si="135"/>
        <v>0</v>
      </c>
      <c r="M1934" s="1">
        <f t="shared" si="135"/>
        <v>0</v>
      </c>
      <c r="N1934" s="1">
        <f t="shared" si="135"/>
        <v>0</v>
      </c>
      <c r="O1934" s="1">
        <f t="shared" si="136"/>
        <v>1</v>
      </c>
      <c r="P1934" s="1" t="s">
        <v>18346</v>
      </c>
      <c r="Q1934" s="1">
        <v>250</v>
      </c>
      <c r="R1934" s="1">
        <v>385</v>
      </c>
      <c r="S1934" s="9">
        <f t="shared" si="138"/>
        <v>250</v>
      </c>
      <c r="T1934" s="3">
        <v>44456</v>
      </c>
      <c r="U1934" s="8" t="s">
        <v>1863</v>
      </c>
      <c r="V1934" s="3">
        <v>44456</v>
      </c>
      <c r="W1934" s="8" t="s">
        <v>9429</v>
      </c>
      <c r="X1934" s="8">
        <v>0.5</v>
      </c>
      <c r="Y1934" s="10">
        <f t="shared" si="137"/>
        <v>125</v>
      </c>
      <c r="Z1934" s="10">
        <f>IFERROR(INDEX(EFs!B:B,MATCH(P1934,EFs!A:A,0))*Dataset!Y1934/1000,0)</f>
        <v>0.113549115125</v>
      </c>
      <c r="AA1934">
        <v>32.806339000000001</v>
      </c>
      <c r="AB1934">
        <v>-117.149702</v>
      </c>
      <c r="AC1934">
        <v>1</v>
      </c>
      <c r="AD1934" t="s">
        <v>18387</v>
      </c>
      <c r="AE1934">
        <v>3455</v>
      </c>
      <c r="AF1934" t="s">
        <v>18516</v>
      </c>
      <c r="AI1934" t="s">
        <v>18389</v>
      </c>
      <c r="AJ1934" t="s">
        <v>18390</v>
      </c>
      <c r="AK1934" t="s">
        <v>18391</v>
      </c>
      <c r="AL1934">
        <v>92123</v>
      </c>
      <c r="AM1934" t="s">
        <v>18392</v>
      </c>
      <c r="AN1934" t="s">
        <v>18393</v>
      </c>
    </row>
    <row r="1935" spans="1:40" ht="43.2" x14ac:dyDescent="0.3">
      <c r="A1935" t="s">
        <v>9430</v>
      </c>
      <c r="B1935" s="2" t="s">
        <v>15</v>
      </c>
      <c r="C1935" s="3">
        <v>40154</v>
      </c>
      <c r="D1935" t="s">
        <v>193</v>
      </c>
      <c r="E1935" t="s">
        <v>852</v>
      </c>
      <c r="F1935" t="s">
        <v>3738</v>
      </c>
      <c r="G1935" t="s">
        <v>9431</v>
      </c>
      <c r="H1935" s="2" t="s">
        <v>298</v>
      </c>
      <c r="I1935" s="2" t="s">
        <v>84</v>
      </c>
      <c r="J1935" s="1" t="s">
        <v>9432</v>
      </c>
      <c r="K1935" s="1">
        <f t="shared" si="135"/>
        <v>1</v>
      </c>
      <c r="L1935" s="1">
        <f t="shared" si="135"/>
        <v>0</v>
      </c>
      <c r="M1935" s="1">
        <f t="shared" si="135"/>
        <v>0</v>
      </c>
      <c r="N1935" s="1">
        <f t="shared" si="135"/>
        <v>0</v>
      </c>
      <c r="O1935" s="1">
        <f t="shared" si="136"/>
        <v>1</v>
      </c>
      <c r="P1935" s="1" t="s">
        <v>18346</v>
      </c>
      <c r="Q1935" s="1" t="s">
        <v>18355</v>
      </c>
      <c r="R1935" s="1">
        <v>602</v>
      </c>
      <c r="S1935" s="9">
        <f t="shared" si="138"/>
        <v>448.91140000000001</v>
      </c>
      <c r="T1935" s="3">
        <v>44561</v>
      </c>
      <c r="U1935" s="8" t="s">
        <v>9433</v>
      </c>
      <c r="V1935" s="3">
        <v>44561</v>
      </c>
      <c r="W1935" s="8" t="s">
        <v>9434</v>
      </c>
      <c r="X1935" s="8">
        <v>6</v>
      </c>
      <c r="Y1935" s="10">
        <f t="shared" si="137"/>
        <v>2693.4684000000002</v>
      </c>
      <c r="Z1935" s="10">
        <f>IFERROR(INDEX(EFs!B:B,MATCH(P1935,EFs!A:A,0))*Dataset!Y1935/1000,0)</f>
        <v>2.446727627497197</v>
      </c>
      <c r="AA1935">
        <v>32.724052</v>
      </c>
      <c r="AB1935">
        <v>-116.967747</v>
      </c>
      <c r="AC1935">
        <v>1</v>
      </c>
      <c r="AD1935" t="s">
        <v>18387</v>
      </c>
      <c r="AE1935">
        <v>2554</v>
      </c>
      <c r="AF1935" t="s">
        <v>18799</v>
      </c>
      <c r="AI1935" t="s">
        <v>18446</v>
      </c>
      <c r="AJ1935" t="s">
        <v>18390</v>
      </c>
      <c r="AK1935" t="s">
        <v>18391</v>
      </c>
      <c r="AL1935">
        <v>91978</v>
      </c>
      <c r="AM1935" t="s">
        <v>18392</v>
      </c>
      <c r="AN1935" t="s">
        <v>18393</v>
      </c>
    </row>
    <row r="1936" spans="1:40" ht="43.2" x14ac:dyDescent="0.3">
      <c r="A1936" t="s">
        <v>9435</v>
      </c>
      <c r="B1936" s="2" t="s">
        <v>15</v>
      </c>
      <c r="C1936" s="3">
        <v>40154</v>
      </c>
      <c r="D1936" t="s">
        <v>193</v>
      </c>
      <c r="E1936" t="s">
        <v>9436</v>
      </c>
      <c r="F1936" t="s">
        <v>9437</v>
      </c>
      <c r="G1936" t="s">
        <v>9438</v>
      </c>
      <c r="H1936" s="2" t="s">
        <v>781</v>
      </c>
      <c r="I1936" s="2" t="s">
        <v>782</v>
      </c>
      <c r="J1936" s="1" t="s">
        <v>9439</v>
      </c>
      <c r="K1936" s="1">
        <f t="shared" si="135"/>
        <v>1</v>
      </c>
      <c r="L1936" s="1">
        <f t="shared" si="135"/>
        <v>0</v>
      </c>
      <c r="M1936" s="1">
        <f t="shared" si="135"/>
        <v>0</v>
      </c>
      <c r="N1936" s="1">
        <f t="shared" si="135"/>
        <v>0</v>
      </c>
      <c r="O1936" s="1">
        <f t="shared" si="136"/>
        <v>1</v>
      </c>
      <c r="P1936" s="1" t="s">
        <v>18346</v>
      </c>
      <c r="Q1936" s="1">
        <v>810</v>
      </c>
      <c r="R1936" s="1">
        <v>1207</v>
      </c>
      <c r="S1936" s="9">
        <f t="shared" si="138"/>
        <v>810</v>
      </c>
      <c r="T1936" s="3">
        <v>44544</v>
      </c>
      <c r="U1936" s="8" t="s">
        <v>9440</v>
      </c>
      <c r="V1936" s="3">
        <v>44544</v>
      </c>
      <c r="W1936" s="8" t="s">
        <v>1990</v>
      </c>
      <c r="X1936" s="8">
        <v>2.1</v>
      </c>
      <c r="Y1936" s="10">
        <f t="shared" si="137"/>
        <v>1701</v>
      </c>
      <c r="Z1936" s="10">
        <f>IFERROR(INDEX(EFs!B:B,MATCH(P1936,EFs!A:A,0))*Dataset!Y1936/1000,0)</f>
        <v>1.5451763586209999</v>
      </c>
      <c r="AA1936">
        <v>32.883659000000002</v>
      </c>
      <c r="AB1936">
        <v>-117.20610600000001</v>
      </c>
      <c r="AC1936">
        <v>1</v>
      </c>
      <c r="AD1936" t="s">
        <v>18387</v>
      </c>
      <c r="AE1936">
        <v>4830</v>
      </c>
      <c r="AF1936" t="s">
        <v>18782</v>
      </c>
      <c r="AI1936" t="s">
        <v>18389</v>
      </c>
      <c r="AJ1936" t="s">
        <v>18390</v>
      </c>
      <c r="AK1936" t="s">
        <v>18391</v>
      </c>
      <c r="AL1936">
        <v>92121</v>
      </c>
      <c r="AM1936" t="s">
        <v>18392</v>
      </c>
      <c r="AN1936" t="s">
        <v>18393</v>
      </c>
    </row>
    <row r="1937" spans="1:40" ht="43.2" x14ac:dyDescent="0.3">
      <c r="A1937" t="s">
        <v>9441</v>
      </c>
      <c r="B1937" s="2" t="s">
        <v>15</v>
      </c>
      <c r="C1937" s="3">
        <v>40157</v>
      </c>
      <c r="D1937" t="s">
        <v>193</v>
      </c>
      <c r="E1937" t="s">
        <v>9442</v>
      </c>
      <c r="F1937" t="s">
        <v>9443</v>
      </c>
      <c r="G1937" t="s">
        <v>9444</v>
      </c>
      <c r="H1937" s="2" t="s">
        <v>781</v>
      </c>
      <c r="I1937" s="2" t="s">
        <v>782</v>
      </c>
      <c r="J1937" s="1" t="s">
        <v>9445</v>
      </c>
      <c r="K1937" s="1">
        <f t="shared" si="135"/>
        <v>1</v>
      </c>
      <c r="L1937" s="1">
        <f t="shared" si="135"/>
        <v>0</v>
      </c>
      <c r="M1937" s="1">
        <f t="shared" si="135"/>
        <v>0</v>
      </c>
      <c r="N1937" s="1">
        <f t="shared" si="135"/>
        <v>0</v>
      </c>
      <c r="O1937" s="1">
        <f t="shared" si="136"/>
        <v>1</v>
      </c>
      <c r="P1937" s="1" t="s">
        <v>18346</v>
      </c>
      <c r="Q1937" s="1">
        <v>810</v>
      </c>
      <c r="R1937" s="1">
        <v>1207</v>
      </c>
      <c r="S1937" s="9">
        <f t="shared" si="138"/>
        <v>810</v>
      </c>
      <c r="T1937" s="3">
        <v>44405</v>
      </c>
      <c r="U1937" s="8" t="s">
        <v>9446</v>
      </c>
      <c r="V1937" s="3">
        <v>44405</v>
      </c>
      <c r="W1937" s="8" t="s">
        <v>1027</v>
      </c>
      <c r="X1937" s="8">
        <v>5.0999999999999996</v>
      </c>
      <c r="Y1937" s="10">
        <f t="shared" si="137"/>
        <v>4131</v>
      </c>
      <c r="Z1937" s="10">
        <f>IFERROR(INDEX(EFs!B:B,MATCH(P1937,EFs!A:A,0))*Dataset!Y1937/1000,0)</f>
        <v>3.7525711566509998</v>
      </c>
      <c r="AA1937">
        <v>32.892879999999998</v>
      </c>
      <c r="AB1937">
        <v>-117.222967</v>
      </c>
      <c r="AC1937">
        <v>1</v>
      </c>
      <c r="AD1937" t="s">
        <v>18387</v>
      </c>
      <c r="AE1937">
        <v>10300</v>
      </c>
      <c r="AF1937" t="s">
        <v>18845</v>
      </c>
      <c r="AI1937" t="s">
        <v>18389</v>
      </c>
      <c r="AJ1937" t="s">
        <v>18390</v>
      </c>
      <c r="AK1937" t="s">
        <v>18391</v>
      </c>
      <c r="AL1937">
        <v>92121</v>
      </c>
      <c r="AM1937" t="s">
        <v>18392</v>
      </c>
      <c r="AN1937" t="s">
        <v>18393</v>
      </c>
    </row>
    <row r="1938" spans="1:40" ht="57.6" x14ac:dyDescent="0.3">
      <c r="A1938" t="s">
        <v>9447</v>
      </c>
      <c r="B1938" s="2" t="s">
        <v>15</v>
      </c>
      <c r="C1938" s="3">
        <v>40164</v>
      </c>
      <c r="D1938" t="s">
        <v>193</v>
      </c>
      <c r="E1938" t="s">
        <v>1444</v>
      </c>
      <c r="F1938" t="s">
        <v>1445</v>
      </c>
      <c r="G1938" t="s">
        <v>1446</v>
      </c>
      <c r="H1938" s="2" t="s">
        <v>106</v>
      </c>
      <c r="I1938" s="2" t="s">
        <v>107</v>
      </c>
      <c r="J1938" s="1" t="s">
        <v>9448</v>
      </c>
      <c r="K1938" s="1">
        <f t="shared" si="135"/>
        <v>1</v>
      </c>
      <c r="L1938" s="1">
        <f t="shared" si="135"/>
        <v>0</v>
      </c>
      <c r="M1938" s="1">
        <f t="shared" si="135"/>
        <v>0</v>
      </c>
      <c r="N1938" s="1">
        <f t="shared" si="135"/>
        <v>0</v>
      </c>
      <c r="O1938" s="1">
        <f t="shared" si="136"/>
        <v>1</v>
      </c>
      <c r="P1938" s="1" t="s">
        <v>18346</v>
      </c>
      <c r="Q1938" s="1">
        <v>1250</v>
      </c>
      <c r="R1938" s="1">
        <v>2328</v>
      </c>
      <c r="S1938" s="9">
        <f t="shared" si="138"/>
        <v>1250</v>
      </c>
      <c r="T1938" s="8"/>
      <c r="U1938" s="8"/>
      <c r="V1938" s="8"/>
      <c r="W1938" s="8"/>
      <c r="X1938" s="8"/>
      <c r="Y1938" s="10">
        <f t="shared" si="137"/>
        <v>0</v>
      </c>
      <c r="Z1938" s="10">
        <f>IFERROR(INDEX(EFs!B:B,MATCH(P1938,EFs!A:A,0))*Dataset!Y1938/1000,0)</f>
        <v>0</v>
      </c>
      <c r="AA1938">
        <v>32.833888000000002</v>
      </c>
      <c r="AB1938">
        <v>-117.130578</v>
      </c>
      <c r="AC1938">
        <v>1</v>
      </c>
      <c r="AD1938" t="s">
        <v>18394</v>
      </c>
      <c r="AE1938">
        <v>5555</v>
      </c>
      <c r="AF1938" t="s">
        <v>18581</v>
      </c>
      <c r="AG1938" t="s">
        <v>18582</v>
      </c>
      <c r="AH1938">
        <v>10</v>
      </c>
      <c r="AI1938" t="s">
        <v>18389</v>
      </c>
      <c r="AJ1938" t="s">
        <v>18390</v>
      </c>
      <c r="AK1938" t="s">
        <v>18391</v>
      </c>
      <c r="AL1938">
        <v>92123</v>
      </c>
      <c r="AM1938" t="s">
        <v>18392</v>
      </c>
      <c r="AN1938" t="s">
        <v>18397</v>
      </c>
    </row>
    <row r="1939" spans="1:40" ht="43.2" x14ac:dyDescent="0.3">
      <c r="A1939" t="s">
        <v>9449</v>
      </c>
      <c r="B1939" s="2" t="s">
        <v>15</v>
      </c>
      <c r="C1939" s="3">
        <v>40178</v>
      </c>
      <c r="D1939" t="s">
        <v>16</v>
      </c>
      <c r="E1939" t="s">
        <v>422</v>
      </c>
      <c r="F1939" t="s">
        <v>8428</v>
      </c>
      <c r="G1939" t="s">
        <v>8429</v>
      </c>
      <c r="H1939" s="2" t="s">
        <v>781</v>
      </c>
      <c r="I1939" s="2" t="s">
        <v>782</v>
      </c>
      <c r="J1939" s="1" t="s">
        <v>9450</v>
      </c>
      <c r="K1939" s="1">
        <f t="shared" si="135"/>
        <v>0</v>
      </c>
      <c r="L1939" s="1">
        <f t="shared" si="135"/>
        <v>0</v>
      </c>
      <c r="M1939" s="1">
        <f t="shared" si="135"/>
        <v>1</v>
      </c>
      <c r="N1939" s="1">
        <f t="shared" si="135"/>
        <v>0</v>
      </c>
      <c r="O1939" s="1">
        <f t="shared" si="136"/>
        <v>1</v>
      </c>
      <c r="P1939" s="1" t="s">
        <v>18348</v>
      </c>
      <c r="Q1939" s="1">
        <v>689</v>
      </c>
      <c r="R1939" s="1">
        <v>924</v>
      </c>
      <c r="S1939" s="9">
        <f t="shared" si="138"/>
        <v>689</v>
      </c>
      <c r="T1939" s="3">
        <v>44404</v>
      </c>
      <c r="U1939" s="8" t="s">
        <v>9451</v>
      </c>
      <c r="V1939" s="3">
        <v>44404</v>
      </c>
      <c r="W1939" s="8" t="s">
        <v>9452</v>
      </c>
      <c r="X1939" s="8">
        <v>5.8</v>
      </c>
      <c r="Y1939" s="10">
        <f t="shared" si="137"/>
        <v>3996.2</v>
      </c>
      <c r="Z1939" s="10">
        <f>IFERROR(INDEX(EFs!B:B,MATCH(P1939,EFs!A:A,0))*Dataset!Y1939/1000,0)</f>
        <v>2.9022631042677998</v>
      </c>
      <c r="AA1939">
        <v>32.876300000000001</v>
      </c>
      <c r="AB1939">
        <v>-117.166375</v>
      </c>
      <c r="AC1939">
        <v>1</v>
      </c>
      <c r="AD1939" t="s">
        <v>18387</v>
      </c>
      <c r="AE1939">
        <v>6875</v>
      </c>
      <c r="AF1939" t="s">
        <v>18681</v>
      </c>
      <c r="AI1939" t="s">
        <v>18389</v>
      </c>
      <c r="AJ1939" t="s">
        <v>18390</v>
      </c>
      <c r="AK1939" t="s">
        <v>18391</v>
      </c>
      <c r="AL1939">
        <v>92121</v>
      </c>
      <c r="AM1939" t="s">
        <v>18392</v>
      </c>
      <c r="AN1939" t="s">
        <v>18393</v>
      </c>
    </row>
    <row r="1940" spans="1:40" ht="43.2" x14ac:dyDescent="0.3">
      <c r="A1940" t="s">
        <v>9453</v>
      </c>
      <c r="B1940" s="2" t="s">
        <v>15</v>
      </c>
      <c r="C1940" s="3">
        <v>40025</v>
      </c>
      <c r="D1940" t="s">
        <v>16</v>
      </c>
      <c r="E1940" t="s">
        <v>8493</v>
      </c>
      <c r="F1940" t="s">
        <v>8494</v>
      </c>
      <c r="G1940" t="s">
        <v>8495</v>
      </c>
      <c r="H1940" s="2" t="s">
        <v>97</v>
      </c>
      <c r="I1940" s="2" t="s">
        <v>98</v>
      </c>
      <c r="J1940" s="1" t="s">
        <v>9454</v>
      </c>
      <c r="K1940" s="1">
        <f t="shared" si="135"/>
        <v>1</v>
      </c>
      <c r="L1940" s="1">
        <f t="shared" si="135"/>
        <v>0</v>
      </c>
      <c r="M1940" s="1">
        <f t="shared" si="135"/>
        <v>0</v>
      </c>
      <c r="N1940" s="1">
        <f t="shared" si="135"/>
        <v>0</v>
      </c>
      <c r="O1940" s="1">
        <f t="shared" si="136"/>
        <v>1</v>
      </c>
      <c r="P1940" s="1" t="s">
        <v>18346</v>
      </c>
      <c r="Q1940" s="1">
        <v>600</v>
      </c>
      <c r="R1940" s="1">
        <v>900</v>
      </c>
      <c r="S1940" s="9">
        <f t="shared" si="138"/>
        <v>600</v>
      </c>
      <c r="T1940" s="3">
        <v>44645</v>
      </c>
      <c r="U1940" s="8" t="s">
        <v>9455</v>
      </c>
      <c r="V1940" s="3">
        <v>44645</v>
      </c>
      <c r="W1940" s="8" t="s">
        <v>9456</v>
      </c>
      <c r="X1940" s="8">
        <v>3</v>
      </c>
      <c r="Y1940" s="10">
        <f t="shared" si="137"/>
        <v>1800</v>
      </c>
      <c r="Z1940" s="10">
        <f>IFERROR(INDEX(EFs!B:B,MATCH(P1940,EFs!A:A,0))*Dataset!Y1940/1000,0)</f>
        <v>1.6351072578000001</v>
      </c>
      <c r="AA1940">
        <v>33.184334</v>
      </c>
      <c r="AB1940">
        <v>-117.29181699999999</v>
      </c>
      <c r="AC1940">
        <v>1</v>
      </c>
      <c r="AD1940" t="s">
        <v>18387</v>
      </c>
      <c r="AE1940">
        <v>4002</v>
      </c>
      <c r="AF1940" t="s">
        <v>19029</v>
      </c>
      <c r="AI1940" t="s">
        <v>18410</v>
      </c>
      <c r="AJ1940" t="s">
        <v>18390</v>
      </c>
      <c r="AK1940" t="s">
        <v>18391</v>
      </c>
      <c r="AL1940">
        <v>92056</v>
      </c>
      <c r="AM1940" t="s">
        <v>18392</v>
      </c>
      <c r="AN1940" t="s">
        <v>18393</v>
      </c>
    </row>
    <row r="1941" spans="1:40" ht="57.6" x14ac:dyDescent="0.3">
      <c r="A1941" t="s">
        <v>9457</v>
      </c>
      <c r="B1941" s="2" t="s">
        <v>15</v>
      </c>
      <c r="C1941" s="3">
        <v>40025</v>
      </c>
      <c r="D1941" t="s">
        <v>16</v>
      </c>
      <c r="E1941" t="s">
        <v>4993</v>
      </c>
      <c r="F1941" t="s">
        <v>9458</v>
      </c>
      <c r="G1941" t="s">
        <v>9459</v>
      </c>
      <c r="H1941" s="2" t="s">
        <v>283</v>
      </c>
      <c r="I1941" s="2" t="s">
        <v>46</v>
      </c>
      <c r="J1941" s="1" t="s">
        <v>9460</v>
      </c>
      <c r="K1941" s="1">
        <f t="shared" si="135"/>
        <v>1</v>
      </c>
      <c r="L1941" s="1">
        <f t="shared" si="135"/>
        <v>0</v>
      </c>
      <c r="M1941" s="1">
        <f t="shared" si="135"/>
        <v>0</v>
      </c>
      <c r="N1941" s="1">
        <f t="shared" si="135"/>
        <v>0</v>
      </c>
      <c r="O1941" s="1">
        <f t="shared" si="136"/>
        <v>1</v>
      </c>
      <c r="P1941" s="1" t="s">
        <v>18346</v>
      </c>
      <c r="Q1941" s="1">
        <v>650</v>
      </c>
      <c r="R1941" s="1">
        <v>1030</v>
      </c>
      <c r="S1941" s="9">
        <f t="shared" si="138"/>
        <v>650</v>
      </c>
      <c r="T1941" s="3">
        <v>44693</v>
      </c>
      <c r="U1941" s="8" t="s">
        <v>9461</v>
      </c>
      <c r="V1941" s="3">
        <v>44693</v>
      </c>
      <c r="W1941" s="8" t="s">
        <v>9462</v>
      </c>
      <c r="X1941" s="8">
        <v>3.1</v>
      </c>
      <c r="Y1941" s="10">
        <f t="shared" si="137"/>
        <v>2015</v>
      </c>
      <c r="Z1941" s="10">
        <f>IFERROR(INDEX(EFs!B:B,MATCH(P1941,EFs!A:A,0))*Dataset!Y1941/1000,0)</f>
        <v>1.8304117358149998</v>
      </c>
      <c r="AA1941">
        <v>32.724102999999999</v>
      </c>
      <c r="AB1941">
        <v>-117.170912</v>
      </c>
      <c r="AC1941">
        <v>0.5</v>
      </c>
      <c r="AD1941" t="s">
        <v>18422</v>
      </c>
      <c r="AI1941" t="s">
        <v>18389</v>
      </c>
      <c r="AJ1941" t="s">
        <v>18390</v>
      </c>
      <c r="AK1941" t="s">
        <v>18391</v>
      </c>
      <c r="AL1941">
        <v>92101</v>
      </c>
      <c r="AM1941" t="s">
        <v>18392</v>
      </c>
      <c r="AN1941" t="s">
        <v>18397</v>
      </c>
    </row>
    <row r="1942" spans="1:40" ht="57.6" x14ac:dyDescent="0.3">
      <c r="A1942" t="s">
        <v>9463</v>
      </c>
      <c r="B1942" s="2" t="s">
        <v>15</v>
      </c>
      <c r="C1942" s="3">
        <v>40025</v>
      </c>
      <c r="D1942" t="s">
        <v>16</v>
      </c>
      <c r="E1942" t="s">
        <v>8493</v>
      </c>
      <c r="F1942" t="s">
        <v>8494</v>
      </c>
      <c r="G1942" t="s">
        <v>8495</v>
      </c>
      <c r="H1942" s="2" t="s">
        <v>97</v>
      </c>
      <c r="I1942" s="2" t="s">
        <v>98</v>
      </c>
      <c r="J1942" s="1" t="s">
        <v>9464</v>
      </c>
      <c r="K1942" s="1">
        <f t="shared" si="135"/>
        <v>1</v>
      </c>
      <c r="L1942" s="1">
        <f t="shared" si="135"/>
        <v>0</v>
      </c>
      <c r="M1942" s="1">
        <f t="shared" si="135"/>
        <v>0</v>
      </c>
      <c r="N1942" s="1">
        <f t="shared" si="135"/>
        <v>0</v>
      </c>
      <c r="O1942" s="1">
        <f t="shared" si="136"/>
        <v>1</v>
      </c>
      <c r="P1942" s="1" t="s">
        <v>18346</v>
      </c>
      <c r="Q1942" s="1">
        <v>800</v>
      </c>
      <c r="R1942" s="1">
        <v>1199</v>
      </c>
      <c r="S1942" s="9">
        <f t="shared" si="138"/>
        <v>800</v>
      </c>
      <c r="T1942" s="3">
        <v>44645</v>
      </c>
      <c r="U1942" s="8" t="s">
        <v>9465</v>
      </c>
      <c r="V1942" s="3">
        <v>44645</v>
      </c>
      <c r="W1942" s="8" t="s">
        <v>9466</v>
      </c>
      <c r="X1942" s="8">
        <v>2</v>
      </c>
      <c r="Y1942" s="10">
        <f t="shared" si="137"/>
        <v>1600</v>
      </c>
      <c r="Z1942" s="10">
        <f>IFERROR(INDEX(EFs!B:B,MATCH(P1942,EFs!A:A,0))*Dataset!Y1942/1000,0)</f>
        <v>1.4534286736000002</v>
      </c>
      <c r="AA1942">
        <v>33.184334</v>
      </c>
      <c r="AB1942">
        <v>-117.29181699999999</v>
      </c>
      <c r="AC1942">
        <v>1</v>
      </c>
      <c r="AD1942" t="s">
        <v>18387</v>
      </c>
      <c r="AE1942">
        <v>4002</v>
      </c>
      <c r="AF1942" t="s">
        <v>19029</v>
      </c>
      <c r="AI1942" t="s">
        <v>18410</v>
      </c>
      <c r="AJ1942" t="s">
        <v>18390</v>
      </c>
      <c r="AK1942" t="s">
        <v>18391</v>
      </c>
      <c r="AL1942">
        <v>92056</v>
      </c>
      <c r="AM1942" t="s">
        <v>18392</v>
      </c>
      <c r="AN1942" t="s">
        <v>18393</v>
      </c>
    </row>
    <row r="1943" spans="1:40" ht="43.2" x14ac:dyDescent="0.3">
      <c r="A1943" t="s">
        <v>9467</v>
      </c>
      <c r="B1943" s="2" t="s">
        <v>15</v>
      </c>
      <c r="C1943" s="3">
        <v>40025</v>
      </c>
      <c r="D1943" t="s">
        <v>16</v>
      </c>
      <c r="E1943" t="s">
        <v>9468</v>
      </c>
      <c r="G1943" t="s">
        <v>9469</v>
      </c>
      <c r="H1943" s="2" t="s">
        <v>610</v>
      </c>
      <c r="I1943" s="2" t="s">
        <v>30</v>
      </c>
      <c r="J1943" s="1" t="s">
        <v>9470</v>
      </c>
      <c r="K1943" s="1">
        <f t="shared" si="135"/>
        <v>1</v>
      </c>
      <c r="L1943" s="1">
        <f t="shared" si="135"/>
        <v>0</v>
      </c>
      <c r="M1943" s="1">
        <f t="shared" si="135"/>
        <v>0</v>
      </c>
      <c r="N1943" s="1">
        <f t="shared" si="135"/>
        <v>0</v>
      </c>
      <c r="O1943" s="1">
        <f t="shared" si="136"/>
        <v>1</v>
      </c>
      <c r="P1943" s="1" t="s">
        <v>18346</v>
      </c>
      <c r="Q1943" s="1">
        <v>148</v>
      </c>
      <c r="R1943" s="1">
        <v>211</v>
      </c>
      <c r="S1943" s="9">
        <f t="shared" si="138"/>
        <v>148</v>
      </c>
      <c r="T1943" s="3">
        <v>44481</v>
      </c>
      <c r="U1943" s="8" t="s">
        <v>9471</v>
      </c>
      <c r="V1943" s="3">
        <v>44481</v>
      </c>
      <c r="W1943" s="8" t="s">
        <v>9472</v>
      </c>
      <c r="X1943" s="8">
        <v>4.4000000000000004</v>
      </c>
      <c r="Y1943" s="10">
        <f t="shared" si="137"/>
        <v>651.20000000000005</v>
      </c>
      <c r="Z1943" s="10">
        <f>IFERROR(INDEX(EFs!B:B,MATCH(P1943,EFs!A:A,0))*Dataset!Y1943/1000,0)</f>
        <v>0.59154547015520009</v>
      </c>
      <c r="AA1943">
        <v>33.019494999999999</v>
      </c>
      <c r="AB1943">
        <v>-117.099407</v>
      </c>
      <c r="AC1943">
        <v>1</v>
      </c>
      <c r="AD1943" t="s">
        <v>18387</v>
      </c>
      <c r="AE1943">
        <v>17096</v>
      </c>
      <c r="AF1943" t="s">
        <v>18808</v>
      </c>
      <c r="AI1943" t="s">
        <v>18389</v>
      </c>
      <c r="AJ1943" t="s">
        <v>18390</v>
      </c>
      <c r="AK1943" t="s">
        <v>18391</v>
      </c>
      <c r="AL1943">
        <v>92127</v>
      </c>
      <c r="AM1943" t="s">
        <v>18392</v>
      </c>
      <c r="AN1943" t="s">
        <v>18407</v>
      </c>
    </row>
    <row r="1944" spans="1:40" ht="57.6" x14ac:dyDescent="0.3">
      <c r="A1944" t="s">
        <v>9473</v>
      </c>
      <c r="B1944" s="2" t="s">
        <v>15</v>
      </c>
      <c r="C1944" s="3">
        <v>40025</v>
      </c>
      <c r="D1944" t="s">
        <v>16</v>
      </c>
      <c r="E1944" t="s">
        <v>9474</v>
      </c>
      <c r="F1944" t="s">
        <v>559</v>
      </c>
      <c r="G1944" t="s">
        <v>9475</v>
      </c>
      <c r="H1944" s="2" t="s">
        <v>351</v>
      </c>
      <c r="I1944" s="2" t="s">
        <v>92</v>
      </c>
      <c r="J1944" s="1" t="s">
        <v>9476</v>
      </c>
      <c r="K1944" s="1">
        <f t="shared" si="135"/>
        <v>1</v>
      </c>
      <c r="L1944" s="1">
        <f t="shared" si="135"/>
        <v>0</v>
      </c>
      <c r="M1944" s="1">
        <f t="shared" si="135"/>
        <v>0</v>
      </c>
      <c r="N1944" s="1">
        <f t="shared" si="135"/>
        <v>0</v>
      </c>
      <c r="O1944" s="1">
        <f t="shared" si="136"/>
        <v>1</v>
      </c>
      <c r="P1944" s="1" t="s">
        <v>18346</v>
      </c>
      <c r="Q1944" s="1">
        <v>400</v>
      </c>
      <c r="R1944" s="1">
        <v>600</v>
      </c>
      <c r="S1944" s="9">
        <f t="shared" si="138"/>
        <v>400</v>
      </c>
      <c r="T1944" s="3">
        <v>44636</v>
      </c>
      <c r="U1944" s="8" t="s">
        <v>3757</v>
      </c>
      <c r="V1944" s="3">
        <v>44636</v>
      </c>
      <c r="W1944" s="8" t="s">
        <v>9477</v>
      </c>
      <c r="X1944" s="8">
        <v>1.5</v>
      </c>
      <c r="Y1944" s="10">
        <f t="shared" si="137"/>
        <v>600</v>
      </c>
      <c r="Z1944" s="10">
        <f>IFERROR(INDEX(EFs!B:B,MATCH(P1944,EFs!A:A,0))*Dataset!Y1944/1000,0)</f>
        <v>0.54503575260000003</v>
      </c>
      <c r="AA1944">
        <v>32.694614000000001</v>
      </c>
      <c r="AB1944">
        <v>-117.167109</v>
      </c>
      <c r="AC1944">
        <v>1</v>
      </c>
      <c r="AD1944" t="s">
        <v>18394</v>
      </c>
      <c r="AE1944">
        <v>2000</v>
      </c>
      <c r="AF1944" t="s">
        <v>18806</v>
      </c>
      <c r="AI1944" t="s">
        <v>18458</v>
      </c>
      <c r="AJ1944" t="s">
        <v>18390</v>
      </c>
      <c r="AK1944" t="s">
        <v>18391</v>
      </c>
      <c r="AL1944">
        <v>92118</v>
      </c>
      <c r="AM1944" t="s">
        <v>18392</v>
      </c>
      <c r="AN1944" t="s">
        <v>18397</v>
      </c>
    </row>
    <row r="1945" spans="1:40" ht="28.8" x14ac:dyDescent="0.3">
      <c r="A1945" t="s">
        <v>9478</v>
      </c>
      <c r="B1945" s="2" t="s">
        <v>15</v>
      </c>
      <c r="C1945" s="3">
        <v>40025</v>
      </c>
      <c r="D1945" t="s">
        <v>16</v>
      </c>
      <c r="E1945" t="s">
        <v>1621</v>
      </c>
      <c r="G1945" t="s">
        <v>9479</v>
      </c>
      <c r="H1945" s="2" t="s">
        <v>45</v>
      </c>
      <c r="I1945" s="2" t="s">
        <v>46</v>
      </c>
      <c r="J1945" s="1" t="s">
        <v>9480</v>
      </c>
      <c r="K1945" s="1">
        <f t="shared" si="135"/>
        <v>1</v>
      </c>
      <c r="L1945" s="1">
        <f t="shared" si="135"/>
        <v>0</v>
      </c>
      <c r="M1945" s="1">
        <f t="shared" si="135"/>
        <v>0</v>
      </c>
      <c r="N1945" s="1">
        <f t="shared" si="135"/>
        <v>0</v>
      </c>
      <c r="O1945" s="1">
        <f t="shared" si="136"/>
        <v>1</v>
      </c>
      <c r="P1945" s="1" t="s">
        <v>18346</v>
      </c>
      <c r="Q1945" s="1">
        <v>450</v>
      </c>
      <c r="R1945" s="1">
        <v>676</v>
      </c>
      <c r="S1945" s="9">
        <f t="shared" si="138"/>
        <v>450</v>
      </c>
      <c r="T1945" s="3">
        <v>44713</v>
      </c>
      <c r="U1945" s="8" t="s">
        <v>9481</v>
      </c>
      <c r="V1945" s="3">
        <v>44713</v>
      </c>
      <c r="W1945" s="8" t="s">
        <v>9482</v>
      </c>
      <c r="X1945" s="8">
        <v>12.3</v>
      </c>
      <c r="Y1945" s="10">
        <f t="shared" si="137"/>
        <v>5535</v>
      </c>
      <c r="Z1945" s="10">
        <f>IFERROR(INDEX(EFs!B:B,MATCH(P1945,EFs!A:A,0))*Dataset!Y1945/1000,0)</f>
        <v>5.027954817735</v>
      </c>
      <c r="AA1945">
        <v>32.805998000000002</v>
      </c>
      <c r="AB1945">
        <v>-117.21765000000001</v>
      </c>
      <c r="AC1945">
        <v>1</v>
      </c>
      <c r="AD1945" t="s">
        <v>18387</v>
      </c>
      <c r="AE1945">
        <v>2825</v>
      </c>
      <c r="AF1945" t="s">
        <v>19124</v>
      </c>
      <c r="AG1945" t="s">
        <v>18448</v>
      </c>
      <c r="AH1945">
        <v>208</v>
      </c>
      <c r="AI1945" t="s">
        <v>18389</v>
      </c>
      <c r="AJ1945" t="s">
        <v>18390</v>
      </c>
      <c r="AK1945" t="s">
        <v>18391</v>
      </c>
      <c r="AL1945">
        <v>92109</v>
      </c>
      <c r="AM1945" t="s">
        <v>18392</v>
      </c>
      <c r="AN1945" t="s">
        <v>18393</v>
      </c>
    </row>
    <row r="1946" spans="1:40" ht="57.6" x14ac:dyDescent="0.3">
      <c r="A1946" t="s">
        <v>9483</v>
      </c>
      <c r="B1946" s="2" t="s">
        <v>15</v>
      </c>
      <c r="C1946" s="3">
        <v>40025</v>
      </c>
      <c r="D1946" t="s">
        <v>16</v>
      </c>
      <c r="E1946" t="s">
        <v>8493</v>
      </c>
      <c r="F1946" t="s">
        <v>8494</v>
      </c>
      <c r="G1946" t="s">
        <v>8495</v>
      </c>
      <c r="H1946" s="2" t="s">
        <v>97</v>
      </c>
      <c r="I1946" s="2" t="s">
        <v>98</v>
      </c>
      <c r="J1946" s="1" t="s">
        <v>9484</v>
      </c>
      <c r="K1946" s="1">
        <f t="shared" si="135"/>
        <v>1</v>
      </c>
      <c r="L1946" s="1">
        <f t="shared" si="135"/>
        <v>0</v>
      </c>
      <c r="M1946" s="1">
        <f t="shared" si="135"/>
        <v>0</v>
      </c>
      <c r="N1946" s="1">
        <f t="shared" si="135"/>
        <v>0</v>
      </c>
      <c r="O1946" s="1">
        <f t="shared" si="136"/>
        <v>1</v>
      </c>
      <c r="P1946" s="1" t="s">
        <v>18346</v>
      </c>
      <c r="Q1946" s="1" t="s">
        <v>18355</v>
      </c>
      <c r="R1946" s="1">
        <v>1482</v>
      </c>
      <c r="S1946" s="9">
        <f t="shared" si="138"/>
        <v>1105.1274000000001</v>
      </c>
      <c r="T1946" s="3">
        <v>44645</v>
      </c>
      <c r="U1946" s="8" t="s">
        <v>9485</v>
      </c>
      <c r="V1946" s="3">
        <v>44645</v>
      </c>
      <c r="W1946" s="8" t="s">
        <v>9486</v>
      </c>
      <c r="X1946" s="8">
        <v>2.9</v>
      </c>
      <c r="Y1946" s="10">
        <f t="shared" si="137"/>
        <v>3204.8694600000003</v>
      </c>
      <c r="Z1946" s="10">
        <f>IFERROR(INDEX(EFs!B:B,MATCH(P1946,EFs!A:A,0))*Dataset!Y1946/1000,0)</f>
        <v>2.9112807301930927</v>
      </c>
      <c r="AA1946">
        <v>33.184334</v>
      </c>
      <c r="AB1946">
        <v>-117.29181699999999</v>
      </c>
      <c r="AC1946">
        <v>1</v>
      </c>
      <c r="AD1946" t="s">
        <v>18387</v>
      </c>
      <c r="AE1946">
        <v>4002</v>
      </c>
      <c r="AF1946" t="s">
        <v>19029</v>
      </c>
      <c r="AI1946" t="s">
        <v>18410</v>
      </c>
      <c r="AJ1946" t="s">
        <v>18390</v>
      </c>
      <c r="AK1946" t="s">
        <v>18391</v>
      </c>
      <c r="AL1946">
        <v>92056</v>
      </c>
      <c r="AM1946" t="s">
        <v>18392</v>
      </c>
      <c r="AN1946" t="s">
        <v>18393</v>
      </c>
    </row>
    <row r="1947" spans="1:40" ht="57.6" x14ac:dyDescent="0.3">
      <c r="A1947" t="s">
        <v>9487</v>
      </c>
      <c r="B1947" s="2" t="s">
        <v>15</v>
      </c>
      <c r="C1947" s="3">
        <v>40025</v>
      </c>
      <c r="D1947" t="s">
        <v>16</v>
      </c>
      <c r="E1947" t="s">
        <v>5781</v>
      </c>
      <c r="F1947" t="s">
        <v>27</v>
      </c>
      <c r="G1947" t="s">
        <v>9488</v>
      </c>
      <c r="H1947" s="2" t="s">
        <v>776</v>
      </c>
      <c r="I1947" s="2" t="s">
        <v>155</v>
      </c>
      <c r="J1947" s="1" t="s">
        <v>9489</v>
      </c>
      <c r="K1947" s="1">
        <f t="shared" si="135"/>
        <v>1</v>
      </c>
      <c r="L1947" s="1">
        <f t="shared" si="135"/>
        <v>0</v>
      </c>
      <c r="M1947" s="1">
        <f t="shared" si="135"/>
        <v>0</v>
      </c>
      <c r="N1947" s="1">
        <f t="shared" si="135"/>
        <v>0</v>
      </c>
      <c r="O1947" s="1">
        <f t="shared" si="136"/>
        <v>1</v>
      </c>
      <c r="P1947" s="1" t="s">
        <v>18346</v>
      </c>
      <c r="Q1947" s="1">
        <v>350</v>
      </c>
      <c r="R1947" s="1">
        <v>535</v>
      </c>
      <c r="S1947" s="9">
        <f t="shared" si="138"/>
        <v>350</v>
      </c>
      <c r="T1947" s="8"/>
      <c r="U1947" s="8"/>
      <c r="V1947" s="8"/>
      <c r="W1947" s="8"/>
      <c r="X1947" s="8"/>
      <c r="Y1947" s="10">
        <f t="shared" si="137"/>
        <v>0</v>
      </c>
      <c r="Z1947" s="10">
        <f>IFERROR(INDEX(EFs!B:B,MATCH(P1947,EFs!A:A,0))*Dataset!Y1947/1000,0)</f>
        <v>0</v>
      </c>
      <c r="AA1947">
        <v>33.114733999999999</v>
      </c>
      <c r="AB1947">
        <v>-117.085891</v>
      </c>
      <c r="AC1947">
        <v>1</v>
      </c>
      <c r="AD1947" t="s">
        <v>18394</v>
      </c>
      <c r="AE1947">
        <v>610</v>
      </c>
      <c r="AF1947" t="s">
        <v>19278</v>
      </c>
      <c r="AI1947" t="s">
        <v>18421</v>
      </c>
      <c r="AJ1947" t="s">
        <v>18390</v>
      </c>
      <c r="AK1947" t="s">
        <v>18391</v>
      </c>
      <c r="AL1947">
        <v>92025</v>
      </c>
      <c r="AM1947" t="s">
        <v>18392</v>
      </c>
      <c r="AN1947" t="s">
        <v>18397</v>
      </c>
    </row>
    <row r="1948" spans="1:40" ht="43.2" x14ac:dyDescent="0.3">
      <c r="A1948" t="s">
        <v>9490</v>
      </c>
      <c r="B1948" s="2" t="s">
        <v>15</v>
      </c>
      <c r="C1948" s="3">
        <v>40025</v>
      </c>
      <c r="D1948" t="s">
        <v>25</v>
      </c>
      <c r="E1948" t="s">
        <v>6279</v>
      </c>
      <c r="G1948" t="s">
        <v>9491</v>
      </c>
      <c r="H1948" s="2" t="s">
        <v>283</v>
      </c>
      <c r="I1948" s="2" t="s">
        <v>46</v>
      </c>
      <c r="J1948" s="1" t="s">
        <v>9492</v>
      </c>
      <c r="K1948" s="1">
        <f t="shared" si="135"/>
        <v>1</v>
      </c>
      <c r="L1948" s="1">
        <f t="shared" si="135"/>
        <v>0</v>
      </c>
      <c r="M1948" s="1">
        <f t="shared" si="135"/>
        <v>0</v>
      </c>
      <c r="N1948" s="1">
        <f t="shared" si="135"/>
        <v>0</v>
      </c>
      <c r="O1948" s="1">
        <f t="shared" si="136"/>
        <v>1</v>
      </c>
      <c r="P1948" s="1" t="s">
        <v>18346</v>
      </c>
      <c r="Q1948" s="1">
        <v>260</v>
      </c>
      <c r="R1948" s="1">
        <v>425</v>
      </c>
      <c r="S1948" s="9">
        <f t="shared" si="138"/>
        <v>260</v>
      </c>
      <c r="T1948" s="3">
        <v>44364</v>
      </c>
      <c r="U1948" s="8" t="s">
        <v>9493</v>
      </c>
      <c r="V1948" s="3">
        <v>44364</v>
      </c>
      <c r="W1948" s="8" t="s">
        <v>9494</v>
      </c>
      <c r="X1948" s="8">
        <v>3.1</v>
      </c>
      <c r="Y1948" s="10">
        <f t="shared" si="137"/>
        <v>806</v>
      </c>
      <c r="Z1948" s="10">
        <f>IFERROR(INDEX(EFs!B:B,MATCH(P1948,EFs!A:A,0))*Dataset!Y1948/1000,0)</f>
        <v>0.73216469432600007</v>
      </c>
      <c r="AA1948">
        <v>32.724102999999999</v>
      </c>
      <c r="AB1948">
        <v>-117.170912</v>
      </c>
      <c r="AC1948">
        <v>0.5</v>
      </c>
      <c r="AD1948" t="s">
        <v>18422</v>
      </c>
      <c r="AI1948" t="s">
        <v>18389</v>
      </c>
      <c r="AJ1948" t="s">
        <v>18390</v>
      </c>
      <c r="AK1948" t="s">
        <v>18391</v>
      </c>
      <c r="AL1948">
        <v>92101</v>
      </c>
      <c r="AM1948" t="s">
        <v>18392</v>
      </c>
      <c r="AN1948" t="s">
        <v>18397</v>
      </c>
    </row>
    <row r="1949" spans="1:40" ht="43.2" x14ac:dyDescent="0.3">
      <c r="A1949" t="s">
        <v>9495</v>
      </c>
      <c r="B1949" s="2" t="s">
        <v>15</v>
      </c>
      <c r="C1949" s="3">
        <v>40025</v>
      </c>
      <c r="D1949" t="s">
        <v>25</v>
      </c>
      <c r="E1949" t="s">
        <v>852</v>
      </c>
      <c r="F1949" t="s">
        <v>27</v>
      </c>
      <c r="G1949" t="s">
        <v>9496</v>
      </c>
      <c r="H1949" s="2" t="s">
        <v>298</v>
      </c>
      <c r="I1949" s="2" t="s">
        <v>84</v>
      </c>
      <c r="J1949" s="1" t="s">
        <v>9497</v>
      </c>
      <c r="K1949" s="1">
        <f t="shared" si="135"/>
        <v>1</v>
      </c>
      <c r="L1949" s="1">
        <f t="shared" si="135"/>
        <v>0</v>
      </c>
      <c r="M1949" s="1">
        <f t="shared" si="135"/>
        <v>0</v>
      </c>
      <c r="N1949" s="1">
        <f t="shared" si="135"/>
        <v>0</v>
      </c>
      <c r="O1949" s="1">
        <f t="shared" si="136"/>
        <v>1</v>
      </c>
      <c r="P1949" s="1" t="s">
        <v>18346</v>
      </c>
      <c r="Q1949" s="1" t="s">
        <v>18355</v>
      </c>
      <c r="R1949" s="1">
        <v>890</v>
      </c>
      <c r="S1949" s="9">
        <f t="shared" si="138"/>
        <v>663.673</v>
      </c>
      <c r="T1949" s="3">
        <v>44656</v>
      </c>
      <c r="U1949" s="8" t="s">
        <v>9498</v>
      </c>
      <c r="V1949" s="3">
        <v>44656</v>
      </c>
      <c r="W1949" s="8" t="s">
        <v>9499</v>
      </c>
      <c r="X1949" s="8">
        <v>2</v>
      </c>
      <c r="Y1949" s="10">
        <f t="shared" si="137"/>
        <v>1327.346</v>
      </c>
      <c r="Z1949" s="10">
        <f>IFERROR(INDEX(EFs!B:B,MATCH(P1949,EFs!A:A,0))*Dataset!Y1949/1000,0)</f>
        <v>1.205751710117666</v>
      </c>
      <c r="AA1949">
        <v>32.718352000000003</v>
      </c>
      <c r="AB1949">
        <v>-117.00010899999999</v>
      </c>
      <c r="AC1949">
        <v>0.5</v>
      </c>
      <c r="AD1949" t="s">
        <v>18422</v>
      </c>
      <c r="AI1949" t="s">
        <v>18446</v>
      </c>
      <c r="AJ1949" t="s">
        <v>18390</v>
      </c>
      <c r="AK1949" t="s">
        <v>18391</v>
      </c>
      <c r="AL1949">
        <v>91977</v>
      </c>
      <c r="AM1949" t="s">
        <v>18392</v>
      </c>
      <c r="AN1949" t="s">
        <v>18397</v>
      </c>
    </row>
    <row r="1950" spans="1:40" ht="28.8" x14ac:dyDescent="0.3">
      <c r="A1950" t="s">
        <v>9500</v>
      </c>
      <c r="B1950" s="2" t="s">
        <v>15</v>
      </c>
      <c r="C1950" s="3">
        <v>40025</v>
      </c>
      <c r="D1950" t="s">
        <v>25</v>
      </c>
      <c r="E1950" t="s">
        <v>9501</v>
      </c>
      <c r="F1950" t="s">
        <v>9502</v>
      </c>
      <c r="G1950" t="s">
        <v>9503</v>
      </c>
      <c r="H1950" s="2" t="s">
        <v>235</v>
      </c>
      <c r="I1950" s="2" t="s">
        <v>236</v>
      </c>
      <c r="J1950" s="1" t="s">
        <v>9504</v>
      </c>
      <c r="K1950" s="1">
        <f t="shared" si="135"/>
        <v>0</v>
      </c>
      <c r="L1950" s="1">
        <f t="shared" si="135"/>
        <v>0</v>
      </c>
      <c r="M1950" s="1">
        <f t="shared" si="135"/>
        <v>1</v>
      </c>
      <c r="N1950" s="1">
        <f t="shared" si="135"/>
        <v>0</v>
      </c>
      <c r="O1950" s="1">
        <f t="shared" si="136"/>
        <v>1</v>
      </c>
      <c r="P1950" s="1" t="s">
        <v>18348</v>
      </c>
      <c r="Q1950" s="1">
        <v>150</v>
      </c>
      <c r="R1950" s="1">
        <v>157</v>
      </c>
      <c r="S1950" s="9">
        <f t="shared" si="138"/>
        <v>150</v>
      </c>
      <c r="T1950" s="8"/>
      <c r="U1950" s="8"/>
      <c r="V1950" s="8"/>
      <c r="W1950" s="8"/>
      <c r="X1950" s="8"/>
      <c r="Y1950" s="10">
        <f t="shared" si="137"/>
        <v>0</v>
      </c>
      <c r="Z1950" s="10">
        <f>IFERROR(INDEX(EFs!B:B,MATCH(P1950,EFs!A:A,0))*Dataset!Y1950/1000,0)</f>
        <v>0</v>
      </c>
      <c r="AA1950">
        <v>32.764203000000002</v>
      </c>
      <c r="AB1950">
        <v>-117.165469</v>
      </c>
      <c r="AC1950">
        <v>1</v>
      </c>
      <c r="AD1950" t="s">
        <v>18387</v>
      </c>
      <c r="AE1950">
        <v>350</v>
      </c>
      <c r="AF1950" t="s">
        <v>19279</v>
      </c>
      <c r="AI1950" t="s">
        <v>18389</v>
      </c>
      <c r="AJ1950" t="s">
        <v>18390</v>
      </c>
      <c r="AK1950" t="s">
        <v>18391</v>
      </c>
      <c r="AL1950">
        <v>92108</v>
      </c>
      <c r="AM1950" t="s">
        <v>18392</v>
      </c>
      <c r="AN1950" t="s">
        <v>18393</v>
      </c>
    </row>
    <row r="1951" spans="1:40" ht="43.2" x14ac:dyDescent="0.3">
      <c r="A1951" t="s">
        <v>9505</v>
      </c>
      <c r="B1951" s="2" t="s">
        <v>15</v>
      </c>
      <c r="C1951" s="3">
        <v>40025</v>
      </c>
      <c r="D1951" t="s">
        <v>25</v>
      </c>
      <c r="E1951" t="s">
        <v>1317</v>
      </c>
      <c r="G1951" t="s">
        <v>9506</v>
      </c>
      <c r="H1951" s="2" t="s">
        <v>334</v>
      </c>
      <c r="I1951" s="2" t="s">
        <v>107</v>
      </c>
      <c r="J1951" s="1" t="s">
        <v>9507</v>
      </c>
      <c r="K1951" s="1">
        <f t="shared" si="135"/>
        <v>1</v>
      </c>
      <c r="L1951" s="1">
        <f t="shared" si="135"/>
        <v>0</v>
      </c>
      <c r="M1951" s="1">
        <f t="shared" si="135"/>
        <v>0</v>
      </c>
      <c r="N1951" s="1">
        <f t="shared" si="135"/>
        <v>0</v>
      </c>
      <c r="O1951" s="1">
        <f t="shared" si="136"/>
        <v>1</v>
      </c>
      <c r="P1951" s="1" t="s">
        <v>18346</v>
      </c>
      <c r="Q1951" s="1" t="s">
        <v>18355</v>
      </c>
      <c r="R1951" s="1">
        <v>890</v>
      </c>
      <c r="S1951" s="9">
        <f t="shared" si="138"/>
        <v>663.673</v>
      </c>
      <c r="T1951" s="8"/>
      <c r="U1951" s="8"/>
      <c r="V1951" s="8"/>
      <c r="W1951" s="8"/>
      <c r="X1951" s="8"/>
      <c r="Y1951" s="10">
        <f t="shared" si="137"/>
        <v>0</v>
      </c>
      <c r="Z1951" s="10">
        <f>IFERROR(INDEX(EFs!B:B,MATCH(P1951,EFs!A:A,0))*Dataset!Y1951/1000,0)</f>
        <v>0</v>
      </c>
      <c r="AA1951">
        <v>32.760061</v>
      </c>
      <c r="AB1951">
        <v>-117.06608</v>
      </c>
      <c r="AC1951">
        <v>1</v>
      </c>
      <c r="AD1951" t="s">
        <v>18387</v>
      </c>
      <c r="AE1951">
        <v>4569</v>
      </c>
      <c r="AF1951" t="s">
        <v>18810</v>
      </c>
      <c r="AI1951" t="s">
        <v>18389</v>
      </c>
      <c r="AJ1951" t="s">
        <v>18390</v>
      </c>
      <c r="AK1951" t="s">
        <v>18391</v>
      </c>
      <c r="AL1951">
        <v>92115</v>
      </c>
      <c r="AM1951" t="s">
        <v>18392</v>
      </c>
      <c r="AN1951" t="s">
        <v>18393</v>
      </c>
    </row>
    <row r="1952" spans="1:40" ht="28.8" x14ac:dyDescent="0.3">
      <c r="A1952" t="s">
        <v>9508</v>
      </c>
      <c r="B1952" s="2" t="s">
        <v>15</v>
      </c>
      <c r="C1952" s="3">
        <v>40025</v>
      </c>
      <c r="D1952" t="s">
        <v>25</v>
      </c>
      <c r="E1952" t="s">
        <v>607</v>
      </c>
      <c r="F1952" t="s">
        <v>608</v>
      </c>
      <c r="G1952" t="s">
        <v>609</v>
      </c>
      <c r="H1952" s="2" t="s">
        <v>610</v>
      </c>
      <c r="I1952" s="2" t="s">
        <v>30</v>
      </c>
      <c r="J1952" s="1" t="s">
        <v>9509</v>
      </c>
      <c r="K1952" s="1">
        <f t="shared" si="135"/>
        <v>1</v>
      </c>
      <c r="L1952" s="1">
        <f t="shared" si="135"/>
        <v>0</v>
      </c>
      <c r="M1952" s="1">
        <f t="shared" si="135"/>
        <v>0</v>
      </c>
      <c r="N1952" s="1">
        <f t="shared" si="135"/>
        <v>0</v>
      </c>
      <c r="O1952" s="1">
        <f t="shared" si="136"/>
        <v>1</v>
      </c>
      <c r="P1952" s="1" t="s">
        <v>18346</v>
      </c>
      <c r="Q1952" s="1" t="s">
        <v>18355</v>
      </c>
      <c r="R1952" s="1">
        <v>736</v>
      </c>
      <c r="S1952" s="9">
        <f t="shared" si="138"/>
        <v>548.83519999999999</v>
      </c>
      <c r="T1952" s="3">
        <v>44538</v>
      </c>
      <c r="U1952" s="8" t="s">
        <v>5249</v>
      </c>
      <c r="V1952" s="3">
        <v>44538</v>
      </c>
      <c r="W1952" s="8" t="s">
        <v>2185</v>
      </c>
      <c r="X1952" s="8">
        <v>8</v>
      </c>
      <c r="Y1952" s="10">
        <f t="shared" si="137"/>
        <v>4390.6815999999999</v>
      </c>
      <c r="Z1952" s="10">
        <f>IFERROR(INDEX(EFs!B:B,MATCH(P1952,EFs!A:A,0))*Dataset!Y1952/1000,0)</f>
        <v>3.9884640838049537</v>
      </c>
      <c r="AA1952">
        <v>33.016398000000002</v>
      </c>
      <c r="AB1952">
        <v>-117.092119</v>
      </c>
      <c r="AC1952">
        <v>1</v>
      </c>
      <c r="AD1952" t="s">
        <v>18387</v>
      </c>
      <c r="AE1952">
        <v>16530</v>
      </c>
      <c r="AF1952" t="s">
        <v>18498</v>
      </c>
      <c r="AI1952" t="s">
        <v>18389</v>
      </c>
      <c r="AJ1952" t="s">
        <v>18390</v>
      </c>
      <c r="AK1952" t="s">
        <v>18391</v>
      </c>
      <c r="AL1952">
        <v>92127</v>
      </c>
      <c r="AM1952" t="s">
        <v>18392</v>
      </c>
      <c r="AN1952" t="s">
        <v>18393</v>
      </c>
    </row>
    <row r="1953" spans="1:40" ht="28.8" x14ac:dyDescent="0.3">
      <c r="A1953" t="s">
        <v>9510</v>
      </c>
      <c r="B1953" s="2" t="s">
        <v>15</v>
      </c>
      <c r="C1953" s="3">
        <v>40025</v>
      </c>
      <c r="D1953" t="s">
        <v>25</v>
      </c>
      <c r="E1953" t="s">
        <v>9511</v>
      </c>
      <c r="F1953" t="s">
        <v>9512</v>
      </c>
      <c r="G1953" t="s">
        <v>9513</v>
      </c>
      <c r="H1953" s="2" t="s">
        <v>610</v>
      </c>
      <c r="I1953" s="2" t="s">
        <v>30</v>
      </c>
      <c r="J1953" s="1" t="s">
        <v>9514</v>
      </c>
      <c r="K1953" s="1">
        <f t="shared" si="135"/>
        <v>1</v>
      </c>
      <c r="L1953" s="1">
        <f t="shared" si="135"/>
        <v>0</v>
      </c>
      <c r="M1953" s="1">
        <f t="shared" si="135"/>
        <v>0</v>
      </c>
      <c r="N1953" s="1">
        <f t="shared" si="135"/>
        <v>0</v>
      </c>
      <c r="O1953" s="1">
        <f t="shared" si="136"/>
        <v>1</v>
      </c>
      <c r="P1953" s="1" t="s">
        <v>18346</v>
      </c>
      <c r="Q1953" s="1" t="s">
        <v>18355</v>
      </c>
      <c r="R1953" s="1">
        <v>1489</v>
      </c>
      <c r="S1953" s="9">
        <f t="shared" si="138"/>
        <v>1110.3473000000001</v>
      </c>
      <c r="T1953" s="3">
        <v>44629</v>
      </c>
      <c r="U1953" s="8" t="s">
        <v>1110</v>
      </c>
      <c r="V1953" s="3">
        <v>44629</v>
      </c>
      <c r="W1953" s="8" t="s">
        <v>2717</v>
      </c>
      <c r="X1953" s="8">
        <v>1</v>
      </c>
      <c r="Y1953" s="10">
        <f t="shared" si="137"/>
        <v>1110.3473000000001</v>
      </c>
      <c r="Z1953" s="10">
        <f>IFERROR(INDEX(EFs!B:B,MATCH(P1953,EFs!A:A,0))*Dataset!Y1953/1000,0)</f>
        <v>1.0086316271714635</v>
      </c>
      <c r="AA1953">
        <v>33.014789999999998</v>
      </c>
      <c r="AB1953">
        <v>-117.091436</v>
      </c>
      <c r="AC1953">
        <v>1</v>
      </c>
      <c r="AD1953" t="s">
        <v>18387</v>
      </c>
      <c r="AE1953">
        <v>16535</v>
      </c>
      <c r="AF1953" t="s">
        <v>18498</v>
      </c>
      <c r="AI1953" t="s">
        <v>18389</v>
      </c>
      <c r="AJ1953" t="s">
        <v>18390</v>
      </c>
      <c r="AK1953" t="s">
        <v>18391</v>
      </c>
      <c r="AL1953">
        <v>92127</v>
      </c>
      <c r="AM1953" t="s">
        <v>18392</v>
      </c>
      <c r="AN1953" t="s">
        <v>18393</v>
      </c>
    </row>
    <row r="1954" spans="1:40" ht="43.2" x14ac:dyDescent="0.3">
      <c r="A1954" t="s">
        <v>9515</v>
      </c>
      <c r="B1954" s="2" t="s">
        <v>15</v>
      </c>
      <c r="C1954" s="3">
        <v>40025</v>
      </c>
      <c r="D1954" t="s">
        <v>25</v>
      </c>
      <c r="E1954" t="s">
        <v>2134</v>
      </c>
      <c r="F1954" t="s">
        <v>9516</v>
      </c>
      <c r="G1954" t="s">
        <v>9517</v>
      </c>
      <c r="H1954" s="2" t="s">
        <v>781</v>
      </c>
      <c r="I1954" s="2" t="s">
        <v>782</v>
      </c>
      <c r="J1954" s="1" t="s">
        <v>9518</v>
      </c>
      <c r="K1954" s="1">
        <f t="shared" si="135"/>
        <v>1</v>
      </c>
      <c r="L1954" s="1">
        <f t="shared" si="135"/>
        <v>0</v>
      </c>
      <c r="M1954" s="1">
        <f t="shared" si="135"/>
        <v>0</v>
      </c>
      <c r="N1954" s="1">
        <f t="shared" si="135"/>
        <v>0</v>
      </c>
      <c r="O1954" s="1">
        <f t="shared" si="136"/>
        <v>1</v>
      </c>
      <c r="P1954" s="1" t="s">
        <v>18346</v>
      </c>
      <c r="Q1954" s="1" t="s">
        <v>18355</v>
      </c>
      <c r="R1954" s="1">
        <v>947</v>
      </c>
      <c r="S1954" s="9">
        <f t="shared" si="138"/>
        <v>706.17790000000002</v>
      </c>
      <c r="T1954" s="3">
        <v>44561</v>
      </c>
      <c r="U1954" s="8" t="s">
        <v>5287</v>
      </c>
      <c r="V1954" s="3">
        <v>44685</v>
      </c>
      <c r="W1954" s="8" t="s">
        <v>8750</v>
      </c>
      <c r="X1954" s="8">
        <v>16.5</v>
      </c>
      <c r="Y1954" s="10">
        <f t="shared" si="137"/>
        <v>11651.93535</v>
      </c>
      <c r="Z1954" s="10">
        <f>IFERROR(INDEX(EFs!B:B,MATCH(P1954,EFs!A:A,0))*Dataset!Y1954/1000,0)</f>
        <v>10.584535587889658</v>
      </c>
      <c r="AA1954">
        <v>32.903587000000002</v>
      </c>
      <c r="AB1954">
        <v>-117.193269</v>
      </c>
      <c r="AC1954">
        <v>1</v>
      </c>
      <c r="AD1954" t="s">
        <v>18387</v>
      </c>
      <c r="AE1954">
        <v>5855</v>
      </c>
      <c r="AF1954" t="s">
        <v>18706</v>
      </c>
      <c r="AI1954" t="s">
        <v>18389</v>
      </c>
      <c r="AJ1954" t="s">
        <v>18390</v>
      </c>
      <c r="AK1954" t="s">
        <v>18391</v>
      </c>
      <c r="AL1954">
        <v>92121</v>
      </c>
      <c r="AM1954" t="s">
        <v>18392</v>
      </c>
      <c r="AN1954" t="s">
        <v>18393</v>
      </c>
    </row>
    <row r="1955" spans="1:40" ht="28.8" x14ac:dyDescent="0.3">
      <c r="A1955" t="s">
        <v>9519</v>
      </c>
      <c r="B1955" s="2" t="s">
        <v>15</v>
      </c>
      <c r="C1955" s="3">
        <v>40025</v>
      </c>
      <c r="D1955" t="s">
        <v>25</v>
      </c>
      <c r="E1955" t="s">
        <v>9520</v>
      </c>
      <c r="F1955" t="s">
        <v>9521</v>
      </c>
      <c r="G1955" t="s">
        <v>9522</v>
      </c>
      <c r="H1955" s="2" t="s">
        <v>781</v>
      </c>
      <c r="I1955" s="2" t="s">
        <v>782</v>
      </c>
      <c r="J1955" s="1" t="s">
        <v>9523</v>
      </c>
      <c r="K1955" s="1">
        <f t="shared" si="135"/>
        <v>0</v>
      </c>
      <c r="L1955" s="1">
        <f t="shared" si="135"/>
        <v>0</v>
      </c>
      <c r="M1955" s="1">
        <f t="shared" si="135"/>
        <v>0</v>
      </c>
      <c r="N1955" s="1">
        <f t="shared" si="135"/>
        <v>0</v>
      </c>
      <c r="O1955" s="1">
        <f t="shared" si="136"/>
        <v>0</v>
      </c>
      <c r="P1955" s="1" t="s">
        <v>18352</v>
      </c>
      <c r="Q1955" s="1" t="s">
        <v>18355</v>
      </c>
      <c r="R1955" s="1">
        <v>750</v>
      </c>
      <c r="S1955" s="9">
        <f t="shared" si="138"/>
        <v>559.27499999999998</v>
      </c>
      <c r="T1955" s="3">
        <v>44587</v>
      </c>
      <c r="U1955" s="8" t="s">
        <v>9524</v>
      </c>
      <c r="V1955" s="3">
        <v>44587</v>
      </c>
      <c r="W1955" s="8" t="s">
        <v>3094</v>
      </c>
      <c r="X1955" s="8">
        <v>0.1</v>
      </c>
      <c r="Y1955" s="10">
        <f t="shared" si="137"/>
        <v>55.927500000000002</v>
      </c>
      <c r="Z1955" s="10">
        <f>IFERROR(INDEX(EFs!B:B,MATCH(P1955,EFs!A:A,0))*Dataset!Y1955/1000,0)</f>
        <v>0</v>
      </c>
      <c r="AA1955">
        <v>32.906717</v>
      </c>
      <c r="AB1955">
        <v>-117.23008400000001</v>
      </c>
      <c r="AC1955">
        <v>1</v>
      </c>
      <c r="AD1955" t="s">
        <v>18387</v>
      </c>
      <c r="AE1955">
        <v>11107</v>
      </c>
      <c r="AF1955" t="s">
        <v>18650</v>
      </c>
      <c r="AI1955" t="s">
        <v>18389</v>
      </c>
      <c r="AJ1955" t="s">
        <v>18390</v>
      </c>
      <c r="AK1955" t="s">
        <v>18391</v>
      </c>
      <c r="AL1955">
        <v>92121</v>
      </c>
      <c r="AM1955" t="s">
        <v>18392</v>
      </c>
      <c r="AN1955" t="s">
        <v>18393</v>
      </c>
    </row>
    <row r="1956" spans="1:40" ht="43.2" x14ac:dyDescent="0.3">
      <c r="A1956" t="s">
        <v>9525</v>
      </c>
      <c r="B1956" s="2" t="s">
        <v>15</v>
      </c>
      <c r="C1956" s="3">
        <v>40025</v>
      </c>
      <c r="D1956" t="s">
        <v>193</v>
      </c>
      <c r="E1956" t="s">
        <v>6995</v>
      </c>
      <c r="G1956" t="s">
        <v>9526</v>
      </c>
      <c r="H1956" s="2" t="s">
        <v>19</v>
      </c>
      <c r="I1956" s="2" t="s">
        <v>20</v>
      </c>
      <c r="J1956" s="1" t="s">
        <v>9527</v>
      </c>
      <c r="K1956" s="1">
        <f t="shared" si="135"/>
        <v>1</v>
      </c>
      <c r="L1956" s="1">
        <f t="shared" si="135"/>
        <v>0</v>
      </c>
      <c r="M1956" s="1">
        <f t="shared" si="135"/>
        <v>0</v>
      </c>
      <c r="N1956" s="1">
        <f t="shared" si="135"/>
        <v>0</v>
      </c>
      <c r="O1956" s="1">
        <f t="shared" si="136"/>
        <v>1</v>
      </c>
      <c r="P1956" s="1" t="s">
        <v>18346</v>
      </c>
      <c r="Q1956" s="1" t="s">
        <v>18355</v>
      </c>
      <c r="R1956" s="1">
        <v>220</v>
      </c>
      <c r="S1956" s="9">
        <f t="shared" si="138"/>
        <v>164.054</v>
      </c>
      <c r="T1956" s="8"/>
      <c r="U1956" s="8"/>
      <c r="V1956" s="8"/>
      <c r="W1956" s="8"/>
      <c r="X1956" s="8"/>
      <c r="Y1956" s="10">
        <f t="shared" si="137"/>
        <v>0</v>
      </c>
      <c r="Z1956" s="10">
        <f>IFERROR(INDEX(EFs!B:B,MATCH(P1956,EFs!A:A,0))*Dataset!Y1956/1000,0)</f>
        <v>0</v>
      </c>
      <c r="AA1956">
        <v>32.715018999999998</v>
      </c>
      <c r="AB1956">
        <v>-117.162403</v>
      </c>
      <c r="AC1956">
        <v>1</v>
      </c>
      <c r="AD1956" t="s">
        <v>18387</v>
      </c>
      <c r="AE1956">
        <v>225</v>
      </c>
      <c r="AF1956" t="s">
        <v>18388</v>
      </c>
      <c r="AG1956" t="s">
        <v>18510</v>
      </c>
      <c r="AH1956">
        <v>1550</v>
      </c>
      <c r="AI1956" t="s">
        <v>18389</v>
      </c>
      <c r="AJ1956" t="s">
        <v>18390</v>
      </c>
      <c r="AK1956" t="s">
        <v>18391</v>
      </c>
      <c r="AL1956">
        <v>92101</v>
      </c>
      <c r="AM1956" t="s">
        <v>18392</v>
      </c>
      <c r="AN1956" t="s">
        <v>18393</v>
      </c>
    </row>
    <row r="1957" spans="1:40" ht="28.8" x14ac:dyDescent="0.3">
      <c r="A1957" t="s">
        <v>9528</v>
      </c>
      <c r="B1957" s="2" t="s">
        <v>15</v>
      </c>
      <c r="C1957" s="3">
        <v>40025</v>
      </c>
      <c r="D1957" t="s">
        <v>25</v>
      </c>
      <c r="E1957" t="s">
        <v>6521</v>
      </c>
      <c r="F1957" t="s">
        <v>9529</v>
      </c>
      <c r="G1957" t="s">
        <v>9530</v>
      </c>
      <c r="H1957" s="2" t="s">
        <v>19</v>
      </c>
      <c r="I1957" s="2" t="s">
        <v>20</v>
      </c>
      <c r="J1957" s="1" t="s">
        <v>9531</v>
      </c>
      <c r="K1957" s="1">
        <f t="shared" si="135"/>
        <v>0</v>
      </c>
      <c r="L1957" s="1">
        <f t="shared" si="135"/>
        <v>0</v>
      </c>
      <c r="M1957" s="1">
        <f t="shared" si="135"/>
        <v>0</v>
      </c>
      <c r="N1957" s="1">
        <f t="shared" si="135"/>
        <v>0</v>
      </c>
      <c r="O1957" s="1">
        <f t="shared" si="136"/>
        <v>0</v>
      </c>
      <c r="P1957" s="1" t="s">
        <v>18352</v>
      </c>
      <c r="Q1957" s="1" t="s">
        <v>18355</v>
      </c>
      <c r="R1957" s="1">
        <v>340</v>
      </c>
      <c r="S1957" s="9">
        <f t="shared" si="138"/>
        <v>253.53800000000001</v>
      </c>
      <c r="T1957" s="3">
        <v>44524</v>
      </c>
      <c r="U1957" s="8" t="s">
        <v>9532</v>
      </c>
      <c r="V1957" s="3">
        <v>44754</v>
      </c>
      <c r="W1957" s="8" t="s">
        <v>9533</v>
      </c>
      <c r="X1957" s="8">
        <v>11</v>
      </c>
      <c r="Y1957" s="10">
        <f t="shared" si="137"/>
        <v>2788.9180000000001</v>
      </c>
      <c r="Z1957" s="10">
        <f>IFERROR(INDEX(EFs!B:B,MATCH(P1957,EFs!A:A,0))*Dataset!Y1957/1000,0)</f>
        <v>0</v>
      </c>
      <c r="AA1957">
        <v>32.712004</v>
      </c>
      <c r="AB1957">
        <v>-117.170455</v>
      </c>
      <c r="AC1957">
        <v>1</v>
      </c>
      <c r="AD1957" t="s">
        <v>18387</v>
      </c>
      <c r="AE1957">
        <v>601</v>
      </c>
      <c r="AF1957" t="s">
        <v>18575</v>
      </c>
      <c r="AI1957" t="s">
        <v>18389</v>
      </c>
      <c r="AJ1957" t="s">
        <v>18390</v>
      </c>
      <c r="AK1957" t="s">
        <v>18391</v>
      </c>
      <c r="AL1957">
        <v>92101</v>
      </c>
      <c r="AM1957" t="s">
        <v>18392</v>
      </c>
      <c r="AN1957" t="s">
        <v>18407</v>
      </c>
    </row>
    <row r="1958" spans="1:40" ht="28.8" x14ac:dyDescent="0.3">
      <c r="A1958" t="s">
        <v>9534</v>
      </c>
      <c r="B1958" s="2" t="s">
        <v>15</v>
      </c>
      <c r="C1958" s="3">
        <v>40025</v>
      </c>
      <c r="D1958" t="s">
        <v>25</v>
      </c>
      <c r="E1958" t="s">
        <v>9535</v>
      </c>
      <c r="F1958" t="s">
        <v>3660</v>
      </c>
      <c r="G1958" t="s">
        <v>9536</v>
      </c>
      <c r="H1958" s="2" t="s">
        <v>781</v>
      </c>
      <c r="I1958" s="2" t="s">
        <v>782</v>
      </c>
      <c r="J1958" s="1" t="s">
        <v>9537</v>
      </c>
      <c r="K1958" s="1">
        <f t="shared" si="135"/>
        <v>1</v>
      </c>
      <c r="L1958" s="1">
        <f t="shared" si="135"/>
        <v>0</v>
      </c>
      <c r="M1958" s="1">
        <f t="shared" si="135"/>
        <v>0</v>
      </c>
      <c r="N1958" s="1">
        <f t="shared" si="135"/>
        <v>0</v>
      </c>
      <c r="O1958" s="1">
        <f t="shared" si="136"/>
        <v>1</v>
      </c>
      <c r="P1958" s="1" t="s">
        <v>18346</v>
      </c>
      <c r="Q1958" s="1" t="s">
        <v>18355</v>
      </c>
      <c r="R1958" s="1">
        <v>377</v>
      </c>
      <c r="S1958" s="9">
        <f t="shared" si="138"/>
        <v>281.12889999999999</v>
      </c>
      <c r="T1958" s="3">
        <v>44524</v>
      </c>
      <c r="U1958" s="8" t="s">
        <v>7154</v>
      </c>
      <c r="V1958" s="3">
        <v>44524</v>
      </c>
      <c r="W1958" s="8" t="s">
        <v>9538</v>
      </c>
      <c r="X1958" s="8">
        <v>11</v>
      </c>
      <c r="Y1958" s="10">
        <f t="shared" si="137"/>
        <v>3092.4178999999999</v>
      </c>
      <c r="Z1958" s="10">
        <f>IFERROR(INDEX(EFs!B:B,MATCH(P1958,EFs!A:A,0))*Dataset!Y1958/1000,0)</f>
        <v>2.8091305291336859</v>
      </c>
      <c r="AA1958">
        <v>32.891578000000003</v>
      </c>
      <c r="AB1958">
        <v>-117.23835200000001</v>
      </c>
      <c r="AC1958">
        <v>1</v>
      </c>
      <c r="AD1958" t="s">
        <v>18387</v>
      </c>
      <c r="AE1958">
        <v>3525</v>
      </c>
      <c r="AF1958" t="s">
        <v>18626</v>
      </c>
      <c r="AI1958" t="s">
        <v>18389</v>
      </c>
      <c r="AJ1958" t="s">
        <v>18390</v>
      </c>
      <c r="AK1958" t="s">
        <v>18391</v>
      </c>
      <c r="AL1958">
        <v>92121</v>
      </c>
      <c r="AM1958" t="s">
        <v>18392</v>
      </c>
      <c r="AN1958" t="s">
        <v>18407</v>
      </c>
    </row>
    <row r="1959" spans="1:40" ht="28.8" x14ac:dyDescent="0.3">
      <c r="A1959" t="s">
        <v>9539</v>
      </c>
      <c r="B1959" s="2" t="s">
        <v>15</v>
      </c>
      <c r="C1959" s="3">
        <v>40025</v>
      </c>
      <c r="D1959" t="s">
        <v>25</v>
      </c>
      <c r="E1959" t="s">
        <v>9540</v>
      </c>
      <c r="F1959" t="s">
        <v>72</v>
      </c>
      <c r="G1959" t="s">
        <v>9541</v>
      </c>
      <c r="H1959" s="2" t="s">
        <v>19</v>
      </c>
      <c r="I1959" s="2" t="s">
        <v>20</v>
      </c>
      <c r="J1959" s="1" t="s">
        <v>9542</v>
      </c>
      <c r="K1959" s="1">
        <f t="shared" si="135"/>
        <v>1</v>
      </c>
      <c r="L1959" s="1">
        <f t="shared" si="135"/>
        <v>0</v>
      </c>
      <c r="M1959" s="1">
        <f t="shared" si="135"/>
        <v>0</v>
      </c>
      <c r="N1959" s="1">
        <f t="shared" si="135"/>
        <v>0</v>
      </c>
      <c r="O1959" s="1">
        <f t="shared" si="136"/>
        <v>1</v>
      </c>
      <c r="P1959" s="1" t="s">
        <v>18346</v>
      </c>
      <c r="Q1959" s="1" t="s">
        <v>18355</v>
      </c>
      <c r="R1959" s="1">
        <v>375</v>
      </c>
      <c r="S1959" s="9">
        <f t="shared" si="138"/>
        <v>279.63749999999999</v>
      </c>
      <c r="T1959" s="3">
        <v>44385</v>
      </c>
      <c r="U1959" s="8" t="s">
        <v>7090</v>
      </c>
      <c r="V1959" s="3">
        <v>44712</v>
      </c>
      <c r="W1959" s="8" t="s">
        <v>4460</v>
      </c>
      <c r="X1959" s="8">
        <v>10</v>
      </c>
      <c r="Y1959" s="10">
        <f t="shared" si="137"/>
        <v>2796.375</v>
      </c>
      <c r="Z1959" s="10">
        <f>IFERROR(INDEX(EFs!B:B,MATCH(P1959,EFs!A:A,0))*Dataset!Y1959/1000,0)</f>
        <v>2.5402072544613752</v>
      </c>
      <c r="AA1959">
        <v>32.705770999999999</v>
      </c>
      <c r="AB1959">
        <v>-117.154241</v>
      </c>
      <c r="AC1959">
        <v>1</v>
      </c>
      <c r="AD1959" t="s">
        <v>18387</v>
      </c>
      <c r="AE1959">
        <v>1265</v>
      </c>
      <c r="AF1959" t="s">
        <v>18688</v>
      </c>
      <c r="AI1959" t="s">
        <v>18389</v>
      </c>
      <c r="AJ1959" t="s">
        <v>18390</v>
      </c>
      <c r="AK1959" t="s">
        <v>18391</v>
      </c>
      <c r="AL1959">
        <v>92101</v>
      </c>
      <c r="AM1959" t="s">
        <v>18392</v>
      </c>
      <c r="AN1959" t="s">
        <v>18393</v>
      </c>
    </row>
    <row r="1960" spans="1:40" ht="28.8" x14ac:dyDescent="0.3">
      <c r="A1960" t="s">
        <v>9543</v>
      </c>
      <c r="B1960" s="2" t="s">
        <v>15</v>
      </c>
      <c r="C1960" s="3">
        <v>40025</v>
      </c>
      <c r="D1960" t="s">
        <v>25</v>
      </c>
      <c r="E1960" t="s">
        <v>9544</v>
      </c>
      <c r="F1960" t="s">
        <v>9545</v>
      </c>
      <c r="G1960" t="s">
        <v>9546</v>
      </c>
      <c r="H1960" s="2" t="s">
        <v>1542</v>
      </c>
      <c r="I1960" s="2" t="s">
        <v>236</v>
      </c>
      <c r="J1960" s="1" t="s">
        <v>9547</v>
      </c>
      <c r="K1960" s="1">
        <f t="shared" si="135"/>
        <v>1</v>
      </c>
      <c r="L1960" s="1">
        <f t="shared" si="135"/>
        <v>0</v>
      </c>
      <c r="M1960" s="1">
        <f t="shared" si="135"/>
        <v>0</v>
      </c>
      <c r="N1960" s="1">
        <f t="shared" si="135"/>
        <v>0</v>
      </c>
      <c r="O1960" s="1">
        <f t="shared" si="136"/>
        <v>1</v>
      </c>
      <c r="P1960" s="1" t="s">
        <v>18346</v>
      </c>
      <c r="Q1960" s="1" t="s">
        <v>18355</v>
      </c>
      <c r="R1960" s="1">
        <v>1489</v>
      </c>
      <c r="S1960" s="9">
        <f t="shared" si="138"/>
        <v>1110.3473000000001</v>
      </c>
      <c r="T1960" s="3">
        <v>44480</v>
      </c>
      <c r="U1960" s="8" t="s">
        <v>9548</v>
      </c>
      <c r="V1960" s="3">
        <v>44480</v>
      </c>
      <c r="W1960" s="8" t="s">
        <v>3913</v>
      </c>
      <c r="X1960" s="8">
        <v>2</v>
      </c>
      <c r="Y1960" s="10">
        <f t="shared" si="137"/>
        <v>2220.6946000000003</v>
      </c>
      <c r="Z1960" s="10">
        <f>IFERROR(INDEX(EFs!B:B,MATCH(P1960,EFs!A:A,0))*Dataset!Y1960/1000,0)</f>
        <v>2.017263254342927</v>
      </c>
      <c r="AA1960">
        <v>32.835213000000003</v>
      </c>
      <c r="AB1960">
        <v>-117.167013</v>
      </c>
      <c r="AC1960">
        <v>1</v>
      </c>
      <c r="AD1960" t="s">
        <v>18387</v>
      </c>
      <c r="AE1960">
        <v>6602</v>
      </c>
      <c r="AF1960" t="s">
        <v>18896</v>
      </c>
      <c r="AI1960" t="s">
        <v>18389</v>
      </c>
      <c r="AJ1960" t="s">
        <v>18390</v>
      </c>
      <c r="AK1960" t="s">
        <v>18391</v>
      </c>
      <c r="AL1960">
        <v>92111</v>
      </c>
      <c r="AM1960" t="s">
        <v>18392</v>
      </c>
      <c r="AN1960" t="s">
        <v>18407</v>
      </c>
    </row>
    <row r="1961" spans="1:40" ht="43.2" x14ac:dyDescent="0.3">
      <c r="A1961" t="s">
        <v>9549</v>
      </c>
      <c r="B1961" s="2" t="s">
        <v>15</v>
      </c>
      <c r="C1961" s="3">
        <v>40025</v>
      </c>
      <c r="D1961" t="s">
        <v>25</v>
      </c>
      <c r="E1961" t="s">
        <v>587</v>
      </c>
      <c r="F1961" t="s">
        <v>559</v>
      </c>
      <c r="G1961" t="s">
        <v>9550</v>
      </c>
      <c r="H1961" s="2" t="s">
        <v>781</v>
      </c>
      <c r="I1961" s="2" t="s">
        <v>782</v>
      </c>
      <c r="J1961" s="1" t="s">
        <v>9551</v>
      </c>
      <c r="K1961" s="1">
        <f t="shared" si="135"/>
        <v>1</v>
      </c>
      <c r="L1961" s="1">
        <f t="shared" si="135"/>
        <v>0</v>
      </c>
      <c r="M1961" s="1">
        <f t="shared" si="135"/>
        <v>0</v>
      </c>
      <c r="N1961" s="1">
        <f t="shared" si="135"/>
        <v>0</v>
      </c>
      <c r="O1961" s="1">
        <f t="shared" si="136"/>
        <v>1</v>
      </c>
      <c r="P1961" s="1" t="s">
        <v>18346</v>
      </c>
      <c r="Q1961" s="1">
        <v>500</v>
      </c>
      <c r="R1961" s="1">
        <v>777</v>
      </c>
      <c r="S1961" s="9">
        <f t="shared" si="138"/>
        <v>500</v>
      </c>
      <c r="T1961" s="3">
        <v>44567</v>
      </c>
      <c r="U1961" s="8" t="s">
        <v>9552</v>
      </c>
      <c r="V1961" s="3">
        <v>44567</v>
      </c>
      <c r="W1961" s="8" t="s">
        <v>9552</v>
      </c>
      <c r="X1961" s="8">
        <v>0</v>
      </c>
      <c r="Y1961" s="10">
        <f t="shared" si="137"/>
        <v>0</v>
      </c>
      <c r="Z1961" s="10">
        <f>IFERROR(INDEX(EFs!B:B,MATCH(P1961,EFs!A:A,0))*Dataset!Y1961/1000,0)</f>
        <v>0</v>
      </c>
      <c r="AA1961">
        <v>32.897278999999997</v>
      </c>
      <c r="AB1961">
        <v>-117.201089</v>
      </c>
      <c r="AC1961">
        <v>1</v>
      </c>
      <c r="AD1961" t="s">
        <v>18387</v>
      </c>
      <c r="AE1961">
        <v>10065</v>
      </c>
      <c r="AF1961" t="s">
        <v>18649</v>
      </c>
      <c r="AG1961" t="s">
        <v>18510</v>
      </c>
      <c r="AH1961" t="s">
        <v>164</v>
      </c>
      <c r="AI1961" t="s">
        <v>18389</v>
      </c>
      <c r="AJ1961" t="s">
        <v>18390</v>
      </c>
      <c r="AK1961" t="s">
        <v>18391</v>
      </c>
      <c r="AL1961">
        <v>92121</v>
      </c>
      <c r="AM1961" t="s">
        <v>18392</v>
      </c>
      <c r="AN1961" t="s">
        <v>18393</v>
      </c>
    </row>
    <row r="1962" spans="1:40" ht="57.6" x14ac:dyDescent="0.3">
      <c r="A1962" t="s">
        <v>9553</v>
      </c>
      <c r="B1962" s="2" t="s">
        <v>15</v>
      </c>
      <c r="C1962" s="3">
        <v>40025</v>
      </c>
      <c r="D1962" t="s">
        <v>25</v>
      </c>
      <c r="E1962" t="s">
        <v>8493</v>
      </c>
      <c r="F1962" t="s">
        <v>8494</v>
      </c>
      <c r="G1962" t="s">
        <v>8495</v>
      </c>
      <c r="H1962" s="2" t="s">
        <v>97</v>
      </c>
      <c r="I1962" s="2" t="s">
        <v>98</v>
      </c>
      <c r="J1962" s="1" t="s">
        <v>9554</v>
      </c>
      <c r="K1962" s="1">
        <f t="shared" si="135"/>
        <v>1</v>
      </c>
      <c r="L1962" s="1">
        <f t="shared" si="135"/>
        <v>0</v>
      </c>
      <c r="M1962" s="1">
        <f t="shared" si="135"/>
        <v>0</v>
      </c>
      <c r="N1962" s="1">
        <f t="shared" si="135"/>
        <v>0</v>
      </c>
      <c r="O1962" s="1">
        <f t="shared" si="136"/>
        <v>1</v>
      </c>
      <c r="P1962" s="1" t="s">
        <v>18346</v>
      </c>
      <c r="Q1962" s="1">
        <v>400</v>
      </c>
      <c r="R1962" s="1">
        <v>536</v>
      </c>
      <c r="S1962" s="9">
        <f t="shared" si="138"/>
        <v>400</v>
      </c>
      <c r="T1962" s="3">
        <v>44645</v>
      </c>
      <c r="U1962" s="8" t="s">
        <v>9555</v>
      </c>
      <c r="V1962" s="3">
        <v>44645</v>
      </c>
      <c r="W1962" s="8" t="s">
        <v>9556</v>
      </c>
      <c r="X1962" s="8">
        <v>2.8</v>
      </c>
      <c r="Y1962" s="10">
        <f t="shared" si="137"/>
        <v>1120</v>
      </c>
      <c r="Z1962" s="10">
        <f>IFERROR(INDEX(EFs!B:B,MATCH(P1962,EFs!A:A,0))*Dataset!Y1962/1000,0)</f>
        <v>1.01740007152</v>
      </c>
      <c r="AA1962">
        <v>33.184334</v>
      </c>
      <c r="AB1962">
        <v>-117.29181699999999</v>
      </c>
      <c r="AC1962">
        <v>1</v>
      </c>
      <c r="AD1962" t="s">
        <v>18387</v>
      </c>
      <c r="AE1962">
        <v>4002</v>
      </c>
      <c r="AF1962" t="s">
        <v>19029</v>
      </c>
      <c r="AI1962" t="s">
        <v>18410</v>
      </c>
      <c r="AJ1962" t="s">
        <v>18390</v>
      </c>
      <c r="AK1962" t="s">
        <v>18391</v>
      </c>
      <c r="AL1962">
        <v>92056</v>
      </c>
      <c r="AM1962" t="s">
        <v>18392</v>
      </c>
      <c r="AN1962" t="s">
        <v>18393</v>
      </c>
    </row>
    <row r="1963" spans="1:40" ht="43.2" x14ac:dyDescent="0.3">
      <c r="A1963" t="s">
        <v>9557</v>
      </c>
      <c r="B1963" s="2" t="s">
        <v>15</v>
      </c>
      <c r="C1963" s="3">
        <v>40025</v>
      </c>
      <c r="D1963" t="s">
        <v>25</v>
      </c>
      <c r="E1963" t="s">
        <v>8493</v>
      </c>
      <c r="F1963" t="s">
        <v>8494</v>
      </c>
      <c r="G1963" t="s">
        <v>8495</v>
      </c>
      <c r="H1963" s="2" t="s">
        <v>97</v>
      </c>
      <c r="I1963" s="2" t="s">
        <v>98</v>
      </c>
      <c r="J1963" s="1" t="s">
        <v>9558</v>
      </c>
      <c r="K1963" s="1">
        <f t="shared" si="135"/>
        <v>1</v>
      </c>
      <c r="L1963" s="1">
        <f t="shared" si="135"/>
        <v>0</v>
      </c>
      <c r="M1963" s="1">
        <f t="shared" si="135"/>
        <v>0</v>
      </c>
      <c r="N1963" s="1">
        <f t="shared" si="135"/>
        <v>0</v>
      </c>
      <c r="O1963" s="1">
        <f t="shared" si="136"/>
        <v>1</v>
      </c>
      <c r="P1963" s="1" t="s">
        <v>18346</v>
      </c>
      <c r="Q1963" s="1" t="s">
        <v>18355</v>
      </c>
      <c r="R1963" s="1">
        <v>536</v>
      </c>
      <c r="S1963" s="9">
        <f t="shared" si="138"/>
        <v>399.6952</v>
      </c>
      <c r="T1963" s="3">
        <v>44645</v>
      </c>
      <c r="U1963" s="8" t="s">
        <v>9559</v>
      </c>
      <c r="V1963" s="3">
        <v>44645</v>
      </c>
      <c r="W1963" s="8" t="s">
        <v>9560</v>
      </c>
      <c r="X1963" s="8">
        <v>3.1</v>
      </c>
      <c r="Y1963" s="10">
        <f t="shared" si="137"/>
        <v>1239.05512</v>
      </c>
      <c r="Z1963" s="10">
        <f>IFERROR(INDEX(EFs!B:B,MATCH(P1963,EFs!A:A,0))*Dataset!Y1963/1000,0)</f>
        <v>1.1255488997368055</v>
      </c>
      <c r="AA1963">
        <v>33.184334</v>
      </c>
      <c r="AB1963">
        <v>-117.29181699999999</v>
      </c>
      <c r="AC1963">
        <v>1</v>
      </c>
      <c r="AD1963" t="s">
        <v>18387</v>
      </c>
      <c r="AE1963">
        <v>4002</v>
      </c>
      <c r="AF1963" t="s">
        <v>19029</v>
      </c>
      <c r="AI1963" t="s">
        <v>18410</v>
      </c>
      <c r="AJ1963" t="s">
        <v>18390</v>
      </c>
      <c r="AK1963" t="s">
        <v>18391</v>
      </c>
      <c r="AL1963">
        <v>92056</v>
      </c>
      <c r="AM1963" t="s">
        <v>18392</v>
      </c>
      <c r="AN1963" t="s">
        <v>18393</v>
      </c>
    </row>
    <row r="1964" spans="1:40" ht="28.8" x14ac:dyDescent="0.3">
      <c r="A1964" t="s">
        <v>9561</v>
      </c>
      <c r="B1964" s="2" t="s">
        <v>15</v>
      </c>
      <c r="C1964" s="3">
        <v>40025</v>
      </c>
      <c r="D1964" t="s">
        <v>25</v>
      </c>
      <c r="E1964" t="s">
        <v>9562</v>
      </c>
      <c r="F1964" t="s">
        <v>559</v>
      </c>
      <c r="G1964" t="s">
        <v>9563</v>
      </c>
      <c r="H1964" s="2" t="s">
        <v>781</v>
      </c>
      <c r="I1964" s="2" t="s">
        <v>782</v>
      </c>
      <c r="J1964" s="1" t="s">
        <v>9564</v>
      </c>
      <c r="K1964" s="1">
        <f t="shared" si="135"/>
        <v>1</v>
      </c>
      <c r="L1964" s="1">
        <f t="shared" si="135"/>
        <v>0</v>
      </c>
      <c r="M1964" s="1">
        <f t="shared" si="135"/>
        <v>0</v>
      </c>
      <c r="N1964" s="1">
        <f t="shared" si="135"/>
        <v>0</v>
      </c>
      <c r="O1964" s="1">
        <f t="shared" si="136"/>
        <v>1</v>
      </c>
      <c r="P1964" s="1" t="s">
        <v>18346</v>
      </c>
      <c r="Q1964" s="1" t="s">
        <v>18355</v>
      </c>
      <c r="R1964" s="1">
        <v>490</v>
      </c>
      <c r="S1964" s="9">
        <f t="shared" si="138"/>
        <v>365.39300000000003</v>
      </c>
      <c r="T1964" s="3">
        <v>44497</v>
      </c>
      <c r="U1964" s="8" t="s">
        <v>9565</v>
      </c>
      <c r="V1964" s="3">
        <v>44497</v>
      </c>
      <c r="W1964" s="8" t="s">
        <v>204</v>
      </c>
      <c r="X1964" s="8">
        <v>4</v>
      </c>
      <c r="Y1964" s="10">
        <f t="shared" si="137"/>
        <v>1461.5720000000001</v>
      </c>
      <c r="Z1964" s="10">
        <f>IFERROR(INDEX(EFs!B:B,MATCH(P1964,EFs!A:A,0))*Dataset!Y1964/1000,0)</f>
        <v>1.3276816583318121</v>
      </c>
      <c r="AA1964">
        <v>32.903252999999999</v>
      </c>
      <c r="AB1964">
        <v>-117.236133</v>
      </c>
      <c r="AC1964">
        <v>1</v>
      </c>
      <c r="AD1964" t="s">
        <v>18387</v>
      </c>
      <c r="AE1964">
        <v>10865</v>
      </c>
      <c r="AF1964" t="s">
        <v>19151</v>
      </c>
      <c r="AI1964" t="s">
        <v>18389</v>
      </c>
      <c r="AJ1964" t="s">
        <v>18390</v>
      </c>
      <c r="AK1964" t="s">
        <v>18391</v>
      </c>
      <c r="AL1964">
        <v>92121</v>
      </c>
      <c r="AM1964" t="s">
        <v>18392</v>
      </c>
      <c r="AN1964" t="s">
        <v>18393</v>
      </c>
    </row>
    <row r="1965" spans="1:40" ht="43.2" x14ac:dyDescent="0.3">
      <c r="A1965" t="s">
        <v>9566</v>
      </c>
      <c r="B1965" s="2" t="s">
        <v>15</v>
      </c>
      <c r="C1965" s="3">
        <v>40025</v>
      </c>
      <c r="D1965" t="s">
        <v>25</v>
      </c>
      <c r="E1965" t="s">
        <v>9567</v>
      </c>
      <c r="F1965" t="s">
        <v>27</v>
      </c>
      <c r="G1965" t="s">
        <v>9568</v>
      </c>
      <c r="H1965" s="2" t="s">
        <v>201</v>
      </c>
      <c r="I1965" s="2" t="s">
        <v>46</v>
      </c>
      <c r="J1965" s="1" t="s">
        <v>9569</v>
      </c>
      <c r="K1965" s="1">
        <f t="shared" si="135"/>
        <v>1</v>
      </c>
      <c r="L1965" s="1">
        <f t="shared" si="135"/>
        <v>0</v>
      </c>
      <c r="M1965" s="1">
        <f t="shared" si="135"/>
        <v>0</v>
      </c>
      <c r="N1965" s="1">
        <f t="shared" si="135"/>
        <v>0</v>
      </c>
      <c r="O1965" s="1">
        <f t="shared" si="136"/>
        <v>1</v>
      </c>
      <c r="P1965" s="1" t="s">
        <v>18346</v>
      </c>
      <c r="Q1965" s="1" t="s">
        <v>18355</v>
      </c>
      <c r="R1965" s="1">
        <v>166</v>
      </c>
      <c r="S1965" s="9">
        <f t="shared" si="138"/>
        <v>123.78620000000001</v>
      </c>
      <c r="T1965" s="3">
        <v>44718</v>
      </c>
      <c r="U1965" s="8" t="s">
        <v>9570</v>
      </c>
      <c r="V1965" s="3">
        <v>44718</v>
      </c>
      <c r="W1965" s="8" t="s">
        <v>5512</v>
      </c>
      <c r="X1965" s="8">
        <v>3.9</v>
      </c>
      <c r="Y1965" s="10">
        <f t="shared" si="137"/>
        <v>482.76618000000002</v>
      </c>
      <c r="Z1965" s="10">
        <f>IFERROR(INDEX(EFs!B:B,MATCH(P1965,EFs!A:A,0))*Dataset!Y1965/1000,0)</f>
        <v>0.43854138041021179</v>
      </c>
      <c r="AA1965">
        <v>32.847194999999999</v>
      </c>
      <c r="AB1965">
        <v>-117.278245</v>
      </c>
      <c r="AC1965">
        <v>1</v>
      </c>
      <c r="AD1965" t="s">
        <v>18394</v>
      </c>
      <c r="AE1965">
        <v>849</v>
      </c>
      <c r="AF1965" t="s">
        <v>18536</v>
      </c>
      <c r="AI1965" t="s">
        <v>18428</v>
      </c>
      <c r="AJ1965" t="s">
        <v>18390</v>
      </c>
      <c r="AK1965" t="s">
        <v>18391</v>
      </c>
      <c r="AL1965">
        <v>92037</v>
      </c>
      <c r="AM1965" t="s">
        <v>18392</v>
      </c>
      <c r="AN1965" t="s">
        <v>18397</v>
      </c>
    </row>
    <row r="1966" spans="1:40" ht="57.6" x14ac:dyDescent="0.3">
      <c r="A1966" t="s">
        <v>9571</v>
      </c>
      <c r="B1966" s="2" t="s">
        <v>15</v>
      </c>
      <c r="C1966" s="3">
        <v>40025</v>
      </c>
      <c r="D1966" t="s">
        <v>25</v>
      </c>
      <c r="E1966" t="s">
        <v>9572</v>
      </c>
      <c r="F1966" t="s">
        <v>9573</v>
      </c>
      <c r="G1966" t="s">
        <v>9574</v>
      </c>
      <c r="H1966" s="2" t="s">
        <v>781</v>
      </c>
      <c r="I1966" s="2" t="s">
        <v>782</v>
      </c>
      <c r="J1966" s="1" t="s">
        <v>9575</v>
      </c>
      <c r="K1966" s="1">
        <f t="shared" si="135"/>
        <v>1</v>
      </c>
      <c r="L1966" s="1">
        <f t="shared" si="135"/>
        <v>0</v>
      </c>
      <c r="M1966" s="1">
        <f t="shared" si="135"/>
        <v>0</v>
      </c>
      <c r="N1966" s="1">
        <f t="shared" si="135"/>
        <v>0</v>
      </c>
      <c r="O1966" s="1">
        <f t="shared" si="136"/>
        <v>1</v>
      </c>
      <c r="P1966" s="1" t="s">
        <v>18346</v>
      </c>
      <c r="Q1966" s="1" t="s">
        <v>18355</v>
      </c>
      <c r="R1966" s="1">
        <v>945</v>
      </c>
      <c r="S1966" s="9">
        <f t="shared" si="138"/>
        <v>704.68650000000002</v>
      </c>
      <c r="T1966" s="3">
        <v>44568</v>
      </c>
      <c r="U1966" s="8" t="s">
        <v>3349</v>
      </c>
      <c r="V1966" s="3">
        <v>44568</v>
      </c>
      <c r="W1966" s="8" t="s">
        <v>3349</v>
      </c>
      <c r="X1966" s="8">
        <v>0</v>
      </c>
      <c r="Y1966" s="10">
        <f t="shared" si="137"/>
        <v>0</v>
      </c>
      <c r="Z1966" s="10">
        <f>IFERROR(INDEX(EFs!B:B,MATCH(P1966,EFs!A:A,0))*Dataset!Y1966/1000,0)</f>
        <v>0</v>
      </c>
      <c r="AA1966">
        <v>32.889847000000003</v>
      </c>
      <c r="AB1966">
        <v>-117.231244</v>
      </c>
      <c r="AC1966">
        <v>1</v>
      </c>
      <c r="AD1966" t="s">
        <v>18387</v>
      </c>
      <c r="AE1966">
        <v>10255</v>
      </c>
      <c r="AF1966" t="s">
        <v>18532</v>
      </c>
      <c r="AI1966" t="s">
        <v>18389</v>
      </c>
      <c r="AJ1966" t="s">
        <v>18390</v>
      </c>
      <c r="AK1966" t="s">
        <v>18391</v>
      </c>
      <c r="AL1966">
        <v>92121</v>
      </c>
      <c r="AM1966" t="s">
        <v>18392</v>
      </c>
      <c r="AN1966" t="s">
        <v>18393</v>
      </c>
    </row>
    <row r="1967" spans="1:40" ht="28.8" x14ac:dyDescent="0.3">
      <c r="A1967" t="s">
        <v>9576</v>
      </c>
      <c r="B1967" s="2" t="s">
        <v>15</v>
      </c>
      <c r="C1967" s="3">
        <v>40025</v>
      </c>
      <c r="D1967" t="s">
        <v>25</v>
      </c>
      <c r="E1967" t="s">
        <v>9577</v>
      </c>
      <c r="F1967" t="s">
        <v>9578</v>
      </c>
      <c r="G1967" t="s">
        <v>9579</v>
      </c>
      <c r="H1967" s="2" t="s">
        <v>1436</v>
      </c>
      <c r="I1967" s="2" t="s">
        <v>98</v>
      </c>
      <c r="J1967" s="1" t="s">
        <v>9580</v>
      </c>
      <c r="K1967" s="1">
        <f t="shared" si="135"/>
        <v>1</v>
      </c>
      <c r="L1967" s="1">
        <f t="shared" si="135"/>
        <v>0</v>
      </c>
      <c r="M1967" s="1">
        <f t="shared" si="135"/>
        <v>0</v>
      </c>
      <c r="N1967" s="1">
        <f t="shared" si="135"/>
        <v>0</v>
      </c>
      <c r="O1967" s="1">
        <f t="shared" si="136"/>
        <v>1</v>
      </c>
      <c r="P1967" s="1" t="s">
        <v>18346</v>
      </c>
      <c r="Q1967" s="1" t="s">
        <v>18355</v>
      </c>
      <c r="R1967" s="1">
        <v>435</v>
      </c>
      <c r="S1967" s="9">
        <f t="shared" si="138"/>
        <v>324.37950000000001</v>
      </c>
      <c r="T1967" s="3">
        <v>44562</v>
      </c>
      <c r="U1967" s="8"/>
      <c r="V1967" s="3">
        <v>44562</v>
      </c>
      <c r="W1967" s="8" t="s">
        <v>4500</v>
      </c>
      <c r="X1967" s="8"/>
      <c r="Y1967" s="10">
        <f t="shared" si="137"/>
        <v>0</v>
      </c>
      <c r="Z1967" s="10">
        <f>IFERROR(INDEX(EFs!B:B,MATCH(P1967,EFs!A:A,0))*Dataset!Y1967/1000,0)</f>
        <v>0</v>
      </c>
      <c r="AA1967">
        <v>33.139758999999998</v>
      </c>
      <c r="AB1967">
        <v>-117.293862</v>
      </c>
      <c r="AC1967">
        <v>1</v>
      </c>
      <c r="AD1967" t="s">
        <v>18387</v>
      </c>
      <c r="AE1967">
        <v>1610</v>
      </c>
      <c r="AF1967" t="s">
        <v>18545</v>
      </c>
      <c r="AI1967" t="s">
        <v>18509</v>
      </c>
      <c r="AJ1967" t="s">
        <v>18390</v>
      </c>
      <c r="AK1967" t="s">
        <v>18391</v>
      </c>
      <c r="AL1967">
        <v>92008</v>
      </c>
      <c r="AM1967" t="s">
        <v>18392</v>
      </c>
      <c r="AN1967" t="s">
        <v>18393</v>
      </c>
    </row>
    <row r="1968" spans="1:40" ht="43.2" x14ac:dyDescent="0.3">
      <c r="A1968" t="s">
        <v>9581</v>
      </c>
      <c r="B1968" s="2" t="s">
        <v>15</v>
      </c>
      <c r="C1968" s="3">
        <v>40025</v>
      </c>
      <c r="D1968" t="s">
        <v>25</v>
      </c>
      <c r="E1968" t="s">
        <v>9582</v>
      </c>
      <c r="F1968" t="s">
        <v>9583</v>
      </c>
      <c r="G1968" t="s">
        <v>9584</v>
      </c>
      <c r="H1968" s="2" t="s">
        <v>19</v>
      </c>
      <c r="I1968" s="2" t="s">
        <v>20</v>
      </c>
      <c r="J1968" s="1" t="s">
        <v>9585</v>
      </c>
      <c r="K1968" s="1">
        <f t="shared" si="135"/>
        <v>1</v>
      </c>
      <c r="L1968" s="1">
        <f t="shared" si="135"/>
        <v>0</v>
      </c>
      <c r="M1968" s="1">
        <f t="shared" si="135"/>
        <v>0</v>
      </c>
      <c r="N1968" s="1">
        <f t="shared" si="135"/>
        <v>0</v>
      </c>
      <c r="O1968" s="1">
        <f t="shared" si="136"/>
        <v>1</v>
      </c>
      <c r="P1968" s="1" t="s">
        <v>18346</v>
      </c>
      <c r="Q1968" s="1" t="s">
        <v>18355</v>
      </c>
      <c r="R1968" s="1">
        <v>136</v>
      </c>
      <c r="S1968" s="9">
        <f t="shared" si="138"/>
        <v>101.4152</v>
      </c>
      <c r="T1968" s="8"/>
      <c r="U1968" s="8"/>
      <c r="V1968" s="8"/>
      <c r="W1968" s="8"/>
      <c r="X1968" s="8"/>
      <c r="Y1968" s="10">
        <f t="shared" si="137"/>
        <v>0</v>
      </c>
      <c r="Z1968" s="10">
        <f>IFERROR(INDEX(EFs!B:B,MATCH(P1968,EFs!A:A,0))*Dataset!Y1968/1000,0)</f>
        <v>0</v>
      </c>
      <c r="AA1968">
        <v>32.711649999999999</v>
      </c>
      <c r="AB1968">
        <v>-117.159102</v>
      </c>
      <c r="AC1968">
        <v>1</v>
      </c>
      <c r="AD1968" t="s">
        <v>18394</v>
      </c>
      <c r="AE1968">
        <v>614</v>
      </c>
      <c r="AF1968" t="s">
        <v>18679</v>
      </c>
      <c r="AI1968" t="s">
        <v>18389</v>
      </c>
      <c r="AJ1968" t="s">
        <v>18390</v>
      </c>
      <c r="AK1968" t="s">
        <v>18391</v>
      </c>
      <c r="AL1968">
        <v>92101</v>
      </c>
      <c r="AM1968" t="s">
        <v>18392</v>
      </c>
      <c r="AN1968" t="s">
        <v>18397</v>
      </c>
    </row>
    <row r="1969" spans="1:40" ht="43.2" x14ac:dyDescent="0.3">
      <c r="A1969" t="s">
        <v>9586</v>
      </c>
      <c r="B1969" s="2" t="s">
        <v>15</v>
      </c>
      <c r="C1969" s="3">
        <v>40025</v>
      </c>
      <c r="D1969" t="s">
        <v>25</v>
      </c>
      <c r="E1969" t="s">
        <v>9587</v>
      </c>
      <c r="F1969" t="s">
        <v>9588</v>
      </c>
      <c r="G1969" t="s">
        <v>9589</v>
      </c>
      <c r="H1969" s="2" t="s">
        <v>19</v>
      </c>
      <c r="I1969" s="2" t="s">
        <v>20</v>
      </c>
      <c r="J1969" s="1" t="s">
        <v>9590</v>
      </c>
      <c r="K1969" s="1">
        <f t="shared" si="135"/>
        <v>1</v>
      </c>
      <c r="L1969" s="1">
        <f t="shared" si="135"/>
        <v>0</v>
      </c>
      <c r="M1969" s="1">
        <f t="shared" si="135"/>
        <v>0</v>
      </c>
      <c r="N1969" s="1">
        <f t="shared" si="135"/>
        <v>0</v>
      </c>
      <c r="O1969" s="1">
        <f t="shared" si="136"/>
        <v>1</v>
      </c>
      <c r="P1969" s="1" t="s">
        <v>18346</v>
      </c>
      <c r="Q1969" s="1" t="s">
        <v>18355</v>
      </c>
      <c r="R1969" s="1">
        <v>443</v>
      </c>
      <c r="S1969" s="9">
        <f t="shared" si="138"/>
        <v>330.3451</v>
      </c>
      <c r="T1969" s="8"/>
      <c r="U1969" s="8"/>
      <c r="V1969" s="8"/>
      <c r="W1969" s="8"/>
      <c r="X1969" s="8"/>
      <c r="Y1969" s="10">
        <f t="shared" si="137"/>
        <v>0</v>
      </c>
      <c r="Z1969" s="10">
        <f>IFERROR(INDEX(EFs!B:B,MATCH(P1969,EFs!A:A,0))*Dataset!Y1969/1000,0)</f>
        <v>0</v>
      </c>
      <c r="AA1969">
        <v>32.710977</v>
      </c>
      <c r="AB1969">
        <v>-117.16422900000001</v>
      </c>
      <c r="AC1969">
        <v>1</v>
      </c>
      <c r="AD1969" t="s">
        <v>18387</v>
      </c>
      <c r="AE1969">
        <v>555</v>
      </c>
      <c r="AF1969" t="s">
        <v>18661</v>
      </c>
      <c r="AI1969" t="s">
        <v>18389</v>
      </c>
      <c r="AJ1969" t="s">
        <v>18390</v>
      </c>
      <c r="AK1969" t="s">
        <v>18391</v>
      </c>
      <c r="AL1969">
        <v>92101</v>
      </c>
      <c r="AM1969" t="s">
        <v>18392</v>
      </c>
      <c r="AN1969" t="s">
        <v>18393</v>
      </c>
    </row>
    <row r="1970" spans="1:40" ht="43.2" x14ac:dyDescent="0.3">
      <c r="A1970" t="s">
        <v>9591</v>
      </c>
      <c r="B1970" s="2" t="s">
        <v>15</v>
      </c>
      <c r="C1970" s="3">
        <v>40025</v>
      </c>
      <c r="D1970" t="s">
        <v>25</v>
      </c>
      <c r="E1970" t="s">
        <v>9587</v>
      </c>
      <c r="F1970" t="s">
        <v>9588</v>
      </c>
      <c r="G1970" t="s">
        <v>9589</v>
      </c>
      <c r="H1970" s="2" t="s">
        <v>19</v>
      </c>
      <c r="I1970" s="2" t="s">
        <v>20</v>
      </c>
      <c r="J1970" s="1" t="s">
        <v>9592</v>
      </c>
      <c r="K1970" s="1">
        <f t="shared" si="135"/>
        <v>1</v>
      </c>
      <c r="L1970" s="1">
        <f t="shared" si="135"/>
        <v>0</v>
      </c>
      <c r="M1970" s="1">
        <f t="shared" si="135"/>
        <v>0</v>
      </c>
      <c r="N1970" s="1">
        <f t="shared" si="135"/>
        <v>0</v>
      </c>
      <c r="O1970" s="1">
        <f t="shared" si="136"/>
        <v>1</v>
      </c>
      <c r="P1970" s="1" t="s">
        <v>18346</v>
      </c>
      <c r="Q1970" s="1">
        <v>450</v>
      </c>
      <c r="R1970" s="1">
        <v>685</v>
      </c>
      <c r="S1970" s="9">
        <f t="shared" si="138"/>
        <v>450</v>
      </c>
      <c r="T1970" s="8"/>
      <c r="U1970" s="8"/>
      <c r="V1970" s="8"/>
      <c r="W1970" s="8"/>
      <c r="X1970" s="8"/>
      <c r="Y1970" s="10">
        <f t="shared" si="137"/>
        <v>0</v>
      </c>
      <c r="Z1970" s="10">
        <f>IFERROR(INDEX(EFs!B:B,MATCH(P1970,EFs!A:A,0))*Dataset!Y1970/1000,0)</f>
        <v>0</v>
      </c>
      <c r="AA1970">
        <v>32.710977</v>
      </c>
      <c r="AB1970">
        <v>-117.16422900000001</v>
      </c>
      <c r="AC1970">
        <v>1</v>
      </c>
      <c r="AD1970" t="s">
        <v>18387</v>
      </c>
      <c r="AE1970">
        <v>555</v>
      </c>
      <c r="AF1970" t="s">
        <v>18661</v>
      </c>
      <c r="AI1970" t="s">
        <v>18389</v>
      </c>
      <c r="AJ1970" t="s">
        <v>18390</v>
      </c>
      <c r="AK1970" t="s">
        <v>18391</v>
      </c>
      <c r="AL1970">
        <v>92101</v>
      </c>
      <c r="AM1970" t="s">
        <v>18392</v>
      </c>
      <c r="AN1970" t="s">
        <v>18393</v>
      </c>
    </row>
    <row r="1971" spans="1:40" ht="43.2" x14ac:dyDescent="0.3">
      <c r="A1971" t="s">
        <v>9593</v>
      </c>
      <c r="B1971" s="2" t="s">
        <v>15</v>
      </c>
      <c r="C1971" s="3">
        <v>40025</v>
      </c>
      <c r="D1971" t="s">
        <v>193</v>
      </c>
      <c r="E1971" t="s">
        <v>9594</v>
      </c>
      <c r="F1971" t="s">
        <v>9595</v>
      </c>
      <c r="G1971" t="s">
        <v>9596</v>
      </c>
      <c r="H1971" s="2" t="s">
        <v>1013</v>
      </c>
      <c r="I1971" s="2" t="s">
        <v>236</v>
      </c>
      <c r="J1971" s="1" t="s">
        <v>9597</v>
      </c>
      <c r="K1971" s="1">
        <f t="shared" si="135"/>
        <v>1</v>
      </c>
      <c r="L1971" s="1">
        <f t="shared" si="135"/>
        <v>0</v>
      </c>
      <c r="M1971" s="1">
        <f t="shared" si="135"/>
        <v>0</v>
      </c>
      <c r="N1971" s="1">
        <f t="shared" si="135"/>
        <v>0</v>
      </c>
      <c r="O1971" s="1">
        <f t="shared" si="136"/>
        <v>1</v>
      </c>
      <c r="P1971" s="1" t="s">
        <v>18346</v>
      </c>
      <c r="Q1971" s="1">
        <v>300</v>
      </c>
      <c r="R1971" s="1">
        <v>490</v>
      </c>
      <c r="S1971" s="9">
        <f t="shared" si="138"/>
        <v>300</v>
      </c>
      <c r="T1971" s="3">
        <v>44328</v>
      </c>
      <c r="U1971" s="8" t="s">
        <v>9598</v>
      </c>
      <c r="V1971" s="3">
        <v>44328</v>
      </c>
      <c r="W1971" s="8" t="s">
        <v>9599</v>
      </c>
      <c r="X1971" s="8">
        <v>4.4000000000000004</v>
      </c>
      <c r="Y1971" s="10">
        <f t="shared" si="137"/>
        <v>1320</v>
      </c>
      <c r="Z1971" s="10">
        <f>IFERROR(INDEX(EFs!B:B,MATCH(P1971,EFs!A:A,0))*Dataset!Y1971/1000,0)</f>
        <v>1.1990786557199999</v>
      </c>
      <c r="AA1971">
        <v>32.921925999999999</v>
      </c>
      <c r="AB1971">
        <v>-117.232777</v>
      </c>
      <c r="AC1971">
        <v>1</v>
      </c>
      <c r="AD1971" t="s">
        <v>18387</v>
      </c>
      <c r="AE1971">
        <v>3750</v>
      </c>
      <c r="AF1971" t="s">
        <v>19280</v>
      </c>
      <c r="AI1971" t="s">
        <v>18389</v>
      </c>
      <c r="AJ1971" t="s">
        <v>18390</v>
      </c>
      <c r="AK1971" t="s">
        <v>18391</v>
      </c>
      <c r="AL1971">
        <v>92130</v>
      </c>
      <c r="AM1971" t="s">
        <v>18392</v>
      </c>
      <c r="AN1971" t="s">
        <v>18407</v>
      </c>
    </row>
    <row r="1972" spans="1:40" ht="43.2" x14ac:dyDescent="0.3">
      <c r="A1972" t="s">
        <v>9600</v>
      </c>
      <c r="B1972" s="2" t="s">
        <v>15</v>
      </c>
      <c r="C1972" s="3">
        <v>40025</v>
      </c>
      <c r="D1972" t="s">
        <v>193</v>
      </c>
      <c r="E1972" t="s">
        <v>9601</v>
      </c>
      <c r="F1972" t="s">
        <v>3660</v>
      </c>
      <c r="G1972" t="s">
        <v>9602</v>
      </c>
      <c r="H1972" s="2" t="s">
        <v>781</v>
      </c>
      <c r="I1972" s="2" t="s">
        <v>782</v>
      </c>
      <c r="J1972" s="1" t="s">
        <v>9603</v>
      </c>
      <c r="K1972" s="1">
        <f t="shared" si="135"/>
        <v>1</v>
      </c>
      <c r="L1972" s="1">
        <f t="shared" si="135"/>
        <v>0</v>
      </c>
      <c r="M1972" s="1">
        <f t="shared" si="135"/>
        <v>0</v>
      </c>
      <c r="N1972" s="1">
        <f t="shared" si="135"/>
        <v>0</v>
      </c>
      <c r="O1972" s="1">
        <f t="shared" si="136"/>
        <v>1</v>
      </c>
      <c r="P1972" s="1" t="s">
        <v>18346</v>
      </c>
      <c r="Q1972" s="1">
        <v>405</v>
      </c>
      <c r="R1972" s="1">
        <v>635</v>
      </c>
      <c r="S1972" s="9">
        <f t="shared" si="138"/>
        <v>405</v>
      </c>
      <c r="T1972" s="3">
        <v>44407</v>
      </c>
      <c r="U1972" s="8" t="s">
        <v>9604</v>
      </c>
      <c r="V1972" s="3">
        <v>44561</v>
      </c>
      <c r="W1972" s="8" t="s">
        <v>9604</v>
      </c>
      <c r="X1972" s="8">
        <v>0</v>
      </c>
      <c r="Y1972" s="10">
        <f t="shared" si="137"/>
        <v>0</v>
      </c>
      <c r="Z1972" s="10">
        <f>IFERROR(INDEX(EFs!B:B,MATCH(P1972,EFs!A:A,0))*Dataset!Y1972/1000,0)</f>
        <v>0</v>
      </c>
      <c r="AA1972">
        <v>32.886473000000002</v>
      </c>
      <c r="AB1972">
        <v>-117.21593900000001</v>
      </c>
      <c r="AC1972">
        <v>1</v>
      </c>
      <c r="AD1972" t="s">
        <v>18387</v>
      </c>
      <c r="AE1972">
        <v>9885</v>
      </c>
      <c r="AF1972" t="s">
        <v>18570</v>
      </c>
      <c r="AI1972" t="s">
        <v>18389</v>
      </c>
      <c r="AJ1972" t="s">
        <v>18390</v>
      </c>
      <c r="AK1972" t="s">
        <v>18391</v>
      </c>
      <c r="AL1972">
        <v>92121</v>
      </c>
      <c r="AM1972" t="s">
        <v>18392</v>
      </c>
      <c r="AN1972" t="s">
        <v>18393</v>
      </c>
    </row>
    <row r="1973" spans="1:40" ht="43.2" x14ac:dyDescent="0.3">
      <c r="A1973" t="s">
        <v>9605</v>
      </c>
      <c r="B1973" s="2" t="s">
        <v>15</v>
      </c>
      <c r="C1973" s="3">
        <v>40025</v>
      </c>
      <c r="D1973" t="s">
        <v>25</v>
      </c>
      <c r="E1973" t="s">
        <v>7095</v>
      </c>
      <c r="F1973" t="s">
        <v>7096</v>
      </c>
      <c r="G1973" t="s">
        <v>9606</v>
      </c>
      <c r="H1973" s="2" t="s">
        <v>781</v>
      </c>
      <c r="I1973" s="2" t="s">
        <v>782</v>
      </c>
      <c r="J1973" s="1" t="s">
        <v>9607</v>
      </c>
      <c r="K1973" s="1">
        <f t="shared" si="135"/>
        <v>1</v>
      </c>
      <c r="L1973" s="1">
        <f t="shared" si="135"/>
        <v>0</v>
      </c>
      <c r="M1973" s="1">
        <f t="shared" si="135"/>
        <v>0</v>
      </c>
      <c r="N1973" s="1">
        <f t="shared" si="135"/>
        <v>0</v>
      </c>
      <c r="O1973" s="1">
        <f t="shared" si="136"/>
        <v>1</v>
      </c>
      <c r="P1973" s="1" t="s">
        <v>18346</v>
      </c>
      <c r="Q1973" s="1" t="s">
        <v>18355</v>
      </c>
      <c r="R1973" s="1">
        <v>97</v>
      </c>
      <c r="S1973" s="9">
        <f t="shared" si="138"/>
        <v>72.332900000000009</v>
      </c>
      <c r="T1973" s="3">
        <v>44484</v>
      </c>
      <c r="U1973" s="8" t="s">
        <v>9608</v>
      </c>
      <c r="V1973" s="3">
        <v>44484</v>
      </c>
      <c r="W1973" s="8" t="s">
        <v>9609</v>
      </c>
      <c r="X1973" s="8">
        <v>3.1</v>
      </c>
      <c r="Y1973" s="10">
        <f t="shared" si="137"/>
        <v>224.23199000000002</v>
      </c>
      <c r="Z1973" s="10">
        <f>IFERROR(INDEX(EFs!B:B,MATCH(P1973,EFs!A:A,0))*Dataset!Y1973/1000,0)</f>
        <v>0.20369075237774281</v>
      </c>
      <c r="AA1973">
        <v>32.892358999999999</v>
      </c>
      <c r="AB1973">
        <v>-117.19729700000001</v>
      </c>
      <c r="AC1973">
        <v>1</v>
      </c>
      <c r="AD1973" t="s">
        <v>18387</v>
      </c>
      <c r="AE1973">
        <v>5626</v>
      </c>
      <c r="AF1973" t="s">
        <v>18758</v>
      </c>
      <c r="AG1973" t="s">
        <v>18510</v>
      </c>
      <c r="AH1973">
        <v>100</v>
      </c>
      <c r="AI1973" t="s">
        <v>18389</v>
      </c>
      <c r="AJ1973" t="s">
        <v>18390</v>
      </c>
      <c r="AK1973" t="s">
        <v>18391</v>
      </c>
      <c r="AL1973">
        <v>92121</v>
      </c>
      <c r="AM1973" t="s">
        <v>18392</v>
      </c>
      <c r="AN1973" t="s">
        <v>18393</v>
      </c>
    </row>
    <row r="1974" spans="1:40" ht="57.6" x14ac:dyDescent="0.3">
      <c r="A1974" t="s">
        <v>9610</v>
      </c>
      <c r="B1974" s="2" t="s">
        <v>15</v>
      </c>
      <c r="C1974" s="3">
        <v>40025</v>
      </c>
      <c r="D1974" t="s">
        <v>16</v>
      </c>
      <c r="E1974" t="s">
        <v>9611</v>
      </c>
      <c r="G1974" t="s">
        <v>9612</v>
      </c>
      <c r="H1974" s="2" t="s">
        <v>1436</v>
      </c>
      <c r="I1974" s="2" t="s">
        <v>98</v>
      </c>
      <c r="J1974" s="1" t="s">
        <v>9613</v>
      </c>
      <c r="K1974" s="1">
        <f t="shared" si="135"/>
        <v>1</v>
      </c>
      <c r="L1974" s="1">
        <f t="shared" si="135"/>
        <v>0</v>
      </c>
      <c r="M1974" s="1">
        <f t="shared" si="135"/>
        <v>0</v>
      </c>
      <c r="N1974" s="1">
        <f t="shared" si="135"/>
        <v>0</v>
      </c>
      <c r="O1974" s="1">
        <f t="shared" si="136"/>
        <v>1</v>
      </c>
      <c r="P1974" s="1" t="s">
        <v>18346</v>
      </c>
      <c r="Q1974" s="1">
        <v>20</v>
      </c>
      <c r="R1974" s="1">
        <v>1495</v>
      </c>
      <c r="S1974" s="9">
        <f t="shared" si="138"/>
        <v>20</v>
      </c>
      <c r="T1974" s="3">
        <v>44562</v>
      </c>
      <c r="U1974" s="8" t="s">
        <v>7987</v>
      </c>
      <c r="V1974" s="3">
        <v>44562</v>
      </c>
      <c r="W1974" s="8" t="s">
        <v>9614</v>
      </c>
      <c r="X1974" s="8">
        <v>4.0999999999999996</v>
      </c>
      <c r="Y1974" s="10">
        <f t="shared" si="137"/>
        <v>82</v>
      </c>
      <c r="Z1974" s="10">
        <f>IFERROR(INDEX(EFs!B:B,MATCH(P1974,EFs!A:A,0))*Dataset!Y1974/1000,0)</f>
        <v>7.4488219522000007E-2</v>
      </c>
      <c r="AA1974">
        <v>33.139451999999999</v>
      </c>
      <c r="AB1974">
        <v>-117.28539600000001</v>
      </c>
      <c r="AC1974">
        <v>1</v>
      </c>
      <c r="AD1974" t="s">
        <v>18387</v>
      </c>
      <c r="AE1974">
        <v>5781</v>
      </c>
      <c r="AF1974" t="s">
        <v>19281</v>
      </c>
      <c r="AI1974" t="s">
        <v>18509</v>
      </c>
      <c r="AJ1974" t="s">
        <v>18390</v>
      </c>
      <c r="AK1974" t="s">
        <v>18391</v>
      </c>
      <c r="AL1974">
        <v>92008</v>
      </c>
      <c r="AM1974" t="s">
        <v>18392</v>
      </c>
      <c r="AN1974" t="s">
        <v>18393</v>
      </c>
    </row>
    <row r="1975" spans="1:40" ht="43.2" x14ac:dyDescent="0.3">
      <c r="A1975" t="s">
        <v>9615</v>
      </c>
      <c r="B1975" s="2" t="s">
        <v>15</v>
      </c>
      <c r="C1975" s="3">
        <v>40025</v>
      </c>
      <c r="D1975" t="s">
        <v>193</v>
      </c>
      <c r="E1975" t="s">
        <v>946</v>
      </c>
      <c r="F1975" t="s">
        <v>9616</v>
      </c>
      <c r="G1975" t="s">
        <v>9617</v>
      </c>
      <c r="H1975" s="2" t="s">
        <v>949</v>
      </c>
      <c r="I1975" s="2" t="s">
        <v>75</v>
      </c>
      <c r="J1975" s="1" t="s">
        <v>9618</v>
      </c>
      <c r="K1975" s="1">
        <f t="shared" si="135"/>
        <v>1</v>
      </c>
      <c r="L1975" s="1">
        <f t="shared" si="135"/>
        <v>0</v>
      </c>
      <c r="M1975" s="1">
        <f t="shared" si="135"/>
        <v>0</v>
      </c>
      <c r="N1975" s="1">
        <f t="shared" si="135"/>
        <v>0</v>
      </c>
      <c r="O1975" s="1">
        <f t="shared" si="136"/>
        <v>1</v>
      </c>
      <c r="P1975" s="1" t="s">
        <v>18346</v>
      </c>
      <c r="Q1975" s="1">
        <v>200</v>
      </c>
      <c r="R1975" s="1">
        <v>320</v>
      </c>
      <c r="S1975" s="9">
        <f t="shared" si="138"/>
        <v>200</v>
      </c>
      <c r="T1975" s="3">
        <v>44562</v>
      </c>
      <c r="U1975" s="8" t="s">
        <v>9619</v>
      </c>
      <c r="V1975" s="3">
        <v>44562</v>
      </c>
      <c r="W1975" s="8" t="s">
        <v>9620</v>
      </c>
      <c r="X1975" s="8">
        <v>6</v>
      </c>
      <c r="Y1975" s="10">
        <f t="shared" si="137"/>
        <v>1200</v>
      </c>
      <c r="Z1975" s="10">
        <f>IFERROR(INDEX(EFs!B:B,MATCH(P1975,EFs!A:A,0))*Dataset!Y1975/1000,0)</f>
        <v>1.0900715052000001</v>
      </c>
      <c r="AA1975">
        <v>33.086770000000001</v>
      </c>
      <c r="AB1975">
        <v>-117.266352</v>
      </c>
      <c r="AC1975">
        <v>1</v>
      </c>
      <c r="AD1975" t="s">
        <v>18387</v>
      </c>
      <c r="AE1975">
        <v>1960</v>
      </c>
      <c r="AF1975" t="s">
        <v>18877</v>
      </c>
      <c r="AI1975" t="s">
        <v>18509</v>
      </c>
      <c r="AJ1975" t="s">
        <v>18390</v>
      </c>
      <c r="AK1975" t="s">
        <v>18391</v>
      </c>
      <c r="AL1975">
        <v>92009</v>
      </c>
      <c r="AM1975" t="s">
        <v>18392</v>
      </c>
      <c r="AN1975" t="s">
        <v>18393</v>
      </c>
    </row>
    <row r="1976" spans="1:40" ht="57.6" x14ac:dyDescent="0.3">
      <c r="A1976" t="s">
        <v>9621</v>
      </c>
      <c r="B1976" s="2" t="s">
        <v>15</v>
      </c>
      <c r="C1976" s="3">
        <v>40025</v>
      </c>
      <c r="D1976" t="s">
        <v>16</v>
      </c>
      <c r="E1976" t="s">
        <v>9611</v>
      </c>
      <c r="G1976" t="s">
        <v>9612</v>
      </c>
      <c r="H1976" s="2" t="s">
        <v>1436</v>
      </c>
      <c r="I1976" s="2" t="s">
        <v>98</v>
      </c>
      <c r="J1976" s="1" t="s">
        <v>9622</v>
      </c>
      <c r="K1976" s="1">
        <f t="shared" si="135"/>
        <v>1</v>
      </c>
      <c r="L1976" s="1">
        <f t="shared" si="135"/>
        <v>0</v>
      </c>
      <c r="M1976" s="1">
        <f t="shared" si="135"/>
        <v>0</v>
      </c>
      <c r="N1976" s="1">
        <f t="shared" si="135"/>
        <v>0</v>
      </c>
      <c r="O1976" s="1">
        <f t="shared" si="136"/>
        <v>1</v>
      </c>
      <c r="P1976" s="1" t="s">
        <v>18346</v>
      </c>
      <c r="Q1976" s="1">
        <v>500</v>
      </c>
      <c r="R1976" s="1">
        <v>36</v>
      </c>
      <c r="S1976" s="9">
        <f t="shared" si="138"/>
        <v>500</v>
      </c>
      <c r="T1976" s="3">
        <v>44562</v>
      </c>
      <c r="U1976" s="8" t="s">
        <v>5321</v>
      </c>
      <c r="V1976" s="3">
        <v>44562</v>
      </c>
      <c r="W1976" s="8" t="s">
        <v>9623</v>
      </c>
      <c r="X1976" s="8">
        <v>2.9</v>
      </c>
      <c r="Y1976" s="10">
        <f t="shared" si="137"/>
        <v>1450</v>
      </c>
      <c r="Z1976" s="10">
        <f>IFERROR(INDEX(EFs!B:B,MATCH(P1976,EFs!A:A,0))*Dataset!Y1976/1000,0)</f>
        <v>1.31716973545</v>
      </c>
      <c r="AA1976">
        <v>33.139451999999999</v>
      </c>
      <c r="AB1976">
        <v>-117.28539600000001</v>
      </c>
      <c r="AC1976">
        <v>1</v>
      </c>
      <c r="AD1976" t="s">
        <v>18387</v>
      </c>
      <c r="AE1976">
        <v>5781</v>
      </c>
      <c r="AF1976" t="s">
        <v>19281</v>
      </c>
      <c r="AI1976" t="s">
        <v>18509</v>
      </c>
      <c r="AJ1976" t="s">
        <v>18390</v>
      </c>
      <c r="AK1976" t="s">
        <v>18391</v>
      </c>
      <c r="AL1976">
        <v>92008</v>
      </c>
      <c r="AM1976" t="s">
        <v>18392</v>
      </c>
      <c r="AN1976" t="s">
        <v>18393</v>
      </c>
    </row>
    <row r="1977" spans="1:40" ht="43.2" x14ac:dyDescent="0.3">
      <c r="A1977" t="s">
        <v>9624</v>
      </c>
      <c r="B1977" s="2" t="s">
        <v>15</v>
      </c>
      <c r="C1977" s="3">
        <v>40025</v>
      </c>
      <c r="D1977" t="s">
        <v>193</v>
      </c>
      <c r="E1977" t="s">
        <v>9625</v>
      </c>
      <c r="F1977" t="s">
        <v>27</v>
      </c>
      <c r="G1977" t="s">
        <v>7290</v>
      </c>
      <c r="H1977" s="2" t="s">
        <v>669</v>
      </c>
      <c r="I1977" s="2" t="s">
        <v>236</v>
      </c>
      <c r="J1977" s="1" t="s">
        <v>9626</v>
      </c>
      <c r="K1977" s="1">
        <f t="shared" si="135"/>
        <v>0</v>
      </c>
      <c r="L1977" s="1">
        <f t="shared" si="135"/>
        <v>0</v>
      </c>
      <c r="M1977" s="1">
        <f t="shared" si="135"/>
        <v>0</v>
      </c>
      <c r="N1977" s="1">
        <f t="shared" si="135"/>
        <v>0</v>
      </c>
      <c r="O1977" s="1">
        <f t="shared" si="136"/>
        <v>0</v>
      </c>
      <c r="P1977" s="1" t="s">
        <v>18352</v>
      </c>
      <c r="Q1977" s="1">
        <v>100</v>
      </c>
      <c r="R1977" s="1" t="s">
        <v>18352</v>
      </c>
      <c r="S1977" s="9">
        <f t="shared" si="138"/>
        <v>100</v>
      </c>
      <c r="T1977" s="3">
        <v>44385</v>
      </c>
      <c r="U1977" s="8" t="s">
        <v>7465</v>
      </c>
      <c r="V1977" s="3">
        <v>44385</v>
      </c>
      <c r="W1977" s="8" t="s">
        <v>9627</v>
      </c>
      <c r="X1977" s="8">
        <v>5</v>
      </c>
      <c r="Y1977" s="10">
        <f t="shared" si="137"/>
        <v>500</v>
      </c>
      <c r="Z1977" s="10">
        <f>IFERROR(INDEX(EFs!B:B,MATCH(P1977,EFs!A:A,0))*Dataset!Y1977/1000,0)</f>
        <v>0</v>
      </c>
      <c r="AA1977">
        <v>32.732973999999999</v>
      </c>
      <c r="AB1977">
        <v>-117.16277100000001</v>
      </c>
      <c r="AC1977">
        <v>1</v>
      </c>
      <c r="AD1977" t="s">
        <v>18387</v>
      </c>
      <c r="AE1977">
        <v>2635</v>
      </c>
      <c r="AF1977" t="s">
        <v>18841</v>
      </c>
      <c r="AI1977" t="s">
        <v>18389</v>
      </c>
      <c r="AJ1977" t="s">
        <v>18390</v>
      </c>
      <c r="AK1977" t="s">
        <v>18391</v>
      </c>
      <c r="AL1977">
        <v>92103</v>
      </c>
      <c r="AM1977" t="s">
        <v>18392</v>
      </c>
      <c r="AN1977" t="s">
        <v>18393</v>
      </c>
    </row>
    <row r="1978" spans="1:40" ht="57.6" x14ac:dyDescent="0.3">
      <c r="A1978" t="s">
        <v>9628</v>
      </c>
      <c r="B1978" s="2" t="s">
        <v>15</v>
      </c>
      <c r="C1978" s="3">
        <v>40025</v>
      </c>
      <c r="D1978" t="s">
        <v>193</v>
      </c>
      <c r="E1978" t="s">
        <v>1667</v>
      </c>
      <c r="F1978" t="s">
        <v>9629</v>
      </c>
      <c r="G1978" t="s">
        <v>9630</v>
      </c>
      <c r="H1978" s="2" t="s">
        <v>2472</v>
      </c>
      <c r="I1978" s="2" t="s">
        <v>328</v>
      </c>
      <c r="J1978" s="1" t="s">
        <v>9631</v>
      </c>
      <c r="K1978" s="1">
        <f t="shared" si="135"/>
        <v>1</v>
      </c>
      <c r="L1978" s="1">
        <f t="shared" si="135"/>
        <v>0</v>
      </c>
      <c r="M1978" s="1">
        <f t="shared" si="135"/>
        <v>0</v>
      </c>
      <c r="N1978" s="1">
        <f t="shared" si="135"/>
        <v>0</v>
      </c>
      <c r="O1978" s="1">
        <f t="shared" si="136"/>
        <v>1</v>
      </c>
      <c r="P1978" s="1" t="s">
        <v>18346</v>
      </c>
      <c r="Q1978" s="1">
        <v>365</v>
      </c>
      <c r="R1978" s="1">
        <v>536</v>
      </c>
      <c r="S1978" s="9">
        <f t="shared" si="138"/>
        <v>365</v>
      </c>
      <c r="T1978" s="3">
        <v>44369</v>
      </c>
      <c r="U1978" s="8" t="s">
        <v>9632</v>
      </c>
      <c r="V1978" s="3">
        <v>44677</v>
      </c>
      <c r="W1978" s="8" t="s">
        <v>9633</v>
      </c>
      <c r="X1978" s="8">
        <v>6.7</v>
      </c>
      <c r="Y1978" s="10">
        <f t="shared" si="137"/>
        <v>2445.5</v>
      </c>
      <c r="Z1978" s="10">
        <f>IFERROR(INDEX(EFs!B:B,MATCH(P1978,EFs!A:A,0))*Dataset!Y1978/1000,0)</f>
        <v>2.2214748883055</v>
      </c>
      <c r="AA1978">
        <v>32.841459999999998</v>
      </c>
      <c r="AB1978">
        <v>-116.51083</v>
      </c>
      <c r="AC1978">
        <v>0.5</v>
      </c>
      <c r="AD1978" t="s">
        <v>18422</v>
      </c>
      <c r="AI1978" t="s">
        <v>18694</v>
      </c>
      <c r="AJ1978" t="s">
        <v>18390</v>
      </c>
      <c r="AK1978" t="s">
        <v>18391</v>
      </c>
      <c r="AL1978">
        <v>91962</v>
      </c>
      <c r="AM1978" t="s">
        <v>18392</v>
      </c>
      <c r="AN1978" t="s">
        <v>18397</v>
      </c>
    </row>
    <row r="1979" spans="1:40" ht="28.8" x14ac:dyDescent="0.3">
      <c r="A1979" t="s">
        <v>9634</v>
      </c>
      <c r="B1979" s="2" t="s">
        <v>15</v>
      </c>
      <c r="C1979" s="3">
        <v>40025</v>
      </c>
      <c r="D1979" t="s">
        <v>25</v>
      </c>
      <c r="E1979" t="s">
        <v>9635</v>
      </c>
      <c r="F1979" t="s">
        <v>27</v>
      </c>
      <c r="G1979" t="s">
        <v>9636</v>
      </c>
      <c r="H1979" s="2" t="s">
        <v>511</v>
      </c>
      <c r="I1979" s="2" t="s">
        <v>75</v>
      </c>
      <c r="J1979" s="1" t="s">
        <v>9637</v>
      </c>
      <c r="K1979" s="1">
        <f t="shared" si="135"/>
        <v>1</v>
      </c>
      <c r="L1979" s="1">
        <f t="shared" si="135"/>
        <v>0</v>
      </c>
      <c r="M1979" s="1">
        <f t="shared" si="135"/>
        <v>0</v>
      </c>
      <c r="N1979" s="1">
        <f t="shared" si="135"/>
        <v>0</v>
      </c>
      <c r="O1979" s="1">
        <f t="shared" si="136"/>
        <v>1</v>
      </c>
      <c r="P1979" s="1" t="s">
        <v>18346</v>
      </c>
      <c r="Q1979" s="1" t="s">
        <v>18355</v>
      </c>
      <c r="R1979" s="1">
        <v>63</v>
      </c>
      <c r="S1979" s="9">
        <f t="shared" si="138"/>
        <v>46.979100000000003</v>
      </c>
      <c r="T1979" s="8"/>
      <c r="U1979" s="8"/>
      <c r="V1979" s="8"/>
      <c r="W1979" s="8"/>
      <c r="X1979" s="8"/>
      <c r="Y1979" s="10">
        <f t="shared" si="137"/>
        <v>0</v>
      </c>
      <c r="Z1979" s="10">
        <f>IFERROR(INDEX(EFs!B:B,MATCH(P1979,EFs!A:A,0))*Dataset!Y1979/1000,0)</f>
        <v>0</v>
      </c>
      <c r="AA1979">
        <v>33.053372000000003</v>
      </c>
      <c r="AB1979">
        <v>-117.245637</v>
      </c>
      <c r="AC1979">
        <v>1</v>
      </c>
      <c r="AD1979" t="s">
        <v>18394</v>
      </c>
      <c r="AE1979">
        <v>2011</v>
      </c>
      <c r="AF1979" t="s">
        <v>19282</v>
      </c>
      <c r="AI1979" t="s">
        <v>18485</v>
      </c>
      <c r="AJ1979" t="s">
        <v>18390</v>
      </c>
      <c r="AK1979" t="s">
        <v>18391</v>
      </c>
      <c r="AL1979">
        <v>92024</v>
      </c>
      <c r="AM1979" t="s">
        <v>18392</v>
      </c>
      <c r="AN1979" t="s">
        <v>18397</v>
      </c>
    </row>
    <row r="1980" spans="1:40" ht="57.6" x14ac:dyDescent="0.3">
      <c r="A1980" t="s">
        <v>9638</v>
      </c>
      <c r="B1980" s="2" t="s">
        <v>15</v>
      </c>
      <c r="C1980" s="3">
        <v>40025</v>
      </c>
      <c r="D1980" t="s">
        <v>16</v>
      </c>
      <c r="E1980" t="s">
        <v>9639</v>
      </c>
      <c r="F1980" t="s">
        <v>27</v>
      </c>
      <c r="G1980" t="s">
        <v>9640</v>
      </c>
      <c r="H1980" s="2" t="s">
        <v>74</v>
      </c>
      <c r="I1980" s="2" t="s">
        <v>75</v>
      </c>
      <c r="J1980" s="1" t="s">
        <v>9641</v>
      </c>
      <c r="K1980" s="1">
        <f t="shared" si="135"/>
        <v>1</v>
      </c>
      <c r="L1980" s="1">
        <f t="shared" si="135"/>
        <v>0</v>
      </c>
      <c r="M1980" s="1">
        <f t="shared" si="135"/>
        <v>0</v>
      </c>
      <c r="N1980" s="1">
        <f t="shared" si="135"/>
        <v>0</v>
      </c>
      <c r="O1980" s="1">
        <f t="shared" si="136"/>
        <v>1</v>
      </c>
      <c r="P1980" s="1" t="s">
        <v>18346</v>
      </c>
      <c r="Q1980" s="1">
        <v>250</v>
      </c>
      <c r="R1980" s="1">
        <v>415</v>
      </c>
      <c r="S1980" s="9">
        <f t="shared" si="138"/>
        <v>250</v>
      </c>
      <c r="T1980" s="8"/>
      <c r="U1980" s="8"/>
      <c r="V1980" s="8"/>
      <c r="W1980" s="8"/>
      <c r="X1980" s="8"/>
      <c r="Y1980" s="10">
        <f t="shared" si="137"/>
        <v>0</v>
      </c>
      <c r="Z1980" s="10">
        <f>IFERROR(INDEX(EFs!B:B,MATCH(P1980,EFs!A:A,0))*Dataset!Y1980/1000,0)</f>
        <v>0</v>
      </c>
      <c r="AA1980">
        <v>33.040534000000001</v>
      </c>
      <c r="AB1980">
        <v>-117.159452</v>
      </c>
      <c r="AC1980">
        <v>1</v>
      </c>
      <c r="AD1980" t="s">
        <v>18387</v>
      </c>
      <c r="AE1980">
        <v>18040</v>
      </c>
      <c r="AF1980" t="s">
        <v>19283</v>
      </c>
      <c r="AI1980" t="s">
        <v>18404</v>
      </c>
      <c r="AJ1980" t="s">
        <v>18390</v>
      </c>
      <c r="AK1980" t="s">
        <v>18391</v>
      </c>
      <c r="AL1980">
        <v>92067</v>
      </c>
      <c r="AM1980" t="s">
        <v>18392</v>
      </c>
      <c r="AN1980" t="s">
        <v>18393</v>
      </c>
    </row>
    <row r="1981" spans="1:40" ht="43.2" x14ac:dyDescent="0.3">
      <c r="A1981" t="s">
        <v>9642</v>
      </c>
      <c r="B1981" s="2" t="s">
        <v>15</v>
      </c>
      <c r="C1981" s="3">
        <v>40025</v>
      </c>
      <c r="D1981" t="s">
        <v>193</v>
      </c>
      <c r="E1981" t="s">
        <v>946</v>
      </c>
      <c r="F1981" t="s">
        <v>9616</v>
      </c>
      <c r="G1981" t="s">
        <v>9617</v>
      </c>
      <c r="H1981" s="2" t="s">
        <v>949</v>
      </c>
      <c r="I1981" s="2" t="s">
        <v>75</v>
      </c>
      <c r="J1981" s="1" t="s">
        <v>9643</v>
      </c>
      <c r="K1981" s="1">
        <f t="shared" si="135"/>
        <v>1</v>
      </c>
      <c r="L1981" s="1">
        <f t="shared" si="135"/>
        <v>0</v>
      </c>
      <c r="M1981" s="1">
        <f t="shared" si="135"/>
        <v>0</v>
      </c>
      <c r="N1981" s="1">
        <f t="shared" si="135"/>
        <v>0</v>
      </c>
      <c r="O1981" s="1">
        <f t="shared" si="136"/>
        <v>1</v>
      </c>
      <c r="P1981" s="1" t="s">
        <v>18346</v>
      </c>
      <c r="Q1981" s="1">
        <v>200</v>
      </c>
      <c r="R1981" s="1">
        <v>320</v>
      </c>
      <c r="S1981" s="9">
        <f t="shared" si="138"/>
        <v>200</v>
      </c>
      <c r="T1981" s="3">
        <v>44562</v>
      </c>
      <c r="U1981" s="8" t="s">
        <v>9644</v>
      </c>
      <c r="V1981" s="3">
        <v>44562</v>
      </c>
      <c r="W1981" s="8" t="s">
        <v>9645</v>
      </c>
      <c r="X1981" s="8">
        <v>6.3</v>
      </c>
      <c r="Y1981" s="10">
        <f t="shared" si="137"/>
        <v>1260</v>
      </c>
      <c r="Z1981" s="10">
        <f>IFERROR(INDEX(EFs!B:B,MATCH(P1981,EFs!A:A,0))*Dataset!Y1981/1000,0)</f>
        <v>1.1445750804599999</v>
      </c>
      <c r="AA1981">
        <v>33.086770000000001</v>
      </c>
      <c r="AB1981">
        <v>-117.266352</v>
      </c>
      <c r="AC1981">
        <v>1</v>
      </c>
      <c r="AD1981" t="s">
        <v>18387</v>
      </c>
      <c r="AE1981">
        <v>1960</v>
      </c>
      <c r="AF1981" t="s">
        <v>18877</v>
      </c>
      <c r="AI1981" t="s">
        <v>18509</v>
      </c>
      <c r="AJ1981" t="s">
        <v>18390</v>
      </c>
      <c r="AK1981" t="s">
        <v>18391</v>
      </c>
      <c r="AL1981">
        <v>92009</v>
      </c>
      <c r="AM1981" t="s">
        <v>18392</v>
      </c>
      <c r="AN1981" t="s">
        <v>18393</v>
      </c>
    </row>
    <row r="1982" spans="1:40" ht="57.6" x14ac:dyDescent="0.3">
      <c r="A1982" t="s">
        <v>9646</v>
      </c>
      <c r="B1982" s="2" t="s">
        <v>15</v>
      </c>
      <c r="C1982" s="3">
        <v>40025</v>
      </c>
      <c r="D1982" t="s">
        <v>193</v>
      </c>
      <c r="E1982" t="s">
        <v>9647</v>
      </c>
      <c r="F1982" t="s">
        <v>9648</v>
      </c>
      <c r="G1982" t="s">
        <v>9649</v>
      </c>
      <c r="H1982" s="2" t="s">
        <v>106</v>
      </c>
      <c r="I1982" s="2" t="s">
        <v>107</v>
      </c>
      <c r="J1982" s="1" t="s">
        <v>9650</v>
      </c>
      <c r="K1982" s="1">
        <f t="shared" si="135"/>
        <v>0</v>
      </c>
      <c r="L1982" s="1">
        <f t="shared" si="135"/>
        <v>0</v>
      </c>
      <c r="M1982" s="1">
        <f t="shared" si="135"/>
        <v>0</v>
      </c>
      <c r="N1982" s="1">
        <f t="shared" si="135"/>
        <v>0</v>
      </c>
      <c r="O1982" s="1">
        <f t="shared" si="136"/>
        <v>0</v>
      </c>
      <c r="P1982" s="1" t="s">
        <v>18352</v>
      </c>
      <c r="Q1982" s="1">
        <v>50</v>
      </c>
      <c r="R1982" s="1">
        <v>67.2</v>
      </c>
      <c r="S1982" s="9">
        <f t="shared" si="138"/>
        <v>50</v>
      </c>
      <c r="T1982" s="3">
        <v>44328</v>
      </c>
      <c r="U1982" s="8" t="s">
        <v>9651</v>
      </c>
      <c r="V1982" s="3">
        <v>44328</v>
      </c>
      <c r="W1982" s="8" t="s">
        <v>9652</v>
      </c>
      <c r="X1982" s="8">
        <v>2.8</v>
      </c>
      <c r="Y1982" s="10">
        <f t="shared" si="137"/>
        <v>140</v>
      </c>
      <c r="Z1982" s="10">
        <f>IFERROR(INDEX(EFs!B:B,MATCH(P1982,EFs!A:A,0))*Dataset!Y1982/1000,0)</f>
        <v>0</v>
      </c>
      <c r="AA1982">
        <v>32.815153000000002</v>
      </c>
      <c r="AB1982">
        <v>-117.13965899999999</v>
      </c>
      <c r="AC1982">
        <v>1</v>
      </c>
      <c r="AD1982" t="s">
        <v>18387</v>
      </c>
      <c r="AE1982">
        <v>3750</v>
      </c>
      <c r="AF1982" t="s">
        <v>19284</v>
      </c>
      <c r="AI1982" t="s">
        <v>18389</v>
      </c>
      <c r="AJ1982" t="s">
        <v>18390</v>
      </c>
      <c r="AK1982" t="s">
        <v>18391</v>
      </c>
      <c r="AL1982">
        <v>92123</v>
      </c>
      <c r="AM1982" t="s">
        <v>18392</v>
      </c>
      <c r="AN1982" t="s">
        <v>18393</v>
      </c>
    </row>
    <row r="1983" spans="1:40" ht="57.6" x14ac:dyDescent="0.3">
      <c r="A1983" t="s">
        <v>9653</v>
      </c>
      <c r="B1983" s="2" t="s">
        <v>15</v>
      </c>
      <c r="C1983" s="3">
        <v>40025</v>
      </c>
      <c r="D1983" t="s">
        <v>193</v>
      </c>
      <c r="E1983" t="s">
        <v>6850</v>
      </c>
      <c r="F1983" t="s">
        <v>27</v>
      </c>
      <c r="G1983" t="s">
        <v>9654</v>
      </c>
      <c r="H1983" s="2" t="s">
        <v>781</v>
      </c>
      <c r="I1983" s="2" t="s">
        <v>782</v>
      </c>
      <c r="J1983" s="1" t="s">
        <v>9655</v>
      </c>
      <c r="K1983" s="1">
        <f t="shared" si="135"/>
        <v>1</v>
      </c>
      <c r="L1983" s="1">
        <f t="shared" si="135"/>
        <v>0</v>
      </c>
      <c r="M1983" s="1">
        <f t="shared" si="135"/>
        <v>0</v>
      </c>
      <c r="N1983" s="1">
        <f t="shared" si="135"/>
        <v>0</v>
      </c>
      <c r="O1983" s="1">
        <f t="shared" si="136"/>
        <v>1</v>
      </c>
      <c r="P1983" s="1" t="s">
        <v>18346</v>
      </c>
      <c r="Q1983" s="1">
        <v>750</v>
      </c>
      <c r="R1983" s="1">
        <v>1120</v>
      </c>
      <c r="S1983" s="9">
        <f t="shared" si="138"/>
        <v>750</v>
      </c>
      <c r="T1983" s="3">
        <v>44547</v>
      </c>
      <c r="U1983" s="8" t="s">
        <v>9656</v>
      </c>
      <c r="V1983" s="3">
        <v>44547</v>
      </c>
      <c r="W1983" s="8" t="s">
        <v>6021</v>
      </c>
      <c r="X1983" s="8">
        <v>6.6</v>
      </c>
      <c r="Y1983" s="10">
        <f t="shared" si="137"/>
        <v>4950</v>
      </c>
      <c r="Z1983" s="10">
        <f>IFERROR(INDEX(EFs!B:B,MATCH(P1983,EFs!A:A,0))*Dataset!Y1983/1000,0)</f>
        <v>4.4965449589500004</v>
      </c>
      <c r="AA1983">
        <v>32.906920999999997</v>
      </c>
      <c r="AB1983">
        <v>-117.178944</v>
      </c>
      <c r="AC1983">
        <v>1</v>
      </c>
      <c r="AD1983" t="s">
        <v>18387</v>
      </c>
      <c r="AE1983">
        <v>6545</v>
      </c>
      <c r="AF1983" t="s">
        <v>18557</v>
      </c>
      <c r="AI1983" t="s">
        <v>18389</v>
      </c>
      <c r="AJ1983" t="s">
        <v>18390</v>
      </c>
      <c r="AK1983" t="s">
        <v>18391</v>
      </c>
      <c r="AL1983">
        <v>92121</v>
      </c>
      <c r="AM1983" t="s">
        <v>18392</v>
      </c>
      <c r="AN1983" t="s">
        <v>18393</v>
      </c>
    </row>
    <row r="1984" spans="1:40" ht="28.8" x14ac:dyDescent="0.3">
      <c r="A1984" t="s">
        <v>9657</v>
      </c>
      <c r="B1984" s="2" t="s">
        <v>15</v>
      </c>
      <c r="C1984" s="3">
        <v>40025</v>
      </c>
      <c r="D1984" t="s">
        <v>193</v>
      </c>
      <c r="E1984" t="s">
        <v>9658</v>
      </c>
      <c r="F1984" t="s">
        <v>9659</v>
      </c>
      <c r="G1984" t="s">
        <v>9660</v>
      </c>
      <c r="H1984" s="2" t="s">
        <v>457</v>
      </c>
      <c r="I1984" s="2" t="s">
        <v>328</v>
      </c>
      <c r="J1984" s="1" t="s">
        <v>9661</v>
      </c>
      <c r="K1984" s="1">
        <f t="shared" si="135"/>
        <v>1</v>
      </c>
      <c r="L1984" s="1">
        <f t="shared" si="135"/>
        <v>0</v>
      </c>
      <c r="M1984" s="1">
        <f t="shared" si="135"/>
        <v>0</v>
      </c>
      <c r="N1984" s="1">
        <f t="shared" si="135"/>
        <v>0</v>
      </c>
      <c r="O1984" s="1">
        <f t="shared" si="136"/>
        <v>1</v>
      </c>
      <c r="P1984" s="1" t="s">
        <v>18346</v>
      </c>
      <c r="Q1984" s="1">
        <v>50</v>
      </c>
      <c r="R1984" s="1">
        <v>86</v>
      </c>
      <c r="S1984" s="9">
        <f t="shared" si="138"/>
        <v>50</v>
      </c>
      <c r="T1984" s="3">
        <v>44602</v>
      </c>
      <c r="U1984" s="8" t="s">
        <v>8506</v>
      </c>
      <c r="V1984" s="3">
        <v>44602</v>
      </c>
      <c r="W1984" s="8" t="s">
        <v>9662</v>
      </c>
      <c r="X1984" s="8">
        <v>2.5</v>
      </c>
      <c r="Y1984" s="10">
        <f t="shared" si="137"/>
        <v>125</v>
      </c>
      <c r="Z1984" s="10">
        <f>IFERROR(INDEX(EFs!B:B,MATCH(P1984,EFs!A:A,0))*Dataset!Y1984/1000,0)</f>
        <v>0.113549115125</v>
      </c>
      <c r="AA1984">
        <v>32.628337999999999</v>
      </c>
      <c r="AB1984">
        <v>-116.937803</v>
      </c>
      <c r="AC1984">
        <v>1</v>
      </c>
      <c r="AD1984" t="s">
        <v>18387</v>
      </c>
      <c r="AE1984">
        <v>2800</v>
      </c>
      <c r="AF1984" t="s">
        <v>19245</v>
      </c>
      <c r="AI1984" t="s">
        <v>18406</v>
      </c>
      <c r="AJ1984" t="s">
        <v>18390</v>
      </c>
      <c r="AK1984" t="s">
        <v>18391</v>
      </c>
      <c r="AL1984">
        <v>91915</v>
      </c>
      <c r="AM1984" t="s">
        <v>18392</v>
      </c>
      <c r="AN1984" t="s">
        <v>18407</v>
      </c>
    </row>
    <row r="1985" spans="1:40" ht="57.6" x14ac:dyDescent="0.3">
      <c r="A1985" t="s">
        <v>9663</v>
      </c>
      <c r="B1985" s="2" t="s">
        <v>15</v>
      </c>
      <c r="C1985" s="3">
        <v>40025</v>
      </c>
      <c r="D1985" t="s">
        <v>193</v>
      </c>
      <c r="E1985" t="s">
        <v>9664</v>
      </c>
      <c r="F1985" t="s">
        <v>7836</v>
      </c>
      <c r="G1985" t="s">
        <v>9665</v>
      </c>
      <c r="H1985" s="2" t="s">
        <v>504</v>
      </c>
      <c r="I1985" s="2" t="s">
        <v>328</v>
      </c>
      <c r="J1985" s="1" t="s">
        <v>9666</v>
      </c>
      <c r="K1985" s="1">
        <f t="shared" si="135"/>
        <v>1</v>
      </c>
      <c r="L1985" s="1">
        <f t="shared" si="135"/>
        <v>0</v>
      </c>
      <c r="M1985" s="1">
        <f t="shared" si="135"/>
        <v>0</v>
      </c>
      <c r="N1985" s="1">
        <f t="shared" si="135"/>
        <v>0</v>
      </c>
      <c r="O1985" s="1">
        <f t="shared" si="136"/>
        <v>1</v>
      </c>
      <c r="P1985" s="1" t="s">
        <v>18346</v>
      </c>
      <c r="Q1985" s="1">
        <v>60</v>
      </c>
      <c r="R1985" s="1">
        <v>99</v>
      </c>
      <c r="S1985" s="9">
        <f t="shared" si="138"/>
        <v>60</v>
      </c>
      <c r="T1985" s="3">
        <v>44424</v>
      </c>
      <c r="U1985" s="8" t="s">
        <v>9667</v>
      </c>
      <c r="V1985" s="3">
        <v>44718</v>
      </c>
      <c r="W1985" s="8" t="s">
        <v>9668</v>
      </c>
      <c r="X1985" s="8">
        <v>40.9</v>
      </c>
      <c r="Y1985" s="10">
        <f t="shared" si="137"/>
        <v>2454</v>
      </c>
      <c r="Z1985" s="10">
        <f>IFERROR(INDEX(EFs!B:B,MATCH(P1985,EFs!A:A,0))*Dataset!Y1985/1000,0)</f>
        <v>2.2291962281340001</v>
      </c>
      <c r="AA1985">
        <v>32.609718000000001</v>
      </c>
      <c r="AB1985">
        <v>-117.028853</v>
      </c>
      <c r="AC1985">
        <v>1</v>
      </c>
      <c r="AD1985" t="s">
        <v>18387</v>
      </c>
      <c r="AE1985">
        <v>1410</v>
      </c>
      <c r="AF1985" t="s">
        <v>19285</v>
      </c>
      <c r="AI1985" t="s">
        <v>18406</v>
      </c>
      <c r="AJ1985" t="s">
        <v>18390</v>
      </c>
      <c r="AK1985" t="s">
        <v>18391</v>
      </c>
      <c r="AL1985">
        <v>91911</v>
      </c>
      <c r="AM1985" t="s">
        <v>18392</v>
      </c>
      <c r="AN1985" t="s">
        <v>18393</v>
      </c>
    </row>
    <row r="1986" spans="1:40" ht="57.6" x14ac:dyDescent="0.3">
      <c r="A1986" t="s">
        <v>9669</v>
      </c>
      <c r="B1986" s="2" t="s">
        <v>15</v>
      </c>
      <c r="C1986" s="3">
        <v>40025</v>
      </c>
      <c r="D1986" t="s">
        <v>193</v>
      </c>
      <c r="E1986" t="s">
        <v>8983</v>
      </c>
      <c r="F1986" t="s">
        <v>8984</v>
      </c>
      <c r="G1986" t="s">
        <v>8985</v>
      </c>
      <c r="H1986" s="2" t="s">
        <v>8986</v>
      </c>
      <c r="I1986" s="2" t="s">
        <v>236</v>
      </c>
      <c r="J1986" s="1" t="s">
        <v>9670</v>
      </c>
      <c r="K1986" s="1">
        <f t="shared" si="135"/>
        <v>1</v>
      </c>
      <c r="L1986" s="1">
        <f t="shared" si="135"/>
        <v>0</v>
      </c>
      <c r="M1986" s="1">
        <f t="shared" si="135"/>
        <v>0</v>
      </c>
      <c r="N1986" s="1">
        <f t="shared" ref="N1986:N2049" si="139">IFERROR(IF(SEARCH(N$1,$J1986)&gt;0,1),0)</f>
        <v>0</v>
      </c>
      <c r="O1986" s="1">
        <f t="shared" si="136"/>
        <v>1</v>
      </c>
      <c r="P1986" s="1" t="s">
        <v>18346</v>
      </c>
      <c r="Q1986" s="1" t="s">
        <v>18355</v>
      </c>
      <c r="R1986" s="1">
        <v>147</v>
      </c>
      <c r="S1986" s="9">
        <f t="shared" si="138"/>
        <v>109.61790000000001</v>
      </c>
      <c r="T1986" s="8"/>
      <c r="U1986" s="8"/>
      <c r="V1986" s="8"/>
      <c r="W1986" s="8"/>
      <c r="X1986" s="8"/>
      <c r="Y1986" s="10">
        <f t="shared" si="137"/>
        <v>0</v>
      </c>
      <c r="Z1986" s="10">
        <f>IFERROR(INDEX(EFs!B:B,MATCH(P1986,EFs!A:A,0))*Dataset!Y1986/1000,0)</f>
        <v>0</v>
      </c>
      <c r="AA1986">
        <v>33.026288999999998</v>
      </c>
      <c r="AB1986">
        <v>-117.251245</v>
      </c>
      <c r="AC1986">
        <v>0.8</v>
      </c>
      <c r="AD1986" t="s">
        <v>18652</v>
      </c>
      <c r="AF1986" t="s">
        <v>19251</v>
      </c>
      <c r="AI1986" t="s">
        <v>18485</v>
      </c>
      <c r="AJ1986" t="s">
        <v>18390</v>
      </c>
      <c r="AK1986" t="s">
        <v>18391</v>
      </c>
      <c r="AL1986">
        <v>92024</v>
      </c>
      <c r="AM1986" t="s">
        <v>18392</v>
      </c>
      <c r="AN1986" t="s">
        <v>18397</v>
      </c>
    </row>
    <row r="1987" spans="1:40" ht="57.6" x14ac:dyDescent="0.3">
      <c r="A1987" t="s">
        <v>9671</v>
      </c>
      <c r="B1987" s="2" t="s">
        <v>15</v>
      </c>
      <c r="C1987" s="3">
        <v>40025</v>
      </c>
      <c r="D1987" t="s">
        <v>193</v>
      </c>
      <c r="E1987" t="s">
        <v>8983</v>
      </c>
      <c r="F1987" t="s">
        <v>8984</v>
      </c>
      <c r="G1987" t="s">
        <v>8985</v>
      </c>
      <c r="H1987" s="2" t="s">
        <v>8986</v>
      </c>
      <c r="I1987" s="2" t="s">
        <v>236</v>
      </c>
      <c r="J1987" s="1" t="s">
        <v>9672</v>
      </c>
      <c r="K1987" s="1">
        <f t="shared" ref="K1987:N2050" si="140">IFERROR(IF(SEARCH(K$1,$J1987)&gt;0,1),0)</f>
        <v>1</v>
      </c>
      <c r="L1987" s="1">
        <f t="shared" si="140"/>
        <v>0</v>
      </c>
      <c r="M1987" s="1">
        <f t="shared" si="140"/>
        <v>0</v>
      </c>
      <c r="N1987" s="1">
        <f t="shared" si="139"/>
        <v>0</v>
      </c>
      <c r="O1987" s="1">
        <f t="shared" ref="O1987:O2050" si="141">SUM(K1987:N1987)</f>
        <v>1</v>
      </c>
      <c r="P1987" s="1" t="s">
        <v>18346</v>
      </c>
      <c r="Q1987" s="1" t="s">
        <v>18355</v>
      </c>
      <c r="R1987" s="1">
        <v>113</v>
      </c>
      <c r="S1987" s="9">
        <f t="shared" si="138"/>
        <v>84.264099999999999</v>
      </c>
      <c r="T1987" s="8"/>
      <c r="U1987" s="8"/>
      <c r="V1987" s="8"/>
      <c r="W1987" s="8"/>
      <c r="X1987" s="8"/>
      <c r="Y1987" s="10">
        <f t="shared" ref="Y1987:Y2050" si="142">X1987*S1987</f>
        <v>0</v>
      </c>
      <c r="Z1987" s="10">
        <f>IFERROR(INDEX(EFs!B:B,MATCH(P1987,EFs!A:A,0))*Dataset!Y1987/1000,0)</f>
        <v>0</v>
      </c>
      <c r="AA1987">
        <v>33.026288999999998</v>
      </c>
      <c r="AB1987">
        <v>-117.251245</v>
      </c>
      <c r="AC1987">
        <v>0.8</v>
      </c>
      <c r="AD1987" t="s">
        <v>18652</v>
      </c>
      <c r="AF1987" t="s">
        <v>19251</v>
      </c>
      <c r="AI1987" t="s">
        <v>18485</v>
      </c>
      <c r="AJ1987" t="s">
        <v>18390</v>
      </c>
      <c r="AK1987" t="s">
        <v>18391</v>
      </c>
      <c r="AL1987">
        <v>92024</v>
      </c>
      <c r="AM1987" t="s">
        <v>18392</v>
      </c>
      <c r="AN1987" t="s">
        <v>18397</v>
      </c>
    </row>
    <row r="1988" spans="1:40" ht="57.6" x14ac:dyDescent="0.3">
      <c r="A1988" t="s">
        <v>9673</v>
      </c>
      <c r="B1988" s="2" t="s">
        <v>15</v>
      </c>
      <c r="C1988" s="3">
        <v>40025</v>
      </c>
      <c r="D1988" t="s">
        <v>193</v>
      </c>
      <c r="E1988" t="s">
        <v>8983</v>
      </c>
      <c r="F1988" t="s">
        <v>8984</v>
      </c>
      <c r="G1988" t="s">
        <v>8985</v>
      </c>
      <c r="H1988" s="2" t="s">
        <v>8986</v>
      </c>
      <c r="I1988" s="2" t="s">
        <v>236</v>
      </c>
      <c r="J1988" s="1" t="s">
        <v>9674</v>
      </c>
      <c r="K1988" s="1">
        <f t="shared" si="140"/>
        <v>1</v>
      </c>
      <c r="L1988" s="1">
        <f t="shared" si="140"/>
        <v>0</v>
      </c>
      <c r="M1988" s="1">
        <f t="shared" si="140"/>
        <v>0</v>
      </c>
      <c r="N1988" s="1">
        <f t="shared" si="139"/>
        <v>0</v>
      </c>
      <c r="O1988" s="1">
        <f t="shared" si="141"/>
        <v>1</v>
      </c>
      <c r="P1988" s="1" t="s">
        <v>18346</v>
      </c>
      <c r="Q1988" s="1" t="s">
        <v>18355</v>
      </c>
      <c r="R1988" s="1">
        <v>64.8</v>
      </c>
      <c r="S1988" s="9">
        <f t="shared" ref="S1988:S2051" si="143">IFERROR(IF(Q1988&lt;&gt;"",Q1988,R1988*0.7457),"Unknown")</f>
        <v>48.321359999999999</v>
      </c>
      <c r="T1988" s="8"/>
      <c r="U1988" s="8"/>
      <c r="V1988" s="8"/>
      <c r="W1988" s="8"/>
      <c r="X1988" s="8"/>
      <c r="Y1988" s="10">
        <f t="shared" si="142"/>
        <v>0</v>
      </c>
      <c r="Z1988" s="10">
        <f>IFERROR(INDEX(EFs!B:B,MATCH(P1988,EFs!A:A,0))*Dataset!Y1988/1000,0)</f>
        <v>0</v>
      </c>
      <c r="AA1988">
        <v>33.026288999999998</v>
      </c>
      <c r="AB1988">
        <v>-117.251245</v>
      </c>
      <c r="AC1988">
        <v>0.8</v>
      </c>
      <c r="AD1988" t="s">
        <v>18652</v>
      </c>
      <c r="AF1988" t="s">
        <v>19251</v>
      </c>
      <c r="AI1988" t="s">
        <v>18485</v>
      </c>
      <c r="AJ1988" t="s">
        <v>18390</v>
      </c>
      <c r="AK1988" t="s">
        <v>18391</v>
      </c>
      <c r="AL1988">
        <v>92024</v>
      </c>
      <c r="AM1988" t="s">
        <v>18392</v>
      </c>
      <c r="AN1988" t="s">
        <v>18397</v>
      </c>
    </row>
    <row r="1989" spans="1:40" ht="57.6" x14ac:dyDescent="0.3">
      <c r="A1989" t="s">
        <v>9675</v>
      </c>
      <c r="B1989" s="2" t="s">
        <v>15</v>
      </c>
      <c r="C1989" s="3">
        <v>40025</v>
      </c>
      <c r="D1989" t="s">
        <v>193</v>
      </c>
      <c r="E1989" t="s">
        <v>9676</v>
      </c>
      <c r="F1989" t="s">
        <v>27</v>
      </c>
      <c r="G1989" t="s">
        <v>9677</v>
      </c>
      <c r="H1989" s="2" t="s">
        <v>38</v>
      </c>
      <c r="I1989" s="2" t="s">
        <v>30</v>
      </c>
      <c r="J1989" s="1" t="s">
        <v>9678</v>
      </c>
      <c r="K1989" s="1">
        <f t="shared" si="140"/>
        <v>1</v>
      </c>
      <c r="L1989" s="1">
        <f t="shared" si="140"/>
        <v>0</v>
      </c>
      <c r="M1989" s="1">
        <f t="shared" si="140"/>
        <v>0</v>
      </c>
      <c r="N1989" s="1">
        <f t="shared" si="139"/>
        <v>0</v>
      </c>
      <c r="O1989" s="1">
        <f t="shared" si="141"/>
        <v>1</v>
      </c>
      <c r="P1989" s="1" t="s">
        <v>18346</v>
      </c>
      <c r="Q1989" s="1">
        <v>600</v>
      </c>
      <c r="R1989" s="1">
        <v>898</v>
      </c>
      <c r="S1989" s="9">
        <f t="shared" si="143"/>
        <v>600</v>
      </c>
      <c r="T1989" s="3">
        <v>44391</v>
      </c>
      <c r="U1989" s="8" t="s">
        <v>9679</v>
      </c>
      <c r="V1989" s="3">
        <v>44740</v>
      </c>
      <c r="W1989" s="8" t="s">
        <v>9680</v>
      </c>
      <c r="X1989" s="8">
        <v>17.899999999999999</v>
      </c>
      <c r="Y1989" s="10">
        <f t="shared" si="142"/>
        <v>10740</v>
      </c>
      <c r="Z1989" s="10">
        <f>IFERROR(INDEX(EFs!B:B,MATCH(P1989,EFs!A:A,0))*Dataset!Y1989/1000,0)</f>
        <v>9.7561399715399997</v>
      </c>
      <c r="AA1989">
        <v>32.899033000000003</v>
      </c>
      <c r="AB1989">
        <v>-117.114919</v>
      </c>
      <c r="AC1989">
        <v>1</v>
      </c>
      <c r="AD1989" t="s">
        <v>18387</v>
      </c>
      <c r="AE1989">
        <v>9900</v>
      </c>
      <c r="AF1989" t="s">
        <v>18763</v>
      </c>
      <c r="AI1989" t="s">
        <v>18389</v>
      </c>
      <c r="AJ1989" t="s">
        <v>18390</v>
      </c>
      <c r="AK1989" t="s">
        <v>18391</v>
      </c>
      <c r="AL1989">
        <v>92131</v>
      </c>
      <c r="AM1989" t="s">
        <v>18392</v>
      </c>
      <c r="AN1989" t="s">
        <v>18393</v>
      </c>
    </row>
    <row r="1990" spans="1:40" ht="57.6" x14ac:dyDescent="0.3">
      <c r="A1990" t="s">
        <v>9681</v>
      </c>
      <c r="B1990" s="2" t="s">
        <v>15</v>
      </c>
      <c r="C1990" s="3">
        <v>40025</v>
      </c>
      <c r="D1990" t="s">
        <v>16</v>
      </c>
      <c r="E1990" t="s">
        <v>9682</v>
      </c>
      <c r="G1990" t="s">
        <v>9683</v>
      </c>
      <c r="H1990" s="2" t="s">
        <v>372</v>
      </c>
      <c r="I1990" s="2" t="s">
        <v>62</v>
      </c>
      <c r="J1990" s="1" t="s">
        <v>9684</v>
      </c>
      <c r="K1990" s="1">
        <f t="shared" si="140"/>
        <v>0</v>
      </c>
      <c r="L1990" s="1">
        <f t="shared" si="140"/>
        <v>0</v>
      </c>
      <c r="M1990" s="1">
        <f t="shared" si="140"/>
        <v>0</v>
      </c>
      <c r="N1990" s="1">
        <f t="shared" si="139"/>
        <v>0</v>
      </c>
      <c r="O1990" s="1">
        <f t="shared" si="141"/>
        <v>0</v>
      </c>
      <c r="P1990" s="1" t="s">
        <v>18352</v>
      </c>
      <c r="Q1990" s="1">
        <v>100</v>
      </c>
      <c r="R1990" s="1">
        <v>157</v>
      </c>
      <c r="S1990" s="9">
        <f t="shared" si="143"/>
        <v>100</v>
      </c>
      <c r="T1990" s="3">
        <v>44561</v>
      </c>
      <c r="U1990" s="8" t="s">
        <v>9685</v>
      </c>
      <c r="V1990" s="3">
        <v>44617</v>
      </c>
      <c r="W1990" s="8" t="s">
        <v>9686</v>
      </c>
      <c r="X1990" s="8">
        <v>26.8</v>
      </c>
      <c r="Y1990" s="10">
        <f t="shared" si="142"/>
        <v>2680</v>
      </c>
      <c r="Z1990" s="10">
        <f>IFERROR(INDEX(EFs!B:B,MATCH(P1990,EFs!A:A,0))*Dataset!Y1990/1000,0)</f>
        <v>0</v>
      </c>
      <c r="AA1990">
        <v>32.750202999999999</v>
      </c>
      <c r="AB1990">
        <v>-117.077489</v>
      </c>
      <c r="AC1990">
        <v>1</v>
      </c>
      <c r="AD1990" t="s">
        <v>18387</v>
      </c>
      <c r="AE1990">
        <v>4075</v>
      </c>
      <c r="AF1990" t="s">
        <v>19286</v>
      </c>
      <c r="AI1990" t="s">
        <v>18389</v>
      </c>
      <c r="AJ1990" t="s">
        <v>18390</v>
      </c>
      <c r="AK1990" t="s">
        <v>18391</v>
      </c>
      <c r="AL1990">
        <v>92105</v>
      </c>
      <c r="AM1990" t="s">
        <v>18392</v>
      </c>
      <c r="AN1990" t="s">
        <v>18393</v>
      </c>
    </row>
    <row r="1991" spans="1:40" ht="43.2" x14ac:dyDescent="0.3">
      <c r="A1991" t="s">
        <v>9687</v>
      </c>
      <c r="B1991" s="2" t="s">
        <v>15</v>
      </c>
      <c r="C1991" s="3">
        <v>40025</v>
      </c>
      <c r="D1991" t="s">
        <v>193</v>
      </c>
      <c r="E1991" t="s">
        <v>1884</v>
      </c>
      <c r="F1991" t="s">
        <v>1885</v>
      </c>
      <c r="G1991" t="s">
        <v>9688</v>
      </c>
      <c r="H1991" s="2" t="s">
        <v>1076</v>
      </c>
      <c r="I1991" s="2" t="s">
        <v>75</v>
      </c>
      <c r="J1991" s="1" t="s">
        <v>9689</v>
      </c>
      <c r="K1991" s="1">
        <f t="shared" si="140"/>
        <v>1</v>
      </c>
      <c r="L1991" s="1">
        <f t="shared" si="140"/>
        <v>0</v>
      </c>
      <c r="M1991" s="1">
        <f t="shared" si="140"/>
        <v>0</v>
      </c>
      <c r="N1991" s="1">
        <f t="shared" si="139"/>
        <v>0</v>
      </c>
      <c r="O1991" s="1">
        <f t="shared" si="141"/>
        <v>1</v>
      </c>
      <c r="P1991" s="1" t="s">
        <v>18346</v>
      </c>
      <c r="Q1991" s="1" t="s">
        <v>18355</v>
      </c>
      <c r="R1991" s="1">
        <v>757</v>
      </c>
      <c r="S1991" s="9">
        <f t="shared" si="143"/>
        <v>564.49490000000003</v>
      </c>
      <c r="T1991" s="3">
        <v>44562</v>
      </c>
      <c r="U1991" s="8" t="s">
        <v>3275</v>
      </c>
      <c r="V1991" s="3">
        <v>44562</v>
      </c>
      <c r="W1991" s="8" t="s">
        <v>718</v>
      </c>
      <c r="X1991" s="8">
        <v>5.3</v>
      </c>
      <c r="Y1991" s="10">
        <f t="shared" si="142"/>
        <v>2991.8229700000002</v>
      </c>
      <c r="Z1991" s="10">
        <f>IFERROR(INDEX(EFs!B:B,MATCH(P1991,EFs!A:A,0))*Dataset!Y1991/1000,0)</f>
        <v>2.7177508068331955</v>
      </c>
      <c r="AA1991">
        <v>33.125003</v>
      </c>
      <c r="AB1991">
        <v>-117.269803</v>
      </c>
      <c r="AC1991">
        <v>1</v>
      </c>
      <c r="AD1991" t="s">
        <v>18387</v>
      </c>
      <c r="AE1991">
        <v>6195</v>
      </c>
      <c r="AF1991" t="s">
        <v>18484</v>
      </c>
      <c r="AI1991" t="s">
        <v>18509</v>
      </c>
      <c r="AJ1991" t="s">
        <v>18390</v>
      </c>
      <c r="AK1991" t="s">
        <v>18391</v>
      </c>
      <c r="AL1991">
        <v>92009</v>
      </c>
      <c r="AM1991" t="s">
        <v>18392</v>
      </c>
      <c r="AN1991" t="s">
        <v>18393</v>
      </c>
    </row>
    <row r="1992" spans="1:40" ht="28.8" x14ac:dyDescent="0.3">
      <c r="A1992" t="s">
        <v>9690</v>
      </c>
      <c r="B1992" s="2" t="s">
        <v>15</v>
      </c>
      <c r="C1992" s="3">
        <v>40025</v>
      </c>
      <c r="D1992" t="s">
        <v>25</v>
      </c>
      <c r="E1992" t="s">
        <v>1792</v>
      </c>
      <c r="F1992" t="s">
        <v>9691</v>
      </c>
      <c r="G1992" t="s">
        <v>9692</v>
      </c>
      <c r="H1992" s="2" t="s">
        <v>201</v>
      </c>
      <c r="I1992" s="2" t="s">
        <v>46</v>
      </c>
      <c r="J1992" s="1" t="s">
        <v>9693</v>
      </c>
      <c r="K1992" s="1">
        <f t="shared" si="140"/>
        <v>1</v>
      </c>
      <c r="L1992" s="1">
        <f t="shared" si="140"/>
        <v>0</v>
      </c>
      <c r="M1992" s="1">
        <f t="shared" si="140"/>
        <v>0</v>
      </c>
      <c r="N1992" s="1">
        <f t="shared" si="139"/>
        <v>0</v>
      </c>
      <c r="O1992" s="1">
        <f t="shared" si="141"/>
        <v>1</v>
      </c>
      <c r="P1992" s="1" t="s">
        <v>18346</v>
      </c>
      <c r="Q1992" s="1" t="s">
        <v>18355</v>
      </c>
      <c r="R1992" s="1">
        <v>423</v>
      </c>
      <c r="S1992" s="9">
        <f t="shared" si="143"/>
        <v>315.43110000000001</v>
      </c>
      <c r="T1992" s="3">
        <v>44685</v>
      </c>
      <c r="U1992" s="8" t="s">
        <v>9694</v>
      </c>
      <c r="V1992" s="3">
        <v>44685</v>
      </c>
      <c r="W1992" s="8" t="s">
        <v>9695</v>
      </c>
      <c r="X1992" s="8">
        <v>2.9</v>
      </c>
      <c r="Y1992" s="10">
        <f t="shared" si="142"/>
        <v>914.75018999999998</v>
      </c>
      <c r="Z1992" s="10">
        <f>IFERROR(INDEX(EFs!B:B,MATCH(P1992,EFs!A:A,0))*Dataset!Y1992/1000,0)</f>
        <v>0.83095259707940494</v>
      </c>
      <c r="AA1992">
        <v>32.890681000000001</v>
      </c>
      <c r="AB1992">
        <v>-117.241736</v>
      </c>
      <c r="AC1992">
        <v>0.7</v>
      </c>
      <c r="AD1992" t="s">
        <v>18408</v>
      </c>
      <c r="AF1992" t="s">
        <v>18493</v>
      </c>
      <c r="AI1992" t="s">
        <v>18428</v>
      </c>
      <c r="AJ1992" t="s">
        <v>18390</v>
      </c>
      <c r="AK1992" t="s">
        <v>18391</v>
      </c>
      <c r="AL1992">
        <v>92093</v>
      </c>
      <c r="AM1992" t="s">
        <v>18392</v>
      </c>
      <c r="AN1992" t="s">
        <v>18397</v>
      </c>
    </row>
    <row r="1993" spans="1:40" ht="28.8" x14ac:dyDescent="0.3">
      <c r="A1993" t="s">
        <v>9696</v>
      </c>
      <c r="B1993" s="2" t="s">
        <v>15</v>
      </c>
      <c r="C1993" s="3">
        <v>40025</v>
      </c>
      <c r="D1993" t="s">
        <v>25</v>
      </c>
      <c r="E1993" t="s">
        <v>9697</v>
      </c>
      <c r="F1993" t="s">
        <v>27</v>
      </c>
      <c r="G1993" t="s">
        <v>9698</v>
      </c>
      <c r="H1993" s="2" t="s">
        <v>291</v>
      </c>
      <c r="I1993" s="2" t="s">
        <v>155</v>
      </c>
      <c r="J1993" s="1" t="s">
        <v>9699</v>
      </c>
      <c r="K1993" s="1">
        <f t="shared" si="140"/>
        <v>1</v>
      </c>
      <c r="L1993" s="1">
        <f t="shared" si="140"/>
        <v>0</v>
      </c>
      <c r="M1993" s="1">
        <f t="shared" si="140"/>
        <v>0</v>
      </c>
      <c r="N1993" s="1">
        <f t="shared" si="139"/>
        <v>0</v>
      </c>
      <c r="O1993" s="1">
        <f t="shared" si="141"/>
        <v>1</v>
      </c>
      <c r="P1993" s="1" t="s">
        <v>18346</v>
      </c>
      <c r="Q1993" s="1" t="s">
        <v>18355</v>
      </c>
      <c r="R1993" s="1">
        <v>150</v>
      </c>
      <c r="S1993" s="9">
        <f t="shared" si="143"/>
        <v>111.855</v>
      </c>
      <c r="T1993" s="8"/>
      <c r="U1993" s="8"/>
      <c r="V1993" s="8"/>
      <c r="W1993" s="8"/>
      <c r="X1993" s="8"/>
      <c r="Y1993" s="10">
        <f t="shared" si="142"/>
        <v>0</v>
      </c>
      <c r="Z1993" s="10">
        <f>IFERROR(INDEX(EFs!B:B,MATCH(P1993,EFs!A:A,0))*Dataset!Y1993/1000,0)</f>
        <v>0</v>
      </c>
      <c r="AA1993">
        <v>33.137858000000001</v>
      </c>
      <c r="AB1993">
        <v>-117.052164</v>
      </c>
      <c r="AC1993">
        <v>1</v>
      </c>
      <c r="AD1993" t="s">
        <v>18394</v>
      </c>
      <c r="AE1993">
        <v>421</v>
      </c>
      <c r="AF1993" t="s">
        <v>19287</v>
      </c>
      <c r="AI1993" t="s">
        <v>18421</v>
      </c>
      <c r="AJ1993" t="s">
        <v>18390</v>
      </c>
      <c r="AK1993" t="s">
        <v>18391</v>
      </c>
      <c r="AL1993">
        <v>92027</v>
      </c>
      <c r="AM1993" t="s">
        <v>18392</v>
      </c>
      <c r="AN1993" t="s">
        <v>18397</v>
      </c>
    </row>
    <row r="1994" spans="1:40" ht="28.8" x14ac:dyDescent="0.3">
      <c r="A1994" t="s">
        <v>9700</v>
      </c>
      <c r="B1994" s="2" t="s">
        <v>15</v>
      </c>
      <c r="C1994" s="3">
        <v>40025</v>
      </c>
      <c r="D1994" t="s">
        <v>25</v>
      </c>
      <c r="E1994" t="s">
        <v>9701</v>
      </c>
      <c r="F1994" t="s">
        <v>273</v>
      </c>
      <c r="G1994" t="s">
        <v>9702</v>
      </c>
      <c r="H1994" s="2" t="s">
        <v>776</v>
      </c>
      <c r="I1994" s="2" t="s">
        <v>155</v>
      </c>
      <c r="J1994" s="1" t="s">
        <v>9703</v>
      </c>
      <c r="K1994" s="1">
        <f t="shared" si="140"/>
        <v>1</v>
      </c>
      <c r="L1994" s="1">
        <f t="shared" si="140"/>
        <v>0</v>
      </c>
      <c r="M1994" s="1">
        <f t="shared" si="140"/>
        <v>0</v>
      </c>
      <c r="N1994" s="1">
        <f t="shared" si="139"/>
        <v>0</v>
      </c>
      <c r="O1994" s="1">
        <f t="shared" si="141"/>
        <v>1</v>
      </c>
      <c r="P1994" s="1" t="s">
        <v>18346</v>
      </c>
      <c r="Q1994" s="1" t="s">
        <v>18355</v>
      </c>
      <c r="R1994" s="1">
        <v>82</v>
      </c>
      <c r="S1994" s="9">
        <f t="shared" si="143"/>
        <v>61.147400000000005</v>
      </c>
      <c r="T1994" s="8"/>
      <c r="U1994" s="8"/>
      <c r="V1994" s="8"/>
      <c r="W1994" s="8"/>
      <c r="X1994" s="8"/>
      <c r="Y1994" s="10">
        <f t="shared" si="142"/>
        <v>0</v>
      </c>
      <c r="Z1994" s="10">
        <f>IFERROR(INDEX(EFs!B:B,MATCH(P1994,EFs!A:A,0))*Dataset!Y1994/1000,0)</f>
        <v>0</v>
      </c>
      <c r="AA1994">
        <v>33.069158999999999</v>
      </c>
      <c r="AB1994">
        <v>-117.06384300000001</v>
      </c>
      <c r="AC1994">
        <v>1</v>
      </c>
      <c r="AD1994" t="s">
        <v>18387</v>
      </c>
      <c r="AE1994">
        <v>290</v>
      </c>
      <c r="AF1994" t="s">
        <v>19288</v>
      </c>
      <c r="AI1994" t="s">
        <v>18421</v>
      </c>
      <c r="AJ1994" t="s">
        <v>18390</v>
      </c>
      <c r="AK1994" t="s">
        <v>18391</v>
      </c>
      <c r="AL1994">
        <v>92025</v>
      </c>
      <c r="AM1994" t="s">
        <v>18392</v>
      </c>
      <c r="AN1994" t="s">
        <v>18393</v>
      </c>
    </row>
    <row r="1995" spans="1:40" ht="43.2" x14ac:dyDescent="0.3">
      <c r="A1995" t="s">
        <v>9704</v>
      </c>
      <c r="B1995" s="2" t="s">
        <v>15</v>
      </c>
      <c r="C1995" s="3">
        <v>40025</v>
      </c>
      <c r="D1995" t="s">
        <v>25</v>
      </c>
      <c r="E1995" t="s">
        <v>9705</v>
      </c>
      <c r="F1995" t="s">
        <v>273</v>
      </c>
      <c r="G1995" t="s">
        <v>9706</v>
      </c>
      <c r="H1995" s="2" t="s">
        <v>627</v>
      </c>
      <c r="I1995" s="2" t="s">
        <v>306</v>
      </c>
      <c r="J1995" s="1" t="s">
        <v>9707</v>
      </c>
      <c r="K1995" s="1">
        <f t="shared" si="140"/>
        <v>0</v>
      </c>
      <c r="L1995" s="1">
        <f t="shared" si="140"/>
        <v>0</v>
      </c>
      <c r="M1995" s="1">
        <f t="shared" si="140"/>
        <v>1</v>
      </c>
      <c r="N1995" s="1">
        <f t="shared" si="139"/>
        <v>0</v>
      </c>
      <c r="O1995" s="1">
        <f t="shared" si="141"/>
        <v>1</v>
      </c>
      <c r="P1995" s="1" t="s">
        <v>18348</v>
      </c>
      <c r="Q1995" s="1">
        <v>98</v>
      </c>
      <c r="R1995" s="1">
        <v>132</v>
      </c>
      <c r="S1995" s="9">
        <f t="shared" si="143"/>
        <v>98</v>
      </c>
      <c r="T1995" s="3">
        <v>44755</v>
      </c>
      <c r="U1995" s="8" t="s">
        <v>9708</v>
      </c>
      <c r="V1995" s="3">
        <v>44755</v>
      </c>
      <c r="W1995" s="8" t="s">
        <v>7099</v>
      </c>
      <c r="X1995" s="8">
        <v>1.2</v>
      </c>
      <c r="Y1995" s="10">
        <f t="shared" si="142"/>
        <v>117.6</v>
      </c>
      <c r="Z1995" s="10">
        <f>IFERROR(INDEX(EFs!B:B,MATCH(P1995,EFs!A:A,0))*Dataset!Y1995/1000,0)</f>
        <v>8.5407672554399988E-2</v>
      </c>
      <c r="AA1995">
        <v>32.804616000000003</v>
      </c>
      <c r="AB1995">
        <v>-116.96584199999999</v>
      </c>
      <c r="AC1995">
        <v>1</v>
      </c>
      <c r="AD1995" t="s">
        <v>18387</v>
      </c>
      <c r="AE1995">
        <v>355</v>
      </c>
      <c r="AF1995" t="s">
        <v>18459</v>
      </c>
      <c r="AI1995" t="s">
        <v>18449</v>
      </c>
      <c r="AJ1995" t="s">
        <v>18390</v>
      </c>
      <c r="AK1995" t="s">
        <v>18391</v>
      </c>
      <c r="AL1995">
        <v>92020</v>
      </c>
      <c r="AM1995" t="s">
        <v>18392</v>
      </c>
      <c r="AN1995" t="s">
        <v>18407</v>
      </c>
    </row>
    <row r="1996" spans="1:40" ht="28.8" x14ac:dyDescent="0.3">
      <c r="A1996" t="s">
        <v>9709</v>
      </c>
      <c r="B1996" s="2" t="s">
        <v>15</v>
      </c>
      <c r="C1996" s="3">
        <v>40025</v>
      </c>
      <c r="D1996" t="s">
        <v>25</v>
      </c>
      <c r="E1996" t="s">
        <v>9705</v>
      </c>
      <c r="F1996" t="s">
        <v>273</v>
      </c>
      <c r="G1996" t="s">
        <v>9710</v>
      </c>
      <c r="H1996" s="2" t="s">
        <v>554</v>
      </c>
      <c r="I1996" s="2" t="s">
        <v>84</v>
      </c>
      <c r="J1996" s="1" t="s">
        <v>9711</v>
      </c>
      <c r="K1996" s="1">
        <f t="shared" si="140"/>
        <v>1</v>
      </c>
      <c r="L1996" s="1">
        <f t="shared" si="140"/>
        <v>0</v>
      </c>
      <c r="M1996" s="1">
        <f t="shared" si="140"/>
        <v>0</v>
      </c>
      <c r="N1996" s="1">
        <f t="shared" si="139"/>
        <v>0</v>
      </c>
      <c r="O1996" s="1">
        <f t="shared" si="141"/>
        <v>1</v>
      </c>
      <c r="P1996" s="1" t="s">
        <v>18346</v>
      </c>
      <c r="Q1996" s="1" t="s">
        <v>18355</v>
      </c>
      <c r="R1996" s="1">
        <v>75</v>
      </c>
      <c r="S1996" s="9">
        <f t="shared" si="143"/>
        <v>55.927500000000002</v>
      </c>
      <c r="T1996" s="3">
        <v>44410</v>
      </c>
      <c r="U1996" s="8" t="s">
        <v>9302</v>
      </c>
      <c r="V1996" s="3">
        <v>44771</v>
      </c>
      <c r="W1996" s="8" t="s">
        <v>5652</v>
      </c>
      <c r="X1996" s="8">
        <v>8.1999999999999993</v>
      </c>
      <c r="Y1996" s="10">
        <f t="shared" si="142"/>
        <v>458.60549999999995</v>
      </c>
      <c r="Z1996" s="10">
        <f>IFERROR(INDEX(EFs!B:B,MATCH(P1996,EFs!A:A,0))*Dataset!Y1996/1000,0)</f>
        <v>0.4165939897316655</v>
      </c>
      <c r="AA1996">
        <v>32.655788000000001</v>
      </c>
      <c r="AB1996">
        <v>-117.06655499999999</v>
      </c>
      <c r="AC1996">
        <v>1</v>
      </c>
      <c r="AD1996" t="s">
        <v>18387</v>
      </c>
      <c r="AE1996">
        <v>3040</v>
      </c>
      <c r="AF1996" t="s">
        <v>19039</v>
      </c>
      <c r="AI1996" t="s">
        <v>18491</v>
      </c>
      <c r="AJ1996" t="s">
        <v>18390</v>
      </c>
      <c r="AK1996" t="s">
        <v>18391</v>
      </c>
      <c r="AL1996">
        <v>91950</v>
      </c>
      <c r="AM1996" t="s">
        <v>18392</v>
      </c>
      <c r="AN1996" t="s">
        <v>18393</v>
      </c>
    </row>
    <row r="1997" spans="1:40" ht="43.2" x14ac:dyDescent="0.3">
      <c r="A1997" t="s">
        <v>9712</v>
      </c>
      <c r="B1997" s="2" t="s">
        <v>15</v>
      </c>
      <c r="C1997" s="3">
        <v>40025</v>
      </c>
      <c r="D1997" t="s">
        <v>25</v>
      </c>
      <c r="E1997" t="s">
        <v>9705</v>
      </c>
      <c r="F1997" t="s">
        <v>273</v>
      </c>
      <c r="G1997" t="s">
        <v>9713</v>
      </c>
      <c r="H1997" s="2" t="s">
        <v>235</v>
      </c>
      <c r="I1997" s="2" t="s">
        <v>236</v>
      </c>
      <c r="J1997" s="1" t="s">
        <v>9714</v>
      </c>
      <c r="K1997" s="1">
        <f t="shared" si="140"/>
        <v>0</v>
      </c>
      <c r="L1997" s="1">
        <f t="shared" si="140"/>
        <v>0</v>
      </c>
      <c r="M1997" s="1">
        <f t="shared" si="140"/>
        <v>1</v>
      </c>
      <c r="N1997" s="1">
        <f t="shared" si="139"/>
        <v>0</v>
      </c>
      <c r="O1997" s="1">
        <f t="shared" si="141"/>
        <v>1</v>
      </c>
      <c r="P1997" s="1" t="s">
        <v>18348</v>
      </c>
      <c r="Q1997" s="1" t="s">
        <v>18355</v>
      </c>
      <c r="R1997" s="1" t="s">
        <v>18352</v>
      </c>
      <c r="S1997" s="9" t="str">
        <f t="shared" si="143"/>
        <v>Unknown</v>
      </c>
      <c r="T1997" s="3">
        <v>44439</v>
      </c>
      <c r="U1997" s="8" t="s">
        <v>9715</v>
      </c>
      <c r="V1997" s="3">
        <v>44439</v>
      </c>
      <c r="W1997" s="8" t="s">
        <v>9716</v>
      </c>
      <c r="X1997" s="8">
        <v>2.5</v>
      </c>
      <c r="Y1997" s="10" t="e">
        <f t="shared" si="142"/>
        <v>#VALUE!</v>
      </c>
      <c r="Z1997" s="10">
        <f>IFERROR(INDEX(EFs!B:B,MATCH(P1997,EFs!A:A,0))*Dataset!Y1997/1000,0)</f>
        <v>0</v>
      </c>
      <c r="AA1997">
        <v>32.767049999999998</v>
      </c>
      <c r="AB1997">
        <v>-117.16937299999999</v>
      </c>
      <c r="AC1997">
        <v>1</v>
      </c>
      <c r="AD1997" t="s">
        <v>18387</v>
      </c>
      <c r="AE1997">
        <v>6987</v>
      </c>
      <c r="AF1997" t="s">
        <v>18770</v>
      </c>
      <c r="AI1997" t="s">
        <v>18389</v>
      </c>
      <c r="AJ1997" t="s">
        <v>18390</v>
      </c>
      <c r="AK1997" t="s">
        <v>18391</v>
      </c>
      <c r="AL1997">
        <v>92108</v>
      </c>
      <c r="AM1997" t="s">
        <v>18392</v>
      </c>
      <c r="AN1997" t="s">
        <v>18393</v>
      </c>
    </row>
    <row r="1998" spans="1:40" ht="28.8" x14ac:dyDescent="0.3">
      <c r="A1998" t="s">
        <v>9717</v>
      </c>
      <c r="B1998" s="2" t="s">
        <v>15</v>
      </c>
      <c r="C1998" s="3">
        <v>40025</v>
      </c>
      <c r="D1998" t="s">
        <v>25</v>
      </c>
      <c r="E1998" t="s">
        <v>6004</v>
      </c>
      <c r="F1998" t="s">
        <v>2559</v>
      </c>
      <c r="G1998" t="s">
        <v>6005</v>
      </c>
      <c r="H1998" s="2" t="s">
        <v>1732</v>
      </c>
      <c r="I1998" s="2" t="s">
        <v>164</v>
      </c>
      <c r="J1998" s="1" t="s">
        <v>9718</v>
      </c>
      <c r="K1998" s="1">
        <f t="shared" si="140"/>
        <v>1</v>
      </c>
      <c r="L1998" s="1">
        <f t="shared" si="140"/>
        <v>0</v>
      </c>
      <c r="M1998" s="1">
        <f t="shared" si="140"/>
        <v>0</v>
      </c>
      <c r="N1998" s="1">
        <f t="shared" si="139"/>
        <v>0</v>
      </c>
      <c r="O1998" s="1">
        <f t="shared" si="141"/>
        <v>1</v>
      </c>
      <c r="P1998" s="1" t="s">
        <v>18346</v>
      </c>
      <c r="Q1998" s="1">
        <v>105</v>
      </c>
      <c r="R1998" s="1">
        <v>166</v>
      </c>
      <c r="S1998" s="9">
        <f t="shared" si="143"/>
        <v>105</v>
      </c>
      <c r="T1998" s="3">
        <v>44455</v>
      </c>
      <c r="U1998" s="8" t="s">
        <v>9719</v>
      </c>
      <c r="V1998" s="3">
        <v>44784</v>
      </c>
      <c r="W1998" s="8" t="s">
        <v>9720</v>
      </c>
      <c r="X1998" s="8">
        <v>25</v>
      </c>
      <c r="Y1998" s="10">
        <f t="shared" si="142"/>
        <v>2625</v>
      </c>
      <c r="Z1998" s="10">
        <f>IFERROR(INDEX(EFs!B:B,MATCH(P1998,EFs!A:A,0))*Dataset!Y1998/1000,0)</f>
        <v>2.3845314176249999</v>
      </c>
      <c r="AA1998">
        <v>33.250210000000003</v>
      </c>
      <c r="AB1998">
        <v>-117.265438</v>
      </c>
      <c r="AC1998">
        <v>1</v>
      </c>
      <c r="AD1998" t="s">
        <v>18387</v>
      </c>
      <c r="AE1998">
        <v>5755</v>
      </c>
      <c r="AF1998" t="s">
        <v>18487</v>
      </c>
      <c r="AI1998" t="s">
        <v>18410</v>
      </c>
      <c r="AJ1998" t="s">
        <v>18390</v>
      </c>
      <c r="AK1998" t="s">
        <v>18391</v>
      </c>
      <c r="AL1998">
        <v>92057</v>
      </c>
      <c r="AM1998" t="s">
        <v>18392</v>
      </c>
      <c r="AN1998" t="s">
        <v>18393</v>
      </c>
    </row>
    <row r="1999" spans="1:40" ht="43.2" x14ac:dyDescent="0.3">
      <c r="A1999" t="s">
        <v>9721</v>
      </c>
      <c r="B1999" s="2" t="s">
        <v>15</v>
      </c>
      <c r="C1999" s="3">
        <v>40025</v>
      </c>
      <c r="D1999" t="s">
        <v>193</v>
      </c>
      <c r="E1999" t="s">
        <v>3160</v>
      </c>
      <c r="F1999" t="s">
        <v>27</v>
      </c>
      <c r="G1999" t="s">
        <v>9722</v>
      </c>
      <c r="H1999" s="2" t="s">
        <v>313</v>
      </c>
      <c r="I1999" s="2" t="s">
        <v>53</v>
      </c>
      <c r="J1999" s="1" t="s">
        <v>9723</v>
      </c>
      <c r="K1999" s="1">
        <f t="shared" si="140"/>
        <v>1</v>
      </c>
      <c r="L1999" s="1">
        <f t="shared" si="140"/>
        <v>0</v>
      </c>
      <c r="M1999" s="1">
        <f t="shared" si="140"/>
        <v>0</v>
      </c>
      <c r="N1999" s="1">
        <f t="shared" si="139"/>
        <v>0</v>
      </c>
      <c r="O1999" s="1">
        <f t="shared" si="141"/>
        <v>1</v>
      </c>
      <c r="P1999" s="1" t="s">
        <v>18346</v>
      </c>
      <c r="Q1999" s="1">
        <v>40</v>
      </c>
      <c r="R1999" s="1">
        <v>42</v>
      </c>
      <c r="S1999" s="9">
        <f t="shared" si="143"/>
        <v>40</v>
      </c>
      <c r="T1999" s="3">
        <v>44686</v>
      </c>
      <c r="U1999" s="8" t="s">
        <v>9719</v>
      </c>
      <c r="V1999" s="3">
        <v>44686</v>
      </c>
      <c r="W1999" s="8" t="s">
        <v>9724</v>
      </c>
      <c r="X1999" s="8">
        <v>4.8</v>
      </c>
      <c r="Y1999" s="10">
        <f t="shared" si="142"/>
        <v>192</v>
      </c>
      <c r="Z1999" s="10">
        <f>IFERROR(INDEX(EFs!B:B,MATCH(P1999,EFs!A:A,0))*Dataset!Y1999/1000,0)</f>
        <v>0.174411440832</v>
      </c>
      <c r="AA1999">
        <v>33.221778999999998</v>
      </c>
      <c r="AB1999">
        <v>-117.097634</v>
      </c>
      <c r="AC1999">
        <v>1</v>
      </c>
      <c r="AD1999" t="s">
        <v>18387</v>
      </c>
      <c r="AE1999">
        <v>10916</v>
      </c>
      <c r="AF1999" t="s">
        <v>19289</v>
      </c>
      <c r="AI1999" t="s">
        <v>18421</v>
      </c>
      <c r="AJ1999" t="s">
        <v>18390</v>
      </c>
      <c r="AK1999" t="s">
        <v>18391</v>
      </c>
      <c r="AL1999">
        <v>92026</v>
      </c>
      <c r="AM1999" t="s">
        <v>18392</v>
      </c>
      <c r="AN1999" t="s">
        <v>18407</v>
      </c>
    </row>
    <row r="2000" spans="1:40" ht="72" x14ac:dyDescent="0.3">
      <c r="A2000" t="s">
        <v>9725</v>
      </c>
      <c r="B2000" s="2" t="s">
        <v>15</v>
      </c>
      <c r="C2000" s="3">
        <v>40025</v>
      </c>
      <c r="D2000" t="s">
        <v>16</v>
      </c>
      <c r="E2000" t="s">
        <v>9726</v>
      </c>
      <c r="F2000" t="s">
        <v>27</v>
      </c>
      <c r="G2000" t="s">
        <v>9727</v>
      </c>
      <c r="H2000" s="2" t="s">
        <v>1061</v>
      </c>
      <c r="I2000" s="2" t="s">
        <v>53</v>
      </c>
      <c r="J2000" s="1" t="s">
        <v>9728</v>
      </c>
      <c r="K2000" s="1">
        <f t="shared" si="140"/>
        <v>0</v>
      </c>
      <c r="L2000" s="1">
        <f t="shared" si="140"/>
        <v>0</v>
      </c>
      <c r="M2000" s="1">
        <f t="shared" si="140"/>
        <v>1</v>
      </c>
      <c r="N2000" s="1">
        <f t="shared" si="139"/>
        <v>0</v>
      </c>
      <c r="O2000" s="1">
        <f t="shared" si="141"/>
        <v>1</v>
      </c>
      <c r="P2000" s="1" t="s">
        <v>18348</v>
      </c>
      <c r="Q2000" s="1">
        <v>45</v>
      </c>
      <c r="R2000" s="1">
        <v>60</v>
      </c>
      <c r="S2000" s="9">
        <f t="shared" si="143"/>
        <v>45</v>
      </c>
      <c r="T2000" s="3">
        <v>44662</v>
      </c>
      <c r="U2000" s="8" t="s">
        <v>9729</v>
      </c>
      <c r="V2000" s="3">
        <v>44662</v>
      </c>
      <c r="W2000" s="8" t="s">
        <v>9730</v>
      </c>
      <c r="X2000" s="8">
        <v>5.0999999999999996</v>
      </c>
      <c r="Y2000" s="10">
        <f t="shared" si="142"/>
        <v>229.49999999999997</v>
      </c>
      <c r="Z2000" s="10">
        <f>IFERROR(INDEX(EFs!B:B,MATCH(P2000,EFs!A:A,0))*Dataset!Y2000/1000,0)</f>
        <v>0.16667568751049999</v>
      </c>
      <c r="AA2000">
        <v>33.212524000000002</v>
      </c>
      <c r="AB2000">
        <v>-117.245285</v>
      </c>
      <c r="AC2000">
        <v>0.9</v>
      </c>
      <c r="AD2000" t="s">
        <v>18387</v>
      </c>
      <c r="AE2000">
        <v>940</v>
      </c>
      <c r="AF2000" t="s">
        <v>19290</v>
      </c>
      <c r="AI2000" t="s">
        <v>18416</v>
      </c>
      <c r="AJ2000" t="s">
        <v>18390</v>
      </c>
      <c r="AK2000" t="s">
        <v>18391</v>
      </c>
      <c r="AL2000">
        <v>92083</v>
      </c>
      <c r="AM2000" t="s">
        <v>18392</v>
      </c>
      <c r="AN2000" t="s">
        <v>18393</v>
      </c>
    </row>
    <row r="2001" spans="1:40" ht="28.8" x14ac:dyDescent="0.3">
      <c r="A2001" t="s">
        <v>9731</v>
      </c>
      <c r="B2001" s="2" t="s">
        <v>15</v>
      </c>
      <c r="C2001" s="3">
        <v>40025</v>
      </c>
      <c r="D2001" t="s">
        <v>193</v>
      </c>
      <c r="E2001" t="s">
        <v>9732</v>
      </c>
      <c r="F2001" t="s">
        <v>9733</v>
      </c>
      <c r="G2001" t="s">
        <v>9734</v>
      </c>
      <c r="H2001" s="2" t="s">
        <v>19</v>
      </c>
      <c r="I2001" s="2" t="s">
        <v>20</v>
      </c>
      <c r="J2001" s="1" t="s">
        <v>9735</v>
      </c>
      <c r="K2001" s="1">
        <f t="shared" si="140"/>
        <v>1</v>
      </c>
      <c r="L2001" s="1">
        <f t="shared" si="140"/>
        <v>0</v>
      </c>
      <c r="M2001" s="1">
        <f t="shared" si="140"/>
        <v>0</v>
      </c>
      <c r="N2001" s="1">
        <f t="shared" si="139"/>
        <v>0</v>
      </c>
      <c r="O2001" s="1">
        <f t="shared" si="141"/>
        <v>1</v>
      </c>
      <c r="P2001" s="1" t="s">
        <v>18346</v>
      </c>
      <c r="Q2001" s="1" t="s">
        <v>18355</v>
      </c>
      <c r="R2001" s="1">
        <v>635</v>
      </c>
      <c r="S2001" s="9">
        <f t="shared" si="143"/>
        <v>473.51949999999999</v>
      </c>
      <c r="T2001" s="8"/>
      <c r="U2001" s="8"/>
      <c r="V2001" s="8"/>
      <c r="W2001" s="8"/>
      <c r="X2001" s="8"/>
      <c r="Y2001" s="10">
        <f t="shared" si="142"/>
        <v>0</v>
      </c>
      <c r="Z2001" s="10">
        <f>IFERROR(INDEX(EFs!B:B,MATCH(P2001,EFs!A:A,0))*Dataset!Y2001/1000,0)</f>
        <v>0</v>
      </c>
      <c r="AA2001">
        <v>32.715969000000001</v>
      </c>
      <c r="AB2001">
        <v>-117.159987</v>
      </c>
      <c r="AC2001">
        <v>1</v>
      </c>
      <c r="AD2001" t="s">
        <v>18387</v>
      </c>
      <c r="AE2001">
        <v>1007</v>
      </c>
      <c r="AF2001" t="s">
        <v>18544</v>
      </c>
      <c r="AG2001" t="s">
        <v>18510</v>
      </c>
      <c r="AH2001">
        <v>103</v>
      </c>
      <c r="AI2001" t="s">
        <v>18389</v>
      </c>
      <c r="AJ2001" t="s">
        <v>18390</v>
      </c>
      <c r="AK2001" t="s">
        <v>18391</v>
      </c>
      <c r="AL2001">
        <v>92101</v>
      </c>
      <c r="AM2001" t="s">
        <v>18392</v>
      </c>
      <c r="AN2001" t="s">
        <v>18393</v>
      </c>
    </row>
    <row r="2002" spans="1:40" ht="43.2" x14ac:dyDescent="0.3">
      <c r="A2002" t="s">
        <v>9736</v>
      </c>
      <c r="B2002" s="2" t="s">
        <v>15</v>
      </c>
      <c r="C2002" s="3">
        <v>40025</v>
      </c>
      <c r="D2002" t="s">
        <v>193</v>
      </c>
      <c r="E2002" t="s">
        <v>9737</v>
      </c>
      <c r="G2002" t="s">
        <v>9738</v>
      </c>
      <c r="H2002" s="2" t="s">
        <v>163</v>
      </c>
      <c r="I2002" s="2" t="s">
        <v>164</v>
      </c>
      <c r="J2002" s="1" t="s">
        <v>9739</v>
      </c>
      <c r="K2002" s="1">
        <f t="shared" si="140"/>
        <v>1</v>
      </c>
      <c r="L2002" s="1">
        <f t="shared" si="140"/>
        <v>0</v>
      </c>
      <c r="M2002" s="1">
        <f t="shared" si="140"/>
        <v>0</v>
      </c>
      <c r="N2002" s="1">
        <f t="shared" si="139"/>
        <v>0</v>
      </c>
      <c r="O2002" s="1">
        <f t="shared" si="141"/>
        <v>1</v>
      </c>
      <c r="P2002" s="1" t="s">
        <v>18346</v>
      </c>
      <c r="Q2002" s="1" t="s">
        <v>18355</v>
      </c>
      <c r="R2002" s="1">
        <v>170</v>
      </c>
      <c r="S2002" s="9">
        <f t="shared" si="143"/>
        <v>126.76900000000001</v>
      </c>
      <c r="T2002" s="8"/>
      <c r="U2002" s="8"/>
      <c r="V2002" s="8"/>
      <c r="W2002" s="8"/>
      <c r="X2002" s="8"/>
      <c r="Y2002" s="10">
        <f t="shared" si="142"/>
        <v>0</v>
      </c>
      <c r="Z2002" s="10">
        <f>IFERROR(INDEX(EFs!B:B,MATCH(P2002,EFs!A:A,0))*Dataset!Y2002/1000,0)</f>
        <v>0</v>
      </c>
      <c r="AA2002">
        <v>33.387723000000001</v>
      </c>
      <c r="AB2002">
        <v>-117.44475799999999</v>
      </c>
      <c r="AC2002">
        <v>0.5</v>
      </c>
      <c r="AD2002" t="s">
        <v>18422</v>
      </c>
      <c r="AI2002" t="s">
        <v>18423</v>
      </c>
      <c r="AJ2002" t="s">
        <v>18390</v>
      </c>
      <c r="AK2002" t="s">
        <v>18391</v>
      </c>
      <c r="AL2002">
        <v>92055</v>
      </c>
      <c r="AM2002" t="s">
        <v>18392</v>
      </c>
      <c r="AN2002" t="s">
        <v>18397</v>
      </c>
    </row>
    <row r="2003" spans="1:40" ht="57.6" x14ac:dyDescent="0.3">
      <c r="A2003" t="s">
        <v>9740</v>
      </c>
      <c r="B2003" s="2" t="s">
        <v>15</v>
      </c>
      <c r="C2003" s="3">
        <v>40025</v>
      </c>
      <c r="D2003" t="s">
        <v>193</v>
      </c>
      <c r="E2003" t="s">
        <v>9741</v>
      </c>
      <c r="F2003" t="s">
        <v>9742</v>
      </c>
      <c r="G2003" t="s">
        <v>9743</v>
      </c>
      <c r="H2003" s="2" t="s">
        <v>627</v>
      </c>
      <c r="I2003" s="2" t="s">
        <v>306</v>
      </c>
      <c r="J2003" s="1" t="s">
        <v>9744</v>
      </c>
      <c r="K2003" s="1">
        <f t="shared" si="140"/>
        <v>1</v>
      </c>
      <c r="L2003" s="1">
        <f t="shared" si="140"/>
        <v>0</v>
      </c>
      <c r="M2003" s="1">
        <f t="shared" si="140"/>
        <v>0</v>
      </c>
      <c r="N2003" s="1">
        <f t="shared" si="139"/>
        <v>0</v>
      </c>
      <c r="O2003" s="1">
        <f t="shared" si="141"/>
        <v>1</v>
      </c>
      <c r="P2003" s="1" t="s">
        <v>18346</v>
      </c>
      <c r="Q2003" s="1">
        <v>62</v>
      </c>
      <c r="R2003" s="1">
        <v>99</v>
      </c>
      <c r="S2003" s="9">
        <f t="shared" si="143"/>
        <v>62</v>
      </c>
      <c r="T2003" s="3">
        <v>44508</v>
      </c>
      <c r="U2003" s="8" t="s">
        <v>439</v>
      </c>
      <c r="V2003" s="3">
        <v>44508</v>
      </c>
      <c r="W2003" s="8" t="s">
        <v>439</v>
      </c>
      <c r="X2003" s="8">
        <v>0</v>
      </c>
      <c r="Y2003" s="10">
        <f t="shared" si="142"/>
        <v>0</v>
      </c>
      <c r="Z2003" s="10">
        <f>IFERROR(INDEX(EFs!B:B,MATCH(P2003,EFs!A:A,0))*Dataset!Y2003/1000,0)</f>
        <v>0</v>
      </c>
      <c r="AA2003">
        <v>32.796016999999999</v>
      </c>
      <c r="AB2003">
        <v>-116.957774</v>
      </c>
      <c r="AC2003">
        <v>1</v>
      </c>
      <c r="AD2003" t="s">
        <v>18387</v>
      </c>
      <c r="AE2003">
        <v>180</v>
      </c>
      <c r="AF2003" t="s">
        <v>19291</v>
      </c>
      <c r="AI2003" t="s">
        <v>18449</v>
      </c>
      <c r="AJ2003" t="s">
        <v>18390</v>
      </c>
      <c r="AK2003" t="s">
        <v>18391</v>
      </c>
      <c r="AL2003">
        <v>92020</v>
      </c>
      <c r="AM2003" t="s">
        <v>18392</v>
      </c>
      <c r="AN2003" t="s">
        <v>18393</v>
      </c>
    </row>
    <row r="2004" spans="1:40" ht="28.8" x14ac:dyDescent="0.3">
      <c r="A2004" t="s">
        <v>9745</v>
      </c>
      <c r="B2004" s="2" t="s">
        <v>15</v>
      </c>
      <c r="C2004" s="3">
        <v>40025</v>
      </c>
      <c r="D2004" t="s">
        <v>25</v>
      </c>
      <c r="E2004" t="s">
        <v>9746</v>
      </c>
      <c r="F2004" t="s">
        <v>9747</v>
      </c>
      <c r="G2004" t="s">
        <v>9748</v>
      </c>
      <c r="H2004" s="2" t="s">
        <v>351</v>
      </c>
      <c r="I2004" s="2" t="s">
        <v>92</v>
      </c>
      <c r="J2004" s="1" t="s">
        <v>9749</v>
      </c>
      <c r="K2004" s="1">
        <f t="shared" si="140"/>
        <v>1</v>
      </c>
      <c r="L2004" s="1">
        <f t="shared" si="140"/>
        <v>0</v>
      </c>
      <c r="M2004" s="1">
        <f t="shared" si="140"/>
        <v>0</v>
      </c>
      <c r="N2004" s="1">
        <f t="shared" si="139"/>
        <v>0</v>
      </c>
      <c r="O2004" s="1">
        <f t="shared" si="141"/>
        <v>1</v>
      </c>
      <c r="P2004" s="1" t="s">
        <v>18346</v>
      </c>
      <c r="Q2004" s="1" t="s">
        <v>18355</v>
      </c>
      <c r="R2004" s="1">
        <v>255</v>
      </c>
      <c r="S2004" s="9">
        <f t="shared" si="143"/>
        <v>190.15350000000001</v>
      </c>
      <c r="T2004" s="3">
        <v>44355</v>
      </c>
      <c r="U2004" s="8" t="s">
        <v>7615</v>
      </c>
      <c r="V2004" s="3">
        <v>44748</v>
      </c>
      <c r="W2004" s="8" t="s">
        <v>9750</v>
      </c>
      <c r="X2004" s="8">
        <v>24.6</v>
      </c>
      <c r="Y2004" s="10">
        <f t="shared" si="142"/>
        <v>4677.7761</v>
      </c>
      <c r="Z2004" s="10">
        <f>IFERROR(INDEX(EFs!B:B,MATCH(P2004,EFs!A:A,0))*Dataset!Y2004/1000,0)</f>
        <v>4.2492586952629878</v>
      </c>
      <c r="AA2004">
        <v>32.677213000000002</v>
      </c>
      <c r="AB2004">
        <v>-117.17460800000001</v>
      </c>
      <c r="AC2004">
        <v>1</v>
      </c>
      <c r="AD2004" t="s">
        <v>18387</v>
      </c>
      <c r="AE2004">
        <v>1750</v>
      </c>
      <c r="AF2004" t="s">
        <v>18457</v>
      </c>
      <c r="AI2004" t="s">
        <v>18458</v>
      </c>
      <c r="AJ2004" t="s">
        <v>18390</v>
      </c>
      <c r="AK2004" t="s">
        <v>18391</v>
      </c>
      <c r="AL2004">
        <v>92118</v>
      </c>
      <c r="AM2004" t="s">
        <v>18392</v>
      </c>
      <c r="AN2004" t="s">
        <v>18393</v>
      </c>
    </row>
    <row r="2005" spans="1:40" ht="28.8" x14ac:dyDescent="0.3">
      <c r="A2005" t="s">
        <v>9751</v>
      </c>
      <c r="B2005" s="2" t="s">
        <v>15</v>
      </c>
      <c r="C2005" s="3">
        <v>40025</v>
      </c>
      <c r="D2005" t="s">
        <v>25</v>
      </c>
      <c r="E2005" t="s">
        <v>6946</v>
      </c>
      <c r="F2005" t="s">
        <v>7264</v>
      </c>
      <c r="G2005" t="s">
        <v>7265</v>
      </c>
      <c r="H2005" s="2" t="s">
        <v>201</v>
      </c>
      <c r="I2005" s="2" t="s">
        <v>46</v>
      </c>
      <c r="J2005" s="1" t="s">
        <v>9752</v>
      </c>
      <c r="K2005" s="1">
        <f t="shared" si="140"/>
        <v>1</v>
      </c>
      <c r="L2005" s="1">
        <f t="shared" si="140"/>
        <v>0</v>
      </c>
      <c r="M2005" s="1">
        <f t="shared" si="140"/>
        <v>0</v>
      </c>
      <c r="N2005" s="1">
        <f t="shared" si="139"/>
        <v>0</v>
      </c>
      <c r="O2005" s="1">
        <f t="shared" si="141"/>
        <v>1</v>
      </c>
      <c r="P2005" s="1" t="s">
        <v>18346</v>
      </c>
      <c r="Q2005" s="1" t="s">
        <v>18355</v>
      </c>
      <c r="R2005" s="1">
        <v>156</v>
      </c>
      <c r="S2005" s="9">
        <f t="shared" si="143"/>
        <v>116.3292</v>
      </c>
      <c r="T2005" s="3">
        <v>44666</v>
      </c>
      <c r="U2005" s="8" t="s">
        <v>9753</v>
      </c>
      <c r="V2005" s="3">
        <v>44666</v>
      </c>
      <c r="W2005" s="8" t="s">
        <v>308</v>
      </c>
      <c r="X2005" s="8">
        <v>5.62</v>
      </c>
      <c r="Y2005" s="10">
        <f t="shared" si="142"/>
        <v>653.77010400000006</v>
      </c>
      <c r="Z2005" s="10">
        <f>IFERROR(INDEX(EFs!B:B,MATCH(P2005,EFs!A:A,0))*Dataset!Y2005/1000,0)</f>
        <v>0.59388013443503385</v>
      </c>
      <c r="AA2005">
        <v>32.873815</v>
      </c>
      <c r="AB2005">
        <v>-117.215653</v>
      </c>
      <c r="AC2005">
        <v>0.9</v>
      </c>
      <c r="AD2005" t="s">
        <v>18387</v>
      </c>
      <c r="AE2005">
        <v>4225</v>
      </c>
      <c r="AF2005" t="s">
        <v>19115</v>
      </c>
      <c r="AI2005" t="s">
        <v>18428</v>
      </c>
      <c r="AJ2005" t="s">
        <v>18390</v>
      </c>
      <c r="AK2005" t="s">
        <v>18391</v>
      </c>
      <c r="AL2005">
        <v>92037</v>
      </c>
      <c r="AM2005" t="s">
        <v>18392</v>
      </c>
      <c r="AN2005" t="s">
        <v>2733</v>
      </c>
    </row>
    <row r="2006" spans="1:40" ht="28.8" x14ac:dyDescent="0.3">
      <c r="A2006" t="s">
        <v>9754</v>
      </c>
      <c r="B2006" s="2" t="s">
        <v>15</v>
      </c>
      <c r="C2006" s="3">
        <v>40025</v>
      </c>
      <c r="D2006" t="s">
        <v>25</v>
      </c>
      <c r="E2006" t="s">
        <v>6946</v>
      </c>
      <c r="F2006" t="s">
        <v>7264</v>
      </c>
      <c r="G2006" t="s">
        <v>7265</v>
      </c>
      <c r="H2006" s="2" t="s">
        <v>201</v>
      </c>
      <c r="I2006" s="2" t="s">
        <v>46</v>
      </c>
      <c r="J2006" s="1" t="s">
        <v>9755</v>
      </c>
      <c r="K2006" s="1">
        <f t="shared" si="140"/>
        <v>1</v>
      </c>
      <c r="L2006" s="1">
        <f t="shared" si="140"/>
        <v>0</v>
      </c>
      <c r="M2006" s="1">
        <f t="shared" si="140"/>
        <v>0</v>
      </c>
      <c r="N2006" s="1">
        <f t="shared" si="139"/>
        <v>0</v>
      </c>
      <c r="O2006" s="1">
        <f t="shared" si="141"/>
        <v>1</v>
      </c>
      <c r="P2006" s="1" t="s">
        <v>18346</v>
      </c>
      <c r="Q2006" s="1" t="s">
        <v>18355</v>
      </c>
      <c r="R2006" s="1">
        <v>125</v>
      </c>
      <c r="S2006" s="9">
        <f t="shared" si="143"/>
        <v>93.212500000000006</v>
      </c>
      <c r="T2006" s="3">
        <v>44666</v>
      </c>
      <c r="U2006" s="8" t="s">
        <v>9756</v>
      </c>
      <c r="V2006" s="3">
        <v>44666</v>
      </c>
      <c r="W2006" s="8" t="s">
        <v>9757</v>
      </c>
      <c r="X2006" s="8">
        <v>7.2</v>
      </c>
      <c r="Y2006" s="10">
        <f t="shared" si="142"/>
        <v>671.13000000000011</v>
      </c>
      <c r="Z2006" s="10">
        <f>IFERROR(INDEX(EFs!B:B,MATCH(P2006,EFs!A:A,0))*Dataset!Y2006/1000,0)</f>
        <v>0.60964974107073011</v>
      </c>
      <c r="AA2006">
        <v>32.873815</v>
      </c>
      <c r="AB2006">
        <v>-117.215653</v>
      </c>
      <c r="AC2006">
        <v>0.9</v>
      </c>
      <c r="AD2006" t="s">
        <v>18387</v>
      </c>
      <c r="AE2006">
        <v>4225</v>
      </c>
      <c r="AF2006" t="s">
        <v>19115</v>
      </c>
      <c r="AI2006" t="s">
        <v>18428</v>
      </c>
      <c r="AJ2006" t="s">
        <v>18390</v>
      </c>
      <c r="AK2006" t="s">
        <v>18391</v>
      </c>
      <c r="AL2006">
        <v>92037</v>
      </c>
      <c r="AM2006" t="s">
        <v>18392</v>
      </c>
      <c r="AN2006" t="s">
        <v>2733</v>
      </c>
    </row>
    <row r="2007" spans="1:40" ht="28.8" x14ac:dyDescent="0.3">
      <c r="A2007" t="s">
        <v>9758</v>
      </c>
      <c r="B2007" s="2" t="s">
        <v>15</v>
      </c>
      <c r="C2007" s="3">
        <v>40025</v>
      </c>
      <c r="D2007" t="s">
        <v>25</v>
      </c>
      <c r="E2007" t="s">
        <v>9759</v>
      </c>
      <c r="G2007" t="s">
        <v>9760</v>
      </c>
      <c r="H2007" s="2" t="s">
        <v>201</v>
      </c>
      <c r="I2007" s="2" t="s">
        <v>46</v>
      </c>
      <c r="J2007" s="1" t="s">
        <v>9761</v>
      </c>
      <c r="K2007" s="1">
        <f t="shared" si="140"/>
        <v>1</v>
      </c>
      <c r="L2007" s="1">
        <f t="shared" si="140"/>
        <v>0</v>
      </c>
      <c r="M2007" s="1">
        <f t="shared" si="140"/>
        <v>0</v>
      </c>
      <c r="N2007" s="1">
        <f t="shared" si="139"/>
        <v>0</v>
      </c>
      <c r="O2007" s="1">
        <f t="shared" si="141"/>
        <v>1</v>
      </c>
      <c r="P2007" s="1" t="s">
        <v>18346</v>
      </c>
      <c r="Q2007" s="1" t="s">
        <v>18355</v>
      </c>
      <c r="R2007" s="1">
        <v>370</v>
      </c>
      <c r="S2007" s="9">
        <f t="shared" si="143"/>
        <v>275.90899999999999</v>
      </c>
      <c r="T2007" s="3">
        <v>44666</v>
      </c>
      <c r="U2007" s="8" t="s">
        <v>9762</v>
      </c>
      <c r="V2007" s="3">
        <v>44666</v>
      </c>
      <c r="W2007" s="8" t="s">
        <v>9763</v>
      </c>
      <c r="X2007" s="8">
        <v>2.0699999999999998</v>
      </c>
      <c r="Y2007" s="10">
        <f t="shared" si="142"/>
        <v>571.13162999999997</v>
      </c>
      <c r="Z2007" s="10">
        <f>IFERROR(INDEX(EFs!B:B,MATCH(P2007,EFs!A:A,0))*Dataset!Y2007/1000,0)</f>
        <v>0.51881192965119127</v>
      </c>
      <c r="AA2007">
        <v>32.873815</v>
      </c>
      <c r="AB2007">
        <v>-117.215653</v>
      </c>
      <c r="AC2007">
        <v>1</v>
      </c>
      <c r="AD2007" t="s">
        <v>18387</v>
      </c>
      <c r="AE2007">
        <v>4225</v>
      </c>
      <c r="AF2007" t="s">
        <v>19115</v>
      </c>
      <c r="AG2007" t="s">
        <v>18510</v>
      </c>
      <c r="AH2007">
        <v>100</v>
      </c>
      <c r="AI2007" t="s">
        <v>18428</v>
      </c>
      <c r="AJ2007" t="s">
        <v>18390</v>
      </c>
      <c r="AK2007" t="s">
        <v>18391</v>
      </c>
      <c r="AL2007">
        <v>92037</v>
      </c>
      <c r="AM2007" t="s">
        <v>18392</v>
      </c>
      <c r="AN2007" t="s">
        <v>2733</v>
      </c>
    </row>
    <row r="2008" spans="1:40" ht="57.6" x14ac:dyDescent="0.3">
      <c r="A2008" t="s">
        <v>9764</v>
      </c>
      <c r="B2008" s="2" t="s">
        <v>15</v>
      </c>
      <c r="C2008" s="3">
        <v>40025</v>
      </c>
      <c r="D2008" t="s">
        <v>193</v>
      </c>
      <c r="E2008" t="s">
        <v>9765</v>
      </c>
      <c r="G2008" t="s">
        <v>9766</v>
      </c>
      <c r="H2008" s="2" t="s">
        <v>115</v>
      </c>
      <c r="I2008" s="2" t="s">
        <v>46</v>
      </c>
      <c r="J2008" s="1" t="s">
        <v>9767</v>
      </c>
      <c r="K2008" s="1">
        <f t="shared" si="140"/>
        <v>1</v>
      </c>
      <c r="L2008" s="1">
        <f t="shared" si="140"/>
        <v>0</v>
      </c>
      <c r="M2008" s="1">
        <f t="shared" si="140"/>
        <v>0</v>
      </c>
      <c r="N2008" s="1">
        <f t="shared" si="139"/>
        <v>0</v>
      </c>
      <c r="O2008" s="1">
        <f t="shared" si="141"/>
        <v>1</v>
      </c>
      <c r="P2008" s="1" t="s">
        <v>18346</v>
      </c>
      <c r="Q2008" s="1">
        <v>750</v>
      </c>
      <c r="R2008" s="1">
        <v>1114</v>
      </c>
      <c r="S2008" s="9">
        <f t="shared" si="143"/>
        <v>750</v>
      </c>
      <c r="T2008" s="3">
        <v>44561</v>
      </c>
      <c r="U2008" s="8" t="s">
        <v>3508</v>
      </c>
      <c r="V2008" s="3">
        <v>44690</v>
      </c>
      <c r="W2008" s="8" t="s">
        <v>1734</v>
      </c>
      <c r="X2008" s="8">
        <v>11</v>
      </c>
      <c r="Y2008" s="10">
        <f t="shared" si="142"/>
        <v>8250</v>
      </c>
      <c r="Z2008" s="10">
        <f>IFERROR(INDEX(EFs!B:B,MATCH(P2008,EFs!A:A,0))*Dataset!Y2008/1000,0)</f>
        <v>7.4942415982500004</v>
      </c>
      <c r="AA2008">
        <v>32.756383</v>
      </c>
      <c r="AB2008">
        <v>-117.199135</v>
      </c>
      <c r="AC2008">
        <v>1</v>
      </c>
      <c r="AD2008" t="s">
        <v>18394</v>
      </c>
      <c r="AE2008">
        <v>4050</v>
      </c>
      <c r="AF2008" t="s">
        <v>18715</v>
      </c>
      <c r="AI2008" t="s">
        <v>18389</v>
      </c>
      <c r="AJ2008" t="s">
        <v>18390</v>
      </c>
      <c r="AK2008" t="s">
        <v>18391</v>
      </c>
      <c r="AL2008">
        <v>92110</v>
      </c>
      <c r="AM2008" t="s">
        <v>18392</v>
      </c>
      <c r="AN2008" t="s">
        <v>18397</v>
      </c>
    </row>
    <row r="2009" spans="1:40" ht="57.6" x14ac:dyDescent="0.3">
      <c r="A2009" t="s">
        <v>9768</v>
      </c>
      <c r="B2009" s="2" t="s">
        <v>15</v>
      </c>
      <c r="C2009" s="3">
        <v>40025</v>
      </c>
      <c r="D2009" t="s">
        <v>25</v>
      </c>
      <c r="E2009" t="s">
        <v>9769</v>
      </c>
      <c r="F2009" t="s">
        <v>559</v>
      </c>
      <c r="G2009" t="s">
        <v>9770</v>
      </c>
      <c r="H2009" s="2" t="s">
        <v>397</v>
      </c>
      <c r="I2009" s="2" t="s">
        <v>75</v>
      </c>
      <c r="J2009" s="1" t="s">
        <v>9771</v>
      </c>
      <c r="K2009" s="1">
        <f t="shared" si="140"/>
        <v>1</v>
      </c>
      <c r="L2009" s="1">
        <f t="shared" si="140"/>
        <v>0</v>
      </c>
      <c r="M2009" s="1">
        <f t="shared" si="140"/>
        <v>0</v>
      </c>
      <c r="N2009" s="1">
        <f t="shared" si="139"/>
        <v>0</v>
      </c>
      <c r="O2009" s="1">
        <f t="shared" si="141"/>
        <v>1</v>
      </c>
      <c r="P2009" s="1" t="s">
        <v>18346</v>
      </c>
      <c r="Q2009" s="1" t="s">
        <v>18355</v>
      </c>
      <c r="R2009" s="1">
        <v>53</v>
      </c>
      <c r="S2009" s="9">
        <f t="shared" si="143"/>
        <v>39.522100000000002</v>
      </c>
      <c r="T2009" s="3">
        <v>44562</v>
      </c>
      <c r="U2009" s="8" t="s">
        <v>9772</v>
      </c>
      <c r="V2009" s="3">
        <v>44562</v>
      </c>
      <c r="W2009" s="8" t="s">
        <v>5011</v>
      </c>
      <c r="X2009" s="8">
        <v>10.7</v>
      </c>
      <c r="Y2009" s="10">
        <f t="shared" si="142"/>
        <v>422.88646999999997</v>
      </c>
      <c r="Z2009" s="10">
        <f>IFERROR(INDEX(EFs!B:B,MATCH(P2009,EFs!A:A,0))*Dataset!Y2009/1000,0)</f>
        <v>0.38414707573467888</v>
      </c>
      <c r="AA2009">
        <v>33.131787000000003</v>
      </c>
      <c r="AB2009">
        <v>-117.203147</v>
      </c>
      <c r="AC2009">
        <v>1</v>
      </c>
      <c r="AD2009" t="s">
        <v>18387</v>
      </c>
      <c r="AE2009">
        <v>1586</v>
      </c>
      <c r="AF2009" t="s">
        <v>18465</v>
      </c>
      <c r="AI2009" t="s">
        <v>18466</v>
      </c>
      <c r="AJ2009" t="s">
        <v>18390</v>
      </c>
      <c r="AK2009" t="s">
        <v>18391</v>
      </c>
      <c r="AL2009">
        <v>92078</v>
      </c>
      <c r="AM2009" t="s">
        <v>18392</v>
      </c>
      <c r="AN2009" t="s">
        <v>18393</v>
      </c>
    </row>
    <row r="2010" spans="1:40" ht="43.2" x14ac:dyDescent="0.3">
      <c r="A2010" t="s">
        <v>9773</v>
      </c>
      <c r="B2010" s="2" t="s">
        <v>15</v>
      </c>
      <c r="C2010" s="3">
        <v>40025</v>
      </c>
      <c r="D2010" t="s">
        <v>193</v>
      </c>
      <c r="E2010" t="s">
        <v>9774</v>
      </c>
      <c r="G2010" t="s">
        <v>9775</v>
      </c>
      <c r="H2010" s="2" t="s">
        <v>669</v>
      </c>
      <c r="I2010" s="2" t="s">
        <v>236</v>
      </c>
      <c r="J2010" s="1" t="s">
        <v>9776</v>
      </c>
      <c r="K2010" s="1">
        <f t="shared" si="140"/>
        <v>1</v>
      </c>
      <c r="L2010" s="1">
        <f t="shared" si="140"/>
        <v>0</v>
      </c>
      <c r="M2010" s="1">
        <f t="shared" si="140"/>
        <v>0</v>
      </c>
      <c r="N2010" s="1">
        <f t="shared" si="139"/>
        <v>0</v>
      </c>
      <c r="O2010" s="1">
        <f t="shared" si="141"/>
        <v>1</v>
      </c>
      <c r="P2010" s="1" t="s">
        <v>18346</v>
      </c>
      <c r="Q2010" s="1">
        <v>600</v>
      </c>
      <c r="R2010" s="1" t="s">
        <v>18352</v>
      </c>
      <c r="S2010" s="9">
        <f t="shared" si="143"/>
        <v>600</v>
      </c>
      <c r="T2010" s="3">
        <v>44364</v>
      </c>
      <c r="U2010" s="8" t="s">
        <v>9777</v>
      </c>
      <c r="V2010" s="3">
        <v>44364</v>
      </c>
      <c r="W2010" s="8" t="s">
        <v>9778</v>
      </c>
      <c r="X2010" s="8">
        <v>4.5</v>
      </c>
      <c r="Y2010" s="10">
        <f t="shared" si="142"/>
        <v>2700</v>
      </c>
      <c r="Z2010" s="10">
        <f>IFERROR(INDEX(EFs!B:B,MATCH(P2010,EFs!A:A,0))*Dataset!Y2010/1000,0)</f>
        <v>2.4526608866999999</v>
      </c>
      <c r="AA2010">
        <v>32.737417999999998</v>
      </c>
      <c r="AB2010">
        <v>-117.160802</v>
      </c>
      <c r="AC2010">
        <v>1</v>
      </c>
      <c r="AD2010" t="s">
        <v>18387</v>
      </c>
      <c r="AE2010">
        <v>475</v>
      </c>
      <c r="AF2010" t="s">
        <v>19292</v>
      </c>
      <c r="AI2010" t="s">
        <v>18389</v>
      </c>
      <c r="AJ2010" t="s">
        <v>18390</v>
      </c>
      <c r="AK2010" t="s">
        <v>18391</v>
      </c>
      <c r="AL2010">
        <v>92103</v>
      </c>
      <c r="AM2010" t="s">
        <v>18392</v>
      </c>
      <c r="AN2010" t="s">
        <v>18393</v>
      </c>
    </row>
    <row r="2011" spans="1:40" ht="28.8" x14ac:dyDescent="0.3">
      <c r="A2011" t="s">
        <v>9779</v>
      </c>
      <c r="B2011" s="2" t="s">
        <v>15</v>
      </c>
      <c r="C2011" s="3">
        <v>40025</v>
      </c>
      <c r="D2011" t="s">
        <v>25</v>
      </c>
      <c r="E2011" t="s">
        <v>9780</v>
      </c>
      <c r="F2011" t="s">
        <v>9781</v>
      </c>
      <c r="G2011" t="s">
        <v>9782</v>
      </c>
      <c r="H2011" s="2" t="s">
        <v>235</v>
      </c>
      <c r="I2011" s="2" t="s">
        <v>236</v>
      </c>
      <c r="J2011" s="1" t="s">
        <v>9783</v>
      </c>
      <c r="K2011" s="1">
        <f t="shared" si="140"/>
        <v>1</v>
      </c>
      <c r="L2011" s="1">
        <f t="shared" si="140"/>
        <v>0</v>
      </c>
      <c r="M2011" s="1">
        <f t="shared" si="140"/>
        <v>0</v>
      </c>
      <c r="N2011" s="1">
        <f t="shared" si="139"/>
        <v>0</v>
      </c>
      <c r="O2011" s="1">
        <f t="shared" si="141"/>
        <v>1</v>
      </c>
      <c r="P2011" s="1" t="s">
        <v>18346</v>
      </c>
      <c r="Q2011" s="1" t="s">
        <v>18355</v>
      </c>
      <c r="R2011" s="1">
        <v>245</v>
      </c>
      <c r="S2011" s="9">
        <f t="shared" si="143"/>
        <v>182.69650000000001</v>
      </c>
      <c r="T2011" s="3">
        <v>44389</v>
      </c>
      <c r="U2011" s="8" t="s">
        <v>9784</v>
      </c>
      <c r="V2011" s="3">
        <v>44389</v>
      </c>
      <c r="W2011" s="8" t="s">
        <v>9785</v>
      </c>
      <c r="X2011" s="8">
        <v>8.3000000000000007</v>
      </c>
      <c r="Y2011" s="10">
        <f t="shared" si="142"/>
        <v>1516.3809500000002</v>
      </c>
      <c r="Z2011" s="10">
        <f>IFERROR(INDEX(EFs!B:B,MATCH(P2011,EFs!A:A,0))*Dataset!Y2011/1000,0)</f>
        <v>1.3774697205192552</v>
      </c>
      <c r="AA2011">
        <v>32.759762000000002</v>
      </c>
      <c r="AB2011">
        <v>-117.16827000000001</v>
      </c>
      <c r="AC2011">
        <v>0.9</v>
      </c>
      <c r="AD2011" t="s">
        <v>18387</v>
      </c>
      <c r="AE2011">
        <v>595</v>
      </c>
      <c r="AF2011" t="s">
        <v>18647</v>
      </c>
      <c r="AI2011" t="s">
        <v>18389</v>
      </c>
      <c r="AJ2011" t="s">
        <v>18390</v>
      </c>
      <c r="AK2011" t="s">
        <v>18391</v>
      </c>
      <c r="AL2011">
        <v>92108</v>
      </c>
      <c r="AM2011" t="s">
        <v>18392</v>
      </c>
      <c r="AN2011" t="s">
        <v>18393</v>
      </c>
    </row>
    <row r="2012" spans="1:40" ht="43.2" x14ac:dyDescent="0.3">
      <c r="A2012" t="s">
        <v>9786</v>
      </c>
      <c r="B2012" s="2" t="s">
        <v>15</v>
      </c>
      <c r="C2012" s="3">
        <v>40025</v>
      </c>
      <c r="D2012" t="s">
        <v>16</v>
      </c>
      <c r="E2012" t="s">
        <v>9787</v>
      </c>
      <c r="F2012" t="s">
        <v>9788</v>
      </c>
      <c r="G2012" t="s">
        <v>9789</v>
      </c>
      <c r="H2012" s="2" t="s">
        <v>1436</v>
      </c>
      <c r="I2012" s="2" t="s">
        <v>98</v>
      </c>
      <c r="J2012" s="1" t="s">
        <v>9790</v>
      </c>
      <c r="K2012" s="1">
        <f t="shared" si="140"/>
        <v>1</v>
      </c>
      <c r="L2012" s="1">
        <f t="shared" si="140"/>
        <v>0</v>
      </c>
      <c r="M2012" s="1">
        <f t="shared" si="140"/>
        <v>0</v>
      </c>
      <c r="N2012" s="1">
        <f t="shared" si="139"/>
        <v>0</v>
      </c>
      <c r="O2012" s="1">
        <f t="shared" si="141"/>
        <v>1</v>
      </c>
      <c r="P2012" s="1" t="s">
        <v>18346</v>
      </c>
      <c r="Q2012" s="1">
        <v>125</v>
      </c>
      <c r="R2012" s="1">
        <v>212</v>
      </c>
      <c r="S2012" s="9">
        <f t="shared" si="143"/>
        <v>125</v>
      </c>
      <c r="T2012" s="3">
        <v>44622</v>
      </c>
      <c r="U2012" s="8" t="s">
        <v>9791</v>
      </c>
      <c r="V2012" s="3">
        <v>44622</v>
      </c>
      <c r="W2012" s="8" t="s">
        <v>9792</v>
      </c>
      <c r="X2012" s="8">
        <v>1.4</v>
      </c>
      <c r="Y2012" s="10">
        <f t="shared" si="142"/>
        <v>175</v>
      </c>
      <c r="Z2012" s="10">
        <f>IFERROR(INDEX(EFs!B:B,MATCH(P2012,EFs!A:A,0))*Dataset!Y2012/1000,0)</f>
        <v>0.158968761175</v>
      </c>
      <c r="AA2012">
        <v>33.140998000000003</v>
      </c>
      <c r="AB2012">
        <v>-117.280975</v>
      </c>
      <c r="AC2012">
        <v>1</v>
      </c>
      <c r="AD2012" t="s">
        <v>18387</v>
      </c>
      <c r="AE2012">
        <v>5540</v>
      </c>
      <c r="AF2012" t="s">
        <v>18794</v>
      </c>
      <c r="AI2012" t="s">
        <v>18509</v>
      </c>
      <c r="AJ2012" t="s">
        <v>18390</v>
      </c>
      <c r="AK2012" t="s">
        <v>18391</v>
      </c>
      <c r="AL2012">
        <v>92008</v>
      </c>
      <c r="AM2012" t="s">
        <v>18392</v>
      </c>
      <c r="AN2012" t="s">
        <v>18407</v>
      </c>
    </row>
    <row r="2013" spans="1:40" ht="57.6" x14ac:dyDescent="0.3">
      <c r="A2013" t="s">
        <v>9793</v>
      </c>
      <c r="B2013" s="2" t="s">
        <v>15</v>
      </c>
      <c r="C2013" s="3">
        <v>40025</v>
      </c>
      <c r="D2013" t="s">
        <v>193</v>
      </c>
      <c r="E2013" t="s">
        <v>9794</v>
      </c>
      <c r="F2013" t="s">
        <v>72</v>
      </c>
      <c r="G2013" t="s">
        <v>9795</v>
      </c>
      <c r="H2013" s="2" t="s">
        <v>19</v>
      </c>
      <c r="I2013" s="2" t="s">
        <v>20</v>
      </c>
      <c r="J2013" s="1" t="s">
        <v>9796</v>
      </c>
      <c r="K2013" s="1">
        <f t="shared" si="140"/>
        <v>1</v>
      </c>
      <c r="L2013" s="1">
        <f t="shared" si="140"/>
        <v>0</v>
      </c>
      <c r="M2013" s="1">
        <f t="shared" si="140"/>
        <v>0</v>
      </c>
      <c r="N2013" s="1">
        <f t="shared" si="139"/>
        <v>0</v>
      </c>
      <c r="O2013" s="1">
        <f t="shared" si="141"/>
        <v>1</v>
      </c>
      <c r="P2013" s="1" t="s">
        <v>18346</v>
      </c>
      <c r="Q2013" s="1">
        <v>510</v>
      </c>
      <c r="R2013" s="1">
        <v>765</v>
      </c>
      <c r="S2013" s="9">
        <f t="shared" si="143"/>
        <v>510</v>
      </c>
      <c r="T2013" s="3">
        <v>44525</v>
      </c>
      <c r="U2013" s="8" t="s">
        <v>9797</v>
      </c>
      <c r="V2013" s="3">
        <v>44775</v>
      </c>
      <c r="W2013" s="8" t="s">
        <v>9798</v>
      </c>
      <c r="X2013" s="8">
        <v>15.7</v>
      </c>
      <c r="Y2013" s="10">
        <f t="shared" si="142"/>
        <v>8007</v>
      </c>
      <c r="Z2013" s="10">
        <f>IFERROR(INDEX(EFs!B:B,MATCH(P2013,EFs!A:A,0))*Dataset!Y2013/1000,0)</f>
        <v>7.2735021184470003</v>
      </c>
      <c r="AA2013">
        <v>32.70975</v>
      </c>
      <c r="AB2013">
        <v>-117.159048</v>
      </c>
      <c r="AC2013">
        <v>1</v>
      </c>
      <c r="AD2013" t="s">
        <v>18394</v>
      </c>
      <c r="AE2013">
        <v>435</v>
      </c>
      <c r="AF2013" t="s">
        <v>18505</v>
      </c>
      <c r="AI2013" t="s">
        <v>18389</v>
      </c>
      <c r="AJ2013" t="s">
        <v>18390</v>
      </c>
      <c r="AK2013" t="s">
        <v>18391</v>
      </c>
      <c r="AL2013">
        <v>92101</v>
      </c>
      <c r="AM2013" t="s">
        <v>18392</v>
      </c>
      <c r="AN2013" t="s">
        <v>18397</v>
      </c>
    </row>
    <row r="2014" spans="1:40" ht="57.6" x14ac:dyDescent="0.3">
      <c r="A2014" t="s">
        <v>9799</v>
      </c>
      <c r="B2014" s="2" t="s">
        <v>15</v>
      </c>
      <c r="C2014" s="3">
        <v>40025</v>
      </c>
      <c r="D2014" t="s">
        <v>193</v>
      </c>
      <c r="E2014" t="s">
        <v>6319</v>
      </c>
      <c r="F2014" t="s">
        <v>27</v>
      </c>
      <c r="G2014" t="s">
        <v>9800</v>
      </c>
      <c r="H2014" s="2" t="s">
        <v>3238</v>
      </c>
      <c r="I2014" s="2" t="s">
        <v>328</v>
      </c>
      <c r="J2014" s="1" t="s">
        <v>9801</v>
      </c>
      <c r="K2014" s="1">
        <f t="shared" si="140"/>
        <v>0</v>
      </c>
      <c r="L2014" s="1">
        <f t="shared" si="140"/>
        <v>0</v>
      </c>
      <c r="M2014" s="1">
        <f t="shared" si="140"/>
        <v>0</v>
      </c>
      <c r="N2014" s="1">
        <f t="shared" si="139"/>
        <v>1</v>
      </c>
      <c r="O2014" s="1">
        <f t="shared" si="141"/>
        <v>1</v>
      </c>
      <c r="P2014" s="1" t="s">
        <v>18347</v>
      </c>
      <c r="Q2014" s="1">
        <v>50</v>
      </c>
      <c r="R2014" s="1">
        <v>76.900000000000006</v>
      </c>
      <c r="S2014" s="9">
        <f t="shared" si="143"/>
        <v>50</v>
      </c>
      <c r="T2014" s="3">
        <v>44348</v>
      </c>
      <c r="U2014" s="8" t="s">
        <v>2137</v>
      </c>
      <c r="V2014" s="3">
        <v>44635</v>
      </c>
      <c r="W2014" s="8" t="s">
        <v>9802</v>
      </c>
      <c r="X2014" s="8">
        <v>92.7</v>
      </c>
      <c r="Y2014" s="10">
        <f t="shared" si="142"/>
        <v>4635</v>
      </c>
      <c r="Z2014" s="10">
        <f>IFERROR(INDEX(EFs!B:B,MATCH(P2014,EFs!A:A,0))*Dataset!Y2014/1000,0)</f>
        <v>3.8187764999999998</v>
      </c>
      <c r="AA2014">
        <v>32.609234999999998</v>
      </c>
      <c r="AB2014">
        <v>-116.62192899999999</v>
      </c>
      <c r="AC2014">
        <v>0.7</v>
      </c>
      <c r="AD2014" t="s">
        <v>18408</v>
      </c>
      <c r="AF2014" t="s">
        <v>19293</v>
      </c>
      <c r="AI2014" t="s">
        <v>18778</v>
      </c>
      <c r="AJ2014" t="s">
        <v>18390</v>
      </c>
      <c r="AK2014" t="s">
        <v>18391</v>
      </c>
      <c r="AL2014">
        <v>91963</v>
      </c>
      <c r="AM2014" t="s">
        <v>18392</v>
      </c>
      <c r="AN2014" t="s">
        <v>18397</v>
      </c>
    </row>
    <row r="2015" spans="1:40" ht="43.2" x14ac:dyDescent="0.3">
      <c r="A2015" t="s">
        <v>9803</v>
      </c>
      <c r="B2015" s="2" t="s">
        <v>15</v>
      </c>
      <c r="C2015" s="3">
        <v>40025</v>
      </c>
      <c r="D2015" t="s">
        <v>193</v>
      </c>
      <c r="E2015" t="s">
        <v>9804</v>
      </c>
      <c r="F2015" t="s">
        <v>9805</v>
      </c>
      <c r="G2015" t="s">
        <v>9806</v>
      </c>
      <c r="H2015" s="2" t="s">
        <v>781</v>
      </c>
      <c r="I2015" s="2" t="s">
        <v>782</v>
      </c>
      <c r="J2015" s="1" t="s">
        <v>9807</v>
      </c>
      <c r="K2015" s="1">
        <f t="shared" si="140"/>
        <v>1</v>
      </c>
      <c r="L2015" s="1">
        <f t="shared" si="140"/>
        <v>0</v>
      </c>
      <c r="M2015" s="1">
        <f t="shared" si="140"/>
        <v>0</v>
      </c>
      <c r="N2015" s="1">
        <f t="shared" si="139"/>
        <v>0</v>
      </c>
      <c r="O2015" s="1">
        <f t="shared" si="141"/>
        <v>1</v>
      </c>
      <c r="P2015" s="1" t="s">
        <v>18346</v>
      </c>
      <c r="Q2015" s="1">
        <v>150</v>
      </c>
      <c r="R2015" s="1">
        <v>2882</v>
      </c>
      <c r="S2015" s="9">
        <f t="shared" si="143"/>
        <v>150</v>
      </c>
      <c r="T2015" s="3">
        <v>44561</v>
      </c>
      <c r="U2015" s="8" t="s">
        <v>9808</v>
      </c>
      <c r="V2015" s="3">
        <v>44645</v>
      </c>
      <c r="W2015" s="8" t="s">
        <v>9809</v>
      </c>
      <c r="X2015" s="8">
        <v>10.7</v>
      </c>
      <c r="Y2015" s="10">
        <f t="shared" si="142"/>
        <v>1605</v>
      </c>
      <c r="Z2015" s="10">
        <f>IFERROR(INDEX(EFs!B:B,MATCH(P2015,EFs!A:A,0))*Dataset!Y2015/1000,0)</f>
        <v>1.4579706382050002</v>
      </c>
      <c r="AA2015">
        <v>32.896974</v>
      </c>
      <c r="AB2015">
        <v>-117.171465</v>
      </c>
      <c r="AC2015">
        <v>0.9</v>
      </c>
      <c r="AD2015" t="s">
        <v>18429</v>
      </c>
      <c r="AE2015">
        <v>9995</v>
      </c>
      <c r="AF2015" t="s">
        <v>19294</v>
      </c>
      <c r="AI2015" t="s">
        <v>18389</v>
      </c>
      <c r="AJ2015" t="s">
        <v>18390</v>
      </c>
      <c r="AK2015" t="s">
        <v>18391</v>
      </c>
      <c r="AL2015">
        <v>92121</v>
      </c>
      <c r="AM2015" t="s">
        <v>18392</v>
      </c>
      <c r="AN2015" t="s">
        <v>18393</v>
      </c>
    </row>
    <row r="2016" spans="1:40" ht="43.2" x14ac:dyDescent="0.3">
      <c r="A2016" t="s">
        <v>9810</v>
      </c>
      <c r="B2016" s="2" t="s">
        <v>15</v>
      </c>
      <c r="C2016" s="3">
        <v>40025</v>
      </c>
      <c r="D2016" t="s">
        <v>193</v>
      </c>
      <c r="E2016" t="s">
        <v>9804</v>
      </c>
      <c r="F2016" t="s">
        <v>9805</v>
      </c>
      <c r="G2016" t="s">
        <v>9806</v>
      </c>
      <c r="H2016" s="2" t="s">
        <v>781</v>
      </c>
      <c r="I2016" s="2" t="s">
        <v>782</v>
      </c>
      <c r="J2016" s="1" t="s">
        <v>9811</v>
      </c>
      <c r="K2016" s="1">
        <f t="shared" si="140"/>
        <v>1</v>
      </c>
      <c r="L2016" s="1">
        <f t="shared" si="140"/>
        <v>0</v>
      </c>
      <c r="M2016" s="1">
        <f t="shared" si="140"/>
        <v>0</v>
      </c>
      <c r="N2016" s="1">
        <f t="shared" si="139"/>
        <v>0</v>
      </c>
      <c r="O2016" s="1">
        <f t="shared" si="141"/>
        <v>1</v>
      </c>
      <c r="P2016" s="1" t="s">
        <v>18346</v>
      </c>
      <c r="Q2016" s="1">
        <v>150</v>
      </c>
      <c r="R2016" s="1">
        <v>2882</v>
      </c>
      <c r="S2016" s="9">
        <f t="shared" si="143"/>
        <v>150</v>
      </c>
      <c r="T2016" s="3">
        <v>44561</v>
      </c>
      <c r="U2016" s="8" t="s">
        <v>9812</v>
      </c>
      <c r="V2016" s="3">
        <v>44649</v>
      </c>
      <c r="W2016" s="8" t="s">
        <v>8959</v>
      </c>
      <c r="X2016" s="8">
        <v>4.8</v>
      </c>
      <c r="Y2016" s="10">
        <f t="shared" si="142"/>
        <v>720</v>
      </c>
      <c r="Z2016" s="10">
        <f>IFERROR(INDEX(EFs!B:B,MATCH(P2016,EFs!A:A,0))*Dataset!Y2016/1000,0)</f>
        <v>0.65404290312000002</v>
      </c>
      <c r="AA2016">
        <v>32.896974</v>
      </c>
      <c r="AB2016">
        <v>-117.171465</v>
      </c>
      <c r="AC2016">
        <v>0.9</v>
      </c>
      <c r="AD2016" t="s">
        <v>18429</v>
      </c>
      <c r="AE2016">
        <v>9995</v>
      </c>
      <c r="AF2016" t="s">
        <v>19294</v>
      </c>
      <c r="AI2016" t="s">
        <v>18389</v>
      </c>
      <c r="AJ2016" t="s">
        <v>18390</v>
      </c>
      <c r="AK2016" t="s">
        <v>18391</v>
      </c>
      <c r="AL2016">
        <v>92121</v>
      </c>
      <c r="AM2016" t="s">
        <v>18392</v>
      </c>
      <c r="AN2016" t="s">
        <v>18393</v>
      </c>
    </row>
    <row r="2017" spans="1:40" ht="43.2" x14ac:dyDescent="0.3">
      <c r="A2017" t="s">
        <v>9813</v>
      </c>
      <c r="B2017" s="2" t="s">
        <v>15</v>
      </c>
      <c r="C2017" s="3">
        <v>40025</v>
      </c>
      <c r="D2017" t="s">
        <v>193</v>
      </c>
      <c r="E2017" t="s">
        <v>9804</v>
      </c>
      <c r="F2017" t="s">
        <v>9805</v>
      </c>
      <c r="G2017" t="s">
        <v>9806</v>
      </c>
      <c r="H2017" s="2" t="s">
        <v>781</v>
      </c>
      <c r="I2017" s="2" t="s">
        <v>782</v>
      </c>
      <c r="J2017" s="1" t="s">
        <v>9814</v>
      </c>
      <c r="K2017" s="1">
        <f t="shared" si="140"/>
        <v>1</v>
      </c>
      <c r="L2017" s="1">
        <f t="shared" si="140"/>
        <v>0</v>
      </c>
      <c r="M2017" s="1">
        <f t="shared" si="140"/>
        <v>0</v>
      </c>
      <c r="N2017" s="1">
        <f t="shared" si="139"/>
        <v>0</v>
      </c>
      <c r="O2017" s="1">
        <f t="shared" si="141"/>
        <v>1</v>
      </c>
      <c r="P2017" s="1" t="s">
        <v>18346</v>
      </c>
      <c r="Q2017" s="1">
        <v>150</v>
      </c>
      <c r="R2017" s="1">
        <v>2882</v>
      </c>
      <c r="S2017" s="9">
        <f t="shared" si="143"/>
        <v>150</v>
      </c>
      <c r="T2017" s="3">
        <v>44561</v>
      </c>
      <c r="U2017" s="8" t="s">
        <v>6808</v>
      </c>
      <c r="V2017" s="3">
        <v>44649</v>
      </c>
      <c r="W2017" s="8" t="s">
        <v>9815</v>
      </c>
      <c r="X2017" s="8">
        <v>9.3000000000000007</v>
      </c>
      <c r="Y2017" s="10">
        <f t="shared" si="142"/>
        <v>1395</v>
      </c>
      <c r="Z2017" s="10">
        <f>IFERROR(INDEX(EFs!B:B,MATCH(P2017,EFs!A:A,0))*Dataset!Y2017/1000,0)</f>
        <v>1.267208124795</v>
      </c>
      <c r="AA2017">
        <v>32.896974</v>
      </c>
      <c r="AB2017">
        <v>-117.171465</v>
      </c>
      <c r="AC2017">
        <v>0.9</v>
      </c>
      <c r="AD2017" t="s">
        <v>18429</v>
      </c>
      <c r="AE2017">
        <v>9995</v>
      </c>
      <c r="AF2017" t="s">
        <v>19294</v>
      </c>
      <c r="AI2017" t="s">
        <v>18389</v>
      </c>
      <c r="AJ2017" t="s">
        <v>18390</v>
      </c>
      <c r="AK2017" t="s">
        <v>18391</v>
      </c>
      <c r="AL2017">
        <v>92121</v>
      </c>
      <c r="AM2017" t="s">
        <v>18392</v>
      </c>
      <c r="AN2017" t="s">
        <v>18393</v>
      </c>
    </row>
    <row r="2018" spans="1:40" ht="43.2" x14ac:dyDescent="0.3">
      <c r="A2018" t="s">
        <v>9816</v>
      </c>
      <c r="B2018" s="2" t="s">
        <v>15</v>
      </c>
      <c r="C2018" s="3">
        <v>40025</v>
      </c>
      <c r="D2018" t="s">
        <v>193</v>
      </c>
      <c r="E2018" t="s">
        <v>8079</v>
      </c>
      <c r="F2018" t="s">
        <v>5509</v>
      </c>
      <c r="G2018" t="s">
        <v>9817</v>
      </c>
      <c r="H2018" s="2" t="s">
        <v>38</v>
      </c>
      <c r="I2018" s="2" t="s">
        <v>30</v>
      </c>
      <c r="J2018" s="1" t="s">
        <v>9818</v>
      </c>
      <c r="K2018" s="1">
        <f t="shared" si="140"/>
        <v>1</v>
      </c>
      <c r="L2018" s="1">
        <f t="shared" si="140"/>
        <v>0</v>
      </c>
      <c r="M2018" s="1">
        <f t="shared" si="140"/>
        <v>0</v>
      </c>
      <c r="N2018" s="1">
        <f t="shared" si="139"/>
        <v>0</v>
      </c>
      <c r="O2018" s="1">
        <f t="shared" si="141"/>
        <v>1</v>
      </c>
      <c r="P2018" s="1" t="s">
        <v>18346</v>
      </c>
      <c r="Q2018" s="1">
        <v>350</v>
      </c>
      <c r="R2018" s="1">
        <v>539</v>
      </c>
      <c r="S2018" s="9">
        <f t="shared" si="143"/>
        <v>350</v>
      </c>
      <c r="T2018" s="3">
        <v>44405</v>
      </c>
      <c r="U2018" s="8" t="s">
        <v>8539</v>
      </c>
      <c r="V2018" s="3">
        <v>44771</v>
      </c>
      <c r="W2018" s="8" t="s">
        <v>9819</v>
      </c>
      <c r="X2018" s="8">
        <v>3</v>
      </c>
      <c r="Y2018" s="10">
        <f t="shared" si="142"/>
        <v>1050</v>
      </c>
      <c r="Z2018" s="10">
        <f>IFERROR(INDEX(EFs!B:B,MATCH(P2018,EFs!A:A,0))*Dataset!Y2018/1000,0)</f>
        <v>0.95381256704999995</v>
      </c>
      <c r="AA2018">
        <v>32.922168999999997</v>
      </c>
      <c r="AB2018">
        <v>-117.030548</v>
      </c>
      <c r="AC2018">
        <v>1</v>
      </c>
      <c r="AD2018" t="s">
        <v>18394</v>
      </c>
      <c r="AE2018">
        <v>14210</v>
      </c>
      <c r="AF2018" t="s">
        <v>19295</v>
      </c>
      <c r="AI2018" t="s">
        <v>18389</v>
      </c>
      <c r="AJ2018" t="s">
        <v>18390</v>
      </c>
      <c r="AK2018" t="s">
        <v>18391</v>
      </c>
      <c r="AL2018">
        <v>92145</v>
      </c>
      <c r="AM2018" t="s">
        <v>18392</v>
      </c>
      <c r="AN2018" t="s">
        <v>18397</v>
      </c>
    </row>
    <row r="2019" spans="1:40" ht="57.6" x14ac:dyDescent="0.3">
      <c r="A2019" t="s">
        <v>9820</v>
      </c>
      <c r="B2019" s="2" t="s">
        <v>15</v>
      </c>
      <c r="C2019" s="3">
        <v>40025</v>
      </c>
      <c r="D2019" t="s">
        <v>193</v>
      </c>
      <c r="E2019" t="s">
        <v>5030</v>
      </c>
      <c r="F2019" t="s">
        <v>5031</v>
      </c>
      <c r="G2019" t="s">
        <v>5032</v>
      </c>
      <c r="H2019" s="2" t="s">
        <v>669</v>
      </c>
      <c r="I2019" s="2" t="s">
        <v>236</v>
      </c>
      <c r="J2019" s="1" t="s">
        <v>9821</v>
      </c>
      <c r="K2019" s="1">
        <f t="shared" si="140"/>
        <v>1</v>
      </c>
      <c r="L2019" s="1">
        <f t="shared" si="140"/>
        <v>0</v>
      </c>
      <c r="M2019" s="1">
        <f t="shared" si="140"/>
        <v>0</v>
      </c>
      <c r="N2019" s="1">
        <f t="shared" si="139"/>
        <v>0</v>
      </c>
      <c r="O2019" s="1">
        <f t="shared" si="141"/>
        <v>1</v>
      </c>
      <c r="P2019" s="1" t="s">
        <v>18346</v>
      </c>
      <c r="Q2019" s="1">
        <v>500</v>
      </c>
      <c r="R2019" s="1">
        <v>2155</v>
      </c>
      <c r="S2019" s="9">
        <f t="shared" si="143"/>
        <v>500</v>
      </c>
      <c r="T2019" s="3">
        <v>44349</v>
      </c>
      <c r="U2019" s="8" t="s">
        <v>9822</v>
      </c>
      <c r="V2019" s="3">
        <v>44349</v>
      </c>
      <c r="W2019" s="8" t="s">
        <v>9823</v>
      </c>
      <c r="X2019" s="8">
        <v>20.399999999999999</v>
      </c>
      <c r="Y2019" s="10">
        <f t="shared" si="142"/>
        <v>10200</v>
      </c>
      <c r="Z2019" s="10">
        <f>IFERROR(INDEX(EFs!B:B,MATCH(P2019,EFs!A:A,0))*Dataset!Y2019/1000,0)</f>
        <v>9.265607794200001</v>
      </c>
      <c r="AA2019">
        <v>32.755045000000003</v>
      </c>
      <c r="AB2019">
        <v>-117.165144</v>
      </c>
      <c r="AC2019">
        <v>1</v>
      </c>
      <c r="AD2019" t="s">
        <v>18394</v>
      </c>
      <c r="AE2019">
        <v>225</v>
      </c>
      <c r="AF2019" t="s">
        <v>18945</v>
      </c>
      <c r="AI2019" t="s">
        <v>18389</v>
      </c>
      <c r="AJ2019" t="s">
        <v>18390</v>
      </c>
      <c r="AK2019" t="s">
        <v>18391</v>
      </c>
      <c r="AL2019">
        <v>92103</v>
      </c>
      <c r="AM2019" t="s">
        <v>18392</v>
      </c>
      <c r="AN2019" t="s">
        <v>18397</v>
      </c>
    </row>
    <row r="2020" spans="1:40" ht="28.8" x14ac:dyDescent="0.3">
      <c r="A2020" t="s">
        <v>9824</v>
      </c>
      <c r="B2020" s="2" t="s">
        <v>15</v>
      </c>
      <c r="C2020" s="3">
        <v>40025</v>
      </c>
      <c r="D2020" t="s">
        <v>25</v>
      </c>
      <c r="E2020" t="s">
        <v>9825</v>
      </c>
      <c r="G2020" t="s">
        <v>9826</v>
      </c>
      <c r="H2020" s="2" t="s">
        <v>1436</v>
      </c>
      <c r="I2020" s="2" t="s">
        <v>98</v>
      </c>
      <c r="J2020" s="1" t="s">
        <v>9827</v>
      </c>
      <c r="K2020" s="1">
        <f t="shared" si="140"/>
        <v>1</v>
      </c>
      <c r="L2020" s="1">
        <f t="shared" si="140"/>
        <v>0</v>
      </c>
      <c r="M2020" s="1">
        <f t="shared" si="140"/>
        <v>0</v>
      </c>
      <c r="N2020" s="1">
        <f t="shared" si="139"/>
        <v>0</v>
      </c>
      <c r="O2020" s="1">
        <f t="shared" si="141"/>
        <v>1</v>
      </c>
      <c r="P2020" s="1" t="s">
        <v>18346</v>
      </c>
      <c r="Q2020" s="1" t="s">
        <v>18355</v>
      </c>
      <c r="R2020" s="1">
        <v>170</v>
      </c>
      <c r="S2020" s="9">
        <f t="shared" si="143"/>
        <v>126.76900000000001</v>
      </c>
      <c r="T2020" s="3">
        <v>44596</v>
      </c>
      <c r="U2020" s="8" t="s">
        <v>9828</v>
      </c>
      <c r="V2020" s="3">
        <v>44596</v>
      </c>
      <c r="W2020" s="8" t="s">
        <v>9829</v>
      </c>
      <c r="X2020" s="8">
        <v>1</v>
      </c>
      <c r="Y2020" s="10">
        <f t="shared" si="142"/>
        <v>126.76900000000001</v>
      </c>
      <c r="Z2020" s="10">
        <f>IFERROR(INDEX(EFs!B:B,MATCH(P2020,EFs!A:A,0))*Dataset!Y2020/1000,0)</f>
        <v>0.115156062202249</v>
      </c>
      <c r="AA2020">
        <v>33.159435999999999</v>
      </c>
      <c r="AB2020">
        <v>-117.352727</v>
      </c>
      <c r="AC2020">
        <v>1</v>
      </c>
      <c r="AD2020" t="s">
        <v>18387</v>
      </c>
      <c r="AE2020">
        <v>2855</v>
      </c>
      <c r="AF2020" t="s">
        <v>18637</v>
      </c>
      <c r="AI2020" t="s">
        <v>18509</v>
      </c>
      <c r="AJ2020" t="s">
        <v>18390</v>
      </c>
      <c r="AK2020" t="s">
        <v>18391</v>
      </c>
      <c r="AL2020">
        <v>92008</v>
      </c>
      <c r="AM2020" t="s">
        <v>18392</v>
      </c>
      <c r="AN2020" t="s">
        <v>18393</v>
      </c>
    </row>
    <row r="2021" spans="1:40" ht="43.2" x14ac:dyDescent="0.3">
      <c r="A2021" t="s">
        <v>9830</v>
      </c>
      <c r="B2021" s="2" t="s">
        <v>15</v>
      </c>
      <c r="C2021" s="3">
        <v>40025</v>
      </c>
      <c r="D2021" t="s">
        <v>193</v>
      </c>
      <c r="E2021" t="s">
        <v>1036</v>
      </c>
      <c r="F2021" t="s">
        <v>9831</v>
      </c>
      <c r="G2021" t="s">
        <v>9832</v>
      </c>
      <c r="H2021" s="2" t="s">
        <v>1542</v>
      </c>
      <c r="I2021" s="2" t="s">
        <v>236</v>
      </c>
      <c r="J2021" s="1" t="s">
        <v>9833</v>
      </c>
      <c r="K2021" s="1">
        <f t="shared" si="140"/>
        <v>1</v>
      </c>
      <c r="L2021" s="1">
        <f t="shared" si="140"/>
        <v>0</v>
      </c>
      <c r="M2021" s="1">
        <f t="shared" si="140"/>
        <v>0</v>
      </c>
      <c r="N2021" s="1">
        <f t="shared" si="139"/>
        <v>0</v>
      </c>
      <c r="O2021" s="1">
        <f t="shared" si="141"/>
        <v>1</v>
      </c>
      <c r="P2021" s="1" t="s">
        <v>18346</v>
      </c>
      <c r="Q2021" s="1">
        <v>2000</v>
      </c>
      <c r="R2021" s="1">
        <v>2848</v>
      </c>
      <c r="S2021" s="9">
        <f t="shared" si="143"/>
        <v>2000</v>
      </c>
      <c r="T2021" s="3">
        <v>44561</v>
      </c>
      <c r="U2021" s="8" t="s">
        <v>4948</v>
      </c>
      <c r="V2021" s="3">
        <v>44656</v>
      </c>
      <c r="W2021" s="8" t="s">
        <v>3495</v>
      </c>
      <c r="X2021" s="8">
        <v>5.3</v>
      </c>
      <c r="Y2021" s="10">
        <f t="shared" si="142"/>
        <v>10600</v>
      </c>
      <c r="Z2021" s="10">
        <f>IFERROR(INDEX(EFs!B:B,MATCH(P2021,EFs!A:A,0))*Dataset!Y2021/1000,0)</f>
        <v>9.6289649626000013</v>
      </c>
      <c r="AA2021">
        <v>32.805624000000002</v>
      </c>
      <c r="AB2021">
        <v>-117.154788</v>
      </c>
      <c r="AC2021">
        <v>1</v>
      </c>
      <c r="AD2021" t="s">
        <v>18387</v>
      </c>
      <c r="AE2021">
        <v>7847</v>
      </c>
      <c r="AF2021" t="s">
        <v>18655</v>
      </c>
      <c r="AI2021" t="s">
        <v>18389</v>
      </c>
      <c r="AJ2021" t="s">
        <v>18390</v>
      </c>
      <c r="AK2021" t="s">
        <v>18391</v>
      </c>
      <c r="AL2021">
        <v>92111</v>
      </c>
      <c r="AM2021" t="s">
        <v>18392</v>
      </c>
      <c r="AN2021" t="s">
        <v>18393</v>
      </c>
    </row>
    <row r="2022" spans="1:40" ht="57.6" x14ac:dyDescent="0.3">
      <c r="A2022" t="s">
        <v>9834</v>
      </c>
      <c r="B2022" s="2" t="s">
        <v>15</v>
      </c>
      <c r="C2022" s="3">
        <v>40025</v>
      </c>
      <c r="D2022" t="s">
        <v>193</v>
      </c>
      <c r="E2022" t="s">
        <v>8730</v>
      </c>
      <c r="G2022" t="s">
        <v>8731</v>
      </c>
      <c r="H2022" s="2" t="s">
        <v>383</v>
      </c>
      <c r="I2022" s="2" t="s">
        <v>306</v>
      </c>
      <c r="J2022" s="1" t="s">
        <v>9835</v>
      </c>
      <c r="K2022" s="1">
        <f t="shared" si="140"/>
        <v>1</v>
      </c>
      <c r="L2022" s="1">
        <f t="shared" si="140"/>
        <v>0</v>
      </c>
      <c r="M2022" s="1">
        <f t="shared" si="140"/>
        <v>0</v>
      </c>
      <c r="N2022" s="1">
        <f t="shared" si="139"/>
        <v>0</v>
      </c>
      <c r="O2022" s="1">
        <f t="shared" si="141"/>
        <v>1</v>
      </c>
      <c r="P2022" s="1" t="s">
        <v>18346</v>
      </c>
      <c r="Q2022" s="1">
        <v>505</v>
      </c>
      <c r="R2022" s="1">
        <v>757</v>
      </c>
      <c r="S2022" s="9">
        <f t="shared" si="143"/>
        <v>505</v>
      </c>
      <c r="T2022" s="3">
        <v>44440</v>
      </c>
      <c r="U2022" s="8" t="s">
        <v>3781</v>
      </c>
      <c r="V2022" s="3">
        <v>44440</v>
      </c>
      <c r="W2022" s="8" t="s">
        <v>9836</v>
      </c>
      <c r="X2022" s="8">
        <v>21.1</v>
      </c>
      <c r="Y2022" s="10">
        <f t="shared" si="142"/>
        <v>10655.5</v>
      </c>
      <c r="Z2022" s="10">
        <f>IFERROR(INDEX(EFs!B:B,MATCH(P2022,EFs!A:A,0))*Dataset!Y2022/1000,0)</f>
        <v>9.6793807697155003</v>
      </c>
      <c r="AA2022">
        <v>32.746076000000002</v>
      </c>
      <c r="AB2022">
        <v>-116.941033</v>
      </c>
      <c r="AC2022">
        <v>1</v>
      </c>
      <c r="AD2022" t="s">
        <v>18387</v>
      </c>
      <c r="AE2022">
        <v>900</v>
      </c>
      <c r="AF2022" t="s">
        <v>19231</v>
      </c>
      <c r="AI2022" t="s">
        <v>18449</v>
      </c>
      <c r="AJ2022" t="s">
        <v>18390</v>
      </c>
      <c r="AK2022" t="s">
        <v>18391</v>
      </c>
      <c r="AL2022">
        <v>92019</v>
      </c>
      <c r="AM2022" t="s">
        <v>18392</v>
      </c>
      <c r="AN2022" t="s">
        <v>18407</v>
      </c>
    </row>
    <row r="2023" spans="1:40" ht="57.6" x14ac:dyDescent="0.3">
      <c r="A2023" t="s">
        <v>9837</v>
      </c>
      <c r="B2023" s="2" t="s">
        <v>15</v>
      </c>
      <c r="C2023" s="3">
        <v>40025</v>
      </c>
      <c r="D2023" t="s">
        <v>16</v>
      </c>
      <c r="E2023" t="s">
        <v>1537</v>
      </c>
      <c r="F2023" t="s">
        <v>9838</v>
      </c>
      <c r="G2023" t="s">
        <v>9839</v>
      </c>
      <c r="H2023" s="2" t="s">
        <v>3465</v>
      </c>
      <c r="I2023" s="2" t="s">
        <v>107</v>
      </c>
      <c r="J2023" s="1" t="s">
        <v>9840</v>
      </c>
      <c r="K2023" s="1">
        <f t="shared" si="140"/>
        <v>0</v>
      </c>
      <c r="L2023" s="1">
        <f t="shared" si="140"/>
        <v>0</v>
      </c>
      <c r="M2023" s="1">
        <f t="shared" si="140"/>
        <v>0</v>
      </c>
      <c r="N2023" s="1">
        <f t="shared" si="139"/>
        <v>1</v>
      </c>
      <c r="O2023" s="1">
        <f t="shared" si="141"/>
        <v>1</v>
      </c>
      <c r="P2023" s="1" t="s">
        <v>18347</v>
      </c>
      <c r="Q2023" s="1">
        <v>130</v>
      </c>
      <c r="R2023" s="1">
        <v>120</v>
      </c>
      <c r="S2023" s="9">
        <f t="shared" si="143"/>
        <v>130</v>
      </c>
      <c r="T2023" s="3">
        <v>44562</v>
      </c>
      <c r="U2023" s="8" t="s">
        <v>7905</v>
      </c>
      <c r="V2023" s="3">
        <v>44562</v>
      </c>
      <c r="W2023" s="8" t="s">
        <v>9841</v>
      </c>
      <c r="X2023" s="8">
        <v>0.5</v>
      </c>
      <c r="Y2023" s="10">
        <f t="shared" si="142"/>
        <v>65</v>
      </c>
      <c r="Z2023" s="10">
        <f>IFERROR(INDEX(EFs!B:B,MATCH(P2023,EFs!A:A,0))*Dataset!Y2023/1000,0)</f>
        <v>5.3553499999999997E-2</v>
      </c>
      <c r="AA2023">
        <v>32.847527999999997</v>
      </c>
      <c r="AB2023">
        <v>-117.026082</v>
      </c>
      <c r="AC2023">
        <v>0.83</v>
      </c>
      <c r="AD2023" t="s">
        <v>18429</v>
      </c>
      <c r="AE2023">
        <v>8510</v>
      </c>
      <c r="AF2023" t="s">
        <v>19296</v>
      </c>
      <c r="AI2023" t="s">
        <v>18442</v>
      </c>
      <c r="AJ2023" t="s">
        <v>18390</v>
      </c>
      <c r="AK2023" t="s">
        <v>18391</v>
      </c>
      <c r="AL2023">
        <v>92071</v>
      </c>
      <c r="AM2023" t="s">
        <v>18392</v>
      </c>
      <c r="AN2023" t="s">
        <v>18393</v>
      </c>
    </row>
    <row r="2024" spans="1:40" ht="43.2" x14ac:dyDescent="0.3">
      <c r="A2024" t="s">
        <v>9842</v>
      </c>
      <c r="B2024" s="2" t="s">
        <v>15</v>
      </c>
      <c r="C2024" s="3">
        <v>40025</v>
      </c>
      <c r="D2024" t="s">
        <v>193</v>
      </c>
      <c r="E2024" t="s">
        <v>9843</v>
      </c>
      <c r="F2024" t="s">
        <v>9747</v>
      </c>
      <c r="G2024" t="s">
        <v>9844</v>
      </c>
      <c r="H2024" s="2" t="s">
        <v>19</v>
      </c>
      <c r="I2024" s="2" t="s">
        <v>20</v>
      </c>
      <c r="J2024" s="1" t="s">
        <v>9845</v>
      </c>
      <c r="K2024" s="1">
        <f t="shared" si="140"/>
        <v>1</v>
      </c>
      <c r="L2024" s="1">
        <f t="shared" si="140"/>
        <v>0</v>
      </c>
      <c r="M2024" s="1">
        <f t="shared" si="140"/>
        <v>0</v>
      </c>
      <c r="N2024" s="1">
        <f t="shared" si="139"/>
        <v>0</v>
      </c>
      <c r="O2024" s="1">
        <f t="shared" si="141"/>
        <v>1</v>
      </c>
      <c r="P2024" s="1" t="s">
        <v>18346</v>
      </c>
      <c r="Q2024" s="1">
        <v>400</v>
      </c>
      <c r="R2024" s="1">
        <v>602</v>
      </c>
      <c r="S2024" s="9">
        <f t="shared" si="143"/>
        <v>400</v>
      </c>
      <c r="T2024" s="8"/>
      <c r="U2024" s="8"/>
      <c r="V2024" s="8"/>
      <c r="W2024" s="8"/>
      <c r="X2024" s="8"/>
      <c r="Y2024" s="10">
        <f t="shared" si="142"/>
        <v>0</v>
      </c>
      <c r="Z2024" s="10">
        <f>IFERROR(INDEX(EFs!B:B,MATCH(P2024,EFs!A:A,0))*Dataset!Y2024/1000,0)</f>
        <v>0</v>
      </c>
      <c r="AA2024">
        <v>32.719746000000001</v>
      </c>
      <c r="AB2024">
        <v>-117.15745699999999</v>
      </c>
      <c r="AC2024">
        <v>1</v>
      </c>
      <c r="AD2024" t="s">
        <v>18394</v>
      </c>
      <c r="AE2024">
        <v>801</v>
      </c>
      <c r="AF2024" t="s">
        <v>18511</v>
      </c>
      <c r="AI2024" t="s">
        <v>18389</v>
      </c>
      <c r="AJ2024" t="s">
        <v>18390</v>
      </c>
      <c r="AK2024" t="s">
        <v>18391</v>
      </c>
      <c r="AL2024">
        <v>92101</v>
      </c>
      <c r="AM2024" t="s">
        <v>18392</v>
      </c>
      <c r="AN2024" t="s">
        <v>18397</v>
      </c>
    </row>
    <row r="2025" spans="1:40" ht="57.6" x14ac:dyDescent="0.3">
      <c r="A2025" t="s">
        <v>9846</v>
      </c>
      <c r="B2025" s="2" t="s">
        <v>15</v>
      </c>
      <c r="C2025" s="3">
        <v>40025</v>
      </c>
      <c r="D2025" t="s">
        <v>193</v>
      </c>
      <c r="E2025" t="s">
        <v>3436</v>
      </c>
      <c r="F2025" t="s">
        <v>559</v>
      </c>
      <c r="G2025" t="s">
        <v>3437</v>
      </c>
      <c r="H2025" s="2" t="s">
        <v>610</v>
      </c>
      <c r="I2025" s="2" t="s">
        <v>30</v>
      </c>
      <c r="J2025" s="1" t="s">
        <v>9847</v>
      </c>
      <c r="K2025" s="1">
        <f t="shared" si="140"/>
        <v>1</v>
      </c>
      <c r="L2025" s="1">
        <f t="shared" si="140"/>
        <v>0</v>
      </c>
      <c r="M2025" s="1">
        <f t="shared" si="140"/>
        <v>0</v>
      </c>
      <c r="N2025" s="1">
        <f t="shared" si="139"/>
        <v>0</v>
      </c>
      <c r="O2025" s="1">
        <f t="shared" si="141"/>
        <v>1</v>
      </c>
      <c r="P2025" s="1" t="s">
        <v>18346</v>
      </c>
      <c r="Q2025" s="1">
        <v>500</v>
      </c>
      <c r="R2025" s="1">
        <v>2200</v>
      </c>
      <c r="S2025" s="9">
        <f t="shared" si="143"/>
        <v>500</v>
      </c>
      <c r="T2025" s="3">
        <v>44495</v>
      </c>
      <c r="U2025" s="8" t="s">
        <v>9848</v>
      </c>
      <c r="V2025" s="3">
        <v>44495</v>
      </c>
      <c r="W2025" s="8" t="s">
        <v>9849</v>
      </c>
      <c r="X2025" s="8">
        <v>2.4</v>
      </c>
      <c r="Y2025" s="10">
        <f t="shared" si="142"/>
        <v>1200</v>
      </c>
      <c r="Z2025" s="10">
        <f>IFERROR(INDEX(EFs!B:B,MATCH(P2025,EFs!A:A,0))*Dataset!Y2025/1000,0)</f>
        <v>1.0900715052000001</v>
      </c>
      <c r="AA2025">
        <v>33.010098999999997</v>
      </c>
      <c r="AB2025">
        <v>-117.09297599999999</v>
      </c>
      <c r="AC2025">
        <v>1</v>
      </c>
      <c r="AD2025" t="s">
        <v>18387</v>
      </c>
      <c r="AE2025">
        <v>16250</v>
      </c>
      <c r="AF2025" t="s">
        <v>18798</v>
      </c>
      <c r="AI2025" t="s">
        <v>18389</v>
      </c>
      <c r="AJ2025" t="s">
        <v>18390</v>
      </c>
      <c r="AK2025" t="s">
        <v>18391</v>
      </c>
      <c r="AL2025">
        <v>92127</v>
      </c>
      <c r="AM2025" t="s">
        <v>18392</v>
      </c>
      <c r="AN2025" t="s">
        <v>18393</v>
      </c>
    </row>
    <row r="2026" spans="1:40" ht="57.6" x14ac:dyDescent="0.3">
      <c r="A2026" t="s">
        <v>9850</v>
      </c>
      <c r="B2026" s="2" t="s">
        <v>15</v>
      </c>
      <c r="C2026" s="3">
        <v>40025</v>
      </c>
      <c r="D2026" t="s">
        <v>193</v>
      </c>
      <c r="E2026" t="s">
        <v>1723</v>
      </c>
      <c r="F2026" t="s">
        <v>27</v>
      </c>
      <c r="G2026" t="s">
        <v>9851</v>
      </c>
      <c r="H2026" s="2" t="s">
        <v>610</v>
      </c>
      <c r="I2026" s="2" t="s">
        <v>30</v>
      </c>
      <c r="J2026" s="1" t="s">
        <v>9852</v>
      </c>
      <c r="K2026" s="1">
        <f t="shared" si="140"/>
        <v>1</v>
      </c>
      <c r="L2026" s="1">
        <f t="shared" si="140"/>
        <v>0</v>
      </c>
      <c r="M2026" s="1">
        <f t="shared" si="140"/>
        <v>0</v>
      </c>
      <c r="N2026" s="1">
        <f t="shared" si="139"/>
        <v>0</v>
      </c>
      <c r="O2026" s="1">
        <f t="shared" si="141"/>
        <v>1</v>
      </c>
      <c r="P2026" s="1" t="s">
        <v>18346</v>
      </c>
      <c r="Q2026" s="1">
        <v>250</v>
      </c>
      <c r="R2026" s="1">
        <v>470</v>
      </c>
      <c r="S2026" s="9">
        <f t="shared" si="143"/>
        <v>250</v>
      </c>
      <c r="T2026" s="3">
        <v>44645</v>
      </c>
      <c r="U2026" s="8" t="s">
        <v>9853</v>
      </c>
      <c r="V2026" s="3">
        <v>44645</v>
      </c>
      <c r="W2026" s="8" t="s">
        <v>2440</v>
      </c>
      <c r="X2026" s="8">
        <v>1</v>
      </c>
      <c r="Y2026" s="10">
        <f t="shared" si="142"/>
        <v>250</v>
      </c>
      <c r="Z2026" s="10">
        <f>IFERROR(INDEX(EFs!B:B,MATCH(P2026,EFs!A:A,0))*Dataset!Y2026/1000,0)</f>
        <v>0.22709823025</v>
      </c>
      <c r="AA2026">
        <v>32.724102999999999</v>
      </c>
      <c r="AB2026">
        <v>-117.170912</v>
      </c>
      <c r="AC2026">
        <v>0.5</v>
      </c>
      <c r="AD2026" t="s">
        <v>18422</v>
      </c>
      <c r="AI2026" t="s">
        <v>18389</v>
      </c>
      <c r="AJ2026" t="s">
        <v>18390</v>
      </c>
      <c r="AK2026" t="s">
        <v>18391</v>
      </c>
      <c r="AL2026">
        <v>92101</v>
      </c>
      <c r="AM2026" t="s">
        <v>18392</v>
      </c>
      <c r="AN2026" t="s">
        <v>18397</v>
      </c>
    </row>
    <row r="2027" spans="1:40" ht="43.2" x14ac:dyDescent="0.3">
      <c r="A2027" t="s">
        <v>9854</v>
      </c>
      <c r="B2027" s="2" t="s">
        <v>15</v>
      </c>
      <c r="C2027" s="3">
        <v>40025</v>
      </c>
      <c r="D2027" t="s">
        <v>193</v>
      </c>
      <c r="E2027" t="s">
        <v>9855</v>
      </c>
      <c r="F2027" t="s">
        <v>9856</v>
      </c>
      <c r="G2027" t="s">
        <v>9857</v>
      </c>
      <c r="H2027" s="2" t="s">
        <v>19</v>
      </c>
      <c r="I2027" s="2" t="s">
        <v>20</v>
      </c>
      <c r="J2027" s="1" t="s">
        <v>9858</v>
      </c>
      <c r="K2027" s="1">
        <f t="shared" si="140"/>
        <v>1</v>
      </c>
      <c r="L2027" s="1">
        <f t="shared" si="140"/>
        <v>0</v>
      </c>
      <c r="M2027" s="1">
        <f t="shared" si="140"/>
        <v>0</v>
      </c>
      <c r="N2027" s="1">
        <f t="shared" si="139"/>
        <v>0</v>
      </c>
      <c r="O2027" s="1">
        <f t="shared" si="141"/>
        <v>1</v>
      </c>
      <c r="P2027" s="1" t="s">
        <v>18346</v>
      </c>
      <c r="Q2027" s="1" t="s">
        <v>18355</v>
      </c>
      <c r="R2027" s="1">
        <v>985</v>
      </c>
      <c r="S2027" s="9">
        <f t="shared" si="143"/>
        <v>734.5145</v>
      </c>
      <c r="T2027" s="8"/>
      <c r="U2027" s="8"/>
      <c r="V2027" s="8"/>
      <c r="W2027" s="8"/>
      <c r="X2027" s="8"/>
      <c r="Y2027" s="10">
        <f t="shared" si="142"/>
        <v>0</v>
      </c>
      <c r="Z2027" s="10">
        <f>IFERROR(INDEX(EFs!B:B,MATCH(P2027,EFs!A:A,0))*Dataset!Y2027/1000,0)</f>
        <v>0</v>
      </c>
      <c r="AA2027">
        <v>32.708936999999999</v>
      </c>
      <c r="AB2027">
        <v>-117.155851</v>
      </c>
      <c r="AC2027">
        <v>0.9</v>
      </c>
      <c r="AD2027" t="s">
        <v>18429</v>
      </c>
      <c r="AE2027">
        <v>352</v>
      </c>
      <c r="AF2027" t="s">
        <v>19037</v>
      </c>
      <c r="AI2027" t="s">
        <v>18389</v>
      </c>
      <c r="AJ2027" t="s">
        <v>18390</v>
      </c>
      <c r="AK2027" t="s">
        <v>18391</v>
      </c>
      <c r="AL2027">
        <v>92101</v>
      </c>
      <c r="AM2027" t="s">
        <v>18392</v>
      </c>
      <c r="AN2027" t="s">
        <v>18393</v>
      </c>
    </row>
    <row r="2028" spans="1:40" ht="57.6" x14ac:dyDescent="0.3">
      <c r="A2028" t="s">
        <v>9859</v>
      </c>
      <c r="B2028" s="2" t="s">
        <v>15</v>
      </c>
      <c r="C2028" s="3">
        <v>40025</v>
      </c>
      <c r="D2028" t="s">
        <v>193</v>
      </c>
      <c r="E2028" t="s">
        <v>7524</v>
      </c>
      <c r="G2028" t="s">
        <v>9860</v>
      </c>
      <c r="H2028" s="2" t="s">
        <v>74</v>
      </c>
      <c r="I2028" s="2" t="s">
        <v>75</v>
      </c>
      <c r="J2028" s="1" t="s">
        <v>9861</v>
      </c>
      <c r="K2028" s="1">
        <f t="shared" si="140"/>
        <v>1</v>
      </c>
      <c r="L2028" s="1">
        <f t="shared" si="140"/>
        <v>0</v>
      </c>
      <c r="M2028" s="1">
        <f t="shared" si="140"/>
        <v>0</v>
      </c>
      <c r="N2028" s="1">
        <f t="shared" si="139"/>
        <v>0</v>
      </c>
      <c r="O2028" s="1">
        <f t="shared" si="141"/>
        <v>1</v>
      </c>
      <c r="P2028" s="1" t="s">
        <v>18346</v>
      </c>
      <c r="Q2028" s="1" t="s">
        <v>18355</v>
      </c>
      <c r="R2028" s="1">
        <v>99</v>
      </c>
      <c r="S2028" s="9">
        <f t="shared" si="143"/>
        <v>73.824300000000008</v>
      </c>
      <c r="T2028" s="8"/>
      <c r="U2028" s="8"/>
      <c r="V2028" s="8"/>
      <c r="W2028" s="8"/>
      <c r="X2028" s="8"/>
      <c r="Y2028" s="10">
        <f t="shared" si="142"/>
        <v>0</v>
      </c>
      <c r="Z2028" s="10">
        <f>IFERROR(INDEX(EFs!B:B,MATCH(P2028,EFs!A:A,0))*Dataset!Y2028/1000,0)</f>
        <v>0</v>
      </c>
      <c r="AA2028">
        <v>33.009075000000003</v>
      </c>
      <c r="AB2028">
        <v>-117.24087</v>
      </c>
      <c r="AC2028">
        <v>1</v>
      </c>
      <c r="AD2028" t="s">
        <v>18387</v>
      </c>
      <c r="AE2028">
        <v>16206</v>
      </c>
      <c r="AF2028" t="s">
        <v>18484</v>
      </c>
      <c r="AI2028" t="s">
        <v>18404</v>
      </c>
      <c r="AJ2028" t="s">
        <v>18390</v>
      </c>
      <c r="AK2028" t="s">
        <v>18391</v>
      </c>
      <c r="AL2028">
        <v>92067</v>
      </c>
      <c r="AM2028" t="s">
        <v>18392</v>
      </c>
      <c r="AN2028" t="s">
        <v>18393</v>
      </c>
    </row>
    <row r="2029" spans="1:40" ht="43.2" x14ac:dyDescent="0.3">
      <c r="A2029" t="s">
        <v>9862</v>
      </c>
      <c r="B2029" s="2" t="s">
        <v>15</v>
      </c>
      <c r="C2029" s="3">
        <v>40025</v>
      </c>
      <c r="D2029" t="s">
        <v>193</v>
      </c>
      <c r="E2029" t="s">
        <v>9863</v>
      </c>
      <c r="F2029" t="s">
        <v>9864</v>
      </c>
      <c r="G2029" t="s">
        <v>9865</v>
      </c>
      <c r="H2029" s="2" t="s">
        <v>781</v>
      </c>
      <c r="I2029" s="2" t="s">
        <v>782</v>
      </c>
      <c r="J2029" s="1" t="s">
        <v>9866</v>
      </c>
      <c r="K2029" s="1">
        <f t="shared" si="140"/>
        <v>1</v>
      </c>
      <c r="L2029" s="1">
        <f t="shared" si="140"/>
        <v>0</v>
      </c>
      <c r="M2029" s="1">
        <f t="shared" si="140"/>
        <v>0</v>
      </c>
      <c r="N2029" s="1">
        <f t="shared" si="139"/>
        <v>0</v>
      </c>
      <c r="O2029" s="1">
        <f t="shared" si="141"/>
        <v>1</v>
      </c>
      <c r="P2029" s="1" t="s">
        <v>18346</v>
      </c>
      <c r="Q2029" s="1">
        <v>400</v>
      </c>
      <c r="R2029" s="1">
        <v>635</v>
      </c>
      <c r="S2029" s="9">
        <f t="shared" si="143"/>
        <v>400</v>
      </c>
      <c r="T2029" s="3">
        <v>44442</v>
      </c>
      <c r="U2029" s="8" t="s">
        <v>9867</v>
      </c>
      <c r="V2029" s="3">
        <v>44442</v>
      </c>
      <c r="W2029" s="8" t="s">
        <v>9868</v>
      </c>
      <c r="X2029" s="8">
        <v>15.6</v>
      </c>
      <c r="Y2029" s="10">
        <f t="shared" si="142"/>
        <v>6240</v>
      </c>
      <c r="Z2029" s="10">
        <f>IFERROR(INDEX(EFs!B:B,MATCH(P2029,EFs!A:A,0))*Dataset!Y2029/1000,0)</f>
        <v>5.6683718270400005</v>
      </c>
      <c r="AA2029">
        <v>32.904316999999999</v>
      </c>
      <c r="AB2029">
        <v>-117.231268</v>
      </c>
      <c r="AC2029">
        <v>1</v>
      </c>
      <c r="AD2029" t="s">
        <v>18387</v>
      </c>
      <c r="AE2029">
        <v>11095</v>
      </c>
      <c r="AF2029" t="s">
        <v>19297</v>
      </c>
      <c r="AI2029" t="s">
        <v>18389</v>
      </c>
      <c r="AJ2029" t="s">
        <v>18390</v>
      </c>
      <c r="AK2029" t="s">
        <v>18391</v>
      </c>
      <c r="AL2029">
        <v>92121</v>
      </c>
      <c r="AM2029" t="s">
        <v>18392</v>
      </c>
      <c r="AN2029" t="s">
        <v>18393</v>
      </c>
    </row>
    <row r="2030" spans="1:40" ht="72" x14ac:dyDescent="0.3">
      <c r="A2030" t="s">
        <v>9869</v>
      </c>
      <c r="B2030" s="2" t="s">
        <v>15</v>
      </c>
      <c r="C2030" s="3">
        <v>40025</v>
      </c>
      <c r="D2030" t="s">
        <v>16</v>
      </c>
      <c r="E2030" t="s">
        <v>7864</v>
      </c>
      <c r="F2030" t="s">
        <v>7865</v>
      </c>
      <c r="G2030" t="s">
        <v>9870</v>
      </c>
      <c r="H2030" s="2" t="s">
        <v>217</v>
      </c>
      <c r="I2030" s="2" t="s">
        <v>218</v>
      </c>
      <c r="J2030" s="1" t="s">
        <v>9871</v>
      </c>
      <c r="K2030" s="1">
        <f t="shared" si="140"/>
        <v>0</v>
      </c>
      <c r="L2030" s="1">
        <f t="shared" si="140"/>
        <v>0</v>
      </c>
      <c r="M2030" s="1">
        <f t="shared" si="140"/>
        <v>1</v>
      </c>
      <c r="N2030" s="1">
        <f t="shared" si="139"/>
        <v>0</v>
      </c>
      <c r="O2030" s="1">
        <f t="shared" si="141"/>
        <v>1</v>
      </c>
      <c r="P2030" s="1" t="s">
        <v>18348</v>
      </c>
      <c r="Q2030" s="1">
        <v>250</v>
      </c>
      <c r="R2030" s="1">
        <v>781</v>
      </c>
      <c r="S2030" s="9">
        <f t="shared" si="143"/>
        <v>250</v>
      </c>
      <c r="T2030" s="3">
        <v>44320</v>
      </c>
      <c r="U2030" s="8" t="s">
        <v>9872</v>
      </c>
      <c r="V2030" s="3">
        <v>44714</v>
      </c>
      <c r="W2030" s="8" t="s">
        <v>4709</v>
      </c>
      <c r="X2030" s="8">
        <v>31.5</v>
      </c>
      <c r="Y2030" s="10">
        <f t="shared" si="142"/>
        <v>7875</v>
      </c>
      <c r="Z2030" s="10">
        <f>IFERROR(INDEX(EFs!B:B,MATCH(P2030,EFs!A:A,0))*Dataset!Y2030/1000,0)</f>
        <v>5.7192637871249996</v>
      </c>
      <c r="AA2030">
        <v>32.703403999999999</v>
      </c>
      <c r="AB2030">
        <v>-117.060056</v>
      </c>
      <c r="AC2030">
        <v>0.7</v>
      </c>
      <c r="AD2030" t="s">
        <v>18408</v>
      </c>
      <c r="AF2030" t="s">
        <v>19298</v>
      </c>
      <c r="AI2030" t="s">
        <v>18389</v>
      </c>
      <c r="AJ2030" t="s">
        <v>18390</v>
      </c>
      <c r="AK2030" t="s">
        <v>18391</v>
      </c>
      <c r="AL2030">
        <v>92114</v>
      </c>
      <c r="AM2030" t="s">
        <v>18392</v>
      </c>
      <c r="AN2030" t="s">
        <v>18397</v>
      </c>
    </row>
    <row r="2031" spans="1:40" ht="28.8" x14ac:dyDescent="0.3">
      <c r="A2031" t="s">
        <v>9873</v>
      </c>
      <c r="B2031" s="2" t="s">
        <v>15</v>
      </c>
      <c r="C2031" s="3">
        <v>40025</v>
      </c>
      <c r="D2031" t="s">
        <v>25</v>
      </c>
      <c r="E2031" t="s">
        <v>9874</v>
      </c>
      <c r="F2031" t="s">
        <v>72</v>
      </c>
      <c r="G2031" t="s">
        <v>9875</v>
      </c>
      <c r="H2031" s="2" t="s">
        <v>669</v>
      </c>
      <c r="I2031" s="2" t="s">
        <v>236</v>
      </c>
      <c r="J2031" s="1" t="s">
        <v>9876</v>
      </c>
      <c r="K2031" s="1">
        <f t="shared" si="140"/>
        <v>0</v>
      </c>
      <c r="L2031" s="1">
        <f t="shared" si="140"/>
        <v>0</v>
      </c>
      <c r="M2031" s="1">
        <f t="shared" si="140"/>
        <v>1</v>
      </c>
      <c r="N2031" s="1">
        <f t="shared" si="139"/>
        <v>0</v>
      </c>
      <c r="O2031" s="1">
        <f t="shared" si="141"/>
        <v>1</v>
      </c>
      <c r="P2031" s="1" t="s">
        <v>18348</v>
      </c>
      <c r="Q2031" s="1" t="s">
        <v>18355</v>
      </c>
      <c r="R2031" s="1">
        <v>126</v>
      </c>
      <c r="S2031" s="9">
        <f t="shared" si="143"/>
        <v>93.958200000000005</v>
      </c>
      <c r="T2031" s="3">
        <v>44329</v>
      </c>
      <c r="U2031" s="8" t="s">
        <v>9877</v>
      </c>
      <c r="V2031" s="3">
        <v>44329</v>
      </c>
      <c r="W2031" s="8" t="s">
        <v>9878</v>
      </c>
      <c r="X2031" s="8">
        <v>2.4</v>
      </c>
      <c r="Y2031" s="10">
        <f t="shared" si="142"/>
        <v>225.49968000000001</v>
      </c>
      <c r="Z2031" s="10">
        <f>IFERROR(INDEX(EFs!B:B,MATCH(P2031,EFs!A:A,0))*Dataset!Y2031/1000,0)</f>
        <v>0.1637704322326699</v>
      </c>
      <c r="AA2031">
        <v>32.750554999999999</v>
      </c>
      <c r="AB2031">
        <v>-117.172932</v>
      </c>
      <c r="AC2031">
        <v>1</v>
      </c>
      <c r="AD2031" t="s">
        <v>18387</v>
      </c>
      <c r="AE2031">
        <v>4041</v>
      </c>
      <c r="AF2031" t="s">
        <v>19299</v>
      </c>
      <c r="AI2031" t="s">
        <v>18389</v>
      </c>
      <c r="AJ2031" t="s">
        <v>18390</v>
      </c>
      <c r="AK2031" t="s">
        <v>18391</v>
      </c>
      <c r="AL2031">
        <v>92103</v>
      </c>
      <c r="AM2031" t="s">
        <v>18392</v>
      </c>
      <c r="AN2031" t="s">
        <v>18393</v>
      </c>
    </row>
    <row r="2032" spans="1:40" ht="57.6" x14ac:dyDescent="0.3">
      <c r="A2032" t="s">
        <v>9879</v>
      </c>
      <c r="B2032" s="2" t="s">
        <v>15</v>
      </c>
      <c r="C2032" s="3">
        <v>40025</v>
      </c>
      <c r="D2032" t="s">
        <v>193</v>
      </c>
      <c r="E2032" t="s">
        <v>7907</v>
      </c>
      <c r="F2032" t="s">
        <v>823</v>
      </c>
      <c r="G2032" t="s">
        <v>7908</v>
      </c>
      <c r="H2032" s="2" t="s">
        <v>1542</v>
      </c>
      <c r="I2032" s="2" t="s">
        <v>236</v>
      </c>
      <c r="J2032" s="1" t="s">
        <v>9880</v>
      </c>
      <c r="K2032" s="1">
        <f t="shared" si="140"/>
        <v>1</v>
      </c>
      <c r="L2032" s="1">
        <f t="shared" si="140"/>
        <v>0</v>
      </c>
      <c r="M2032" s="1">
        <f t="shared" si="140"/>
        <v>0</v>
      </c>
      <c r="N2032" s="1">
        <f t="shared" si="139"/>
        <v>0</v>
      </c>
      <c r="O2032" s="1">
        <f t="shared" si="141"/>
        <v>1</v>
      </c>
      <c r="P2032" s="1" t="s">
        <v>18346</v>
      </c>
      <c r="Q2032" s="1">
        <v>1000</v>
      </c>
      <c r="R2032" s="1">
        <v>502</v>
      </c>
      <c r="S2032" s="9">
        <f t="shared" si="143"/>
        <v>1000</v>
      </c>
      <c r="T2032" s="3">
        <v>44543</v>
      </c>
      <c r="U2032" s="8" t="s">
        <v>9881</v>
      </c>
      <c r="V2032" s="3">
        <v>44543</v>
      </c>
      <c r="W2032" s="8" t="s">
        <v>6349</v>
      </c>
      <c r="X2032" s="8">
        <v>16.899999999999999</v>
      </c>
      <c r="Y2032" s="10">
        <f t="shared" si="142"/>
        <v>16900</v>
      </c>
      <c r="Z2032" s="10">
        <f>IFERROR(INDEX(EFs!B:B,MATCH(P2032,EFs!A:A,0))*Dataset!Y2032/1000,0)</f>
        <v>15.351840364900001</v>
      </c>
      <c r="AA2032">
        <v>32.824883</v>
      </c>
      <c r="AB2032">
        <v>-117.157678</v>
      </c>
      <c r="AC2032">
        <v>1</v>
      </c>
      <c r="AD2032" t="s">
        <v>18394</v>
      </c>
      <c r="AE2032">
        <v>4620</v>
      </c>
      <c r="AF2032" t="s">
        <v>19167</v>
      </c>
      <c r="AI2032" t="s">
        <v>18389</v>
      </c>
      <c r="AJ2032" t="s">
        <v>18390</v>
      </c>
      <c r="AK2032" t="s">
        <v>18391</v>
      </c>
      <c r="AL2032">
        <v>92111</v>
      </c>
      <c r="AM2032" t="s">
        <v>18392</v>
      </c>
      <c r="AN2032" t="s">
        <v>18397</v>
      </c>
    </row>
    <row r="2033" spans="1:40" ht="28.8" x14ac:dyDescent="0.3">
      <c r="A2033" t="s">
        <v>9882</v>
      </c>
      <c r="B2033" s="2" t="s">
        <v>15</v>
      </c>
      <c r="C2033" s="3">
        <v>40025</v>
      </c>
      <c r="D2033" t="s">
        <v>25</v>
      </c>
      <c r="E2033" t="s">
        <v>9883</v>
      </c>
      <c r="F2033" t="s">
        <v>27</v>
      </c>
      <c r="G2033" t="s">
        <v>9884</v>
      </c>
      <c r="H2033" s="2" t="s">
        <v>627</v>
      </c>
      <c r="I2033" s="2" t="s">
        <v>306</v>
      </c>
      <c r="J2033" s="1" t="s">
        <v>9885</v>
      </c>
      <c r="K2033" s="1">
        <f t="shared" si="140"/>
        <v>1</v>
      </c>
      <c r="L2033" s="1">
        <f t="shared" si="140"/>
        <v>0</v>
      </c>
      <c r="M2033" s="1">
        <f t="shared" si="140"/>
        <v>0</v>
      </c>
      <c r="N2033" s="1">
        <f t="shared" si="139"/>
        <v>0</v>
      </c>
      <c r="O2033" s="1">
        <f t="shared" si="141"/>
        <v>1</v>
      </c>
      <c r="P2033" s="1" t="s">
        <v>18346</v>
      </c>
      <c r="Q2033" s="1" t="s">
        <v>18355</v>
      </c>
      <c r="R2033" s="1">
        <v>277</v>
      </c>
      <c r="S2033" s="9">
        <f t="shared" si="143"/>
        <v>206.55889999999999</v>
      </c>
      <c r="T2033" s="3">
        <v>44698</v>
      </c>
      <c r="U2033" s="8" t="s">
        <v>3952</v>
      </c>
      <c r="V2033" s="3">
        <v>44698</v>
      </c>
      <c r="W2033" s="8" t="s">
        <v>9886</v>
      </c>
      <c r="X2033" s="8">
        <v>1.5</v>
      </c>
      <c r="Y2033" s="10">
        <f t="shared" si="142"/>
        <v>309.83834999999999</v>
      </c>
      <c r="Z2033" s="10">
        <f>IFERROR(INDEX(EFs!B:B,MATCH(P2033,EFs!A:A,0))*Dataset!Y2033/1000,0)</f>
        <v>0.28145496379432033</v>
      </c>
      <c r="AA2033">
        <v>32.793937999999997</v>
      </c>
      <c r="AB2033">
        <v>-116.94820300000001</v>
      </c>
      <c r="AC2033">
        <v>0.9</v>
      </c>
      <c r="AD2033" t="s">
        <v>18394</v>
      </c>
      <c r="AE2033">
        <v>175</v>
      </c>
      <c r="AF2033" t="s">
        <v>19300</v>
      </c>
      <c r="AI2033" t="s">
        <v>18449</v>
      </c>
      <c r="AJ2033" t="s">
        <v>18390</v>
      </c>
      <c r="AK2033" t="s">
        <v>18391</v>
      </c>
      <c r="AL2033">
        <v>92020</v>
      </c>
      <c r="AM2033" t="s">
        <v>18392</v>
      </c>
      <c r="AN2033" t="s">
        <v>18397</v>
      </c>
    </row>
    <row r="2034" spans="1:40" ht="43.2" x14ac:dyDescent="0.3">
      <c r="A2034" t="s">
        <v>9887</v>
      </c>
      <c r="B2034" s="2" t="s">
        <v>15</v>
      </c>
      <c r="C2034" s="3">
        <v>40025</v>
      </c>
      <c r="D2034" t="s">
        <v>193</v>
      </c>
      <c r="E2034" t="s">
        <v>9888</v>
      </c>
      <c r="G2034" t="s">
        <v>8815</v>
      </c>
      <c r="H2034" s="2" t="s">
        <v>19</v>
      </c>
      <c r="I2034" s="2" t="s">
        <v>20</v>
      </c>
      <c r="J2034" s="1" t="s">
        <v>9889</v>
      </c>
      <c r="K2034" s="1">
        <f t="shared" si="140"/>
        <v>1</v>
      </c>
      <c r="L2034" s="1">
        <f t="shared" si="140"/>
        <v>0</v>
      </c>
      <c r="M2034" s="1">
        <f t="shared" si="140"/>
        <v>0</v>
      </c>
      <c r="N2034" s="1">
        <f t="shared" si="139"/>
        <v>0</v>
      </c>
      <c r="O2034" s="1">
        <f t="shared" si="141"/>
        <v>1</v>
      </c>
      <c r="P2034" s="1" t="s">
        <v>18346</v>
      </c>
      <c r="Q2034" s="1" t="s">
        <v>18355</v>
      </c>
      <c r="R2034" s="1">
        <v>274</v>
      </c>
      <c r="S2034" s="9">
        <f t="shared" si="143"/>
        <v>204.3218</v>
      </c>
      <c r="T2034" s="3">
        <v>44484</v>
      </c>
      <c r="U2034" s="8" t="s">
        <v>9890</v>
      </c>
      <c r="V2034" s="3">
        <v>44652</v>
      </c>
      <c r="W2034" s="8" t="s">
        <v>9891</v>
      </c>
      <c r="X2034" s="8">
        <v>28.4</v>
      </c>
      <c r="Y2034" s="10">
        <f t="shared" si="142"/>
        <v>5802.7391199999993</v>
      </c>
      <c r="Z2034" s="10">
        <f>IFERROR(INDEX(EFs!B:B,MATCH(P2034,EFs!A:A,0))*Dataset!Y2034/1000,0)</f>
        <v>5.271167139017769</v>
      </c>
      <c r="AA2034">
        <v>32.718716999999998</v>
      </c>
      <c r="AB2034">
        <v>-117.157978</v>
      </c>
      <c r="AC2034">
        <v>1</v>
      </c>
      <c r="AD2034" t="s">
        <v>18387</v>
      </c>
      <c r="AE2034">
        <v>701</v>
      </c>
      <c r="AF2034" t="s">
        <v>18515</v>
      </c>
      <c r="AI2034" t="s">
        <v>18389</v>
      </c>
      <c r="AJ2034" t="s">
        <v>18390</v>
      </c>
      <c r="AK2034" t="s">
        <v>18391</v>
      </c>
      <c r="AL2034">
        <v>92101</v>
      </c>
      <c r="AM2034" t="s">
        <v>18392</v>
      </c>
      <c r="AN2034" t="s">
        <v>18393</v>
      </c>
    </row>
    <row r="2035" spans="1:40" ht="43.2" x14ac:dyDescent="0.3">
      <c r="A2035" t="s">
        <v>9892</v>
      </c>
      <c r="B2035" s="2" t="s">
        <v>15</v>
      </c>
      <c r="C2035" s="3">
        <v>40025</v>
      </c>
      <c r="D2035" t="s">
        <v>193</v>
      </c>
      <c r="E2035" t="s">
        <v>9893</v>
      </c>
      <c r="F2035" t="s">
        <v>9894</v>
      </c>
      <c r="G2035" t="s">
        <v>9895</v>
      </c>
      <c r="H2035" s="2" t="s">
        <v>19</v>
      </c>
      <c r="I2035" s="2" t="s">
        <v>20</v>
      </c>
      <c r="J2035" s="1" t="s">
        <v>9896</v>
      </c>
      <c r="K2035" s="1">
        <f t="shared" si="140"/>
        <v>1</v>
      </c>
      <c r="L2035" s="1">
        <f t="shared" si="140"/>
        <v>0</v>
      </c>
      <c r="M2035" s="1">
        <f t="shared" si="140"/>
        <v>0</v>
      </c>
      <c r="N2035" s="1">
        <f t="shared" si="139"/>
        <v>0</v>
      </c>
      <c r="O2035" s="1">
        <f t="shared" si="141"/>
        <v>1</v>
      </c>
      <c r="P2035" s="1" t="s">
        <v>18346</v>
      </c>
      <c r="Q2035" s="1">
        <v>150</v>
      </c>
      <c r="R2035" s="1">
        <v>249</v>
      </c>
      <c r="S2035" s="9">
        <f t="shared" si="143"/>
        <v>150</v>
      </c>
      <c r="T2035" s="3">
        <v>44467</v>
      </c>
      <c r="U2035" s="8" t="s">
        <v>9897</v>
      </c>
      <c r="V2035" s="3">
        <v>44467</v>
      </c>
      <c r="W2035" s="8" t="s">
        <v>9898</v>
      </c>
      <c r="X2035" s="8">
        <v>11.2</v>
      </c>
      <c r="Y2035" s="10">
        <f t="shared" si="142"/>
        <v>1680</v>
      </c>
      <c r="Z2035" s="10">
        <f>IFERROR(INDEX(EFs!B:B,MATCH(P2035,EFs!A:A,0))*Dataset!Y2035/1000,0)</f>
        <v>1.52610010728</v>
      </c>
      <c r="AA2035">
        <v>32.728575999999997</v>
      </c>
      <c r="AB2035">
        <v>-117.194237</v>
      </c>
      <c r="AC2035">
        <v>1</v>
      </c>
      <c r="AD2035" t="s">
        <v>18387</v>
      </c>
      <c r="AE2035">
        <v>3380</v>
      </c>
      <c r="AF2035" t="s">
        <v>18424</v>
      </c>
      <c r="AI2035" t="s">
        <v>18389</v>
      </c>
      <c r="AJ2035" t="s">
        <v>18390</v>
      </c>
      <c r="AK2035" t="s">
        <v>18391</v>
      </c>
      <c r="AL2035">
        <v>92101</v>
      </c>
      <c r="AM2035" t="s">
        <v>18392</v>
      </c>
      <c r="AN2035" t="s">
        <v>18393</v>
      </c>
    </row>
    <row r="2036" spans="1:40" ht="43.2" x14ac:dyDescent="0.3">
      <c r="A2036" t="s">
        <v>9899</v>
      </c>
      <c r="B2036" s="2" t="s">
        <v>15</v>
      </c>
      <c r="C2036" s="3">
        <v>40025</v>
      </c>
      <c r="D2036" t="s">
        <v>193</v>
      </c>
      <c r="E2036" t="s">
        <v>9900</v>
      </c>
      <c r="F2036" t="s">
        <v>27</v>
      </c>
      <c r="G2036" t="s">
        <v>9901</v>
      </c>
      <c r="H2036" s="2" t="s">
        <v>1013</v>
      </c>
      <c r="I2036" s="2" t="s">
        <v>236</v>
      </c>
      <c r="J2036" s="1" t="s">
        <v>9902</v>
      </c>
      <c r="K2036" s="1">
        <f t="shared" si="140"/>
        <v>1</v>
      </c>
      <c r="L2036" s="1">
        <f t="shared" si="140"/>
        <v>0</v>
      </c>
      <c r="M2036" s="1">
        <f t="shared" si="140"/>
        <v>0</v>
      </c>
      <c r="N2036" s="1">
        <f t="shared" si="139"/>
        <v>0</v>
      </c>
      <c r="O2036" s="1">
        <f t="shared" si="141"/>
        <v>1</v>
      </c>
      <c r="P2036" s="1" t="s">
        <v>18346</v>
      </c>
      <c r="Q2036" s="1">
        <v>500</v>
      </c>
      <c r="R2036" s="1">
        <v>24</v>
      </c>
      <c r="S2036" s="9">
        <f t="shared" si="143"/>
        <v>500</v>
      </c>
      <c r="T2036" s="3">
        <v>44561</v>
      </c>
      <c r="U2036" s="8" t="s">
        <v>9903</v>
      </c>
      <c r="V2036" s="3">
        <v>44778</v>
      </c>
      <c r="W2036" s="8" t="s">
        <v>9904</v>
      </c>
      <c r="X2036" s="8">
        <v>12</v>
      </c>
      <c r="Y2036" s="10">
        <f t="shared" si="142"/>
        <v>6000</v>
      </c>
      <c r="Z2036" s="10">
        <f>IFERROR(INDEX(EFs!B:B,MATCH(P2036,EFs!A:A,0))*Dataset!Y2036/1000,0)</f>
        <v>5.4503575259999995</v>
      </c>
      <c r="AA2036">
        <v>32.933574</v>
      </c>
      <c r="AB2036">
        <v>-117.236615</v>
      </c>
      <c r="AC2036">
        <v>1</v>
      </c>
      <c r="AD2036" t="s">
        <v>18394</v>
      </c>
      <c r="AE2036">
        <v>12592</v>
      </c>
      <c r="AF2036" t="s">
        <v>18484</v>
      </c>
      <c r="AI2036" t="s">
        <v>18389</v>
      </c>
      <c r="AJ2036" t="s">
        <v>18390</v>
      </c>
      <c r="AK2036" t="s">
        <v>18391</v>
      </c>
      <c r="AL2036">
        <v>92130</v>
      </c>
      <c r="AM2036" t="s">
        <v>18392</v>
      </c>
      <c r="AN2036" t="s">
        <v>18397</v>
      </c>
    </row>
    <row r="2037" spans="1:40" ht="43.2" x14ac:dyDescent="0.3">
      <c r="A2037" t="s">
        <v>9905</v>
      </c>
      <c r="B2037" s="2" t="s">
        <v>15</v>
      </c>
      <c r="C2037" s="3">
        <v>40025</v>
      </c>
      <c r="D2037" t="s">
        <v>16</v>
      </c>
      <c r="E2037" t="s">
        <v>9906</v>
      </c>
      <c r="F2037" t="s">
        <v>9907</v>
      </c>
      <c r="G2037" t="s">
        <v>9908</v>
      </c>
      <c r="H2037" s="2" t="s">
        <v>1961</v>
      </c>
      <c r="I2037" s="2" t="s">
        <v>328</v>
      </c>
      <c r="J2037" s="1" t="s">
        <v>9909</v>
      </c>
      <c r="K2037" s="1">
        <f t="shared" si="140"/>
        <v>0</v>
      </c>
      <c r="L2037" s="1">
        <f t="shared" si="140"/>
        <v>0</v>
      </c>
      <c r="M2037" s="1">
        <f t="shared" si="140"/>
        <v>0</v>
      </c>
      <c r="N2037" s="1">
        <f t="shared" si="139"/>
        <v>1</v>
      </c>
      <c r="O2037" s="1">
        <f t="shared" si="141"/>
        <v>1</v>
      </c>
      <c r="P2037" s="1" t="s">
        <v>18347</v>
      </c>
      <c r="Q2037" s="1">
        <v>75</v>
      </c>
      <c r="R2037" s="1">
        <v>126</v>
      </c>
      <c r="S2037" s="9">
        <f t="shared" si="143"/>
        <v>75</v>
      </c>
      <c r="T2037" s="3">
        <v>44348</v>
      </c>
      <c r="U2037" s="8" t="s">
        <v>9910</v>
      </c>
      <c r="V2037" s="3">
        <v>44635</v>
      </c>
      <c r="W2037" s="8" t="s">
        <v>9911</v>
      </c>
      <c r="X2037" s="8">
        <v>41.3</v>
      </c>
      <c r="Y2037" s="10">
        <f t="shared" si="142"/>
        <v>3097.5</v>
      </c>
      <c r="Z2037" s="10">
        <f>IFERROR(INDEX(EFs!B:B,MATCH(P2037,EFs!A:A,0))*Dataset!Y2037/1000,0)</f>
        <v>2.5520302499999996</v>
      </c>
      <c r="AA2037">
        <v>32.626109999999997</v>
      </c>
      <c r="AB2037">
        <v>-116.46832999999999</v>
      </c>
      <c r="AC2037">
        <v>0.5</v>
      </c>
      <c r="AD2037" t="s">
        <v>18422</v>
      </c>
      <c r="AI2037" t="s">
        <v>18643</v>
      </c>
      <c r="AJ2037" t="s">
        <v>18390</v>
      </c>
      <c r="AK2037" t="s">
        <v>18391</v>
      </c>
      <c r="AL2037">
        <v>91906</v>
      </c>
      <c r="AM2037" t="s">
        <v>18392</v>
      </c>
      <c r="AN2037" t="s">
        <v>18397</v>
      </c>
    </row>
    <row r="2038" spans="1:40" ht="43.2" x14ac:dyDescent="0.3">
      <c r="A2038" t="s">
        <v>9912</v>
      </c>
      <c r="B2038" s="2" t="s">
        <v>15</v>
      </c>
      <c r="C2038" s="3">
        <v>40025</v>
      </c>
      <c r="D2038" t="s">
        <v>16</v>
      </c>
      <c r="E2038" t="s">
        <v>9913</v>
      </c>
      <c r="F2038" t="s">
        <v>145</v>
      </c>
      <c r="G2038" t="s">
        <v>9914</v>
      </c>
      <c r="H2038" s="2" t="s">
        <v>397</v>
      </c>
      <c r="I2038" s="2" t="s">
        <v>75</v>
      </c>
      <c r="J2038" s="1" t="s">
        <v>9915</v>
      </c>
      <c r="K2038" s="1">
        <f t="shared" si="140"/>
        <v>0</v>
      </c>
      <c r="L2038" s="1">
        <f t="shared" si="140"/>
        <v>0</v>
      </c>
      <c r="M2038" s="1">
        <f t="shared" si="140"/>
        <v>1</v>
      </c>
      <c r="N2038" s="1">
        <f t="shared" si="139"/>
        <v>0</v>
      </c>
      <c r="O2038" s="1">
        <f t="shared" si="141"/>
        <v>1</v>
      </c>
      <c r="P2038" s="1" t="s">
        <v>18348</v>
      </c>
      <c r="Q2038" s="1" t="s">
        <v>18355</v>
      </c>
      <c r="R2038" s="1">
        <v>60</v>
      </c>
      <c r="S2038" s="9">
        <f t="shared" si="143"/>
        <v>44.742000000000004</v>
      </c>
      <c r="T2038" s="8"/>
      <c r="U2038" s="8"/>
      <c r="V2038" s="8"/>
      <c r="W2038" s="8"/>
      <c r="X2038" s="8"/>
      <c r="Y2038" s="10">
        <f t="shared" si="142"/>
        <v>0</v>
      </c>
      <c r="Z2038" s="10">
        <f>IFERROR(INDEX(EFs!B:B,MATCH(P2038,EFs!A:A,0))*Dataset!Y2038/1000,0)</f>
        <v>0</v>
      </c>
      <c r="AA2038">
        <v>33.096694999999997</v>
      </c>
      <c r="AB2038">
        <v>-117.19953700000001</v>
      </c>
      <c r="AC2038">
        <v>0.8</v>
      </c>
      <c r="AD2038" t="s">
        <v>18387</v>
      </c>
      <c r="AE2038">
        <v>1571</v>
      </c>
      <c r="AF2038" t="s">
        <v>18939</v>
      </c>
      <c r="AI2038" t="s">
        <v>18466</v>
      </c>
      <c r="AJ2038" t="s">
        <v>18390</v>
      </c>
      <c r="AK2038" t="s">
        <v>18391</v>
      </c>
      <c r="AL2038">
        <v>92078</v>
      </c>
      <c r="AM2038" t="s">
        <v>18392</v>
      </c>
      <c r="AN2038" t="s">
        <v>18393</v>
      </c>
    </row>
    <row r="2039" spans="1:40" ht="57.6" x14ac:dyDescent="0.3">
      <c r="A2039" t="s">
        <v>9916</v>
      </c>
      <c r="B2039" s="2" t="s">
        <v>15</v>
      </c>
      <c r="C2039" s="3">
        <v>40025</v>
      </c>
      <c r="D2039" t="s">
        <v>193</v>
      </c>
      <c r="E2039" t="s">
        <v>9917</v>
      </c>
      <c r="F2039" t="s">
        <v>72</v>
      </c>
      <c r="G2039" t="s">
        <v>9918</v>
      </c>
      <c r="H2039" s="2" t="s">
        <v>647</v>
      </c>
      <c r="I2039" s="2" t="s">
        <v>218</v>
      </c>
      <c r="J2039" s="1" t="s">
        <v>9919</v>
      </c>
      <c r="K2039" s="1">
        <f t="shared" si="140"/>
        <v>1</v>
      </c>
      <c r="L2039" s="1">
        <f t="shared" si="140"/>
        <v>0</v>
      </c>
      <c r="M2039" s="1">
        <f t="shared" si="140"/>
        <v>0</v>
      </c>
      <c r="N2039" s="1">
        <f t="shared" si="139"/>
        <v>0</v>
      </c>
      <c r="O2039" s="1">
        <f t="shared" si="141"/>
        <v>1</v>
      </c>
      <c r="P2039" s="1" t="s">
        <v>18346</v>
      </c>
      <c r="Q2039" s="1">
        <v>62</v>
      </c>
      <c r="R2039" s="1">
        <v>99</v>
      </c>
      <c r="S2039" s="9">
        <f t="shared" si="143"/>
        <v>62</v>
      </c>
      <c r="T2039" s="3">
        <v>44560</v>
      </c>
      <c r="U2039" s="8" t="s">
        <v>9920</v>
      </c>
      <c r="V2039" s="3">
        <v>44747</v>
      </c>
      <c r="W2039" s="8" t="s">
        <v>1739</v>
      </c>
      <c r="X2039" s="8">
        <v>27.6</v>
      </c>
      <c r="Y2039" s="10">
        <f t="shared" si="142"/>
        <v>1711.2</v>
      </c>
      <c r="Z2039" s="10">
        <f>IFERROR(INDEX(EFs!B:B,MATCH(P2039,EFs!A:A,0))*Dataset!Y2039/1000,0)</f>
        <v>1.5544419664152</v>
      </c>
      <c r="AA2039">
        <v>32.724102999999999</v>
      </c>
      <c r="AB2039">
        <v>-117.170912</v>
      </c>
      <c r="AC2039">
        <v>0.5</v>
      </c>
      <c r="AD2039" t="s">
        <v>18422</v>
      </c>
      <c r="AI2039" t="s">
        <v>18389</v>
      </c>
      <c r="AJ2039" t="s">
        <v>18390</v>
      </c>
      <c r="AK2039" t="s">
        <v>18391</v>
      </c>
      <c r="AL2039">
        <v>92101</v>
      </c>
      <c r="AM2039" t="s">
        <v>18392</v>
      </c>
      <c r="AN2039" t="s">
        <v>18397</v>
      </c>
    </row>
    <row r="2040" spans="1:40" ht="43.2" x14ac:dyDescent="0.3">
      <c r="A2040" t="s">
        <v>9921</v>
      </c>
      <c r="B2040" s="2" t="s">
        <v>15</v>
      </c>
      <c r="C2040" s="3">
        <v>40025</v>
      </c>
      <c r="D2040" t="s">
        <v>193</v>
      </c>
      <c r="E2040" t="s">
        <v>9922</v>
      </c>
      <c r="F2040" t="s">
        <v>2696</v>
      </c>
      <c r="G2040" t="s">
        <v>9923</v>
      </c>
      <c r="H2040" s="2" t="s">
        <v>4097</v>
      </c>
      <c r="I2040" s="2" t="s">
        <v>92</v>
      </c>
      <c r="J2040" s="1" t="s">
        <v>9924</v>
      </c>
      <c r="K2040" s="1">
        <f t="shared" si="140"/>
        <v>1</v>
      </c>
      <c r="L2040" s="1">
        <f t="shared" si="140"/>
        <v>0</v>
      </c>
      <c r="M2040" s="1">
        <f t="shared" si="140"/>
        <v>0</v>
      </c>
      <c r="N2040" s="1">
        <f t="shared" si="139"/>
        <v>0</v>
      </c>
      <c r="O2040" s="1">
        <f t="shared" si="141"/>
        <v>1</v>
      </c>
      <c r="P2040" s="1" t="s">
        <v>18346</v>
      </c>
      <c r="Q2040" s="1" t="s">
        <v>18355</v>
      </c>
      <c r="R2040" s="1">
        <v>64</v>
      </c>
      <c r="S2040" s="9">
        <f t="shared" si="143"/>
        <v>47.724800000000002</v>
      </c>
      <c r="T2040" s="3">
        <v>44638</v>
      </c>
      <c r="U2040" s="8" t="s">
        <v>7303</v>
      </c>
      <c r="V2040" s="3">
        <v>44638</v>
      </c>
      <c r="W2040" s="8" t="s">
        <v>9925</v>
      </c>
      <c r="X2040" s="8">
        <v>8</v>
      </c>
      <c r="Y2040" s="10">
        <f t="shared" si="142"/>
        <v>381.79840000000002</v>
      </c>
      <c r="Z2040" s="10">
        <f>IFERROR(INDEX(EFs!B:B,MATCH(P2040,EFs!A:A,0))*Dataset!Y2040/1000,0)</f>
        <v>0.34682296380912642</v>
      </c>
      <c r="AA2040">
        <v>32.553263999999999</v>
      </c>
      <c r="AB2040">
        <v>-117.04754800000001</v>
      </c>
      <c r="AC2040">
        <v>0.9</v>
      </c>
      <c r="AD2040" t="s">
        <v>18387</v>
      </c>
      <c r="AE2040">
        <v>198</v>
      </c>
      <c r="AF2040" t="s">
        <v>19301</v>
      </c>
      <c r="AI2040" t="s">
        <v>18858</v>
      </c>
      <c r="AJ2040" t="s">
        <v>18390</v>
      </c>
      <c r="AK2040" t="s">
        <v>18391</v>
      </c>
      <c r="AL2040">
        <v>92173</v>
      </c>
      <c r="AM2040" t="s">
        <v>18392</v>
      </c>
      <c r="AN2040" t="s">
        <v>18393</v>
      </c>
    </row>
    <row r="2041" spans="1:40" ht="57.6" x14ac:dyDescent="0.3">
      <c r="A2041" t="s">
        <v>9926</v>
      </c>
      <c r="B2041" s="2" t="s">
        <v>15</v>
      </c>
      <c r="C2041" s="3">
        <v>40025</v>
      </c>
      <c r="D2041" t="s">
        <v>193</v>
      </c>
      <c r="E2041" t="s">
        <v>7864</v>
      </c>
      <c r="F2041" t="s">
        <v>7865</v>
      </c>
      <c r="G2041" t="s">
        <v>9927</v>
      </c>
      <c r="H2041" s="2" t="s">
        <v>987</v>
      </c>
      <c r="I2041" s="2" t="s">
        <v>84</v>
      </c>
      <c r="J2041" s="1" t="s">
        <v>9928</v>
      </c>
      <c r="K2041" s="1">
        <f t="shared" si="140"/>
        <v>1</v>
      </c>
      <c r="L2041" s="1">
        <f t="shared" si="140"/>
        <v>0</v>
      </c>
      <c r="M2041" s="1">
        <f t="shared" si="140"/>
        <v>0</v>
      </c>
      <c r="N2041" s="1">
        <f t="shared" si="139"/>
        <v>0</v>
      </c>
      <c r="O2041" s="1">
        <f t="shared" si="141"/>
        <v>1</v>
      </c>
      <c r="P2041" s="1" t="s">
        <v>18346</v>
      </c>
      <c r="Q2041" s="1">
        <v>80</v>
      </c>
      <c r="R2041" s="1">
        <v>126</v>
      </c>
      <c r="S2041" s="9">
        <f t="shared" si="143"/>
        <v>80</v>
      </c>
      <c r="T2041" s="8"/>
      <c r="U2041" s="8"/>
      <c r="V2041" s="8"/>
      <c r="W2041" s="8"/>
      <c r="X2041" s="8"/>
      <c r="Y2041" s="10">
        <f t="shared" si="142"/>
        <v>0</v>
      </c>
      <c r="Z2041" s="10">
        <f>IFERROR(INDEX(EFs!B:B,MATCH(P2041,EFs!A:A,0))*Dataset!Y2041/1000,0)</f>
        <v>0</v>
      </c>
      <c r="AA2041">
        <v>32.641126</v>
      </c>
      <c r="AB2041">
        <v>-117.05067699999999</v>
      </c>
      <c r="AC2041">
        <v>0.7</v>
      </c>
      <c r="AD2041" t="s">
        <v>18408</v>
      </c>
      <c r="AF2041" t="s">
        <v>19221</v>
      </c>
      <c r="AI2041" t="s">
        <v>18406</v>
      </c>
      <c r="AJ2041" t="s">
        <v>18390</v>
      </c>
      <c r="AK2041" t="s">
        <v>18391</v>
      </c>
      <c r="AL2041">
        <v>91910</v>
      </c>
      <c r="AM2041" t="s">
        <v>18392</v>
      </c>
      <c r="AN2041" t="s">
        <v>18397</v>
      </c>
    </row>
    <row r="2042" spans="1:40" ht="43.2" x14ac:dyDescent="0.3">
      <c r="A2042" t="s">
        <v>9929</v>
      </c>
      <c r="B2042" s="2" t="s">
        <v>15</v>
      </c>
      <c r="C2042" s="3">
        <v>40025</v>
      </c>
      <c r="D2042" t="s">
        <v>193</v>
      </c>
      <c r="E2042" t="s">
        <v>9930</v>
      </c>
      <c r="F2042" t="s">
        <v>4721</v>
      </c>
      <c r="G2042" t="s">
        <v>9931</v>
      </c>
      <c r="H2042" s="2" t="s">
        <v>19</v>
      </c>
      <c r="I2042" s="2" t="s">
        <v>20</v>
      </c>
      <c r="J2042" s="1" t="s">
        <v>9932</v>
      </c>
      <c r="K2042" s="1">
        <f t="shared" si="140"/>
        <v>1</v>
      </c>
      <c r="L2042" s="1">
        <f t="shared" si="140"/>
        <v>0</v>
      </c>
      <c r="M2042" s="1">
        <f t="shared" si="140"/>
        <v>0</v>
      </c>
      <c r="N2042" s="1">
        <f t="shared" si="139"/>
        <v>0</v>
      </c>
      <c r="O2042" s="1">
        <f t="shared" si="141"/>
        <v>1</v>
      </c>
      <c r="P2042" s="1" t="s">
        <v>18346</v>
      </c>
      <c r="Q2042" s="1">
        <v>409</v>
      </c>
      <c r="R2042" s="1">
        <v>635</v>
      </c>
      <c r="S2042" s="9">
        <f t="shared" si="143"/>
        <v>409</v>
      </c>
      <c r="T2042" s="3">
        <v>44398</v>
      </c>
      <c r="U2042" s="8" t="s">
        <v>8882</v>
      </c>
      <c r="V2042" s="3">
        <v>44705</v>
      </c>
      <c r="W2042" s="8" t="s">
        <v>7421</v>
      </c>
      <c r="X2042" s="8">
        <v>8.8000000000000007</v>
      </c>
      <c r="Y2042" s="10">
        <f t="shared" si="142"/>
        <v>3599.2000000000003</v>
      </c>
      <c r="Z2042" s="10">
        <f>IFERROR(INDEX(EFs!B:B,MATCH(P2042,EFs!A:A,0))*Dataset!Y2042/1000,0)</f>
        <v>3.2694878012632</v>
      </c>
      <c r="AA2042">
        <v>32.712184999999998</v>
      </c>
      <c r="AB2042">
        <v>-117.14977</v>
      </c>
      <c r="AC2042">
        <v>1</v>
      </c>
      <c r="AD2042" t="s">
        <v>18387</v>
      </c>
      <c r="AE2042">
        <v>640</v>
      </c>
      <c r="AF2042" t="s">
        <v>18527</v>
      </c>
      <c r="AI2042" t="s">
        <v>18389</v>
      </c>
      <c r="AJ2042" t="s">
        <v>18390</v>
      </c>
      <c r="AK2042" t="s">
        <v>18391</v>
      </c>
      <c r="AL2042">
        <v>92101</v>
      </c>
      <c r="AM2042" t="s">
        <v>18392</v>
      </c>
      <c r="AN2042" t="s">
        <v>18393</v>
      </c>
    </row>
    <row r="2043" spans="1:40" ht="43.2" x14ac:dyDescent="0.3">
      <c r="A2043" t="s">
        <v>9933</v>
      </c>
      <c r="B2043" s="2" t="s">
        <v>15</v>
      </c>
      <c r="C2043" s="3">
        <v>40025</v>
      </c>
      <c r="D2043" t="s">
        <v>193</v>
      </c>
      <c r="E2043" t="s">
        <v>6279</v>
      </c>
      <c r="G2043" t="s">
        <v>9934</v>
      </c>
      <c r="H2043" s="2" t="s">
        <v>283</v>
      </c>
      <c r="I2043" s="2" t="s">
        <v>46</v>
      </c>
      <c r="J2043" s="1" t="s">
        <v>9935</v>
      </c>
      <c r="K2043" s="1">
        <f t="shared" si="140"/>
        <v>1</v>
      </c>
      <c r="L2043" s="1">
        <f t="shared" si="140"/>
        <v>0</v>
      </c>
      <c r="M2043" s="1">
        <f t="shared" si="140"/>
        <v>0</v>
      </c>
      <c r="N2043" s="1">
        <f t="shared" si="139"/>
        <v>0</v>
      </c>
      <c r="O2043" s="1">
        <f t="shared" si="141"/>
        <v>1</v>
      </c>
      <c r="P2043" s="1" t="s">
        <v>18346</v>
      </c>
      <c r="Q2043" s="1" t="s">
        <v>18355</v>
      </c>
      <c r="R2043" s="1">
        <v>1141</v>
      </c>
      <c r="S2043" s="9">
        <f t="shared" si="143"/>
        <v>850.84370000000001</v>
      </c>
      <c r="T2043" s="3">
        <v>44518</v>
      </c>
      <c r="U2043" s="8" t="s">
        <v>9936</v>
      </c>
      <c r="V2043" s="3">
        <v>44518</v>
      </c>
      <c r="W2043" s="8" t="s">
        <v>3094</v>
      </c>
      <c r="X2043" s="8">
        <v>6.2</v>
      </c>
      <c r="Y2043" s="10">
        <f t="shared" si="142"/>
        <v>5275.2309400000004</v>
      </c>
      <c r="Z2043" s="10">
        <f>IFERROR(INDEX(EFs!B:B,MATCH(P2043,EFs!A:A,0))*Dataset!Y2043/1000,0)</f>
        <v>4.7919824425361757</v>
      </c>
      <c r="AA2043">
        <v>32.832678999999999</v>
      </c>
      <c r="AB2043">
        <v>-117.134573</v>
      </c>
      <c r="AC2043">
        <v>1</v>
      </c>
      <c r="AD2043" t="s">
        <v>18408</v>
      </c>
      <c r="AF2043" t="s">
        <v>18495</v>
      </c>
      <c r="AI2043" t="s">
        <v>18389</v>
      </c>
      <c r="AJ2043" t="s">
        <v>18390</v>
      </c>
      <c r="AK2043" t="s">
        <v>18391</v>
      </c>
      <c r="AL2043">
        <v>92123</v>
      </c>
      <c r="AM2043" t="s">
        <v>18392</v>
      </c>
      <c r="AN2043" t="s">
        <v>18397</v>
      </c>
    </row>
    <row r="2044" spans="1:40" ht="43.2" x14ac:dyDescent="0.3">
      <c r="A2044" t="s">
        <v>9937</v>
      </c>
      <c r="B2044" s="2" t="s">
        <v>15</v>
      </c>
      <c r="C2044" s="3">
        <v>40025</v>
      </c>
      <c r="D2044" t="s">
        <v>193</v>
      </c>
      <c r="E2044" t="s">
        <v>6279</v>
      </c>
      <c r="G2044" t="s">
        <v>9938</v>
      </c>
      <c r="H2044" s="2" t="s">
        <v>283</v>
      </c>
      <c r="I2044" s="2" t="s">
        <v>46</v>
      </c>
      <c r="J2044" s="1" t="s">
        <v>9939</v>
      </c>
      <c r="K2044" s="1">
        <f t="shared" si="140"/>
        <v>1</v>
      </c>
      <c r="L2044" s="1">
        <f t="shared" si="140"/>
        <v>0</v>
      </c>
      <c r="M2044" s="1">
        <f t="shared" si="140"/>
        <v>0</v>
      </c>
      <c r="N2044" s="1">
        <f t="shared" si="139"/>
        <v>0</v>
      </c>
      <c r="O2044" s="1">
        <f t="shared" si="141"/>
        <v>1</v>
      </c>
      <c r="P2044" s="1" t="s">
        <v>18346</v>
      </c>
      <c r="Q2044" s="1" t="s">
        <v>18355</v>
      </c>
      <c r="R2044" s="1">
        <v>1069</v>
      </c>
      <c r="S2044" s="9">
        <f t="shared" si="143"/>
        <v>797.15330000000006</v>
      </c>
      <c r="T2044" s="3">
        <v>44518</v>
      </c>
      <c r="U2044" s="8" t="s">
        <v>8444</v>
      </c>
      <c r="V2044" s="3">
        <v>44561</v>
      </c>
      <c r="W2044" s="8" t="s">
        <v>8444</v>
      </c>
      <c r="X2044" s="8">
        <v>0</v>
      </c>
      <c r="Y2044" s="10">
        <f t="shared" si="142"/>
        <v>0</v>
      </c>
      <c r="Z2044" s="10">
        <f>IFERROR(INDEX(EFs!B:B,MATCH(P2044,EFs!A:A,0))*Dataset!Y2044/1000,0)</f>
        <v>0</v>
      </c>
      <c r="AA2044">
        <v>32.832678999999999</v>
      </c>
      <c r="AB2044">
        <v>-117.134573</v>
      </c>
      <c r="AC2044">
        <v>1</v>
      </c>
      <c r="AD2044" t="s">
        <v>18408</v>
      </c>
      <c r="AF2044" t="s">
        <v>18495</v>
      </c>
      <c r="AI2044" t="s">
        <v>18389</v>
      </c>
      <c r="AJ2044" t="s">
        <v>18390</v>
      </c>
      <c r="AK2044" t="s">
        <v>18391</v>
      </c>
      <c r="AL2044">
        <v>92123</v>
      </c>
      <c r="AM2044" t="s">
        <v>18392</v>
      </c>
      <c r="AN2044" t="s">
        <v>18397</v>
      </c>
    </row>
    <row r="2045" spans="1:40" ht="43.2" x14ac:dyDescent="0.3">
      <c r="A2045" t="s">
        <v>9940</v>
      </c>
      <c r="B2045" s="2" t="s">
        <v>15</v>
      </c>
      <c r="C2045" s="3">
        <v>40025</v>
      </c>
      <c r="D2045" t="s">
        <v>193</v>
      </c>
      <c r="E2045" t="s">
        <v>9941</v>
      </c>
      <c r="F2045" t="s">
        <v>9942</v>
      </c>
      <c r="G2045" t="s">
        <v>9943</v>
      </c>
      <c r="H2045" s="2" t="s">
        <v>949</v>
      </c>
      <c r="I2045" s="2" t="s">
        <v>75</v>
      </c>
      <c r="J2045" s="1" t="s">
        <v>9944</v>
      </c>
      <c r="K2045" s="1">
        <f t="shared" si="140"/>
        <v>1</v>
      </c>
      <c r="L2045" s="1">
        <f t="shared" si="140"/>
        <v>0</v>
      </c>
      <c r="M2045" s="1">
        <f t="shared" si="140"/>
        <v>0</v>
      </c>
      <c r="N2045" s="1">
        <f t="shared" si="139"/>
        <v>0</v>
      </c>
      <c r="O2045" s="1">
        <f t="shared" si="141"/>
        <v>1</v>
      </c>
      <c r="P2045" s="1" t="s">
        <v>18346</v>
      </c>
      <c r="Q2045" s="1">
        <v>450</v>
      </c>
      <c r="R2045" s="1">
        <v>685</v>
      </c>
      <c r="S2045" s="9">
        <f t="shared" si="143"/>
        <v>450</v>
      </c>
      <c r="T2045" s="8"/>
      <c r="U2045" s="8"/>
      <c r="V2045" s="8"/>
      <c r="W2045" s="8"/>
      <c r="X2045" s="8"/>
      <c r="Y2045" s="10">
        <f t="shared" si="142"/>
        <v>0</v>
      </c>
      <c r="Z2045" s="10">
        <f>IFERROR(INDEX(EFs!B:B,MATCH(P2045,EFs!A:A,0))*Dataset!Y2045/1000,0)</f>
        <v>0</v>
      </c>
      <c r="AA2045">
        <v>33.129657000000002</v>
      </c>
      <c r="AB2045">
        <v>-117.262535</v>
      </c>
      <c r="AC2045">
        <v>1</v>
      </c>
      <c r="AD2045" t="s">
        <v>18387</v>
      </c>
      <c r="AE2045">
        <v>2548</v>
      </c>
      <c r="AF2045" t="s">
        <v>19302</v>
      </c>
      <c r="AI2045" t="s">
        <v>18509</v>
      </c>
      <c r="AJ2045" t="s">
        <v>18390</v>
      </c>
      <c r="AK2045" t="s">
        <v>18391</v>
      </c>
      <c r="AL2045">
        <v>92009</v>
      </c>
      <c r="AM2045" t="s">
        <v>18392</v>
      </c>
      <c r="AN2045" t="s">
        <v>18393</v>
      </c>
    </row>
    <row r="2046" spans="1:40" ht="43.2" x14ac:dyDescent="0.3">
      <c r="A2046" t="s">
        <v>9945</v>
      </c>
      <c r="B2046" s="2" t="s">
        <v>15</v>
      </c>
      <c r="C2046" s="3">
        <v>40025</v>
      </c>
      <c r="D2046" t="s">
        <v>193</v>
      </c>
      <c r="E2046" t="s">
        <v>9946</v>
      </c>
      <c r="F2046" t="s">
        <v>559</v>
      </c>
      <c r="G2046" t="s">
        <v>9947</v>
      </c>
      <c r="H2046" s="2" t="s">
        <v>5151</v>
      </c>
      <c r="I2046" s="2" t="s">
        <v>75</v>
      </c>
      <c r="J2046" s="1" t="s">
        <v>9948</v>
      </c>
      <c r="K2046" s="1">
        <f t="shared" si="140"/>
        <v>1</v>
      </c>
      <c r="L2046" s="1">
        <f t="shared" si="140"/>
        <v>0</v>
      </c>
      <c r="M2046" s="1">
        <f t="shared" si="140"/>
        <v>0</v>
      </c>
      <c r="N2046" s="1">
        <f t="shared" si="139"/>
        <v>0</v>
      </c>
      <c r="O2046" s="1">
        <f t="shared" si="141"/>
        <v>1</v>
      </c>
      <c r="P2046" s="1" t="s">
        <v>18346</v>
      </c>
      <c r="Q2046" s="1">
        <v>35</v>
      </c>
      <c r="R2046" s="1">
        <v>315</v>
      </c>
      <c r="S2046" s="9">
        <f t="shared" si="143"/>
        <v>35</v>
      </c>
      <c r="T2046" s="8"/>
      <c r="U2046" s="8"/>
      <c r="V2046" s="8"/>
      <c r="W2046" s="8"/>
      <c r="X2046" s="8"/>
      <c r="Y2046" s="10">
        <f t="shared" si="142"/>
        <v>0</v>
      </c>
      <c r="Z2046" s="10">
        <f>IFERROR(INDEX(EFs!B:B,MATCH(P2046,EFs!A:A,0))*Dataset!Y2046/1000,0)</f>
        <v>0</v>
      </c>
      <c r="AA2046">
        <v>33.020508</v>
      </c>
      <c r="AB2046">
        <v>-117.256682</v>
      </c>
      <c r="AC2046">
        <v>1</v>
      </c>
      <c r="AD2046" t="s">
        <v>18387</v>
      </c>
      <c r="AE2046">
        <v>3535</v>
      </c>
      <c r="AF2046" t="s">
        <v>19303</v>
      </c>
      <c r="AI2046" t="s">
        <v>19304</v>
      </c>
      <c r="AJ2046" t="s">
        <v>18390</v>
      </c>
      <c r="AK2046" t="s">
        <v>18391</v>
      </c>
      <c r="AL2046">
        <v>92007</v>
      </c>
      <c r="AM2046" t="s">
        <v>18392</v>
      </c>
      <c r="AN2046" t="s">
        <v>18393</v>
      </c>
    </row>
    <row r="2047" spans="1:40" ht="43.2" x14ac:dyDescent="0.3">
      <c r="A2047" t="s">
        <v>9949</v>
      </c>
      <c r="B2047" s="2" t="s">
        <v>15</v>
      </c>
      <c r="C2047" s="3">
        <v>40025</v>
      </c>
      <c r="D2047" t="s">
        <v>193</v>
      </c>
      <c r="E2047" t="s">
        <v>9950</v>
      </c>
      <c r="F2047" t="s">
        <v>27</v>
      </c>
      <c r="G2047" t="s">
        <v>9951</v>
      </c>
      <c r="H2047" s="2" t="s">
        <v>1542</v>
      </c>
      <c r="I2047" s="2" t="s">
        <v>236</v>
      </c>
      <c r="J2047" s="1" t="s">
        <v>9952</v>
      </c>
      <c r="K2047" s="1">
        <f t="shared" si="140"/>
        <v>1</v>
      </c>
      <c r="L2047" s="1">
        <f t="shared" si="140"/>
        <v>0</v>
      </c>
      <c r="M2047" s="1">
        <f t="shared" si="140"/>
        <v>0</v>
      </c>
      <c r="N2047" s="1">
        <f t="shared" si="139"/>
        <v>0</v>
      </c>
      <c r="O2047" s="1">
        <f t="shared" si="141"/>
        <v>1</v>
      </c>
      <c r="P2047" s="1" t="s">
        <v>18346</v>
      </c>
      <c r="Q2047" s="1">
        <v>600</v>
      </c>
      <c r="R2047" s="1">
        <v>900</v>
      </c>
      <c r="S2047" s="9">
        <f t="shared" si="143"/>
        <v>600</v>
      </c>
      <c r="T2047" s="3">
        <v>44606</v>
      </c>
      <c r="U2047" s="8" t="s">
        <v>9953</v>
      </c>
      <c r="V2047" s="3">
        <v>44606</v>
      </c>
      <c r="W2047" s="8" t="s">
        <v>2540</v>
      </c>
      <c r="X2047" s="8">
        <v>1.6</v>
      </c>
      <c r="Y2047" s="10">
        <f t="shared" si="142"/>
        <v>960</v>
      </c>
      <c r="Z2047" s="10">
        <f>IFERROR(INDEX(EFs!B:B,MATCH(P2047,EFs!A:A,0))*Dataset!Y2047/1000,0)</f>
        <v>0.87205720415999999</v>
      </c>
      <c r="AA2047">
        <v>32.843533999999998</v>
      </c>
      <c r="AB2047">
        <v>-117.173649</v>
      </c>
      <c r="AC2047">
        <v>1</v>
      </c>
      <c r="AD2047" t="s">
        <v>18387</v>
      </c>
      <c r="AE2047">
        <v>5898</v>
      </c>
      <c r="AF2047" t="s">
        <v>18627</v>
      </c>
      <c r="AI2047" t="s">
        <v>18389</v>
      </c>
      <c r="AJ2047" t="s">
        <v>18390</v>
      </c>
      <c r="AK2047" t="s">
        <v>18391</v>
      </c>
      <c r="AL2047">
        <v>92111</v>
      </c>
      <c r="AM2047" t="s">
        <v>18392</v>
      </c>
      <c r="AN2047" t="s">
        <v>18393</v>
      </c>
    </row>
    <row r="2048" spans="1:40" ht="28.8" x14ac:dyDescent="0.3">
      <c r="A2048" t="s">
        <v>9954</v>
      </c>
      <c r="B2048" s="2" t="s">
        <v>15</v>
      </c>
      <c r="C2048" s="3">
        <v>40025</v>
      </c>
      <c r="D2048" t="s">
        <v>193</v>
      </c>
      <c r="E2048" t="s">
        <v>5768</v>
      </c>
      <c r="F2048" t="s">
        <v>559</v>
      </c>
      <c r="G2048" t="s">
        <v>5769</v>
      </c>
      <c r="H2048" s="2" t="s">
        <v>351</v>
      </c>
      <c r="I2048" s="2" t="s">
        <v>92</v>
      </c>
      <c r="J2048" s="1" t="s">
        <v>9955</v>
      </c>
      <c r="K2048" s="1">
        <f t="shared" si="140"/>
        <v>1</v>
      </c>
      <c r="L2048" s="1">
        <f t="shared" si="140"/>
        <v>0</v>
      </c>
      <c r="M2048" s="1">
        <f t="shared" si="140"/>
        <v>0</v>
      </c>
      <c r="N2048" s="1">
        <f t="shared" si="139"/>
        <v>0</v>
      </c>
      <c r="O2048" s="1">
        <f t="shared" si="141"/>
        <v>1</v>
      </c>
      <c r="P2048" s="1" t="s">
        <v>18346</v>
      </c>
      <c r="Q2048" s="1" t="s">
        <v>18355</v>
      </c>
      <c r="R2048" s="1">
        <v>177</v>
      </c>
      <c r="S2048" s="9">
        <f t="shared" si="143"/>
        <v>131.9889</v>
      </c>
      <c r="T2048" s="3">
        <v>44386</v>
      </c>
      <c r="U2048" s="8" t="s">
        <v>3462</v>
      </c>
      <c r="V2048" s="3">
        <v>44763</v>
      </c>
      <c r="W2048" s="8" t="s">
        <v>9956</v>
      </c>
      <c r="X2048" s="8">
        <v>6.1</v>
      </c>
      <c r="Y2048" s="10">
        <f t="shared" si="142"/>
        <v>805.13229000000001</v>
      </c>
      <c r="Z2048" s="10">
        <f>IFERROR(INDEX(EFs!B:B,MATCH(P2048,EFs!A:A,0))*Dataset!Y2048/1000,0)</f>
        <v>0.73137647270451911</v>
      </c>
      <c r="AA2048">
        <v>32.675763000000003</v>
      </c>
      <c r="AB2048">
        <v>-117.17151699999999</v>
      </c>
      <c r="AC2048">
        <v>1</v>
      </c>
      <c r="AD2048" t="s">
        <v>18387</v>
      </c>
      <c r="AE2048">
        <v>1820</v>
      </c>
      <c r="AF2048" t="s">
        <v>18457</v>
      </c>
      <c r="AI2048" t="s">
        <v>18458</v>
      </c>
      <c r="AJ2048" t="s">
        <v>18390</v>
      </c>
      <c r="AK2048" t="s">
        <v>18391</v>
      </c>
      <c r="AL2048">
        <v>92118</v>
      </c>
      <c r="AM2048" t="s">
        <v>18392</v>
      </c>
      <c r="AN2048" t="s">
        <v>18393</v>
      </c>
    </row>
    <row r="2049" spans="1:40" ht="43.2" x14ac:dyDescent="0.3">
      <c r="A2049" t="s">
        <v>9957</v>
      </c>
      <c r="B2049" s="2" t="s">
        <v>15</v>
      </c>
      <c r="C2049" s="3">
        <v>40025</v>
      </c>
      <c r="D2049" t="s">
        <v>193</v>
      </c>
      <c r="E2049" t="s">
        <v>9958</v>
      </c>
      <c r="F2049" t="s">
        <v>27</v>
      </c>
      <c r="G2049" t="s">
        <v>9959</v>
      </c>
      <c r="H2049" s="2" t="s">
        <v>1436</v>
      </c>
      <c r="I2049" s="2" t="s">
        <v>98</v>
      </c>
      <c r="J2049" s="1" t="s">
        <v>9960</v>
      </c>
      <c r="K2049" s="1">
        <f t="shared" si="140"/>
        <v>1</v>
      </c>
      <c r="L2049" s="1">
        <f t="shared" si="140"/>
        <v>0</v>
      </c>
      <c r="M2049" s="1">
        <f t="shared" si="140"/>
        <v>0</v>
      </c>
      <c r="N2049" s="1">
        <f t="shared" si="139"/>
        <v>0</v>
      </c>
      <c r="O2049" s="1">
        <f t="shared" si="141"/>
        <v>1</v>
      </c>
      <c r="P2049" s="1" t="s">
        <v>18346</v>
      </c>
      <c r="Q2049" s="1" t="s">
        <v>18355</v>
      </c>
      <c r="R2049" s="1">
        <v>125</v>
      </c>
      <c r="S2049" s="9">
        <f t="shared" si="143"/>
        <v>93.212500000000006</v>
      </c>
      <c r="T2049" s="3">
        <v>44491</v>
      </c>
      <c r="U2049" s="8" t="s">
        <v>7051</v>
      </c>
      <c r="V2049" s="3">
        <v>44491</v>
      </c>
      <c r="W2049" s="8" t="s">
        <v>9961</v>
      </c>
      <c r="X2049" s="8">
        <v>19</v>
      </c>
      <c r="Y2049" s="10">
        <f t="shared" si="142"/>
        <v>1771.0375000000001</v>
      </c>
      <c r="Z2049" s="10">
        <f>IFERROR(INDEX(EFs!B:B,MATCH(P2049,EFs!A:A,0))*Dataset!Y2049/1000,0)</f>
        <v>1.6087979278255378</v>
      </c>
      <c r="AA2049">
        <v>33.131219999999999</v>
      </c>
      <c r="AB2049">
        <v>-117.308995</v>
      </c>
      <c r="AC2049">
        <v>0.9</v>
      </c>
      <c r="AD2049" t="s">
        <v>18429</v>
      </c>
      <c r="AE2049">
        <v>5466</v>
      </c>
      <c r="AF2049" t="s">
        <v>19305</v>
      </c>
      <c r="AI2049" t="s">
        <v>18509</v>
      </c>
      <c r="AJ2049" t="s">
        <v>18390</v>
      </c>
      <c r="AK2049" t="s">
        <v>18391</v>
      </c>
      <c r="AL2049">
        <v>92008</v>
      </c>
      <c r="AM2049" t="s">
        <v>18392</v>
      </c>
      <c r="AN2049" t="s">
        <v>18393</v>
      </c>
    </row>
    <row r="2050" spans="1:40" ht="43.2" x14ac:dyDescent="0.3">
      <c r="A2050" t="s">
        <v>9962</v>
      </c>
      <c r="B2050" s="2" t="s">
        <v>15</v>
      </c>
      <c r="C2050" s="3">
        <v>40025</v>
      </c>
      <c r="D2050" t="s">
        <v>193</v>
      </c>
      <c r="E2050" t="s">
        <v>9963</v>
      </c>
      <c r="G2050" t="s">
        <v>9964</v>
      </c>
      <c r="H2050" s="2" t="s">
        <v>217</v>
      </c>
      <c r="I2050" s="2" t="s">
        <v>218</v>
      </c>
      <c r="J2050" s="1" t="s">
        <v>9965</v>
      </c>
      <c r="K2050" s="1">
        <f t="shared" si="140"/>
        <v>1</v>
      </c>
      <c r="L2050" s="1">
        <f t="shared" si="140"/>
        <v>0</v>
      </c>
      <c r="M2050" s="1">
        <f t="shared" si="140"/>
        <v>0</v>
      </c>
      <c r="N2050" s="1">
        <f t="shared" si="140"/>
        <v>0</v>
      </c>
      <c r="O2050" s="1">
        <f t="shared" si="141"/>
        <v>1</v>
      </c>
      <c r="P2050" s="1" t="s">
        <v>18346</v>
      </c>
      <c r="Q2050" s="1">
        <v>200</v>
      </c>
      <c r="R2050" s="1">
        <v>315</v>
      </c>
      <c r="S2050" s="9">
        <f t="shared" si="143"/>
        <v>200</v>
      </c>
      <c r="T2050" s="3">
        <v>44594</v>
      </c>
      <c r="U2050" s="8" t="s">
        <v>6637</v>
      </c>
      <c r="V2050" s="3">
        <v>44594</v>
      </c>
      <c r="W2050" s="8" t="s">
        <v>2724</v>
      </c>
      <c r="X2050" s="8">
        <v>30.8</v>
      </c>
      <c r="Y2050" s="10">
        <f t="shared" si="142"/>
        <v>6160</v>
      </c>
      <c r="Z2050" s="10">
        <f>IFERROR(INDEX(EFs!B:B,MATCH(P2050,EFs!A:A,0))*Dataset!Y2050/1000,0)</f>
        <v>5.5957003933599996</v>
      </c>
      <c r="AA2050">
        <v>32.568646999999999</v>
      </c>
      <c r="AB2050">
        <v>-116.986756</v>
      </c>
      <c r="AC2050">
        <v>1</v>
      </c>
      <c r="AD2050" t="s">
        <v>18394</v>
      </c>
      <c r="AE2050">
        <v>1510</v>
      </c>
      <c r="AF2050" t="s">
        <v>19306</v>
      </c>
      <c r="AI2050" t="s">
        <v>18389</v>
      </c>
      <c r="AJ2050" t="s">
        <v>18390</v>
      </c>
      <c r="AK2050" t="s">
        <v>18391</v>
      </c>
      <c r="AL2050">
        <v>92154</v>
      </c>
      <c r="AM2050" t="s">
        <v>18392</v>
      </c>
      <c r="AN2050" t="s">
        <v>18397</v>
      </c>
    </row>
    <row r="2051" spans="1:40" ht="43.2" x14ac:dyDescent="0.3">
      <c r="A2051" t="s">
        <v>9966</v>
      </c>
      <c r="B2051" s="2" t="s">
        <v>15</v>
      </c>
      <c r="C2051" s="3">
        <v>40025</v>
      </c>
      <c r="D2051" t="s">
        <v>193</v>
      </c>
      <c r="E2051" t="s">
        <v>620</v>
      </c>
      <c r="G2051" t="s">
        <v>621</v>
      </c>
      <c r="H2051" s="2" t="s">
        <v>115</v>
      </c>
      <c r="I2051" s="2" t="s">
        <v>46</v>
      </c>
      <c r="J2051" s="1" t="s">
        <v>9967</v>
      </c>
      <c r="K2051" s="1">
        <f t="shared" ref="K2051:N2114" si="144">IFERROR(IF(SEARCH(K$1,$J2051)&gt;0,1),0)</f>
        <v>1</v>
      </c>
      <c r="L2051" s="1">
        <f t="shared" si="144"/>
        <v>0</v>
      </c>
      <c r="M2051" s="1">
        <f t="shared" si="144"/>
        <v>0</v>
      </c>
      <c r="N2051" s="1">
        <f t="shared" si="144"/>
        <v>0</v>
      </c>
      <c r="O2051" s="1">
        <f t="shared" ref="O2051:O2114" si="145">SUM(K2051:N2051)</f>
        <v>1</v>
      </c>
      <c r="P2051" s="1" t="s">
        <v>18346</v>
      </c>
      <c r="Q2051" s="1" t="s">
        <v>18355</v>
      </c>
      <c r="R2051" s="1">
        <v>463</v>
      </c>
      <c r="S2051" s="9">
        <f t="shared" si="143"/>
        <v>345.25909999999999</v>
      </c>
      <c r="T2051" s="3">
        <v>44497</v>
      </c>
      <c r="U2051" s="8" t="s">
        <v>9968</v>
      </c>
      <c r="V2051" s="3">
        <v>44497</v>
      </c>
      <c r="W2051" s="8" t="s">
        <v>9969</v>
      </c>
      <c r="X2051" s="8">
        <v>10.8</v>
      </c>
      <c r="Y2051" s="10">
        <f t="shared" ref="Y2051:Y2114" si="146">X2051*S2051</f>
        <v>3728.79828</v>
      </c>
      <c r="Z2051" s="10">
        <f>IFERROR(INDEX(EFs!B:B,MATCH(P2051,EFs!A:A,0))*Dataset!Y2051/1000,0)</f>
        <v>3.387213961388976</v>
      </c>
      <c r="AA2051">
        <v>32.752831999999998</v>
      </c>
      <c r="AB2051">
        <v>-117.20179</v>
      </c>
      <c r="AC2051">
        <v>1</v>
      </c>
      <c r="AD2051" t="s">
        <v>18387</v>
      </c>
      <c r="AE2051">
        <v>3851</v>
      </c>
      <c r="AF2051" t="s">
        <v>18499</v>
      </c>
      <c r="AI2051" t="s">
        <v>18389</v>
      </c>
      <c r="AJ2051" t="s">
        <v>18390</v>
      </c>
      <c r="AK2051" t="s">
        <v>18391</v>
      </c>
      <c r="AL2051">
        <v>92110</v>
      </c>
      <c r="AM2051" t="s">
        <v>18392</v>
      </c>
      <c r="AN2051" t="s">
        <v>18393</v>
      </c>
    </row>
    <row r="2052" spans="1:40" ht="28.8" x14ac:dyDescent="0.3">
      <c r="A2052" t="s">
        <v>9970</v>
      </c>
      <c r="B2052" s="2" t="s">
        <v>15</v>
      </c>
      <c r="C2052" s="3">
        <v>40025</v>
      </c>
      <c r="D2052" t="s">
        <v>193</v>
      </c>
      <c r="E2052" t="s">
        <v>9971</v>
      </c>
      <c r="G2052" t="s">
        <v>9972</v>
      </c>
      <c r="H2052" s="2" t="s">
        <v>242</v>
      </c>
      <c r="I2052" s="2" t="s">
        <v>164</v>
      </c>
      <c r="J2052" s="1" t="s">
        <v>9973</v>
      </c>
      <c r="K2052" s="1">
        <f t="shared" si="144"/>
        <v>1</v>
      </c>
      <c r="L2052" s="1">
        <f t="shared" si="144"/>
        <v>0</v>
      </c>
      <c r="M2052" s="1">
        <f t="shared" si="144"/>
        <v>0</v>
      </c>
      <c r="N2052" s="1">
        <f t="shared" si="144"/>
        <v>0</v>
      </c>
      <c r="O2052" s="1">
        <f t="shared" si="145"/>
        <v>1</v>
      </c>
      <c r="P2052" s="1" t="s">
        <v>18346</v>
      </c>
      <c r="Q2052" s="1" t="s">
        <v>18355</v>
      </c>
      <c r="R2052" s="1">
        <v>157</v>
      </c>
      <c r="S2052" s="9">
        <f t="shared" ref="S2052:S2115" si="147">IFERROR(IF(Q2052&lt;&gt;"",Q2052,R2052*0.7457),"Unknown")</f>
        <v>117.0749</v>
      </c>
      <c r="T2052" s="8"/>
      <c r="U2052" s="8"/>
      <c r="V2052" s="8"/>
      <c r="W2052" s="8"/>
      <c r="X2052" s="8"/>
      <c r="Y2052" s="10">
        <f t="shared" si="146"/>
        <v>0</v>
      </c>
      <c r="Z2052" s="10">
        <f>IFERROR(INDEX(EFs!B:B,MATCH(P2052,EFs!A:A,0))*Dataset!Y2052/1000,0)</f>
        <v>0</v>
      </c>
      <c r="AA2052">
        <v>33.428649999999998</v>
      </c>
      <c r="AB2052">
        <v>-117.099929</v>
      </c>
      <c r="AC2052">
        <v>1</v>
      </c>
      <c r="AD2052" t="s">
        <v>18387</v>
      </c>
      <c r="AE2052">
        <v>8215</v>
      </c>
      <c r="AF2052" t="s">
        <v>19307</v>
      </c>
      <c r="AI2052" t="s">
        <v>18435</v>
      </c>
      <c r="AJ2052" t="s">
        <v>18390</v>
      </c>
      <c r="AK2052" t="s">
        <v>18391</v>
      </c>
      <c r="AL2052">
        <v>92028</v>
      </c>
      <c r="AM2052" t="s">
        <v>18392</v>
      </c>
      <c r="AN2052" t="s">
        <v>18393</v>
      </c>
    </row>
    <row r="2053" spans="1:40" ht="43.2" x14ac:dyDescent="0.3">
      <c r="A2053" t="s">
        <v>9974</v>
      </c>
      <c r="B2053" s="2" t="s">
        <v>15</v>
      </c>
      <c r="C2053" s="3">
        <v>40025</v>
      </c>
      <c r="D2053" t="s">
        <v>193</v>
      </c>
      <c r="E2053" t="s">
        <v>6279</v>
      </c>
      <c r="G2053" t="s">
        <v>9975</v>
      </c>
      <c r="H2053" s="2" t="s">
        <v>283</v>
      </c>
      <c r="I2053" s="2" t="s">
        <v>46</v>
      </c>
      <c r="J2053" s="1" t="s">
        <v>9976</v>
      </c>
      <c r="K2053" s="1">
        <f t="shared" si="144"/>
        <v>1</v>
      </c>
      <c r="L2053" s="1">
        <f t="shared" si="144"/>
        <v>0</v>
      </c>
      <c r="M2053" s="1">
        <f t="shared" si="144"/>
        <v>0</v>
      </c>
      <c r="N2053" s="1">
        <f t="shared" si="144"/>
        <v>0</v>
      </c>
      <c r="O2053" s="1">
        <f t="shared" si="145"/>
        <v>1</v>
      </c>
      <c r="P2053" s="1" t="s">
        <v>18346</v>
      </c>
      <c r="Q2053" s="1" t="s">
        <v>18355</v>
      </c>
      <c r="R2053" s="1">
        <v>1120</v>
      </c>
      <c r="S2053" s="9">
        <f t="shared" si="147"/>
        <v>835.18400000000008</v>
      </c>
      <c r="T2053" s="3">
        <v>44518</v>
      </c>
      <c r="U2053" s="8" t="s">
        <v>9977</v>
      </c>
      <c r="V2053" s="3">
        <v>44518</v>
      </c>
      <c r="W2053" s="8" t="s">
        <v>9978</v>
      </c>
      <c r="X2053" s="8">
        <v>6.3</v>
      </c>
      <c r="Y2053" s="10">
        <f t="shared" si="146"/>
        <v>5261.6592000000001</v>
      </c>
      <c r="Z2053" s="10">
        <f>IFERROR(INDEX(EFs!B:B,MATCH(P2053,EFs!A:A,0))*Dataset!Y2053/1000,0)</f>
        <v>4.7796539699945235</v>
      </c>
      <c r="AA2053">
        <v>32.832678999999999</v>
      </c>
      <c r="AB2053">
        <v>-117.134573</v>
      </c>
      <c r="AC2053">
        <v>1</v>
      </c>
      <c r="AD2053" t="s">
        <v>18408</v>
      </c>
      <c r="AF2053" t="s">
        <v>18495</v>
      </c>
      <c r="AI2053" t="s">
        <v>18389</v>
      </c>
      <c r="AJ2053" t="s">
        <v>18390</v>
      </c>
      <c r="AK2053" t="s">
        <v>18391</v>
      </c>
      <c r="AL2053">
        <v>92123</v>
      </c>
      <c r="AM2053" t="s">
        <v>18392</v>
      </c>
      <c r="AN2053" t="s">
        <v>18397</v>
      </c>
    </row>
    <row r="2054" spans="1:40" ht="28.8" x14ac:dyDescent="0.3">
      <c r="A2054" t="s">
        <v>9979</v>
      </c>
      <c r="B2054" s="2" t="s">
        <v>15</v>
      </c>
      <c r="C2054" s="3">
        <v>40025</v>
      </c>
      <c r="D2054" t="s">
        <v>193</v>
      </c>
      <c r="E2054" t="s">
        <v>6644</v>
      </c>
      <c r="F2054" t="s">
        <v>27</v>
      </c>
      <c r="G2054" t="s">
        <v>6645</v>
      </c>
      <c r="H2054" s="2" t="s">
        <v>106</v>
      </c>
      <c r="I2054" s="2" t="s">
        <v>107</v>
      </c>
      <c r="J2054" s="1" t="s">
        <v>9980</v>
      </c>
      <c r="K2054" s="1">
        <f t="shared" si="144"/>
        <v>1</v>
      </c>
      <c r="L2054" s="1">
        <f t="shared" si="144"/>
        <v>0</v>
      </c>
      <c r="M2054" s="1">
        <f t="shared" si="144"/>
        <v>0</v>
      </c>
      <c r="N2054" s="1">
        <f t="shared" si="144"/>
        <v>0</v>
      </c>
      <c r="O2054" s="1">
        <f t="shared" si="145"/>
        <v>1</v>
      </c>
      <c r="P2054" s="1" t="s">
        <v>18346</v>
      </c>
      <c r="Q2054" s="1" t="s">
        <v>18355</v>
      </c>
      <c r="R2054" s="1">
        <v>1495</v>
      </c>
      <c r="S2054" s="9">
        <f t="shared" si="147"/>
        <v>1114.8215</v>
      </c>
      <c r="T2054" s="3">
        <v>44456</v>
      </c>
      <c r="U2054" s="8" t="s">
        <v>9981</v>
      </c>
      <c r="V2054" s="3">
        <v>44456</v>
      </c>
      <c r="W2054" s="8" t="s">
        <v>9982</v>
      </c>
      <c r="X2054" s="8">
        <v>10</v>
      </c>
      <c r="Y2054" s="10">
        <f t="shared" si="146"/>
        <v>11148.215</v>
      </c>
      <c r="Z2054" s="10">
        <f>IFERROR(INDEX(EFs!B:B,MATCH(P2054,EFs!A:A,0))*Dataset!Y2054/1000,0)</f>
        <v>10.126959587786015</v>
      </c>
      <c r="AA2054">
        <v>32.809902000000001</v>
      </c>
      <c r="AB2054">
        <v>-117.121403</v>
      </c>
      <c r="AC2054">
        <v>1</v>
      </c>
      <c r="AD2054" t="s">
        <v>18387</v>
      </c>
      <c r="AE2054">
        <v>9606</v>
      </c>
      <c r="AF2054" t="s">
        <v>18556</v>
      </c>
      <c r="AG2054" t="s">
        <v>18510</v>
      </c>
      <c r="AH2054">
        <v>1900</v>
      </c>
      <c r="AI2054" t="s">
        <v>18389</v>
      </c>
      <c r="AJ2054" t="s">
        <v>18390</v>
      </c>
      <c r="AK2054" t="s">
        <v>18391</v>
      </c>
      <c r="AL2054">
        <v>92123</v>
      </c>
      <c r="AM2054" t="s">
        <v>18392</v>
      </c>
      <c r="AN2054" t="s">
        <v>18393</v>
      </c>
    </row>
    <row r="2055" spans="1:40" ht="43.2" x14ac:dyDescent="0.3">
      <c r="A2055" t="s">
        <v>9983</v>
      </c>
      <c r="B2055" s="2" t="s">
        <v>15</v>
      </c>
      <c r="C2055" s="3">
        <v>40025</v>
      </c>
      <c r="D2055" t="s">
        <v>193</v>
      </c>
      <c r="E2055" t="s">
        <v>954</v>
      </c>
      <c r="F2055" t="s">
        <v>72</v>
      </c>
      <c r="G2055" t="s">
        <v>956</v>
      </c>
      <c r="H2055" s="2" t="s">
        <v>957</v>
      </c>
      <c r="I2055" s="2" t="s">
        <v>139</v>
      </c>
      <c r="J2055" s="1" t="s">
        <v>9984</v>
      </c>
      <c r="K2055" s="1">
        <f t="shared" si="144"/>
        <v>1</v>
      </c>
      <c r="L2055" s="1">
        <f t="shared" si="144"/>
        <v>0</v>
      </c>
      <c r="M2055" s="1">
        <f t="shared" si="144"/>
        <v>0</v>
      </c>
      <c r="N2055" s="1">
        <f t="shared" si="144"/>
        <v>0</v>
      </c>
      <c r="O2055" s="1">
        <f t="shared" si="145"/>
        <v>1</v>
      </c>
      <c r="P2055" s="1" t="s">
        <v>18346</v>
      </c>
      <c r="Q2055" s="1" t="s">
        <v>18355</v>
      </c>
      <c r="R2055" s="1">
        <v>64</v>
      </c>
      <c r="S2055" s="9">
        <f t="shared" si="147"/>
        <v>47.724800000000002</v>
      </c>
      <c r="T2055" s="3">
        <v>44562</v>
      </c>
      <c r="U2055" s="8" t="s">
        <v>9985</v>
      </c>
      <c r="V2055" s="3">
        <v>44562</v>
      </c>
      <c r="W2055" s="8" t="s">
        <v>9986</v>
      </c>
      <c r="X2055" s="8">
        <v>3.4</v>
      </c>
      <c r="Y2055" s="10">
        <f t="shared" si="146"/>
        <v>162.26432</v>
      </c>
      <c r="Z2055" s="10">
        <f>IFERROR(INDEX(EFs!B:B,MATCH(P2055,EFs!A:A,0))*Dataset!Y2055/1000,0)</f>
        <v>0.14739975961887875</v>
      </c>
      <c r="AA2055">
        <v>32.879537999999997</v>
      </c>
      <c r="AB2055">
        <v>-117.161181</v>
      </c>
      <c r="AC2055">
        <v>1</v>
      </c>
      <c r="AD2055" t="s">
        <v>18408</v>
      </c>
      <c r="AF2055" t="s">
        <v>18538</v>
      </c>
      <c r="AI2055" t="s">
        <v>18389</v>
      </c>
      <c r="AJ2055" t="s">
        <v>18390</v>
      </c>
      <c r="AK2055" t="s">
        <v>18391</v>
      </c>
      <c r="AL2055">
        <v>92121</v>
      </c>
      <c r="AM2055" t="s">
        <v>18392</v>
      </c>
      <c r="AN2055" t="s">
        <v>18397</v>
      </c>
    </row>
    <row r="2056" spans="1:40" ht="43.2" x14ac:dyDescent="0.3">
      <c r="A2056" t="s">
        <v>9987</v>
      </c>
      <c r="B2056" s="2" t="s">
        <v>15</v>
      </c>
      <c r="C2056" s="3">
        <v>40025</v>
      </c>
      <c r="D2056" t="s">
        <v>193</v>
      </c>
      <c r="E2056" t="s">
        <v>9988</v>
      </c>
      <c r="F2056" t="s">
        <v>9989</v>
      </c>
      <c r="G2056" t="s">
        <v>9990</v>
      </c>
      <c r="H2056" s="2" t="s">
        <v>1436</v>
      </c>
      <c r="I2056" s="2" t="s">
        <v>98</v>
      </c>
      <c r="J2056" s="1" t="s">
        <v>9991</v>
      </c>
      <c r="K2056" s="1">
        <f t="shared" si="144"/>
        <v>1</v>
      </c>
      <c r="L2056" s="1">
        <f t="shared" si="144"/>
        <v>0</v>
      </c>
      <c r="M2056" s="1">
        <f t="shared" si="144"/>
        <v>0</v>
      </c>
      <c r="N2056" s="1">
        <f t="shared" si="144"/>
        <v>0</v>
      </c>
      <c r="O2056" s="1">
        <f t="shared" si="145"/>
        <v>1</v>
      </c>
      <c r="P2056" s="1" t="s">
        <v>18346</v>
      </c>
      <c r="Q2056" s="1">
        <v>157</v>
      </c>
      <c r="R2056" s="1">
        <v>210</v>
      </c>
      <c r="S2056" s="9">
        <f t="shared" si="147"/>
        <v>157</v>
      </c>
      <c r="T2056" s="3">
        <v>44404</v>
      </c>
      <c r="U2056" s="8" t="s">
        <v>9992</v>
      </c>
      <c r="V2056" s="3">
        <v>44404</v>
      </c>
      <c r="W2056" s="8" t="s">
        <v>9993</v>
      </c>
      <c r="X2056" s="8">
        <v>7.2</v>
      </c>
      <c r="Y2056" s="10">
        <f t="shared" si="146"/>
        <v>1130.4000000000001</v>
      </c>
      <c r="Z2056" s="10">
        <f>IFERROR(INDEX(EFs!B:B,MATCH(P2056,EFs!A:A,0))*Dataset!Y2056/1000,0)</f>
        <v>1.0268473578984001</v>
      </c>
      <c r="AA2056">
        <v>33.136074999999998</v>
      </c>
      <c r="AB2056">
        <v>-117.283107</v>
      </c>
      <c r="AC2056">
        <v>1</v>
      </c>
      <c r="AD2056" t="s">
        <v>18387</v>
      </c>
      <c r="AE2056">
        <v>1890</v>
      </c>
      <c r="AF2056" t="s">
        <v>18580</v>
      </c>
      <c r="AI2056" t="s">
        <v>18509</v>
      </c>
      <c r="AJ2056" t="s">
        <v>18390</v>
      </c>
      <c r="AK2056" t="s">
        <v>18391</v>
      </c>
      <c r="AL2056">
        <v>92008</v>
      </c>
      <c r="AM2056" t="s">
        <v>18392</v>
      </c>
      <c r="AN2056" t="s">
        <v>18393</v>
      </c>
    </row>
    <row r="2057" spans="1:40" ht="43.2" x14ac:dyDescent="0.3">
      <c r="A2057" t="s">
        <v>9994</v>
      </c>
      <c r="B2057" s="2" t="s">
        <v>15</v>
      </c>
      <c r="C2057" s="3">
        <v>40025</v>
      </c>
      <c r="D2057" t="s">
        <v>193</v>
      </c>
      <c r="E2057" t="s">
        <v>9995</v>
      </c>
      <c r="F2057" t="s">
        <v>27</v>
      </c>
      <c r="G2057" t="s">
        <v>9996</v>
      </c>
      <c r="H2057" s="2" t="s">
        <v>138</v>
      </c>
      <c r="I2057" s="2" t="s">
        <v>139</v>
      </c>
      <c r="J2057" s="1" t="s">
        <v>9997</v>
      </c>
      <c r="K2057" s="1">
        <f t="shared" si="144"/>
        <v>1</v>
      </c>
      <c r="L2057" s="1">
        <f t="shared" si="144"/>
        <v>0</v>
      </c>
      <c r="M2057" s="1">
        <f t="shared" si="144"/>
        <v>0</v>
      </c>
      <c r="N2057" s="1">
        <f t="shared" si="144"/>
        <v>0</v>
      </c>
      <c r="O2057" s="1">
        <f t="shared" si="145"/>
        <v>1</v>
      </c>
      <c r="P2057" s="1" t="s">
        <v>18346</v>
      </c>
      <c r="Q2057" s="1">
        <v>300</v>
      </c>
      <c r="R2057" s="1">
        <v>453</v>
      </c>
      <c r="S2057" s="9">
        <f t="shared" si="147"/>
        <v>300</v>
      </c>
      <c r="T2057" s="3">
        <v>44562</v>
      </c>
      <c r="U2057" s="8" t="s">
        <v>1690</v>
      </c>
      <c r="V2057" s="3">
        <v>44562</v>
      </c>
      <c r="W2057" s="8" t="s">
        <v>1649</v>
      </c>
      <c r="X2057" s="8">
        <v>1</v>
      </c>
      <c r="Y2057" s="10">
        <f t="shared" si="146"/>
        <v>300</v>
      </c>
      <c r="Z2057" s="10">
        <f>IFERROR(INDEX(EFs!B:B,MATCH(P2057,EFs!A:A,0))*Dataset!Y2057/1000,0)</f>
        <v>0.27251787630000002</v>
      </c>
      <c r="AA2057">
        <v>32.834026999999999</v>
      </c>
      <c r="AB2057">
        <v>-116.754203</v>
      </c>
      <c r="AC2057">
        <v>1</v>
      </c>
      <c r="AD2057" t="s">
        <v>18387</v>
      </c>
      <c r="AE2057">
        <v>2751</v>
      </c>
      <c r="AF2057" t="s">
        <v>19223</v>
      </c>
      <c r="AI2057" t="s">
        <v>18418</v>
      </c>
      <c r="AJ2057" t="s">
        <v>18390</v>
      </c>
      <c r="AK2057" t="s">
        <v>18391</v>
      </c>
      <c r="AL2057">
        <v>91901</v>
      </c>
      <c r="AM2057" t="s">
        <v>18392</v>
      </c>
      <c r="AN2057" t="s">
        <v>18393</v>
      </c>
    </row>
    <row r="2058" spans="1:40" ht="57.6" x14ac:dyDescent="0.3">
      <c r="A2058" t="s">
        <v>9998</v>
      </c>
      <c r="B2058" s="2" t="s">
        <v>15</v>
      </c>
      <c r="C2058" s="3">
        <v>40025</v>
      </c>
      <c r="D2058" t="s">
        <v>193</v>
      </c>
      <c r="E2058" t="s">
        <v>9999</v>
      </c>
      <c r="F2058" t="s">
        <v>10000</v>
      </c>
      <c r="G2058" t="s">
        <v>10001</v>
      </c>
      <c r="H2058" s="2" t="s">
        <v>235</v>
      </c>
      <c r="I2058" s="2" t="s">
        <v>236</v>
      </c>
      <c r="J2058" s="1" t="s">
        <v>10002</v>
      </c>
      <c r="K2058" s="1">
        <f t="shared" si="144"/>
        <v>1</v>
      </c>
      <c r="L2058" s="1">
        <f t="shared" si="144"/>
        <v>0</v>
      </c>
      <c r="M2058" s="1">
        <f t="shared" si="144"/>
        <v>0</v>
      </c>
      <c r="N2058" s="1">
        <f t="shared" si="144"/>
        <v>0</v>
      </c>
      <c r="O2058" s="1">
        <f t="shared" si="145"/>
        <v>1</v>
      </c>
      <c r="P2058" s="1" t="s">
        <v>18346</v>
      </c>
      <c r="Q2058" s="1">
        <v>26</v>
      </c>
      <c r="R2058" s="1">
        <v>64</v>
      </c>
      <c r="S2058" s="9">
        <f t="shared" si="147"/>
        <v>26</v>
      </c>
      <c r="T2058" s="3">
        <v>44561</v>
      </c>
      <c r="U2058" s="8" t="s">
        <v>10003</v>
      </c>
      <c r="V2058" s="3">
        <v>44797</v>
      </c>
      <c r="W2058" s="8" t="s">
        <v>3178</v>
      </c>
      <c r="X2058" s="8">
        <v>25.6</v>
      </c>
      <c r="Y2058" s="10">
        <f t="shared" si="146"/>
        <v>665.6</v>
      </c>
      <c r="Z2058" s="10">
        <f>IFERROR(INDEX(EFs!B:B,MATCH(P2058,EFs!A:A,0))*Dataset!Y2058/1000,0)</f>
        <v>0.6046263282176001</v>
      </c>
      <c r="AA2058">
        <v>32.770511999999997</v>
      </c>
      <c r="AB2058">
        <v>-117.164675</v>
      </c>
      <c r="AC2058">
        <v>1</v>
      </c>
      <c r="AD2058" t="s">
        <v>18387</v>
      </c>
      <c r="AE2058">
        <v>7084</v>
      </c>
      <c r="AF2058" t="s">
        <v>18770</v>
      </c>
      <c r="AI2058" t="s">
        <v>18389</v>
      </c>
      <c r="AJ2058" t="s">
        <v>18390</v>
      </c>
      <c r="AK2058" t="s">
        <v>18391</v>
      </c>
      <c r="AL2058">
        <v>92108</v>
      </c>
      <c r="AM2058" t="s">
        <v>18392</v>
      </c>
      <c r="AN2058" t="s">
        <v>18393</v>
      </c>
    </row>
    <row r="2059" spans="1:40" ht="57.6" x14ac:dyDescent="0.3">
      <c r="A2059" t="s">
        <v>10004</v>
      </c>
      <c r="B2059" s="2" t="s">
        <v>15</v>
      </c>
      <c r="C2059" s="3">
        <v>40025</v>
      </c>
      <c r="D2059" t="s">
        <v>193</v>
      </c>
      <c r="E2059" t="s">
        <v>10005</v>
      </c>
      <c r="F2059" t="s">
        <v>72</v>
      </c>
      <c r="G2059" t="s">
        <v>10006</v>
      </c>
      <c r="H2059" s="2" t="s">
        <v>45</v>
      </c>
      <c r="I2059" s="2" t="s">
        <v>46</v>
      </c>
      <c r="J2059" s="1" t="s">
        <v>10007</v>
      </c>
      <c r="K2059" s="1">
        <f t="shared" si="144"/>
        <v>0</v>
      </c>
      <c r="L2059" s="1">
        <f t="shared" si="144"/>
        <v>0</v>
      </c>
      <c r="M2059" s="1">
        <f t="shared" si="144"/>
        <v>1</v>
      </c>
      <c r="N2059" s="1">
        <f t="shared" si="144"/>
        <v>0</v>
      </c>
      <c r="O2059" s="1">
        <f t="shared" si="145"/>
        <v>1</v>
      </c>
      <c r="P2059" s="1" t="s">
        <v>18348</v>
      </c>
      <c r="Q2059" s="1">
        <v>100</v>
      </c>
      <c r="R2059" s="1">
        <v>147</v>
      </c>
      <c r="S2059" s="9">
        <f t="shared" si="147"/>
        <v>100</v>
      </c>
      <c r="T2059" s="3">
        <v>44725</v>
      </c>
      <c r="U2059" s="8" t="s">
        <v>10008</v>
      </c>
      <c r="V2059" s="3">
        <v>44725</v>
      </c>
      <c r="W2059" s="8" t="s">
        <v>10009</v>
      </c>
      <c r="X2059" s="8">
        <v>14.6</v>
      </c>
      <c r="Y2059" s="10">
        <f t="shared" si="146"/>
        <v>1460</v>
      </c>
      <c r="Z2059" s="10">
        <f>IFERROR(INDEX(EFs!B:B,MATCH(P2059,EFs!A:A,0))*Dataset!Y2059/1000,0)</f>
        <v>1.0603333497399998</v>
      </c>
      <c r="AA2059">
        <v>32.789090999999999</v>
      </c>
      <c r="AB2059">
        <v>-117.251842</v>
      </c>
      <c r="AC2059">
        <v>1</v>
      </c>
      <c r="AD2059" t="s">
        <v>18387</v>
      </c>
      <c r="AE2059">
        <v>998</v>
      </c>
      <c r="AF2059" t="s">
        <v>19308</v>
      </c>
      <c r="AI2059" t="s">
        <v>18389</v>
      </c>
      <c r="AJ2059" t="s">
        <v>18390</v>
      </c>
      <c r="AK2059" t="s">
        <v>18391</v>
      </c>
      <c r="AL2059">
        <v>92109</v>
      </c>
      <c r="AM2059" t="s">
        <v>18392</v>
      </c>
      <c r="AN2059" t="s">
        <v>18393</v>
      </c>
    </row>
    <row r="2060" spans="1:40" ht="43.2" x14ac:dyDescent="0.3">
      <c r="A2060" t="s">
        <v>10010</v>
      </c>
      <c r="B2060" s="2" t="s">
        <v>15</v>
      </c>
      <c r="C2060" s="3">
        <v>40025</v>
      </c>
      <c r="D2060" t="s">
        <v>193</v>
      </c>
      <c r="E2060" t="s">
        <v>10011</v>
      </c>
      <c r="F2060" t="s">
        <v>10012</v>
      </c>
      <c r="G2060" t="s">
        <v>10013</v>
      </c>
      <c r="H2060" s="2" t="s">
        <v>431</v>
      </c>
      <c r="I2060" s="2" t="s">
        <v>53</v>
      </c>
      <c r="J2060" s="1" t="s">
        <v>10014</v>
      </c>
      <c r="K2060" s="1">
        <f t="shared" si="144"/>
        <v>1</v>
      </c>
      <c r="L2060" s="1">
        <f t="shared" si="144"/>
        <v>0</v>
      </c>
      <c r="M2060" s="1">
        <f t="shared" si="144"/>
        <v>0</v>
      </c>
      <c r="N2060" s="1">
        <f t="shared" si="144"/>
        <v>0</v>
      </c>
      <c r="O2060" s="1">
        <f t="shared" si="145"/>
        <v>1</v>
      </c>
      <c r="P2060" s="1" t="s">
        <v>18346</v>
      </c>
      <c r="Q2060" s="1">
        <v>80</v>
      </c>
      <c r="R2060" s="1">
        <v>145</v>
      </c>
      <c r="S2060" s="9">
        <f t="shared" si="147"/>
        <v>80</v>
      </c>
      <c r="T2060" s="3">
        <v>44663</v>
      </c>
      <c r="U2060" s="8" t="s">
        <v>4393</v>
      </c>
      <c r="V2060" s="3">
        <v>44663</v>
      </c>
      <c r="W2060" s="8" t="s">
        <v>5590</v>
      </c>
      <c r="X2060" s="8">
        <v>2.9</v>
      </c>
      <c r="Y2060" s="10">
        <f t="shared" si="146"/>
        <v>232</v>
      </c>
      <c r="Z2060" s="10">
        <f>IFERROR(INDEX(EFs!B:B,MATCH(P2060,EFs!A:A,0))*Dataset!Y2060/1000,0)</f>
        <v>0.210747157672</v>
      </c>
      <c r="AA2060">
        <v>33.209578999999998</v>
      </c>
      <c r="AB2060">
        <v>-117.170462</v>
      </c>
      <c r="AC2060">
        <v>0.9</v>
      </c>
      <c r="AD2060" t="s">
        <v>18394</v>
      </c>
      <c r="AE2060">
        <v>3566</v>
      </c>
      <c r="AF2060" t="s">
        <v>19230</v>
      </c>
      <c r="AI2060" t="s">
        <v>18466</v>
      </c>
      <c r="AJ2060" t="s">
        <v>18390</v>
      </c>
      <c r="AK2060" t="s">
        <v>18391</v>
      </c>
      <c r="AL2060">
        <v>92069</v>
      </c>
      <c r="AM2060" t="s">
        <v>18392</v>
      </c>
      <c r="AN2060" t="s">
        <v>18397</v>
      </c>
    </row>
    <row r="2061" spans="1:40" ht="72" x14ac:dyDescent="0.3">
      <c r="A2061" t="s">
        <v>10015</v>
      </c>
      <c r="B2061" s="2" t="s">
        <v>15</v>
      </c>
      <c r="C2061" s="3">
        <v>40025</v>
      </c>
      <c r="D2061" t="s">
        <v>193</v>
      </c>
      <c r="E2061" t="s">
        <v>10016</v>
      </c>
      <c r="F2061" t="s">
        <v>72</v>
      </c>
      <c r="G2061" t="s">
        <v>10017</v>
      </c>
      <c r="H2061" s="2" t="s">
        <v>106</v>
      </c>
      <c r="I2061" s="2" t="s">
        <v>107</v>
      </c>
      <c r="J2061" s="1" t="s">
        <v>10018</v>
      </c>
      <c r="K2061" s="1">
        <f t="shared" si="144"/>
        <v>1</v>
      </c>
      <c r="L2061" s="1">
        <f t="shared" si="144"/>
        <v>0</v>
      </c>
      <c r="M2061" s="1">
        <f t="shared" si="144"/>
        <v>0</v>
      </c>
      <c r="N2061" s="1">
        <f t="shared" si="144"/>
        <v>0</v>
      </c>
      <c r="O2061" s="1">
        <f t="shared" si="145"/>
        <v>1</v>
      </c>
      <c r="P2061" s="1" t="s">
        <v>18346</v>
      </c>
      <c r="Q2061" s="1">
        <v>915</v>
      </c>
      <c r="R2061" s="1">
        <v>1495</v>
      </c>
      <c r="S2061" s="9">
        <f t="shared" si="147"/>
        <v>915</v>
      </c>
      <c r="T2061" s="3">
        <v>44489</v>
      </c>
      <c r="U2061" s="8" t="s">
        <v>10019</v>
      </c>
      <c r="V2061" s="3">
        <v>44489</v>
      </c>
      <c r="W2061" s="8" t="s">
        <v>10020</v>
      </c>
      <c r="X2061" s="8">
        <v>10.69</v>
      </c>
      <c r="Y2061" s="10">
        <f t="shared" si="146"/>
        <v>9781.35</v>
      </c>
      <c r="Z2061" s="10">
        <f>IFERROR(INDEX(EFs!B:B,MATCH(P2061,EFs!A:A,0))*Dataset!Y2061/1000,0)</f>
        <v>8.8853090978233507</v>
      </c>
      <c r="AA2061">
        <v>32.825606999999998</v>
      </c>
      <c r="AB2061">
        <v>-117.134218</v>
      </c>
      <c r="AC2061">
        <v>1</v>
      </c>
      <c r="AD2061" t="s">
        <v>18387</v>
      </c>
      <c r="AE2061">
        <v>9001</v>
      </c>
      <c r="AF2061" t="s">
        <v>18803</v>
      </c>
      <c r="AI2061" t="s">
        <v>18389</v>
      </c>
      <c r="AJ2061" t="s">
        <v>18390</v>
      </c>
      <c r="AK2061" t="s">
        <v>18391</v>
      </c>
      <c r="AL2061">
        <v>92123</v>
      </c>
      <c r="AM2061" t="s">
        <v>18392</v>
      </c>
      <c r="AN2061" t="s">
        <v>18393</v>
      </c>
    </row>
    <row r="2062" spans="1:40" ht="43.2" x14ac:dyDescent="0.3">
      <c r="A2062" t="s">
        <v>10021</v>
      </c>
      <c r="B2062" s="2" t="s">
        <v>15</v>
      </c>
      <c r="C2062" s="3">
        <v>40025</v>
      </c>
      <c r="D2062" t="s">
        <v>193</v>
      </c>
      <c r="E2062" t="s">
        <v>10022</v>
      </c>
      <c r="F2062" t="s">
        <v>10023</v>
      </c>
      <c r="G2062" t="s">
        <v>10024</v>
      </c>
      <c r="H2062" s="2" t="s">
        <v>397</v>
      </c>
      <c r="I2062" s="2" t="s">
        <v>75</v>
      </c>
      <c r="J2062" s="1" t="s">
        <v>10025</v>
      </c>
      <c r="K2062" s="1">
        <f t="shared" si="144"/>
        <v>1</v>
      </c>
      <c r="L2062" s="1">
        <f t="shared" si="144"/>
        <v>0</v>
      </c>
      <c r="M2062" s="1">
        <f t="shared" si="144"/>
        <v>0</v>
      </c>
      <c r="N2062" s="1">
        <f t="shared" si="144"/>
        <v>0</v>
      </c>
      <c r="O2062" s="1">
        <f t="shared" si="145"/>
        <v>1</v>
      </c>
      <c r="P2062" s="1" t="s">
        <v>18346</v>
      </c>
      <c r="Q2062" s="1" t="s">
        <v>18355</v>
      </c>
      <c r="R2062" s="1">
        <v>153</v>
      </c>
      <c r="S2062" s="9">
        <f t="shared" si="147"/>
        <v>114.0921</v>
      </c>
      <c r="T2062" s="8"/>
      <c r="U2062" s="8"/>
      <c r="V2062" s="8"/>
      <c r="W2062" s="8"/>
      <c r="X2062" s="8"/>
      <c r="Y2062" s="10">
        <f t="shared" si="146"/>
        <v>0</v>
      </c>
      <c r="Z2062" s="10">
        <f>IFERROR(INDEX(EFs!B:B,MATCH(P2062,EFs!A:A,0))*Dataset!Y2062/1000,0)</f>
        <v>0</v>
      </c>
      <c r="AA2062">
        <v>33.098761000000003</v>
      </c>
      <c r="AB2062">
        <v>-117.200504</v>
      </c>
      <c r="AC2062">
        <v>0.7</v>
      </c>
      <c r="AD2062" t="s">
        <v>18408</v>
      </c>
      <c r="AF2062" t="s">
        <v>18939</v>
      </c>
      <c r="AI2062" t="s">
        <v>18466</v>
      </c>
      <c r="AJ2062" t="s">
        <v>18390</v>
      </c>
      <c r="AK2062" t="s">
        <v>18391</v>
      </c>
      <c r="AL2062">
        <v>92078</v>
      </c>
      <c r="AM2062" t="s">
        <v>18392</v>
      </c>
      <c r="AN2062" t="s">
        <v>18397</v>
      </c>
    </row>
    <row r="2063" spans="1:40" ht="28.8" x14ac:dyDescent="0.3">
      <c r="A2063" t="s">
        <v>10026</v>
      </c>
      <c r="B2063" s="2" t="s">
        <v>15</v>
      </c>
      <c r="C2063" s="3">
        <v>40025</v>
      </c>
      <c r="D2063" t="s">
        <v>193</v>
      </c>
      <c r="E2063" t="s">
        <v>2643</v>
      </c>
      <c r="G2063" t="s">
        <v>10027</v>
      </c>
      <c r="H2063" s="2" t="s">
        <v>10028</v>
      </c>
      <c r="I2063" s="2" t="s">
        <v>20</v>
      </c>
      <c r="J2063" s="1" t="s">
        <v>10029</v>
      </c>
      <c r="K2063" s="1">
        <f t="shared" si="144"/>
        <v>1</v>
      </c>
      <c r="L2063" s="1">
        <f t="shared" si="144"/>
        <v>0</v>
      </c>
      <c r="M2063" s="1">
        <f t="shared" si="144"/>
        <v>0</v>
      </c>
      <c r="N2063" s="1">
        <f t="shared" si="144"/>
        <v>0</v>
      </c>
      <c r="O2063" s="1">
        <f t="shared" si="145"/>
        <v>1</v>
      </c>
      <c r="P2063" s="1" t="s">
        <v>18346</v>
      </c>
      <c r="Q2063" s="1" t="s">
        <v>18355</v>
      </c>
      <c r="R2063" s="1">
        <v>1528</v>
      </c>
      <c r="S2063" s="9">
        <f t="shared" si="147"/>
        <v>1139.4295999999999</v>
      </c>
      <c r="T2063" s="3">
        <v>44454</v>
      </c>
      <c r="U2063" s="8" t="s">
        <v>10030</v>
      </c>
      <c r="V2063" s="3">
        <v>44561</v>
      </c>
      <c r="W2063" s="8" t="s">
        <v>10030</v>
      </c>
      <c r="X2063" s="8">
        <v>0</v>
      </c>
      <c r="Y2063" s="10">
        <f t="shared" si="146"/>
        <v>0</v>
      </c>
      <c r="Z2063" s="10">
        <f>IFERROR(INDEX(EFs!B:B,MATCH(P2063,EFs!A:A,0))*Dataset!Y2063/1000,0)</f>
        <v>0</v>
      </c>
      <c r="AA2063">
        <v>32.729320000000001</v>
      </c>
      <c r="AB2063">
        <v>-117.207252</v>
      </c>
      <c r="AC2063">
        <v>1</v>
      </c>
      <c r="AD2063" t="s">
        <v>18394</v>
      </c>
      <c r="AE2063">
        <v>3901</v>
      </c>
      <c r="AF2063" t="s">
        <v>18598</v>
      </c>
      <c r="AI2063" t="s">
        <v>18389</v>
      </c>
      <c r="AJ2063" t="s">
        <v>18390</v>
      </c>
      <c r="AK2063" t="s">
        <v>18391</v>
      </c>
      <c r="AL2063">
        <v>92101</v>
      </c>
      <c r="AM2063" t="s">
        <v>18392</v>
      </c>
      <c r="AN2063" t="s">
        <v>18397</v>
      </c>
    </row>
    <row r="2064" spans="1:40" ht="57.6" x14ac:dyDescent="0.3">
      <c r="A2064" t="s">
        <v>10031</v>
      </c>
      <c r="B2064" s="2" t="s">
        <v>15</v>
      </c>
      <c r="C2064" s="3">
        <v>40025</v>
      </c>
      <c r="D2064" t="s">
        <v>193</v>
      </c>
      <c r="E2064" t="s">
        <v>10032</v>
      </c>
      <c r="F2064" t="s">
        <v>10033</v>
      </c>
      <c r="G2064" t="s">
        <v>10034</v>
      </c>
      <c r="H2064" s="2" t="s">
        <v>949</v>
      </c>
      <c r="I2064" s="2" t="s">
        <v>75</v>
      </c>
      <c r="J2064" s="1" t="s">
        <v>10035</v>
      </c>
      <c r="K2064" s="1">
        <f t="shared" si="144"/>
        <v>1</v>
      </c>
      <c r="L2064" s="1">
        <f t="shared" si="144"/>
        <v>0</v>
      </c>
      <c r="M2064" s="1">
        <f t="shared" si="144"/>
        <v>0</v>
      </c>
      <c r="N2064" s="1">
        <f t="shared" si="144"/>
        <v>0</v>
      </c>
      <c r="O2064" s="1">
        <f t="shared" si="145"/>
        <v>1</v>
      </c>
      <c r="P2064" s="1" t="s">
        <v>18346</v>
      </c>
      <c r="Q2064" s="1">
        <v>250</v>
      </c>
      <c r="R2064" s="1">
        <v>399</v>
      </c>
      <c r="S2064" s="9">
        <f t="shared" si="147"/>
        <v>250</v>
      </c>
      <c r="T2064" s="8"/>
      <c r="U2064" s="8"/>
      <c r="V2064" s="8"/>
      <c r="W2064" s="8"/>
      <c r="X2064" s="8"/>
      <c r="Y2064" s="10">
        <f t="shared" si="146"/>
        <v>0</v>
      </c>
      <c r="Z2064" s="10">
        <f>IFERROR(INDEX(EFs!B:B,MATCH(P2064,EFs!A:A,0))*Dataset!Y2064/1000,0)</f>
        <v>0</v>
      </c>
      <c r="AA2064">
        <v>33.121648</v>
      </c>
      <c r="AB2064">
        <v>-117.26787</v>
      </c>
      <c r="AC2064">
        <v>1</v>
      </c>
      <c r="AD2064" t="s">
        <v>18387</v>
      </c>
      <c r="AE2064">
        <v>6305</v>
      </c>
      <c r="AF2064" t="s">
        <v>18484</v>
      </c>
      <c r="AI2064" t="s">
        <v>18509</v>
      </c>
      <c r="AJ2064" t="s">
        <v>18390</v>
      </c>
      <c r="AK2064" t="s">
        <v>18391</v>
      </c>
      <c r="AL2064">
        <v>92011</v>
      </c>
      <c r="AM2064" t="s">
        <v>18392</v>
      </c>
      <c r="AN2064" t="s">
        <v>18393</v>
      </c>
    </row>
    <row r="2065" spans="1:40" ht="28.8" x14ac:dyDescent="0.3">
      <c r="A2065" t="s">
        <v>10036</v>
      </c>
      <c r="B2065" s="2" t="s">
        <v>15</v>
      </c>
      <c r="C2065" s="3">
        <v>40025</v>
      </c>
      <c r="D2065" t="s">
        <v>25</v>
      </c>
      <c r="E2065" t="s">
        <v>7934</v>
      </c>
      <c r="G2065" t="s">
        <v>10037</v>
      </c>
      <c r="H2065" s="2" t="s">
        <v>627</v>
      </c>
      <c r="I2065" s="2" t="s">
        <v>306</v>
      </c>
      <c r="J2065" s="1" t="s">
        <v>10038</v>
      </c>
      <c r="K2065" s="1">
        <f t="shared" si="144"/>
        <v>1</v>
      </c>
      <c r="L2065" s="1">
        <f t="shared" si="144"/>
        <v>0</v>
      </c>
      <c r="M2065" s="1">
        <f t="shared" si="144"/>
        <v>0</v>
      </c>
      <c r="N2065" s="1">
        <f t="shared" si="144"/>
        <v>0</v>
      </c>
      <c r="O2065" s="1">
        <f t="shared" si="145"/>
        <v>1</v>
      </c>
      <c r="P2065" s="1" t="s">
        <v>18346</v>
      </c>
      <c r="Q2065" s="1" t="s">
        <v>18355</v>
      </c>
      <c r="R2065" s="1">
        <v>749</v>
      </c>
      <c r="S2065" s="9">
        <f t="shared" si="147"/>
        <v>558.52930000000003</v>
      </c>
      <c r="T2065" s="3">
        <v>44706</v>
      </c>
      <c r="U2065" s="8" t="s">
        <v>10039</v>
      </c>
      <c r="V2065" s="3">
        <v>44706</v>
      </c>
      <c r="W2065" s="8" t="s">
        <v>1082</v>
      </c>
      <c r="X2065" s="8">
        <v>2</v>
      </c>
      <c r="Y2065" s="10">
        <f t="shared" si="146"/>
        <v>1117.0586000000001</v>
      </c>
      <c r="Z2065" s="10">
        <f>IFERROR(INDEX(EFs!B:B,MATCH(P2065,EFs!A:A,0))*Dataset!Y2065/1000,0)</f>
        <v>1.0147281245821707</v>
      </c>
      <c r="AA2065">
        <v>32.804412999999997</v>
      </c>
      <c r="AB2065">
        <v>-116.869463</v>
      </c>
      <c r="AC2065">
        <v>0.9</v>
      </c>
      <c r="AD2065" t="s">
        <v>18408</v>
      </c>
      <c r="AF2065" t="s">
        <v>19170</v>
      </c>
      <c r="AI2065" t="s">
        <v>18449</v>
      </c>
      <c r="AJ2065" t="s">
        <v>18390</v>
      </c>
      <c r="AK2065" t="s">
        <v>18391</v>
      </c>
      <c r="AL2065">
        <v>92021</v>
      </c>
      <c r="AM2065" t="s">
        <v>18392</v>
      </c>
      <c r="AN2065" t="s">
        <v>18397</v>
      </c>
    </row>
    <row r="2066" spans="1:40" ht="28.8" x14ac:dyDescent="0.3">
      <c r="A2066" t="s">
        <v>10040</v>
      </c>
      <c r="B2066" s="2" t="s">
        <v>15</v>
      </c>
      <c r="C2066" s="3">
        <v>40025</v>
      </c>
      <c r="D2066" t="s">
        <v>193</v>
      </c>
      <c r="E2066" t="s">
        <v>9179</v>
      </c>
      <c r="F2066" t="s">
        <v>6773</v>
      </c>
      <c r="G2066" t="s">
        <v>10041</v>
      </c>
      <c r="H2066" s="2" t="s">
        <v>781</v>
      </c>
      <c r="I2066" s="2" t="s">
        <v>782</v>
      </c>
      <c r="J2066" s="1" t="s">
        <v>10042</v>
      </c>
      <c r="K2066" s="1">
        <f t="shared" si="144"/>
        <v>1</v>
      </c>
      <c r="L2066" s="1">
        <f t="shared" si="144"/>
        <v>0</v>
      </c>
      <c r="M2066" s="1">
        <f t="shared" si="144"/>
        <v>0</v>
      </c>
      <c r="N2066" s="1">
        <f t="shared" si="144"/>
        <v>0</v>
      </c>
      <c r="O2066" s="1">
        <f t="shared" si="145"/>
        <v>1</v>
      </c>
      <c r="P2066" s="1" t="s">
        <v>18346</v>
      </c>
      <c r="Q2066" s="1" t="s">
        <v>18355</v>
      </c>
      <c r="R2066" s="1">
        <v>480</v>
      </c>
      <c r="S2066" s="9">
        <f t="shared" si="147"/>
        <v>357.93600000000004</v>
      </c>
      <c r="T2066" s="3">
        <v>44441</v>
      </c>
      <c r="U2066" s="8" t="s">
        <v>10043</v>
      </c>
      <c r="V2066" s="3">
        <v>44441</v>
      </c>
      <c r="W2066" s="8" t="s">
        <v>10044</v>
      </c>
      <c r="X2066" s="8">
        <v>4.3</v>
      </c>
      <c r="Y2066" s="10">
        <f t="shared" si="146"/>
        <v>1539.1248000000001</v>
      </c>
      <c r="Z2066" s="10">
        <f>IFERROR(INDEX(EFs!B:B,MATCH(P2066,EFs!A:A,0))*Dataset!Y2066/1000,0)</f>
        <v>1.3981300728555408</v>
      </c>
      <c r="AA2066">
        <v>32.890911000000003</v>
      </c>
      <c r="AB2066">
        <v>-117.187692</v>
      </c>
      <c r="AC2066">
        <v>1</v>
      </c>
      <c r="AD2066" t="s">
        <v>18387</v>
      </c>
      <c r="AE2066">
        <v>6118</v>
      </c>
      <c r="AF2066" t="s">
        <v>18631</v>
      </c>
      <c r="AI2066" t="s">
        <v>18389</v>
      </c>
      <c r="AJ2066" t="s">
        <v>18390</v>
      </c>
      <c r="AK2066" t="s">
        <v>18391</v>
      </c>
      <c r="AL2066">
        <v>92121</v>
      </c>
      <c r="AM2066" t="s">
        <v>18392</v>
      </c>
      <c r="AN2066" t="s">
        <v>18393</v>
      </c>
    </row>
    <row r="2067" spans="1:40" ht="57.6" x14ac:dyDescent="0.3">
      <c r="A2067" t="s">
        <v>10045</v>
      </c>
      <c r="B2067" s="2" t="s">
        <v>15</v>
      </c>
      <c r="C2067" s="3">
        <v>40025</v>
      </c>
      <c r="D2067" t="s">
        <v>16</v>
      </c>
      <c r="E2067" t="s">
        <v>7473</v>
      </c>
      <c r="G2067" t="s">
        <v>10046</v>
      </c>
      <c r="H2067" s="2" t="s">
        <v>457</v>
      </c>
      <c r="I2067" s="2" t="s">
        <v>328</v>
      </c>
      <c r="J2067" s="1" t="s">
        <v>10047</v>
      </c>
      <c r="K2067" s="1">
        <f t="shared" si="144"/>
        <v>0</v>
      </c>
      <c r="L2067" s="1">
        <f t="shared" si="144"/>
        <v>0</v>
      </c>
      <c r="M2067" s="1">
        <f t="shared" si="144"/>
        <v>1</v>
      </c>
      <c r="N2067" s="1">
        <f t="shared" si="144"/>
        <v>0</v>
      </c>
      <c r="O2067" s="1">
        <f t="shared" si="145"/>
        <v>1</v>
      </c>
      <c r="P2067" s="1" t="s">
        <v>18348</v>
      </c>
      <c r="Q2067" s="1">
        <v>45</v>
      </c>
      <c r="R2067" s="1">
        <v>92</v>
      </c>
      <c r="S2067" s="9">
        <f t="shared" si="147"/>
        <v>45</v>
      </c>
      <c r="T2067" s="3">
        <v>44321</v>
      </c>
      <c r="U2067" s="8" t="s">
        <v>5381</v>
      </c>
      <c r="V2067" s="3">
        <v>44727</v>
      </c>
      <c r="W2067" s="8" t="s">
        <v>10048</v>
      </c>
      <c r="X2067" s="8">
        <v>30.2</v>
      </c>
      <c r="Y2067" s="10">
        <f t="shared" si="146"/>
        <v>1359</v>
      </c>
      <c r="Z2067" s="10">
        <f>IFERROR(INDEX(EFs!B:B,MATCH(P2067,EFs!A:A,0))*Dataset!Y2067/1000,0)</f>
        <v>0.98698152212099988</v>
      </c>
      <c r="AA2067">
        <v>32.619635000000002</v>
      </c>
      <c r="AB2067">
        <v>-116.96117099999999</v>
      </c>
      <c r="AC2067">
        <v>1</v>
      </c>
      <c r="AD2067" t="s">
        <v>18387</v>
      </c>
      <c r="AE2067">
        <v>1745</v>
      </c>
      <c r="AF2067" t="s">
        <v>18477</v>
      </c>
      <c r="AI2067" t="s">
        <v>18406</v>
      </c>
      <c r="AJ2067" t="s">
        <v>18390</v>
      </c>
      <c r="AK2067" t="s">
        <v>18391</v>
      </c>
      <c r="AL2067">
        <v>91915</v>
      </c>
      <c r="AM2067" t="s">
        <v>18392</v>
      </c>
      <c r="AN2067" t="s">
        <v>18407</v>
      </c>
    </row>
    <row r="2068" spans="1:40" ht="43.2" x14ac:dyDescent="0.3">
      <c r="A2068" t="s">
        <v>10049</v>
      </c>
      <c r="B2068" s="2" t="s">
        <v>15</v>
      </c>
      <c r="C2068" s="3">
        <v>40025</v>
      </c>
      <c r="D2068" t="s">
        <v>193</v>
      </c>
      <c r="E2068" t="s">
        <v>10050</v>
      </c>
      <c r="F2068" t="s">
        <v>10051</v>
      </c>
      <c r="G2068" t="s">
        <v>10052</v>
      </c>
      <c r="H2068" s="2" t="s">
        <v>431</v>
      </c>
      <c r="I2068" s="2" t="s">
        <v>53</v>
      </c>
      <c r="J2068" s="1" t="s">
        <v>10053</v>
      </c>
      <c r="K2068" s="1">
        <f t="shared" si="144"/>
        <v>0</v>
      </c>
      <c r="L2068" s="1">
        <f t="shared" si="144"/>
        <v>0</v>
      </c>
      <c r="M2068" s="1">
        <f t="shared" si="144"/>
        <v>0</v>
      </c>
      <c r="N2068" s="1">
        <f t="shared" si="144"/>
        <v>0</v>
      </c>
      <c r="O2068" s="1">
        <f t="shared" si="145"/>
        <v>0</v>
      </c>
      <c r="P2068" s="1" t="s">
        <v>18352</v>
      </c>
      <c r="Q2068" s="1">
        <v>235</v>
      </c>
      <c r="R2068" s="1">
        <v>315</v>
      </c>
      <c r="S2068" s="9">
        <f t="shared" si="147"/>
        <v>235</v>
      </c>
      <c r="T2068" s="3">
        <v>44630</v>
      </c>
      <c r="U2068" s="8" t="s">
        <v>10054</v>
      </c>
      <c r="V2068" s="3">
        <v>44630</v>
      </c>
      <c r="W2068" s="8" t="s">
        <v>10054</v>
      </c>
      <c r="X2068" s="8">
        <v>0</v>
      </c>
      <c r="Y2068" s="10">
        <f t="shared" si="146"/>
        <v>0</v>
      </c>
      <c r="Z2068" s="10">
        <f>IFERROR(INDEX(EFs!B:B,MATCH(P2068,EFs!A:A,0))*Dataset!Y2068/1000,0)</f>
        <v>0</v>
      </c>
      <c r="AA2068">
        <v>33.191893999999998</v>
      </c>
      <c r="AB2068">
        <v>-117.154006</v>
      </c>
      <c r="AC2068">
        <v>0.9</v>
      </c>
      <c r="AD2068" t="s">
        <v>18387</v>
      </c>
      <c r="AE2068">
        <v>131</v>
      </c>
      <c r="AF2068" t="s">
        <v>19309</v>
      </c>
      <c r="AI2068" t="s">
        <v>18466</v>
      </c>
      <c r="AJ2068" t="s">
        <v>18390</v>
      </c>
      <c r="AK2068" t="s">
        <v>18391</v>
      </c>
      <c r="AL2068">
        <v>92069</v>
      </c>
      <c r="AM2068" t="s">
        <v>18392</v>
      </c>
      <c r="AN2068" t="s">
        <v>18393</v>
      </c>
    </row>
    <row r="2069" spans="1:40" ht="43.2" x14ac:dyDescent="0.3">
      <c r="A2069" t="s">
        <v>10055</v>
      </c>
      <c r="B2069" s="2" t="s">
        <v>15</v>
      </c>
      <c r="C2069" s="3">
        <v>40025</v>
      </c>
      <c r="D2069" t="s">
        <v>193</v>
      </c>
      <c r="E2069" t="s">
        <v>10056</v>
      </c>
      <c r="F2069" t="s">
        <v>72</v>
      </c>
      <c r="G2069" t="s">
        <v>10057</v>
      </c>
      <c r="H2069" s="2" t="s">
        <v>19</v>
      </c>
      <c r="I2069" s="2" t="s">
        <v>20</v>
      </c>
      <c r="J2069" s="1" t="s">
        <v>10058</v>
      </c>
      <c r="K2069" s="1">
        <f t="shared" si="144"/>
        <v>1</v>
      </c>
      <c r="L2069" s="1">
        <f t="shared" si="144"/>
        <v>0</v>
      </c>
      <c r="M2069" s="1">
        <f t="shared" si="144"/>
        <v>0</v>
      </c>
      <c r="N2069" s="1">
        <f t="shared" si="144"/>
        <v>0</v>
      </c>
      <c r="O2069" s="1">
        <f t="shared" si="145"/>
        <v>1</v>
      </c>
      <c r="P2069" s="1" t="s">
        <v>18346</v>
      </c>
      <c r="Q2069" s="1">
        <v>1000</v>
      </c>
      <c r="R2069" s="1">
        <v>1490</v>
      </c>
      <c r="S2069" s="9">
        <f t="shared" si="147"/>
        <v>1000</v>
      </c>
      <c r="T2069" s="8"/>
      <c r="U2069" s="8"/>
      <c r="V2069" s="8"/>
      <c r="W2069" s="8"/>
      <c r="X2069" s="8"/>
      <c r="Y2069" s="10">
        <f t="shared" si="146"/>
        <v>0</v>
      </c>
      <c r="Z2069" s="10">
        <f>IFERROR(INDEX(EFs!B:B,MATCH(P2069,EFs!A:A,0))*Dataset!Y2069/1000,0)</f>
        <v>0</v>
      </c>
      <c r="AA2069">
        <v>32.708796999999997</v>
      </c>
      <c r="AB2069">
        <v>-117.151449</v>
      </c>
      <c r="AC2069">
        <v>1</v>
      </c>
      <c r="AD2069" t="s">
        <v>18387</v>
      </c>
      <c r="AE2069">
        <v>1402</v>
      </c>
      <c r="AF2069" t="s">
        <v>18691</v>
      </c>
      <c r="AI2069" t="s">
        <v>18389</v>
      </c>
      <c r="AJ2069" t="s">
        <v>18390</v>
      </c>
      <c r="AK2069" t="s">
        <v>18391</v>
      </c>
      <c r="AL2069">
        <v>92101</v>
      </c>
      <c r="AM2069" t="s">
        <v>18392</v>
      </c>
      <c r="AN2069" t="s">
        <v>18393</v>
      </c>
    </row>
    <row r="2070" spans="1:40" ht="57.6" x14ac:dyDescent="0.3">
      <c r="A2070" t="s">
        <v>10059</v>
      </c>
      <c r="B2070" s="2" t="s">
        <v>15</v>
      </c>
      <c r="C2070" s="3">
        <v>40025</v>
      </c>
      <c r="D2070" t="s">
        <v>193</v>
      </c>
      <c r="E2070" t="s">
        <v>8983</v>
      </c>
      <c r="F2070" t="s">
        <v>8984</v>
      </c>
      <c r="G2070" t="s">
        <v>8985</v>
      </c>
      <c r="H2070" s="2" t="s">
        <v>8986</v>
      </c>
      <c r="I2070" s="2" t="s">
        <v>236</v>
      </c>
      <c r="J2070" s="1" t="s">
        <v>10060</v>
      </c>
      <c r="K2070" s="1">
        <f t="shared" si="144"/>
        <v>1</v>
      </c>
      <c r="L2070" s="1">
        <f t="shared" si="144"/>
        <v>0</v>
      </c>
      <c r="M2070" s="1">
        <f t="shared" si="144"/>
        <v>0</v>
      </c>
      <c r="N2070" s="1">
        <f t="shared" si="144"/>
        <v>0</v>
      </c>
      <c r="O2070" s="1">
        <f t="shared" si="145"/>
        <v>1</v>
      </c>
      <c r="P2070" s="1" t="s">
        <v>18346</v>
      </c>
      <c r="Q2070" s="1">
        <v>400</v>
      </c>
      <c r="R2070" s="1">
        <v>635</v>
      </c>
      <c r="S2070" s="9">
        <f t="shared" si="147"/>
        <v>400</v>
      </c>
      <c r="T2070" s="8"/>
      <c r="U2070" s="8"/>
      <c r="V2070" s="8"/>
      <c r="W2070" s="8"/>
      <c r="X2070" s="8"/>
      <c r="Y2070" s="10">
        <f t="shared" si="146"/>
        <v>0</v>
      </c>
      <c r="Z2070" s="10">
        <f>IFERROR(INDEX(EFs!B:B,MATCH(P2070,EFs!A:A,0))*Dataset!Y2070/1000,0)</f>
        <v>0</v>
      </c>
      <c r="AA2070">
        <v>33.026288999999998</v>
      </c>
      <c r="AB2070">
        <v>-117.251245</v>
      </c>
      <c r="AC2070">
        <v>0.8</v>
      </c>
      <c r="AD2070" t="s">
        <v>18652</v>
      </c>
      <c r="AF2070" t="s">
        <v>19251</v>
      </c>
      <c r="AI2070" t="s">
        <v>18485</v>
      </c>
      <c r="AJ2070" t="s">
        <v>18390</v>
      </c>
      <c r="AK2070" t="s">
        <v>18391</v>
      </c>
      <c r="AL2070">
        <v>92024</v>
      </c>
      <c r="AM2070" t="s">
        <v>18392</v>
      </c>
      <c r="AN2070" t="s">
        <v>18397</v>
      </c>
    </row>
    <row r="2071" spans="1:40" ht="57.6" x14ac:dyDescent="0.3">
      <c r="A2071" t="s">
        <v>10061</v>
      </c>
      <c r="B2071" s="2" t="s">
        <v>15</v>
      </c>
      <c r="C2071" s="3">
        <v>40025</v>
      </c>
      <c r="D2071" t="s">
        <v>193</v>
      </c>
      <c r="E2071" t="s">
        <v>10062</v>
      </c>
      <c r="F2071" t="s">
        <v>10063</v>
      </c>
      <c r="G2071" t="s">
        <v>10064</v>
      </c>
      <c r="H2071" s="2" t="s">
        <v>298</v>
      </c>
      <c r="I2071" s="2" t="s">
        <v>84</v>
      </c>
      <c r="J2071" s="1" t="s">
        <v>10065</v>
      </c>
      <c r="K2071" s="1">
        <f t="shared" si="144"/>
        <v>1</v>
      </c>
      <c r="L2071" s="1">
        <f t="shared" si="144"/>
        <v>0</v>
      </c>
      <c r="M2071" s="1">
        <f t="shared" si="144"/>
        <v>0</v>
      </c>
      <c r="N2071" s="1">
        <f t="shared" si="144"/>
        <v>0</v>
      </c>
      <c r="O2071" s="1">
        <f t="shared" si="145"/>
        <v>1</v>
      </c>
      <c r="P2071" s="1" t="s">
        <v>18346</v>
      </c>
      <c r="Q2071" s="1">
        <v>55</v>
      </c>
      <c r="R2071" s="1">
        <v>99</v>
      </c>
      <c r="S2071" s="9">
        <f t="shared" si="147"/>
        <v>55</v>
      </c>
      <c r="T2071" s="8"/>
      <c r="U2071" s="8"/>
      <c r="V2071" s="8"/>
      <c r="W2071" s="8"/>
      <c r="X2071" s="8"/>
      <c r="Y2071" s="10">
        <f t="shared" si="146"/>
        <v>0</v>
      </c>
      <c r="Z2071" s="10">
        <f>IFERROR(INDEX(EFs!B:B,MATCH(P2071,EFs!A:A,0))*Dataset!Y2071/1000,0)</f>
        <v>0</v>
      </c>
      <c r="AA2071">
        <v>32.706674999999997</v>
      </c>
      <c r="AB2071">
        <v>-117.007795</v>
      </c>
      <c r="AC2071">
        <v>1</v>
      </c>
      <c r="AD2071" t="s">
        <v>18387</v>
      </c>
      <c r="AE2071">
        <v>8735</v>
      </c>
      <c r="AF2071" t="s">
        <v>18656</v>
      </c>
      <c r="AI2071" t="s">
        <v>18446</v>
      </c>
      <c r="AJ2071" t="s">
        <v>18390</v>
      </c>
      <c r="AK2071" t="s">
        <v>18391</v>
      </c>
      <c r="AL2071">
        <v>91977</v>
      </c>
      <c r="AM2071" t="s">
        <v>18392</v>
      </c>
      <c r="AN2071" t="s">
        <v>18393</v>
      </c>
    </row>
    <row r="2072" spans="1:40" ht="57.6" x14ac:dyDescent="0.3">
      <c r="A2072" t="s">
        <v>10066</v>
      </c>
      <c r="B2072" s="2" t="s">
        <v>15</v>
      </c>
      <c r="C2072" s="3">
        <v>40025</v>
      </c>
      <c r="D2072" t="s">
        <v>193</v>
      </c>
      <c r="E2072" t="s">
        <v>10067</v>
      </c>
      <c r="F2072" t="s">
        <v>72</v>
      </c>
      <c r="G2072" t="s">
        <v>10068</v>
      </c>
      <c r="H2072" s="2" t="s">
        <v>1076</v>
      </c>
      <c r="I2072" s="2" t="s">
        <v>75</v>
      </c>
      <c r="J2072" s="1" t="s">
        <v>10069</v>
      </c>
      <c r="K2072" s="1">
        <f t="shared" si="144"/>
        <v>1</v>
      </c>
      <c r="L2072" s="1">
        <f t="shared" si="144"/>
        <v>0</v>
      </c>
      <c r="M2072" s="1">
        <f t="shared" si="144"/>
        <v>0</v>
      </c>
      <c r="N2072" s="1">
        <f t="shared" si="144"/>
        <v>0</v>
      </c>
      <c r="O2072" s="1">
        <f t="shared" si="145"/>
        <v>1</v>
      </c>
      <c r="P2072" s="1" t="s">
        <v>18346</v>
      </c>
      <c r="Q2072" s="1">
        <v>55</v>
      </c>
      <c r="R2072" s="1">
        <v>99</v>
      </c>
      <c r="S2072" s="9">
        <f t="shared" si="147"/>
        <v>55</v>
      </c>
      <c r="T2072" s="8"/>
      <c r="U2072" s="8"/>
      <c r="V2072" s="8"/>
      <c r="W2072" s="8"/>
      <c r="X2072" s="8"/>
      <c r="Y2072" s="10">
        <f t="shared" si="146"/>
        <v>0</v>
      </c>
      <c r="Z2072" s="10">
        <f>IFERROR(INDEX(EFs!B:B,MATCH(P2072,EFs!A:A,0))*Dataset!Y2072/1000,0)</f>
        <v>0</v>
      </c>
      <c r="AA2072">
        <v>33.127063</v>
      </c>
      <c r="AB2072">
        <v>-117.278783</v>
      </c>
      <c r="AC2072">
        <v>1</v>
      </c>
      <c r="AD2072" t="s">
        <v>18387</v>
      </c>
      <c r="AE2072">
        <v>2192</v>
      </c>
      <c r="AF2072" t="s">
        <v>19310</v>
      </c>
      <c r="AI2072" t="s">
        <v>18509</v>
      </c>
      <c r="AJ2072" t="s">
        <v>18390</v>
      </c>
      <c r="AK2072" t="s">
        <v>18391</v>
      </c>
      <c r="AL2072">
        <v>92011</v>
      </c>
      <c r="AM2072" t="s">
        <v>18392</v>
      </c>
      <c r="AN2072" t="s">
        <v>18393</v>
      </c>
    </row>
    <row r="2073" spans="1:40" ht="43.2" x14ac:dyDescent="0.3">
      <c r="A2073" t="s">
        <v>10070</v>
      </c>
      <c r="B2073" s="2" t="s">
        <v>15</v>
      </c>
      <c r="C2073" s="3">
        <v>40025</v>
      </c>
      <c r="D2073" t="s">
        <v>16</v>
      </c>
      <c r="E2073" t="s">
        <v>10071</v>
      </c>
      <c r="F2073" t="s">
        <v>10072</v>
      </c>
      <c r="G2073" t="s">
        <v>10073</v>
      </c>
      <c r="H2073" s="2" t="s">
        <v>97</v>
      </c>
      <c r="I2073" s="2" t="s">
        <v>98</v>
      </c>
      <c r="J2073" s="1" t="s">
        <v>10074</v>
      </c>
      <c r="K2073" s="1">
        <f t="shared" si="144"/>
        <v>0</v>
      </c>
      <c r="L2073" s="1">
        <f t="shared" si="144"/>
        <v>0</v>
      </c>
      <c r="M2073" s="1">
        <f t="shared" si="144"/>
        <v>0</v>
      </c>
      <c r="N2073" s="1">
        <f t="shared" si="144"/>
        <v>1</v>
      </c>
      <c r="O2073" s="1">
        <f t="shared" si="145"/>
        <v>1</v>
      </c>
      <c r="P2073" s="1" t="s">
        <v>18347</v>
      </c>
      <c r="Q2073" s="1">
        <v>60</v>
      </c>
      <c r="R2073" s="1">
        <v>105</v>
      </c>
      <c r="S2073" s="9">
        <f t="shared" si="147"/>
        <v>60</v>
      </c>
      <c r="T2073" s="8"/>
      <c r="U2073" s="8"/>
      <c r="V2073" s="8"/>
      <c r="W2073" s="8"/>
      <c r="X2073" s="8"/>
      <c r="Y2073" s="10">
        <f t="shared" si="146"/>
        <v>0</v>
      </c>
      <c r="Z2073" s="10">
        <f>IFERROR(INDEX(EFs!B:B,MATCH(P2073,EFs!A:A,0))*Dataset!Y2073/1000,0)</f>
        <v>0</v>
      </c>
      <c r="AA2073">
        <v>33.195743</v>
      </c>
      <c r="AB2073">
        <v>-117.377931</v>
      </c>
      <c r="AC2073">
        <v>1</v>
      </c>
      <c r="AD2073" t="s">
        <v>18408</v>
      </c>
      <c r="AF2073" t="s">
        <v>18819</v>
      </c>
      <c r="AI2073" t="s">
        <v>18410</v>
      </c>
      <c r="AJ2073" t="s">
        <v>18390</v>
      </c>
      <c r="AK2073" t="s">
        <v>18391</v>
      </c>
      <c r="AL2073">
        <v>92054</v>
      </c>
      <c r="AM2073" t="s">
        <v>18392</v>
      </c>
      <c r="AN2073" t="s">
        <v>18397</v>
      </c>
    </row>
    <row r="2074" spans="1:40" ht="100.8" x14ac:dyDescent="0.3">
      <c r="A2074" t="s">
        <v>10075</v>
      </c>
      <c r="B2074" s="2" t="s">
        <v>15</v>
      </c>
      <c r="C2074" s="3">
        <v>40025</v>
      </c>
      <c r="D2074" t="s">
        <v>16</v>
      </c>
      <c r="E2074" t="s">
        <v>10076</v>
      </c>
      <c r="F2074" t="s">
        <v>27</v>
      </c>
      <c r="G2074" t="s">
        <v>10077</v>
      </c>
      <c r="H2074" s="2" t="s">
        <v>154</v>
      </c>
      <c r="I2074" s="2" t="s">
        <v>155</v>
      </c>
      <c r="J2074" s="1" t="s">
        <v>10078</v>
      </c>
      <c r="K2074" s="1">
        <f t="shared" si="144"/>
        <v>0</v>
      </c>
      <c r="L2074" s="1">
        <f t="shared" si="144"/>
        <v>0</v>
      </c>
      <c r="M2074" s="1">
        <f t="shared" si="144"/>
        <v>0</v>
      </c>
      <c r="N2074" s="1">
        <f t="shared" si="144"/>
        <v>1</v>
      </c>
      <c r="O2074" s="1">
        <f t="shared" si="145"/>
        <v>1</v>
      </c>
      <c r="P2074" s="1" t="s">
        <v>18347</v>
      </c>
      <c r="Q2074" s="1">
        <v>100</v>
      </c>
      <c r="R2074" s="1">
        <v>162</v>
      </c>
      <c r="S2074" s="9">
        <f t="shared" si="147"/>
        <v>100</v>
      </c>
      <c r="T2074" s="3">
        <v>44393</v>
      </c>
      <c r="U2074" s="8" t="s">
        <v>3970</v>
      </c>
      <c r="V2074" s="3">
        <v>44393</v>
      </c>
      <c r="W2074" s="8" t="s">
        <v>10079</v>
      </c>
      <c r="X2074" s="8">
        <v>4.2</v>
      </c>
      <c r="Y2074" s="10">
        <f t="shared" si="146"/>
        <v>420</v>
      </c>
      <c r="Z2074" s="10">
        <f>IFERROR(INDEX(EFs!B:B,MATCH(P2074,EFs!A:A,0))*Dataset!Y2074/1000,0)</f>
        <v>0.34603800000000001</v>
      </c>
      <c r="AA2074">
        <v>33.083300999999999</v>
      </c>
      <c r="AB2074">
        <v>-117.104378</v>
      </c>
      <c r="AC2074">
        <v>1</v>
      </c>
      <c r="AD2074" t="s">
        <v>18394</v>
      </c>
      <c r="AE2074">
        <v>2472</v>
      </c>
      <c r="AF2074" t="s">
        <v>19311</v>
      </c>
      <c r="AI2074" t="s">
        <v>18421</v>
      </c>
      <c r="AJ2074" t="s">
        <v>18390</v>
      </c>
      <c r="AK2074" t="s">
        <v>18391</v>
      </c>
      <c r="AL2074">
        <v>92029</v>
      </c>
      <c r="AM2074" t="s">
        <v>18392</v>
      </c>
      <c r="AN2074" t="s">
        <v>18397</v>
      </c>
    </row>
    <row r="2075" spans="1:40" ht="43.2" x14ac:dyDescent="0.3">
      <c r="A2075" t="s">
        <v>10080</v>
      </c>
      <c r="B2075" s="2" t="s">
        <v>15</v>
      </c>
      <c r="C2075" s="3">
        <v>40025</v>
      </c>
      <c r="D2075" t="s">
        <v>193</v>
      </c>
      <c r="E2075" t="s">
        <v>10081</v>
      </c>
      <c r="F2075" t="s">
        <v>559</v>
      </c>
      <c r="G2075" t="s">
        <v>10082</v>
      </c>
      <c r="H2075" s="2" t="s">
        <v>19</v>
      </c>
      <c r="I2075" s="2" t="s">
        <v>20</v>
      </c>
      <c r="J2075" s="1" t="s">
        <v>10083</v>
      </c>
      <c r="K2075" s="1">
        <f t="shared" si="144"/>
        <v>1</v>
      </c>
      <c r="L2075" s="1">
        <f t="shared" si="144"/>
        <v>0</v>
      </c>
      <c r="M2075" s="1">
        <f t="shared" si="144"/>
        <v>0</v>
      </c>
      <c r="N2075" s="1">
        <f t="shared" si="144"/>
        <v>0</v>
      </c>
      <c r="O2075" s="1">
        <f t="shared" si="145"/>
        <v>1</v>
      </c>
      <c r="P2075" s="1" t="s">
        <v>18346</v>
      </c>
      <c r="Q2075" s="1">
        <v>600</v>
      </c>
      <c r="R2075" s="1">
        <v>903</v>
      </c>
      <c r="S2075" s="9">
        <f t="shared" si="147"/>
        <v>600</v>
      </c>
      <c r="T2075" s="3">
        <v>44504</v>
      </c>
      <c r="U2075" s="8" t="s">
        <v>10084</v>
      </c>
      <c r="V2075" s="3">
        <v>44742</v>
      </c>
      <c r="W2075" s="8" t="s">
        <v>10085</v>
      </c>
      <c r="X2075" s="8">
        <v>12.37</v>
      </c>
      <c r="Y2075" s="10">
        <f t="shared" si="146"/>
        <v>7421.9999999999991</v>
      </c>
      <c r="Z2075" s="10">
        <f>IFERROR(INDEX(EFs!B:B,MATCH(P2075,EFs!A:A,0))*Dataset!Y2075/1000,0)</f>
        <v>6.742092259661999</v>
      </c>
      <c r="AA2075">
        <v>32.711236</v>
      </c>
      <c r="AB2075">
        <v>-117.15588</v>
      </c>
      <c r="AC2075">
        <v>1</v>
      </c>
      <c r="AD2075" t="s">
        <v>18387</v>
      </c>
      <c r="AE2075">
        <v>969</v>
      </c>
      <c r="AF2075" t="s">
        <v>18679</v>
      </c>
      <c r="AI2075" t="s">
        <v>18389</v>
      </c>
      <c r="AJ2075" t="s">
        <v>18390</v>
      </c>
      <c r="AK2075" t="s">
        <v>18391</v>
      </c>
      <c r="AL2075">
        <v>92101</v>
      </c>
      <c r="AM2075" t="s">
        <v>18392</v>
      </c>
      <c r="AN2075" t="s">
        <v>18393</v>
      </c>
    </row>
    <row r="2076" spans="1:40" ht="57.6" x14ac:dyDescent="0.3">
      <c r="A2076" t="s">
        <v>10086</v>
      </c>
      <c r="B2076" s="2" t="s">
        <v>15</v>
      </c>
      <c r="C2076" s="3">
        <v>40025</v>
      </c>
      <c r="D2076" t="s">
        <v>193</v>
      </c>
      <c r="E2076" t="s">
        <v>10087</v>
      </c>
      <c r="F2076" t="s">
        <v>10088</v>
      </c>
      <c r="G2076" t="s">
        <v>10089</v>
      </c>
      <c r="H2076" s="2" t="s">
        <v>504</v>
      </c>
      <c r="I2076" s="2" t="s">
        <v>328</v>
      </c>
      <c r="J2076" s="1" t="s">
        <v>10090</v>
      </c>
      <c r="K2076" s="1">
        <f t="shared" si="144"/>
        <v>1</v>
      </c>
      <c r="L2076" s="1">
        <f t="shared" si="144"/>
        <v>0</v>
      </c>
      <c r="M2076" s="1">
        <f t="shared" si="144"/>
        <v>0</v>
      </c>
      <c r="N2076" s="1">
        <f t="shared" si="144"/>
        <v>0</v>
      </c>
      <c r="O2076" s="1">
        <f t="shared" si="145"/>
        <v>1</v>
      </c>
      <c r="P2076" s="1" t="s">
        <v>18346</v>
      </c>
      <c r="Q2076" s="1">
        <v>100</v>
      </c>
      <c r="R2076" s="1">
        <v>156</v>
      </c>
      <c r="S2076" s="9">
        <f t="shared" si="147"/>
        <v>100</v>
      </c>
      <c r="T2076" s="3">
        <v>44657</v>
      </c>
      <c r="U2076" s="8" t="s">
        <v>10091</v>
      </c>
      <c r="V2076" s="3">
        <v>44657</v>
      </c>
      <c r="W2076" s="8" t="s">
        <v>10091</v>
      </c>
      <c r="X2076" s="8">
        <v>0</v>
      </c>
      <c r="Y2076" s="10">
        <f t="shared" si="146"/>
        <v>0</v>
      </c>
      <c r="Z2076" s="10">
        <f>IFERROR(INDEX(EFs!B:B,MATCH(P2076,EFs!A:A,0))*Dataset!Y2076/1000,0)</f>
        <v>0</v>
      </c>
      <c r="AA2076">
        <v>32.622346999999998</v>
      </c>
      <c r="AB2076">
        <v>-117.071741</v>
      </c>
      <c r="AC2076">
        <v>1</v>
      </c>
      <c r="AD2076" t="s">
        <v>18387</v>
      </c>
      <c r="AE2076">
        <v>855</v>
      </c>
      <c r="AF2076" t="s">
        <v>18462</v>
      </c>
      <c r="AG2076" t="s">
        <v>18510</v>
      </c>
      <c r="AH2076">
        <v>3340</v>
      </c>
      <c r="AI2076" t="s">
        <v>18406</v>
      </c>
      <c r="AJ2076" t="s">
        <v>18390</v>
      </c>
      <c r="AK2076" t="s">
        <v>18391</v>
      </c>
      <c r="AL2076">
        <v>91911</v>
      </c>
      <c r="AM2076" t="s">
        <v>18392</v>
      </c>
      <c r="AN2076" t="s">
        <v>18393</v>
      </c>
    </row>
    <row r="2077" spans="1:40" ht="43.2" x14ac:dyDescent="0.3">
      <c r="A2077" t="s">
        <v>10092</v>
      </c>
      <c r="B2077" s="2" t="s">
        <v>15</v>
      </c>
      <c r="C2077" s="3">
        <v>40025</v>
      </c>
      <c r="D2077" t="s">
        <v>193</v>
      </c>
      <c r="E2077" t="s">
        <v>10093</v>
      </c>
      <c r="F2077" t="s">
        <v>161</v>
      </c>
      <c r="G2077" t="s">
        <v>10094</v>
      </c>
      <c r="H2077" s="2" t="s">
        <v>163</v>
      </c>
      <c r="I2077" s="2" t="s">
        <v>164</v>
      </c>
      <c r="J2077" s="1" t="s">
        <v>10095</v>
      </c>
      <c r="K2077" s="1">
        <f t="shared" si="144"/>
        <v>1</v>
      </c>
      <c r="L2077" s="1">
        <f t="shared" si="144"/>
        <v>0</v>
      </c>
      <c r="M2077" s="1">
        <f t="shared" si="144"/>
        <v>0</v>
      </c>
      <c r="N2077" s="1">
        <f t="shared" si="144"/>
        <v>0</v>
      </c>
      <c r="O2077" s="1">
        <f t="shared" si="145"/>
        <v>1</v>
      </c>
      <c r="P2077" s="1" t="s">
        <v>18346</v>
      </c>
      <c r="Q2077" s="1" t="s">
        <v>18355</v>
      </c>
      <c r="R2077" s="1">
        <v>64</v>
      </c>
      <c r="S2077" s="9">
        <f t="shared" si="147"/>
        <v>47.724800000000002</v>
      </c>
      <c r="T2077" s="8"/>
      <c r="U2077" s="8"/>
      <c r="V2077" s="8"/>
      <c r="W2077" s="8"/>
      <c r="X2077" s="8"/>
      <c r="Y2077" s="10">
        <f t="shared" si="146"/>
        <v>0</v>
      </c>
      <c r="Z2077" s="10">
        <f>IFERROR(INDEX(EFs!B:B,MATCH(P2077,EFs!A:A,0))*Dataset!Y2077/1000,0)</f>
        <v>0</v>
      </c>
      <c r="AA2077">
        <v>33.387723000000001</v>
      </c>
      <c r="AB2077">
        <v>-117.44475799999999</v>
      </c>
      <c r="AC2077">
        <v>0.5</v>
      </c>
      <c r="AD2077" t="s">
        <v>18422</v>
      </c>
      <c r="AI2077" t="s">
        <v>18423</v>
      </c>
      <c r="AJ2077" t="s">
        <v>18390</v>
      </c>
      <c r="AK2077" t="s">
        <v>18391</v>
      </c>
      <c r="AL2077">
        <v>92055</v>
      </c>
      <c r="AM2077" t="s">
        <v>18392</v>
      </c>
      <c r="AN2077" t="s">
        <v>18397</v>
      </c>
    </row>
    <row r="2078" spans="1:40" ht="43.2" x14ac:dyDescent="0.3">
      <c r="A2078" t="s">
        <v>10096</v>
      </c>
      <c r="B2078" s="2" t="s">
        <v>15</v>
      </c>
      <c r="C2078" s="3">
        <v>40025</v>
      </c>
      <c r="D2078" t="s">
        <v>16</v>
      </c>
      <c r="E2078" t="s">
        <v>4568</v>
      </c>
      <c r="G2078" t="s">
        <v>10097</v>
      </c>
      <c r="H2078" s="2" t="s">
        <v>444</v>
      </c>
      <c r="I2078" s="2" t="s">
        <v>155</v>
      </c>
      <c r="J2078" s="1" t="s">
        <v>10098</v>
      </c>
      <c r="K2078" s="1">
        <f t="shared" si="144"/>
        <v>0</v>
      </c>
      <c r="L2078" s="1">
        <f t="shared" si="144"/>
        <v>0</v>
      </c>
      <c r="M2078" s="1">
        <f t="shared" si="144"/>
        <v>0</v>
      </c>
      <c r="N2078" s="1">
        <f t="shared" si="144"/>
        <v>1</v>
      </c>
      <c r="O2078" s="1">
        <f t="shared" si="145"/>
        <v>1</v>
      </c>
      <c r="P2078" s="1" t="s">
        <v>18347</v>
      </c>
      <c r="Q2078" s="1">
        <v>80</v>
      </c>
      <c r="R2078" s="1">
        <v>130</v>
      </c>
      <c r="S2078" s="9">
        <f t="shared" si="147"/>
        <v>80</v>
      </c>
      <c r="T2078" s="3">
        <v>44561</v>
      </c>
      <c r="U2078" s="8" t="s">
        <v>10099</v>
      </c>
      <c r="V2078" s="3">
        <v>44708</v>
      </c>
      <c r="W2078" s="8" t="s">
        <v>8761</v>
      </c>
      <c r="X2078" s="8">
        <v>46.7</v>
      </c>
      <c r="Y2078" s="10">
        <f t="shared" si="146"/>
        <v>3736</v>
      </c>
      <c r="Z2078" s="10">
        <f>IFERROR(INDEX(EFs!B:B,MATCH(P2078,EFs!A:A,0))*Dataset!Y2078/1000,0)</f>
        <v>3.0780904000000002</v>
      </c>
      <c r="AA2078">
        <v>33.006129000000001</v>
      </c>
      <c r="AB2078">
        <v>-116.585984</v>
      </c>
      <c r="AC2078">
        <v>0.9</v>
      </c>
      <c r="AD2078" t="s">
        <v>18394</v>
      </c>
      <c r="AE2078">
        <v>16197</v>
      </c>
      <c r="AF2078" t="s">
        <v>19312</v>
      </c>
      <c r="AI2078" t="s">
        <v>18474</v>
      </c>
      <c r="AJ2078" t="s">
        <v>18390</v>
      </c>
      <c r="AK2078" t="s">
        <v>18391</v>
      </c>
      <c r="AL2078">
        <v>92036</v>
      </c>
      <c r="AM2078" t="s">
        <v>18392</v>
      </c>
      <c r="AN2078" t="s">
        <v>18397</v>
      </c>
    </row>
    <row r="2079" spans="1:40" ht="57.6" x14ac:dyDescent="0.3">
      <c r="A2079" t="s">
        <v>10100</v>
      </c>
      <c r="B2079" s="2" t="s">
        <v>15</v>
      </c>
      <c r="C2079" s="3">
        <v>40025</v>
      </c>
      <c r="D2079" t="s">
        <v>193</v>
      </c>
      <c r="E2079" t="s">
        <v>2558</v>
      </c>
      <c r="F2079" t="s">
        <v>2559</v>
      </c>
      <c r="G2079" t="s">
        <v>10101</v>
      </c>
      <c r="H2079" s="2" t="s">
        <v>275</v>
      </c>
      <c r="I2079" s="2" t="s">
        <v>139</v>
      </c>
      <c r="J2079" s="1" t="s">
        <v>10102</v>
      </c>
      <c r="K2079" s="1">
        <f t="shared" si="144"/>
        <v>1</v>
      </c>
      <c r="L2079" s="1">
        <f t="shared" si="144"/>
        <v>0</v>
      </c>
      <c r="M2079" s="1">
        <f t="shared" si="144"/>
        <v>0</v>
      </c>
      <c r="N2079" s="1">
        <f t="shared" si="144"/>
        <v>0</v>
      </c>
      <c r="O2079" s="1">
        <f t="shared" si="145"/>
        <v>1</v>
      </c>
      <c r="P2079" s="1" t="s">
        <v>18346</v>
      </c>
      <c r="Q2079" s="1">
        <v>142</v>
      </c>
      <c r="R2079" s="1">
        <v>190</v>
      </c>
      <c r="S2079" s="9">
        <f t="shared" si="147"/>
        <v>142</v>
      </c>
      <c r="T2079" s="3">
        <v>44562</v>
      </c>
      <c r="U2079" s="8" t="s">
        <v>1057</v>
      </c>
      <c r="V2079" s="3">
        <v>44562</v>
      </c>
      <c r="W2079" s="8" t="s">
        <v>10103</v>
      </c>
      <c r="X2079" s="8">
        <v>7.8</v>
      </c>
      <c r="Y2079" s="10">
        <f t="shared" si="146"/>
        <v>1107.5999999999999</v>
      </c>
      <c r="Z2079" s="10">
        <f>IFERROR(INDEX(EFs!B:B,MATCH(P2079,EFs!A:A,0))*Dataset!Y2079/1000,0)</f>
        <v>1.0061359992996</v>
      </c>
      <c r="AA2079">
        <v>32.841985999999999</v>
      </c>
      <c r="AB2079">
        <v>-116.984933</v>
      </c>
      <c r="AC2079">
        <v>1</v>
      </c>
      <c r="AD2079" t="s">
        <v>18387</v>
      </c>
      <c r="AE2079">
        <v>255</v>
      </c>
      <c r="AF2079" t="s">
        <v>19313</v>
      </c>
      <c r="AI2079" t="s">
        <v>18442</v>
      </c>
      <c r="AJ2079" t="s">
        <v>18390</v>
      </c>
      <c r="AK2079" t="s">
        <v>18391</v>
      </c>
      <c r="AL2079">
        <v>92071</v>
      </c>
      <c r="AM2079" t="s">
        <v>18392</v>
      </c>
      <c r="AN2079" t="s">
        <v>18407</v>
      </c>
    </row>
    <row r="2080" spans="1:40" ht="43.2" x14ac:dyDescent="0.3">
      <c r="A2080" t="s">
        <v>10104</v>
      </c>
      <c r="B2080" s="2" t="s">
        <v>15</v>
      </c>
      <c r="C2080" s="3">
        <v>40025</v>
      </c>
      <c r="D2080" t="s">
        <v>193</v>
      </c>
      <c r="E2080" t="s">
        <v>10105</v>
      </c>
      <c r="F2080" t="s">
        <v>27</v>
      </c>
      <c r="G2080" t="s">
        <v>4762</v>
      </c>
      <c r="H2080" s="2" t="s">
        <v>4763</v>
      </c>
      <c r="I2080" s="2" t="s">
        <v>20</v>
      </c>
      <c r="J2080" s="1" t="s">
        <v>10106</v>
      </c>
      <c r="K2080" s="1">
        <f t="shared" si="144"/>
        <v>1</v>
      </c>
      <c r="L2080" s="1">
        <f t="shared" si="144"/>
        <v>0</v>
      </c>
      <c r="M2080" s="1">
        <f t="shared" si="144"/>
        <v>0</v>
      </c>
      <c r="N2080" s="1">
        <f t="shared" si="144"/>
        <v>0</v>
      </c>
      <c r="O2080" s="1">
        <f t="shared" si="145"/>
        <v>1</v>
      </c>
      <c r="P2080" s="1" t="s">
        <v>18346</v>
      </c>
      <c r="Q2080" s="1">
        <v>200</v>
      </c>
      <c r="R2080" s="1">
        <v>364</v>
      </c>
      <c r="S2080" s="9">
        <f t="shared" si="147"/>
        <v>200</v>
      </c>
      <c r="T2080" s="3">
        <v>44561</v>
      </c>
      <c r="U2080" s="8" t="s">
        <v>10107</v>
      </c>
      <c r="V2080" s="3">
        <v>44701</v>
      </c>
      <c r="W2080" s="8" t="s">
        <v>10108</v>
      </c>
      <c r="X2080" s="8">
        <v>11</v>
      </c>
      <c r="Y2080" s="10">
        <f t="shared" si="146"/>
        <v>2200</v>
      </c>
      <c r="Z2080" s="10">
        <f>IFERROR(INDEX(EFs!B:B,MATCH(P2080,EFs!A:A,0))*Dataset!Y2080/1000,0)</f>
        <v>1.9984644262</v>
      </c>
      <c r="AA2080">
        <v>32.724102999999999</v>
      </c>
      <c r="AB2080">
        <v>-117.170912</v>
      </c>
      <c r="AC2080">
        <v>1</v>
      </c>
      <c r="AD2080" t="s">
        <v>18422</v>
      </c>
      <c r="AI2080" t="s">
        <v>18389</v>
      </c>
      <c r="AJ2080" t="s">
        <v>18390</v>
      </c>
      <c r="AK2080" t="s">
        <v>18391</v>
      </c>
      <c r="AL2080">
        <v>92101</v>
      </c>
      <c r="AM2080" t="s">
        <v>18392</v>
      </c>
      <c r="AN2080" t="s">
        <v>18397</v>
      </c>
    </row>
    <row r="2081" spans="1:40" ht="57.6" x14ac:dyDescent="0.3">
      <c r="A2081" t="s">
        <v>10109</v>
      </c>
      <c r="B2081" s="2" t="s">
        <v>15</v>
      </c>
      <c r="C2081" s="3">
        <v>40025</v>
      </c>
      <c r="D2081" t="s">
        <v>193</v>
      </c>
      <c r="E2081" t="s">
        <v>10110</v>
      </c>
      <c r="F2081" t="s">
        <v>1249</v>
      </c>
      <c r="G2081" t="s">
        <v>10111</v>
      </c>
      <c r="H2081" s="2" t="s">
        <v>163</v>
      </c>
      <c r="I2081" s="2" t="s">
        <v>164</v>
      </c>
      <c r="J2081" s="1" t="s">
        <v>10112</v>
      </c>
      <c r="K2081" s="1">
        <f t="shared" si="144"/>
        <v>1</v>
      </c>
      <c r="L2081" s="1">
        <f t="shared" si="144"/>
        <v>0</v>
      </c>
      <c r="M2081" s="1">
        <f t="shared" si="144"/>
        <v>0</v>
      </c>
      <c r="N2081" s="1">
        <f t="shared" si="144"/>
        <v>0</v>
      </c>
      <c r="O2081" s="1">
        <f t="shared" si="145"/>
        <v>1</v>
      </c>
      <c r="P2081" s="1" t="s">
        <v>18346</v>
      </c>
      <c r="Q2081" s="1" t="s">
        <v>18355</v>
      </c>
      <c r="R2081" s="1">
        <v>104</v>
      </c>
      <c r="S2081" s="9">
        <f t="shared" si="147"/>
        <v>77.552800000000005</v>
      </c>
      <c r="T2081" s="8"/>
      <c r="U2081" s="8"/>
      <c r="V2081" s="8"/>
      <c r="W2081" s="8"/>
      <c r="X2081" s="8"/>
      <c r="Y2081" s="10">
        <f t="shared" si="146"/>
        <v>0</v>
      </c>
      <c r="Z2081" s="10">
        <f>IFERROR(INDEX(EFs!B:B,MATCH(P2081,EFs!A:A,0))*Dataset!Y2081/1000,0)</f>
        <v>0</v>
      </c>
      <c r="AA2081">
        <v>33.387723000000001</v>
      </c>
      <c r="AB2081">
        <v>-117.44475799999999</v>
      </c>
      <c r="AC2081">
        <v>1</v>
      </c>
      <c r="AD2081" t="s">
        <v>18422</v>
      </c>
      <c r="AI2081" t="s">
        <v>18423</v>
      </c>
      <c r="AJ2081" t="s">
        <v>18390</v>
      </c>
      <c r="AK2081" t="s">
        <v>18391</v>
      </c>
      <c r="AL2081">
        <v>92055</v>
      </c>
      <c r="AM2081" t="s">
        <v>18392</v>
      </c>
      <c r="AN2081" t="s">
        <v>18397</v>
      </c>
    </row>
    <row r="2082" spans="1:40" ht="43.2" x14ac:dyDescent="0.3">
      <c r="A2082" t="s">
        <v>10113</v>
      </c>
      <c r="B2082" s="2" t="s">
        <v>15</v>
      </c>
      <c r="C2082" s="3">
        <v>40025</v>
      </c>
      <c r="D2082" t="s">
        <v>193</v>
      </c>
      <c r="E2082" t="s">
        <v>10114</v>
      </c>
      <c r="F2082" t="s">
        <v>10115</v>
      </c>
      <c r="G2082" t="s">
        <v>10116</v>
      </c>
      <c r="H2082" s="2" t="s">
        <v>217</v>
      </c>
      <c r="I2082" s="2" t="s">
        <v>218</v>
      </c>
      <c r="J2082" s="1" t="s">
        <v>10117</v>
      </c>
      <c r="K2082" s="1">
        <f t="shared" si="144"/>
        <v>1</v>
      </c>
      <c r="L2082" s="1">
        <f t="shared" si="144"/>
        <v>0</v>
      </c>
      <c r="M2082" s="1">
        <f t="shared" si="144"/>
        <v>0</v>
      </c>
      <c r="N2082" s="1">
        <f t="shared" si="144"/>
        <v>0</v>
      </c>
      <c r="O2082" s="1">
        <f t="shared" si="145"/>
        <v>1</v>
      </c>
      <c r="P2082" s="1" t="s">
        <v>18346</v>
      </c>
      <c r="Q2082" s="1">
        <v>125</v>
      </c>
      <c r="R2082" s="1">
        <v>197</v>
      </c>
      <c r="S2082" s="9">
        <f t="shared" si="147"/>
        <v>125</v>
      </c>
      <c r="T2082" s="3">
        <v>44392</v>
      </c>
      <c r="U2082" s="8" t="s">
        <v>9429</v>
      </c>
      <c r="V2082" s="3">
        <v>44392</v>
      </c>
      <c r="W2082" s="8" t="s">
        <v>8996</v>
      </c>
      <c r="X2082" s="8">
        <v>3.5</v>
      </c>
      <c r="Y2082" s="10">
        <f t="shared" si="146"/>
        <v>437.5</v>
      </c>
      <c r="Z2082" s="10">
        <f>IFERROR(INDEX(EFs!B:B,MATCH(P2082,EFs!A:A,0))*Dataset!Y2082/1000,0)</f>
        <v>0.39742190293750002</v>
      </c>
      <c r="AA2082">
        <v>32.549495999999998</v>
      </c>
      <c r="AB2082">
        <v>-116.98295899999999</v>
      </c>
      <c r="AC2082">
        <v>1</v>
      </c>
      <c r="AD2082" t="s">
        <v>18387</v>
      </c>
      <c r="AE2082">
        <v>7350</v>
      </c>
      <c r="AF2082" t="s">
        <v>19314</v>
      </c>
      <c r="AI2082" t="s">
        <v>18389</v>
      </c>
      <c r="AJ2082" t="s">
        <v>18390</v>
      </c>
      <c r="AK2082" t="s">
        <v>18391</v>
      </c>
      <c r="AL2082">
        <v>92154</v>
      </c>
      <c r="AM2082" t="s">
        <v>18392</v>
      </c>
      <c r="AN2082" t="s">
        <v>18407</v>
      </c>
    </row>
    <row r="2083" spans="1:40" ht="57.6" x14ac:dyDescent="0.3">
      <c r="A2083" t="s">
        <v>10118</v>
      </c>
      <c r="B2083" s="2" t="s">
        <v>15</v>
      </c>
      <c r="C2083" s="3">
        <v>40025</v>
      </c>
      <c r="D2083" t="s">
        <v>193</v>
      </c>
      <c r="E2083" t="s">
        <v>10119</v>
      </c>
      <c r="F2083" t="s">
        <v>27</v>
      </c>
      <c r="G2083" t="s">
        <v>10120</v>
      </c>
      <c r="H2083" s="2" t="s">
        <v>19</v>
      </c>
      <c r="I2083" s="2" t="s">
        <v>20</v>
      </c>
      <c r="J2083" s="1" t="s">
        <v>10121</v>
      </c>
      <c r="K2083" s="1">
        <f t="shared" si="144"/>
        <v>1</v>
      </c>
      <c r="L2083" s="1">
        <f t="shared" si="144"/>
        <v>0</v>
      </c>
      <c r="M2083" s="1">
        <f t="shared" si="144"/>
        <v>0</v>
      </c>
      <c r="N2083" s="1">
        <f t="shared" si="144"/>
        <v>0</v>
      </c>
      <c r="O2083" s="1">
        <f t="shared" si="145"/>
        <v>1</v>
      </c>
      <c r="P2083" s="1" t="s">
        <v>18346</v>
      </c>
      <c r="Q2083" s="1">
        <v>750</v>
      </c>
      <c r="R2083" s="1">
        <v>1220</v>
      </c>
      <c r="S2083" s="9">
        <f t="shared" si="147"/>
        <v>750</v>
      </c>
      <c r="T2083" s="3">
        <v>44559</v>
      </c>
      <c r="U2083" s="8" t="s">
        <v>10122</v>
      </c>
      <c r="V2083" s="3">
        <v>44770</v>
      </c>
      <c r="W2083" s="8" t="s">
        <v>7871</v>
      </c>
      <c r="X2083" s="8">
        <v>21.9</v>
      </c>
      <c r="Y2083" s="10">
        <f t="shared" si="146"/>
        <v>16425</v>
      </c>
      <c r="Z2083" s="10">
        <f>IFERROR(INDEX(EFs!B:B,MATCH(P2083,EFs!A:A,0))*Dataset!Y2083/1000,0)</f>
        <v>14.920353727425001</v>
      </c>
      <c r="AA2083">
        <v>32.719268</v>
      </c>
      <c r="AB2083">
        <v>-117.170529</v>
      </c>
      <c r="AC2083">
        <v>1</v>
      </c>
      <c r="AD2083" t="s">
        <v>18387</v>
      </c>
      <c r="AE2083">
        <v>1325</v>
      </c>
      <c r="AF2083" t="s">
        <v>18575</v>
      </c>
      <c r="AI2083" t="s">
        <v>18389</v>
      </c>
      <c r="AJ2083" t="s">
        <v>18390</v>
      </c>
      <c r="AK2083" t="s">
        <v>18391</v>
      </c>
      <c r="AL2083">
        <v>92101</v>
      </c>
      <c r="AM2083" t="s">
        <v>18392</v>
      </c>
      <c r="AN2083" t="s">
        <v>18407</v>
      </c>
    </row>
    <row r="2084" spans="1:40" ht="57.6" x14ac:dyDescent="0.3">
      <c r="A2084" t="s">
        <v>10123</v>
      </c>
      <c r="B2084" s="2" t="s">
        <v>15</v>
      </c>
      <c r="C2084" s="3">
        <v>40025</v>
      </c>
      <c r="D2084" t="s">
        <v>193</v>
      </c>
      <c r="E2084" t="s">
        <v>10119</v>
      </c>
      <c r="F2084" t="s">
        <v>27</v>
      </c>
      <c r="G2084" t="s">
        <v>10120</v>
      </c>
      <c r="H2084" s="2" t="s">
        <v>19</v>
      </c>
      <c r="I2084" s="2" t="s">
        <v>20</v>
      </c>
      <c r="J2084" s="1" t="s">
        <v>10124</v>
      </c>
      <c r="K2084" s="1">
        <f t="shared" si="144"/>
        <v>1</v>
      </c>
      <c r="L2084" s="1">
        <f t="shared" si="144"/>
        <v>0</v>
      </c>
      <c r="M2084" s="1">
        <f t="shared" si="144"/>
        <v>0</v>
      </c>
      <c r="N2084" s="1">
        <f t="shared" si="144"/>
        <v>0</v>
      </c>
      <c r="O2084" s="1">
        <f t="shared" si="145"/>
        <v>1</v>
      </c>
      <c r="P2084" s="1" t="s">
        <v>18346</v>
      </c>
      <c r="Q2084" s="1" t="s">
        <v>18355</v>
      </c>
      <c r="R2084" s="1">
        <v>288</v>
      </c>
      <c r="S2084" s="9">
        <f t="shared" si="147"/>
        <v>214.76160000000002</v>
      </c>
      <c r="T2084" s="3">
        <v>44559</v>
      </c>
      <c r="U2084" s="8" t="s">
        <v>10125</v>
      </c>
      <c r="V2084" s="3">
        <v>44770</v>
      </c>
      <c r="W2084" s="8" t="s">
        <v>671</v>
      </c>
      <c r="X2084" s="8">
        <v>35.299999999999997</v>
      </c>
      <c r="Y2084" s="10">
        <f t="shared" si="146"/>
        <v>7581.0844799999995</v>
      </c>
      <c r="Z2084" s="10">
        <f>IFERROR(INDEX(EFs!B:B,MATCH(P2084,EFs!A:A,0))*Dataset!Y2084/1000,0)</f>
        <v>6.8866034751349661</v>
      </c>
      <c r="AA2084">
        <v>32.719268</v>
      </c>
      <c r="AB2084">
        <v>-117.170529</v>
      </c>
      <c r="AC2084">
        <v>1</v>
      </c>
      <c r="AD2084" t="s">
        <v>18387</v>
      </c>
      <c r="AE2084">
        <v>1325</v>
      </c>
      <c r="AF2084" t="s">
        <v>18575</v>
      </c>
      <c r="AI2084" t="s">
        <v>18389</v>
      </c>
      <c r="AJ2084" t="s">
        <v>18390</v>
      </c>
      <c r="AK2084" t="s">
        <v>18391</v>
      </c>
      <c r="AL2084">
        <v>92101</v>
      </c>
      <c r="AM2084" t="s">
        <v>18392</v>
      </c>
      <c r="AN2084" t="s">
        <v>18407</v>
      </c>
    </row>
    <row r="2085" spans="1:40" ht="43.2" x14ac:dyDescent="0.3">
      <c r="A2085" t="s">
        <v>10126</v>
      </c>
      <c r="B2085" s="2" t="s">
        <v>15</v>
      </c>
      <c r="C2085" s="3">
        <v>40025</v>
      </c>
      <c r="D2085" t="s">
        <v>193</v>
      </c>
      <c r="E2085" t="s">
        <v>4335</v>
      </c>
      <c r="F2085" t="s">
        <v>4336</v>
      </c>
      <c r="G2085" t="s">
        <v>4337</v>
      </c>
      <c r="H2085" s="2" t="s">
        <v>217</v>
      </c>
      <c r="I2085" s="2" t="s">
        <v>218</v>
      </c>
      <c r="J2085" s="1" t="s">
        <v>10127</v>
      </c>
      <c r="K2085" s="1">
        <f t="shared" si="144"/>
        <v>1</v>
      </c>
      <c r="L2085" s="1">
        <f t="shared" si="144"/>
        <v>0</v>
      </c>
      <c r="M2085" s="1">
        <f t="shared" si="144"/>
        <v>0</v>
      </c>
      <c r="N2085" s="1">
        <f t="shared" si="144"/>
        <v>0</v>
      </c>
      <c r="O2085" s="1">
        <f t="shared" si="145"/>
        <v>1</v>
      </c>
      <c r="P2085" s="1" t="s">
        <v>18346</v>
      </c>
      <c r="Q2085" s="1" t="s">
        <v>18355</v>
      </c>
      <c r="R2085" s="1">
        <v>1528</v>
      </c>
      <c r="S2085" s="9">
        <f t="shared" si="147"/>
        <v>1139.4295999999999</v>
      </c>
      <c r="T2085" s="3">
        <v>44594</v>
      </c>
      <c r="U2085" s="8" t="s">
        <v>8800</v>
      </c>
      <c r="V2085" s="3">
        <v>44594</v>
      </c>
      <c r="W2085" s="8" t="s">
        <v>8407</v>
      </c>
      <c r="X2085" s="8">
        <v>14</v>
      </c>
      <c r="Y2085" s="10">
        <f t="shared" si="146"/>
        <v>15952.0144</v>
      </c>
      <c r="Z2085" s="10">
        <f>IFERROR(INDEX(EFs!B:B,MATCH(P2085,EFs!A:A,0))*Dataset!Y2085/1000,0)</f>
        <v>14.490696956650062</v>
      </c>
      <c r="AA2085">
        <v>32.591116999999997</v>
      </c>
      <c r="AB2085">
        <v>-116.92344</v>
      </c>
      <c r="AC2085">
        <v>1</v>
      </c>
      <c r="AD2085" t="s">
        <v>18387</v>
      </c>
      <c r="AE2085">
        <v>446</v>
      </c>
      <c r="AF2085" t="s">
        <v>18492</v>
      </c>
      <c r="AI2085" t="s">
        <v>18389</v>
      </c>
      <c r="AJ2085" t="s">
        <v>18390</v>
      </c>
      <c r="AK2085" t="s">
        <v>18391</v>
      </c>
      <c r="AL2085">
        <v>92154</v>
      </c>
      <c r="AM2085" t="s">
        <v>18392</v>
      </c>
      <c r="AN2085" t="s">
        <v>18393</v>
      </c>
    </row>
    <row r="2086" spans="1:40" ht="43.2" x14ac:dyDescent="0.3">
      <c r="A2086" t="s">
        <v>10128</v>
      </c>
      <c r="B2086" s="2" t="s">
        <v>15</v>
      </c>
      <c r="C2086" s="3">
        <v>40025</v>
      </c>
      <c r="D2086" t="s">
        <v>16</v>
      </c>
      <c r="E2086" t="s">
        <v>4188</v>
      </c>
      <c r="F2086" t="s">
        <v>72</v>
      </c>
      <c r="G2086" t="s">
        <v>10129</v>
      </c>
      <c r="H2086" s="2" t="s">
        <v>163</v>
      </c>
      <c r="I2086" s="2" t="s">
        <v>164</v>
      </c>
      <c r="J2086" s="1" t="s">
        <v>10130</v>
      </c>
      <c r="K2086" s="1">
        <f t="shared" si="144"/>
        <v>0</v>
      </c>
      <c r="L2086" s="1">
        <f t="shared" si="144"/>
        <v>0</v>
      </c>
      <c r="M2086" s="1">
        <f t="shared" si="144"/>
        <v>0</v>
      </c>
      <c r="N2086" s="1">
        <f t="shared" si="144"/>
        <v>1</v>
      </c>
      <c r="O2086" s="1">
        <f t="shared" si="145"/>
        <v>1</v>
      </c>
      <c r="P2086" s="1" t="s">
        <v>18347</v>
      </c>
      <c r="Q2086" s="1" t="s">
        <v>18355</v>
      </c>
      <c r="R2086" s="1">
        <v>105</v>
      </c>
      <c r="S2086" s="9">
        <f t="shared" si="147"/>
        <v>78.298500000000004</v>
      </c>
      <c r="T2086" s="3">
        <v>44419</v>
      </c>
      <c r="U2086" s="8" t="s">
        <v>10131</v>
      </c>
      <c r="V2086" s="3">
        <v>44419</v>
      </c>
      <c r="W2086" s="8" t="s">
        <v>2992</v>
      </c>
      <c r="X2086" s="8">
        <v>32</v>
      </c>
      <c r="Y2086" s="10">
        <f t="shared" si="146"/>
        <v>2505.5520000000001</v>
      </c>
      <c r="Z2086" s="10">
        <f>IFERROR(INDEX(EFs!B:B,MATCH(P2086,EFs!A:A,0))*Dataset!Y2086/1000,0)</f>
        <v>2.0643242927999998</v>
      </c>
      <c r="AA2086">
        <v>33.150951999999997</v>
      </c>
      <c r="AB2086">
        <v>-117.302797</v>
      </c>
      <c r="AC2086">
        <v>0.8</v>
      </c>
      <c r="AD2086" t="s">
        <v>18429</v>
      </c>
      <c r="AE2086">
        <v>5005</v>
      </c>
      <c r="AF2086" t="s">
        <v>18484</v>
      </c>
      <c r="AI2086" t="s">
        <v>18509</v>
      </c>
      <c r="AJ2086" t="s">
        <v>18390</v>
      </c>
      <c r="AK2086" t="s">
        <v>18391</v>
      </c>
      <c r="AL2086">
        <v>92008</v>
      </c>
      <c r="AM2086" t="s">
        <v>18392</v>
      </c>
      <c r="AN2086" t="s">
        <v>18393</v>
      </c>
    </row>
    <row r="2087" spans="1:40" ht="43.2" x14ac:dyDescent="0.3">
      <c r="A2087" t="s">
        <v>10132</v>
      </c>
      <c r="B2087" s="2" t="s">
        <v>15</v>
      </c>
      <c r="C2087" s="3">
        <v>40025</v>
      </c>
      <c r="D2087" t="s">
        <v>16</v>
      </c>
      <c r="E2087" t="s">
        <v>4188</v>
      </c>
      <c r="F2087" t="s">
        <v>72</v>
      </c>
      <c r="G2087" t="s">
        <v>10129</v>
      </c>
      <c r="H2087" s="2" t="s">
        <v>163</v>
      </c>
      <c r="I2087" s="2" t="s">
        <v>164</v>
      </c>
      <c r="J2087" s="1" t="s">
        <v>10133</v>
      </c>
      <c r="K2087" s="1">
        <f t="shared" si="144"/>
        <v>0</v>
      </c>
      <c r="L2087" s="1">
        <f t="shared" si="144"/>
        <v>0</v>
      </c>
      <c r="M2087" s="1">
        <f t="shared" si="144"/>
        <v>0</v>
      </c>
      <c r="N2087" s="1">
        <f t="shared" si="144"/>
        <v>1</v>
      </c>
      <c r="O2087" s="1">
        <f t="shared" si="145"/>
        <v>1</v>
      </c>
      <c r="P2087" s="1" t="s">
        <v>18347</v>
      </c>
      <c r="Q2087" s="1" t="s">
        <v>18355</v>
      </c>
      <c r="R2087" s="1">
        <v>105</v>
      </c>
      <c r="S2087" s="9">
        <f t="shared" si="147"/>
        <v>78.298500000000004</v>
      </c>
      <c r="T2087" s="3">
        <v>44419</v>
      </c>
      <c r="U2087" s="8" t="s">
        <v>10134</v>
      </c>
      <c r="V2087" s="3">
        <v>44419</v>
      </c>
      <c r="W2087" s="8" t="s">
        <v>10135</v>
      </c>
      <c r="X2087" s="8">
        <v>31.2</v>
      </c>
      <c r="Y2087" s="10">
        <f t="shared" si="146"/>
        <v>2442.9132</v>
      </c>
      <c r="Z2087" s="10">
        <f>IFERROR(INDEX(EFs!B:B,MATCH(P2087,EFs!A:A,0))*Dataset!Y2087/1000,0)</f>
        <v>2.01271618548</v>
      </c>
      <c r="AA2087">
        <v>33.150951999999997</v>
      </c>
      <c r="AB2087">
        <v>-117.302797</v>
      </c>
      <c r="AC2087">
        <v>0.8</v>
      </c>
      <c r="AD2087" t="s">
        <v>18429</v>
      </c>
      <c r="AE2087">
        <v>5005</v>
      </c>
      <c r="AF2087" t="s">
        <v>18484</v>
      </c>
      <c r="AI2087" t="s">
        <v>18509</v>
      </c>
      <c r="AJ2087" t="s">
        <v>18390</v>
      </c>
      <c r="AK2087" t="s">
        <v>18391</v>
      </c>
      <c r="AL2087">
        <v>92008</v>
      </c>
      <c r="AM2087" t="s">
        <v>18392</v>
      </c>
      <c r="AN2087" t="s">
        <v>18393</v>
      </c>
    </row>
    <row r="2088" spans="1:40" ht="57.6" x14ac:dyDescent="0.3">
      <c r="A2088" t="s">
        <v>10136</v>
      </c>
      <c r="B2088" s="2" t="s">
        <v>15</v>
      </c>
      <c r="C2088" s="3">
        <v>40025</v>
      </c>
      <c r="D2088" t="s">
        <v>193</v>
      </c>
      <c r="E2088" t="s">
        <v>9511</v>
      </c>
      <c r="F2088" t="s">
        <v>9512</v>
      </c>
      <c r="G2088" t="s">
        <v>9513</v>
      </c>
      <c r="H2088" s="2" t="s">
        <v>610</v>
      </c>
      <c r="I2088" s="2" t="s">
        <v>30</v>
      </c>
      <c r="J2088" s="1" t="s">
        <v>10137</v>
      </c>
      <c r="K2088" s="1">
        <f t="shared" si="144"/>
        <v>1</v>
      </c>
      <c r="L2088" s="1">
        <f t="shared" si="144"/>
        <v>0</v>
      </c>
      <c r="M2088" s="1">
        <f t="shared" si="144"/>
        <v>0</v>
      </c>
      <c r="N2088" s="1">
        <f t="shared" si="144"/>
        <v>0</v>
      </c>
      <c r="O2088" s="1">
        <f t="shared" si="145"/>
        <v>1</v>
      </c>
      <c r="P2088" s="1" t="s">
        <v>18346</v>
      </c>
      <c r="Q2088" s="1" t="s">
        <v>18355</v>
      </c>
      <c r="R2088" s="1">
        <v>288</v>
      </c>
      <c r="S2088" s="9">
        <f t="shared" si="147"/>
        <v>214.76160000000002</v>
      </c>
      <c r="T2088" s="3">
        <v>44629</v>
      </c>
      <c r="U2088" s="8" t="s">
        <v>10138</v>
      </c>
      <c r="V2088" s="3">
        <v>44629</v>
      </c>
      <c r="W2088" s="8" t="s">
        <v>10139</v>
      </c>
      <c r="X2088" s="8">
        <v>4.5</v>
      </c>
      <c r="Y2088" s="10">
        <f t="shared" si="146"/>
        <v>966.42720000000008</v>
      </c>
      <c r="Z2088" s="10">
        <f>IFERROR(INDEX(EFs!B:B,MATCH(P2088,EFs!A:A,0))*Dataset!Y2088/1000,0)</f>
        <v>0.87789562714185121</v>
      </c>
      <c r="AA2088">
        <v>33.014789999999998</v>
      </c>
      <c r="AB2088">
        <v>-117.091436</v>
      </c>
      <c r="AC2088">
        <v>1</v>
      </c>
      <c r="AD2088" t="s">
        <v>18387</v>
      </c>
      <c r="AE2088">
        <v>16535</v>
      </c>
      <c r="AF2088" t="s">
        <v>18498</v>
      </c>
      <c r="AI2088" t="s">
        <v>18389</v>
      </c>
      <c r="AJ2088" t="s">
        <v>18390</v>
      </c>
      <c r="AK2088" t="s">
        <v>18391</v>
      </c>
      <c r="AL2088">
        <v>92127</v>
      </c>
      <c r="AM2088" t="s">
        <v>18392</v>
      </c>
      <c r="AN2088" t="s">
        <v>18393</v>
      </c>
    </row>
    <row r="2089" spans="1:40" ht="57.6" x14ac:dyDescent="0.3">
      <c r="A2089" t="s">
        <v>10140</v>
      </c>
      <c r="B2089" s="2" t="s">
        <v>15</v>
      </c>
      <c r="C2089" s="3">
        <v>40025</v>
      </c>
      <c r="D2089" t="s">
        <v>193</v>
      </c>
      <c r="E2089" t="s">
        <v>9511</v>
      </c>
      <c r="F2089" t="s">
        <v>9512</v>
      </c>
      <c r="G2089" t="s">
        <v>9513</v>
      </c>
      <c r="H2089" s="2" t="s">
        <v>610</v>
      </c>
      <c r="I2089" s="2" t="s">
        <v>30</v>
      </c>
      <c r="J2089" s="1" t="s">
        <v>10141</v>
      </c>
      <c r="K2089" s="1">
        <f t="shared" si="144"/>
        <v>1</v>
      </c>
      <c r="L2089" s="1">
        <f t="shared" si="144"/>
        <v>0</v>
      </c>
      <c r="M2089" s="1">
        <f t="shared" si="144"/>
        <v>0</v>
      </c>
      <c r="N2089" s="1">
        <f t="shared" si="144"/>
        <v>0</v>
      </c>
      <c r="O2089" s="1">
        <f t="shared" si="145"/>
        <v>1</v>
      </c>
      <c r="P2089" s="1" t="s">
        <v>18346</v>
      </c>
      <c r="Q2089" s="1">
        <v>500</v>
      </c>
      <c r="R2089" s="1">
        <v>2206</v>
      </c>
      <c r="S2089" s="9">
        <f t="shared" si="147"/>
        <v>500</v>
      </c>
      <c r="T2089" s="3">
        <v>44629</v>
      </c>
      <c r="U2089" s="8" t="s">
        <v>10142</v>
      </c>
      <c r="V2089" s="3">
        <v>44629</v>
      </c>
      <c r="W2089" s="8" t="s">
        <v>10143</v>
      </c>
      <c r="X2089" s="8">
        <v>2.2999999999999998</v>
      </c>
      <c r="Y2089" s="10">
        <f t="shared" si="146"/>
        <v>1150</v>
      </c>
      <c r="Z2089" s="10">
        <f>IFERROR(INDEX(EFs!B:B,MATCH(P2089,EFs!A:A,0))*Dataset!Y2089/1000,0)</f>
        <v>1.04465185915</v>
      </c>
      <c r="AA2089">
        <v>33.014789999999998</v>
      </c>
      <c r="AB2089">
        <v>-117.091436</v>
      </c>
      <c r="AC2089">
        <v>1</v>
      </c>
      <c r="AD2089" t="s">
        <v>18387</v>
      </c>
      <c r="AE2089">
        <v>16535</v>
      </c>
      <c r="AF2089" t="s">
        <v>18498</v>
      </c>
      <c r="AI2089" t="s">
        <v>18389</v>
      </c>
      <c r="AJ2089" t="s">
        <v>18390</v>
      </c>
      <c r="AK2089" t="s">
        <v>18391</v>
      </c>
      <c r="AL2089">
        <v>92127</v>
      </c>
      <c r="AM2089" t="s">
        <v>18392</v>
      </c>
      <c r="AN2089" t="s">
        <v>18393</v>
      </c>
    </row>
    <row r="2090" spans="1:40" ht="43.2" x14ac:dyDescent="0.3">
      <c r="A2090" t="s">
        <v>10144</v>
      </c>
      <c r="B2090" s="2" t="s">
        <v>15</v>
      </c>
      <c r="C2090" s="3">
        <v>40025</v>
      </c>
      <c r="D2090" t="s">
        <v>193</v>
      </c>
      <c r="E2090" t="s">
        <v>10145</v>
      </c>
      <c r="F2090" t="s">
        <v>10146</v>
      </c>
      <c r="G2090" t="s">
        <v>10147</v>
      </c>
      <c r="H2090" s="2" t="s">
        <v>38</v>
      </c>
      <c r="I2090" s="2" t="s">
        <v>30</v>
      </c>
      <c r="J2090" s="1" t="s">
        <v>10148</v>
      </c>
      <c r="K2090" s="1">
        <f t="shared" si="144"/>
        <v>1</v>
      </c>
      <c r="L2090" s="1">
        <f t="shared" si="144"/>
        <v>0</v>
      </c>
      <c r="M2090" s="1">
        <f t="shared" si="144"/>
        <v>0</v>
      </c>
      <c r="N2090" s="1">
        <f t="shared" si="144"/>
        <v>0</v>
      </c>
      <c r="O2090" s="1">
        <f t="shared" si="145"/>
        <v>1</v>
      </c>
      <c r="P2090" s="1" t="s">
        <v>18346</v>
      </c>
      <c r="Q2090" s="1">
        <v>135</v>
      </c>
      <c r="R2090" s="1">
        <v>208</v>
      </c>
      <c r="S2090" s="9">
        <f t="shared" si="147"/>
        <v>135</v>
      </c>
      <c r="T2090" s="3">
        <v>44377</v>
      </c>
      <c r="U2090" s="8" t="s">
        <v>4240</v>
      </c>
      <c r="V2090" s="3">
        <v>44682</v>
      </c>
      <c r="W2090" s="8" t="s">
        <v>439</v>
      </c>
      <c r="X2090" s="8">
        <v>-129.6</v>
      </c>
      <c r="Y2090" s="10">
        <f t="shared" si="146"/>
        <v>-17496</v>
      </c>
      <c r="Z2090" s="10">
        <f>IFERROR(INDEX(EFs!B:B,MATCH(P2090,EFs!A:A,0))*Dataset!Y2090/1000,0)</f>
        <v>-15.893242545815999</v>
      </c>
      <c r="AA2090">
        <v>32.939107999999997</v>
      </c>
      <c r="AB2090">
        <v>-117.100641</v>
      </c>
      <c r="AC2090">
        <v>1</v>
      </c>
      <c r="AD2090" t="s">
        <v>18387</v>
      </c>
      <c r="AE2090">
        <v>12121</v>
      </c>
      <c r="AF2090" t="s">
        <v>19206</v>
      </c>
      <c r="AI2090" t="s">
        <v>18389</v>
      </c>
      <c r="AJ2090" t="s">
        <v>18390</v>
      </c>
      <c r="AK2090" t="s">
        <v>18391</v>
      </c>
      <c r="AL2090">
        <v>92131</v>
      </c>
      <c r="AM2090" t="s">
        <v>18392</v>
      </c>
      <c r="AN2090" t="s">
        <v>18393</v>
      </c>
    </row>
    <row r="2091" spans="1:40" ht="28.8" x14ac:dyDescent="0.3">
      <c r="A2091" t="s">
        <v>10149</v>
      </c>
      <c r="B2091" s="2" t="s">
        <v>15</v>
      </c>
      <c r="C2091" s="3">
        <v>40025</v>
      </c>
      <c r="D2091" t="s">
        <v>193</v>
      </c>
      <c r="E2091" t="s">
        <v>3616</v>
      </c>
      <c r="F2091" t="s">
        <v>3617</v>
      </c>
      <c r="G2091" t="s">
        <v>3618</v>
      </c>
      <c r="H2091" s="2" t="s">
        <v>523</v>
      </c>
      <c r="I2091" s="2" t="s">
        <v>164</v>
      </c>
      <c r="J2091" s="1" t="s">
        <v>10150</v>
      </c>
      <c r="K2091" s="1">
        <f t="shared" si="144"/>
        <v>1</v>
      </c>
      <c r="L2091" s="1">
        <f t="shared" si="144"/>
        <v>0</v>
      </c>
      <c r="M2091" s="1">
        <f t="shared" si="144"/>
        <v>0</v>
      </c>
      <c r="N2091" s="1">
        <f t="shared" si="144"/>
        <v>0</v>
      </c>
      <c r="O2091" s="1">
        <f t="shared" si="145"/>
        <v>1</v>
      </c>
      <c r="P2091" s="1" t="s">
        <v>18346</v>
      </c>
      <c r="Q2091" s="1" t="s">
        <v>18355</v>
      </c>
      <c r="R2091" s="1">
        <v>422</v>
      </c>
      <c r="S2091" s="9">
        <f t="shared" si="147"/>
        <v>314.68540000000002</v>
      </c>
      <c r="T2091" s="3">
        <v>44561</v>
      </c>
      <c r="U2091" s="8" t="s">
        <v>10151</v>
      </c>
      <c r="V2091" s="3">
        <v>44779</v>
      </c>
      <c r="W2091" s="8" t="s">
        <v>6349</v>
      </c>
      <c r="X2091" s="8">
        <v>9.5</v>
      </c>
      <c r="Y2091" s="10">
        <f t="shared" si="146"/>
        <v>2989.5113000000001</v>
      </c>
      <c r="Z2091" s="10">
        <f>IFERROR(INDEX(EFs!B:B,MATCH(P2091,EFs!A:A,0))*Dataset!Y2091/1000,0)</f>
        <v>2.7156509021695072</v>
      </c>
      <c r="AA2091">
        <v>33.213200000000001</v>
      </c>
      <c r="AB2091">
        <v>-117.35493099999999</v>
      </c>
      <c r="AC2091">
        <v>1</v>
      </c>
      <c r="AD2091" t="s">
        <v>18387</v>
      </c>
      <c r="AE2091">
        <v>401</v>
      </c>
      <c r="AF2091" t="s">
        <v>18554</v>
      </c>
      <c r="AI2091" t="s">
        <v>18410</v>
      </c>
      <c r="AJ2091" t="s">
        <v>18390</v>
      </c>
      <c r="AK2091" t="s">
        <v>18391</v>
      </c>
      <c r="AL2091">
        <v>92058</v>
      </c>
      <c r="AM2091" t="s">
        <v>18392</v>
      </c>
      <c r="AN2091" t="s">
        <v>18393</v>
      </c>
    </row>
    <row r="2092" spans="1:40" ht="43.2" x14ac:dyDescent="0.3">
      <c r="A2092" t="s">
        <v>10152</v>
      </c>
      <c r="B2092" s="2" t="s">
        <v>15</v>
      </c>
      <c r="C2092" s="3">
        <v>40025</v>
      </c>
      <c r="D2092" t="s">
        <v>193</v>
      </c>
      <c r="E2092" t="s">
        <v>4343</v>
      </c>
      <c r="F2092" t="s">
        <v>27</v>
      </c>
      <c r="G2092" t="s">
        <v>10153</v>
      </c>
      <c r="H2092" s="2" t="s">
        <v>1436</v>
      </c>
      <c r="I2092" s="2" t="s">
        <v>98</v>
      </c>
      <c r="J2092" s="1" t="s">
        <v>10154</v>
      </c>
      <c r="K2092" s="1">
        <f t="shared" si="144"/>
        <v>1</v>
      </c>
      <c r="L2092" s="1">
        <f t="shared" si="144"/>
        <v>0</v>
      </c>
      <c r="M2092" s="1">
        <f t="shared" si="144"/>
        <v>0</v>
      </c>
      <c r="N2092" s="1">
        <f t="shared" si="144"/>
        <v>0</v>
      </c>
      <c r="O2092" s="1">
        <f t="shared" si="145"/>
        <v>1</v>
      </c>
      <c r="P2092" s="1" t="s">
        <v>18346</v>
      </c>
      <c r="Q2092" s="1">
        <v>600</v>
      </c>
      <c r="R2092" s="1">
        <v>900</v>
      </c>
      <c r="S2092" s="9">
        <f t="shared" si="147"/>
        <v>600</v>
      </c>
      <c r="T2092" s="3">
        <v>44405</v>
      </c>
      <c r="U2092" s="8" t="s">
        <v>6631</v>
      </c>
      <c r="V2092" s="3">
        <v>44783</v>
      </c>
      <c r="W2092" s="8" t="s">
        <v>10155</v>
      </c>
      <c r="X2092" s="8">
        <v>20.399999999999999</v>
      </c>
      <c r="Y2092" s="10">
        <f t="shared" si="146"/>
        <v>12240</v>
      </c>
      <c r="Z2092" s="10">
        <f>IFERROR(INDEX(EFs!B:B,MATCH(P2092,EFs!A:A,0))*Dataset!Y2092/1000,0)</f>
        <v>11.118729353040001</v>
      </c>
      <c r="AA2092">
        <v>33.137286000000003</v>
      </c>
      <c r="AB2092">
        <v>-117.273234</v>
      </c>
      <c r="AC2092">
        <v>1</v>
      </c>
      <c r="AD2092" t="s">
        <v>18387</v>
      </c>
      <c r="AE2092">
        <v>5720</v>
      </c>
      <c r="AF2092" t="s">
        <v>18484</v>
      </c>
      <c r="AI2092" t="s">
        <v>18509</v>
      </c>
      <c r="AJ2092" t="s">
        <v>18390</v>
      </c>
      <c r="AK2092" t="s">
        <v>18391</v>
      </c>
      <c r="AL2092">
        <v>92010</v>
      </c>
      <c r="AM2092" t="s">
        <v>18392</v>
      </c>
      <c r="AN2092" t="s">
        <v>18393</v>
      </c>
    </row>
    <row r="2093" spans="1:40" ht="43.2" x14ac:dyDescent="0.3">
      <c r="A2093" t="s">
        <v>10156</v>
      </c>
      <c r="B2093" s="2" t="s">
        <v>15</v>
      </c>
      <c r="C2093" s="3">
        <v>40025</v>
      </c>
      <c r="D2093" t="s">
        <v>193</v>
      </c>
      <c r="E2093" t="s">
        <v>645</v>
      </c>
      <c r="F2093" t="s">
        <v>50</v>
      </c>
      <c r="G2093" t="s">
        <v>646</v>
      </c>
      <c r="H2093" s="2" t="s">
        <v>647</v>
      </c>
      <c r="I2093" s="2" t="s">
        <v>218</v>
      </c>
      <c r="J2093" s="1" t="s">
        <v>10157</v>
      </c>
      <c r="K2093" s="1">
        <f t="shared" si="144"/>
        <v>1</v>
      </c>
      <c r="L2093" s="1">
        <f t="shared" si="144"/>
        <v>0</v>
      </c>
      <c r="M2093" s="1">
        <f t="shared" si="144"/>
        <v>0</v>
      </c>
      <c r="N2093" s="1">
        <f t="shared" si="144"/>
        <v>0</v>
      </c>
      <c r="O2093" s="1">
        <f t="shared" si="145"/>
        <v>1</v>
      </c>
      <c r="P2093" s="1" t="s">
        <v>18346</v>
      </c>
      <c r="Q2093" s="1" t="s">
        <v>18355</v>
      </c>
      <c r="R2093" s="1">
        <v>100</v>
      </c>
      <c r="S2093" s="9">
        <f t="shared" si="147"/>
        <v>74.570000000000007</v>
      </c>
      <c r="T2093" s="3">
        <v>44568</v>
      </c>
      <c r="U2093" s="8" t="s">
        <v>360</v>
      </c>
      <c r="V2093" s="3">
        <v>44568</v>
      </c>
      <c r="W2093" s="8" t="s">
        <v>360</v>
      </c>
      <c r="X2093" s="8">
        <v>0</v>
      </c>
      <c r="Y2093" s="10">
        <f t="shared" si="146"/>
        <v>0</v>
      </c>
      <c r="Z2093" s="10">
        <f>IFERROR(INDEX(EFs!B:B,MATCH(P2093,EFs!A:A,0))*Dataset!Y2093/1000,0)</f>
        <v>0</v>
      </c>
      <c r="AA2093">
        <v>32.812175000000003</v>
      </c>
      <c r="AB2093">
        <v>-116.932772</v>
      </c>
      <c r="AC2093">
        <v>0.86</v>
      </c>
      <c r="AD2093" t="s">
        <v>18408</v>
      </c>
      <c r="AF2093" t="s">
        <v>18503</v>
      </c>
      <c r="AI2093" t="s">
        <v>18449</v>
      </c>
      <c r="AJ2093" t="s">
        <v>18390</v>
      </c>
      <c r="AK2093" t="s">
        <v>18391</v>
      </c>
      <c r="AL2093">
        <v>92021</v>
      </c>
      <c r="AM2093" t="s">
        <v>18392</v>
      </c>
      <c r="AN2093" t="s">
        <v>18397</v>
      </c>
    </row>
    <row r="2094" spans="1:40" ht="43.2" x14ac:dyDescent="0.3">
      <c r="A2094" t="s">
        <v>10158</v>
      </c>
      <c r="B2094" s="2" t="s">
        <v>15</v>
      </c>
      <c r="C2094" s="3">
        <v>40025</v>
      </c>
      <c r="D2094" t="s">
        <v>193</v>
      </c>
      <c r="E2094" t="s">
        <v>10159</v>
      </c>
      <c r="F2094" t="s">
        <v>889</v>
      </c>
      <c r="G2094" t="s">
        <v>10160</v>
      </c>
      <c r="H2094" s="2" t="s">
        <v>781</v>
      </c>
      <c r="I2094" s="2" t="s">
        <v>782</v>
      </c>
      <c r="J2094" s="1" t="s">
        <v>10161</v>
      </c>
      <c r="K2094" s="1">
        <f t="shared" si="144"/>
        <v>1</v>
      </c>
      <c r="L2094" s="1">
        <f t="shared" si="144"/>
        <v>0</v>
      </c>
      <c r="M2094" s="1">
        <f t="shared" si="144"/>
        <v>0</v>
      </c>
      <c r="N2094" s="1">
        <f t="shared" si="144"/>
        <v>0</v>
      </c>
      <c r="O2094" s="1">
        <f t="shared" si="145"/>
        <v>1</v>
      </c>
      <c r="P2094" s="1" t="s">
        <v>18346</v>
      </c>
      <c r="Q2094" s="1">
        <v>750</v>
      </c>
      <c r="R2094" s="1">
        <v>141</v>
      </c>
      <c r="S2094" s="9">
        <f t="shared" si="147"/>
        <v>750</v>
      </c>
      <c r="T2094" s="3">
        <v>44370</v>
      </c>
      <c r="U2094" s="8" t="s">
        <v>1359</v>
      </c>
      <c r="V2094" s="3">
        <v>44707</v>
      </c>
      <c r="W2094" s="8" t="s">
        <v>10162</v>
      </c>
      <c r="X2094" s="8">
        <v>32.5</v>
      </c>
      <c r="Y2094" s="10">
        <f t="shared" si="146"/>
        <v>24375</v>
      </c>
      <c r="Z2094" s="10">
        <f>IFERROR(INDEX(EFs!B:B,MATCH(P2094,EFs!A:A,0))*Dataset!Y2094/1000,0)</f>
        <v>22.142077449374998</v>
      </c>
      <c r="AA2094">
        <v>32.894029000000003</v>
      </c>
      <c r="AB2094">
        <v>-117.231171</v>
      </c>
      <c r="AC2094">
        <v>1</v>
      </c>
      <c r="AD2094" t="s">
        <v>18387</v>
      </c>
      <c r="AE2094">
        <v>10410</v>
      </c>
      <c r="AF2094" t="s">
        <v>18532</v>
      </c>
      <c r="AI2094" t="s">
        <v>18389</v>
      </c>
      <c r="AJ2094" t="s">
        <v>18390</v>
      </c>
      <c r="AK2094" t="s">
        <v>18391</v>
      </c>
      <c r="AL2094">
        <v>92121</v>
      </c>
      <c r="AM2094" t="s">
        <v>18392</v>
      </c>
      <c r="AN2094" t="s">
        <v>18393</v>
      </c>
    </row>
    <row r="2095" spans="1:40" ht="57.6" x14ac:dyDescent="0.3">
      <c r="A2095" t="s">
        <v>10163</v>
      </c>
      <c r="B2095" s="2" t="s">
        <v>15</v>
      </c>
      <c r="C2095" s="3">
        <v>40025</v>
      </c>
      <c r="D2095" t="s">
        <v>193</v>
      </c>
      <c r="E2095" t="s">
        <v>10164</v>
      </c>
      <c r="F2095" t="s">
        <v>72</v>
      </c>
      <c r="G2095" t="s">
        <v>3817</v>
      </c>
      <c r="H2095" s="2" t="s">
        <v>320</v>
      </c>
      <c r="I2095" s="2" t="s">
        <v>46</v>
      </c>
      <c r="J2095" s="1" t="s">
        <v>10165</v>
      </c>
      <c r="K2095" s="1">
        <f t="shared" si="144"/>
        <v>1</v>
      </c>
      <c r="L2095" s="1">
        <f t="shared" si="144"/>
        <v>0</v>
      </c>
      <c r="M2095" s="1">
        <f t="shared" si="144"/>
        <v>0</v>
      </c>
      <c r="N2095" s="1">
        <f t="shared" si="144"/>
        <v>0</v>
      </c>
      <c r="O2095" s="1">
        <f t="shared" si="145"/>
        <v>1</v>
      </c>
      <c r="P2095" s="1" t="s">
        <v>18346</v>
      </c>
      <c r="Q2095" s="1">
        <v>100</v>
      </c>
      <c r="R2095" s="1">
        <v>158</v>
      </c>
      <c r="S2095" s="9">
        <f t="shared" si="147"/>
        <v>100</v>
      </c>
      <c r="T2095" s="3">
        <v>44370</v>
      </c>
      <c r="U2095" s="8" t="s">
        <v>8873</v>
      </c>
      <c r="V2095" s="3">
        <v>44767</v>
      </c>
      <c r="W2095" s="8" t="s">
        <v>8873</v>
      </c>
      <c r="X2095" s="8">
        <v>0</v>
      </c>
      <c r="Y2095" s="10">
        <f t="shared" si="146"/>
        <v>0</v>
      </c>
      <c r="Z2095" s="10">
        <f>IFERROR(INDEX(EFs!B:B,MATCH(P2095,EFs!A:A,0))*Dataset!Y2095/1000,0)</f>
        <v>0</v>
      </c>
      <c r="AA2095">
        <v>32.875765999999999</v>
      </c>
      <c r="AB2095">
        <v>-117.239553</v>
      </c>
      <c r="AC2095">
        <v>0.9</v>
      </c>
      <c r="AD2095" t="s">
        <v>18387</v>
      </c>
      <c r="AE2095">
        <v>9500</v>
      </c>
      <c r="AF2095" t="s">
        <v>18451</v>
      </c>
      <c r="AG2095" t="s">
        <v>18831</v>
      </c>
      <c r="AH2095">
        <v>89</v>
      </c>
      <c r="AI2095" t="s">
        <v>18428</v>
      </c>
      <c r="AJ2095" t="s">
        <v>18390</v>
      </c>
      <c r="AK2095" t="s">
        <v>18391</v>
      </c>
      <c r="AL2095">
        <v>92093</v>
      </c>
      <c r="AM2095" t="s">
        <v>18392</v>
      </c>
      <c r="AN2095" t="s">
        <v>18393</v>
      </c>
    </row>
    <row r="2096" spans="1:40" ht="43.2" x14ac:dyDescent="0.3">
      <c r="A2096" t="s">
        <v>10166</v>
      </c>
      <c r="B2096" s="2" t="s">
        <v>15</v>
      </c>
      <c r="C2096" s="3">
        <v>40025</v>
      </c>
      <c r="D2096" t="s">
        <v>193</v>
      </c>
      <c r="E2096" t="s">
        <v>736</v>
      </c>
      <c r="F2096" t="s">
        <v>10167</v>
      </c>
      <c r="G2096" t="s">
        <v>10168</v>
      </c>
      <c r="H2096" s="2" t="s">
        <v>5709</v>
      </c>
      <c r="I2096" s="2" t="s">
        <v>84</v>
      </c>
      <c r="J2096" s="1" t="s">
        <v>10169</v>
      </c>
      <c r="K2096" s="1">
        <f t="shared" si="144"/>
        <v>1</v>
      </c>
      <c r="L2096" s="1">
        <f t="shared" si="144"/>
        <v>0</v>
      </c>
      <c r="M2096" s="1">
        <f t="shared" si="144"/>
        <v>0</v>
      </c>
      <c r="N2096" s="1">
        <f t="shared" si="144"/>
        <v>0</v>
      </c>
      <c r="O2096" s="1">
        <f t="shared" si="145"/>
        <v>1</v>
      </c>
      <c r="P2096" s="1" t="s">
        <v>18346</v>
      </c>
      <c r="Q2096" s="1">
        <v>30</v>
      </c>
      <c r="R2096" s="1">
        <v>64</v>
      </c>
      <c r="S2096" s="9">
        <f t="shared" si="147"/>
        <v>30</v>
      </c>
      <c r="T2096" s="3">
        <v>44561</v>
      </c>
      <c r="U2096" s="8" t="s">
        <v>10170</v>
      </c>
      <c r="V2096" s="3">
        <v>44572</v>
      </c>
      <c r="W2096" s="8" t="s">
        <v>10171</v>
      </c>
      <c r="X2096" s="8">
        <v>20.6</v>
      </c>
      <c r="Y2096" s="10">
        <f t="shared" si="146"/>
        <v>618</v>
      </c>
      <c r="Z2096" s="10">
        <f>IFERROR(INDEX(EFs!B:B,MATCH(P2096,EFs!A:A,0))*Dataset!Y2096/1000,0)</f>
        <v>0.56138682517799998</v>
      </c>
      <c r="AA2096">
        <v>32.636921999999998</v>
      </c>
      <c r="AB2096">
        <v>-117.050072</v>
      </c>
      <c r="AC2096">
        <v>1</v>
      </c>
      <c r="AD2096" t="s">
        <v>18422</v>
      </c>
      <c r="AI2096" t="s">
        <v>18406</v>
      </c>
      <c r="AJ2096" t="s">
        <v>18390</v>
      </c>
      <c r="AK2096" t="s">
        <v>18391</v>
      </c>
      <c r="AL2096">
        <v>91910</v>
      </c>
      <c r="AM2096" t="s">
        <v>18392</v>
      </c>
      <c r="AN2096" t="s">
        <v>18397</v>
      </c>
    </row>
    <row r="2097" spans="1:40" ht="43.2" x14ac:dyDescent="0.3">
      <c r="A2097" t="s">
        <v>10172</v>
      </c>
      <c r="B2097" s="2" t="s">
        <v>15</v>
      </c>
      <c r="C2097" s="3">
        <v>40025</v>
      </c>
      <c r="D2097" t="s">
        <v>193</v>
      </c>
      <c r="E2097" t="s">
        <v>5781</v>
      </c>
      <c r="F2097" t="s">
        <v>27</v>
      </c>
      <c r="G2097" t="s">
        <v>10173</v>
      </c>
      <c r="H2097" s="2" t="s">
        <v>451</v>
      </c>
      <c r="I2097" s="2" t="s">
        <v>139</v>
      </c>
      <c r="J2097" s="1" t="s">
        <v>10174</v>
      </c>
      <c r="K2097" s="1">
        <f t="shared" si="144"/>
        <v>1</v>
      </c>
      <c r="L2097" s="1">
        <f t="shared" si="144"/>
        <v>0</v>
      </c>
      <c r="M2097" s="1">
        <f t="shared" si="144"/>
        <v>0</v>
      </c>
      <c r="N2097" s="1">
        <f t="shared" si="144"/>
        <v>0</v>
      </c>
      <c r="O2097" s="1">
        <f t="shared" si="145"/>
        <v>1</v>
      </c>
      <c r="P2097" s="1" t="s">
        <v>18346</v>
      </c>
      <c r="Q2097" s="1">
        <v>250</v>
      </c>
      <c r="R2097" s="1">
        <v>398</v>
      </c>
      <c r="S2097" s="9">
        <f t="shared" si="147"/>
        <v>250</v>
      </c>
      <c r="T2097" s="8"/>
      <c r="U2097" s="8"/>
      <c r="V2097" s="8"/>
      <c r="W2097" s="8"/>
      <c r="X2097" s="8"/>
      <c r="Y2097" s="10">
        <f t="shared" si="146"/>
        <v>0</v>
      </c>
      <c r="Z2097" s="10">
        <f>IFERROR(INDEX(EFs!B:B,MATCH(P2097,EFs!A:A,0))*Dataset!Y2097/1000,0)</f>
        <v>0</v>
      </c>
      <c r="AA2097">
        <v>32.903072999999999</v>
      </c>
      <c r="AB2097">
        <v>-116.929363</v>
      </c>
      <c r="AC2097">
        <v>1</v>
      </c>
      <c r="AD2097" t="s">
        <v>18394</v>
      </c>
      <c r="AE2097">
        <v>12393</v>
      </c>
      <c r="AF2097" t="s">
        <v>19315</v>
      </c>
      <c r="AI2097" t="s">
        <v>18476</v>
      </c>
      <c r="AJ2097" t="s">
        <v>18390</v>
      </c>
      <c r="AK2097" t="s">
        <v>18391</v>
      </c>
      <c r="AL2097">
        <v>92040</v>
      </c>
      <c r="AM2097" t="s">
        <v>18392</v>
      </c>
      <c r="AN2097" t="s">
        <v>18397</v>
      </c>
    </row>
    <row r="2098" spans="1:40" ht="43.2" x14ac:dyDescent="0.3">
      <c r="A2098" t="s">
        <v>10175</v>
      </c>
      <c r="B2098" s="2" t="s">
        <v>15</v>
      </c>
      <c r="C2098" s="3">
        <v>40025</v>
      </c>
      <c r="D2098" t="s">
        <v>193</v>
      </c>
      <c r="E2098" t="s">
        <v>10176</v>
      </c>
      <c r="G2098" t="s">
        <v>10177</v>
      </c>
      <c r="H2098" s="2" t="s">
        <v>106</v>
      </c>
      <c r="I2098" s="2" t="s">
        <v>107</v>
      </c>
      <c r="J2098" s="1" t="s">
        <v>10178</v>
      </c>
      <c r="K2098" s="1">
        <f t="shared" si="144"/>
        <v>1</v>
      </c>
      <c r="L2098" s="1">
        <f t="shared" si="144"/>
        <v>0</v>
      </c>
      <c r="M2098" s="1">
        <f t="shared" si="144"/>
        <v>0</v>
      </c>
      <c r="N2098" s="1">
        <f t="shared" si="144"/>
        <v>0</v>
      </c>
      <c r="O2098" s="1">
        <f t="shared" si="145"/>
        <v>1</v>
      </c>
      <c r="P2098" s="1" t="s">
        <v>18346</v>
      </c>
      <c r="Q2098" s="1">
        <v>135</v>
      </c>
      <c r="R2098" s="1">
        <v>208</v>
      </c>
      <c r="S2098" s="9">
        <f t="shared" si="147"/>
        <v>135</v>
      </c>
      <c r="T2098" s="3">
        <v>44562</v>
      </c>
      <c r="U2098" s="8" t="s">
        <v>10179</v>
      </c>
      <c r="V2098" s="3">
        <v>44562</v>
      </c>
      <c r="W2098" s="8" t="s">
        <v>10180</v>
      </c>
      <c r="X2098" s="8">
        <v>13.5</v>
      </c>
      <c r="Y2098" s="10">
        <f t="shared" si="146"/>
        <v>1822.5</v>
      </c>
      <c r="Z2098" s="10">
        <f>IFERROR(INDEX(EFs!B:B,MATCH(P2098,EFs!A:A,0))*Dataset!Y2098/1000,0)</f>
        <v>1.6555460985224999</v>
      </c>
      <c r="AA2098">
        <v>32.810778999999997</v>
      </c>
      <c r="AB2098">
        <v>-117.121337</v>
      </c>
      <c r="AC2098">
        <v>1</v>
      </c>
      <c r="AD2098" t="s">
        <v>18387</v>
      </c>
      <c r="AE2098">
        <v>3708</v>
      </c>
      <c r="AF2098" t="s">
        <v>18740</v>
      </c>
      <c r="AI2098" t="s">
        <v>18389</v>
      </c>
      <c r="AJ2098" t="s">
        <v>18390</v>
      </c>
      <c r="AK2098" t="s">
        <v>18391</v>
      </c>
      <c r="AL2098">
        <v>92123</v>
      </c>
      <c r="AM2098" t="s">
        <v>18392</v>
      </c>
      <c r="AN2098" t="s">
        <v>18393</v>
      </c>
    </row>
    <row r="2099" spans="1:40" ht="43.2" x14ac:dyDescent="0.3">
      <c r="A2099" t="s">
        <v>10181</v>
      </c>
      <c r="B2099" s="2" t="s">
        <v>15</v>
      </c>
      <c r="C2099" s="3">
        <v>40025</v>
      </c>
      <c r="D2099" t="s">
        <v>193</v>
      </c>
      <c r="E2099" t="s">
        <v>10182</v>
      </c>
      <c r="F2099" t="s">
        <v>10183</v>
      </c>
      <c r="G2099" t="s">
        <v>10184</v>
      </c>
      <c r="H2099" s="2" t="s">
        <v>949</v>
      </c>
      <c r="I2099" s="2" t="s">
        <v>75</v>
      </c>
      <c r="J2099" s="1" t="s">
        <v>10185</v>
      </c>
      <c r="K2099" s="1">
        <f t="shared" si="144"/>
        <v>1</v>
      </c>
      <c r="L2099" s="1">
        <f t="shared" si="144"/>
        <v>0</v>
      </c>
      <c r="M2099" s="1">
        <f t="shared" si="144"/>
        <v>0</v>
      </c>
      <c r="N2099" s="1">
        <f t="shared" si="144"/>
        <v>0</v>
      </c>
      <c r="O2099" s="1">
        <f t="shared" si="145"/>
        <v>1</v>
      </c>
      <c r="P2099" s="1" t="s">
        <v>18346</v>
      </c>
      <c r="Q2099" s="1">
        <v>150</v>
      </c>
      <c r="R2099" s="1">
        <v>250</v>
      </c>
      <c r="S2099" s="9">
        <f t="shared" si="147"/>
        <v>150</v>
      </c>
      <c r="T2099" s="3">
        <v>44562</v>
      </c>
      <c r="U2099" s="8" t="s">
        <v>4607</v>
      </c>
      <c r="V2099" s="3">
        <v>44562</v>
      </c>
      <c r="W2099" s="8" t="s">
        <v>10186</v>
      </c>
      <c r="X2099" s="8">
        <v>5.5</v>
      </c>
      <c r="Y2099" s="10">
        <f t="shared" si="146"/>
        <v>825</v>
      </c>
      <c r="Z2099" s="10">
        <f>IFERROR(INDEX(EFs!B:B,MATCH(P2099,EFs!A:A,0))*Dataset!Y2099/1000,0)</f>
        <v>0.7494241598250001</v>
      </c>
      <c r="AA2099">
        <v>33.129196</v>
      </c>
      <c r="AB2099">
        <v>-117.26195300000001</v>
      </c>
      <c r="AC2099">
        <v>0.89</v>
      </c>
      <c r="AD2099" t="s">
        <v>18429</v>
      </c>
      <c r="AE2099">
        <v>2544</v>
      </c>
      <c r="AF2099" t="s">
        <v>19302</v>
      </c>
      <c r="AI2099" t="s">
        <v>18509</v>
      </c>
      <c r="AJ2099" t="s">
        <v>18390</v>
      </c>
      <c r="AK2099" t="s">
        <v>18391</v>
      </c>
      <c r="AL2099">
        <v>92009</v>
      </c>
      <c r="AM2099" t="s">
        <v>18392</v>
      </c>
      <c r="AN2099" t="s">
        <v>18393</v>
      </c>
    </row>
    <row r="2100" spans="1:40" ht="43.2" x14ac:dyDescent="0.3">
      <c r="A2100" t="s">
        <v>10187</v>
      </c>
      <c r="B2100" s="2" t="s">
        <v>15</v>
      </c>
      <c r="C2100" s="3">
        <v>40025</v>
      </c>
      <c r="D2100" t="s">
        <v>193</v>
      </c>
      <c r="E2100" t="s">
        <v>10188</v>
      </c>
      <c r="F2100" t="s">
        <v>10189</v>
      </c>
      <c r="G2100" t="s">
        <v>10190</v>
      </c>
      <c r="H2100" s="2" t="s">
        <v>1436</v>
      </c>
      <c r="I2100" s="2" t="s">
        <v>98</v>
      </c>
      <c r="J2100" s="1" t="s">
        <v>10191</v>
      </c>
      <c r="K2100" s="1">
        <f t="shared" si="144"/>
        <v>1</v>
      </c>
      <c r="L2100" s="1">
        <f t="shared" si="144"/>
        <v>0</v>
      </c>
      <c r="M2100" s="1">
        <f t="shared" si="144"/>
        <v>0</v>
      </c>
      <c r="N2100" s="1">
        <f t="shared" si="144"/>
        <v>0</v>
      </c>
      <c r="O2100" s="1">
        <f t="shared" si="145"/>
        <v>1</v>
      </c>
      <c r="P2100" s="1" t="s">
        <v>18346</v>
      </c>
      <c r="Q2100" s="1">
        <v>150</v>
      </c>
      <c r="R2100" s="1">
        <v>230</v>
      </c>
      <c r="S2100" s="9">
        <f t="shared" si="147"/>
        <v>150</v>
      </c>
      <c r="T2100" s="3">
        <v>44562</v>
      </c>
      <c r="U2100" s="8" t="s">
        <v>6936</v>
      </c>
      <c r="V2100" s="3">
        <v>44562</v>
      </c>
      <c r="W2100" s="8" t="s">
        <v>3978</v>
      </c>
      <c r="X2100" s="8">
        <v>7.1</v>
      </c>
      <c r="Y2100" s="10">
        <f t="shared" si="146"/>
        <v>1065</v>
      </c>
      <c r="Z2100" s="10">
        <f>IFERROR(INDEX(EFs!B:B,MATCH(P2100,EFs!A:A,0))*Dataset!Y2100/1000,0)</f>
        <v>0.96743846086500007</v>
      </c>
      <c r="AA2100">
        <v>33.135626999999999</v>
      </c>
      <c r="AB2100">
        <v>-117.28146099999999</v>
      </c>
      <c r="AC2100">
        <v>1</v>
      </c>
      <c r="AD2100" t="s">
        <v>18387</v>
      </c>
      <c r="AE2100">
        <v>2200</v>
      </c>
      <c r="AF2100" t="s">
        <v>18545</v>
      </c>
      <c r="AG2100" t="s">
        <v>18510</v>
      </c>
      <c r="AH2100">
        <v>150</v>
      </c>
      <c r="AI2100" t="s">
        <v>18509</v>
      </c>
      <c r="AJ2100" t="s">
        <v>18390</v>
      </c>
      <c r="AK2100" t="s">
        <v>18391</v>
      </c>
      <c r="AL2100">
        <v>92008</v>
      </c>
      <c r="AM2100" t="s">
        <v>18392</v>
      </c>
      <c r="AN2100" t="s">
        <v>18393</v>
      </c>
    </row>
    <row r="2101" spans="1:40" ht="43.2" x14ac:dyDescent="0.3">
      <c r="A2101" t="s">
        <v>10192</v>
      </c>
      <c r="B2101" s="2" t="s">
        <v>15</v>
      </c>
      <c r="C2101" s="3">
        <v>40025</v>
      </c>
      <c r="D2101" t="s">
        <v>193</v>
      </c>
      <c r="E2101" t="s">
        <v>10193</v>
      </c>
      <c r="F2101" t="s">
        <v>27</v>
      </c>
      <c r="G2101" t="s">
        <v>10194</v>
      </c>
      <c r="H2101" s="2" t="s">
        <v>554</v>
      </c>
      <c r="I2101" s="2" t="s">
        <v>84</v>
      </c>
      <c r="J2101" s="1" t="s">
        <v>10195</v>
      </c>
      <c r="K2101" s="1">
        <f t="shared" si="144"/>
        <v>1</v>
      </c>
      <c r="L2101" s="1">
        <f t="shared" si="144"/>
        <v>0</v>
      </c>
      <c r="M2101" s="1">
        <f t="shared" si="144"/>
        <v>0</v>
      </c>
      <c r="N2101" s="1">
        <f t="shared" si="144"/>
        <v>0</v>
      </c>
      <c r="O2101" s="1">
        <f t="shared" si="145"/>
        <v>1</v>
      </c>
      <c r="P2101" s="1" t="s">
        <v>18346</v>
      </c>
      <c r="Q2101" s="1">
        <v>50</v>
      </c>
      <c r="R2101" s="1">
        <v>80</v>
      </c>
      <c r="S2101" s="9">
        <f t="shared" si="147"/>
        <v>50</v>
      </c>
      <c r="T2101" s="3">
        <v>44495</v>
      </c>
      <c r="U2101" s="8" t="s">
        <v>10196</v>
      </c>
      <c r="V2101" s="3">
        <v>44798</v>
      </c>
      <c r="W2101" s="8" t="s">
        <v>10197</v>
      </c>
      <c r="X2101" s="8">
        <v>15.9</v>
      </c>
      <c r="Y2101" s="10">
        <f t="shared" si="146"/>
        <v>795</v>
      </c>
      <c r="Z2101" s="10">
        <f>IFERROR(INDEX(EFs!B:B,MATCH(P2101,EFs!A:A,0))*Dataset!Y2101/1000,0)</f>
        <v>0.72217237219499997</v>
      </c>
      <c r="AA2101">
        <v>32.659072000000002</v>
      </c>
      <c r="AB2101">
        <v>-117.109888</v>
      </c>
      <c r="AC2101">
        <v>1</v>
      </c>
      <c r="AD2101" t="s">
        <v>18387</v>
      </c>
      <c r="AE2101">
        <v>800</v>
      </c>
      <c r="AF2101" t="s">
        <v>19158</v>
      </c>
      <c r="AI2101" t="s">
        <v>18491</v>
      </c>
      <c r="AJ2101" t="s">
        <v>18390</v>
      </c>
      <c r="AK2101" t="s">
        <v>18391</v>
      </c>
      <c r="AL2101">
        <v>91950</v>
      </c>
      <c r="AM2101" t="s">
        <v>18392</v>
      </c>
      <c r="AN2101" t="s">
        <v>18393</v>
      </c>
    </row>
    <row r="2102" spans="1:40" ht="43.2" x14ac:dyDescent="0.3">
      <c r="A2102" t="s">
        <v>10198</v>
      </c>
      <c r="B2102" s="2" t="s">
        <v>15</v>
      </c>
      <c r="C2102" s="3">
        <v>40025</v>
      </c>
      <c r="D2102" t="s">
        <v>193</v>
      </c>
      <c r="E2102" t="s">
        <v>10199</v>
      </c>
      <c r="F2102" t="s">
        <v>10200</v>
      </c>
      <c r="G2102" t="s">
        <v>10201</v>
      </c>
      <c r="H2102" s="2" t="s">
        <v>1168</v>
      </c>
      <c r="I2102" s="2" t="s">
        <v>53</v>
      </c>
      <c r="J2102" s="1" t="s">
        <v>10202</v>
      </c>
      <c r="K2102" s="1">
        <f t="shared" si="144"/>
        <v>1</v>
      </c>
      <c r="L2102" s="1">
        <f t="shared" si="144"/>
        <v>0</v>
      </c>
      <c r="M2102" s="1">
        <f t="shared" si="144"/>
        <v>0</v>
      </c>
      <c r="N2102" s="1">
        <f t="shared" si="144"/>
        <v>0</v>
      </c>
      <c r="O2102" s="1">
        <f t="shared" si="145"/>
        <v>1</v>
      </c>
      <c r="P2102" s="1" t="s">
        <v>18346</v>
      </c>
      <c r="Q2102" s="1">
        <v>195</v>
      </c>
      <c r="R2102" s="1">
        <v>316</v>
      </c>
      <c r="S2102" s="9">
        <f t="shared" si="147"/>
        <v>195</v>
      </c>
      <c r="T2102" s="3">
        <v>44361</v>
      </c>
      <c r="U2102" s="8" t="s">
        <v>10203</v>
      </c>
      <c r="V2102" s="3">
        <v>44361</v>
      </c>
      <c r="W2102" s="8" t="s">
        <v>10204</v>
      </c>
      <c r="X2102" s="8">
        <v>47</v>
      </c>
      <c r="Y2102" s="10">
        <f t="shared" si="146"/>
        <v>9165</v>
      </c>
      <c r="Z2102" s="10">
        <f>IFERROR(INDEX(EFs!B:B,MATCH(P2102,EFs!A:A,0))*Dataset!Y2102/1000,0)</f>
        <v>8.3254211209650002</v>
      </c>
      <c r="AA2102">
        <v>33.303736000000001</v>
      </c>
      <c r="AB2102">
        <v>-116.99026499999999</v>
      </c>
      <c r="AC2102">
        <v>1</v>
      </c>
      <c r="AD2102" t="s">
        <v>18387</v>
      </c>
      <c r="AE2102">
        <v>15835</v>
      </c>
      <c r="AF2102" t="s">
        <v>19316</v>
      </c>
      <c r="AI2102" t="s">
        <v>18565</v>
      </c>
      <c r="AJ2102" t="s">
        <v>18390</v>
      </c>
      <c r="AK2102" t="s">
        <v>18391</v>
      </c>
      <c r="AL2102">
        <v>92061</v>
      </c>
      <c r="AM2102" t="s">
        <v>18392</v>
      </c>
      <c r="AN2102" t="s">
        <v>18393</v>
      </c>
    </row>
    <row r="2103" spans="1:40" ht="28.8" x14ac:dyDescent="0.3">
      <c r="A2103" t="s">
        <v>10205</v>
      </c>
      <c r="B2103" s="2" t="s">
        <v>15</v>
      </c>
      <c r="C2103" s="3">
        <v>40025</v>
      </c>
      <c r="D2103" t="s">
        <v>25</v>
      </c>
      <c r="E2103" t="s">
        <v>6010</v>
      </c>
      <c r="F2103" t="s">
        <v>10206</v>
      </c>
      <c r="G2103" t="s">
        <v>10207</v>
      </c>
      <c r="H2103" s="2" t="s">
        <v>1542</v>
      </c>
      <c r="I2103" s="2" t="s">
        <v>236</v>
      </c>
      <c r="J2103" s="1" t="s">
        <v>10208</v>
      </c>
      <c r="K2103" s="1">
        <f t="shared" si="144"/>
        <v>1</v>
      </c>
      <c r="L2103" s="1">
        <f t="shared" si="144"/>
        <v>0</v>
      </c>
      <c r="M2103" s="1">
        <f t="shared" si="144"/>
        <v>0</v>
      </c>
      <c r="N2103" s="1">
        <f t="shared" si="144"/>
        <v>0</v>
      </c>
      <c r="O2103" s="1">
        <f t="shared" si="145"/>
        <v>1</v>
      </c>
      <c r="P2103" s="1" t="s">
        <v>18346</v>
      </c>
      <c r="Q2103" s="1" t="s">
        <v>18355</v>
      </c>
      <c r="R2103" s="1">
        <v>330</v>
      </c>
      <c r="S2103" s="9">
        <f t="shared" si="147"/>
        <v>246.08100000000002</v>
      </c>
      <c r="T2103" s="3">
        <v>44606</v>
      </c>
      <c r="U2103" s="8" t="s">
        <v>10209</v>
      </c>
      <c r="V2103" s="3">
        <v>44606</v>
      </c>
      <c r="W2103" s="8" t="s">
        <v>10210</v>
      </c>
      <c r="X2103" s="8">
        <v>1</v>
      </c>
      <c r="Y2103" s="10">
        <f t="shared" si="146"/>
        <v>246.08100000000002</v>
      </c>
      <c r="Z2103" s="10">
        <f>IFERROR(INDEX(EFs!B:B,MATCH(P2103,EFs!A:A,0))*Dataset!Y2103/1000,0)</f>
        <v>0.22353823839260101</v>
      </c>
      <c r="AA2103">
        <v>32.842239999999997</v>
      </c>
      <c r="AB2103">
        <v>-117.16682</v>
      </c>
      <c r="AC2103">
        <v>1</v>
      </c>
      <c r="AD2103" t="s">
        <v>18387</v>
      </c>
      <c r="AE2103">
        <v>5651</v>
      </c>
      <c r="AF2103" t="s">
        <v>18627</v>
      </c>
      <c r="AI2103" t="s">
        <v>18389</v>
      </c>
      <c r="AJ2103" t="s">
        <v>18390</v>
      </c>
      <c r="AK2103" t="s">
        <v>18391</v>
      </c>
      <c r="AL2103">
        <v>92111</v>
      </c>
      <c r="AM2103" t="s">
        <v>18392</v>
      </c>
      <c r="AN2103" t="s">
        <v>18393</v>
      </c>
    </row>
    <row r="2104" spans="1:40" ht="43.2" x14ac:dyDescent="0.3">
      <c r="A2104" t="s">
        <v>10211</v>
      </c>
      <c r="B2104" s="2" t="s">
        <v>15</v>
      </c>
      <c r="C2104" s="3">
        <v>40025</v>
      </c>
      <c r="D2104" t="s">
        <v>25</v>
      </c>
      <c r="E2104" t="s">
        <v>10212</v>
      </c>
      <c r="F2104" t="s">
        <v>10213</v>
      </c>
      <c r="G2104" t="s">
        <v>10214</v>
      </c>
      <c r="H2104" s="2" t="s">
        <v>3465</v>
      </c>
      <c r="I2104" s="2" t="s">
        <v>107</v>
      </c>
      <c r="J2104" s="1" t="s">
        <v>10215</v>
      </c>
      <c r="K2104" s="1">
        <f t="shared" si="144"/>
        <v>1</v>
      </c>
      <c r="L2104" s="1">
        <f t="shared" si="144"/>
        <v>0</v>
      </c>
      <c r="M2104" s="1">
        <f t="shared" si="144"/>
        <v>0</v>
      </c>
      <c r="N2104" s="1">
        <f t="shared" si="144"/>
        <v>0</v>
      </c>
      <c r="O2104" s="1">
        <f t="shared" si="145"/>
        <v>1</v>
      </c>
      <c r="P2104" s="1" t="s">
        <v>18346</v>
      </c>
      <c r="Q2104" s="1">
        <v>100</v>
      </c>
      <c r="R2104" s="1">
        <v>155</v>
      </c>
      <c r="S2104" s="9">
        <f t="shared" si="147"/>
        <v>100</v>
      </c>
      <c r="T2104" s="3">
        <v>44562</v>
      </c>
      <c r="U2104" s="8" t="s">
        <v>10216</v>
      </c>
      <c r="V2104" s="3">
        <v>44562</v>
      </c>
      <c r="W2104" s="8" t="s">
        <v>10217</v>
      </c>
      <c r="X2104" s="8">
        <v>2.9</v>
      </c>
      <c r="Y2104" s="10">
        <f t="shared" si="146"/>
        <v>290</v>
      </c>
      <c r="Z2104" s="10">
        <f>IFERROR(INDEX(EFs!B:B,MATCH(P2104,EFs!A:A,0))*Dataset!Y2104/1000,0)</f>
        <v>0.26343394709000001</v>
      </c>
      <c r="AA2104">
        <v>32.790548000000001</v>
      </c>
      <c r="AB2104">
        <v>-117.110471</v>
      </c>
      <c r="AC2104">
        <v>1</v>
      </c>
      <c r="AD2104" t="s">
        <v>18387</v>
      </c>
      <c r="AE2104">
        <v>6554</v>
      </c>
      <c r="AF2104" t="s">
        <v>19317</v>
      </c>
      <c r="AI2104" t="s">
        <v>18389</v>
      </c>
      <c r="AJ2104" t="s">
        <v>18390</v>
      </c>
      <c r="AK2104" t="s">
        <v>18391</v>
      </c>
      <c r="AL2104">
        <v>92124</v>
      </c>
      <c r="AM2104" t="s">
        <v>18392</v>
      </c>
      <c r="AN2104" t="s">
        <v>18393</v>
      </c>
    </row>
    <row r="2105" spans="1:40" ht="28.8" x14ac:dyDescent="0.3">
      <c r="A2105" t="s">
        <v>10218</v>
      </c>
      <c r="B2105" s="2" t="s">
        <v>15</v>
      </c>
      <c r="C2105" s="3">
        <v>40025</v>
      </c>
      <c r="D2105" t="s">
        <v>25</v>
      </c>
      <c r="E2105" t="s">
        <v>10219</v>
      </c>
      <c r="F2105" t="s">
        <v>10220</v>
      </c>
      <c r="G2105" t="s">
        <v>10221</v>
      </c>
      <c r="H2105" s="2" t="s">
        <v>19</v>
      </c>
      <c r="I2105" s="2" t="s">
        <v>20</v>
      </c>
      <c r="J2105" s="1" t="s">
        <v>10222</v>
      </c>
      <c r="K2105" s="1">
        <f t="shared" si="144"/>
        <v>1</v>
      </c>
      <c r="L2105" s="1">
        <f t="shared" si="144"/>
        <v>0</v>
      </c>
      <c r="M2105" s="1">
        <f t="shared" si="144"/>
        <v>0</v>
      </c>
      <c r="N2105" s="1">
        <f t="shared" si="144"/>
        <v>0</v>
      </c>
      <c r="O2105" s="1">
        <f t="shared" si="145"/>
        <v>1</v>
      </c>
      <c r="P2105" s="1" t="s">
        <v>18346</v>
      </c>
      <c r="Q2105" s="1" t="s">
        <v>18355</v>
      </c>
      <c r="R2105" s="1">
        <v>80</v>
      </c>
      <c r="S2105" s="9">
        <f t="shared" si="147"/>
        <v>59.656000000000006</v>
      </c>
      <c r="T2105" s="3">
        <v>44399</v>
      </c>
      <c r="U2105" s="8" t="s">
        <v>9075</v>
      </c>
      <c r="V2105" s="3">
        <v>44399</v>
      </c>
      <c r="W2105" s="8" t="s">
        <v>7988</v>
      </c>
      <c r="X2105" s="8">
        <v>25.7</v>
      </c>
      <c r="Y2105" s="10">
        <f t="shared" si="146"/>
        <v>1533.1592000000001</v>
      </c>
      <c r="Z2105" s="10">
        <f>IFERROR(INDEX(EFs!B:B,MATCH(P2105,EFs!A:A,0))*Dataset!Y2105/1000,0)</f>
        <v>1.3927109640460233</v>
      </c>
      <c r="AA2105">
        <v>32.731641000000003</v>
      </c>
      <c r="AB2105">
        <v>-117.165486</v>
      </c>
      <c r="AC2105">
        <v>1</v>
      </c>
      <c r="AD2105" t="s">
        <v>18387</v>
      </c>
      <c r="AE2105">
        <v>230</v>
      </c>
      <c r="AF2105" t="s">
        <v>19318</v>
      </c>
      <c r="AI2105" t="s">
        <v>18389</v>
      </c>
      <c r="AJ2105" t="s">
        <v>18390</v>
      </c>
      <c r="AK2105" t="s">
        <v>18391</v>
      </c>
      <c r="AL2105">
        <v>92101</v>
      </c>
      <c r="AM2105" t="s">
        <v>18392</v>
      </c>
      <c r="AN2105" t="s">
        <v>18393</v>
      </c>
    </row>
    <row r="2106" spans="1:40" ht="43.2" x14ac:dyDescent="0.3">
      <c r="A2106" t="s">
        <v>10223</v>
      </c>
      <c r="B2106" s="2" t="s">
        <v>15</v>
      </c>
      <c r="C2106" s="3">
        <v>40025</v>
      </c>
      <c r="D2106" t="s">
        <v>16</v>
      </c>
      <c r="E2106" t="s">
        <v>10224</v>
      </c>
      <c r="F2106" t="s">
        <v>559</v>
      </c>
      <c r="G2106" t="s">
        <v>10225</v>
      </c>
      <c r="H2106" s="2" t="s">
        <v>91</v>
      </c>
      <c r="I2106" s="2" t="s">
        <v>92</v>
      </c>
      <c r="J2106" s="1" t="s">
        <v>10226</v>
      </c>
      <c r="K2106" s="1">
        <f t="shared" si="144"/>
        <v>0</v>
      </c>
      <c r="L2106" s="1">
        <f t="shared" si="144"/>
        <v>0</v>
      </c>
      <c r="M2106" s="1">
        <f t="shared" si="144"/>
        <v>1</v>
      </c>
      <c r="N2106" s="1">
        <f t="shared" si="144"/>
        <v>0</v>
      </c>
      <c r="O2106" s="1">
        <f t="shared" si="145"/>
        <v>1</v>
      </c>
      <c r="P2106" s="1" t="s">
        <v>18348</v>
      </c>
      <c r="Q2106" s="1">
        <v>300</v>
      </c>
      <c r="R2106" s="1">
        <v>454</v>
      </c>
      <c r="S2106" s="9">
        <f t="shared" si="147"/>
        <v>300</v>
      </c>
      <c r="T2106" s="3">
        <v>44650</v>
      </c>
      <c r="U2106" s="8" t="s">
        <v>10227</v>
      </c>
      <c r="V2106" s="3">
        <v>44650</v>
      </c>
      <c r="W2106" s="8" t="s">
        <v>2440</v>
      </c>
      <c r="X2106" s="8">
        <v>0.5</v>
      </c>
      <c r="Y2106" s="10">
        <f t="shared" si="146"/>
        <v>150</v>
      </c>
      <c r="Z2106" s="10">
        <f>IFERROR(INDEX(EFs!B:B,MATCH(P2106,EFs!A:A,0))*Dataset!Y2106/1000,0)</f>
        <v>0.10893835784999999</v>
      </c>
      <c r="AA2106">
        <v>33.232765000000001</v>
      </c>
      <c r="AB2106">
        <v>-117.352028</v>
      </c>
      <c r="AC2106">
        <v>0.8</v>
      </c>
      <c r="AD2106" t="s">
        <v>18408</v>
      </c>
      <c r="AF2106" t="s">
        <v>18409</v>
      </c>
      <c r="AI2106" t="s">
        <v>18410</v>
      </c>
      <c r="AJ2106" t="s">
        <v>18390</v>
      </c>
      <c r="AK2106" t="s">
        <v>18391</v>
      </c>
      <c r="AL2106">
        <v>92058</v>
      </c>
      <c r="AM2106" t="s">
        <v>18392</v>
      </c>
      <c r="AN2106" t="s">
        <v>18397</v>
      </c>
    </row>
    <row r="2107" spans="1:40" ht="57.6" x14ac:dyDescent="0.3">
      <c r="A2107" t="s">
        <v>10228</v>
      </c>
      <c r="B2107" s="2" t="s">
        <v>15</v>
      </c>
      <c r="C2107" s="3">
        <v>40025</v>
      </c>
      <c r="D2107" t="s">
        <v>193</v>
      </c>
      <c r="E2107" t="s">
        <v>10229</v>
      </c>
      <c r="F2107" t="s">
        <v>10230</v>
      </c>
      <c r="G2107" t="s">
        <v>10231</v>
      </c>
      <c r="H2107" s="2" t="s">
        <v>1542</v>
      </c>
      <c r="I2107" s="2" t="s">
        <v>236</v>
      </c>
      <c r="J2107" s="1" t="s">
        <v>10232</v>
      </c>
      <c r="K2107" s="1">
        <f t="shared" si="144"/>
        <v>1</v>
      </c>
      <c r="L2107" s="1">
        <f t="shared" si="144"/>
        <v>0</v>
      </c>
      <c r="M2107" s="1">
        <f t="shared" si="144"/>
        <v>0</v>
      </c>
      <c r="N2107" s="1">
        <f t="shared" si="144"/>
        <v>0</v>
      </c>
      <c r="O2107" s="1">
        <f t="shared" si="145"/>
        <v>1</v>
      </c>
      <c r="P2107" s="1" t="s">
        <v>18346</v>
      </c>
      <c r="Q2107" s="1">
        <v>150</v>
      </c>
      <c r="R2107" s="1">
        <v>230</v>
      </c>
      <c r="S2107" s="9">
        <f t="shared" si="147"/>
        <v>150</v>
      </c>
      <c r="T2107" s="3">
        <v>44561</v>
      </c>
      <c r="U2107" s="8" t="s">
        <v>10233</v>
      </c>
      <c r="V2107" s="3">
        <v>44658</v>
      </c>
      <c r="W2107" s="8" t="s">
        <v>10234</v>
      </c>
      <c r="X2107" s="8">
        <v>30.34</v>
      </c>
      <c r="Y2107" s="10">
        <f t="shared" si="146"/>
        <v>4551</v>
      </c>
      <c r="Z2107" s="10">
        <f>IFERROR(INDEX(EFs!B:B,MATCH(P2107,EFs!A:A,0))*Dataset!Y2107/1000,0)</f>
        <v>4.1340961834709997</v>
      </c>
      <c r="AA2107">
        <v>32.842351999999998</v>
      </c>
      <c r="AB2107">
        <v>-117.171577</v>
      </c>
      <c r="AC2107">
        <v>1</v>
      </c>
      <c r="AD2107" t="s">
        <v>18387</v>
      </c>
      <c r="AE2107">
        <v>5855</v>
      </c>
      <c r="AF2107" t="s">
        <v>18627</v>
      </c>
      <c r="AI2107" t="s">
        <v>18389</v>
      </c>
      <c r="AJ2107" t="s">
        <v>18390</v>
      </c>
      <c r="AK2107" t="s">
        <v>18391</v>
      </c>
      <c r="AL2107">
        <v>92111</v>
      </c>
      <c r="AM2107" t="s">
        <v>18392</v>
      </c>
      <c r="AN2107" t="s">
        <v>18393</v>
      </c>
    </row>
    <row r="2108" spans="1:40" ht="28.8" x14ac:dyDescent="0.3">
      <c r="A2108" t="s">
        <v>10235</v>
      </c>
      <c r="B2108" s="2" t="s">
        <v>15</v>
      </c>
      <c r="C2108" s="3">
        <v>40025</v>
      </c>
      <c r="D2108" t="s">
        <v>25</v>
      </c>
      <c r="E2108" t="s">
        <v>8518</v>
      </c>
      <c r="F2108" t="s">
        <v>10236</v>
      </c>
      <c r="G2108" t="s">
        <v>10237</v>
      </c>
      <c r="H2108" s="2" t="s">
        <v>797</v>
      </c>
      <c r="I2108" s="2" t="s">
        <v>30</v>
      </c>
      <c r="J2108" s="1" t="s">
        <v>10238</v>
      </c>
      <c r="K2108" s="1">
        <f t="shared" si="144"/>
        <v>1</v>
      </c>
      <c r="L2108" s="1">
        <f t="shared" si="144"/>
        <v>0</v>
      </c>
      <c r="M2108" s="1">
        <f t="shared" si="144"/>
        <v>0</v>
      </c>
      <c r="N2108" s="1">
        <f t="shared" si="144"/>
        <v>0</v>
      </c>
      <c r="O2108" s="1">
        <f t="shared" si="145"/>
        <v>1</v>
      </c>
      <c r="P2108" s="1" t="s">
        <v>18346</v>
      </c>
      <c r="Q2108" s="1" t="s">
        <v>18355</v>
      </c>
      <c r="R2108" s="1">
        <v>150</v>
      </c>
      <c r="S2108" s="9">
        <f t="shared" si="147"/>
        <v>111.855</v>
      </c>
      <c r="T2108" s="3">
        <v>44502</v>
      </c>
      <c r="U2108" s="8" t="s">
        <v>10239</v>
      </c>
      <c r="V2108" s="3">
        <v>44502</v>
      </c>
      <c r="W2108" s="8" t="s">
        <v>3319</v>
      </c>
      <c r="X2108" s="8">
        <v>14.8</v>
      </c>
      <c r="Y2108" s="10">
        <f t="shared" si="146"/>
        <v>1655.4540000000002</v>
      </c>
      <c r="Z2108" s="10">
        <f>IFERROR(INDEX(EFs!B:B,MATCH(P2108,EFs!A:A,0))*Dataset!Y2108/1000,0)</f>
        <v>1.5038026946411343</v>
      </c>
      <c r="AA2108">
        <v>32.987295000000003</v>
      </c>
      <c r="AB2108">
        <v>-117.077724</v>
      </c>
      <c r="AC2108">
        <v>1</v>
      </c>
      <c r="AD2108" t="s">
        <v>18387</v>
      </c>
      <c r="AE2108">
        <v>12350</v>
      </c>
      <c r="AF2108" t="s">
        <v>19056</v>
      </c>
      <c r="AI2108" t="s">
        <v>18389</v>
      </c>
      <c r="AJ2108" t="s">
        <v>18390</v>
      </c>
      <c r="AK2108" t="s">
        <v>18391</v>
      </c>
      <c r="AL2108">
        <v>92128</v>
      </c>
      <c r="AM2108" t="s">
        <v>18392</v>
      </c>
      <c r="AN2108" t="s">
        <v>18393</v>
      </c>
    </row>
    <row r="2109" spans="1:40" ht="43.2" x14ac:dyDescent="0.3">
      <c r="A2109" t="s">
        <v>10240</v>
      </c>
      <c r="B2109" s="2" t="s">
        <v>15</v>
      </c>
      <c r="C2109" s="3">
        <v>40025</v>
      </c>
      <c r="D2109" t="s">
        <v>25</v>
      </c>
      <c r="E2109" t="s">
        <v>10241</v>
      </c>
      <c r="G2109" t="s">
        <v>10242</v>
      </c>
      <c r="H2109" s="2" t="s">
        <v>966</v>
      </c>
      <c r="I2109" s="2" t="s">
        <v>328</v>
      </c>
      <c r="J2109" s="1" t="s">
        <v>10243</v>
      </c>
      <c r="K2109" s="1">
        <f t="shared" si="144"/>
        <v>0</v>
      </c>
      <c r="L2109" s="1">
        <f t="shared" si="144"/>
        <v>0</v>
      </c>
      <c r="M2109" s="1">
        <f t="shared" si="144"/>
        <v>0</v>
      </c>
      <c r="N2109" s="1">
        <f t="shared" si="144"/>
        <v>1</v>
      </c>
      <c r="O2109" s="1">
        <f t="shared" si="145"/>
        <v>1</v>
      </c>
      <c r="P2109" s="1" t="s">
        <v>18347</v>
      </c>
      <c r="Q2109" s="1" t="s">
        <v>18355</v>
      </c>
      <c r="R2109" s="1">
        <v>67</v>
      </c>
      <c r="S2109" s="9">
        <f t="shared" si="147"/>
        <v>49.9619</v>
      </c>
      <c r="T2109" s="3">
        <v>44636</v>
      </c>
      <c r="U2109" s="8" t="s">
        <v>439</v>
      </c>
      <c r="V2109" s="3">
        <v>44636</v>
      </c>
      <c r="W2109" s="8" t="s">
        <v>439</v>
      </c>
      <c r="X2109" s="8">
        <v>0</v>
      </c>
      <c r="Y2109" s="10">
        <f t="shared" si="146"/>
        <v>0</v>
      </c>
      <c r="Z2109" s="10">
        <f>IFERROR(INDEX(EFs!B:B,MATCH(P2109,EFs!A:A,0))*Dataset!Y2109/1000,0)</f>
        <v>0</v>
      </c>
      <c r="AA2109">
        <v>32.698936000000003</v>
      </c>
      <c r="AB2109">
        <v>-116.75141000000001</v>
      </c>
      <c r="AC2109">
        <v>1</v>
      </c>
      <c r="AD2109" t="s">
        <v>18408</v>
      </c>
      <c r="AF2109" t="s">
        <v>19319</v>
      </c>
      <c r="AI2109" t="s">
        <v>18540</v>
      </c>
      <c r="AJ2109" t="s">
        <v>18390</v>
      </c>
      <c r="AK2109" t="s">
        <v>18391</v>
      </c>
      <c r="AL2109">
        <v>91935</v>
      </c>
      <c r="AM2109" t="s">
        <v>18392</v>
      </c>
      <c r="AN2109" t="s">
        <v>18397</v>
      </c>
    </row>
    <row r="2110" spans="1:40" ht="43.2" x14ac:dyDescent="0.3">
      <c r="A2110" t="s">
        <v>10244</v>
      </c>
      <c r="B2110" s="2" t="s">
        <v>15</v>
      </c>
      <c r="C2110" s="3">
        <v>40191</v>
      </c>
      <c r="D2110" t="s">
        <v>193</v>
      </c>
      <c r="E2110" t="s">
        <v>10245</v>
      </c>
      <c r="F2110" t="s">
        <v>10246</v>
      </c>
      <c r="G2110" t="s">
        <v>10247</v>
      </c>
      <c r="H2110" s="2" t="s">
        <v>627</v>
      </c>
      <c r="I2110" s="2" t="s">
        <v>306</v>
      </c>
      <c r="J2110" s="1" t="s">
        <v>10248</v>
      </c>
      <c r="K2110" s="1">
        <f t="shared" si="144"/>
        <v>1</v>
      </c>
      <c r="L2110" s="1">
        <f t="shared" si="144"/>
        <v>0</v>
      </c>
      <c r="M2110" s="1">
        <f t="shared" si="144"/>
        <v>0</v>
      </c>
      <c r="N2110" s="1">
        <f t="shared" si="144"/>
        <v>0</v>
      </c>
      <c r="O2110" s="1">
        <f t="shared" si="145"/>
        <v>1</v>
      </c>
      <c r="P2110" s="1" t="s">
        <v>18346</v>
      </c>
      <c r="Q2110" s="1">
        <v>235</v>
      </c>
      <c r="R2110" s="1">
        <v>315</v>
      </c>
      <c r="S2110" s="9">
        <f t="shared" si="147"/>
        <v>235</v>
      </c>
      <c r="T2110" s="3">
        <v>44333</v>
      </c>
      <c r="U2110" s="8" t="s">
        <v>10249</v>
      </c>
      <c r="V2110" s="3">
        <v>44333</v>
      </c>
      <c r="W2110" s="8" t="s">
        <v>10250</v>
      </c>
      <c r="X2110" s="8">
        <v>8.15</v>
      </c>
      <c r="Y2110" s="10">
        <f t="shared" si="146"/>
        <v>1915.25</v>
      </c>
      <c r="Z2110" s="10">
        <f>IFERROR(INDEX(EFs!B:B,MATCH(P2110,EFs!A:A,0))*Dataset!Y2110/1000,0)</f>
        <v>1.7397995419452499</v>
      </c>
      <c r="AA2110">
        <v>32.817563999999997</v>
      </c>
      <c r="AB2110">
        <v>-116.97844499999999</v>
      </c>
      <c r="AC2110">
        <v>1</v>
      </c>
      <c r="AD2110" t="s">
        <v>18387</v>
      </c>
      <c r="AE2110">
        <v>1150</v>
      </c>
      <c r="AF2110" t="s">
        <v>19096</v>
      </c>
      <c r="AI2110" t="s">
        <v>18449</v>
      </c>
      <c r="AJ2110" t="s">
        <v>18390</v>
      </c>
      <c r="AK2110" t="s">
        <v>18391</v>
      </c>
      <c r="AL2110">
        <v>92020</v>
      </c>
      <c r="AM2110" t="s">
        <v>18392</v>
      </c>
      <c r="AN2110" t="s">
        <v>18393</v>
      </c>
    </row>
    <row r="2111" spans="1:40" ht="43.2" x14ac:dyDescent="0.3">
      <c r="A2111" t="s">
        <v>10251</v>
      </c>
      <c r="B2111" s="2" t="s">
        <v>15</v>
      </c>
      <c r="C2111" s="3">
        <v>40192</v>
      </c>
      <c r="D2111" t="s">
        <v>16</v>
      </c>
      <c r="E2111" t="s">
        <v>10252</v>
      </c>
      <c r="G2111" t="s">
        <v>10253</v>
      </c>
      <c r="H2111" s="2" t="s">
        <v>235</v>
      </c>
      <c r="I2111" s="2" t="s">
        <v>236</v>
      </c>
      <c r="J2111" s="1" t="s">
        <v>10254</v>
      </c>
      <c r="K2111" s="1">
        <f t="shared" si="144"/>
        <v>0</v>
      </c>
      <c r="L2111" s="1">
        <f t="shared" si="144"/>
        <v>0</v>
      </c>
      <c r="M2111" s="1">
        <f t="shared" si="144"/>
        <v>1</v>
      </c>
      <c r="N2111" s="1">
        <f t="shared" si="144"/>
        <v>0</v>
      </c>
      <c r="O2111" s="1">
        <f t="shared" si="145"/>
        <v>1</v>
      </c>
      <c r="P2111" s="1" t="s">
        <v>18348</v>
      </c>
      <c r="Q2111" s="1">
        <v>93</v>
      </c>
      <c r="R2111" s="1">
        <v>141</v>
      </c>
      <c r="S2111" s="9">
        <f t="shared" si="147"/>
        <v>93</v>
      </c>
      <c r="T2111" s="8"/>
      <c r="U2111" s="8"/>
      <c r="V2111" s="8"/>
      <c r="W2111" s="8"/>
      <c r="X2111" s="8"/>
      <c r="Y2111" s="10">
        <f t="shared" si="146"/>
        <v>0</v>
      </c>
      <c r="Z2111" s="10">
        <f>IFERROR(INDEX(EFs!B:B,MATCH(P2111,EFs!A:A,0))*Dataset!Y2111/1000,0)</f>
        <v>0</v>
      </c>
      <c r="AA2111">
        <v>32.765734000000002</v>
      </c>
      <c r="AB2111">
        <v>-117.161418</v>
      </c>
      <c r="AC2111">
        <v>1</v>
      </c>
      <c r="AD2111" t="s">
        <v>18387</v>
      </c>
      <c r="AE2111">
        <v>591</v>
      </c>
      <c r="AF2111" t="s">
        <v>19279</v>
      </c>
      <c r="AI2111" t="s">
        <v>18389</v>
      </c>
      <c r="AJ2111" t="s">
        <v>18390</v>
      </c>
      <c r="AK2111" t="s">
        <v>18391</v>
      </c>
      <c r="AL2111">
        <v>92108</v>
      </c>
      <c r="AM2111" t="s">
        <v>18392</v>
      </c>
      <c r="AN2111" t="s">
        <v>18393</v>
      </c>
    </row>
    <row r="2112" spans="1:40" ht="43.2" x14ac:dyDescent="0.3">
      <c r="A2112" t="s">
        <v>10255</v>
      </c>
      <c r="B2112" s="2" t="s">
        <v>15</v>
      </c>
      <c r="C2112" s="3">
        <v>40193</v>
      </c>
      <c r="D2112" t="s">
        <v>193</v>
      </c>
      <c r="E2112" t="s">
        <v>10071</v>
      </c>
      <c r="F2112" t="s">
        <v>10072</v>
      </c>
      <c r="G2112" t="s">
        <v>10073</v>
      </c>
      <c r="H2112" s="2" t="s">
        <v>97</v>
      </c>
      <c r="I2112" s="2" t="s">
        <v>98</v>
      </c>
      <c r="J2112" s="1" t="s">
        <v>10256</v>
      </c>
      <c r="K2112" s="1">
        <f t="shared" si="144"/>
        <v>0</v>
      </c>
      <c r="L2112" s="1">
        <f t="shared" si="144"/>
        <v>0</v>
      </c>
      <c r="M2112" s="1">
        <f t="shared" si="144"/>
        <v>0</v>
      </c>
      <c r="N2112" s="1">
        <f t="shared" si="144"/>
        <v>0</v>
      </c>
      <c r="O2112" s="1">
        <f t="shared" si="145"/>
        <v>0</v>
      </c>
      <c r="P2112" s="1" t="s">
        <v>18352</v>
      </c>
      <c r="Q2112" s="1">
        <v>130</v>
      </c>
      <c r="R2112" s="1">
        <v>76</v>
      </c>
      <c r="S2112" s="9">
        <f t="shared" si="147"/>
        <v>130</v>
      </c>
      <c r="T2112" s="3">
        <v>44757</v>
      </c>
      <c r="U2112" s="8" t="s">
        <v>1474</v>
      </c>
      <c r="V2112" s="3">
        <v>44757</v>
      </c>
      <c r="W2112" s="8" t="s">
        <v>10257</v>
      </c>
      <c r="X2112" s="8">
        <v>18.7</v>
      </c>
      <c r="Y2112" s="10">
        <f t="shared" si="146"/>
        <v>2431</v>
      </c>
      <c r="Z2112" s="10">
        <f>IFERROR(INDEX(EFs!B:B,MATCH(P2112,EFs!A:A,0))*Dataset!Y2112/1000,0)</f>
        <v>0</v>
      </c>
      <c r="AA2112">
        <v>33.195743</v>
      </c>
      <c r="AB2112">
        <v>-117.377931</v>
      </c>
      <c r="AC2112">
        <v>1</v>
      </c>
      <c r="AD2112" t="s">
        <v>18408</v>
      </c>
      <c r="AF2112" t="s">
        <v>18819</v>
      </c>
      <c r="AI2112" t="s">
        <v>18410</v>
      </c>
      <c r="AJ2112" t="s">
        <v>18390</v>
      </c>
      <c r="AK2112" t="s">
        <v>18391</v>
      </c>
      <c r="AL2112">
        <v>92054</v>
      </c>
      <c r="AM2112" t="s">
        <v>18392</v>
      </c>
      <c r="AN2112" t="s">
        <v>18397</v>
      </c>
    </row>
    <row r="2113" spans="1:40" ht="43.2" x14ac:dyDescent="0.3">
      <c r="A2113" t="s">
        <v>10258</v>
      </c>
      <c r="B2113" s="2" t="s">
        <v>15</v>
      </c>
      <c r="C2113" s="3">
        <v>40199</v>
      </c>
      <c r="D2113" t="s">
        <v>16</v>
      </c>
      <c r="E2113" t="s">
        <v>462</v>
      </c>
      <c r="F2113" t="s">
        <v>5973</v>
      </c>
      <c r="G2113" t="s">
        <v>5974</v>
      </c>
      <c r="H2113" s="2" t="s">
        <v>776</v>
      </c>
      <c r="I2113" s="2" t="s">
        <v>155</v>
      </c>
      <c r="J2113" s="1" t="s">
        <v>10259</v>
      </c>
      <c r="K2113" s="1">
        <f t="shared" si="144"/>
        <v>0</v>
      </c>
      <c r="L2113" s="1">
        <f t="shared" si="144"/>
        <v>0</v>
      </c>
      <c r="M2113" s="1">
        <f t="shared" si="144"/>
        <v>1</v>
      </c>
      <c r="N2113" s="1">
        <f t="shared" si="144"/>
        <v>0</v>
      </c>
      <c r="O2113" s="1">
        <f t="shared" si="145"/>
        <v>1</v>
      </c>
      <c r="P2113" s="1" t="s">
        <v>18348</v>
      </c>
      <c r="Q2113" s="1">
        <v>200</v>
      </c>
      <c r="R2113" s="1">
        <v>309</v>
      </c>
      <c r="S2113" s="9">
        <f t="shared" si="147"/>
        <v>200</v>
      </c>
      <c r="T2113" s="3">
        <v>44557</v>
      </c>
      <c r="U2113" s="8" t="s">
        <v>10260</v>
      </c>
      <c r="V2113" s="3">
        <v>44693</v>
      </c>
      <c r="W2113" s="8" t="s">
        <v>4459</v>
      </c>
      <c r="X2113" s="8">
        <v>38.1</v>
      </c>
      <c r="Y2113" s="10">
        <f t="shared" si="146"/>
        <v>7620</v>
      </c>
      <c r="Z2113" s="10">
        <f>IFERROR(INDEX(EFs!B:B,MATCH(P2113,EFs!A:A,0))*Dataset!Y2113/1000,0)</f>
        <v>5.5340685787799995</v>
      </c>
      <c r="AA2113">
        <v>33.120303999999997</v>
      </c>
      <c r="AB2113">
        <v>-117.092101</v>
      </c>
      <c r="AC2113">
        <v>1</v>
      </c>
      <c r="AD2113" t="s">
        <v>18394</v>
      </c>
      <c r="AE2113">
        <v>755</v>
      </c>
      <c r="AF2113" t="s">
        <v>19012</v>
      </c>
      <c r="AI2113" t="s">
        <v>18421</v>
      </c>
      <c r="AJ2113" t="s">
        <v>18390</v>
      </c>
      <c r="AK2113" t="s">
        <v>18391</v>
      </c>
      <c r="AL2113">
        <v>92025</v>
      </c>
      <c r="AM2113" t="s">
        <v>18392</v>
      </c>
      <c r="AN2113" t="s">
        <v>18397</v>
      </c>
    </row>
    <row r="2114" spans="1:40" ht="43.2" x14ac:dyDescent="0.3">
      <c r="A2114" t="s">
        <v>10261</v>
      </c>
      <c r="B2114" s="2" t="s">
        <v>15</v>
      </c>
      <c r="C2114" s="3">
        <v>40206</v>
      </c>
      <c r="D2114" t="s">
        <v>193</v>
      </c>
      <c r="E2114" t="s">
        <v>10262</v>
      </c>
      <c r="F2114" t="s">
        <v>10263</v>
      </c>
      <c r="G2114" t="s">
        <v>10264</v>
      </c>
      <c r="H2114" s="2" t="s">
        <v>797</v>
      </c>
      <c r="I2114" s="2" t="s">
        <v>30</v>
      </c>
      <c r="J2114" s="1" t="s">
        <v>10265</v>
      </c>
      <c r="K2114" s="1">
        <f t="shared" si="144"/>
        <v>1</v>
      </c>
      <c r="L2114" s="1">
        <f t="shared" si="144"/>
        <v>0</v>
      </c>
      <c r="M2114" s="1">
        <f t="shared" si="144"/>
        <v>0</v>
      </c>
      <c r="N2114" s="1">
        <f t="shared" ref="N2114:N2177" si="148">IFERROR(IF(SEARCH(N$1,$J2114)&gt;0,1),0)</f>
        <v>0</v>
      </c>
      <c r="O2114" s="1">
        <f t="shared" si="145"/>
        <v>1</v>
      </c>
      <c r="P2114" s="1" t="s">
        <v>18346</v>
      </c>
      <c r="Q2114" s="1">
        <v>500</v>
      </c>
      <c r="R2114" s="1">
        <v>563</v>
      </c>
      <c r="S2114" s="9">
        <f t="shared" si="147"/>
        <v>500</v>
      </c>
      <c r="T2114" s="3">
        <v>44663</v>
      </c>
      <c r="U2114" s="8" t="s">
        <v>10266</v>
      </c>
      <c r="V2114" s="3">
        <v>44663</v>
      </c>
      <c r="W2114" s="8" t="s">
        <v>10267</v>
      </c>
      <c r="X2114" s="8">
        <v>7.7</v>
      </c>
      <c r="Y2114" s="10">
        <f t="shared" si="146"/>
        <v>3850</v>
      </c>
      <c r="Z2114" s="10">
        <f>IFERROR(INDEX(EFs!B:B,MATCH(P2114,EFs!A:A,0))*Dataset!Y2114/1000,0)</f>
        <v>3.4973127458500004</v>
      </c>
      <c r="AA2114">
        <v>32.957166000000001</v>
      </c>
      <c r="AB2114">
        <v>-117.098752</v>
      </c>
      <c r="AC2114">
        <v>1</v>
      </c>
      <c r="AD2114" t="s">
        <v>18387</v>
      </c>
      <c r="AE2114">
        <v>13112</v>
      </c>
      <c r="AF2114" t="s">
        <v>18965</v>
      </c>
      <c r="AI2114" t="s">
        <v>18389</v>
      </c>
      <c r="AJ2114" t="s">
        <v>18390</v>
      </c>
      <c r="AK2114" t="s">
        <v>18391</v>
      </c>
      <c r="AL2114">
        <v>92128</v>
      </c>
      <c r="AM2114" t="s">
        <v>18392</v>
      </c>
      <c r="AN2114" t="s">
        <v>18393</v>
      </c>
    </row>
    <row r="2115" spans="1:40" ht="28.8" x14ac:dyDescent="0.3">
      <c r="A2115" t="s">
        <v>10268</v>
      </c>
      <c r="B2115" s="2" t="s">
        <v>15</v>
      </c>
      <c r="C2115" s="3">
        <v>40214</v>
      </c>
      <c r="D2115" t="s">
        <v>193</v>
      </c>
      <c r="E2115" t="s">
        <v>10269</v>
      </c>
      <c r="F2115" t="s">
        <v>10270</v>
      </c>
      <c r="G2115" t="s">
        <v>10271</v>
      </c>
      <c r="H2115" s="2" t="s">
        <v>19</v>
      </c>
      <c r="I2115" s="2" t="s">
        <v>20</v>
      </c>
      <c r="J2115" s="1" t="s">
        <v>10272</v>
      </c>
      <c r="K2115" s="1">
        <f t="shared" ref="K2115:N2178" si="149">IFERROR(IF(SEARCH(K$1,$J2115)&gt;0,1),0)</f>
        <v>1</v>
      </c>
      <c r="L2115" s="1">
        <f t="shared" si="149"/>
        <v>0</v>
      </c>
      <c r="M2115" s="1">
        <f t="shared" si="149"/>
        <v>0</v>
      </c>
      <c r="N2115" s="1">
        <f t="shared" si="148"/>
        <v>0</v>
      </c>
      <c r="O2115" s="1">
        <f t="shared" ref="O2115:O2178" si="150">SUM(K2115:N2115)</f>
        <v>1</v>
      </c>
      <c r="P2115" s="1" t="s">
        <v>18346</v>
      </c>
      <c r="Q2115" s="1" t="s">
        <v>18355</v>
      </c>
      <c r="R2115" s="1">
        <v>685</v>
      </c>
      <c r="S2115" s="9">
        <f t="shared" si="147"/>
        <v>510.80450000000002</v>
      </c>
      <c r="T2115" s="3">
        <v>44453</v>
      </c>
      <c r="U2115" s="8" t="s">
        <v>10273</v>
      </c>
      <c r="V2115" s="3">
        <v>44767</v>
      </c>
      <c r="W2115" s="8" t="s">
        <v>10274</v>
      </c>
      <c r="X2115" s="8">
        <v>1.6</v>
      </c>
      <c r="Y2115" s="10">
        <f t="shared" ref="Y2115:Y2178" si="151">X2115*S2115</f>
        <v>817.2872000000001</v>
      </c>
      <c r="Z2115" s="10">
        <f>IFERROR(INDEX(EFs!B:B,MATCH(P2115,EFs!A:A,0))*Dataset!Y2115/1000,0)</f>
        <v>0.7424179069039113</v>
      </c>
      <c r="AA2115">
        <v>32.719369999999998</v>
      </c>
      <c r="AB2115">
        <v>-117.16812400000001</v>
      </c>
      <c r="AC2115">
        <v>1</v>
      </c>
      <c r="AD2115" t="s">
        <v>18387</v>
      </c>
      <c r="AE2115">
        <v>1337</v>
      </c>
      <c r="AF2115" t="s">
        <v>18620</v>
      </c>
      <c r="AI2115" t="s">
        <v>18389</v>
      </c>
      <c r="AJ2115" t="s">
        <v>18390</v>
      </c>
      <c r="AK2115" t="s">
        <v>18391</v>
      </c>
      <c r="AL2115">
        <v>92101</v>
      </c>
      <c r="AM2115" t="s">
        <v>18392</v>
      </c>
      <c r="AN2115" t="s">
        <v>18393</v>
      </c>
    </row>
    <row r="2116" spans="1:40" ht="57.6" x14ac:dyDescent="0.3">
      <c r="A2116" t="s">
        <v>10275</v>
      </c>
      <c r="B2116" s="2" t="s">
        <v>15</v>
      </c>
      <c r="C2116" s="3">
        <v>40217</v>
      </c>
      <c r="D2116" t="s">
        <v>193</v>
      </c>
      <c r="E2116" t="s">
        <v>9988</v>
      </c>
      <c r="F2116" t="s">
        <v>9989</v>
      </c>
      <c r="G2116" t="s">
        <v>9990</v>
      </c>
      <c r="H2116" s="2" t="s">
        <v>1436</v>
      </c>
      <c r="I2116" s="2" t="s">
        <v>98</v>
      </c>
      <c r="J2116" s="1" t="s">
        <v>10276</v>
      </c>
      <c r="K2116" s="1">
        <f t="shared" si="149"/>
        <v>1</v>
      </c>
      <c r="L2116" s="1">
        <f t="shared" si="149"/>
        <v>0</v>
      </c>
      <c r="M2116" s="1">
        <f t="shared" si="149"/>
        <v>0</v>
      </c>
      <c r="N2116" s="1">
        <f t="shared" si="148"/>
        <v>0</v>
      </c>
      <c r="O2116" s="1">
        <f t="shared" si="150"/>
        <v>1</v>
      </c>
      <c r="P2116" s="1" t="s">
        <v>18346</v>
      </c>
      <c r="Q2116" s="1">
        <v>275</v>
      </c>
      <c r="R2116" s="1">
        <v>422</v>
      </c>
      <c r="S2116" s="9">
        <f t="shared" ref="S2116:S2179" si="152">IFERROR(IF(Q2116&lt;&gt;"",Q2116,R2116*0.7457),"Unknown")</f>
        <v>275</v>
      </c>
      <c r="T2116" s="3">
        <v>44404</v>
      </c>
      <c r="U2116" s="8" t="s">
        <v>7855</v>
      </c>
      <c r="V2116" s="3">
        <v>44404</v>
      </c>
      <c r="W2116" s="8" t="s">
        <v>1721</v>
      </c>
      <c r="X2116" s="8">
        <v>6.2</v>
      </c>
      <c r="Y2116" s="10">
        <f t="shared" si="151"/>
        <v>1705</v>
      </c>
      <c r="Z2116" s="10">
        <f>IFERROR(INDEX(EFs!B:B,MATCH(P2116,EFs!A:A,0))*Dataset!Y2116/1000,0)</f>
        <v>1.548809930305</v>
      </c>
      <c r="AA2116">
        <v>33.136074999999998</v>
      </c>
      <c r="AB2116">
        <v>-117.283107</v>
      </c>
      <c r="AC2116">
        <v>1</v>
      </c>
      <c r="AD2116" t="s">
        <v>18387</v>
      </c>
      <c r="AE2116">
        <v>1890</v>
      </c>
      <c r="AF2116" t="s">
        <v>18580</v>
      </c>
      <c r="AI2116" t="s">
        <v>18509</v>
      </c>
      <c r="AJ2116" t="s">
        <v>18390</v>
      </c>
      <c r="AK2116" t="s">
        <v>18391</v>
      </c>
      <c r="AL2116">
        <v>92008</v>
      </c>
      <c r="AM2116" t="s">
        <v>18392</v>
      </c>
      <c r="AN2116" t="s">
        <v>18393</v>
      </c>
    </row>
    <row r="2117" spans="1:40" ht="43.2" x14ac:dyDescent="0.3">
      <c r="A2117" t="s">
        <v>10277</v>
      </c>
      <c r="B2117" s="2" t="s">
        <v>15</v>
      </c>
      <c r="C2117" s="3">
        <v>40221</v>
      </c>
      <c r="D2117" t="s">
        <v>193</v>
      </c>
      <c r="E2117" t="s">
        <v>10278</v>
      </c>
      <c r="F2117" t="s">
        <v>10279</v>
      </c>
      <c r="G2117" t="s">
        <v>10280</v>
      </c>
      <c r="H2117" s="2" t="s">
        <v>8986</v>
      </c>
      <c r="I2117" s="2" t="s">
        <v>236</v>
      </c>
      <c r="J2117" s="1" t="s">
        <v>10281</v>
      </c>
      <c r="K2117" s="1">
        <f t="shared" si="149"/>
        <v>1</v>
      </c>
      <c r="L2117" s="1">
        <f t="shared" si="149"/>
        <v>0</v>
      </c>
      <c r="M2117" s="1">
        <f t="shared" si="149"/>
        <v>0</v>
      </c>
      <c r="N2117" s="1">
        <f t="shared" si="148"/>
        <v>0</v>
      </c>
      <c r="O2117" s="1">
        <f t="shared" si="150"/>
        <v>1</v>
      </c>
      <c r="P2117" s="1" t="s">
        <v>18346</v>
      </c>
      <c r="Q2117" s="1">
        <v>150</v>
      </c>
      <c r="R2117" s="1">
        <v>250</v>
      </c>
      <c r="S2117" s="9">
        <f t="shared" si="152"/>
        <v>150</v>
      </c>
      <c r="T2117" s="3">
        <v>44434</v>
      </c>
      <c r="U2117" s="8" t="s">
        <v>10282</v>
      </c>
      <c r="V2117" s="3">
        <v>44434</v>
      </c>
      <c r="W2117" s="8" t="s">
        <v>5062</v>
      </c>
      <c r="X2117" s="8">
        <v>8.1999999999999993</v>
      </c>
      <c r="Y2117" s="10">
        <f t="shared" si="151"/>
        <v>1230</v>
      </c>
      <c r="Z2117" s="10">
        <f>IFERROR(INDEX(EFs!B:B,MATCH(P2117,EFs!A:A,0))*Dataset!Y2117/1000,0)</f>
        <v>1.1173232928300001</v>
      </c>
      <c r="AA2117">
        <v>33.026288999999998</v>
      </c>
      <c r="AB2117">
        <v>-117.251245</v>
      </c>
      <c r="AC2117">
        <v>0.8</v>
      </c>
      <c r="AD2117" t="s">
        <v>18652</v>
      </c>
      <c r="AF2117" t="s">
        <v>19251</v>
      </c>
      <c r="AI2117" t="s">
        <v>18485</v>
      </c>
      <c r="AJ2117" t="s">
        <v>18390</v>
      </c>
      <c r="AK2117" t="s">
        <v>18391</v>
      </c>
      <c r="AL2117">
        <v>92024</v>
      </c>
      <c r="AM2117" t="s">
        <v>18392</v>
      </c>
      <c r="AN2117" t="s">
        <v>18397</v>
      </c>
    </row>
    <row r="2118" spans="1:40" ht="28.8" x14ac:dyDescent="0.3">
      <c r="A2118" t="s">
        <v>10283</v>
      </c>
      <c r="B2118" s="2" t="s">
        <v>15</v>
      </c>
      <c r="C2118" s="3">
        <v>40227</v>
      </c>
      <c r="D2118" t="s">
        <v>16</v>
      </c>
      <c r="E2118" t="s">
        <v>9317</v>
      </c>
      <c r="F2118" t="s">
        <v>27</v>
      </c>
      <c r="G2118" t="s">
        <v>9318</v>
      </c>
      <c r="H2118" s="2" t="s">
        <v>19</v>
      </c>
      <c r="I2118" s="2" t="s">
        <v>20</v>
      </c>
      <c r="J2118" s="1" t="s">
        <v>10284</v>
      </c>
      <c r="K2118" s="1">
        <f t="shared" si="149"/>
        <v>1</v>
      </c>
      <c r="L2118" s="1">
        <f t="shared" si="149"/>
        <v>0</v>
      </c>
      <c r="M2118" s="1">
        <f t="shared" si="149"/>
        <v>0</v>
      </c>
      <c r="N2118" s="1">
        <f t="shared" si="148"/>
        <v>0</v>
      </c>
      <c r="O2118" s="1">
        <f t="shared" si="150"/>
        <v>1</v>
      </c>
      <c r="P2118" s="1" t="s">
        <v>18346</v>
      </c>
      <c r="Q2118" s="1" t="s">
        <v>18355</v>
      </c>
      <c r="R2118" s="1">
        <v>94</v>
      </c>
      <c r="S2118" s="9">
        <f t="shared" si="152"/>
        <v>70.095799999999997</v>
      </c>
      <c r="T2118" s="8"/>
      <c r="U2118" s="8"/>
      <c r="V2118" s="8"/>
      <c r="W2118" s="8"/>
      <c r="X2118" s="8"/>
      <c r="Y2118" s="10">
        <f t="shared" si="151"/>
        <v>0</v>
      </c>
      <c r="Z2118" s="10">
        <f>IFERROR(INDEX(EFs!B:B,MATCH(P2118,EFs!A:A,0))*Dataset!Y2118/1000,0)</f>
        <v>0</v>
      </c>
      <c r="AA2118">
        <v>32.716191000000002</v>
      </c>
      <c r="AB2118">
        <v>-117.160487</v>
      </c>
      <c r="AC2118">
        <v>1</v>
      </c>
      <c r="AD2118" t="s">
        <v>18387</v>
      </c>
      <c r="AE2118">
        <v>1026</v>
      </c>
      <c r="AF2118" t="s">
        <v>18544</v>
      </c>
      <c r="AI2118" t="s">
        <v>18389</v>
      </c>
      <c r="AJ2118" t="s">
        <v>18390</v>
      </c>
      <c r="AK2118" t="s">
        <v>18391</v>
      </c>
      <c r="AL2118">
        <v>92101</v>
      </c>
      <c r="AM2118" t="s">
        <v>18392</v>
      </c>
      <c r="AN2118" t="s">
        <v>18393</v>
      </c>
    </row>
    <row r="2119" spans="1:40" ht="43.2" x14ac:dyDescent="0.3">
      <c r="A2119" t="s">
        <v>10285</v>
      </c>
      <c r="B2119" s="2" t="s">
        <v>15</v>
      </c>
      <c r="C2119" s="3">
        <v>40231</v>
      </c>
      <c r="D2119" t="s">
        <v>193</v>
      </c>
      <c r="E2119" t="s">
        <v>7068</v>
      </c>
      <c r="F2119" t="s">
        <v>10286</v>
      </c>
      <c r="G2119" t="s">
        <v>10287</v>
      </c>
      <c r="H2119" s="2" t="s">
        <v>283</v>
      </c>
      <c r="I2119" s="2" t="s">
        <v>46</v>
      </c>
      <c r="J2119" s="1" t="s">
        <v>10288</v>
      </c>
      <c r="K2119" s="1">
        <f t="shared" si="149"/>
        <v>1</v>
      </c>
      <c r="L2119" s="1">
        <f t="shared" si="149"/>
        <v>0</v>
      </c>
      <c r="M2119" s="1">
        <f t="shared" si="149"/>
        <v>0</v>
      </c>
      <c r="N2119" s="1">
        <f t="shared" si="148"/>
        <v>0</v>
      </c>
      <c r="O2119" s="1">
        <f t="shared" si="150"/>
        <v>1</v>
      </c>
      <c r="P2119" s="1" t="s">
        <v>18346</v>
      </c>
      <c r="Q2119" s="1">
        <v>60</v>
      </c>
      <c r="R2119" s="1">
        <v>79</v>
      </c>
      <c r="S2119" s="9">
        <f t="shared" si="152"/>
        <v>60</v>
      </c>
      <c r="T2119" s="3">
        <v>44364</v>
      </c>
      <c r="U2119" s="8" t="s">
        <v>10289</v>
      </c>
      <c r="V2119" s="3">
        <v>44364</v>
      </c>
      <c r="W2119" s="8" t="s">
        <v>10290</v>
      </c>
      <c r="X2119" s="8">
        <v>3.3</v>
      </c>
      <c r="Y2119" s="10">
        <f t="shared" si="151"/>
        <v>198</v>
      </c>
      <c r="Z2119" s="10">
        <f>IFERROR(INDEX(EFs!B:B,MATCH(P2119,EFs!A:A,0))*Dataset!Y2119/1000,0)</f>
        <v>0.17986179835800001</v>
      </c>
      <c r="AA2119">
        <v>32.724102999999999</v>
      </c>
      <c r="AB2119">
        <v>-117.170912</v>
      </c>
      <c r="AC2119">
        <v>0.5</v>
      </c>
      <c r="AD2119" t="s">
        <v>18422</v>
      </c>
      <c r="AI2119" t="s">
        <v>18389</v>
      </c>
      <c r="AJ2119" t="s">
        <v>18390</v>
      </c>
      <c r="AK2119" t="s">
        <v>18391</v>
      </c>
      <c r="AL2119">
        <v>92101</v>
      </c>
      <c r="AM2119" t="s">
        <v>18392</v>
      </c>
      <c r="AN2119" t="s">
        <v>18397</v>
      </c>
    </row>
    <row r="2120" spans="1:40" ht="43.2" x14ac:dyDescent="0.3">
      <c r="A2120" t="s">
        <v>10291</v>
      </c>
      <c r="B2120" s="2" t="s">
        <v>15</v>
      </c>
      <c r="C2120" s="3">
        <v>40233</v>
      </c>
      <c r="D2120" t="s">
        <v>25</v>
      </c>
      <c r="E2120" t="s">
        <v>10292</v>
      </c>
      <c r="F2120" t="s">
        <v>10293</v>
      </c>
      <c r="G2120" t="s">
        <v>10294</v>
      </c>
      <c r="H2120" s="2" t="s">
        <v>1647</v>
      </c>
      <c r="I2120" s="2" t="s">
        <v>30</v>
      </c>
      <c r="J2120" s="1" t="s">
        <v>10295</v>
      </c>
      <c r="K2120" s="1">
        <f t="shared" si="149"/>
        <v>1</v>
      </c>
      <c r="L2120" s="1">
        <f t="shared" si="149"/>
        <v>0</v>
      </c>
      <c r="M2120" s="1">
        <f t="shared" si="149"/>
        <v>0</v>
      </c>
      <c r="N2120" s="1">
        <f t="shared" si="148"/>
        <v>0</v>
      </c>
      <c r="O2120" s="1">
        <f t="shared" si="150"/>
        <v>1</v>
      </c>
      <c r="P2120" s="1" t="s">
        <v>18346</v>
      </c>
      <c r="Q2120" s="1" t="s">
        <v>18355</v>
      </c>
      <c r="R2120" s="1">
        <v>150</v>
      </c>
      <c r="S2120" s="9">
        <f t="shared" si="152"/>
        <v>111.855</v>
      </c>
      <c r="T2120" s="3">
        <v>44328</v>
      </c>
      <c r="U2120" s="8"/>
      <c r="V2120" s="3">
        <v>44328</v>
      </c>
      <c r="W2120" s="8" t="s">
        <v>10296</v>
      </c>
      <c r="X2120" s="8"/>
      <c r="Y2120" s="10">
        <f t="shared" si="151"/>
        <v>0</v>
      </c>
      <c r="Z2120" s="10">
        <f>IFERROR(INDEX(EFs!B:B,MATCH(P2120,EFs!A:A,0))*Dataset!Y2120/1000,0)</f>
        <v>0</v>
      </c>
      <c r="AA2120">
        <v>32.724102999999999</v>
      </c>
      <c r="AB2120">
        <v>-117.170912</v>
      </c>
      <c r="AC2120">
        <v>0.5</v>
      </c>
      <c r="AD2120" t="s">
        <v>18422</v>
      </c>
      <c r="AI2120" t="s">
        <v>18389</v>
      </c>
      <c r="AJ2120" t="s">
        <v>18390</v>
      </c>
      <c r="AK2120" t="s">
        <v>18391</v>
      </c>
      <c r="AL2120">
        <v>92101</v>
      </c>
      <c r="AM2120" t="s">
        <v>18392</v>
      </c>
      <c r="AN2120" t="s">
        <v>18397</v>
      </c>
    </row>
    <row r="2121" spans="1:40" ht="43.2" x14ac:dyDescent="0.3">
      <c r="A2121" t="s">
        <v>10297</v>
      </c>
      <c r="B2121" s="2" t="s">
        <v>15</v>
      </c>
      <c r="C2121" s="3">
        <v>40235</v>
      </c>
      <c r="D2121" t="s">
        <v>25</v>
      </c>
      <c r="E2121" t="s">
        <v>10298</v>
      </c>
      <c r="F2121" t="s">
        <v>10299</v>
      </c>
      <c r="G2121" t="s">
        <v>10300</v>
      </c>
      <c r="H2121" s="2" t="s">
        <v>235</v>
      </c>
      <c r="I2121" s="2" t="s">
        <v>236</v>
      </c>
      <c r="J2121" s="1" t="s">
        <v>10301</v>
      </c>
      <c r="K2121" s="1">
        <f t="shared" si="149"/>
        <v>0</v>
      </c>
      <c r="L2121" s="1">
        <f t="shared" si="149"/>
        <v>0</v>
      </c>
      <c r="M2121" s="1">
        <f t="shared" si="149"/>
        <v>1</v>
      </c>
      <c r="N2121" s="1">
        <f t="shared" si="148"/>
        <v>0</v>
      </c>
      <c r="O2121" s="1">
        <f t="shared" si="150"/>
        <v>1</v>
      </c>
      <c r="P2121" s="1" t="s">
        <v>18348</v>
      </c>
      <c r="Q2121" s="1" t="s">
        <v>18355</v>
      </c>
      <c r="R2121" s="1">
        <v>146</v>
      </c>
      <c r="S2121" s="9">
        <f t="shared" si="152"/>
        <v>108.87220000000001</v>
      </c>
      <c r="T2121" s="8"/>
      <c r="U2121" s="8"/>
      <c r="V2121" s="8"/>
      <c r="W2121" s="8"/>
      <c r="X2121" s="8"/>
      <c r="Y2121" s="10">
        <f t="shared" si="151"/>
        <v>0</v>
      </c>
      <c r="Z2121" s="10">
        <f>IFERROR(INDEX(EFs!B:B,MATCH(P2121,EFs!A:A,0))*Dataset!Y2121/1000,0)</f>
        <v>0</v>
      </c>
      <c r="AA2121">
        <v>32.770626999999998</v>
      </c>
      <c r="AB2121">
        <v>-117.143231</v>
      </c>
      <c r="AC2121">
        <v>1</v>
      </c>
      <c r="AD2121" t="s">
        <v>18387</v>
      </c>
      <c r="AE2121">
        <v>2020</v>
      </c>
      <c r="AF2121" t="s">
        <v>18752</v>
      </c>
      <c r="AI2121" t="s">
        <v>18389</v>
      </c>
      <c r="AJ2121" t="s">
        <v>18390</v>
      </c>
      <c r="AK2121" t="s">
        <v>18391</v>
      </c>
      <c r="AL2121">
        <v>92108</v>
      </c>
      <c r="AM2121" t="s">
        <v>18392</v>
      </c>
      <c r="AN2121" t="s">
        <v>18393</v>
      </c>
    </row>
    <row r="2122" spans="1:40" ht="28.8" x14ac:dyDescent="0.3">
      <c r="A2122" t="s">
        <v>10302</v>
      </c>
      <c r="B2122" s="2" t="s">
        <v>15</v>
      </c>
      <c r="C2122" s="3">
        <v>40247</v>
      </c>
      <c r="D2122" t="s">
        <v>193</v>
      </c>
      <c r="E2122" t="s">
        <v>10303</v>
      </c>
      <c r="F2122" t="s">
        <v>10304</v>
      </c>
      <c r="G2122" t="s">
        <v>10305</v>
      </c>
      <c r="H2122" s="2" t="s">
        <v>1579</v>
      </c>
      <c r="I2122" s="2" t="s">
        <v>30</v>
      </c>
      <c r="J2122" s="1" t="s">
        <v>10306</v>
      </c>
      <c r="K2122" s="1">
        <f t="shared" si="149"/>
        <v>1</v>
      </c>
      <c r="L2122" s="1">
        <f t="shared" si="149"/>
        <v>0</v>
      </c>
      <c r="M2122" s="1">
        <f t="shared" si="149"/>
        <v>0</v>
      </c>
      <c r="N2122" s="1">
        <f t="shared" si="148"/>
        <v>0</v>
      </c>
      <c r="O2122" s="1">
        <f t="shared" si="150"/>
        <v>1</v>
      </c>
      <c r="P2122" s="1" t="s">
        <v>18346</v>
      </c>
      <c r="Q2122" s="1" t="s">
        <v>18355</v>
      </c>
      <c r="R2122" s="1">
        <v>126</v>
      </c>
      <c r="S2122" s="9">
        <f t="shared" si="152"/>
        <v>93.958200000000005</v>
      </c>
      <c r="T2122" s="3">
        <v>44412</v>
      </c>
      <c r="U2122" s="8" t="s">
        <v>2154</v>
      </c>
      <c r="V2122" s="3">
        <v>44777</v>
      </c>
      <c r="W2122" s="8" t="s">
        <v>9061</v>
      </c>
      <c r="X2122" s="8">
        <v>4.0999999999999996</v>
      </c>
      <c r="Y2122" s="10">
        <f t="shared" si="151"/>
        <v>385.22861999999998</v>
      </c>
      <c r="Z2122" s="10">
        <f>IFERROR(INDEX(EFs!B:B,MATCH(P2122,EFs!A:A,0))*Dataset!Y2122/1000,0)</f>
        <v>0.34993895137459902</v>
      </c>
      <c r="AA2122">
        <v>32.940469999999998</v>
      </c>
      <c r="AB2122">
        <v>-117.055609</v>
      </c>
      <c r="AC2122">
        <v>1</v>
      </c>
      <c r="AD2122" t="s">
        <v>18387</v>
      </c>
      <c r="AE2122">
        <v>12370</v>
      </c>
      <c r="AF2122" t="s">
        <v>19320</v>
      </c>
      <c r="AI2122" t="s">
        <v>18600</v>
      </c>
      <c r="AJ2122" t="s">
        <v>18390</v>
      </c>
      <c r="AK2122" t="s">
        <v>18391</v>
      </c>
      <c r="AL2122">
        <v>92064</v>
      </c>
      <c r="AM2122" t="s">
        <v>18392</v>
      </c>
      <c r="AN2122" t="s">
        <v>18393</v>
      </c>
    </row>
    <row r="2123" spans="1:40" ht="43.2" x14ac:dyDescent="0.3">
      <c r="A2123" t="s">
        <v>10307</v>
      </c>
      <c r="B2123" s="2" t="s">
        <v>15</v>
      </c>
      <c r="C2123" s="3">
        <v>40254</v>
      </c>
      <c r="D2123" t="s">
        <v>193</v>
      </c>
      <c r="E2123" t="s">
        <v>10308</v>
      </c>
      <c r="G2123" t="s">
        <v>10309</v>
      </c>
      <c r="H2123" s="2" t="s">
        <v>781</v>
      </c>
      <c r="I2123" s="2" t="s">
        <v>782</v>
      </c>
      <c r="J2123" s="1" t="s">
        <v>10310</v>
      </c>
      <c r="K2123" s="1">
        <f t="shared" si="149"/>
        <v>1</v>
      </c>
      <c r="L2123" s="1">
        <f t="shared" si="149"/>
        <v>0</v>
      </c>
      <c r="M2123" s="1">
        <f t="shared" si="149"/>
        <v>0</v>
      </c>
      <c r="N2123" s="1">
        <f t="shared" si="148"/>
        <v>0</v>
      </c>
      <c r="O2123" s="1">
        <f t="shared" si="150"/>
        <v>1</v>
      </c>
      <c r="P2123" s="1" t="s">
        <v>18346</v>
      </c>
      <c r="Q2123" s="1">
        <v>60</v>
      </c>
      <c r="R2123" s="1">
        <v>97</v>
      </c>
      <c r="S2123" s="9">
        <f t="shared" si="152"/>
        <v>60</v>
      </c>
      <c r="T2123" s="3">
        <v>44533</v>
      </c>
      <c r="U2123" s="8" t="s">
        <v>10311</v>
      </c>
      <c r="V2123" s="3">
        <v>44533</v>
      </c>
      <c r="W2123" s="8" t="s">
        <v>3955</v>
      </c>
      <c r="X2123" s="8">
        <v>9.8000000000000007</v>
      </c>
      <c r="Y2123" s="10">
        <f t="shared" si="151"/>
        <v>588</v>
      </c>
      <c r="Z2123" s="10">
        <f>IFERROR(INDEX(EFs!B:B,MATCH(P2123,EFs!A:A,0))*Dataset!Y2123/1000,0)</f>
        <v>0.53413503754800007</v>
      </c>
      <c r="AA2123">
        <v>32.904333999999999</v>
      </c>
      <c r="AB2123">
        <v>-117.175578</v>
      </c>
      <c r="AC2123">
        <v>1</v>
      </c>
      <c r="AD2123" t="s">
        <v>18387</v>
      </c>
      <c r="AE2123">
        <v>6838</v>
      </c>
      <c r="AF2123" t="s">
        <v>19321</v>
      </c>
      <c r="AI2123" t="s">
        <v>18389</v>
      </c>
      <c r="AJ2123" t="s">
        <v>18390</v>
      </c>
      <c r="AK2123" t="s">
        <v>18391</v>
      </c>
      <c r="AL2123">
        <v>92121</v>
      </c>
      <c r="AM2123" t="s">
        <v>18392</v>
      </c>
      <c r="AN2123" t="s">
        <v>18393</v>
      </c>
    </row>
    <row r="2124" spans="1:40" ht="28.8" x14ac:dyDescent="0.3">
      <c r="A2124" t="s">
        <v>10312</v>
      </c>
      <c r="B2124" s="2" t="s">
        <v>15</v>
      </c>
      <c r="C2124" s="3">
        <v>40255</v>
      </c>
      <c r="D2124" t="s">
        <v>193</v>
      </c>
      <c r="E2124" t="s">
        <v>2198</v>
      </c>
      <c r="F2124" t="s">
        <v>50</v>
      </c>
      <c r="G2124" t="s">
        <v>10313</v>
      </c>
      <c r="H2124" s="2" t="s">
        <v>2200</v>
      </c>
      <c r="I2124" s="2" t="s">
        <v>46</v>
      </c>
      <c r="J2124" s="1" t="s">
        <v>10314</v>
      </c>
      <c r="K2124" s="1">
        <f t="shared" si="149"/>
        <v>1</v>
      </c>
      <c r="L2124" s="1">
        <f t="shared" si="149"/>
        <v>0</v>
      </c>
      <c r="M2124" s="1">
        <f t="shared" si="149"/>
        <v>0</v>
      </c>
      <c r="N2124" s="1">
        <f t="shared" si="148"/>
        <v>0</v>
      </c>
      <c r="O2124" s="1">
        <f t="shared" si="150"/>
        <v>1</v>
      </c>
      <c r="P2124" s="1" t="s">
        <v>18346</v>
      </c>
      <c r="Q2124" s="1" t="s">
        <v>18355</v>
      </c>
      <c r="R2124" s="1">
        <v>685</v>
      </c>
      <c r="S2124" s="9">
        <f t="shared" si="152"/>
        <v>510.80450000000002</v>
      </c>
      <c r="T2124" s="3">
        <v>44455</v>
      </c>
      <c r="U2124" s="8" t="s">
        <v>10315</v>
      </c>
      <c r="V2124" s="3">
        <v>44455</v>
      </c>
      <c r="W2124" s="8" t="s">
        <v>10316</v>
      </c>
      <c r="X2124" s="8">
        <v>8.5</v>
      </c>
      <c r="Y2124" s="10">
        <f t="shared" si="151"/>
        <v>4341.8382499999998</v>
      </c>
      <c r="Z2124" s="10">
        <f>IFERROR(INDEX(EFs!B:B,MATCH(P2124,EFs!A:A,0))*Dataset!Y2124/1000,0)</f>
        <v>3.9440951304270278</v>
      </c>
      <c r="AA2124">
        <v>32.723928999999998</v>
      </c>
      <c r="AB2124">
        <v>-117.21757700000001</v>
      </c>
      <c r="AC2124">
        <v>1</v>
      </c>
      <c r="AD2124" t="s">
        <v>18394</v>
      </c>
      <c r="AE2124">
        <v>32444</v>
      </c>
      <c r="AF2124" t="s">
        <v>18669</v>
      </c>
      <c r="AG2124" t="s">
        <v>18582</v>
      </c>
      <c r="AH2124">
        <v>1</v>
      </c>
      <c r="AI2124" t="s">
        <v>18389</v>
      </c>
      <c r="AJ2124" t="s">
        <v>18390</v>
      </c>
      <c r="AK2124" t="s">
        <v>18391</v>
      </c>
      <c r="AL2124">
        <v>92147</v>
      </c>
      <c r="AM2124" t="s">
        <v>18392</v>
      </c>
      <c r="AN2124" t="s">
        <v>18397</v>
      </c>
    </row>
    <row r="2125" spans="1:40" ht="43.2" x14ac:dyDescent="0.3">
      <c r="A2125" t="s">
        <v>10317</v>
      </c>
      <c r="B2125" s="2" t="s">
        <v>15</v>
      </c>
      <c r="C2125" s="3">
        <v>40262</v>
      </c>
      <c r="D2125" t="s">
        <v>193</v>
      </c>
      <c r="E2125" t="s">
        <v>1036</v>
      </c>
      <c r="F2125" t="s">
        <v>10318</v>
      </c>
      <c r="G2125" t="s">
        <v>10319</v>
      </c>
      <c r="H2125" s="2" t="s">
        <v>83</v>
      </c>
      <c r="I2125" s="2" t="s">
        <v>84</v>
      </c>
      <c r="J2125" s="1" t="s">
        <v>10320</v>
      </c>
      <c r="K2125" s="1">
        <f t="shared" si="149"/>
        <v>1</v>
      </c>
      <c r="L2125" s="1">
        <f t="shared" si="149"/>
        <v>0</v>
      </c>
      <c r="M2125" s="1">
        <f t="shared" si="149"/>
        <v>0</v>
      </c>
      <c r="N2125" s="1">
        <f t="shared" si="148"/>
        <v>0</v>
      </c>
      <c r="O2125" s="1">
        <f t="shared" si="150"/>
        <v>1</v>
      </c>
      <c r="P2125" s="1" t="s">
        <v>18346</v>
      </c>
      <c r="Q2125" s="1" t="s">
        <v>18355</v>
      </c>
      <c r="R2125" s="1">
        <v>546</v>
      </c>
      <c r="S2125" s="9">
        <f t="shared" si="152"/>
        <v>407.15219999999999</v>
      </c>
      <c r="T2125" s="8"/>
      <c r="U2125" s="8"/>
      <c r="V2125" s="8"/>
      <c r="W2125" s="8"/>
      <c r="X2125" s="8"/>
      <c r="Y2125" s="10">
        <f t="shared" si="151"/>
        <v>0</v>
      </c>
      <c r="Z2125" s="10">
        <f>IFERROR(INDEX(EFs!B:B,MATCH(P2125,EFs!A:A,0))*Dataset!Y2125/1000,0)</f>
        <v>0</v>
      </c>
      <c r="AA2125">
        <v>32.635007999999999</v>
      </c>
      <c r="AB2125">
        <v>-116.99551599999999</v>
      </c>
      <c r="AC2125">
        <v>1</v>
      </c>
      <c r="AD2125" t="s">
        <v>18387</v>
      </c>
      <c r="AE2125">
        <v>1090</v>
      </c>
      <c r="AF2125" t="s">
        <v>19322</v>
      </c>
      <c r="AI2125" t="s">
        <v>18406</v>
      </c>
      <c r="AJ2125" t="s">
        <v>18390</v>
      </c>
      <c r="AK2125" t="s">
        <v>18391</v>
      </c>
      <c r="AL2125">
        <v>91910</v>
      </c>
      <c r="AM2125" t="s">
        <v>18392</v>
      </c>
      <c r="AN2125" t="s">
        <v>18393</v>
      </c>
    </row>
    <row r="2126" spans="1:40" ht="43.2" x14ac:dyDescent="0.3">
      <c r="A2126" t="s">
        <v>10321</v>
      </c>
      <c r="B2126" s="2" t="s">
        <v>15</v>
      </c>
      <c r="C2126" s="3">
        <v>40263</v>
      </c>
      <c r="D2126" t="s">
        <v>25</v>
      </c>
      <c r="E2126" t="s">
        <v>10322</v>
      </c>
      <c r="F2126" t="s">
        <v>10323</v>
      </c>
      <c r="G2126" t="s">
        <v>10324</v>
      </c>
      <c r="H2126" s="2" t="s">
        <v>351</v>
      </c>
      <c r="I2126" s="2" t="s">
        <v>92</v>
      </c>
      <c r="J2126" s="1" t="s">
        <v>10325</v>
      </c>
      <c r="K2126" s="1">
        <f t="shared" si="149"/>
        <v>1</v>
      </c>
      <c r="L2126" s="1">
        <f t="shared" si="149"/>
        <v>0</v>
      </c>
      <c r="M2126" s="1">
        <f t="shared" si="149"/>
        <v>0</v>
      </c>
      <c r="N2126" s="1">
        <f t="shared" si="148"/>
        <v>0</v>
      </c>
      <c r="O2126" s="1">
        <f t="shared" si="150"/>
        <v>1</v>
      </c>
      <c r="P2126" s="1" t="s">
        <v>18346</v>
      </c>
      <c r="Q2126" s="1" t="s">
        <v>18355</v>
      </c>
      <c r="R2126" s="1">
        <v>166</v>
      </c>
      <c r="S2126" s="9">
        <f t="shared" si="152"/>
        <v>123.78620000000001</v>
      </c>
      <c r="T2126" s="8"/>
      <c r="U2126" s="8"/>
      <c r="V2126" s="8"/>
      <c r="W2126" s="8"/>
      <c r="X2126" s="8"/>
      <c r="Y2126" s="10">
        <f t="shared" si="151"/>
        <v>0</v>
      </c>
      <c r="Z2126" s="10">
        <f>IFERROR(INDEX(EFs!B:B,MATCH(P2126,EFs!A:A,0))*Dataset!Y2126/1000,0)</f>
        <v>0</v>
      </c>
      <c r="AA2126">
        <v>32.690027000000001</v>
      </c>
      <c r="AB2126">
        <v>-117.17735500000001</v>
      </c>
      <c r="AC2126">
        <v>1</v>
      </c>
      <c r="AD2126" t="s">
        <v>18394</v>
      </c>
      <c r="AE2126">
        <v>700</v>
      </c>
      <c r="AF2126" t="s">
        <v>18696</v>
      </c>
      <c r="AI2126" t="s">
        <v>18458</v>
      </c>
      <c r="AJ2126" t="s">
        <v>18390</v>
      </c>
      <c r="AK2126" t="s">
        <v>18391</v>
      </c>
      <c r="AL2126">
        <v>92118</v>
      </c>
      <c r="AM2126" t="s">
        <v>18392</v>
      </c>
      <c r="AN2126" t="s">
        <v>18397</v>
      </c>
    </row>
    <row r="2127" spans="1:40" ht="43.2" x14ac:dyDescent="0.3">
      <c r="A2127" t="s">
        <v>10326</v>
      </c>
      <c r="B2127" s="2" t="s">
        <v>15</v>
      </c>
      <c r="C2127" s="3">
        <v>40263</v>
      </c>
      <c r="D2127" t="s">
        <v>193</v>
      </c>
      <c r="E2127" t="s">
        <v>1160</v>
      </c>
      <c r="F2127" t="s">
        <v>1161</v>
      </c>
      <c r="G2127" t="s">
        <v>10327</v>
      </c>
      <c r="H2127" s="2" t="s">
        <v>163</v>
      </c>
      <c r="I2127" s="2" t="s">
        <v>164</v>
      </c>
      <c r="J2127" s="1" t="s">
        <v>10328</v>
      </c>
      <c r="K2127" s="1">
        <f t="shared" si="149"/>
        <v>1</v>
      </c>
      <c r="L2127" s="1">
        <f t="shared" si="149"/>
        <v>0</v>
      </c>
      <c r="M2127" s="1">
        <f t="shared" si="149"/>
        <v>0</v>
      </c>
      <c r="N2127" s="1">
        <f t="shared" si="148"/>
        <v>0</v>
      </c>
      <c r="O2127" s="1">
        <f t="shared" si="150"/>
        <v>1</v>
      </c>
      <c r="P2127" s="1" t="s">
        <v>18346</v>
      </c>
      <c r="Q2127" s="1">
        <v>450</v>
      </c>
      <c r="R2127" s="1">
        <v>635</v>
      </c>
      <c r="S2127" s="9">
        <f t="shared" si="152"/>
        <v>450</v>
      </c>
      <c r="T2127" s="8"/>
      <c r="U2127" s="8"/>
      <c r="V2127" s="8"/>
      <c r="W2127" s="8"/>
      <c r="X2127" s="8"/>
      <c r="Y2127" s="10">
        <f t="shared" si="151"/>
        <v>0</v>
      </c>
      <c r="Z2127" s="10">
        <f>IFERROR(INDEX(EFs!B:B,MATCH(P2127,EFs!A:A,0))*Dataset!Y2127/1000,0)</f>
        <v>0</v>
      </c>
      <c r="AA2127">
        <v>33.387723000000001</v>
      </c>
      <c r="AB2127">
        <v>-117.44475799999999</v>
      </c>
      <c r="AC2127">
        <v>0.5</v>
      </c>
      <c r="AD2127" t="s">
        <v>18422</v>
      </c>
      <c r="AI2127" t="s">
        <v>18423</v>
      </c>
      <c r="AJ2127" t="s">
        <v>18390</v>
      </c>
      <c r="AK2127" t="s">
        <v>18391</v>
      </c>
      <c r="AL2127">
        <v>92055</v>
      </c>
      <c r="AM2127" t="s">
        <v>18392</v>
      </c>
      <c r="AN2127" t="s">
        <v>18397</v>
      </c>
    </row>
    <row r="2128" spans="1:40" ht="43.2" x14ac:dyDescent="0.3">
      <c r="A2128" t="s">
        <v>10329</v>
      </c>
      <c r="B2128" s="2" t="s">
        <v>15</v>
      </c>
      <c r="C2128" s="3">
        <v>40266</v>
      </c>
      <c r="D2128" t="s">
        <v>25</v>
      </c>
      <c r="E2128" t="s">
        <v>10330</v>
      </c>
      <c r="F2128" t="s">
        <v>10331</v>
      </c>
      <c r="G2128" t="s">
        <v>10332</v>
      </c>
      <c r="H2128" s="2" t="s">
        <v>201</v>
      </c>
      <c r="I2128" s="2" t="s">
        <v>46</v>
      </c>
      <c r="J2128" s="1" t="s">
        <v>10333</v>
      </c>
      <c r="K2128" s="1">
        <f t="shared" si="149"/>
        <v>1</v>
      </c>
      <c r="L2128" s="1">
        <f t="shared" si="149"/>
        <v>0</v>
      </c>
      <c r="M2128" s="1">
        <f t="shared" si="149"/>
        <v>0</v>
      </c>
      <c r="N2128" s="1">
        <f t="shared" si="148"/>
        <v>0</v>
      </c>
      <c r="O2128" s="1">
        <f t="shared" si="150"/>
        <v>1</v>
      </c>
      <c r="P2128" s="1" t="s">
        <v>18346</v>
      </c>
      <c r="Q2128" s="1" t="s">
        <v>18355</v>
      </c>
      <c r="R2128" s="1">
        <v>575</v>
      </c>
      <c r="S2128" s="9">
        <f t="shared" si="152"/>
        <v>428.77750000000003</v>
      </c>
      <c r="T2128" s="3">
        <v>44349</v>
      </c>
      <c r="U2128" s="8" t="s">
        <v>10334</v>
      </c>
      <c r="V2128" s="3">
        <v>44349</v>
      </c>
      <c r="W2128" s="8" t="s">
        <v>10335</v>
      </c>
      <c r="X2128" s="8">
        <v>1</v>
      </c>
      <c r="Y2128" s="10">
        <f t="shared" si="151"/>
        <v>428.77750000000003</v>
      </c>
      <c r="Z2128" s="10">
        <f>IFERROR(INDEX(EFs!B:B,MATCH(P2128,EFs!A:A,0))*Dataset!Y2128/1000,0)</f>
        <v>0.38949844568407754</v>
      </c>
      <c r="AA2128">
        <v>32.842165000000001</v>
      </c>
      <c r="AB2128">
        <v>-117.263786</v>
      </c>
      <c r="AC2128">
        <v>1</v>
      </c>
      <c r="AD2128" t="s">
        <v>18394</v>
      </c>
      <c r="AE2128">
        <v>7460</v>
      </c>
      <c r="AF2128" t="s">
        <v>18786</v>
      </c>
      <c r="AI2128" t="s">
        <v>18428</v>
      </c>
      <c r="AJ2128" t="s">
        <v>18390</v>
      </c>
      <c r="AK2128" t="s">
        <v>18391</v>
      </c>
      <c r="AL2128">
        <v>92037</v>
      </c>
      <c r="AM2128" t="s">
        <v>18392</v>
      </c>
      <c r="AN2128" t="s">
        <v>18397</v>
      </c>
    </row>
    <row r="2129" spans="1:40" ht="28.8" x14ac:dyDescent="0.3">
      <c r="A2129" t="s">
        <v>10336</v>
      </c>
      <c r="B2129" s="2" t="s">
        <v>15</v>
      </c>
      <c r="C2129" s="3">
        <v>40266</v>
      </c>
      <c r="D2129" t="s">
        <v>25</v>
      </c>
      <c r="E2129" t="s">
        <v>8763</v>
      </c>
      <c r="F2129" t="s">
        <v>8764</v>
      </c>
      <c r="G2129" t="s">
        <v>8765</v>
      </c>
      <c r="H2129" s="2" t="s">
        <v>781</v>
      </c>
      <c r="I2129" s="2" t="s">
        <v>782</v>
      </c>
      <c r="J2129" s="1" t="s">
        <v>10337</v>
      </c>
      <c r="K2129" s="1">
        <f t="shared" si="149"/>
        <v>1</v>
      </c>
      <c r="L2129" s="1">
        <f t="shared" si="149"/>
        <v>0</v>
      </c>
      <c r="M2129" s="1">
        <f t="shared" si="149"/>
        <v>0</v>
      </c>
      <c r="N2129" s="1">
        <f t="shared" si="148"/>
        <v>0</v>
      </c>
      <c r="O2129" s="1">
        <f t="shared" si="150"/>
        <v>1</v>
      </c>
      <c r="P2129" s="1" t="s">
        <v>18346</v>
      </c>
      <c r="Q2129" s="1" t="s">
        <v>18355</v>
      </c>
      <c r="R2129" s="1">
        <v>59</v>
      </c>
      <c r="S2129" s="9">
        <f t="shared" si="152"/>
        <v>43.996300000000005</v>
      </c>
      <c r="T2129" s="8"/>
      <c r="U2129" s="8"/>
      <c r="V2129" s="8"/>
      <c r="W2129" s="8"/>
      <c r="X2129" s="8"/>
      <c r="Y2129" s="10">
        <f t="shared" si="151"/>
        <v>0</v>
      </c>
      <c r="Z2129" s="10">
        <f>IFERROR(INDEX(EFs!B:B,MATCH(P2129,EFs!A:A,0))*Dataset!Y2129/1000,0)</f>
        <v>0</v>
      </c>
      <c r="AA2129">
        <v>32.819270000000003</v>
      </c>
      <c r="AB2129">
        <v>-117.094027</v>
      </c>
      <c r="AC2129">
        <v>0.55000000000000004</v>
      </c>
      <c r="AD2129" t="s">
        <v>18429</v>
      </c>
      <c r="AE2129">
        <v>10807</v>
      </c>
      <c r="AF2129" t="s">
        <v>19234</v>
      </c>
      <c r="AI2129" t="s">
        <v>18389</v>
      </c>
      <c r="AJ2129" t="s">
        <v>18390</v>
      </c>
      <c r="AK2129" t="s">
        <v>18391</v>
      </c>
      <c r="AL2129">
        <v>92124</v>
      </c>
      <c r="AM2129" t="s">
        <v>18392</v>
      </c>
      <c r="AN2129" t="s">
        <v>18407</v>
      </c>
    </row>
    <row r="2130" spans="1:40" ht="28.8" x14ac:dyDescent="0.3">
      <c r="A2130" t="s">
        <v>10338</v>
      </c>
      <c r="B2130" s="2" t="s">
        <v>15</v>
      </c>
      <c r="C2130" s="3">
        <v>40267</v>
      </c>
      <c r="D2130" t="s">
        <v>25</v>
      </c>
      <c r="E2130" t="s">
        <v>10339</v>
      </c>
      <c r="F2130" t="s">
        <v>10340</v>
      </c>
      <c r="G2130" t="s">
        <v>10341</v>
      </c>
      <c r="H2130" s="2" t="s">
        <v>781</v>
      </c>
      <c r="I2130" s="2" t="s">
        <v>782</v>
      </c>
      <c r="J2130" s="1" t="s">
        <v>10342</v>
      </c>
      <c r="K2130" s="1">
        <f t="shared" si="149"/>
        <v>1</v>
      </c>
      <c r="L2130" s="1">
        <f t="shared" si="149"/>
        <v>0</v>
      </c>
      <c r="M2130" s="1">
        <f t="shared" si="149"/>
        <v>0</v>
      </c>
      <c r="N2130" s="1">
        <f t="shared" si="148"/>
        <v>0</v>
      </c>
      <c r="O2130" s="1">
        <f t="shared" si="150"/>
        <v>1</v>
      </c>
      <c r="P2130" s="1" t="s">
        <v>18346</v>
      </c>
      <c r="Q2130" s="1" t="s">
        <v>18355</v>
      </c>
      <c r="R2130" s="1">
        <v>66</v>
      </c>
      <c r="S2130" s="9">
        <f t="shared" si="152"/>
        <v>49.216200000000001</v>
      </c>
      <c r="T2130" s="3">
        <v>44581</v>
      </c>
      <c r="U2130" s="8" t="s">
        <v>10343</v>
      </c>
      <c r="V2130" s="3">
        <v>44581</v>
      </c>
      <c r="W2130" s="8" t="s">
        <v>10344</v>
      </c>
      <c r="X2130" s="8">
        <v>0.6</v>
      </c>
      <c r="Y2130" s="10">
        <f t="shared" si="151"/>
        <v>29.529719999999998</v>
      </c>
      <c r="Z2130" s="10">
        <f>IFERROR(INDEX(EFs!B:B,MATCH(P2130,EFs!A:A,0))*Dataset!Y2130/1000,0)</f>
        <v>2.6824588607112117E-2</v>
      </c>
      <c r="AA2130">
        <v>32.890394999999998</v>
      </c>
      <c r="AB2130">
        <v>-117.20079200000001</v>
      </c>
      <c r="AC2130">
        <v>1</v>
      </c>
      <c r="AD2130" t="s">
        <v>18387</v>
      </c>
      <c r="AE2130">
        <v>4914</v>
      </c>
      <c r="AF2130" t="s">
        <v>18722</v>
      </c>
      <c r="AI2130" t="s">
        <v>18389</v>
      </c>
      <c r="AJ2130" t="s">
        <v>18390</v>
      </c>
      <c r="AK2130" t="s">
        <v>18391</v>
      </c>
      <c r="AL2130">
        <v>92121</v>
      </c>
      <c r="AM2130" t="s">
        <v>18392</v>
      </c>
      <c r="AN2130" t="s">
        <v>18393</v>
      </c>
    </row>
    <row r="2131" spans="1:40" ht="43.2" x14ac:dyDescent="0.3">
      <c r="A2131" t="s">
        <v>10345</v>
      </c>
      <c r="B2131" s="2" t="s">
        <v>15</v>
      </c>
      <c r="C2131" s="3">
        <v>40269</v>
      </c>
      <c r="D2131" t="s">
        <v>193</v>
      </c>
      <c r="E2131" t="s">
        <v>10346</v>
      </c>
      <c r="F2131" t="s">
        <v>10347</v>
      </c>
      <c r="G2131" t="s">
        <v>10348</v>
      </c>
      <c r="H2131" s="2" t="s">
        <v>97</v>
      </c>
      <c r="I2131" s="2" t="s">
        <v>98</v>
      </c>
      <c r="J2131" s="1" t="s">
        <v>10349</v>
      </c>
      <c r="K2131" s="1">
        <f t="shared" si="149"/>
        <v>1</v>
      </c>
      <c r="L2131" s="1">
        <f t="shared" si="149"/>
        <v>0</v>
      </c>
      <c r="M2131" s="1">
        <f t="shared" si="149"/>
        <v>0</v>
      </c>
      <c r="N2131" s="1">
        <f t="shared" si="148"/>
        <v>0</v>
      </c>
      <c r="O2131" s="1">
        <f t="shared" si="150"/>
        <v>1</v>
      </c>
      <c r="P2131" s="1" t="s">
        <v>18346</v>
      </c>
      <c r="Q2131" s="1">
        <v>450</v>
      </c>
      <c r="R2131" s="1">
        <v>755</v>
      </c>
      <c r="S2131" s="9">
        <f t="shared" si="152"/>
        <v>450</v>
      </c>
      <c r="T2131" s="3">
        <v>44743</v>
      </c>
      <c r="U2131" s="8" t="s">
        <v>3041</v>
      </c>
      <c r="V2131" s="3">
        <v>44743</v>
      </c>
      <c r="W2131" s="8" t="s">
        <v>10350</v>
      </c>
      <c r="X2131" s="8">
        <v>7</v>
      </c>
      <c r="Y2131" s="10">
        <f t="shared" si="151"/>
        <v>3150</v>
      </c>
      <c r="Z2131" s="10">
        <f>IFERROR(INDEX(EFs!B:B,MATCH(P2131,EFs!A:A,0))*Dataset!Y2131/1000,0)</f>
        <v>2.8614377011499998</v>
      </c>
      <c r="AA2131">
        <v>33.207399000000002</v>
      </c>
      <c r="AB2131">
        <v>-117.31086000000001</v>
      </c>
      <c r="AC2131">
        <v>1</v>
      </c>
      <c r="AD2131" t="s">
        <v>18387</v>
      </c>
      <c r="AE2131">
        <v>1300</v>
      </c>
      <c r="AF2131" t="s">
        <v>19323</v>
      </c>
      <c r="AI2131" t="s">
        <v>18410</v>
      </c>
      <c r="AJ2131" t="s">
        <v>18390</v>
      </c>
      <c r="AK2131" t="s">
        <v>18391</v>
      </c>
      <c r="AL2131">
        <v>92056</v>
      </c>
      <c r="AM2131" t="s">
        <v>18392</v>
      </c>
      <c r="AN2131" t="s">
        <v>18393</v>
      </c>
    </row>
    <row r="2132" spans="1:40" ht="43.2" x14ac:dyDescent="0.3">
      <c r="A2132" t="s">
        <v>10351</v>
      </c>
      <c r="B2132" s="2" t="s">
        <v>15</v>
      </c>
      <c r="C2132" s="3">
        <v>40270</v>
      </c>
      <c r="D2132" t="s">
        <v>193</v>
      </c>
      <c r="E2132" t="s">
        <v>1223</v>
      </c>
      <c r="F2132" t="s">
        <v>1210</v>
      </c>
      <c r="G2132" t="s">
        <v>10352</v>
      </c>
      <c r="H2132" s="2" t="s">
        <v>163</v>
      </c>
      <c r="I2132" s="2" t="s">
        <v>164</v>
      </c>
      <c r="J2132" s="1" t="s">
        <v>10353</v>
      </c>
      <c r="K2132" s="1">
        <f t="shared" si="149"/>
        <v>1</v>
      </c>
      <c r="L2132" s="1">
        <f t="shared" si="149"/>
        <v>0</v>
      </c>
      <c r="M2132" s="1">
        <f t="shared" si="149"/>
        <v>0</v>
      </c>
      <c r="N2132" s="1">
        <f t="shared" si="148"/>
        <v>0</v>
      </c>
      <c r="O2132" s="1">
        <f t="shared" si="150"/>
        <v>1</v>
      </c>
      <c r="P2132" s="1" t="s">
        <v>18346</v>
      </c>
      <c r="Q2132" s="1">
        <v>40</v>
      </c>
      <c r="R2132" s="1">
        <v>85</v>
      </c>
      <c r="S2132" s="9">
        <f t="shared" si="152"/>
        <v>40</v>
      </c>
      <c r="T2132" s="8"/>
      <c r="U2132" s="8"/>
      <c r="V2132" s="8"/>
      <c r="W2132" s="8"/>
      <c r="X2132" s="8"/>
      <c r="Y2132" s="10">
        <f t="shared" si="151"/>
        <v>0</v>
      </c>
      <c r="Z2132" s="10">
        <f>IFERROR(INDEX(EFs!B:B,MATCH(P2132,EFs!A:A,0))*Dataset!Y2132/1000,0)</f>
        <v>0</v>
      </c>
      <c r="AA2132">
        <v>33.397266000000002</v>
      </c>
      <c r="AB2132">
        <v>-117.5288</v>
      </c>
      <c r="AC2132">
        <v>0.7</v>
      </c>
      <c r="AD2132" t="s">
        <v>18408</v>
      </c>
      <c r="AF2132" t="s">
        <v>18838</v>
      </c>
      <c r="AI2132" t="s">
        <v>18423</v>
      </c>
      <c r="AJ2132" t="s">
        <v>18390</v>
      </c>
      <c r="AK2132" t="s">
        <v>18391</v>
      </c>
      <c r="AL2132">
        <v>92055</v>
      </c>
      <c r="AM2132" t="s">
        <v>18392</v>
      </c>
      <c r="AN2132" t="s">
        <v>18397</v>
      </c>
    </row>
    <row r="2133" spans="1:40" ht="43.2" x14ac:dyDescent="0.3">
      <c r="A2133" t="s">
        <v>10354</v>
      </c>
      <c r="B2133" s="2" t="s">
        <v>15</v>
      </c>
      <c r="C2133" s="3">
        <v>40270</v>
      </c>
      <c r="D2133" t="s">
        <v>25</v>
      </c>
      <c r="E2133" t="s">
        <v>10355</v>
      </c>
      <c r="F2133" t="s">
        <v>559</v>
      </c>
      <c r="G2133" t="s">
        <v>10356</v>
      </c>
      <c r="H2133" s="2" t="s">
        <v>19</v>
      </c>
      <c r="I2133" s="2" t="s">
        <v>20</v>
      </c>
      <c r="J2133" s="1" t="s">
        <v>10357</v>
      </c>
      <c r="K2133" s="1">
        <f t="shared" si="149"/>
        <v>0</v>
      </c>
      <c r="L2133" s="1">
        <f t="shared" si="149"/>
        <v>0</v>
      </c>
      <c r="M2133" s="1">
        <f t="shared" si="149"/>
        <v>1</v>
      </c>
      <c r="N2133" s="1">
        <f t="shared" si="148"/>
        <v>0</v>
      </c>
      <c r="O2133" s="1">
        <f t="shared" si="150"/>
        <v>1</v>
      </c>
      <c r="P2133" s="1" t="s">
        <v>18348</v>
      </c>
      <c r="Q2133" s="1" t="s">
        <v>18355</v>
      </c>
      <c r="R2133" s="1">
        <v>114</v>
      </c>
      <c r="S2133" s="9">
        <f t="shared" si="152"/>
        <v>85.009799999999998</v>
      </c>
      <c r="T2133" s="3">
        <v>44642</v>
      </c>
      <c r="U2133" s="8" t="s">
        <v>6929</v>
      </c>
      <c r="V2133" s="3">
        <v>44642</v>
      </c>
      <c r="W2133" s="8" t="s">
        <v>10358</v>
      </c>
      <c r="X2133" s="8">
        <v>9</v>
      </c>
      <c r="Y2133" s="10">
        <f t="shared" si="151"/>
        <v>765.08820000000003</v>
      </c>
      <c r="Z2133" s="10">
        <f>IFERROR(INDEX(EFs!B:B,MATCH(P2133,EFs!A:A,0))*Dataset!Y2133/1000,0)</f>
        <v>0.55564968078941579</v>
      </c>
      <c r="AA2133">
        <v>32.721606000000001</v>
      </c>
      <c r="AB2133">
        <v>-117.161807</v>
      </c>
      <c r="AC2133">
        <v>1</v>
      </c>
      <c r="AD2133" t="s">
        <v>18387</v>
      </c>
      <c r="AE2133">
        <v>1551</v>
      </c>
      <c r="AF2133" t="s">
        <v>18462</v>
      </c>
      <c r="AI2133" t="s">
        <v>18389</v>
      </c>
      <c r="AJ2133" t="s">
        <v>18390</v>
      </c>
      <c r="AK2133" t="s">
        <v>18391</v>
      </c>
      <c r="AL2133">
        <v>92101</v>
      </c>
      <c r="AM2133" t="s">
        <v>18392</v>
      </c>
      <c r="AN2133" t="s">
        <v>18393</v>
      </c>
    </row>
    <row r="2134" spans="1:40" ht="43.2" x14ac:dyDescent="0.3">
      <c r="A2134" t="s">
        <v>10359</v>
      </c>
      <c r="B2134" s="2" t="s">
        <v>15</v>
      </c>
      <c r="C2134" s="3">
        <v>40273</v>
      </c>
      <c r="D2134" t="s">
        <v>193</v>
      </c>
      <c r="E2134" t="s">
        <v>7068</v>
      </c>
      <c r="F2134" t="s">
        <v>10286</v>
      </c>
      <c r="G2134" t="s">
        <v>10360</v>
      </c>
      <c r="H2134" s="2" t="s">
        <v>283</v>
      </c>
      <c r="I2134" s="2" t="s">
        <v>46</v>
      </c>
      <c r="J2134" s="1" t="s">
        <v>10361</v>
      </c>
      <c r="K2134" s="1">
        <f t="shared" si="149"/>
        <v>1</v>
      </c>
      <c r="L2134" s="1">
        <f t="shared" si="149"/>
        <v>0</v>
      </c>
      <c r="M2134" s="1">
        <f t="shared" si="149"/>
        <v>0</v>
      </c>
      <c r="N2134" s="1">
        <f t="shared" si="148"/>
        <v>0</v>
      </c>
      <c r="O2134" s="1">
        <f t="shared" si="150"/>
        <v>1</v>
      </c>
      <c r="P2134" s="1" t="s">
        <v>18346</v>
      </c>
      <c r="Q2134" s="1">
        <v>72</v>
      </c>
      <c r="R2134" s="1">
        <v>93</v>
      </c>
      <c r="S2134" s="9">
        <f t="shared" si="152"/>
        <v>72</v>
      </c>
      <c r="T2134" s="3">
        <v>44364</v>
      </c>
      <c r="U2134" s="8" t="s">
        <v>10362</v>
      </c>
      <c r="V2134" s="3">
        <v>44364</v>
      </c>
      <c r="W2134" s="8" t="s">
        <v>6441</v>
      </c>
      <c r="X2134" s="8">
        <v>3.6</v>
      </c>
      <c r="Y2134" s="10">
        <f t="shared" si="151"/>
        <v>259.2</v>
      </c>
      <c r="Z2134" s="10">
        <f>IFERROR(INDEX(EFs!B:B,MATCH(P2134,EFs!A:A,0))*Dataset!Y2134/1000,0)</f>
        <v>0.23545544512320002</v>
      </c>
      <c r="AA2134">
        <v>32.724102999999999</v>
      </c>
      <c r="AB2134">
        <v>-117.170912</v>
      </c>
      <c r="AC2134">
        <v>0.5</v>
      </c>
      <c r="AD2134" t="s">
        <v>18422</v>
      </c>
      <c r="AI2134" t="s">
        <v>18389</v>
      </c>
      <c r="AJ2134" t="s">
        <v>18390</v>
      </c>
      <c r="AK2134" t="s">
        <v>18391</v>
      </c>
      <c r="AL2134">
        <v>92101</v>
      </c>
      <c r="AM2134" t="s">
        <v>18392</v>
      </c>
      <c r="AN2134" t="s">
        <v>18397</v>
      </c>
    </row>
    <row r="2135" spans="1:40" ht="43.2" x14ac:dyDescent="0.3">
      <c r="A2135" t="s">
        <v>10363</v>
      </c>
      <c r="B2135" s="2" t="s">
        <v>15</v>
      </c>
      <c r="C2135" s="3">
        <v>40275</v>
      </c>
      <c r="D2135" t="s">
        <v>193</v>
      </c>
      <c r="E2135" t="s">
        <v>10364</v>
      </c>
      <c r="F2135" t="s">
        <v>10365</v>
      </c>
      <c r="G2135" t="s">
        <v>10366</v>
      </c>
      <c r="H2135" s="2" t="s">
        <v>19</v>
      </c>
      <c r="I2135" s="2" t="s">
        <v>20</v>
      </c>
      <c r="J2135" s="1" t="s">
        <v>10367</v>
      </c>
      <c r="K2135" s="1">
        <f t="shared" si="149"/>
        <v>1</v>
      </c>
      <c r="L2135" s="1">
        <f t="shared" si="149"/>
        <v>0</v>
      </c>
      <c r="M2135" s="1">
        <f t="shared" si="149"/>
        <v>0</v>
      </c>
      <c r="N2135" s="1">
        <f t="shared" si="148"/>
        <v>0</v>
      </c>
      <c r="O2135" s="1">
        <f t="shared" si="150"/>
        <v>1</v>
      </c>
      <c r="P2135" s="1" t="s">
        <v>18346</v>
      </c>
      <c r="Q2135" s="1">
        <v>500</v>
      </c>
      <c r="R2135" s="1">
        <v>757</v>
      </c>
      <c r="S2135" s="9">
        <f t="shared" si="152"/>
        <v>500</v>
      </c>
      <c r="T2135" s="3">
        <v>44561</v>
      </c>
      <c r="U2135" s="8" t="s">
        <v>10368</v>
      </c>
      <c r="V2135" s="3">
        <v>44700</v>
      </c>
      <c r="W2135" s="8" t="s">
        <v>10369</v>
      </c>
      <c r="X2135" s="8">
        <v>14.1</v>
      </c>
      <c r="Y2135" s="10">
        <f t="shared" si="151"/>
        <v>7050</v>
      </c>
      <c r="Z2135" s="10">
        <f>IFERROR(INDEX(EFs!B:B,MATCH(P2135,EFs!A:A,0))*Dataset!Y2135/1000,0)</f>
        <v>6.4041700930500003</v>
      </c>
      <c r="AA2135">
        <v>32.718100999999997</v>
      </c>
      <c r="AB2135">
        <v>-117.155224</v>
      </c>
      <c r="AC2135">
        <v>1</v>
      </c>
      <c r="AD2135" t="s">
        <v>18387</v>
      </c>
      <c r="AE2135">
        <v>1050</v>
      </c>
      <c r="AF2135" t="s">
        <v>18494</v>
      </c>
      <c r="AI2135" t="s">
        <v>18389</v>
      </c>
      <c r="AJ2135" t="s">
        <v>18390</v>
      </c>
      <c r="AK2135" t="s">
        <v>18391</v>
      </c>
      <c r="AL2135">
        <v>92101</v>
      </c>
      <c r="AM2135" t="s">
        <v>18392</v>
      </c>
      <c r="AN2135" t="s">
        <v>18393</v>
      </c>
    </row>
    <row r="2136" spans="1:40" ht="43.2" x14ac:dyDescent="0.3">
      <c r="A2136" t="s">
        <v>10370</v>
      </c>
      <c r="B2136" s="2" t="s">
        <v>15</v>
      </c>
      <c r="C2136" s="3">
        <v>40275</v>
      </c>
      <c r="D2136" t="s">
        <v>193</v>
      </c>
      <c r="E2136" t="s">
        <v>1932</v>
      </c>
      <c r="F2136" t="s">
        <v>1933</v>
      </c>
      <c r="G2136" t="s">
        <v>10371</v>
      </c>
      <c r="H2136" s="2" t="s">
        <v>797</v>
      </c>
      <c r="I2136" s="2" t="s">
        <v>30</v>
      </c>
      <c r="J2136" s="1" t="s">
        <v>10372</v>
      </c>
      <c r="K2136" s="1">
        <f t="shared" si="149"/>
        <v>1</v>
      </c>
      <c r="L2136" s="1">
        <f t="shared" si="149"/>
        <v>0</v>
      </c>
      <c r="M2136" s="1">
        <f t="shared" si="149"/>
        <v>0</v>
      </c>
      <c r="N2136" s="1">
        <f t="shared" si="148"/>
        <v>0</v>
      </c>
      <c r="O2136" s="1">
        <f t="shared" si="150"/>
        <v>1</v>
      </c>
      <c r="P2136" s="1" t="s">
        <v>18346</v>
      </c>
      <c r="Q2136" s="1">
        <v>200</v>
      </c>
      <c r="R2136" s="1">
        <v>315</v>
      </c>
      <c r="S2136" s="9">
        <f t="shared" si="152"/>
        <v>200</v>
      </c>
      <c r="T2136" s="3">
        <v>44652</v>
      </c>
      <c r="U2136" s="8" t="s">
        <v>10373</v>
      </c>
      <c r="V2136" s="3">
        <v>44652</v>
      </c>
      <c r="W2136" s="8" t="s">
        <v>10374</v>
      </c>
      <c r="X2136" s="8">
        <v>2</v>
      </c>
      <c r="Y2136" s="10">
        <f t="shared" si="151"/>
        <v>400</v>
      </c>
      <c r="Z2136" s="10">
        <f>IFERROR(INDEX(EFs!B:B,MATCH(P2136,EFs!A:A,0))*Dataset!Y2136/1000,0)</f>
        <v>0.36335716840000004</v>
      </c>
      <c r="AA2136">
        <v>32.992317</v>
      </c>
      <c r="AB2136">
        <v>-117.080495</v>
      </c>
      <c r="AC2136">
        <v>1</v>
      </c>
      <c r="AD2136" t="s">
        <v>18387</v>
      </c>
      <c r="AE2136">
        <v>15231</v>
      </c>
      <c r="AF2136" t="s">
        <v>18638</v>
      </c>
      <c r="AI2136" t="s">
        <v>18389</v>
      </c>
      <c r="AJ2136" t="s">
        <v>18390</v>
      </c>
      <c r="AK2136" t="s">
        <v>18391</v>
      </c>
      <c r="AL2136">
        <v>92128</v>
      </c>
      <c r="AM2136" t="s">
        <v>18392</v>
      </c>
      <c r="AN2136" t="s">
        <v>18393</v>
      </c>
    </row>
    <row r="2137" spans="1:40" ht="57.6" x14ac:dyDescent="0.3">
      <c r="A2137" t="s">
        <v>10375</v>
      </c>
      <c r="B2137" s="2" t="s">
        <v>15</v>
      </c>
      <c r="C2137" s="3">
        <v>40277</v>
      </c>
      <c r="D2137" t="s">
        <v>193</v>
      </c>
      <c r="E2137" t="s">
        <v>8513</v>
      </c>
      <c r="F2137" t="s">
        <v>8514</v>
      </c>
      <c r="G2137" t="s">
        <v>8515</v>
      </c>
      <c r="H2137" s="2" t="s">
        <v>19</v>
      </c>
      <c r="I2137" s="2" t="s">
        <v>20</v>
      </c>
      <c r="J2137" s="1" t="s">
        <v>10376</v>
      </c>
      <c r="K2137" s="1">
        <f t="shared" si="149"/>
        <v>1</v>
      </c>
      <c r="L2137" s="1">
        <f t="shared" si="149"/>
        <v>0</v>
      </c>
      <c r="M2137" s="1">
        <f t="shared" si="149"/>
        <v>0</v>
      </c>
      <c r="N2137" s="1">
        <f t="shared" si="148"/>
        <v>0</v>
      </c>
      <c r="O2137" s="1">
        <f t="shared" si="150"/>
        <v>1</v>
      </c>
      <c r="P2137" s="1" t="s">
        <v>18346</v>
      </c>
      <c r="Q2137" s="1" t="s">
        <v>18355</v>
      </c>
      <c r="R2137" s="1">
        <v>274</v>
      </c>
      <c r="S2137" s="9">
        <f t="shared" si="152"/>
        <v>204.3218</v>
      </c>
      <c r="T2137" s="8"/>
      <c r="U2137" s="8"/>
      <c r="V2137" s="8"/>
      <c r="W2137" s="8"/>
      <c r="X2137" s="8"/>
      <c r="Y2137" s="10">
        <f t="shared" si="151"/>
        <v>0</v>
      </c>
      <c r="Z2137" s="10">
        <f>IFERROR(INDEX(EFs!B:B,MATCH(P2137,EFs!A:A,0))*Dataset!Y2137/1000,0)</f>
        <v>0</v>
      </c>
      <c r="AA2137">
        <v>32.715125</v>
      </c>
      <c r="AB2137">
        <v>-117.16959199999999</v>
      </c>
      <c r="AC2137">
        <v>0.8</v>
      </c>
      <c r="AD2137" t="s">
        <v>18387</v>
      </c>
      <c r="AE2137">
        <v>700</v>
      </c>
      <c r="AF2137" t="s">
        <v>19176</v>
      </c>
      <c r="AI2137" t="s">
        <v>18389</v>
      </c>
      <c r="AJ2137" t="s">
        <v>18390</v>
      </c>
      <c r="AK2137" t="s">
        <v>18391</v>
      </c>
      <c r="AL2137">
        <v>92101</v>
      </c>
      <c r="AM2137" t="s">
        <v>18392</v>
      </c>
      <c r="AN2137" t="s">
        <v>18393</v>
      </c>
    </row>
    <row r="2138" spans="1:40" ht="43.2" x14ac:dyDescent="0.3">
      <c r="A2138" t="s">
        <v>10377</v>
      </c>
      <c r="B2138" s="2" t="s">
        <v>15</v>
      </c>
      <c r="C2138" s="3">
        <v>40281</v>
      </c>
      <c r="D2138" t="s">
        <v>193</v>
      </c>
      <c r="E2138" t="s">
        <v>4898</v>
      </c>
      <c r="F2138" t="s">
        <v>10378</v>
      </c>
      <c r="G2138" t="s">
        <v>10379</v>
      </c>
      <c r="H2138" s="2" t="s">
        <v>83</v>
      </c>
      <c r="I2138" s="2" t="s">
        <v>84</v>
      </c>
      <c r="J2138" s="1" t="s">
        <v>10380</v>
      </c>
      <c r="K2138" s="1">
        <f t="shared" si="149"/>
        <v>1</v>
      </c>
      <c r="L2138" s="1">
        <f t="shared" si="149"/>
        <v>0</v>
      </c>
      <c r="M2138" s="1">
        <f t="shared" si="149"/>
        <v>0</v>
      </c>
      <c r="N2138" s="1">
        <f t="shared" si="148"/>
        <v>0</v>
      </c>
      <c r="O2138" s="1">
        <f t="shared" si="150"/>
        <v>1</v>
      </c>
      <c r="P2138" s="1" t="s">
        <v>18346</v>
      </c>
      <c r="Q2138" s="1">
        <v>135</v>
      </c>
      <c r="R2138" s="1">
        <v>197</v>
      </c>
      <c r="S2138" s="9">
        <f t="shared" si="152"/>
        <v>135</v>
      </c>
      <c r="T2138" s="8"/>
      <c r="U2138" s="8"/>
      <c r="V2138" s="8"/>
      <c r="W2138" s="8"/>
      <c r="X2138" s="8"/>
      <c r="Y2138" s="10">
        <f t="shared" si="151"/>
        <v>0</v>
      </c>
      <c r="Z2138" s="10">
        <f>IFERROR(INDEX(EFs!B:B,MATCH(P2138,EFs!A:A,0))*Dataset!Y2138/1000,0)</f>
        <v>0</v>
      </c>
      <c r="AA2138">
        <v>32.630398</v>
      </c>
      <c r="AB2138">
        <v>-117.10453200000001</v>
      </c>
      <c r="AC2138">
        <v>0.9</v>
      </c>
      <c r="AD2138" t="s">
        <v>18394</v>
      </c>
      <c r="AE2138">
        <v>890</v>
      </c>
      <c r="AF2138" t="s">
        <v>19169</v>
      </c>
      <c r="AI2138" t="s">
        <v>18389</v>
      </c>
      <c r="AJ2138" t="s">
        <v>18390</v>
      </c>
      <c r="AK2138" t="s">
        <v>18391</v>
      </c>
      <c r="AL2138">
        <v>92101</v>
      </c>
      <c r="AM2138" t="s">
        <v>18392</v>
      </c>
      <c r="AN2138" t="s">
        <v>18397</v>
      </c>
    </row>
    <row r="2139" spans="1:40" ht="43.2" x14ac:dyDescent="0.3">
      <c r="A2139" t="s">
        <v>10381</v>
      </c>
      <c r="B2139" s="2" t="s">
        <v>15</v>
      </c>
      <c r="C2139" s="3">
        <v>40281</v>
      </c>
      <c r="D2139" t="s">
        <v>16</v>
      </c>
      <c r="E2139" t="s">
        <v>10382</v>
      </c>
      <c r="F2139" t="s">
        <v>10383</v>
      </c>
      <c r="G2139" t="s">
        <v>10384</v>
      </c>
      <c r="H2139" s="2" t="s">
        <v>351</v>
      </c>
      <c r="I2139" s="2" t="s">
        <v>92</v>
      </c>
      <c r="J2139" s="1" t="s">
        <v>10385</v>
      </c>
      <c r="K2139" s="1">
        <f t="shared" si="149"/>
        <v>0</v>
      </c>
      <c r="L2139" s="1">
        <f t="shared" si="149"/>
        <v>0</v>
      </c>
      <c r="M2139" s="1">
        <f t="shared" si="149"/>
        <v>1</v>
      </c>
      <c r="N2139" s="1">
        <f t="shared" si="148"/>
        <v>0</v>
      </c>
      <c r="O2139" s="1">
        <f t="shared" si="150"/>
        <v>1</v>
      </c>
      <c r="P2139" s="1" t="s">
        <v>18348</v>
      </c>
      <c r="Q2139" s="1" t="s">
        <v>18355</v>
      </c>
      <c r="R2139" s="1">
        <v>131.6</v>
      </c>
      <c r="S2139" s="9">
        <f t="shared" si="152"/>
        <v>98.134119999999996</v>
      </c>
      <c r="T2139" s="3">
        <v>44398</v>
      </c>
      <c r="U2139" s="8" t="s">
        <v>10386</v>
      </c>
      <c r="V2139" s="3">
        <v>44757</v>
      </c>
      <c r="W2139" s="8" t="s">
        <v>10387</v>
      </c>
      <c r="X2139" s="8">
        <v>28.6</v>
      </c>
      <c r="Y2139" s="10">
        <f t="shared" si="151"/>
        <v>2806.6358319999999</v>
      </c>
      <c r="Z2139" s="10">
        <f>IFERROR(INDEX(EFs!B:B,MATCH(P2139,EFs!A:A,0))*Dataset!Y2139/1000,0)</f>
        <v>2.038335324140323</v>
      </c>
      <c r="AA2139">
        <v>32.677925000000002</v>
      </c>
      <c r="AB2139">
        <v>-117.17650999999999</v>
      </c>
      <c r="AC2139">
        <v>0.9</v>
      </c>
      <c r="AD2139" t="s">
        <v>18387</v>
      </c>
      <c r="AE2139">
        <v>1720</v>
      </c>
      <c r="AF2139" t="s">
        <v>18457</v>
      </c>
      <c r="AI2139" t="s">
        <v>18458</v>
      </c>
      <c r="AJ2139" t="s">
        <v>18390</v>
      </c>
      <c r="AK2139" t="s">
        <v>18391</v>
      </c>
      <c r="AL2139">
        <v>92118</v>
      </c>
      <c r="AM2139" t="s">
        <v>18392</v>
      </c>
      <c r="AN2139" t="s">
        <v>18393</v>
      </c>
    </row>
    <row r="2140" spans="1:40" ht="43.2" x14ac:dyDescent="0.3">
      <c r="A2140" t="s">
        <v>10388</v>
      </c>
      <c r="B2140" s="2" t="s">
        <v>15</v>
      </c>
      <c r="C2140" s="3">
        <v>40282</v>
      </c>
      <c r="D2140" t="s">
        <v>25</v>
      </c>
      <c r="E2140" t="s">
        <v>607</v>
      </c>
      <c r="F2140" t="s">
        <v>608</v>
      </c>
      <c r="G2140" t="s">
        <v>10389</v>
      </c>
      <c r="H2140" s="2" t="s">
        <v>610</v>
      </c>
      <c r="I2140" s="2" t="s">
        <v>30</v>
      </c>
      <c r="J2140" s="1" t="s">
        <v>10390</v>
      </c>
      <c r="K2140" s="1">
        <f t="shared" si="149"/>
        <v>1</v>
      </c>
      <c r="L2140" s="1">
        <f t="shared" si="149"/>
        <v>0</v>
      </c>
      <c r="M2140" s="1">
        <f t="shared" si="149"/>
        <v>0</v>
      </c>
      <c r="N2140" s="1">
        <f t="shared" si="148"/>
        <v>0</v>
      </c>
      <c r="O2140" s="1">
        <f t="shared" si="150"/>
        <v>1</v>
      </c>
      <c r="P2140" s="1" t="s">
        <v>18346</v>
      </c>
      <c r="Q2140" s="1" t="s">
        <v>18355</v>
      </c>
      <c r="R2140" s="1">
        <v>211</v>
      </c>
      <c r="S2140" s="9">
        <f t="shared" si="152"/>
        <v>157.34270000000001</v>
      </c>
      <c r="T2140" s="3">
        <v>44538</v>
      </c>
      <c r="U2140" s="8" t="s">
        <v>6177</v>
      </c>
      <c r="V2140" s="3">
        <v>44538</v>
      </c>
      <c r="W2140" s="8" t="s">
        <v>10391</v>
      </c>
      <c r="X2140" s="8">
        <v>3.7</v>
      </c>
      <c r="Y2140" s="10">
        <f t="shared" si="151"/>
        <v>582.16799000000003</v>
      </c>
      <c r="Z2140" s="10">
        <f>IFERROR(INDEX(EFs!B:B,MATCH(P2140,EFs!A:A,0))*Dataset!Y2140/1000,0)</f>
        <v>0.52883728094879878</v>
      </c>
      <c r="AA2140">
        <v>33.019089000000001</v>
      </c>
      <c r="AB2140">
        <v>-117.09628600000001</v>
      </c>
      <c r="AC2140">
        <v>1</v>
      </c>
      <c r="AD2140" t="s">
        <v>18387</v>
      </c>
      <c r="AE2140">
        <v>16818</v>
      </c>
      <c r="AF2140" t="s">
        <v>18566</v>
      </c>
      <c r="AI2140" t="s">
        <v>18389</v>
      </c>
      <c r="AJ2140" t="s">
        <v>18390</v>
      </c>
      <c r="AK2140" t="s">
        <v>18391</v>
      </c>
      <c r="AL2140">
        <v>92127</v>
      </c>
      <c r="AM2140" t="s">
        <v>18392</v>
      </c>
      <c r="AN2140" t="s">
        <v>18407</v>
      </c>
    </row>
    <row r="2141" spans="1:40" ht="43.2" x14ac:dyDescent="0.3">
      <c r="A2141" t="s">
        <v>10392</v>
      </c>
      <c r="B2141" s="2" t="s">
        <v>15</v>
      </c>
      <c r="C2141" s="3">
        <v>40282</v>
      </c>
      <c r="D2141" t="s">
        <v>25</v>
      </c>
      <c r="E2141" t="s">
        <v>10393</v>
      </c>
      <c r="F2141" t="s">
        <v>10394</v>
      </c>
      <c r="G2141" t="s">
        <v>10395</v>
      </c>
      <c r="H2141" s="2" t="s">
        <v>776</v>
      </c>
      <c r="I2141" s="2" t="s">
        <v>155</v>
      </c>
      <c r="J2141" s="1" t="s">
        <v>10396</v>
      </c>
      <c r="K2141" s="1">
        <f t="shared" si="149"/>
        <v>1</v>
      </c>
      <c r="L2141" s="1">
        <f t="shared" si="149"/>
        <v>0</v>
      </c>
      <c r="M2141" s="1">
        <f t="shared" si="149"/>
        <v>0</v>
      </c>
      <c r="N2141" s="1">
        <f t="shared" si="148"/>
        <v>0</v>
      </c>
      <c r="O2141" s="1">
        <f t="shared" si="150"/>
        <v>1</v>
      </c>
      <c r="P2141" s="1" t="s">
        <v>18346</v>
      </c>
      <c r="Q2141" s="1" t="s">
        <v>18355</v>
      </c>
      <c r="R2141" s="1">
        <v>66</v>
      </c>
      <c r="S2141" s="9">
        <f t="shared" si="152"/>
        <v>49.216200000000001</v>
      </c>
      <c r="T2141" s="3">
        <v>44362</v>
      </c>
      <c r="U2141" s="8" t="s">
        <v>7815</v>
      </c>
      <c r="V2141" s="3">
        <v>44362</v>
      </c>
      <c r="W2141" s="8" t="s">
        <v>10397</v>
      </c>
      <c r="X2141" s="8">
        <v>2.8</v>
      </c>
      <c r="Y2141" s="10">
        <f t="shared" si="151"/>
        <v>137.80535999999998</v>
      </c>
      <c r="Z2141" s="10">
        <f>IFERROR(INDEX(EFs!B:B,MATCH(P2141,EFs!A:A,0))*Dataset!Y2141/1000,0)</f>
        <v>0.12518141349985654</v>
      </c>
      <c r="AA2141">
        <v>33.125615000000003</v>
      </c>
      <c r="AB2141">
        <v>-117.077388</v>
      </c>
      <c r="AC2141">
        <v>1</v>
      </c>
      <c r="AD2141" t="s">
        <v>18387</v>
      </c>
      <c r="AE2141">
        <v>488</v>
      </c>
      <c r="AF2141" t="s">
        <v>18667</v>
      </c>
      <c r="AG2141" t="s">
        <v>18510</v>
      </c>
      <c r="AH2141">
        <v>110</v>
      </c>
      <c r="AI2141" t="s">
        <v>18421</v>
      </c>
      <c r="AJ2141" t="s">
        <v>18390</v>
      </c>
      <c r="AK2141" t="s">
        <v>18391</v>
      </c>
      <c r="AL2141">
        <v>92025</v>
      </c>
      <c r="AM2141" t="s">
        <v>18392</v>
      </c>
      <c r="AN2141" t="s">
        <v>18393</v>
      </c>
    </row>
    <row r="2142" spans="1:40" ht="28.8" x14ac:dyDescent="0.3">
      <c r="A2142" t="s">
        <v>10398</v>
      </c>
      <c r="B2142" s="2" t="s">
        <v>15</v>
      </c>
      <c r="C2142" s="3">
        <v>40282</v>
      </c>
      <c r="D2142" t="s">
        <v>193</v>
      </c>
      <c r="E2142" t="s">
        <v>10067</v>
      </c>
      <c r="F2142" t="s">
        <v>72</v>
      </c>
      <c r="G2142" t="s">
        <v>10068</v>
      </c>
      <c r="H2142" s="2" t="s">
        <v>1076</v>
      </c>
      <c r="I2142" s="2" t="s">
        <v>75</v>
      </c>
      <c r="J2142" s="1" t="s">
        <v>10399</v>
      </c>
      <c r="K2142" s="1">
        <f t="shared" si="149"/>
        <v>1</v>
      </c>
      <c r="L2142" s="1">
        <f t="shared" si="149"/>
        <v>0</v>
      </c>
      <c r="M2142" s="1">
        <f t="shared" si="149"/>
        <v>0</v>
      </c>
      <c r="N2142" s="1">
        <f t="shared" si="148"/>
        <v>0</v>
      </c>
      <c r="O2142" s="1">
        <f t="shared" si="150"/>
        <v>1</v>
      </c>
      <c r="P2142" s="1" t="s">
        <v>18346</v>
      </c>
      <c r="Q2142" s="1" t="s">
        <v>18355</v>
      </c>
      <c r="R2142" s="1">
        <v>158</v>
      </c>
      <c r="S2142" s="9">
        <f t="shared" si="152"/>
        <v>117.8206</v>
      </c>
      <c r="T2142" s="8"/>
      <c r="U2142" s="8"/>
      <c r="V2142" s="8"/>
      <c r="W2142" s="8"/>
      <c r="X2142" s="8"/>
      <c r="Y2142" s="10">
        <f t="shared" si="151"/>
        <v>0</v>
      </c>
      <c r="Z2142" s="10">
        <f>IFERROR(INDEX(EFs!B:B,MATCH(P2142,EFs!A:A,0))*Dataset!Y2142/1000,0)</f>
        <v>0</v>
      </c>
      <c r="AA2142">
        <v>33.127063</v>
      </c>
      <c r="AB2142">
        <v>-117.278783</v>
      </c>
      <c r="AC2142">
        <v>1</v>
      </c>
      <c r="AD2142" t="s">
        <v>18387</v>
      </c>
      <c r="AE2142">
        <v>2192</v>
      </c>
      <c r="AF2142" t="s">
        <v>19310</v>
      </c>
      <c r="AI2142" t="s">
        <v>18509</v>
      </c>
      <c r="AJ2142" t="s">
        <v>18390</v>
      </c>
      <c r="AK2142" t="s">
        <v>18391</v>
      </c>
      <c r="AL2142">
        <v>92011</v>
      </c>
      <c r="AM2142" t="s">
        <v>18392</v>
      </c>
      <c r="AN2142" t="s">
        <v>18393</v>
      </c>
    </row>
    <row r="2143" spans="1:40" ht="43.2" x14ac:dyDescent="0.3">
      <c r="A2143" t="s">
        <v>10400</v>
      </c>
      <c r="B2143" s="2" t="s">
        <v>15</v>
      </c>
      <c r="C2143" s="3">
        <v>40282</v>
      </c>
      <c r="D2143" t="s">
        <v>193</v>
      </c>
      <c r="E2143" t="s">
        <v>10401</v>
      </c>
      <c r="F2143" t="s">
        <v>10402</v>
      </c>
      <c r="G2143" t="s">
        <v>10403</v>
      </c>
      <c r="H2143" s="2" t="s">
        <v>781</v>
      </c>
      <c r="I2143" s="2" t="s">
        <v>782</v>
      </c>
      <c r="J2143" s="1" t="s">
        <v>10404</v>
      </c>
      <c r="K2143" s="1">
        <f t="shared" si="149"/>
        <v>1</v>
      </c>
      <c r="L2143" s="1">
        <f t="shared" si="149"/>
        <v>0</v>
      </c>
      <c r="M2143" s="1">
        <f t="shared" si="149"/>
        <v>0</v>
      </c>
      <c r="N2143" s="1">
        <f t="shared" si="148"/>
        <v>0</v>
      </c>
      <c r="O2143" s="1">
        <f t="shared" si="150"/>
        <v>1</v>
      </c>
      <c r="P2143" s="1" t="s">
        <v>18346</v>
      </c>
      <c r="Q2143" s="1">
        <v>200</v>
      </c>
      <c r="R2143" s="1">
        <v>315</v>
      </c>
      <c r="S2143" s="9">
        <f t="shared" si="152"/>
        <v>200</v>
      </c>
      <c r="T2143" s="3">
        <v>44509</v>
      </c>
      <c r="U2143" s="8" t="s">
        <v>4389</v>
      </c>
      <c r="V2143" s="3">
        <v>44509</v>
      </c>
      <c r="W2143" s="8" t="s">
        <v>5796</v>
      </c>
      <c r="X2143" s="8">
        <v>10</v>
      </c>
      <c r="Y2143" s="10">
        <f t="shared" si="151"/>
        <v>2000</v>
      </c>
      <c r="Z2143" s="10">
        <f>IFERROR(INDEX(EFs!B:B,MATCH(P2143,EFs!A:A,0))*Dataset!Y2143/1000,0)</f>
        <v>1.816785842</v>
      </c>
      <c r="AA2143">
        <v>32.901223000000002</v>
      </c>
      <c r="AB2143">
        <v>-117.208164</v>
      </c>
      <c r="AC2143">
        <v>1</v>
      </c>
      <c r="AD2143" t="s">
        <v>18387</v>
      </c>
      <c r="AE2143">
        <v>6925</v>
      </c>
      <c r="AF2143" t="s">
        <v>18622</v>
      </c>
      <c r="AI2143" t="s">
        <v>18389</v>
      </c>
      <c r="AJ2143" t="s">
        <v>18390</v>
      </c>
      <c r="AK2143" t="s">
        <v>18391</v>
      </c>
      <c r="AL2143">
        <v>92121</v>
      </c>
      <c r="AM2143" t="s">
        <v>18392</v>
      </c>
      <c r="AN2143" t="s">
        <v>18393</v>
      </c>
    </row>
    <row r="2144" spans="1:40" ht="28.8" x14ac:dyDescent="0.3">
      <c r="A2144" t="s">
        <v>10405</v>
      </c>
      <c r="B2144" s="2" t="s">
        <v>15</v>
      </c>
      <c r="C2144" s="3">
        <v>40283</v>
      </c>
      <c r="D2144" t="s">
        <v>193</v>
      </c>
      <c r="E2144" t="s">
        <v>10406</v>
      </c>
      <c r="F2144" t="s">
        <v>10407</v>
      </c>
      <c r="G2144" t="s">
        <v>10408</v>
      </c>
      <c r="H2144" s="2" t="s">
        <v>610</v>
      </c>
      <c r="I2144" s="2" t="s">
        <v>30</v>
      </c>
      <c r="J2144" s="1" t="s">
        <v>10409</v>
      </c>
      <c r="K2144" s="1">
        <f t="shared" si="149"/>
        <v>1</v>
      </c>
      <c r="L2144" s="1">
        <f t="shared" si="149"/>
        <v>0</v>
      </c>
      <c r="M2144" s="1">
        <f t="shared" si="149"/>
        <v>0</v>
      </c>
      <c r="N2144" s="1">
        <f t="shared" si="148"/>
        <v>0</v>
      </c>
      <c r="O2144" s="1">
        <f t="shared" si="150"/>
        <v>1</v>
      </c>
      <c r="P2144" s="1" t="s">
        <v>18346</v>
      </c>
      <c r="Q2144" s="1" t="s">
        <v>18355</v>
      </c>
      <c r="R2144" s="1">
        <v>158</v>
      </c>
      <c r="S2144" s="9">
        <f t="shared" si="152"/>
        <v>117.8206</v>
      </c>
      <c r="T2144" s="3">
        <v>44575</v>
      </c>
      <c r="U2144" s="8" t="s">
        <v>5680</v>
      </c>
      <c r="V2144" s="3">
        <v>44575</v>
      </c>
      <c r="W2144" s="8" t="s">
        <v>5680</v>
      </c>
      <c r="X2144" s="8">
        <v>0</v>
      </c>
      <c r="Y2144" s="10">
        <f t="shared" si="151"/>
        <v>0</v>
      </c>
      <c r="Z2144" s="10">
        <f>IFERROR(INDEX(EFs!B:B,MATCH(P2144,EFs!A:A,0))*Dataset!Y2144/1000,0)</f>
        <v>0</v>
      </c>
      <c r="AA2144">
        <v>32.724102999999999</v>
      </c>
      <c r="AB2144">
        <v>-117.170912</v>
      </c>
      <c r="AC2144">
        <v>0.5</v>
      </c>
      <c r="AD2144" t="s">
        <v>18422</v>
      </c>
      <c r="AI2144" t="s">
        <v>18389</v>
      </c>
      <c r="AJ2144" t="s">
        <v>18390</v>
      </c>
      <c r="AK2144" t="s">
        <v>18391</v>
      </c>
      <c r="AL2144">
        <v>92101</v>
      </c>
      <c r="AM2144" t="s">
        <v>18392</v>
      </c>
      <c r="AN2144" t="s">
        <v>18397</v>
      </c>
    </row>
    <row r="2145" spans="1:40" ht="43.2" x14ac:dyDescent="0.3">
      <c r="A2145" t="s">
        <v>10410</v>
      </c>
      <c r="B2145" s="2" t="s">
        <v>15</v>
      </c>
      <c r="C2145" s="3">
        <v>40283</v>
      </c>
      <c r="D2145" t="s">
        <v>25</v>
      </c>
      <c r="E2145" t="s">
        <v>10411</v>
      </c>
      <c r="F2145" t="s">
        <v>10412</v>
      </c>
      <c r="G2145" t="s">
        <v>10413</v>
      </c>
      <c r="H2145" s="2" t="s">
        <v>115</v>
      </c>
      <c r="I2145" s="2" t="s">
        <v>46</v>
      </c>
      <c r="J2145" s="1" t="s">
        <v>10414</v>
      </c>
      <c r="K2145" s="1">
        <f t="shared" si="149"/>
        <v>1</v>
      </c>
      <c r="L2145" s="1">
        <f t="shared" si="149"/>
        <v>0</v>
      </c>
      <c r="M2145" s="1">
        <f t="shared" si="149"/>
        <v>0</v>
      </c>
      <c r="N2145" s="1">
        <f t="shared" si="148"/>
        <v>0</v>
      </c>
      <c r="O2145" s="1">
        <f t="shared" si="150"/>
        <v>1</v>
      </c>
      <c r="P2145" s="1" t="s">
        <v>18346</v>
      </c>
      <c r="Q2145" s="1" t="s">
        <v>18355</v>
      </c>
      <c r="R2145" s="1">
        <v>60</v>
      </c>
      <c r="S2145" s="9">
        <f t="shared" si="152"/>
        <v>44.742000000000004</v>
      </c>
      <c r="T2145" s="3">
        <v>44546</v>
      </c>
      <c r="U2145" s="8" t="s">
        <v>10415</v>
      </c>
      <c r="V2145" s="3">
        <v>44546</v>
      </c>
      <c r="W2145" s="8" t="s">
        <v>6025</v>
      </c>
      <c r="X2145" s="8">
        <v>4.5999999999999996</v>
      </c>
      <c r="Y2145" s="10">
        <f t="shared" si="151"/>
        <v>205.81319999999999</v>
      </c>
      <c r="Z2145" s="10">
        <f>IFERROR(INDEX(EFs!B:B,MATCH(P2145,EFs!A:A,0))*Dataset!Y2145/1000,0)</f>
        <v>0.18695925392835719</v>
      </c>
      <c r="AA2145">
        <v>32.743375</v>
      </c>
      <c r="AB2145">
        <v>-117.182632</v>
      </c>
      <c r="AC2145">
        <v>1</v>
      </c>
      <c r="AD2145" t="s">
        <v>18387</v>
      </c>
      <c r="AE2145">
        <v>1748</v>
      </c>
      <c r="AF2145" t="s">
        <v>19324</v>
      </c>
      <c r="AI2145" t="s">
        <v>18389</v>
      </c>
      <c r="AJ2145" t="s">
        <v>18390</v>
      </c>
      <c r="AK2145" t="s">
        <v>18391</v>
      </c>
      <c r="AL2145">
        <v>92110</v>
      </c>
      <c r="AM2145" t="s">
        <v>18392</v>
      </c>
      <c r="AN2145" t="s">
        <v>18393</v>
      </c>
    </row>
    <row r="2146" spans="1:40" ht="28.8" x14ac:dyDescent="0.3">
      <c r="A2146" t="s">
        <v>10416</v>
      </c>
      <c r="B2146" s="2" t="s">
        <v>15</v>
      </c>
      <c r="C2146" s="3">
        <v>40291</v>
      </c>
      <c r="D2146" t="s">
        <v>193</v>
      </c>
      <c r="E2146" t="s">
        <v>3966</v>
      </c>
      <c r="F2146" t="s">
        <v>10417</v>
      </c>
      <c r="G2146" t="s">
        <v>10418</v>
      </c>
      <c r="H2146" s="2" t="s">
        <v>138</v>
      </c>
      <c r="I2146" s="2" t="s">
        <v>139</v>
      </c>
      <c r="J2146" s="1" t="s">
        <v>10419</v>
      </c>
      <c r="K2146" s="1">
        <f t="shared" si="149"/>
        <v>1</v>
      </c>
      <c r="L2146" s="1">
        <f t="shared" si="149"/>
        <v>0</v>
      </c>
      <c r="M2146" s="1">
        <f t="shared" si="149"/>
        <v>0</v>
      </c>
      <c r="N2146" s="1">
        <f t="shared" si="148"/>
        <v>0</v>
      </c>
      <c r="O2146" s="1">
        <f t="shared" si="150"/>
        <v>1</v>
      </c>
      <c r="P2146" s="1" t="s">
        <v>18346</v>
      </c>
      <c r="Q2146" s="1" t="s">
        <v>18355</v>
      </c>
      <c r="R2146" s="1">
        <v>1528</v>
      </c>
      <c r="S2146" s="9">
        <f t="shared" si="152"/>
        <v>1139.4295999999999</v>
      </c>
      <c r="T2146" s="3">
        <v>44562</v>
      </c>
      <c r="U2146" s="8" t="s">
        <v>10420</v>
      </c>
      <c r="V2146" s="3">
        <v>44562</v>
      </c>
      <c r="W2146" s="8" t="s">
        <v>10421</v>
      </c>
      <c r="X2146" s="8">
        <v>2.5</v>
      </c>
      <c r="Y2146" s="10">
        <f t="shared" si="151"/>
        <v>2848.5739999999996</v>
      </c>
      <c r="Z2146" s="10">
        <f>IFERROR(INDEX(EFs!B:B,MATCH(P2146,EFs!A:A,0))*Dataset!Y2146/1000,0)</f>
        <v>2.5876244565446536</v>
      </c>
      <c r="AA2146">
        <v>32.840622000000003</v>
      </c>
      <c r="AB2146">
        <v>-116.80341</v>
      </c>
      <c r="AC2146">
        <v>1</v>
      </c>
      <c r="AD2146" t="s">
        <v>18387</v>
      </c>
      <c r="AE2146">
        <v>530</v>
      </c>
      <c r="AF2146" t="s">
        <v>18657</v>
      </c>
      <c r="AI2146" t="s">
        <v>18418</v>
      </c>
      <c r="AJ2146" t="s">
        <v>18390</v>
      </c>
      <c r="AK2146" t="s">
        <v>18391</v>
      </c>
      <c r="AL2146">
        <v>91901</v>
      </c>
      <c r="AM2146" t="s">
        <v>18392</v>
      </c>
      <c r="AN2146" t="s">
        <v>18393</v>
      </c>
    </row>
    <row r="2147" spans="1:40" ht="28.8" x14ac:dyDescent="0.3">
      <c r="A2147" t="s">
        <v>10422</v>
      </c>
      <c r="B2147" s="2" t="s">
        <v>15</v>
      </c>
      <c r="C2147" s="3">
        <v>40298</v>
      </c>
      <c r="D2147" t="s">
        <v>193</v>
      </c>
      <c r="E2147" t="s">
        <v>10423</v>
      </c>
      <c r="F2147" t="s">
        <v>10424</v>
      </c>
      <c r="G2147" t="s">
        <v>10425</v>
      </c>
      <c r="H2147" s="2" t="s">
        <v>19</v>
      </c>
      <c r="I2147" s="2" t="s">
        <v>20</v>
      </c>
      <c r="J2147" s="1" t="s">
        <v>10426</v>
      </c>
      <c r="K2147" s="1">
        <f t="shared" si="149"/>
        <v>1</v>
      </c>
      <c r="L2147" s="1">
        <f t="shared" si="149"/>
        <v>0</v>
      </c>
      <c r="M2147" s="1">
        <f t="shared" si="149"/>
        <v>0</v>
      </c>
      <c r="N2147" s="1">
        <f t="shared" si="148"/>
        <v>0</v>
      </c>
      <c r="O2147" s="1">
        <f t="shared" si="150"/>
        <v>1</v>
      </c>
      <c r="P2147" s="1" t="s">
        <v>18346</v>
      </c>
      <c r="Q2147" s="1" t="s">
        <v>18355</v>
      </c>
      <c r="R2147" s="1">
        <v>762</v>
      </c>
      <c r="S2147" s="9">
        <f t="shared" si="152"/>
        <v>568.22339999999997</v>
      </c>
      <c r="T2147" s="3">
        <v>44483</v>
      </c>
      <c r="U2147" s="8" t="s">
        <v>10427</v>
      </c>
      <c r="V2147" s="3">
        <v>44750</v>
      </c>
      <c r="W2147" s="8" t="s">
        <v>10428</v>
      </c>
      <c r="X2147" s="8">
        <v>5.2</v>
      </c>
      <c r="Y2147" s="10">
        <f t="shared" si="151"/>
        <v>2954.7616800000001</v>
      </c>
      <c r="Z2147" s="10">
        <f>IFERROR(INDEX(EFs!B:B,MATCH(P2147,EFs!A:A,0))*Dataset!Y2147/1000,0)</f>
        <v>2.6840845933540671</v>
      </c>
      <c r="AA2147">
        <v>32.709102999999999</v>
      </c>
      <c r="AB2147">
        <v>-117.15945000000001</v>
      </c>
      <c r="AC2147">
        <v>0.9</v>
      </c>
      <c r="AD2147" t="s">
        <v>18387</v>
      </c>
      <c r="AE2147">
        <v>356</v>
      </c>
      <c r="AF2147" t="s">
        <v>18505</v>
      </c>
      <c r="AI2147" t="s">
        <v>18389</v>
      </c>
      <c r="AJ2147" t="s">
        <v>18390</v>
      </c>
      <c r="AK2147" t="s">
        <v>18391</v>
      </c>
      <c r="AL2147">
        <v>92101</v>
      </c>
      <c r="AM2147" t="s">
        <v>18392</v>
      </c>
      <c r="AN2147" t="s">
        <v>18393</v>
      </c>
    </row>
    <row r="2148" spans="1:40" ht="57.6" x14ac:dyDescent="0.3">
      <c r="A2148" t="s">
        <v>10429</v>
      </c>
      <c r="B2148" s="2" t="s">
        <v>15</v>
      </c>
      <c r="C2148" s="3">
        <v>40302</v>
      </c>
      <c r="D2148" t="s">
        <v>193</v>
      </c>
      <c r="E2148" t="s">
        <v>325</v>
      </c>
      <c r="F2148" t="s">
        <v>9355</v>
      </c>
      <c r="G2148" t="s">
        <v>10430</v>
      </c>
      <c r="H2148" s="2" t="s">
        <v>147</v>
      </c>
      <c r="I2148" s="2" t="s">
        <v>53</v>
      </c>
      <c r="J2148" s="1" t="s">
        <v>10431</v>
      </c>
      <c r="K2148" s="1">
        <f t="shared" si="149"/>
        <v>0</v>
      </c>
      <c r="L2148" s="1">
        <f t="shared" si="149"/>
        <v>0</v>
      </c>
      <c r="M2148" s="1">
        <f t="shared" si="149"/>
        <v>0</v>
      </c>
      <c r="N2148" s="1">
        <f t="shared" si="148"/>
        <v>0</v>
      </c>
      <c r="O2148" s="1">
        <f t="shared" si="150"/>
        <v>0</v>
      </c>
      <c r="P2148" s="1" t="s">
        <v>18352</v>
      </c>
      <c r="Q2148" s="1">
        <v>500</v>
      </c>
      <c r="R2148" s="1">
        <v>2220</v>
      </c>
      <c r="S2148" s="9">
        <f t="shared" si="152"/>
        <v>500</v>
      </c>
      <c r="T2148" s="3">
        <v>44434</v>
      </c>
      <c r="U2148" s="8" t="s">
        <v>10432</v>
      </c>
      <c r="V2148" s="3">
        <v>44726</v>
      </c>
      <c r="W2148" s="8" t="s">
        <v>1083</v>
      </c>
      <c r="X2148" s="8">
        <v>41</v>
      </c>
      <c r="Y2148" s="10">
        <f t="shared" si="151"/>
        <v>20500</v>
      </c>
      <c r="Z2148" s="10">
        <f>IFERROR(INDEX(EFs!B:B,MATCH(P2148,EFs!A:A,0))*Dataset!Y2148/1000,0)</f>
        <v>0</v>
      </c>
      <c r="AA2148">
        <v>33.149335000000001</v>
      </c>
      <c r="AB2148">
        <v>-117.23184500000001</v>
      </c>
      <c r="AC2148">
        <v>0.88</v>
      </c>
      <c r="AD2148" t="s">
        <v>18429</v>
      </c>
      <c r="AE2148">
        <v>2450</v>
      </c>
      <c r="AF2148" t="s">
        <v>19275</v>
      </c>
      <c r="AI2148" t="s">
        <v>18416</v>
      </c>
      <c r="AJ2148" t="s">
        <v>18390</v>
      </c>
      <c r="AK2148" t="s">
        <v>18391</v>
      </c>
      <c r="AL2148">
        <v>92081</v>
      </c>
      <c r="AM2148" t="s">
        <v>18392</v>
      </c>
      <c r="AN2148" t="s">
        <v>18393</v>
      </c>
    </row>
    <row r="2149" spans="1:40" ht="43.2" x14ac:dyDescent="0.3">
      <c r="A2149" t="s">
        <v>10433</v>
      </c>
      <c r="B2149" s="2" t="s">
        <v>15</v>
      </c>
      <c r="C2149" s="3">
        <v>40304</v>
      </c>
      <c r="D2149" t="s">
        <v>25</v>
      </c>
      <c r="E2149" t="s">
        <v>10434</v>
      </c>
      <c r="F2149" t="s">
        <v>559</v>
      </c>
      <c r="G2149" t="s">
        <v>10435</v>
      </c>
      <c r="H2149" s="2" t="s">
        <v>3576</v>
      </c>
      <c r="I2149" s="2" t="s">
        <v>328</v>
      </c>
      <c r="J2149" s="1" t="s">
        <v>10436</v>
      </c>
      <c r="K2149" s="1">
        <f t="shared" si="149"/>
        <v>0</v>
      </c>
      <c r="L2149" s="1">
        <f t="shared" si="149"/>
        <v>0</v>
      </c>
      <c r="M2149" s="1">
        <f t="shared" si="149"/>
        <v>0</v>
      </c>
      <c r="N2149" s="1">
        <f t="shared" si="148"/>
        <v>1</v>
      </c>
      <c r="O2149" s="1">
        <f t="shared" si="150"/>
        <v>1</v>
      </c>
      <c r="P2149" s="1" t="s">
        <v>18347</v>
      </c>
      <c r="Q2149" s="1" t="s">
        <v>18355</v>
      </c>
      <c r="R2149" s="1">
        <v>60</v>
      </c>
      <c r="S2149" s="9">
        <f t="shared" si="152"/>
        <v>44.742000000000004</v>
      </c>
      <c r="T2149" s="3">
        <v>44641</v>
      </c>
      <c r="U2149" s="8" t="s">
        <v>10437</v>
      </c>
      <c r="V2149" s="3">
        <v>44641</v>
      </c>
      <c r="W2149" s="8" t="s">
        <v>10438</v>
      </c>
      <c r="X2149" s="8">
        <v>2.9</v>
      </c>
      <c r="Y2149" s="10">
        <f t="shared" si="151"/>
        <v>129.7518</v>
      </c>
      <c r="Z2149" s="10">
        <f>IFERROR(INDEX(EFs!B:B,MATCH(P2149,EFs!A:A,0))*Dataset!Y2149/1000,0)</f>
        <v>0.10690250801999999</v>
      </c>
      <c r="AA2149">
        <v>32.87227</v>
      </c>
      <c r="AB2149">
        <v>-116.41835</v>
      </c>
      <c r="AC2149">
        <v>0.5</v>
      </c>
      <c r="AD2149" t="s">
        <v>18422</v>
      </c>
      <c r="AI2149" t="s">
        <v>18914</v>
      </c>
      <c r="AJ2149" t="s">
        <v>18390</v>
      </c>
      <c r="AK2149" t="s">
        <v>18391</v>
      </c>
      <c r="AL2149">
        <v>91948</v>
      </c>
      <c r="AM2149" t="s">
        <v>18392</v>
      </c>
      <c r="AN2149" t="s">
        <v>18397</v>
      </c>
    </row>
    <row r="2150" spans="1:40" ht="57.6" x14ac:dyDescent="0.3">
      <c r="A2150" t="s">
        <v>10439</v>
      </c>
      <c r="B2150" s="2" t="s">
        <v>15</v>
      </c>
      <c r="C2150" s="3">
        <v>40305</v>
      </c>
      <c r="D2150" t="s">
        <v>193</v>
      </c>
      <c r="E2150" t="s">
        <v>2914</v>
      </c>
      <c r="F2150" t="s">
        <v>10440</v>
      </c>
      <c r="G2150" t="s">
        <v>10441</v>
      </c>
      <c r="H2150" s="2" t="s">
        <v>313</v>
      </c>
      <c r="I2150" s="2" t="s">
        <v>53</v>
      </c>
      <c r="J2150" s="1" t="s">
        <v>10442</v>
      </c>
      <c r="K2150" s="1">
        <f t="shared" si="149"/>
        <v>1</v>
      </c>
      <c r="L2150" s="1">
        <f t="shared" si="149"/>
        <v>0</v>
      </c>
      <c r="M2150" s="1">
        <f t="shared" si="149"/>
        <v>0</v>
      </c>
      <c r="N2150" s="1">
        <f t="shared" si="148"/>
        <v>0</v>
      </c>
      <c r="O2150" s="1">
        <f t="shared" si="150"/>
        <v>1</v>
      </c>
      <c r="P2150" s="1" t="s">
        <v>18346</v>
      </c>
      <c r="Q2150" s="1">
        <v>600</v>
      </c>
      <c r="R2150" s="1">
        <v>864</v>
      </c>
      <c r="S2150" s="9">
        <f t="shared" si="152"/>
        <v>600</v>
      </c>
      <c r="T2150" s="3">
        <v>44630</v>
      </c>
      <c r="U2150" s="8" t="s">
        <v>10443</v>
      </c>
      <c r="V2150" s="3">
        <v>44630</v>
      </c>
      <c r="W2150" s="8" t="s">
        <v>10444</v>
      </c>
      <c r="X2150" s="8">
        <v>1.8</v>
      </c>
      <c r="Y2150" s="10">
        <f t="shared" si="151"/>
        <v>1080</v>
      </c>
      <c r="Z2150" s="10">
        <f>IFERROR(INDEX(EFs!B:B,MATCH(P2150,EFs!A:A,0))*Dataset!Y2150/1000,0)</f>
        <v>0.98106435468000008</v>
      </c>
      <c r="AA2150">
        <v>33.136415</v>
      </c>
      <c r="AB2150">
        <v>-117.094379</v>
      </c>
      <c r="AC2150">
        <v>1</v>
      </c>
      <c r="AD2150" t="s">
        <v>18387</v>
      </c>
      <c r="AE2150">
        <v>1163</v>
      </c>
      <c r="AF2150" t="s">
        <v>19325</v>
      </c>
      <c r="AI2150" t="s">
        <v>18421</v>
      </c>
      <c r="AJ2150" t="s">
        <v>18390</v>
      </c>
      <c r="AK2150" t="s">
        <v>18391</v>
      </c>
      <c r="AL2150">
        <v>92026</v>
      </c>
      <c r="AM2150" t="s">
        <v>18392</v>
      </c>
      <c r="AN2150" t="s">
        <v>18393</v>
      </c>
    </row>
    <row r="2151" spans="1:40" ht="57.6" x14ac:dyDescent="0.3">
      <c r="A2151" t="s">
        <v>10445</v>
      </c>
      <c r="B2151" s="2" t="s">
        <v>15</v>
      </c>
      <c r="C2151" s="3">
        <v>40305</v>
      </c>
      <c r="D2151" t="s">
        <v>193</v>
      </c>
      <c r="E2151" t="s">
        <v>2914</v>
      </c>
      <c r="F2151" t="s">
        <v>72</v>
      </c>
      <c r="G2151" t="s">
        <v>10441</v>
      </c>
      <c r="H2151" s="2" t="s">
        <v>313</v>
      </c>
      <c r="I2151" s="2" t="s">
        <v>53</v>
      </c>
      <c r="J2151" s="1" t="s">
        <v>10446</v>
      </c>
      <c r="K2151" s="1">
        <f t="shared" si="149"/>
        <v>1</v>
      </c>
      <c r="L2151" s="1">
        <f t="shared" si="149"/>
        <v>0</v>
      </c>
      <c r="M2151" s="1">
        <f t="shared" si="149"/>
        <v>0</v>
      </c>
      <c r="N2151" s="1">
        <f t="shared" si="148"/>
        <v>0</v>
      </c>
      <c r="O2151" s="1">
        <f t="shared" si="150"/>
        <v>1</v>
      </c>
      <c r="P2151" s="1" t="s">
        <v>18346</v>
      </c>
      <c r="Q2151" s="1">
        <v>600</v>
      </c>
      <c r="R2151" s="1">
        <v>864</v>
      </c>
      <c r="S2151" s="9">
        <f t="shared" si="152"/>
        <v>600</v>
      </c>
      <c r="T2151" s="3">
        <v>44630</v>
      </c>
      <c r="U2151" s="8" t="s">
        <v>10447</v>
      </c>
      <c r="V2151" s="3">
        <v>44630</v>
      </c>
      <c r="W2151" s="8" t="s">
        <v>10448</v>
      </c>
      <c r="X2151" s="8">
        <v>1.9</v>
      </c>
      <c r="Y2151" s="10">
        <f t="shared" si="151"/>
        <v>1140</v>
      </c>
      <c r="Z2151" s="10">
        <f>IFERROR(INDEX(EFs!B:B,MATCH(P2151,EFs!A:A,0))*Dataset!Y2151/1000,0)</f>
        <v>1.03556792994</v>
      </c>
      <c r="AA2151">
        <v>33.136415</v>
      </c>
      <c r="AB2151">
        <v>-117.094379</v>
      </c>
      <c r="AC2151">
        <v>1</v>
      </c>
      <c r="AD2151" t="s">
        <v>18387</v>
      </c>
      <c r="AE2151">
        <v>1163</v>
      </c>
      <c r="AF2151" t="s">
        <v>19325</v>
      </c>
      <c r="AI2151" t="s">
        <v>18421</v>
      </c>
      <c r="AJ2151" t="s">
        <v>18390</v>
      </c>
      <c r="AK2151" t="s">
        <v>18391</v>
      </c>
      <c r="AL2151">
        <v>92026</v>
      </c>
      <c r="AM2151" t="s">
        <v>18392</v>
      </c>
      <c r="AN2151" t="s">
        <v>18393</v>
      </c>
    </row>
    <row r="2152" spans="1:40" ht="57.6" x14ac:dyDescent="0.3">
      <c r="A2152" t="s">
        <v>10449</v>
      </c>
      <c r="B2152" s="2" t="s">
        <v>15</v>
      </c>
      <c r="C2152" s="3">
        <v>40305</v>
      </c>
      <c r="D2152" t="s">
        <v>193</v>
      </c>
      <c r="E2152" t="s">
        <v>2914</v>
      </c>
      <c r="F2152" t="s">
        <v>10440</v>
      </c>
      <c r="G2152" t="s">
        <v>10441</v>
      </c>
      <c r="H2152" s="2" t="s">
        <v>313</v>
      </c>
      <c r="I2152" s="2" t="s">
        <v>53</v>
      </c>
      <c r="J2152" s="1" t="s">
        <v>10450</v>
      </c>
      <c r="K2152" s="1">
        <f t="shared" si="149"/>
        <v>1</v>
      </c>
      <c r="L2152" s="1">
        <f t="shared" si="149"/>
        <v>0</v>
      </c>
      <c r="M2152" s="1">
        <f t="shared" si="149"/>
        <v>0</v>
      </c>
      <c r="N2152" s="1">
        <f t="shared" si="148"/>
        <v>0</v>
      </c>
      <c r="O2152" s="1">
        <f t="shared" si="150"/>
        <v>1</v>
      </c>
      <c r="P2152" s="1" t="s">
        <v>18346</v>
      </c>
      <c r="Q2152" s="1">
        <v>600</v>
      </c>
      <c r="R2152" s="1">
        <v>864</v>
      </c>
      <c r="S2152" s="9">
        <f t="shared" si="152"/>
        <v>600</v>
      </c>
      <c r="T2152" s="3">
        <v>44630</v>
      </c>
      <c r="U2152" s="8" t="s">
        <v>7928</v>
      </c>
      <c r="V2152" s="3">
        <v>44630</v>
      </c>
      <c r="W2152" s="8" t="s">
        <v>7928</v>
      </c>
      <c r="X2152" s="8">
        <v>0</v>
      </c>
      <c r="Y2152" s="10">
        <f t="shared" si="151"/>
        <v>0</v>
      </c>
      <c r="Z2152" s="10">
        <f>IFERROR(INDEX(EFs!B:B,MATCH(P2152,EFs!A:A,0))*Dataset!Y2152/1000,0)</f>
        <v>0</v>
      </c>
      <c r="AA2152">
        <v>33.136415</v>
      </c>
      <c r="AB2152">
        <v>-117.094379</v>
      </c>
      <c r="AC2152">
        <v>1</v>
      </c>
      <c r="AD2152" t="s">
        <v>18387</v>
      </c>
      <c r="AE2152">
        <v>1163</v>
      </c>
      <c r="AF2152" t="s">
        <v>19325</v>
      </c>
      <c r="AI2152" t="s">
        <v>18421</v>
      </c>
      <c r="AJ2152" t="s">
        <v>18390</v>
      </c>
      <c r="AK2152" t="s">
        <v>18391</v>
      </c>
      <c r="AL2152">
        <v>92026</v>
      </c>
      <c r="AM2152" t="s">
        <v>18392</v>
      </c>
      <c r="AN2152" t="s">
        <v>18393</v>
      </c>
    </row>
    <row r="2153" spans="1:40" ht="57.6" x14ac:dyDescent="0.3">
      <c r="A2153" t="s">
        <v>10451</v>
      </c>
      <c r="B2153" s="2" t="s">
        <v>15</v>
      </c>
      <c r="C2153" s="3">
        <v>40305</v>
      </c>
      <c r="D2153" t="s">
        <v>193</v>
      </c>
      <c r="E2153" t="s">
        <v>2914</v>
      </c>
      <c r="F2153" t="s">
        <v>10440</v>
      </c>
      <c r="G2153" t="s">
        <v>10441</v>
      </c>
      <c r="H2153" s="2" t="s">
        <v>313</v>
      </c>
      <c r="I2153" s="2" t="s">
        <v>53</v>
      </c>
      <c r="J2153" s="1" t="s">
        <v>10452</v>
      </c>
      <c r="K2153" s="1">
        <f t="shared" si="149"/>
        <v>1</v>
      </c>
      <c r="L2153" s="1">
        <f t="shared" si="149"/>
        <v>0</v>
      </c>
      <c r="M2153" s="1">
        <f t="shared" si="149"/>
        <v>0</v>
      </c>
      <c r="N2153" s="1">
        <f t="shared" si="148"/>
        <v>0</v>
      </c>
      <c r="O2153" s="1">
        <f t="shared" si="150"/>
        <v>1</v>
      </c>
      <c r="P2153" s="1" t="s">
        <v>18346</v>
      </c>
      <c r="Q2153" s="1">
        <v>600</v>
      </c>
      <c r="R2153" s="1">
        <v>864</v>
      </c>
      <c r="S2153" s="9">
        <f t="shared" si="152"/>
        <v>600</v>
      </c>
      <c r="T2153" s="3">
        <v>44630</v>
      </c>
      <c r="U2153" s="8" t="s">
        <v>10453</v>
      </c>
      <c r="V2153" s="3">
        <v>44630</v>
      </c>
      <c r="W2153" s="8" t="s">
        <v>10454</v>
      </c>
      <c r="X2153" s="8">
        <v>0.3</v>
      </c>
      <c r="Y2153" s="10">
        <f t="shared" si="151"/>
        <v>180</v>
      </c>
      <c r="Z2153" s="10">
        <f>IFERROR(INDEX(EFs!B:B,MATCH(P2153,EFs!A:A,0))*Dataset!Y2153/1000,0)</f>
        <v>0.16351072578</v>
      </c>
      <c r="AA2153">
        <v>33.136415</v>
      </c>
      <c r="AB2153">
        <v>-117.094379</v>
      </c>
      <c r="AC2153">
        <v>1</v>
      </c>
      <c r="AD2153" t="s">
        <v>18387</v>
      </c>
      <c r="AE2153">
        <v>1163</v>
      </c>
      <c r="AF2153" t="s">
        <v>19325</v>
      </c>
      <c r="AI2153" t="s">
        <v>18421</v>
      </c>
      <c r="AJ2153" t="s">
        <v>18390</v>
      </c>
      <c r="AK2153" t="s">
        <v>18391</v>
      </c>
      <c r="AL2153">
        <v>92026</v>
      </c>
      <c r="AM2153" t="s">
        <v>18392</v>
      </c>
      <c r="AN2153" t="s">
        <v>18393</v>
      </c>
    </row>
    <row r="2154" spans="1:40" ht="43.2" x14ac:dyDescent="0.3">
      <c r="A2154" t="s">
        <v>10455</v>
      </c>
      <c r="B2154" s="2" t="s">
        <v>15</v>
      </c>
      <c r="C2154" s="3">
        <v>40308</v>
      </c>
      <c r="D2154" t="s">
        <v>193</v>
      </c>
      <c r="E2154" t="s">
        <v>10456</v>
      </c>
      <c r="F2154" t="s">
        <v>10457</v>
      </c>
      <c r="G2154" t="s">
        <v>10458</v>
      </c>
      <c r="H2154" s="2" t="s">
        <v>1436</v>
      </c>
      <c r="I2154" s="2" t="s">
        <v>98</v>
      </c>
      <c r="J2154" s="1" t="s">
        <v>10459</v>
      </c>
      <c r="K2154" s="1">
        <f t="shared" si="149"/>
        <v>1</v>
      </c>
      <c r="L2154" s="1">
        <f t="shared" si="149"/>
        <v>0</v>
      </c>
      <c r="M2154" s="1">
        <f t="shared" si="149"/>
        <v>0</v>
      </c>
      <c r="N2154" s="1">
        <f t="shared" si="148"/>
        <v>0</v>
      </c>
      <c r="O2154" s="1">
        <f t="shared" si="150"/>
        <v>1</v>
      </c>
      <c r="P2154" s="1" t="s">
        <v>18346</v>
      </c>
      <c r="Q2154" s="1">
        <v>300</v>
      </c>
      <c r="R2154" s="1">
        <v>490</v>
      </c>
      <c r="S2154" s="9">
        <f t="shared" si="152"/>
        <v>300</v>
      </c>
      <c r="T2154" s="3">
        <v>44622</v>
      </c>
      <c r="U2154" s="8" t="s">
        <v>5563</v>
      </c>
      <c r="V2154" s="3">
        <v>44622</v>
      </c>
      <c r="W2154" s="8" t="s">
        <v>2841</v>
      </c>
      <c r="X2154" s="8">
        <v>1</v>
      </c>
      <c r="Y2154" s="10">
        <f t="shared" si="151"/>
        <v>300</v>
      </c>
      <c r="Z2154" s="10">
        <f>IFERROR(INDEX(EFs!B:B,MATCH(P2154,EFs!A:A,0))*Dataset!Y2154/1000,0)</f>
        <v>0.27251787630000002</v>
      </c>
      <c r="AA2154">
        <v>33.133867000000002</v>
      </c>
      <c r="AB2154">
        <v>-117.27757699999999</v>
      </c>
      <c r="AC2154">
        <v>1</v>
      </c>
      <c r="AD2154" t="s">
        <v>18387</v>
      </c>
      <c r="AE2154">
        <v>2251</v>
      </c>
      <c r="AF2154" t="s">
        <v>18545</v>
      </c>
      <c r="AG2154" t="s">
        <v>18510</v>
      </c>
      <c r="AH2154">
        <v>150</v>
      </c>
      <c r="AI2154" t="s">
        <v>18509</v>
      </c>
      <c r="AJ2154" t="s">
        <v>18390</v>
      </c>
      <c r="AK2154" t="s">
        <v>18391</v>
      </c>
      <c r="AL2154">
        <v>92008</v>
      </c>
      <c r="AM2154" t="s">
        <v>18392</v>
      </c>
      <c r="AN2154" t="s">
        <v>18393</v>
      </c>
    </row>
    <row r="2155" spans="1:40" ht="57.6" x14ac:dyDescent="0.3">
      <c r="A2155" t="s">
        <v>10460</v>
      </c>
      <c r="B2155" s="2" t="s">
        <v>15</v>
      </c>
      <c r="C2155" s="3">
        <v>40309</v>
      </c>
      <c r="D2155" t="s">
        <v>193</v>
      </c>
      <c r="E2155" t="s">
        <v>1186</v>
      </c>
      <c r="F2155" t="s">
        <v>1187</v>
      </c>
      <c r="G2155" t="s">
        <v>190</v>
      </c>
      <c r="H2155" s="2" t="s">
        <v>163</v>
      </c>
      <c r="I2155" s="2" t="s">
        <v>164</v>
      </c>
      <c r="J2155" s="1" t="s">
        <v>10461</v>
      </c>
      <c r="K2155" s="1">
        <f t="shared" si="149"/>
        <v>1</v>
      </c>
      <c r="L2155" s="1">
        <f t="shared" si="149"/>
        <v>0</v>
      </c>
      <c r="M2155" s="1">
        <f t="shared" si="149"/>
        <v>0</v>
      </c>
      <c r="N2155" s="1">
        <f t="shared" si="148"/>
        <v>0</v>
      </c>
      <c r="O2155" s="1">
        <f t="shared" si="150"/>
        <v>1</v>
      </c>
      <c r="P2155" s="1" t="s">
        <v>18346</v>
      </c>
      <c r="Q2155" s="1">
        <v>50</v>
      </c>
      <c r="R2155" s="1">
        <v>80</v>
      </c>
      <c r="S2155" s="9">
        <f t="shared" si="152"/>
        <v>50</v>
      </c>
      <c r="T2155" s="3">
        <v>44369</v>
      </c>
      <c r="U2155" s="8" t="s">
        <v>10462</v>
      </c>
      <c r="V2155" s="3">
        <v>44369</v>
      </c>
      <c r="W2155" s="8" t="s">
        <v>2579</v>
      </c>
      <c r="X2155" s="8">
        <v>0.7</v>
      </c>
      <c r="Y2155" s="10">
        <f t="shared" si="151"/>
        <v>35</v>
      </c>
      <c r="Z2155" s="10">
        <f>IFERROR(INDEX(EFs!B:B,MATCH(P2155,EFs!A:A,0))*Dataset!Y2155/1000,0)</f>
        <v>3.1793752235E-2</v>
      </c>
      <c r="AA2155">
        <v>33.387723000000001</v>
      </c>
      <c r="AB2155">
        <v>-117.44475799999999</v>
      </c>
      <c r="AC2155">
        <v>1</v>
      </c>
      <c r="AD2155" t="s">
        <v>18422</v>
      </c>
      <c r="AI2155" t="s">
        <v>18423</v>
      </c>
      <c r="AJ2155" t="s">
        <v>18390</v>
      </c>
      <c r="AK2155" t="s">
        <v>18391</v>
      </c>
      <c r="AL2155">
        <v>92055</v>
      </c>
      <c r="AM2155" t="s">
        <v>18392</v>
      </c>
      <c r="AN2155" t="s">
        <v>18397</v>
      </c>
    </row>
    <row r="2156" spans="1:40" ht="86.4" x14ac:dyDescent="0.3">
      <c r="A2156" t="s">
        <v>10463</v>
      </c>
      <c r="B2156" s="2" t="s">
        <v>15</v>
      </c>
      <c r="C2156" s="3">
        <v>40309</v>
      </c>
      <c r="D2156" t="s">
        <v>16</v>
      </c>
      <c r="E2156" t="s">
        <v>2643</v>
      </c>
      <c r="F2156" t="s">
        <v>2018</v>
      </c>
      <c r="G2156" t="s">
        <v>2644</v>
      </c>
      <c r="H2156" s="2" t="s">
        <v>91</v>
      </c>
      <c r="I2156" s="2" t="s">
        <v>92</v>
      </c>
      <c r="J2156" s="1" t="s">
        <v>10464</v>
      </c>
      <c r="K2156" s="1">
        <f t="shared" si="149"/>
        <v>0</v>
      </c>
      <c r="L2156" s="1">
        <f t="shared" si="149"/>
        <v>0</v>
      </c>
      <c r="M2156" s="1">
        <f t="shared" si="149"/>
        <v>1</v>
      </c>
      <c r="N2156" s="1">
        <f t="shared" si="148"/>
        <v>0</v>
      </c>
      <c r="O2156" s="1">
        <f t="shared" si="150"/>
        <v>1</v>
      </c>
      <c r="P2156" s="1" t="s">
        <v>18348</v>
      </c>
      <c r="Q2156" s="1" t="s">
        <v>18355</v>
      </c>
      <c r="R2156" s="1">
        <v>145</v>
      </c>
      <c r="S2156" s="9">
        <f t="shared" si="152"/>
        <v>108.12650000000001</v>
      </c>
      <c r="T2156" s="3">
        <v>44371</v>
      </c>
      <c r="U2156" s="8" t="s">
        <v>10465</v>
      </c>
      <c r="V2156" s="3">
        <v>44735</v>
      </c>
      <c r="W2156" s="8" t="s">
        <v>10466</v>
      </c>
      <c r="X2156" s="8">
        <v>1.5</v>
      </c>
      <c r="Y2156" s="10">
        <f t="shared" si="151"/>
        <v>162.18975</v>
      </c>
      <c r="Z2156" s="10">
        <f>IFERROR(INDEX(EFs!B:B,MATCH(P2156,EFs!A:A,0))*Dataset!Y2156/1000,0)</f>
        <v>0.11779123350068024</v>
      </c>
      <c r="AA2156">
        <v>32.699235000000002</v>
      </c>
      <c r="AB2156">
        <v>-117.209642</v>
      </c>
      <c r="AC2156">
        <v>1</v>
      </c>
      <c r="AD2156" t="s">
        <v>18422</v>
      </c>
      <c r="AI2156" t="s">
        <v>18458</v>
      </c>
      <c r="AJ2156" t="s">
        <v>18390</v>
      </c>
      <c r="AK2156" t="s">
        <v>18391</v>
      </c>
      <c r="AL2156">
        <v>92118</v>
      </c>
      <c r="AM2156" t="s">
        <v>18392</v>
      </c>
      <c r="AN2156" t="s">
        <v>18397</v>
      </c>
    </row>
    <row r="2157" spans="1:40" ht="43.2" x14ac:dyDescent="0.3">
      <c r="A2157" t="s">
        <v>10467</v>
      </c>
      <c r="B2157" s="2" t="s">
        <v>15</v>
      </c>
      <c r="C2157" s="3">
        <v>40309</v>
      </c>
      <c r="D2157" t="s">
        <v>193</v>
      </c>
      <c r="E2157" t="s">
        <v>10468</v>
      </c>
      <c r="F2157" t="s">
        <v>10469</v>
      </c>
      <c r="G2157" t="s">
        <v>10470</v>
      </c>
      <c r="H2157" s="2" t="s">
        <v>444</v>
      </c>
      <c r="I2157" s="2" t="s">
        <v>155</v>
      </c>
      <c r="J2157" s="1" t="s">
        <v>10471</v>
      </c>
      <c r="K2157" s="1">
        <f t="shared" si="149"/>
        <v>1</v>
      </c>
      <c r="L2157" s="1">
        <f t="shared" si="149"/>
        <v>0</v>
      </c>
      <c r="M2157" s="1">
        <f t="shared" si="149"/>
        <v>0</v>
      </c>
      <c r="N2157" s="1">
        <f t="shared" si="148"/>
        <v>0</v>
      </c>
      <c r="O2157" s="1">
        <f t="shared" si="150"/>
        <v>1</v>
      </c>
      <c r="P2157" s="1" t="s">
        <v>18346</v>
      </c>
      <c r="Q2157" s="1">
        <v>80</v>
      </c>
      <c r="R2157" s="1">
        <v>145</v>
      </c>
      <c r="S2157" s="9">
        <f t="shared" si="152"/>
        <v>80</v>
      </c>
      <c r="T2157" s="3">
        <v>44456</v>
      </c>
      <c r="U2157" s="8" t="s">
        <v>10472</v>
      </c>
      <c r="V2157" s="3">
        <v>44456</v>
      </c>
      <c r="W2157" s="8" t="s">
        <v>10473</v>
      </c>
      <c r="X2157" s="8">
        <v>0.1</v>
      </c>
      <c r="Y2157" s="10">
        <f t="shared" si="151"/>
        <v>8</v>
      </c>
      <c r="Z2157" s="10">
        <f>IFERROR(INDEX(EFs!B:B,MATCH(P2157,EFs!A:A,0))*Dataset!Y2157/1000,0)</f>
        <v>7.2671433680000005E-3</v>
      </c>
      <c r="AA2157">
        <v>33.07347</v>
      </c>
      <c r="AB2157">
        <v>-116.58901</v>
      </c>
      <c r="AC2157">
        <v>0.5</v>
      </c>
      <c r="AD2157" t="s">
        <v>18422</v>
      </c>
      <c r="AI2157" t="s">
        <v>18474</v>
      </c>
      <c r="AJ2157" t="s">
        <v>18390</v>
      </c>
      <c r="AK2157" t="s">
        <v>18391</v>
      </c>
      <c r="AL2157">
        <v>92036</v>
      </c>
      <c r="AM2157" t="s">
        <v>18392</v>
      </c>
      <c r="AN2157" t="s">
        <v>18397</v>
      </c>
    </row>
    <row r="2158" spans="1:40" ht="57.6" x14ac:dyDescent="0.3">
      <c r="A2158" t="s">
        <v>10474</v>
      </c>
      <c r="B2158" s="2" t="s">
        <v>15</v>
      </c>
      <c r="C2158" s="3">
        <v>40309</v>
      </c>
      <c r="D2158" t="s">
        <v>193</v>
      </c>
      <c r="E2158" t="s">
        <v>429</v>
      </c>
      <c r="F2158" t="s">
        <v>10475</v>
      </c>
      <c r="G2158" t="s">
        <v>430</v>
      </c>
      <c r="H2158" s="2" t="s">
        <v>431</v>
      </c>
      <c r="I2158" s="2" t="s">
        <v>53</v>
      </c>
      <c r="J2158" s="1" t="s">
        <v>10476</v>
      </c>
      <c r="K2158" s="1">
        <f t="shared" si="149"/>
        <v>1</v>
      </c>
      <c r="L2158" s="1">
        <f t="shared" si="149"/>
        <v>0</v>
      </c>
      <c r="M2158" s="1">
        <f t="shared" si="149"/>
        <v>0</v>
      </c>
      <c r="N2158" s="1">
        <f t="shared" si="148"/>
        <v>0</v>
      </c>
      <c r="O2158" s="1">
        <f t="shared" si="150"/>
        <v>1</v>
      </c>
      <c r="P2158" s="1" t="s">
        <v>18346</v>
      </c>
      <c r="Q2158" s="1">
        <v>100</v>
      </c>
      <c r="R2158" s="1">
        <v>158</v>
      </c>
      <c r="S2158" s="9">
        <f t="shared" si="152"/>
        <v>100</v>
      </c>
      <c r="T2158" s="3">
        <v>44621</v>
      </c>
      <c r="U2158" s="8" t="s">
        <v>10477</v>
      </c>
      <c r="V2158" s="3">
        <v>44621</v>
      </c>
      <c r="W2158" s="8" t="s">
        <v>8586</v>
      </c>
      <c r="X2158" s="8">
        <v>0.8</v>
      </c>
      <c r="Y2158" s="10">
        <f t="shared" si="151"/>
        <v>80</v>
      </c>
      <c r="Z2158" s="10">
        <f>IFERROR(INDEX(EFs!B:B,MATCH(P2158,EFs!A:A,0))*Dataset!Y2158/1000,0)</f>
        <v>7.2671433680000008E-2</v>
      </c>
      <c r="AA2158">
        <v>33.152442000000001</v>
      </c>
      <c r="AB2158">
        <v>-117.178775</v>
      </c>
      <c r="AC2158">
        <v>1</v>
      </c>
      <c r="AD2158" t="s">
        <v>18387</v>
      </c>
      <c r="AE2158">
        <v>1140</v>
      </c>
      <c r="AF2158" t="s">
        <v>18472</v>
      </c>
      <c r="AI2158" t="s">
        <v>18466</v>
      </c>
      <c r="AJ2158" t="s">
        <v>18390</v>
      </c>
      <c r="AK2158" t="s">
        <v>18391</v>
      </c>
      <c r="AL2158">
        <v>92069</v>
      </c>
      <c r="AM2158" t="s">
        <v>18392</v>
      </c>
      <c r="AN2158" t="s">
        <v>18393</v>
      </c>
    </row>
    <row r="2159" spans="1:40" ht="57.6" x14ac:dyDescent="0.3">
      <c r="A2159" t="s">
        <v>10478</v>
      </c>
      <c r="B2159" s="2" t="s">
        <v>15</v>
      </c>
      <c r="C2159" s="3">
        <v>40309</v>
      </c>
      <c r="D2159" t="s">
        <v>193</v>
      </c>
      <c r="E2159" t="s">
        <v>429</v>
      </c>
      <c r="F2159" t="s">
        <v>10475</v>
      </c>
      <c r="G2159" t="s">
        <v>430</v>
      </c>
      <c r="H2159" s="2" t="s">
        <v>431</v>
      </c>
      <c r="I2159" s="2" t="s">
        <v>53</v>
      </c>
      <c r="J2159" s="1" t="s">
        <v>10479</v>
      </c>
      <c r="K2159" s="1">
        <f t="shared" si="149"/>
        <v>1</v>
      </c>
      <c r="L2159" s="1">
        <f t="shared" si="149"/>
        <v>0</v>
      </c>
      <c r="M2159" s="1">
        <f t="shared" si="149"/>
        <v>0</v>
      </c>
      <c r="N2159" s="1">
        <f t="shared" si="148"/>
        <v>0</v>
      </c>
      <c r="O2159" s="1">
        <f t="shared" si="150"/>
        <v>1</v>
      </c>
      <c r="P2159" s="1" t="s">
        <v>18346</v>
      </c>
      <c r="Q2159" s="1">
        <v>275</v>
      </c>
      <c r="R2159" s="1">
        <v>422</v>
      </c>
      <c r="S2159" s="9">
        <f t="shared" si="152"/>
        <v>275</v>
      </c>
      <c r="T2159" s="3">
        <v>44621</v>
      </c>
      <c r="U2159" s="8" t="s">
        <v>5976</v>
      </c>
      <c r="V2159" s="3">
        <v>44621</v>
      </c>
      <c r="W2159" s="8" t="s">
        <v>10480</v>
      </c>
      <c r="X2159" s="8">
        <v>1.2</v>
      </c>
      <c r="Y2159" s="10">
        <f t="shared" si="151"/>
        <v>330</v>
      </c>
      <c r="Z2159" s="10">
        <f>IFERROR(INDEX(EFs!B:B,MATCH(P2159,EFs!A:A,0))*Dataset!Y2159/1000,0)</f>
        <v>0.29976966392999999</v>
      </c>
      <c r="AA2159">
        <v>33.152442000000001</v>
      </c>
      <c r="AB2159">
        <v>-117.178775</v>
      </c>
      <c r="AC2159">
        <v>1</v>
      </c>
      <c r="AD2159" t="s">
        <v>18387</v>
      </c>
      <c r="AE2159">
        <v>1140</v>
      </c>
      <c r="AF2159" t="s">
        <v>18472</v>
      </c>
      <c r="AI2159" t="s">
        <v>18466</v>
      </c>
      <c r="AJ2159" t="s">
        <v>18390</v>
      </c>
      <c r="AK2159" t="s">
        <v>18391</v>
      </c>
      <c r="AL2159">
        <v>92069</v>
      </c>
      <c r="AM2159" t="s">
        <v>18392</v>
      </c>
      <c r="AN2159" t="s">
        <v>18393</v>
      </c>
    </row>
    <row r="2160" spans="1:40" ht="43.2" x14ac:dyDescent="0.3">
      <c r="A2160" t="s">
        <v>10481</v>
      </c>
      <c r="B2160" s="2" t="s">
        <v>15</v>
      </c>
      <c r="C2160" s="3">
        <v>40309</v>
      </c>
      <c r="D2160" t="s">
        <v>193</v>
      </c>
      <c r="E2160" t="s">
        <v>645</v>
      </c>
      <c r="F2160" t="s">
        <v>50</v>
      </c>
      <c r="G2160" t="s">
        <v>646</v>
      </c>
      <c r="H2160" s="2" t="s">
        <v>647</v>
      </c>
      <c r="I2160" s="2" t="s">
        <v>218</v>
      </c>
      <c r="J2160" s="1" t="s">
        <v>10482</v>
      </c>
      <c r="K2160" s="1">
        <f t="shared" si="149"/>
        <v>1</v>
      </c>
      <c r="L2160" s="1">
        <f t="shared" si="149"/>
        <v>0</v>
      </c>
      <c r="M2160" s="1">
        <f t="shared" si="149"/>
        <v>0</v>
      </c>
      <c r="N2160" s="1">
        <f t="shared" si="148"/>
        <v>0</v>
      </c>
      <c r="O2160" s="1">
        <f t="shared" si="150"/>
        <v>1</v>
      </c>
      <c r="P2160" s="1" t="s">
        <v>18346</v>
      </c>
      <c r="Q2160" s="1">
        <v>60</v>
      </c>
      <c r="R2160" s="1">
        <v>80</v>
      </c>
      <c r="S2160" s="9">
        <f t="shared" si="152"/>
        <v>60</v>
      </c>
      <c r="T2160" s="3">
        <v>44571</v>
      </c>
      <c r="U2160" s="8" t="s">
        <v>10483</v>
      </c>
      <c r="V2160" s="3">
        <v>44571</v>
      </c>
      <c r="W2160" s="8" t="s">
        <v>5221</v>
      </c>
      <c r="X2160" s="8">
        <v>3.4</v>
      </c>
      <c r="Y2160" s="10">
        <f t="shared" si="151"/>
        <v>204</v>
      </c>
      <c r="Z2160" s="10">
        <f>IFERROR(INDEX(EFs!B:B,MATCH(P2160,EFs!A:A,0))*Dataset!Y2160/1000,0)</f>
        <v>0.18531215588399999</v>
      </c>
      <c r="AA2160">
        <v>32.812175000000003</v>
      </c>
      <c r="AB2160">
        <v>-116.932772</v>
      </c>
      <c r="AC2160">
        <v>0.86</v>
      </c>
      <c r="AD2160" t="s">
        <v>18408</v>
      </c>
      <c r="AF2160" t="s">
        <v>18503</v>
      </c>
      <c r="AI2160" t="s">
        <v>18449</v>
      </c>
      <c r="AJ2160" t="s">
        <v>18390</v>
      </c>
      <c r="AK2160" t="s">
        <v>18391</v>
      </c>
      <c r="AL2160">
        <v>92021</v>
      </c>
      <c r="AM2160" t="s">
        <v>18392</v>
      </c>
      <c r="AN2160" t="s">
        <v>18397</v>
      </c>
    </row>
    <row r="2161" spans="1:40" ht="43.2" x14ac:dyDescent="0.3">
      <c r="A2161" t="s">
        <v>10484</v>
      </c>
      <c r="B2161" s="2" t="s">
        <v>15</v>
      </c>
      <c r="C2161" s="3">
        <v>40310</v>
      </c>
      <c r="D2161" t="s">
        <v>193</v>
      </c>
      <c r="E2161" t="s">
        <v>10485</v>
      </c>
      <c r="F2161" t="s">
        <v>10486</v>
      </c>
      <c r="G2161" t="s">
        <v>10487</v>
      </c>
      <c r="H2161" s="2" t="s">
        <v>201</v>
      </c>
      <c r="I2161" s="2" t="s">
        <v>46</v>
      </c>
      <c r="J2161" s="1" t="s">
        <v>10488</v>
      </c>
      <c r="K2161" s="1">
        <f t="shared" si="149"/>
        <v>1</v>
      </c>
      <c r="L2161" s="1">
        <f t="shared" si="149"/>
        <v>0</v>
      </c>
      <c r="M2161" s="1">
        <f t="shared" si="149"/>
        <v>0</v>
      </c>
      <c r="N2161" s="1">
        <f t="shared" si="148"/>
        <v>0</v>
      </c>
      <c r="O2161" s="1">
        <f t="shared" si="150"/>
        <v>1</v>
      </c>
      <c r="P2161" s="1" t="s">
        <v>18346</v>
      </c>
      <c r="Q2161" s="1">
        <v>150</v>
      </c>
      <c r="R2161" s="1">
        <v>237</v>
      </c>
      <c r="S2161" s="9">
        <f t="shared" si="152"/>
        <v>150</v>
      </c>
      <c r="T2161" s="3">
        <v>44761</v>
      </c>
      <c r="U2161" s="8" t="s">
        <v>3221</v>
      </c>
      <c r="V2161" s="3">
        <v>44761</v>
      </c>
      <c r="W2161" s="8" t="s">
        <v>10489</v>
      </c>
      <c r="X2161" s="8">
        <v>6.3</v>
      </c>
      <c r="Y2161" s="10">
        <f t="shared" si="151"/>
        <v>945</v>
      </c>
      <c r="Z2161" s="10">
        <f>IFERROR(INDEX(EFs!B:B,MATCH(P2161,EFs!A:A,0))*Dataset!Y2161/1000,0)</f>
        <v>0.85843131034500009</v>
      </c>
      <c r="AA2161">
        <v>32.891491000000002</v>
      </c>
      <c r="AB2161">
        <v>-117.241743</v>
      </c>
      <c r="AC2161">
        <v>1</v>
      </c>
      <c r="AD2161" t="s">
        <v>18387</v>
      </c>
      <c r="AE2161">
        <v>10350</v>
      </c>
      <c r="AF2161" t="s">
        <v>18493</v>
      </c>
      <c r="AI2161" t="s">
        <v>18428</v>
      </c>
      <c r="AJ2161" t="s">
        <v>18390</v>
      </c>
      <c r="AK2161" t="s">
        <v>18391</v>
      </c>
      <c r="AL2161">
        <v>92037</v>
      </c>
      <c r="AM2161" t="s">
        <v>18392</v>
      </c>
      <c r="AN2161" t="s">
        <v>18393</v>
      </c>
    </row>
    <row r="2162" spans="1:40" ht="28.8" x14ac:dyDescent="0.3">
      <c r="A2162" t="s">
        <v>10490</v>
      </c>
      <c r="B2162" s="2" t="s">
        <v>15</v>
      </c>
      <c r="C2162" s="3">
        <v>40311</v>
      </c>
      <c r="D2162" t="s">
        <v>16</v>
      </c>
      <c r="E2162" t="s">
        <v>930</v>
      </c>
      <c r="G2162" t="s">
        <v>931</v>
      </c>
      <c r="H2162" s="2" t="s">
        <v>19</v>
      </c>
      <c r="I2162" s="2" t="s">
        <v>20</v>
      </c>
      <c r="J2162" s="1" t="s">
        <v>10491</v>
      </c>
      <c r="K2162" s="1">
        <f t="shared" si="149"/>
        <v>1</v>
      </c>
      <c r="L2162" s="1">
        <f t="shared" si="149"/>
        <v>0</v>
      </c>
      <c r="M2162" s="1">
        <f t="shared" si="149"/>
        <v>0</v>
      </c>
      <c r="N2162" s="1">
        <f t="shared" si="148"/>
        <v>0</v>
      </c>
      <c r="O2162" s="1">
        <f t="shared" si="150"/>
        <v>1</v>
      </c>
      <c r="P2162" s="1" t="s">
        <v>18346</v>
      </c>
      <c r="Q2162" s="1">
        <v>500</v>
      </c>
      <c r="R2162" s="1">
        <v>742</v>
      </c>
      <c r="S2162" s="9">
        <f t="shared" si="152"/>
        <v>500</v>
      </c>
      <c r="T2162" s="3">
        <v>44505</v>
      </c>
      <c r="U2162" s="8" t="s">
        <v>10492</v>
      </c>
      <c r="V2162" s="3">
        <v>44760</v>
      </c>
      <c r="W2162" s="8" t="s">
        <v>10493</v>
      </c>
      <c r="X2162" s="8">
        <v>15</v>
      </c>
      <c r="Y2162" s="10">
        <f t="shared" si="151"/>
        <v>7500</v>
      </c>
      <c r="Z2162" s="10">
        <f>IFERROR(INDEX(EFs!B:B,MATCH(P2162,EFs!A:A,0))*Dataset!Y2162/1000,0)</f>
        <v>6.8129469074999998</v>
      </c>
      <c r="AA2162">
        <v>32.718183000000003</v>
      </c>
      <c r="AB2162">
        <v>-117.159679</v>
      </c>
      <c r="AC2162">
        <v>1</v>
      </c>
      <c r="AD2162" t="s">
        <v>18387</v>
      </c>
      <c r="AE2162">
        <v>530</v>
      </c>
      <c r="AF2162" t="s">
        <v>18494</v>
      </c>
      <c r="AI2162" t="s">
        <v>18389</v>
      </c>
      <c r="AJ2162" t="s">
        <v>18390</v>
      </c>
      <c r="AK2162" t="s">
        <v>18391</v>
      </c>
      <c r="AL2162">
        <v>92101</v>
      </c>
      <c r="AM2162" t="s">
        <v>18392</v>
      </c>
      <c r="AN2162" t="s">
        <v>18393</v>
      </c>
    </row>
    <row r="2163" spans="1:40" ht="43.2" x14ac:dyDescent="0.3">
      <c r="A2163" t="s">
        <v>10494</v>
      </c>
      <c r="B2163" s="2" t="s">
        <v>15</v>
      </c>
      <c r="C2163" s="3">
        <v>40312</v>
      </c>
      <c r="D2163" t="s">
        <v>193</v>
      </c>
      <c r="E2163" t="s">
        <v>2063</v>
      </c>
      <c r="F2163" t="s">
        <v>2064</v>
      </c>
      <c r="G2163" t="s">
        <v>2065</v>
      </c>
      <c r="H2163" s="2" t="s">
        <v>2066</v>
      </c>
      <c r="I2163" s="2" t="s">
        <v>75</v>
      </c>
      <c r="J2163" s="1" t="s">
        <v>10495</v>
      </c>
      <c r="K2163" s="1">
        <f t="shared" si="149"/>
        <v>1</v>
      </c>
      <c r="L2163" s="1">
        <f t="shared" si="149"/>
        <v>0</v>
      </c>
      <c r="M2163" s="1">
        <f t="shared" si="149"/>
        <v>0</v>
      </c>
      <c r="N2163" s="1">
        <f t="shared" si="148"/>
        <v>0</v>
      </c>
      <c r="O2163" s="1">
        <f t="shared" si="150"/>
        <v>1</v>
      </c>
      <c r="P2163" s="1" t="s">
        <v>18346</v>
      </c>
      <c r="Q2163" s="1">
        <v>200</v>
      </c>
      <c r="R2163" s="1">
        <v>315</v>
      </c>
      <c r="S2163" s="9">
        <f t="shared" si="152"/>
        <v>200</v>
      </c>
      <c r="T2163" s="8"/>
      <c r="U2163" s="8"/>
      <c r="V2163" s="8"/>
      <c r="W2163" s="8"/>
      <c r="X2163" s="8"/>
      <c r="Y2163" s="10">
        <f t="shared" si="151"/>
        <v>0</v>
      </c>
      <c r="Z2163" s="10">
        <f>IFERROR(INDEX(EFs!B:B,MATCH(P2163,EFs!A:A,0))*Dataset!Y2163/1000,0)</f>
        <v>0</v>
      </c>
      <c r="AA2163">
        <v>32.979742000000002</v>
      </c>
      <c r="AB2163">
        <v>-117.257119</v>
      </c>
      <c r="AC2163">
        <v>1</v>
      </c>
      <c r="AD2163" t="s">
        <v>18652</v>
      </c>
      <c r="AF2163" t="s">
        <v>18653</v>
      </c>
      <c r="AI2163" t="s">
        <v>18654</v>
      </c>
      <c r="AJ2163" t="s">
        <v>18390</v>
      </c>
      <c r="AK2163" t="s">
        <v>18391</v>
      </c>
      <c r="AL2163">
        <v>92075</v>
      </c>
      <c r="AM2163" t="s">
        <v>18392</v>
      </c>
      <c r="AN2163" t="s">
        <v>18397</v>
      </c>
    </row>
    <row r="2164" spans="1:40" ht="28.8" x14ac:dyDescent="0.3">
      <c r="A2164" t="s">
        <v>10496</v>
      </c>
      <c r="B2164" s="2" t="s">
        <v>15</v>
      </c>
      <c r="C2164" s="3">
        <v>40312</v>
      </c>
      <c r="D2164" t="s">
        <v>193</v>
      </c>
      <c r="E2164" t="s">
        <v>5305</v>
      </c>
      <c r="F2164" t="s">
        <v>5306</v>
      </c>
      <c r="G2164" t="s">
        <v>5307</v>
      </c>
      <c r="H2164" s="2" t="s">
        <v>173</v>
      </c>
      <c r="I2164" s="2" t="s">
        <v>174</v>
      </c>
      <c r="J2164" s="1" t="s">
        <v>10497</v>
      </c>
      <c r="K2164" s="1">
        <f t="shared" si="149"/>
        <v>1</v>
      </c>
      <c r="L2164" s="1">
        <f t="shared" si="149"/>
        <v>0</v>
      </c>
      <c r="M2164" s="1">
        <f t="shared" si="149"/>
        <v>0</v>
      </c>
      <c r="N2164" s="1">
        <f t="shared" si="148"/>
        <v>0</v>
      </c>
      <c r="O2164" s="1">
        <f t="shared" si="150"/>
        <v>1</v>
      </c>
      <c r="P2164" s="1" t="s">
        <v>18346</v>
      </c>
      <c r="Q2164" s="1" t="s">
        <v>18355</v>
      </c>
      <c r="R2164" s="1">
        <v>315</v>
      </c>
      <c r="S2164" s="9">
        <f t="shared" si="152"/>
        <v>234.8955</v>
      </c>
      <c r="T2164" s="3">
        <v>44677</v>
      </c>
      <c r="U2164" s="8" t="s">
        <v>10498</v>
      </c>
      <c r="V2164" s="3">
        <v>44677</v>
      </c>
      <c r="W2164" s="8" t="s">
        <v>8926</v>
      </c>
      <c r="X2164" s="8">
        <v>1</v>
      </c>
      <c r="Y2164" s="10">
        <f t="shared" si="151"/>
        <v>234.8955</v>
      </c>
      <c r="Z2164" s="10">
        <f>IFERROR(INDEX(EFs!B:B,MATCH(P2164,EFs!A:A,0))*Dataset!Y2164/1000,0)</f>
        <v>0.21337740937475549</v>
      </c>
      <c r="AA2164">
        <v>32.690828000000003</v>
      </c>
      <c r="AB2164">
        <v>-117.133776</v>
      </c>
      <c r="AC2164">
        <v>0.9</v>
      </c>
      <c r="AD2164" t="s">
        <v>18394</v>
      </c>
      <c r="AE2164">
        <v>2798</v>
      </c>
      <c r="AF2164" t="s">
        <v>18958</v>
      </c>
      <c r="AI2164" t="s">
        <v>18389</v>
      </c>
      <c r="AJ2164" t="s">
        <v>18390</v>
      </c>
      <c r="AK2164" t="s">
        <v>18391</v>
      </c>
      <c r="AL2164">
        <v>92113</v>
      </c>
      <c r="AM2164" t="s">
        <v>18392</v>
      </c>
      <c r="AN2164" t="s">
        <v>18397</v>
      </c>
    </row>
    <row r="2165" spans="1:40" ht="28.8" x14ac:dyDescent="0.3">
      <c r="A2165" t="s">
        <v>10499</v>
      </c>
      <c r="B2165" s="2" t="s">
        <v>15</v>
      </c>
      <c r="C2165" s="3">
        <v>40312</v>
      </c>
      <c r="D2165" t="s">
        <v>193</v>
      </c>
      <c r="E2165" t="s">
        <v>10500</v>
      </c>
      <c r="F2165" t="s">
        <v>4823</v>
      </c>
      <c r="G2165" t="s">
        <v>10501</v>
      </c>
      <c r="H2165" s="2" t="s">
        <v>275</v>
      </c>
      <c r="I2165" s="2" t="s">
        <v>139</v>
      </c>
      <c r="J2165" s="1" t="s">
        <v>10502</v>
      </c>
      <c r="K2165" s="1">
        <f t="shared" si="149"/>
        <v>1</v>
      </c>
      <c r="L2165" s="1">
        <f t="shared" si="149"/>
        <v>0</v>
      </c>
      <c r="M2165" s="1">
        <f t="shared" si="149"/>
        <v>0</v>
      </c>
      <c r="N2165" s="1">
        <f t="shared" si="148"/>
        <v>0</v>
      </c>
      <c r="O2165" s="1">
        <f t="shared" si="150"/>
        <v>1</v>
      </c>
      <c r="P2165" s="1" t="s">
        <v>18346</v>
      </c>
      <c r="Q2165" s="1" t="s">
        <v>18355</v>
      </c>
      <c r="R2165" s="1">
        <v>243</v>
      </c>
      <c r="S2165" s="9">
        <f t="shared" si="152"/>
        <v>181.20510000000002</v>
      </c>
      <c r="T2165" s="8"/>
      <c r="U2165" s="8"/>
      <c r="V2165" s="8"/>
      <c r="W2165" s="8"/>
      <c r="X2165" s="8"/>
      <c r="Y2165" s="10">
        <f t="shared" si="151"/>
        <v>0</v>
      </c>
      <c r="Z2165" s="10">
        <f>IFERROR(INDEX(EFs!B:B,MATCH(P2165,EFs!A:A,0))*Dataset!Y2165/1000,0)</f>
        <v>0</v>
      </c>
      <c r="AA2165">
        <v>32.845559999999999</v>
      </c>
      <c r="AB2165">
        <v>-116.960149</v>
      </c>
      <c r="AC2165">
        <v>1</v>
      </c>
      <c r="AD2165" t="s">
        <v>18387</v>
      </c>
      <c r="AE2165">
        <v>9343</v>
      </c>
      <c r="AF2165" t="s">
        <v>19326</v>
      </c>
      <c r="AI2165" t="s">
        <v>18442</v>
      </c>
      <c r="AJ2165" t="s">
        <v>18390</v>
      </c>
      <c r="AK2165" t="s">
        <v>18391</v>
      </c>
      <c r="AL2165">
        <v>92071</v>
      </c>
      <c r="AM2165" t="s">
        <v>18392</v>
      </c>
      <c r="AN2165" t="s">
        <v>18393</v>
      </c>
    </row>
    <row r="2166" spans="1:40" ht="28.8" x14ac:dyDescent="0.3">
      <c r="A2166" t="s">
        <v>10503</v>
      </c>
      <c r="B2166" s="2" t="s">
        <v>15</v>
      </c>
      <c r="C2166" s="3">
        <v>40312</v>
      </c>
      <c r="D2166" t="s">
        <v>16</v>
      </c>
      <c r="E2166" t="s">
        <v>10500</v>
      </c>
      <c r="F2166" t="s">
        <v>4823</v>
      </c>
      <c r="G2166" t="s">
        <v>10501</v>
      </c>
      <c r="H2166" s="2" t="s">
        <v>275</v>
      </c>
      <c r="I2166" s="2" t="s">
        <v>139</v>
      </c>
      <c r="J2166" s="1" t="s">
        <v>10504</v>
      </c>
      <c r="K2166" s="1">
        <f t="shared" si="149"/>
        <v>0</v>
      </c>
      <c r="L2166" s="1">
        <f t="shared" si="149"/>
        <v>0</v>
      </c>
      <c r="M2166" s="1">
        <f t="shared" si="149"/>
        <v>1</v>
      </c>
      <c r="N2166" s="1">
        <f t="shared" si="148"/>
        <v>0</v>
      </c>
      <c r="O2166" s="1">
        <f t="shared" si="150"/>
        <v>1</v>
      </c>
      <c r="P2166" s="1" t="s">
        <v>18348</v>
      </c>
      <c r="Q2166" s="1" t="s">
        <v>18355</v>
      </c>
      <c r="R2166" s="1">
        <v>243</v>
      </c>
      <c r="S2166" s="9">
        <f t="shared" si="152"/>
        <v>181.20510000000002</v>
      </c>
      <c r="T2166" s="8"/>
      <c r="U2166" s="8"/>
      <c r="V2166" s="8"/>
      <c r="W2166" s="8"/>
      <c r="X2166" s="8"/>
      <c r="Y2166" s="10">
        <f t="shared" si="151"/>
        <v>0</v>
      </c>
      <c r="Z2166" s="10">
        <f>IFERROR(INDEX(EFs!B:B,MATCH(P2166,EFs!A:A,0))*Dataset!Y2166/1000,0)</f>
        <v>0</v>
      </c>
      <c r="AA2166">
        <v>32.845559999999999</v>
      </c>
      <c r="AB2166">
        <v>-116.960149</v>
      </c>
      <c r="AC2166">
        <v>1</v>
      </c>
      <c r="AD2166" t="s">
        <v>18387</v>
      </c>
      <c r="AE2166">
        <v>9343</v>
      </c>
      <c r="AF2166" t="s">
        <v>19326</v>
      </c>
      <c r="AI2166" t="s">
        <v>18442</v>
      </c>
      <c r="AJ2166" t="s">
        <v>18390</v>
      </c>
      <c r="AK2166" t="s">
        <v>18391</v>
      </c>
      <c r="AL2166">
        <v>92071</v>
      </c>
      <c r="AM2166" t="s">
        <v>18392</v>
      </c>
      <c r="AN2166" t="s">
        <v>18393</v>
      </c>
    </row>
    <row r="2167" spans="1:40" ht="43.2" x14ac:dyDescent="0.3">
      <c r="A2167" t="s">
        <v>10505</v>
      </c>
      <c r="B2167" s="2" t="s">
        <v>15</v>
      </c>
      <c r="C2167" s="3">
        <v>40315</v>
      </c>
      <c r="D2167" t="s">
        <v>193</v>
      </c>
      <c r="E2167" t="s">
        <v>10506</v>
      </c>
      <c r="F2167" t="s">
        <v>10507</v>
      </c>
      <c r="G2167" t="s">
        <v>10508</v>
      </c>
      <c r="H2167" s="2" t="s">
        <v>957</v>
      </c>
      <c r="I2167" s="2" t="s">
        <v>139</v>
      </c>
      <c r="J2167" s="1" t="s">
        <v>10509</v>
      </c>
      <c r="K2167" s="1">
        <f t="shared" si="149"/>
        <v>1</v>
      </c>
      <c r="L2167" s="1">
        <f t="shared" si="149"/>
        <v>0</v>
      </c>
      <c r="M2167" s="1">
        <f t="shared" si="149"/>
        <v>0</v>
      </c>
      <c r="N2167" s="1">
        <f t="shared" si="148"/>
        <v>0</v>
      </c>
      <c r="O2167" s="1">
        <f t="shared" si="150"/>
        <v>1</v>
      </c>
      <c r="P2167" s="1" t="s">
        <v>18346</v>
      </c>
      <c r="Q2167" s="1">
        <v>100</v>
      </c>
      <c r="R2167" s="1">
        <v>156.9</v>
      </c>
      <c r="S2167" s="9">
        <f t="shared" si="152"/>
        <v>100</v>
      </c>
      <c r="T2167" s="3">
        <v>44562</v>
      </c>
      <c r="U2167" s="8" t="s">
        <v>10510</v>
      </c>
      <c r="V2167" s="3">
        <v>44562</v>
      </c>
      <c r="W2167" s="8" t="s">
        <v>10511</v>
      </c>
      <c r="X2167" s="8">
        <v>3.8</v>
      </c>
      <c r="Y2167" s="10">
        <f t="shared" si="151"/>
        <v>380</v>
      </c>
      <c r="Z2167" s="10">
        <f>IFERROR(INDEX(EFs!B:B,MATCH(P2167,EFs!A:A,0))*Dataset!Y2167/1000,0)</f>
        <v>0.34518930998000003</v>
      </c>
      <c r="AA2167">
        <v>32.879537999999997</v>
      </c>
      <c r="AB2167">
        <v>-117.161181</v>
      </c>
      <c r="AC2167">
        <v>1</v>
      </c>
      <c r="AD2167" t="s">
        <v>18408</v>
      </c>
      <c r="AF2167" t="s">
        <v>18538</v>
      </c>
      <c r="AI2167" t="s">
        <v>18389</v>
      </c>
      <c r="AJ2167" t="s">
        <v>18390</v>
      </c>
      <c r="AK2167" t="s">
        <v>18391</v>
      </c>
      <c r="AL2167">
        <v>92121</v>
      </c>
      <c r="AM2167" t="s">
        <v>18392</v>
      </c>
      <c r="AN2167" t="s">
        <v>18397</v>
      </c>
    </row>
    <row r="2168" spans="1:40" ht="43.2" x14ac:dyDescent="0.3">
      <c r="A2168" t="s">
        <v>10512</v>
      </c>
      <c r="B2168" s="2" t="s">
        <v>15</v>
      </c>
      <c r="C2168" s="3">
        <v>40319</v>
      </c>
      <c r="D2168" t="s">
        <v>193</v>
      </c>
      <c r="E2168" t="s">
        <v>10513</v>
      </c>
      <c r="F2168" t="s">
        <v>10514</v>
      </c>
      <c r="G2168" t="s">
        <v>10515</v>
      </c>
      <c r="H2168" s="2" t="s">
        <v>554</v>
      </c>
      <c r="I2168" s="2" t="s">
        <v>84</v>
      </c>
      <c r="J2168" s="1" t="s">
        <v>10516</v>
      </c>
      <c r="K2168" s="1">
        <f t="shared" si="149"/>
        <v>1</v>
      </c>
      <c r="L2168" s="1">
        <f t="shared" si="149"/>
        <v>0</v>
      </c>
      <c r="M2168" s="1">
        <f t="shared" si="149"/>
        <v>0</v>
      </c>
      <c r="N2168" s="1">
        <f t="shared" si="148"/>
        <v>0</v>
      </c>
      <c r="O2168" s="1">
        <f t="shared" si="150"/>
        <v>1</v>
      </c>
      <c r="P2168" s="1" t="s">
        <v>18346</v>
      </c>
      <c r="Q2168" s="1">
        <v>1000</v>
      </c>
      <c r="R2168" s="1">
        <v>1495</v>
      </c>
      <c r="S2168" s="9">
        <f t="shared" si="152"/>
        <v>1000</v>
      </c>
      <c r="T2168" s="3">
        <v>44411</v>
      </c>
      <c r="U2168" s="8" t="s">
        <v>87</v>
      </c>
      <c r="V2168" s="3">
        <v>44771</v>
      </c>
      <c r="W2168" s="8" t="s">
        <v>3139</v>
      </c>
      <c r="X2168" s="8">
        <v>7.7</v>
      </c>
      <c r="Y2168" s="10">
        <f t="shared" si="151"/>
        <v>7700</v>
      </c>
      <c r="Z2168" s="10">
        <f>IFERROR(INDEX(EFs!B:B,MATCH(P2168,EFs!A:A,0))*Dataset!Y2168/1000,0)</f>
        <v>6.9946254917000008</v>
      </c>
      <c r="AA2168">
        <v>32.656342000000002</v>
      </c>
      <c r="AB2168">
        <v>-117.065826</v>
      </c>
      <c r="AC2168">
        <v>1</v>
      </c>
      <c r="AD2168" t="s">
        <v>18387</v>
      </c>
      <c r="AE2168">
        <v>3030</v>
      </c>
      <c r="AF2168" t="s">
        <v>19039</v>
      </c>
      <c r="AI2168" t="s">
        <v>18491</v>
      </c>
      <c r="AJ2168" t="s">
        <v>18390</v>
      </c>
      <c r="AK2168" t="s">
        <v>18391</v>
      </c>
      <c r="AL2168">
        <v>91950</v>
      </c>
      <c r="AM2168" t="s">
        <v>18392</v>
      </c>
      <c r="AN2168" t="s">
        <v>18393</v>
      </c>
    </row>
    <row r="2169" spans="1:40" ht="43.2" x14ac:dyDescent="0.3">
      <c r="A2169" t="s">
        <v>10517</v>
      </c>
      <c r="B2169" s="2" t="s">
        <v>15</v>
      </c>
      <c r="C2169" s="3">
        <v>40322</v>
      </c>
      <c r="D2169" t="s">
        <v>25</v>
      </c>
      <c r="E2169" t="s">
        <v>10518</v>
      </c>
      <c r="F2169" t="s">
        <v>10519</v>
      </c>
      <c r="G2169" t="s">
        <v>10520</v>
      </c>
      <c r="H2169" s="2" t="s">
        <v>504</v>
      </c>
      <c r="I2169" s="2" t="s">
        <v>328</v>
      </c>
      <c r="J2169" s="1" t="s">
        <v>10521</v>
      </c>
      <c r="K2169" s="1">
        <f t="shared" si="149"/>
        <v>1</v>
      </c>
      <c r="L2169" s="1">
        <f t="shared" si="149"/>
        <v>0</v>
      </c>
      <c r="M2169" s="1">
        <f t="shared" si="149"/>
        <v>0</v>
      </c>
      <c r="N2169" s="1">
        <f t="shared" si="148"/>
        <v>0</v>
      </c>
      <c r="O2169" s="1">
        <f t="shared" si="150"/>
        <v>1</v>
      </c>
      <c r="P2169" s="1" t="s">
        <v>18346</v>
      </c>
      <c r="Q2169" s="1" t="s">
        <v>18355</v>
      </c>
      <c r="R2169" s="1">
        <v>121</v>
      </c>
      <c r="S2169" s="9">
        <f t="shared" si="152"/>
        <v>90.229700000000008</v>
      </c>
      <c r="T2169" s="3">
        <v>44704</v>
      </c>
      <c r="U2169" s="8" t="s">
        <v>10522</v>
      </c>
      <c r="V2169" s="3">
        <v>44704</v>
      </c>
      <c r="W2169" s="8" t="s">
        <v>10523</v>
      </c>
      <c r="X2169" s="8">
        <v>1</v>
      </c>
      <c r="Y2169" s="10">
        <f t="shared" si="151"/>
        <v>90.229700000000008</v>
      </c>
      <c r="Z2169" s="10">
        <f>IFERROR(INDEX(EFs!B:B,MATCH(P2169,EFs!A:A,0))*Dataset!Y2169/1000,0)</f>
        <v>8.1964020743953717E-2</v>
      </c>
      <c r="AA2169">
        <v>32.618267000000003</v>
      </c>
      <c r="AB2169">
        <v>-117.025052</v>
      </c>
      <c r="AC2169">
        <v>1</v>
      </c>
      <c r="AD2169" t="s">
        <v>18387</v>
      </c>
      <c r="AE2169">
        <v>730</v>
      </c>
      <c r="AF2169" t="s">
        <v>18968</v>
      </c>
      <c r="AI2169" t="s">
        <v>18406</v>
      </c>
      <c r="AJ2169" t="s">
        <v>18390</v>
      </c>
      <c r="AK2169" t="s">
        <v>18391</v>
      </c>
      <c r="AL2169">
        <v>91911</v>
      </c>
      <c r="AM2169" t="s">
        <v>18392</v>
      </c>
      <c r="AN2169" t="s">
        <v>18407</v>
      </c>
    </row>
    <row r="2170" spans="1:40" ht="43.2" x14ac:dyDescent="0.3">
      <c r="A2170" t="s">
        <v>10524</v>
      </c>
      <c r="B2170" s="2" t="s">
        <v>15</v>
      </c>
      <c r="C2170" s="3">
        <v>40322</v>
      </c>
      <c r="D2170" t="s">
        <v>25</v>
      </c>
      <c r="E2170" t="s">
        <v>10518</v>
      </c>
      <c r="F2170" t="s">
        <v>10519</v>
      </c>
      <c r="G2170" t="s">
        <v>10520</v>
      </c>
      <c r="H2170" s="2" t="s">
        <v>504</v>
      </c>
      <c r="I2170" s="2" t="s">
        <v>328</v>
      </c>
      <c r="J2170" s="1" t="s">
        <v>10525</v>
      </c>
      <c r="K2170" s="1">
        <f t="shared" si="149"/>
        <v>1</v>
      </c>
      <c r="L2170" s="1">
        <f t="shared" si="149"/>
        <v>0</v>
      </c>
      <c r="M2170" s="1">
        <f t="shared" si="149"/>
        <v>0</v>
      </c>
      <c r="N2170" s="1">
        <f t="shared" si="148"/>
        <v>0</v>
      </c>
      <c r="O2170" s="1">
        <f t="shared" si="150"/>
        <v>1</v>
      </c>
      <c r="P2170" s="1" t="s">
        <v>18346</v>
      </c>
      <c r="Q2170" s="1" t="s">
        <v>18355</v>
      </c>
      <c r="R2170" s="1">
        <v>102</v>
      </c>
      <c r="S2170" s="9">
        <f t="shared" si="152"/>
        <v>76.061400000000006</v>
      </c>
      <c r="T2170" s="3">
        <v>44322</v>
      </c>
      <c r="U2170" s="8" t="s">
        <v>10526</v>
      </c>
      <c r="V2170" s="3">
        <v>44704</v>
      </c>
      <c r="W2170" s="8" t="s">
        <v>10527</v>
      </c>
      <c r="X2170" s="8">
        <v>3.3</v>
      </c>
      <c r="Y2170" s="10">
        <f t="shared" si="151"/>
        <v>251.00262000000001</v>
      </c>
      <c r="Z2170" s="10">
        <f>IFERROR(INDEX(EFs!B:B,MATCH(P2170,EFs!A:A,0))*Dataset!Y2170/1000,0)</f>
        <v>0.22800900316045303</v>
      </c>
      <c r="AA2170">
        <v>32.618267000000003</v>
      </c>
      <c r="AB2170">
        <v>-117.025052</v>
      </c>
      <c r="AC2170">
        <v>1</v>
      </c>
      <c r="AD2170" t="s">
        <v>18387</v>
      </c>
      <c r="AE2170">
        <v>730</v>
      </c>
      <c r="AF2170" t="s">
        <v>18968</v>
      </c>
      <c r="AI2170" t="s">
        <v>18406</v>
      </c>
      <c r="AJ2170" t="s">
        <v>18390</v>
      </c>
      <c r="AK2170" t="s">
        <v>18391</v>
      </c>
      <c r="AL2170">
        <v>91911</v>
      </c>
      <c r="AM2170" t="s">
        <v>18392</v>
      </c>
      <c r="AN2170" t="s">
        <v>18407</v>
      </c>
    </row>
    <row r="2171" spans="1:40" ht="57.6" x14ac:dyDescent="0.3">
      <c r="A2171" t="s">
        <v>10528</v>
      </c>
      <c r="B2171" s="2" t="s">
        <v>15</v>
      </c>
      <c r="C2171" s="3">
        <v>40323</v>
      </c>
      <c r="D2171" t="s">
        <v>193</v>
      </c>
      <c r="E2171" t="s">
        <v>1248</v>
      </c>
      <c r="F2171" t="s">
        <v>2791</v>
      </c>
      <c r="G2171" t="s">
        <v>10529</v>
      </c>
      <c r="H2171" s="2" t="s">
        <v>163</v>
      </c>
      <c r="I2171" s="2" t="s">
        <v>164</v>
      </c>
      <c r="J2171" s="1" t="s">
        <v>10530</v>
      </c>
      <c r="K2171" s="1">
        <f t="shared" si="149"/>
        <v>1</v>
      </c>
      <c r="L2171" s="1">
        <f t="shared" si="149"/>
        <v>0</v>
      </c>
      <c r="M2171" s="1">
        <f t="shared" si="149"/>
        <v>0</v>
      </c>
      <c r="N2171" s="1">
        <f t="shared" si="148"/>
        <v>0</v>
      </c>
      <c r="O2171" s="1">
        <f t="shared" si="150"/>
        <v>1</v>
      </c>
      <c r="P2171" s="1" t="s">
        <v>18346</v>
      </c>
      <c r="Q2171" s="1">
        <v>100</v>
      </c>
      <c r="R2171" s="1">
        <v>158</v>
      </c>
      <c r="S2171" s="9">
        <f t="shared" si="152"/>
        <v>100</v>
      </c>
      <c r="T2171" s="8"/>
      <c r="U2171" s="8"/>
      <c r="V2171" s="8"/>
      <c r="W2171" s="8"/>
      <c r="X2171" s="8"/>
      <c r="Y2171" s="10">
        <f t="shared" si="151"/>
        <v>0</v>
      </c>
      <c r="Z2171" s="10">
        <f>IFERROR(INDEX(EFs!B:B,MATCH(P2171,EFs!A:A,0))*Dataset!Y2171/1000,0)</f>
        <v>0</v>
      </c>
      <c r="AA2171">
        <v>33.221640000000001</v>
      </c>
      <c r="AB2171">
        <v>-117.234955</v>
      </c>
      <c r="AC2171">
        <v>0.9</v>
      </c>
      <c r="AD2171" t="s">
        <v>18408</v>
      </c>
      <c r="AF2171" t="s">
        <v>19327</v>
      </c>
      <c r="AI2171" t="s">
        <v>18416</v>
      </c>
      <c r="AJ2171" t="s">
        <v>18390</v>
      </c>
      <c r="AK2171" t="s">
        <v>18391</v>
      </c>
      <c r="AL2171">
        <v>92084</v>
      </c>
      <c r="AM2171" t="s">
        <v>18392</v>
      </c>
      <c r="AN2171" t="s">
        <v>18397</v>
      </c>
    </row>
    <row r="2172" spans="1:40" ht="57.6" x14ac:dyDescent="0.3">
      <c r="A2172" t="s">
        <v>10531</v>
      </c>
      <c r="B2172" s="2" t="s">
        <v>15</v>
      </c>
      <c r="C2172" s="3">
        <v>40323</v>
      </c>
      <c r="D2172" t="s">
        <v>193</v>
      </c>
      <c r="E2172" t="s">
        <v>10532</v>
      </c>
      <c r="F2172" t="s">
        <v>161</v>
      </c>
      <c r="G2172" t="s">
        <v>10533</v>
      </c>
      <c r="H2172" s="2" t="s">
        <v>163</v>
      </c>
      <c r="I2172" s="2" t="s">
        <v>164</v>
      </c>
      <c r="J2172" s="1" t="s">
        <v>10534</v>
      </c>
      <c r="K2172" s="1">
        <f t="shared" si="149"/>
        <v>1</v>
      </c>
      <c r="L2172" s="1">
        <f t="shared" si="149"/>
        <v>0</v>
      </c>
      <c r="M2172" s="1">
        <f t="shared" si="149"/>
        <v>0</v>
      </c>
      <c r="N2172" s="1">
        <f t="shared" si="148"/>
        <v>0</v>
      </c>
      <c r="O2172" s="1">
        <f t="shared" si="150"/>
        <v>1</v>
      </c>
      <c r="P2172" s="1" t="s">
        <v>18346</v>
      </c>
      <c r="Q2172" s="1">
        <v>100</v>
      </c>
      <c r="R2172" s="1">
        <v>158</v>
      </c>
      <c r="S2172" s="9">
        <f t="shared" si="152"/>
        <v>100</v>
      </c>
      <c r="T2172" s="8"/>
      <c r="U2172" s="8"/>
      <c r="V2172" s="8"/>
      <c r="W2172" s="8"/>
      <c r="X2172" s="8"/>
      <c r="Y2172" s="10">
        <f t="shared" si="151"/>
        <v>0</v>
      </c>
      <c r="Z2172" s="10">
        <f>IFERROR(INDEX(EFs!B:B,MATCH(P2172,EFs!A:A,0))*Dataset!Y2172/1000,0)</f>
        <v>0</v>
      </c>
      <c r="AA2172">
        <v>33.387723000000001</v>
      </c>
      <c r="AB2172">
        <v>-117.44475799999999</v>
      </c>
      <c r="AC2172">
        <v>0.5</v>
      </c>
      <c r="AD2172" t="s">
        <v>18422</v>
      </c>
      <c r="AI2172" t="s">
        <v>18423</v>
      </c>
      <c r="AJ2172" t="s">
        <v>18390</v>
      </c>
      <c r="AK2172" t="s">
        <v>18391</v>
      </c>
      <c r="AL2172">
        <v>92055</v>
      </c>
      <c r="AM2172" t="s">
        <v>18392</v>
      </c>
      <c r="AN2172" t="s">
        <v>18397</v>
      </c>
    </row>
    <row r="2173" spans="1:40" ht="43.2" x14ac:dyDescent="0.3">
      <c r="A2173" t="s">
        <v>10535</v>
      </c>
      <c r="B2173" s="2" t="s">
        <v>15</v>
      </c>
      <c r="C2173" s="3">
        <v>40333</v>
      </c>
      <c r="D2173" t="s">
        <v>193</v>
      </c>
      <c r="E2173" t="s">
        <v>1227</v>
      </c>
      <c r="F2173" t="s">
        <v>161</v>
      </c>
      <c r="G2173" t="s">
        <v>10536</v>
      </c>
      <c r="H2173" s="2" t="s">
        <v>163</v>
      </c>
      <c r="I2173" s="2" t="s">
        <v>164</v>
      </c>
      <c r="J2173" s="1" t="s">
        <v>10537</v>
      </c>
      <c r="K2173" s="1">
        <f t="shared" si="149"/>
        <v>1</v>
      </c>
      <c r="L2173" s="1">
        <f t="shared" si="149"/>
        <v>0</v>
      </c>
      <c r="M2173" s="1">
        <f t="shared" si="149"/>
        <v>0</v>
      </c>
      <c r="N2173" s="1">
        <f t="shared" si="148"/>
        <v>0</v>
      </c>
      <c r="O2173" s="1">
        <f t="shared" si="150"/>
        <v>1</v>
      </c>
      <c r="P2173" s="1" t="s">
        <v>18346</v>
      </c>
      <c r="Q2173" s="1">
        <v>180</v>
      </c>
      <c r="R2173" s="1">
        <v>315</v>
      </c>
      <c r="S2173" s="9">
        <f t="shared" si="152"/>
        <v>180</v>
      </c>
      <c r="T2173" s="8"/>
      <c r="U2173" s="8"/>
      <c r="V2173" s="8"/>
      <c r="W2173" s="8"/>
      <c r="X2173" s="8"/>
      <c r="Y2173" s="10">
        <f t="shared" si="151"/>
        <v>0</v>
      </c>
      <c r="Z2173" s="10">
        <f>IFERROR(INDEX(EFs!B:B,MATCH(P2173,EFs!A:A,0))*Dataset!Y2173/1000,0)</f>
        <v>0</v>
      </c>
      <c r="AA2173">
        <v>33.387723000000001</v>
      </c>
      <c r="AB2173">
        <v>-117.44475799999999</v>
      </c>
      <c r="AC2173">
        <v>0.5</v>
      </c>
      <c r="AD2173" t="s">
        <v>18422</v>
      </c>
      <c r="AI2173" t="s">
        <v>18423</v>
      </c>
      <c r="AJ2173" t="s">
        <v>18390</v>
      </c>
      <c r="AK2173" t="s">
        <v>18391</v>
      </c>
      <c r="AL2173">
        <v>92055</v>
      </c>
      <c r="AM2173" t="s">
        <v>18392</v>
      </c>
      <c r="AN2173" t="s">
        <v>18397</v>
      </c>
    </row>
    <row r="2174" spans="1:40" ht="57.6" x14ac:dyDescent="0.3">
      <c r="A2174" t="s">
        <v>10538</v>
      </c>
      <c r="B2174" s="2" t="s">
        <v>15</v>
      </c>
      <c r="C2174" s="3">
        <v>40336</v>
      </c>
      <c r="D2174" t="s">
        <v>193</v>
      </c>
      <c r="E2174" t="s">
        <v>1160</v>
      </c>
      <c r="F2174" t="s">
        <v>1161</v>
      </c>
      <c r="G2174" t="s">
        <v>10539</v>
      </c>
      <c r="H2174" s="2" t="s">
        <v>163</v>
      </c>
      <c r="I2174" s="2" t="s">
        <v>164</v>
      </c>
      <c r="J2174" s="1" t="s">
        <v>10540</v>
      </c>
      <c r="K2174" s="1">
        <f t="shared" si="149"/>
        <v>1</v>
      </c>
      <c r="L2174" s="1">
        <f t="shared" si="149"/>
        <v>0</v>
      </c>
      <c r="M2174" s="1">
        <f t="shared" si="149"/>
        <v>0</v>
      </c>
      <c r="N2174" s="1">
        <f t="shared" si="148"/>
        <v>0</v>
      </c>
      <c r="O2174" s="1">
        <f t="shared" si="150"/>
        <v>1</v>
      </c>
      <c r="P2174" s="1" t="s">
        <v>18346</v>
      </c>
      <c r="Q2174" s="1">
        <v>750</v>
      </c>
      <c r="R2174" s="1">
        <v>2923</v>
      </c>
      <c r="S2174" s="9">
        <f t="shared" si="152"/>
        <v>750</v>
      </c>
      <c r="T2174" s="8"/>
      <c r="U2174" s="8"/>
      <c r="V2174" s="8"/>
      <c r="W2174" s="8"/>
      <c r="X2174" s="8"/>
      <c r="Y2174" s="10">
        <f t="shared" si="151"/>
        <v>0</v>
      </c>
      <c r="Z2174" s="10">
        <f>IFERROR(INDEX(EFs!B:B,MATCH(P2174,EFs!A:A,0))*Dataset!Y2174/1000,0)</f>
        <v>0</v>
      </c>
      <c r="AA2174">
        <v>33.387723000000001</v>
      </c>
      <c r="AB2174">
        <v>-117.44475799999999</v>
      </c>
      <c r="AC2174">
        <v>0.5</v>
      </c>
      <c r="AD2174" t="s">
        <v>18422</v>
      </c>
      <c r="AI2174" t="s">
        <v>18423</v>
      </c>
      <c r="AJ2174" t="s">
        <v>18390</v>
      </c>
      <c r="AK2174" t="s">
        <v>18391</v>
      </c>
      <c r="AL2174">
        <v>92055</v>
      </c>
      <c r="AM2174" t="s">
        <v>18392</v>
      </c>
      <c r="AN2174" t="s">
        <v>18397</v>
      </c>
    </row>
    <row r="2175" spans="1:40" ht="43.2" x14ac:dyDescent="0.3">
      <c r="A2175" t="s">
        <v>10541</v>
      </c>
      <c r="B2175" s="2" t="s">
        <v>15</v>
      </c>
      <c r="C2175" s="3">
        <v>40347</v>
      </c>
      <c r="D2175" t="s">
        <v>193</v>
      </c>
      <c r="E2175" t="s">
        <v>10542</v>
      </c>
      <c r="F2175" t="s">
        <v>72</v>
      </c>
      <c r="G2175" t="s">
        <v>10543</v>
      </c>
      <c r="H2175" s="2" t="s">
        <v>1319</v>
      </c>
      <c r="I2175" s="2" t="s">
        <v>62</v>
      </c>
      <c r="J2175" s="1" t="s">
        <v>10544</v>
      </c>
      <c r="K2175" s="1">
        <f t="shared" si="149"/>
        <v>1</v>
      </c>
      <c r="L2175" s="1">
        <f t="shared" si="149"/>
        <v>0</v>
      </c>
      <c r="M2175" s="1">
        <f t="shared" si="149"/>
        <v>0</v>
      </c>
      <c r="N2175" s="1">
        <f t="shared" si="148"/>
        <v>0</v>
      </c>
      <c r="O2175" s="1">
        <f t="shared" si="150"/>
        <v>1</v>
      </c>
      <c r="P2175" s="1" t="s">
        <v>18346</v>
      </c>
      <c r="Q2175" s="1">
        <v>125</v>
      </c>
      <c r="R2175" s="1">
        <v>197</v>
      </c>
      <c r="S2175" s="9">
        <f t="shared" si="152"/>
        <v>125</v>
      </c>
      <c r="T2175" s="3">
        <v>44556</v>
      </c>
      <c r="U2175" s="8" t="s">
        <v>6506</v>
      </c>
      <c r="V2175" s="3">
        <v>44630</v>
      </c>
      <c r="W2175" s="8" t="s">
        <v>8728</v>
      </c>
      <c r="X2175" s="8">
        <v>6.4</v>
      </c>
      <c r="Y2175" s="10">
        <f t="shared" si="151"/>
        <v>800</v>
      </c>
      <c r="Z2175" s="10">
        <f>IFERROR(INDEX(EFs!B:B,MATCH(P2175,EFs!A:A,0))*Dataset!Y2175/1000,0)</f>
        <v>0.72671433680000008</v>
      </c>
      <c r="AA2175">
        <v>32.773420999999999</v>
      </c>
      <c r="AB2175">
        <v>-117.000519</v>
      </c>
      <c r="AC2175">
        <v>1</v>
      </c>
      <c r="AD2175" t="s">
        <v>18394</v>
      </c>
      <c r="AE2175">
        <v>9110</v>
      </c>
      <c r="AF2175" t="s">
        <v>19328</v>
      </c>
      <c r="AI2175" t="s">
        <v>18460</v>
      </c>
      <c r="AJ2175" t="s">
        <v>18390</v>
      </c>
      <c r="AK2175" t="s">
        <v>18391</v>
      </c>
      <c r="AL2175">
        <v>91941</v>
      </c>
      <c r="AM2175" t="s">
        <v>18392</v>
      </c>
      <c r="AN2175" t="s">
        <v>18397</v>
      </c>
    </row>
    <row r="2176" spans="1:40" ht="57.6" x14ac:dyDescent="0.3">
      <c r="A2176" t="s">
        <v>10545</v>
      </c>
      <c r="B2176" s="2" t="s">
        <v>15</v>
      </c>
      <c r="C2176" s="3">
        <v>40347</v>
      </c>
      <c r="D2176" t="s">
        <v>193</v>
      </c>
      <c r="E2176" t="s">
        <v>607</v>
      </c>
      <c r="F2176" t="s">
        <v>10546</v>
      </c>
      <c r="G2176" t="s">
        <v>10547</v>
      </c>
      <c r="H2176" s="2" t="s">
        <v>1579</v>
      </c>
      <c r="I2176" s="2" t="s">
        <v>30</v>
      </c>
      <c r="J2176" s="1" t="s">
        <v>10548</v>
      </c>
      <c r="K2176" s="1">
        <f t="shared" si="149"/>
        <v>0</v>
      </c>
      <c r="L2176" s="1">
        <f t="shared" si="149"/>
        <v>0</v>
      </c>
      <c r="M2176" s="1">
        <f t="shared" si="149"/>
        <v>0</v>
      </c>
      <c r="N2176" s="1">
        <f t="shared" si="148"/>
        <v>0</v>
      </c>
      <c r="O2176" s="1">
        <f t="shared" si="150"/>
        <v>0</v>
      </c>
      <c r="P2176" s="1" t="s">
        <v>18352</v>
      </c>
      <c r="Q2176" s="1">
        <v>500</v>
      </c>
      <c r="R2176" s="1">
        <v>757</v>
      </c>
      <c r="S2176" s="9">
        <f t="shared" si="152"/>
        <v>500</v>
      </c>
      <c r="T2176" s="3">
        <v>44461</v>
      </c>
      <c r="U2176" s="8" t="s">
        <v>10549</v>
      </c>
      <c r="V2176" s="3">
        <v>44804</v>
      </c>
      <c r="W2176" s="8" t="s">
        <v>6600</v>
      </c>
      <c r="X2176" s="8">
        <v>13.6</v>
      </c>
      <c r="Y2176" s="10">
        <f t="shared" si="151"/>
        <v>6800</v>
      </c>
      <c r="Z2176" s="10">
        <f>IFERROR(INDEX(EFs!B:B,MATCH(P2176,EFs!A:A,0))*Dataset!Y2176/1000,0)</f>
        <v>0</v>
      </c>
      <c r="AA2176">
        <v>32.937868999999999</v>
      </c>
      <c r="AB2176">
        <v>-117.021744</v>
      </c>
      <c r="AC2176">
        <v>1</v>
      </c>
      <c r="AD2176" t="s">
        <v>18387</v>
      </c>
      <c r="AE2176">
        <v>14250</v>
      </c>
      <c r="AF2176" t="s">
        <v>19068</v>
      </c>
      <c r="AI2176" t="s">
        <v>18600</v>
      </c>
      <c r="AJ2176" t="s">
        <v>18390</v>
      </c>
      <c r="AK2176" t="s">
        <v>18391</v>
      </c>
      <c r="AL2176">
        <v>92064</v>
      </c>
      <c r="AM2176" t="s">
        <v>18392</v>
      </c>
      <c r="AN2176" t="s">
        <v>18393</v>
      </c>
    </row>
    <row r="2177" spans="1:40" ht="43.2" x14ac:dyDescent="0.3">
      <c r="A2177" t="s">
        <v>10550</v>
      </c>
      <c r="B2177" s="2" t="s">
        <v>15</v>
      </c>
      <c r="C2177" s="3">
        <v>40351</v>
      </c>
      <c r="D2177" t="s">
        <v>193</v>
      </c>
      <c r="E2177" t="s">
        <v>6579</v>
      </c>
      <c r="G2177" t="s">
        <v>10551</v>
      </c>
      <c r="H2177" s="2" t="s">
        <v>130</v>
      </c>
      <c r="I2177" s="2" t="s">
        <v>98</v>
      </c>
      <c r="J2177" s="1" t="s">
        <v>10552</v>
      </c>
      <c r="K2177" s="1">
        <f t="shared" si="149"/>
        <v>0</v>
      </c>
      <c r="L2177" s="1">
        <f t="shared" si="149"/>
        <v>0</v>
      </c>
      <c r="M2177" s="1">
        <f t="shared" si="149"/>
        <v>0</v>
      </c>
      <c r="N2177" s="1">
        <f t="shared" si="148"/>
        <v>0</v>
      </c>
      <c r="O2177" s="1">
        <f t="shared" si="150"/>
        <v>0</v>
      </c>
      <c r="P2177" s="1" t="s">
        <v>18352</v>
      </c>
      <c r="Q2177" s="1">
        <v>230</v>
      </c>
      <c r="R2177" s="1">
        <v>346</v>
      </c>
      <c r="S2177" s="9">
        <f t="shared" si="152"/>
        <v>230</v>
      </c>
      <c r="T2177" s="3">
        <v>44561</v>
      </c>
      <c r="U2177" s="8" t="s">
        <v>10553</v>
      </c>
      <c r="V2177" s="3">
        <v>44666</v>
      </c>
      <c r="W2177" s="8" t="s">
        <v>10554</v>
      </c>
      <c r="X2177" s="8">
        <v>24.7</v>
      </c>
      <c r="Y2177" s="10">
        <f t="shared" si="151"/>
        <v>5681</v>
      </c>
      <c r="Z2177" s="10">
        <f>IFERROR(INDEX(EFs!B:B,MATCH(P2177,EFs!A:A,0))*Dataset!Y2177/1000,0)</f>
        <v>0</v>
      </c>
      <c r="AA2177">
        <v>33.195959000000002</v>
      </c>
      <c r="AB2177">
        <v>-117.254687</v>
      </c>
      <c r="AC2177">
        <v>1</v>
      </c>
      <c r="AD2177" t="s">
        <v>18394</v>
      </c>
      <c r="AE2177">
        <v>175</v>
      </c>
      <c r="AF2177" t="s">
        <v>19033</v>
      </c>
      <c r="AI2177" t="s">
        <v>18416</v>
      </c>
      <c r="AJ2177" t="s">
        <v>18390</v>
      </c>
      <c r="AK2177" t="s">
        <v>18391</v>
      </c>
      <c r="AL2177">
        <v>92083</v>
      </c>
      <c r="AM2177" t="s">
        <v>18392</v>
      </c>
      <c r="AN2177" t="s">
        <v>18397</v>
      </c>
    </row>
    <row r="2178" spans="1:40" ht="57.6" x14ac:dyDescent="0.3">
      <c r="A2178" t="s">
        <v>10555</v>
      </c>
      <c r="B2178" s="2" t="s">
        <v>15</v>
      </c>
      <c r="C2178" s="3">
        <v>40351</v>
      </c>
      <c r="D2178" t="s">
        <v>193</v>
      </c>
      <c r="E2178" t="s">
        <v>5343</v>
      </c>
      <c r="F2178" t="s">
        <v>5344</v>
      </c>
      <c r="G2178" t="s">
        <v>5345</v>
      </c>
      <c r="H2178" s="2" t="s">
        <v>106</v>
      </c>
      <c r="I2178" s="2" t="s">
        <v>107</v>
      </c>
      <c r="J2178" s="1" t="s">
        <v>10556</v>
      </c>
      <c r="K2178" s="1">
        <f t="shared" si="149"/>
        <v>1</v>
      </c>
      <c r="L2178" s="1">
        <f t="shared" si="149"/>
        <v>0</v>
      </c>
      <c r="M2178" s="1">
        <f t="shared" si="149"/>
        <v>0</v>
      </c>
      <c r="N2178" s="1">
        <f t="shared" si="149"/>
        <v>0</v>
      </c>
      <c r="O2178" s="1">
        <f t="shared" si="150"/>
        <v>1</v>
      </c>
      <c r="P2178" s="1" t="s">
        <v>18346</v>
      </c>
      <c r="Q2178" s="1">
        <v>500</v>
      </c>
      <c r="R2178" s="1">
        <v>2328</v>
      </c>
      <c r="S2178" s="9">
        <f t="shared" si="152"/>
        <v>500</v>
      </c>
      <c r="T2178" s="8"/>
      <c r="U2178" s="8"/>
      <c r="V2178" s="8"/>
      <c r="W2178" s="8"/>
      <c r="X2178" s="8"/>
      <c r="Y2178" s="10">
        <f t="shared" si="151"/>
        <v>0</v>
      </c>
      <c r="Z2178" s="10">
        <f>IFERROR(INDEX(EFs!B:B,MATCH(P2178,EFs!A:A,0))*Dataset!Y2178/1000,0)</f>
        <v>0</v>
      </c>
      <c r="AA2178">
        <v>32.798493999999998</v>
      </c>
      <c r="AB2178">
        <v>-117.152165</v>
      </c>
      <c r="AC2178">
        <v>1</v>
      </c>
      <c r="AD2178" t="s">
        <v>18387</v>
      </c>
      <c r="AE2178">
        <v>3020</v>
      </c>
      <c r="AF2178" t="s">
        <v>18960</v>
      </c>
      <c r="AI2178" t="s">
        <v>18389</v>
      </c>
      <c r="AJ2178" t="s">
        <v>18390</v>
      </c>
      <c r="AK2178" t="s">
        <v>18391</v>
      </c>
      <c r="AL2178">
        <v>92123</v>
      </c>
      <c r="AM2178" t="s">
        <v>18392</v>
      </c>
      <c r="AN2178" t="s">
        <v>18393</v>
      </c>
    </row>
    <row r="2179" spans="1:40" ht="57.6" x14ac:dyDescent="0.3">
      <c r="A2179" t="s">
        <v>10557</v>
      </c>
      <c r="B2179" s="2" t="s">
        <v>15</v>
      </c>
      <c r="C2179" s="3">
        <v>40351</v>
      </c>
      <c r="D2179" t="s">
        <v>193</v>
      </c>
      <c r="E2179" t="s">
        <v>5343</v>
      </c>
      <c r="F2179" t="s">
        <v>5344</v>
      </c>
      <c r="G2179" t="s">
        <v>5345</v>
      </c>
      <c r="H2179" s="2" t="s">
        <v>106</v>
      </c>
      <c r="I2179" s="2" t="s">
        <v>107</v>
      </c>
      <c r="J2179" s="1" t="s">
        <v>10558</v>
      </c>
      <c r="K2179" s="1">
        <f t="shared" ref="K2179:N2242" si="153">IFERROR(IF(SEARCH(K$1,$J2179)&gt;0,1),0)</f>
        <v>1</v>
      </c>
      <c r="L2179" s="1">
        <f t="shared" si="153"/>
        <v>0</v>
      </c>
      <c r="M2179" s="1">
        <f t="shared" si="153"/>
        <v>0</v>
      </c>
      <c r="N2179" s="1">
        <f t="shared" si="153"/>
        <v>0</v>
      </c>
      <c r="O2179" s="1">
        <f t="shared" ref="O2179:O2242" si="154">SUM(K2179:N2179)</f>
        <v>1</v>
      </c>
      <c r="P2179" s="1" t="s">
        <v>18346</v>
      </c>
      <c r="Q2179" s="1">
        <v>500</v>
      </c>
      <c r="R2179" s="1">
        <v>2328</v>
      </c>
      <c r="S2179" s="9">
        <f t="shared" si="152"/>
        <v>500</v>
      </c>
      <c r="T2179" s="8"/>
      <c r="U2179" s="8"/>
      <c r="V2179" s="8"/>
      <c r="W2179" s="8"/>
      <c r="X2179" s="8"/>
      <c r="Y2179" s="10">
        <f t="shared" ref="Y2179:Y2242" si="155">X2179*S2179</f>
        <v>0</v>
      </c>
      <c r="Z2179" s="10">
        <f>IFERROR(INDEX(EFs!B:B,MATCH(P2179,EFs!A:A,0))*Dataset!Y2179/1000,0)</f>
        <v>0</v>
      </c>
      <c r="AA2179">
        <v>32.798493999999998</v>
      </c>
      <c r="AB2179">
        <v>-117.152165</v>
      </c>
      <c r="AC2179">
        <v>1</v>
      </c>
      <c r="AD2179" t="s">
        <v>18387</v>
      </c>
      <c r="AE2179">
        <v>3020</v>
      </c>
      <c r="AF2179" t="s">
        <v>18960</v>
      </c>
      <c r="AI2179" t="s">
        <v>18389</v>
      </c>
      <c r="AJ2179" t="s">
        <v>18390</v>
      </c>
      <c r="AK2179" t="s">
        <v>18391</v>
      </c>
      <c r="AL2179">
        <v>92123</v>
      </c>
      <c r="AM2179" t="s">
        <v>18392</v>
      </c>
      <c r="AN2179" t="s">
        <v>18393</v>
      </c>
    </row>
    <row r="2180" spans="1:40" ht="57.6" x14ac:dyDescent="0.3">
      <c r="A2180" t="s">
        <v>10559</v>
      </c>
      <c r="B2180" s="2" t="s">
        <v>15</v>
      </c>
      <c r="C2180" s="3">
        <v>40351</v>
      </c>
      <c r="D2180" t="s">
        <v>193</v>
      </c>
      <c r="E2180" t="s">
        <v>5343</v>
      </c>
      <c r="F2180" t="s">
        <v>5344</v>
      </c>
      <c r="G2180" t="s">
        <v>5345</v>
      </c>
      <c r="H2180" s="2" t="s">
        <v>106</v>
      </c>
      <c r="I2180" s="2" t="s">
        <v>107</v>
      </c>
      <c r="J2180" s="1" t="s">
        <v>10560</v>
      </c>
      <c r="K2180" s="1">
        <f t="shared" si="153"/>
        <v>1</v>
      </c>
      <c r="L2180" s="1">
        <f t="shared" si="153"/>
        <v>0</v>
      </c>
      <c r="M2180" s="1">
        <f t="shared" si="153"/>
        <v>0</v>
      </c>
      <c r="N2180" s="1">
        <f t="shared" si="153"/>
        <v>0</v>
      </c>
      <c r="O2180" s="1">
        <f t="shared" si="154"/>
        <v>1</v>
      </c>
      <c r="P2180" s="1" t="s">
        <v>18346</v>
      </c>
      <c r="Q2180" s="1">
        <v>500</v>
      </c>
      <c r="R2180" s="1">
        <v>2328</v>
      </c>
      <c r="S2180" s="9">
        <f t="shared" ref="S2180:S2243" si="156">IFERROR(IF(Q2180&lt;&gt;"",Q2180,R2180*0.7457),"Unknown")</f>
        <v>500</v>
      </c>
      <c r="T2180" s="8"/>
      <c r="U2180" s="8"/>
      <c r="V2180" s="8"/>
      <c r="W2180" s="8"/>
      <c r="X2180" s="8"/>
      <c r="Y2180" s="10">
        <f t="shared" si="155"/>
        <v>0</v>
      </c>
      <c r="Z2180" s="10">
        <f>IFERROR(INDEX(EFs!B:B,MATCH(P2180,EFs!A:A,0))*Dataset!Y2180/1000,0)</f>
        <v>0</v>
      </c>
      <c r="AA2180">
        <v>32.798493999999998</v>
      </c>
      <c r="AB2180">
        <v>-117.152165</v>
      </c>
      <c r="AC2180">
        <v>1</v>
      </c>
      <c r="AD2180" t="s">
        <v>18387</v>
      </c>
      <c r="AE2180">
        <v>3020</v>
      </c>
      <c r="AF2180" t="s">
        <v>18960</v>
      </c>
      <c r="AI2180" t="s">
        <v>18389</v>
      </c>
      <c r="AJ2180" t="s">
        <v>18390</v>
      </c>
      <c r="AK2180" t="s">
        <v>18391</v>
      </c>
      <c r="AL2180">
        <v>92123</v>
      </c>
      <c r="AM2180" t="s">
        <v>18392</v>
      </c>
      <c r="AN2180" t="s">
        <v>18393</v>
      </c>
    </row>
    <row r="2181" spans="1:40" ht="43.2" x14ac:dyDescent="0.3">
      <c r="A2181" t="s">
        <v>10561</v>
      </c>
      <c r="B2181" s="2" t="s">
        <v>15</v>
      </c>
      <c r="C2181" s="3">
        <v>40351</v>
      </c>
      <c r="D2181" t="s">
        <v>193</v>
      </c>
      <c r="E2181" t="s">
        <v>10562</v>
      </c>
      <c r="F2181" t="s">
        <v>10563</v>
      </c>
      <c r="G2181" t="s">
        <v>10564</v>
      </c>
      <c r="H2181" s="2" t="s">
        <v>38</v>
      </c>
      <c r="I2181" s="2" t="s">
        <v>30</v>
      </c>
      <c r="J2181" s="1" t="s">
        <v>10565</v>
      </c>
      <c r="K2181" s="1">
        <f t="shared" si="153"/>
        <v>1</v>
      </c>
      <c r="L2181" s="1">
        <f t="shared" si="153"/>
        <v>0</v>
      </c>
      <c r="M2181" s="1">
        <f t="shared" si="153"/>
        <v>0</v>
      </c>
      <c r="N2181" s="1">
        <f t="shared" si="153"/>
        <v>0</v>
      </c>
      <c r="O2181" s="1">
        <f t="shared" si="154"/>
        <v>1</v>
      </c>
      <c r="P2181" s="1" t="s">
        <v>18346</v>
      </c>
      <c r="Q2181" s="1">
        <v>350</v>
      </c>
      <c r="R2181" s="1">
        <v>546</v>
      </c>
      <c r="S2181" s="9">
        <f t="shared" si="156"/>
        <v>350</v>
      </c>
      <c r="T2181" s="3">
        <v>44377</v>
      </c>
      <c r="U2181" s="8" t="s">
        <v>1909</v>
      </c>
      <c r="V2181" s="3">
        <v>44747</v>
      </c>
      <c r="W2181" s="8" t="s">
        <v>9176</v>
      </c>
      <c r="X2181" s="8">
        <v>12</v>
      </c>
      <c r="Y2181" s="10">
        <f t="shared" si="155"/>
        <v>4200</v>
      </c>
      <c r="Z2181" s="10">
        <f>IFERROR(INDEX(EFs!B:B,MATCH(P2181,EFs!A:A,0))*Dataset!Y2181/1000,0)</f>
        <v>3.8152502681999998</v>
      </c>
      <c r="AA2181">
        <v>32.934021999999999</v>
      </c>
      <c r="AB2181">
        <v>-117.108418</v>
      </c>
      <c r="AC2181">
        <v>1</v>
      </c>
      <c r="AD2181" t="s">
        <v>18387</v>
      </c>
      <c r="AE2181">
        <v>10181</v>
      </c>
      <c r="AF2181" t="s">
        <v>19329</v>
      </c>
      <c r="AI2181" t="s">
        <v>18389</v>
      </c>
      <c r="AJ2181" t="s">
        <v>18390</v>
      </c>
      <c r="AK2181" t="s">
        <v>18391</v>
      </c>
      <c r="AL2181">
        <v>92131</v>
      </c>
      <c r="AM2181" t="s">
        <v>18392</v>
      </c>
      <c r="AN2181" t="s">
        <v>18407</v>
      </c>
    </row>
    <row r="2182" spans="1:40" ht="43.2" x14ac:dyDescent="0.3">
      <c r="A2182" t="s">
        <v>10566</v>
      </c>
      <c r="B2182" s="2" t="s">
        <v>15</v>
      </c>
      <c r="C2182" s="3">
        <v>40357</v>
      </c>
      <c r="D2182" t="s">
        <v>25</v>
      </c>
      <c r="E2182" t="s">
        <v>10567</v>
      </c>
      <c r="G2182" t="s">
        <v>10568</v>
      </c>
      <c r="H2182" s="2" t="s">
        <v>1013</v>
      </c>
      <c r="I2182" s="2" t="s">
        <v>236</v>
      </c>
      <c r="J2182" s="1" t="s">
        <v>10569</v>
      </c>
      <c r="K2182" s="1">
        <f t="shared" si="153"/>
        <v>1</v>
      </c>
      <c r="L2182" s="1">
        <f t="shared" si="153"/>
        <v>0</v>
      </c>
      <c r="M2182" s="1">
        <f t="shared" si="153"/>
        <v>0</v>
      </c>
      <c r="N2182" s="1">
        <f t="shared" si="153"/>
        <v>0</v>
      </c>
      <c r="O2182" s="1">
        <f t="shared" si="154"/>
        <v>1</v>
      </c>
      <c r="P2182" s="1" t="s">
        <v>18346</v>
      </c>
      <c r="Q2182" s="1" t="s">
        <v>18355</v>
      </c>
      <c r="R2182" s="1">
        <v>86</v>
      </c>
      <c r="S2182" s="9">
        <f t="shared" si="156"/>
        <v>64.130200000000002</v>
      </c>
      <c r="T2182" s="3">
        <v>44536</v>
      </c>
      <c r="U2182" s="8" t="s">
        <v>10570</v>
      </c>
      <c r="V2182" s="3">
        <v>44536</v>
      </c>
      <c r="W2182" s="8" t="s">
        <v>10571</v>
      </c>
      <c r="X2182" s="8">
        <v>2.2999999999999998</v>
      </c>
      <c r="Y2182" s="10">
        <f t="shared" si="155"/>
        <v>147.49946</v>
      </c>
      <c r="Z2182" s="10">
        <f>IFERROR(INDEX(EFs!B:B,MATCH(P2182,EFs!A:A,0))*Dataset!Y2182/1000,0)</f>
        <v>0.13398746531532266</v>
      </c>
      <c r="AA2182">
        <v>32.935665</v>
      </c>
      <c r="AB2182">
        <v>-117.23647800000001</v>
      </c>
      <c r="AC2182">
        <v>1</v>
      </c>
      <c r="AD2182" t="s">
        <v>18387</v>
      </c>
      <c r="AE2182">
        <v>11915</v>
      </c>
      <c r="AF2182" t="s">
        <v>18484</v>
      </c>
      <c r="AI2182" t="s">
        <v>18389</v>
      </c>
      <c r="AJ2182" t="s">
        <v>18390</v>
      </c>
      <c r="AK2182" t="s">
        <v>18391</v>
      </c>
      <c r="AL2182">
        <v>92130</v>
      </c>
      <c r="AM2182" t="s">
        <v>18392</v>
      </c>
      <c r="AN2182" t="s">
        <v>18393</v>
      </c>
    </row>
    <row r="2183" spans="1:40" ht="57.6" x14ac:dyDescent="0.3">
      <c r="A2183" t="s">
        <v>10572</v>
      </c>
      <c r="B2183" s="2" t="s">
        <v>15</v>
      </c>
      <c r="C2183" s="3">
        <v>40361</v>
      </c>
      <c r="D2183" t="s">
        <v>193</v>
      </c>
      <c r="E2183" t="s">
        <v>2822</v>
      </c>
      <c r="G2183" t="s">
        <v>2823</v>
      </c>
      <c r="H2183" s="2" t="s">
        <v>2824</v>
      </c>
      <c r="I2183" s="2" t="s">
        <v>46</v>
      </c>
      <c r="J2183" s="1" t="s">
        <v>10573</v>
      </c>
      <c r="K2183" s="1">
        <f t="shared" si="153"/>
        <v>1</v>
      </c>
      <c r="L2183" s="1">
        <f t="shared" si="153"/>
        <v>0</v>
      </c>
      <c r="M2183" s="1">
        <f t="shared" si="153"/>
        <v>0</v>
      </c>
      <c r="N2183" s="1">
        <f t="shared" si="153"/>
        <v>0</v>
      </c>
      <c r="O2183" s="1">
        <f t="shared" si="154"/>
        <v>1</v>
      </c>
      <c r="P2183" s="1" t="s">
        <v>18346</v>
      </c>
      <c r="Q2183" s="1">
        <v>400</v>
      </c>
      <c r="R2183" s="1">
        <v>619</v>
      </c>
      <c r="S2183" s="9">
        <f t="shared" si="156"/>
        <v>400</v>
      </c>
      <c r="T2183" s="3">
        <v>44749</v>
      </c>
      <c r="U2183" s="8" t="s">
        <v>10574</v>
      </c>
      <c r="V2183" s="3">
        <v>44749</v>
      </c>
      <c r="W2183" s="8" t="s">
        <v>10575</v>
      </c>
      <c r="X2183" s="8">
        <v>2.5</v>
      </c>
      <c r="Y2183" s="10">
        <f t="shared" si="155"/>
        <v>1000</v>
      </c>
      <c r="Z2183" s="10">
        <f>IFERROR(INDEX(EFs!B:B,MATCH(P2183,EFs!A:A,0))*Dataset!Y2183/1000,0)</f>
        <v>0.90839292100000002</v>
      </c>
      <c r="AA2183">
        <v>32.724037000000003</v>
      </c>
      <c r="AB2183">
        <v>-117.247873</v>
      </c>
      <c r="AC2183">
        <v>0.7</v>
      </c>
      <c r="AD2183" t="s">
        <v>18408</v>
      </c>
      <c r="AF2183" t="s">
        <v>18732</v>
      </c>
      <c r="AI2183" t="s">
        <v>18389</v>
      </c>
      <c r="AJ2183" t="s">
        <v>18390</v>
      </c>
      <c r="AK2183" t="s">
        <v>18391</v>
      </c>
      <c r="AL2183">
        <v>92107</v>
      </c>
      <c r="AM2183" t="s">
        <v>18392</v>
      </c>
      <c r="AN2183" t="s">
        <v>18397</v>
      </c>
    </row>
    <row r="2184" spans="1:40" ht="57.6" x14ac:dyDescent="0.3">
      <c r="A2184" t="s">
        <v>10576</v>
      </c>
      <c r="B2184" s="2" t="s">
        <v>15</v>
      </c>
      <c r="C2184" s="3">
        <v>40367</v>
      </c>
      <c r="D2184" t="s">
        <v>193</v>
      </c>
      <c r="E2184" t="s">
        <v>10110</v>
      </c>
      <c r="F2184" t="s">
        <v>161</v>
      </c>
      <c r="G2184" t="s">
        <v>10577</v>
      </c>
      <c r="H2184" s="2" t="s">
        <v>163</v>
      </c>
      <c r="I2184" s="2" t="s">
        <v>164</v>
      </c>
      <c r="J2184" s="1" t="s">
        <v>10578</v>
      </c>
      <c r="K2184" s="1">
        <f t="shared" si="153"/>
        <v>1</v>
      </c>
      <c r="L2184" s="1">
        <f t="shared" si="153"/>
        <v>0</v>
      </c>
      <c r="M2184" s="1">
        <f t="shared" si="153"/>
        <v>0</v>
      </c>
      <c r="N2184" s="1">
        <f t="shared" si="153"/>
        <v>0</v>
      </c>
      <c r="O2184" s="1">
        <f t="shared" si="154"/>
        <v>1</v>
      </c>
      <c r="P2184" s="1" t="s">
        <v>18346</v>
      </c>
      <c r="Q2184" s="1">
        <v>100</v>
      </c>
      <c r="R2184" s="1">
        <v>158</v>
      </c>
      <c r="S2184" s="9">
        <f t="shared" si="156"/>
        <v>100</v>
      </c>
      <c r="T2184" s="8"/>
      <c r="U2184" s="8"/>
      <c r="V2184" s="8"/>
      <c r="W2184" s="8"/>
      <c r="X2184" s="8"/>
      <c r="Y2184" s="10">
        <f t="shared" si="155"/>
        <v>0</v>
      </c>
      <c r="Z2184" s="10">
        <f>IFERROR(INDEX(EFs!B:B,MATCH(P2184,EFs!A:A,0))*Dataset!Y2184/1000,0)</f>
        <v>0</v>
      </c>
      <c r="AA2184">
        <v>33.387723000000001</v>
      </c>
      <c r="AB2184">
        <v>-117.44475799999999</v>
      </c>
      <c r="AC2184">
        <v>0.5</v>
      </c>
      <c r="AD2184" t="s">
        <v>18422</v>
      </c>
      <c r="AI2184" t="s">
        <v>18423</v>
      </c>
      <c r="AJ2184" t="s">
        <v>18390</v>
      </c>
      <c r="AK2184" t="s">
        <v>18391</v>
      </c>
      <c r="AL2184">
        <v>92055</v>
      </c>
      <c r="AM2184" t="s">
        <v>18392</v>
      </c>
      <c r="AN2184" t="s">
        <v>18397</v>
      </c>
    </row>
    <row r="2185" spans="1:40" ht="43.2" x14ac:dyDescent="0.3">
      <c r="A2185" t="s">
        <v>10579</v>
      </c>
      <c r="B2185" s="2" t="s">
        <v>15</v>
      </c>
      <c r="C2185" s="3">
        <v>40378</v>
      </c>
      <c r="D2185" t="s">
        <v>193</v>
      </c>
      <c r="E2185" t="s">
        <v>3627</v>
      </c>
      <c r="F2185" t="s">
        <v>3628</v>
      </c>
      <c r="G2185" t="s">
        <v>3629</v>
      </c>
      <c r="H2185" s="2" t="s">
        <v>694</v>
      </c>
      <c r="I2185" s="2" t="s">
        <v>98</v>
      </c>
      <c r="J2185" s="1" t="s">
        <v>10580</v>
      </c>
      <c r="K2185" s="1">
        <f t="shared" si="153"/>
        <v>1</v>
      </c>
      <c r="L2185" s="1">
        <f t="shared" si="153"/>
        <v>0</v>
      </c>
      <c r="M2185" s="1">
        <f t="shared" si="153"/>
        <v>0</v>
      </c>
      <c r="N2185" s="1">
        <f t="shared" si="153"/>
        <v>0</v>
      </c>
      <c r="O2185" s="1">
        <f t="shared" si="154"/>
        <v>1</v>
      </c>
      <c r="P2185" s="1" t="s">
        <v>18346</v>
      </c>
      <c r="Q2185" s="1">
        <v>250</v>
      </c>
      <c r="R2185" s="1">
        <v>385</v>
      </c>
      <c r="S2185" s="9">
        <f t="shared" si="156"/>
        <v>250</v>
      </c>
      <c r="T2185" s="3">
        <v>44601</v>
      </c>
      <c r="U2185" s="8" t="s">
        <v>7506</v>
      </c>
      <c r="V2185" s="3">
        <v>44601</v>
      </c>
      <c r="W2185" s="8" t="s">
        <v>10581</v>
      </c>
      <c r="X2185" s="8">
        <v>0.5</v>
      </c>
      <c r="Y2185" s="10">
        <f t="shared" si="155"/>
        <v>125</v>
      </c>
      <c r="Z2185" s="10">
        <f>IFERROR(INDEX(EFs!B:B,MATCH(P2185,EFs!A:A,0))*Dataset!Y2185/1000,0)</f>
        <v>0.113549115125</v>
      </c>
      <c r="AA2185">
        <v>33.132002999999997</v>
      </c>
      <c r="AB2185">
        <v>-117.25067900000001</v>
      </c>
      <c r="AC2185">
        <v>1</v>
      </c>
      <c r="AD2185" t="s">
        <v>18394</v>
      </c>
      <c r="AE2185">
        <v>2858</v>
      </c>
      <c r="AF2185" t="s">
        <v>18818</v>
      </c>
      <c r="AG2185" t="s">
        <v>18510</v>
      </c>
      <c r="AH2185">
        <v>100</v>
      </c>
      <c r="AI2185" t="s">
        <v>18509</v>
      </c>
      <c r="AJ2185" t="s">
        <v>18390</v>
      </c>
      <c r="AK2185" t="s">
        <v>18391</v>
      </c>
      <c r="AL2185">
        <v>92010</v>
      </c>
      <c r="AM2185" t="s">
        <v>18392</v>
      </c>
      <c r="AN2185" t="s">
        <v>18397</v>
      </c>
    </row>
    <row r="2186" spans="1:40" ht="43.2" x14ac:dyDescent="0.3">
      <c r="A2186" t="s">
        <v>10582</v>
      </c>
      <c r="B2186" s="2" t="s">
        <v>15</v>
      </c>
      <c r="C2186" s="3">
        <v>40378</v>
      </c>
      <c r="D2186" t="s">
        <v>193</v>
      </c>
      <c r="E2186" t="s">
        <v>10292</v>
      </c>
      <c r="F2186" t="s">
        <v>10583</v>
      </c>
      <c r="G2186" t="s">
        <v>10584</v>
      </c>
      <c r="H2186" s="2" t="s">
        <v>797</v>
      </c>
      <c r="I2186" s="2" t="s">
        <v>30</v>
      </c>
      <c r="J2186" s="1" t="s">
        <v>10585</v>
      </c>
      <c r="K2186" s="1">
        <f t="shared" si="153"/>
        <v>1</v>
      </c>
      <c r="L2186" s="1">
        <f t="shared" si="153"/>
        <v>0</v>
      </c>
      <c r="M2186" s="1">
        <f t="shared" si="153"/>
        <v>0</v>
      </c>
      <c r="N2186" s="1">
        <f t="shared" si="153"/>
        <v>0</v>
      </c>
      <c r="O2186" s="1">
        <f t="shared" si="154"/>
        <v>1</v>
      </c>
      <c r="P2186" s="1" t="s">
        <v>18346</v>
      </c>
      <c r="Q2186" s="1">
        <v>271</v>
      </c>
      <c r="R2186" s="1">
        <v>364</v>
      </c>
      <c r="S2186" s="9">
        <f t="shared" si="156"/>
        <v>271</v>
      </c>
      <c r="T2186" s="3">
        <v>44652</v>
      </c>
      <c r="U2186" s="8"/>
      <c r="V2186" s="3">
        <v>44652</v>
      </c>
      <c r="W2186" s="8" t="s">
        <v>10586</v>
      </c>
      <c r="X2186" s="8"/>
      <c r="Y2186" s="10">
        <f t="shared" si="155"/>
        <v>0</v>
      </c>
      <c r="Z2186" s="10">
        <f>IFERROR(INDEX(EFs!B:B,MATCH(P2186,EFs!A:A,0))*Dataset!Y2186/1000,0)</f>
        <v>0</v>
      </c>
      <c r="AA2186">
        <v>32.724102999999999</v>
      </c>
      <c r="AB2186">
        <v>-117.170912</v>
      </c>
      <c r="AC2186">
        <v>1</v>
      </c>
      <c r="AD2186" t="s">
        <v>18422</v>
      </c>
      <c r="AI2186" t="s">
        <v>18389</v>
      </c>
      <c r="AJ2186" t="s">
        <v>18390</v>
      </c>
      <c r="AK2186" t="s">
        <v>18391</v>
      </c>
      <c r="AL2186">
        <v>92101</v>
      </c>
      <c r="AM2186" t="s">
        <v>18392</v>
      </c>
      <c r="AN2186" t="s">
        <v>18397</v>
      </c>
    </row>
    <row r="2187" spans="1:40" ht="43.2" x14ac:dyDescent="0.3">
      <c r="A2187" t="s">
        <v>10587</v>
      </c>
      <c r="B2187" s="2" t="s">
        <v>15</v>
      </c>
      <c r="C2187" s="3">
        <v>40378</v>
      </c>
      <c r="D2187" t="s">
        <v>193</v>
      </c>
      <c r="E2187" t="s">
        <v>10588</v>
      </c>
      <c r="F2187" t="s">
        <v>2352</v>
      </c>
      <c r="G2187" t="s">
        <v>10589</v>
      </c>
      <c r="H2187" s="2" t="s">
        <v>1647</v>
      </c>
      <c r="I2187" s="2" t="s">
        <v>30</v>
      </c>
      <c r="J2187" s="1" t="s">
        <v>10590</v>
      </c>
      <c r="K2187" s="1">
        <f t="shared" si="153"/>
        <v>1</v>
      </c>
      <c r="L2187" s="1">
        <f t="shared" si="153"/>
        <v>0</v>
      </c>
      <c r="M2187" s="1">
        <f t="shared" si="153"/>
        <v>0</v>
      </c>
      <c r="N2187" s="1">
        <f t="shared" si="153"/>
        <v>0</v>
      </c>
      <c r="O2187" s="1">
        <f t="shared" si="154"/>
        <v>1</v>
      </c>
      <c r="P2187" s="1" t="s">
        <v>18346</v>
      </c>
      <c r="Q2187" s="1">
        <v>1000</v>
      </c>
      <c r="R2187" s="1">
        <v>1495</v>
      </c>
      <c r="S2187" s="9">
        <f t="shared" si="156"/>
        <v>1000</v>
      </c>
      <c r="T2187" s="3">
        <v>44405</v>
      </c>
      <c r="U2187" s="8" t="s">
        <v>10591</v>
      </c>
      <c r="V2187" s="3">
        <v>44771</v>
      </c>
      <c r="W2187" s="8" t="s">
        <v>10592</v>
      </c>
      <c r="X2187" s="8">
        <v>10</v>
      </c>
      <c r="Y2187" s="10">
        <f t="shared" si="155"/>
        <v>10000</v>
      </c>
      <c r="Z2187" s="10">
        <f>IFERROR(INDEX(EFs!B:B,MATCH(P2187,EFs!A:A,0))*Dataset!Y2187/1000,0)</f>
        <v>9.0839292100000009</v>
      </c>
      <c r="AA2187">
        <v>32.967249000000002</v>
      </c>
      <c r="AB2187">
        <v>-117.135975</v>
      </c>
      <c r="AC2187">
        <v>1</v>
      </c>
      <c r="AD2187" t="s">
        <v>18394</v>
      </c>
      <c r="AE2187">
        <v>8888</v>
      </c>
      <c r="AF2187" t="s">
        <v>19330</v>
      </c>
      <c r="AI2187" t="s">
        <v>18389</v>
      </c>
      <c r="AJ2187" t="s">
        <v>18390</v>
      </c>
      <c r="AK2187" t="s">
        <v>18391</v>
      </c>
      <c r="AL2187">
        <v>92129</v>
      </c>
      <c r="AM2187" t="s">
        <v>18392</v>
      </c>
      <c r="AN2187" t="s">
        <v>18397</v>
      </c>
    </row>
    <row r="2188" spans="1:40" ht="43.2" x14ac:dyDescent="0.3">
      <c r="A2188" t="s">
        <v>10593</v>
      </c>
      <c r="B2188" s="2" t="s">
        <v>15</v>
      </c>
      <c r="C2188" s="3">
        <v>40379</v>
      </c>
      <c r="D2188" t="s">
        <v>16</v>
      </c>
      <c r="E2188" t="s">
        <v>10594</v>
      </c>
      <c r="F2188" t="s">
        <v>10595</v>
      </c>
      <c r="G2188" t="s">
        <v>10596</v>
      </c>
      <c r="H2188" s="2" t="s">
        <v>8612</v>
      </c>
      <c r="I2188" s="2" t="s">
        <v>155</v>
      </c>
      <c r="J2188" s="1" t="s">
        <v>10597</v>
      </c>
      <c r="K2188" s="1">
        <f t="shared" si="153"/>
        <v>0</v>
      </c>
      <c r="L2188" s="1">
        <f t="shared" si="153"/>
        <v>0</v>
      </c>
      <c r="M2188" s="1">
        <f t="shared" si="153"/>
        <v>0</v>
      </c>
      <c r="N2188" s="1">
        <f t="shared" si="153"/>
        <v>0</v>
      </c>
      <c r="O2188" s="1">
        <f t="shared" si="154"/>
        <v>0</v>
      </c>
      <c r="P2188" s="1" t="s">
        <v>18349</v>
      </c>
      <c r="Q2188" s="1">
        <v>150</v>
      </c>
      <c r="R2188" s="1">
        <v>220</v>
      </c>
      <c r="S2188" s="9">
        <f t="shared" si="156"/>
        <v>150</v>
      </c>
      <c r="T2188" s="8"/>
      <c r="U2188" s="8"/>
      <c r="V2188" s="8"/>
      <c r="W2188" s="8"/>
      <c r="X2188" s="8"/>
      <c r="Y2188" s="10">
        <f t="shared" si="155"/>
        <v>0</v>
      </c>
      <c r="Z2188" s="10">
        <f>IFERROR(INDEX(EFs!B:B,MATCH(P2188,EFs!A:A,0))*Dataset!Y2188/1000,0)</f>
        <v>0</v>
      </c>
      <c r="AA2188">
        <v>32.934204999999999</v>
      </c>
      <c r="AB2188">
        <v>-116.56245199999999</v>
      </c>
      <c r="AC2188">
        <v>1</v>
      </c>
      <c r="AD2188" t="s">
        <v>18394</v>
      </c>
      <c r="AE2188">
        <v>12561</v>
      </c>
      <c r="AF2188" t="s">
        <v>18400</v>
      </c>
      <c r="AI2188" t="s">
        <v>19331</v>
      </c>
      <c r="AJ2188" t="s">
        <v>18390</v>
      </c>
      <c r="AK2188" t="s">
        <v>18391</v>
      </c>
      <c r="AL2188">
        <v>91916</v>
      </c>
      <c r="AM2188" t="s">
        <v>18392</v>
      </c>
      <c r="AN2188" t="s">
        <v>18397</v>
      </c>
    </row>
    <row r="2189" spans="1:40" ht="43.2" x14ac:dyDescent="0.3">
      <c r="A2189" t="s">
        <v>10598</v>
      </c>
      <c r="B2189" s="2" t="s">
        <v>15</v>
      </c>
      <c r="C2189" s="3">
        <v>40380</v>
      </c>
      <c r="D2189" t="s">
        <v>193</v>
      </c>
      <c r="E2189" t="s">
        <v>9035</v>
      </c>
      <c r="F2189" t="s">
        <v>10599</v>
      </c>
      <c r="G2189" t="s">
        <v>10600</v>
      </c>
      <c r="H2189" s="2" t="s">
        <v>4097</v>
      </c>
      <c r="I2189" s="2" t="s">
        <v>92</v>
      </c>
      <c r="J2189" s="1" t="s">
        <v>10601</v>
      </c>
      <c r="K2189" s="1">
        <f t="shared" si="153"/>
        <v>1</v>
      </c>
      <c r="L2189" s="1">
        <f t="shared" si="153"/>
        <v>0</v>
      </c>
      <c r="M2189" s="1">
        <f t="shared" si="153"/>
        <v>0</v>
      </c>
      <c r="N2189" s="1">
        <f t="shared" si="153"/>
        <v>0</v>
      </c>
      <c r="O2189" s="1">
        <f t="shared" si="154"/>
        <v>1</v>
      </c>
      <c r="P2189" s="1" t="s">
        <v>18346</v>
      </c>
      <c r="Q2189" s="1">
        <v>200</v>
      </c>
      <c r="R2189" s="1">
        <v>317</v>
      </c>
      <c r="S2189" s="9">
        <f t="shared" si="156"/>
        <v>200</v>
      </c>
      <c r="T2189" s="3">
        <v>44426</v>
      </c>
      <c r="U2189" s="8" t="s">
        <v>10602</v>
      </c>
      <c r="V2189" s="3">
        <v>44426</v>
      </c>
      <c r="W2189" s="8" t="s">
        <v>9247</v>
      </c>
      <c r="X2189" s="8">
        <v>3.5</v>
      </c>
      <c r="Y2189" s="10">
        <f t="shared" si="155"/>
        <v>700</v>
      </c>
      <c r="Z2189" s="10">
        <f>IFERROR(INDEX(EFs!B:B,MATCH(P2189,EFs!A:A,0))*Dataset!Y2189/1000,0)</f>
        <v>0.6358750447</v>
      </c>
      <c r="AA2189">
        <v>32.563862999999998</v>
      </c>
      <c r="AB2189">
        <v>-117.053285</v>
      </c>
      <c r="AC2189">
        <v>1</v>
      </c>
      <c r="AD2189" t="s">
        <v>18387</v>
      </c>
      <c r="AE2189">
        <v>3752</v>
      </c>
      <c r="AF2189" t="s">
        <v>19332</v>
      </c>
      <c r="AI2189" t="s">
        <v>18858</v>
      </c>
      <c r="AJ2189" t="s">
        <v>18390</v>
      </c>
      <c r="AK2189" t="s">
        <v>18391</v>
      </c>
      <c r="AL2189">
        <v>92173</v>
      </c>
      <c r="AM2189" t="s">
        <v>18392</v>
      </c>
      <c r="AN2189" t="s">
        <v>18393</v>
      </c>
    </row>
    <row r="2190" spans="1:40" ht="43.2" x14ac:dyDescent="0.3">
      <c r="A2190" t="s">
        <v>10603</v>
      </c>
      <c r="B2190" s="2" t="s">
        <v>15</v>
      </c>
      <c r="C2190" s="3">
        <v>40380</v>
      </c>
      <c r="D2190" t="s">
        <v>193</v>
      </c>
      <c r="E2190" t="s">
        <v>10604</v>
      </c>
      <c r="F2190" t="s">
        <v>5644</v>
      </c>
      <c r="G2190" t="s">
        <v>10605</v>
      </c>
      <c r="H2190" s="2" t="s">
        <v>781</v>
      </c>
      <c r="I2190" s="2" t="s">
        <v>782</v>
      </c>
      <c r="J2190" s="1" t="s">
        <v>10606</v>
      </c>
      <c r="K2190" s="1">
        <f t="shared" si="153"/>
        <v>1</v>
      </c>
      <c r="L2190" s="1">
        <f t="shared" si="153"/>
        <v>0</v>
      </c>
      <c r="M2190" s="1">
        <f t="shared" si="153"/>
        <v>0</v>
      </c>
      <c r="N2190" s="1">
        <f t="shared" si="153"/>
        <v>0</v>
      </c>
      <c r="O2190" s="1">
        <f t="shared" si="154"/>
        <v>1</v>
      </c>
      <c r="P2190" s="1" t="s">
        <v>18346</v>
      </c>
      <c r="Q2190" s="1">
        <v>355</v>
      </c>
      <c r="R2190" s="1">
        <v>550</v>
      </c>
      <c r="S2190" s="9">
        <f t="shared" si="156"/>
        <v>355</v>
      </c>
      <c r="T2190" s="3">
        <v>44539</v>
      </c>
      <c r="U2190" s="8" t="s">
        <v>10607</v>
      </c>
      <c r="V2190" s="3">
        <v>44539</v>
      </c>
      <c r="W2190" s="8" t="s">
        <v>10608</v>
      </c>
      <c r="X2190" s="8">
        <v>8.6999999999999993</v>
      </c>
      <c r="Y2190" s="10">
        <f t="shared" si="155"/>
        <v>3088.4999999999995</v>
      </c>
      <c r="Z2190" s="10">
        <f>IFERROR(INDEX(EFs!B:B,MATCH(P2190,EFs!A:A,0))*Dataset!Y2190/1000,0)</f>
        <v>2.8055715365084999</v>
      </c>
      <c r="AA2190">
        <v>32.906239999999997</v>
      </c>
      <c r="AB2190">
        <v>-117.18050599999999</v>
      </c>
      <c r="AC2190">
        <v>1</v>
      </c>
      <c r="AD2190" t="s">
        <v>18387</v>
      </c>
      <c r="AE2190">
        <v>10243</v>
      </c>
      <c r="AF2190" t="s">
        <v>18549</v>
      </c>
      <c r="AI2190" t="s">
        <v>18389</v>
      </c>
      <c r="AJ2190" t="s">
        <v>18390</v>
      </c>
      <c r="AK2190" t="s">
        <v>18391</v>
      </c>
      <c r="AL2190">
        <v>92121</v>
      </c>
      <c r="AM2190" t="s">
        <v>18392</v>
      </c>
      <c r="AN2190" t="s">
        <v>18393</v>
      </c>
    </row>
    <row r="2191" spans="1:40" ht="43.2" x14ac:dyDescent="0.3">
      <c r="A2191" t="s">
        <v>10609</v>
      </c>
      <c r="B2191" s="2" t="s">
        <v>15</v>
      </c>
      <c r="C2191" s="3">
        <v>40381</v>
      </c>
      <c r="D2191" t="s">
        <v>193</v>
      </c>
      <c r="E2191" t="s">
        <v>10610</v>
      </c>
      <c r="F2191" t="s">
        <v>463</v>
      </c>
      <c r="G2191" t="s">
        <v>10611</v>
      </c>
      <c r="H2191" s="2" t="s">
        <v>2066</v>
      </c>
      <c r="I2191" s="2" t="s">
        <v>75</v>
      </c>
      <c r="J2191" s="1" t="s">
        <v>10612</v>
      </c>
      <c r="K2191" s="1">
        <f t="shared" si="153"/>
        <v>1</v>
      </c>
      <c r="L2191" s="1">
        <f t="shared" si="153"/>
        <v>0</v>
      </c>
      <c r="M2191" s="1">
        <f t="shared" si="153"/>
        <v>0</v>
      </c>
      <c r="N2191" s="1">
        <f t="shared" si="153"/>
        <v>0</v>
      </c>
      <c r="O2191" s="1">
        <f t="shared" si="154"/>
        <v>1</v>
      </c>
      <c r="P2191" s="1" t="s">
        <v>18346</v>
      </c>
      <c r="Q2191" s="1">
        <v>80</v>
      </c>
      <c r="R2191" s="1">
        <v>126</v>
      </c>
      <c r="S2191" s="9">
        <f t="shared" si="156"/>
        <v>80</v>
      </c>
      <c r="T2191" s="3">
        <v>44562</v>
      </c>
      <c r="U2191" s="8" t="s">
        <v>2185</v>
      </c>
      <c r="V2191" s="3">
        <v>44562</v>
      </c>
      <c r="W2191" s="8" t="s">
        <v>613</v>
      </c>
      <c r="X2191" s="8">
        <v>5</v>
      </c>
      <c r="Y2191" s="10">
        <f t="shared" si="155"/>
        <v>400</v>
      </c>
      <c r="Z2191" s="10">
        <f>IFERROR(INDEX(EFs!B:B,MATCH(P2191,EFs!A:A,0))*Dataset!Y2191/1000,0)</f>
        <v>0.36335716840000004</v>
      </c>
      <c r="AA2191">
        <v>32.993972999999997</v>
      </c>
      <c r="AB2191">
        <v>-117.27138600000001</v>
      </c>
      <c r="AC2191">
        <v>1</v>
      </c>
      <c r="AD2191" t="s">
        <v>18387</v>
      </c>
      <c r="AE2191">
        <v>105</v>
      </c>
      <c r="AF2191" t="s">
        <v>19333</v>
      </c>
      <c r="AI2191" t="s">
        <v>18654</v>
      </c>
      <c r="AJ2191" t="s">
        <v>18390</v>
      </c>
      <c r="AK2191" t="s">
        <v>18391</v>
      </c>
      <c r="AL2191">
        <v>92075</v>
      </c>
      <c r="AM2191" t="s">
        <v>18392</v>
      </c>
      <c r="AN2191" t="s">
        <v>18393</v>
      </c>
    </row>
    <row r="2192" spans="1:40" ht="57.6" x14ac:dyDescent="0.3">
      <c r="A2192" t="s">
        <v>10613</v>
      </c>
      <c r="B2192" s="2" t="s">
        <v>15</v>
      </c>
      <c r="C2192" s="3">
        <v>40381</v>
      </c>
      <c r="D2192" t="s">
        <v>193</v>
      </c>
      <c r="E2192" t="s">
        <v>10614</v>
      </c>
      <c r="F2192" t="s">
        <v>10615</v>
      </c>
      <c r="G2192" t="s">
        <v>10616</v>
      </c>
      <c r="H2192" s="2" t="s">
        <v>754</v>
      </c>
      <c r="I2192" s="2" t="s">
        <v>139</v>
      </c>
      <c r="J2192" s="1" t="s">
        <v>10617</v>
      </c>
      <c r="K2192" s="1">
        <f t="shared" si="153"/>
        <v>0</v>
      </c>
      <c r="L2192" s="1">
        <f t="shared" si="153"/>
        <v>0</v>
      </c>
      <c r="M2192" s="1">
        <f t="shared" si="153"/>
        <v>1</v>
      </c>
      <c r="N2192" s="1">
        <f t="shared" si="153"/>
        <v>0</v>
      </c>
      <c r="O2192" s="1">
        <f t="shared" si="154"/>
        <v>1</v>
      </c>
      <c r="P2192" s="1" t="s">
        <v>18348</v>
      </c>
      <c r="Q2192" s="1">
        <v>100</v>
      </c>
      <c r="R2192" s="1">
        <v>162</v>
      </c>
      <c r="S2192" s="9">
        <f t="shared" si="156"/>
        <v>100</v>
      </c>
      <c r="T2192" s="3">
        <v>44411</v>
      </c>
      <c r="U2192" s="8" t="s">
        <v>8877</v>
      </c>
      <c r="V2192" s="3">
        <v>44411</v>
      </c>
      <c r="W2192" s="8" t="s">
        <v>10618</v>
      </c>
      <c r="X2192" s="8">
        <v>5.2</v>
      </c>
      <c r="Y2192" s="10">
        <f t="shared" si="155"/>
        <v>520</v>
      </c>
      <c r="Z2192" s="10">
        <f>IFERROR(INDEX(EFs!B:B,MATCH(P2192,EFs!A:A,0))*Dataset!Y2192/1000,0)</f>
        <v>0.37765297387999996</v>
      </c>
      <c r="AA2192">
        <v>32.884712</v>
      </c>
      <c r="AB2192">
        <v>-117.207443</v>
      </c>
      <c r="AC2192">
        <v>1</v>
      </c>
      <c r="AD2192" t="s">
        <v>18387</v>
      </c>
      <c r="AE2192">
        <v>9655</v>
      </c>
      <c r="AF2192" t="s">
        <v>18570</v>
      </c>
      <c r="AI2192" t="s">
        <v>18389</v>
      </c>
      <c r="AJ2192" t="s">
        <v>18390</v>
      </c>
      <c r="AK2192" t="s">
        <v>18391</v>
      </c>
      <c r="AL2192">
        <v>92121</v>
      </c>
      <c r="AM2192" t="s">
        <v>18392</v>
      </c>
      <c r="AN2192" t="s">
        <v>18393</v>
      </c>
    </row>
    <row r="2193" spans="1:40" ht="43.2" x14ac:dyDescent="0.3">
      <c r="A2193" t="s">
        <v>10619</v>
      </c>
      <c r="B2193" s="2" t="s">
        <v>15</v>
      </c>
      <c r="C2193" s="3">
        <v>40382</v>
      </c>
      <c r="D2193" t="s">
        <v>193</v>
      </c>
      <c r="E2193" t="s">
        <v>3816</v>
      </c>
      <c r="F2193" t="s">
        <v>36</v>
      </c>
      <c r="G2193" t="s">
        <v>3817</v>
      </c>
      <c r="H2193" s="2" t="s">
        <v>320</v>
      </c>
      <c r="I2193" s="2" t="s">
        <v>46</v>
      </c>
      <c r="J2193" s="1" t="s">
        <v>10620</v>
      </c>
      <c r="K2193" s="1">
        <f t="shared" si="153"/>
        <v>1</v>
      </c>
      <c r="L2193" s="1">
        <f t="shared" si="153"/>
        <v>0</v>
      </c>
      <c r="M2193" s="1">
        <f t="shared" si="153"/>
        <v>0</v>
      </c>
      <c r="N2193" s="1">
        <f t="shared" si="153"/>
        <v>0</v>
      </c>
      <c r="O2193" s="1">
        <f t="shared" si="154"/>
        <v>1</v>
      </c>
      <c r="P2193" s="1" t="s">
        <v>18346</v>
      </c>
      <c r="Q2193" s="1">
        <v>250</v>
      </c>
      <c r="R2193" s="1">
        <v>398</v>
      </c>
      <c r="S2193" s="9">
        <f t="shared" si="156"/>
        <v>250</v>
      </c>
      <c r="T2193" s="3">
        <v>44370</v>
      </c>
      <c r="U2193" s="8" t="s">
        <v>10621</v>
      </c>
      <c r="V2193" s="3">
        <v>44763</v>
      </c>
      <c r="W2193" s="8" t="s">
        <v>6626</v>
      </c>
      <c r="X2193" s="8">
        <v>11</v>
      </c>
      <c r="Y2193" s="10">
        <f t="shared" si="155"/>
        <v>2750</v>
      </c>
      <c r="Z2193" s="10">
        <f>IFERROR(INDEX(EFs!B:B,MATCH(P2193,EFs!A:A,0))*Dataset!Y2193/1000,0)</f>
        <v>2.4980805327500004</v>
      </c>
      <c r="AA2193">
        <v>32.875765999999999</v>
      </c>
      <c r="AB2193">
        <v>-117.239553</v>
      </c>
      <c r="AC2193">
        <v>0.9</v>
      </c>
      <c r="AD2193" t="s">
        <v>18387</v>
      </c>
      <c r="AE2193">
        <v>9500</v>
      </c>
      <c r="AF2193" t="s">
        <v>18451</v>
      </c>
      <c r="AG2193" t="s">
        <v>18831</v>
      </c>
      <c r="AH2193">
        <v>89</v>
      </c>
      <c r="AI2193" t="s">
        <v>18428</v>
      </c>
      <c r="AJ2193" t="s">
        <v>18390</v>
      </c>
      <c r="AK2193" t="s">
        <v>18391</v>
      </c>
      <c r="AL2193">
        <v>92093</v>
      </c>
      <c r="AM2193" t="s">
        <v>18392</v>
      </c>
      <c r="AN2193" t="s">
        <v>18393</v>
      </c>
    </row>
    <row r="2194" spans="1:40" ht="43.2" x14ac:dyDescent="0.3">
      <c r="A2194" t="s">
        <v>10622</v>
      </c>
      <c r="B2194" s="2" t="s">
        <v>15</v>
      </c>
      <c r="C2194" s="3">
        <v>40385</v>
      </c>
      <c r="D2194" t="s">
        <v>193</v>
      </c>
      <c r="E2194" t="s">
        <v>10623</v>
      </c>
      <c r="F2194" t="s">
        <v>10624</v>
      </c>
      <c r="G2194" t="s">
        <v>10625</v>
      </c>
      <c r="H2194" s="2" t="s">
        <v>781</v>
      </c>
      <c r="I2194" s="2" t="s">
        <v>782</v>
      </c>
      <c r="J2194" s="1" t="s">
        <v>10626</v>
      </c>
      <c r="K2194" s="1">
        <f t="shared" si="153"/>
        <v>1</v>
      </c>
      <c r="L2194" s="1">
        <f t="shared" si="153"/>
        <v>0</v>
      </c>
      <c r="M2194" s="1">
        <f t="shared" si="153"/>
        <v>0</v>
      </c>
      <c r="N2194" s="1">
        <f t="shared" si="153"/>
        <v>0</v>
      </c>
      <c r="O2194" s="1">
        <f t="shared" si="154"/>
        <v>1</v>
      </c>
      <c r="P2194" s="1" t="s">
        <v>18346</v>
      </c>
      <c r="Q2194" s="1">
        <v>701</v>
      </c>
      <c r="R2194" s="1">
        <v>3622</v>
      </c>
      <c r="S2194" s="9">
        <f t="shared" si="156"/>
        <v>701</v>
      </c>
      <c r="T2194" s="3">
        <v>44544</v>
      </c>
      <c r="U2194" s="8" t="s">
        <v>10627</v>
      </c>
      <c r="V2194" s="3">
        <v>44544</v>
      </c>
      <c r="W2194" s="8" t="s">
        <v>8649</v>
      </c>
      <c r="X2194" s="8">
        <v>3.3</v>
      </c>
      <c r="Y2194" s="10">
        <f t="shared" si="155"/>
        <v>2313.2999999999997</v>
      </c>
      <c r="Z2194" s="10">
        <f>IFERROR(INDEX(EFs!B:B,MATCH(P2194,EFs!A:A,0))*Dataset!Y2194/1000,0)</f>
        <v>2.1013853441492998</v>
      </c>
      <c r="AA2194">
        <v>32.897278999999997</v>
      </c>
      <c r="AB2194">
        <v>-117.201089</v>
      </c>
      <c r="AC2194">
        <v>1</v>
      </c>
      <c r="AD2194" t="s">
        <v>18387</v>
      </c>
      <c r="AE2194">
        <v>9725</v>
      </c>
      <c r="AF2194" t="s">
        <v>19014</v>
      </c>
      <c r="AI2194" t="s">
        <v>18389</v>
      </c>
      <c r="AJ2194" t="s">
        <v>18390</v>
      </c>
      <c r="AK2194" t="s">
        <v>18391</v>
      </c>
      <c r="AL2194">
        <v>92121</v>
      </c>
      <c r="AM2194" t="s">
        <v>18392</v>
      </c>
      <c r="AN2194" t="s">
        <v>18393</v>
      </c>
    </row>
    <row r="2195" spans="1:40" ht="43.2" x14ac:dyDescent="0.3">
      <c r="A2195" t="s">
        <v>10628</v>
      </c>
      <c r="B2195" s="2" t="s">
        <v>15</v>
      </c>
      <c r="C2195" s="3">
        <v>40392</v>
      </c>
      <c r="D2195" t="s">
        <v>193</v>
      </c>
      <c r="E2195" t="s">
        <v>6060</v>
      </c>
      <c r="F2195" t="s">
        <v>6061</v>
      </c>
      <c r="G2195" t="s">
        <v>6062</v>
      </c>
      <c r="H2195" s="2" t="s">
        <v>669</v>
      </c>
      <c r="I2195" s="2" t="s">
        <v>236</v>
      </c>
      <c r="J2195" s="1" t="s">
        <v>10629</v>
      </c>
      <c r="K2195" s="1">
        <f t="shared" si="153"/>
        <v>1</v>
      </c>
      <c r="L2195" s="1">
        <f t="shared" si="153"/>
        <v>0</v>
      </c>
      <c r="M2195" s="1">
        <f t="shared" si="153"/>
        <v>0</v>
      </c>
      <c r="N2195" s="1">
        <f t="shared" si="153"/>
        <v>0</v>
      </c>
      <c r="O2195" s="1">
        <f t="shared" si="154"/>
        <v>1</v>
      </c>
      <c r="P2195" s="1" t="s">
        <v>18346</v>
      </c>
      <c r="Q2195" s="1" t="s">
        <v>18355</v>
      </c>
      <c r="R2195" s="1">
        <v>2923</v>
      </c>
      <c r="S2195" s="9">
        <f t="shared" si="156"/>
        <v>2179.6811000000002</v>
      </c>
      <c r="T2195" s="3">
        <v>44561</v>
      </c>
      <c r="U2195" s="8" t="s">
        <v>10630</v>
      </c>
      <c r="V2195" s="3">
        <v>44771</v>
      </c>
      <c r="W2195" s="8" t="s">
        <v>10631</v>
      </c>
      <c r="X2195" s="8">
        <v>25</v>
      </c>
      <c r="Y2195" s="10">
        <f t="shared" si="155"/>
        <v>54492.027500000004</v>
      </c>
      <c r="Z2195" s="10">
        <f>IFERROR(INDEX(EFs!B:B,MATCH(P2195,EFs!A:A,0))*Dataset!Y2195/1000,0)</f>
        <v>49.500172031937332</v>
      </c>
      <c r="AA2195">
        <v>32.751885000000001</v>
      </c>
      <c r="AB2195">
        <v>-117.15997299999999</v>
      </c>
      <c r="AC2195">
        <v>1</v>
      </c>
      <c r="AD2195" t="s">
        <v>18387</v>
      </c>
      <c r="AE2195">
        <v>4077</v>
      </c>
      <c r="AF2195" t="s">
        <v>18544</v>
      </c>
      <c r="AI2195" t="s">
        <v>18389</v>
      </c>
      <c r="AJ2195" t="s">
        <v>18390</v>
      </c>
      <c r="AK2195" t="s">
        <v>18391</v>
      </c>
      <c r="AL2195">
        <v>92103</v>
      </c>
      <c r="AM2195" t="s">
        <v>18392</v>
      </c>
      <c r="AN2195" t="s">
        <v>18393</v>
      </c>
    </row>
    <row r="2196" spans="1:40" ht="43.2" x14ac:dyDescent="0.3">
      <c r="A2196" t="s">
        <v>10632</v>
      </c>
      <c r="B2196" s="2" t="s">
        <v>15</v>
      </c>
      <c r="C2196" s="3">
        <v>40392</v>
      </c>
      <c r="D2196" t="s">
        <v>193</v>
      </c>
      <c r="E2196" t="s">
        <v>6060</v>
      </c>
      <c r="F2196" t="s">
        <v>6061</v>
      </c>
      <c r="G2196" t="s">
        <v>6062</v>
      </c>
      <c r="H2196" s="2" t="s">
        <v>669</v>
      </c>
      <c r="I2196" s="2" t="s">
        <v>236</v>
      </c>
      <c r="J2196" s="1" t="s">
        <v>10633</v>
      </c>
      <c r="K2196" s="1">
        <f t="shared" si="153"/>
        <v>1</v>
      </c>
      <c r="L2196" s="1">
        <f t="shared" si="153"/>
        <v>0</v>
      </c>
      <c r="M2196" s="1">
        <f t="shared" si="153"/>
        <v>0</v>
      </c>
      <c r="N2196" s="1">
        <f t="shared" si="153"/>
        <v>0</v>
      </c>
      <c r="O2196" s="1">
        <f t="shared" si="154"/>
        <v>1</v>
      </c>
      <c r="P2196" s="1" t="s">
        <v>18346</v>
      </c>
      <c r="Q2196" s="1" t="s">
        <v>18355</v>
      </c>
      <c r="R2196" s="1">
        <v>2923</v>
      </c>
      <c r="S2196" s="9">
        <f t="shared" si="156"/>
        <v>2179.6811000000002</v>
      </c>
      <c r="T2196" s="3">
        <v>44561</v>
      </c>
      <c r="U2196" s="8" t="s">
        <v>10634</v>
      </c>
      <c r="V2196" s="3">
        <v>44771</v>
      </c>
      <c r="W2196" s="8" t="s">
        <v>5384</v>
      </c>
      <c r="X2196" s="8">
        <v>21.5</v>
      </c>
      <c r="Y2196" s="10">
        <f t="shared" si="155"/>
        <v>46863.143650000005</v>
      </c>
      <c r="Z2196" s="10">
        <f>IFERROR(INDEX(EFs!B:B,MATCH(P2196,EFs!A:A,0))*Dataset!Y2196/1000,0)</f>
        <v>42.570147947466111</v>
      </c>
      <c r="AA2196">
        <v>32.751885000000001</v>
      </c>
      <c r="AB2196">
        <v>-117.15997299999999</v>
      </c>
      <c r="AC2196">
        <v>1</v>
      </c>
      <c r="AD2196" t="s">
        <v>18387</v>
      </c>
      <c r="AE2196">
        <v>4077</v>
      </c>
      <c r="AF2196" t="s">
        <v>18544</v>
      </c>
      <c r="AI2196" t="s">
        <v>18389</v>
      </c>
      <c r="AJ2196" t="s">
        <v>18390</v>
      </c>
      <c r="AK2196" t="s">
        <v>18391</v>
      </c>
      <c r="AL2196">
        <v>92103</v>
      </c>
      <c r="AM2196" t="s">
        <v>18392</v>
      </c>
      <c r="AN2196" t="s">
        <v>18393</v>
      </c>
    </row>
    <row r="2197" spans="1:40" ht="43.2" x14ac:dyDescent="0.3">
      <c r="A2197" t="s">
        <v>10635</v>
      </c>
      <c r="B2197" s="2" t="s">
        <v>15</v>
      </c>
      <c r="C2197" s="3">
        <v>40400</v>
      </c>
      <c r="D2197" t="s">
        <v>193</v>
      </c>
      <c r="E2197" t="s">
        <v>9780</v>
      </c>
      <c r="F2197" t="s">
        <v>9781</v>
      </c>
      <c r="G2197" t="s">
        <v>9782</v>
      </c>
      <c r="H2197" s="2" t="s">
        <v>235</v>
      </c>
      <c r="I2197" s="2" t="s">
        <v>236</v>
      </c>
      <c r="J2197" s="1" t="s">
        <v>10636</v>
      </c>
      <c r="K2197" s="1">
        <f t="shared" si="153"/>
        <v>1</v>
      </c>
      <c r="L2197" s="1">
        <f t="shared" si="153"/>
        <v>0</v>
      </c>
      <c r="M2197" s="1">
        <f t="shared" si="153"/>
        <v>0</v>
      </c>
      <c r="N2197" s="1">
        <f t="shared" si="153"/>
        <v>0</v>
      </c>
      <c r="O2197" s="1">
        <f t="shared" si="154"/>
        <v>1</v>
      </c>
      <c r="P2197" s="1" t="s">
        <v>18346</v>
      </c>
      <c r="Q2197" s="1">
        <v>150</v>
      </c>
      <c r="R2197" s="1">
        <v>243</v>
      </c>
      <c r="S2197" s="9">
        <f t="shared" si="156"/>
        <v>150</v>
      </c>
      <c r="T2197" s="3">
        <v>44389</v>
      </c>
      <c r="U2197" s="8" t="s">
        <v>10637</v>
      </c>
      <c r="V2197" s="3">
        <v>44389</v>
      </c>
      <c r="W2197" s="8" t="s">
        <v>10638</v>
      </c>
      <c r="X2197" s="8">
        <v>2.7</v>
      </c>
      <c r="Y2197" s="10">
        <f t="shared" si="155"/>
        <v>405</v>
      </c>
      <c r="Z2197" s="10">
        <f>IFERROR(INDEX(EFs!B:B,MATCH(P2197,EFs!A:A,0))*Dataset!Y2197/1000,0)</f>
        <v>0.36789913300499999</v>
      </c>
      <c r="AA2197">
        <v>32.759762000000002</v>
      </c>
      <c r="AB2197">
        <v>-117.16827000000001</v>
      </c>
      <c r="AC2197">
        <v>0.9</v>
      </c>
      <c r="AD2197" t="s">
        <v>18387</v>
      </c>
      <c r="AE2197">
        <v>595</v>
      </c>
      <c r="AF2197" t="s">
        <v>18647</v>
      </c>
      <c r="AI2197" t="s">
        <v>18389</v>
      </c>
      <c r="AJ2197" t="s">
        <v>18390</v>
      </c>
      <c r="AK2197" t="s">
        <v>18391</v>
      </c>
      <c r="AL2197">
        <v>92108</v>
      </c>
      <c r="AM2197" t="s">
        <v>18392</v>
      </c>
      <c r="AN2197" t="s">
        <v>18393</v>
      </c>
    </row>
    <row r="2198" spans="1:40" ht="43.2" x14ac:dyDescent="0.3">
      <c r="A2198" t="s">
        <v>10639</v>
      </c>
      <c r="B2198" s="2" t="s">
        <v>15</v>
      </c>
      <c r="C2198" s="3">
        <v>40402</v>
      </c>
      <c r="D2198" t="s">
        <v>193</v>
      </c>
      <c r="E2198" t="s">
        <v>5781</v>
      </c>
      <c r="F2198" t="s">
        <v>10640</v>
      </c>
      <c r="G2198" t="s">
        <v>10641</v>
      </c>
      <c r="H2198" s="2" t="s">
        <v>154</v>
      </c>
      <c r="I2198" s="2" t="s">
        <v>155</v>
      </c>
      <c r="J2198" s="1" t="s">
        <v>10642</v>
      </c>
      <c r="K2198" s="1">
        <f t="shared" si="153"/>
        <v>1</v>
      </c>
      <c r="L2198" s="1">
        <f t="shared" si="153"/>
        <v>0</v>
      </c>
      <c r="M2198" s="1">
        <f t="shared" si="153"/>
        <v>0</v>
      </c>
      <c r="N2198" s="1">
        <f t="shared" si="153"/>
        <v>0</v>
      </c>
      <c r="O2198" s="1">
        <f t="shared" si="154"/>
        <v>1</v>
      </c>
      <c r="P2198" s="1" t="s">
        <v>18346</v>
      </c>
      <c r="Q2198" s="1">
        <v>200</v>
      </c>
      <c r="R2198" s="1">
        <v>315</v>
      </c>
      <c r="S2198" s="9">
        <f t="shared" si="156"/>
        <v>200</v>
      </c>
      <c r="T2198" s="8"/>
      <c r="U2198" s="8"/>
      <c r="V2198" s="8"/>
      <c r="W2198" s="8"/>
      <c r="X2198" s="8"/>
      <c r="Y2198" s="10">
        <f t="shared" si="155"/>
        <v>0</v>
      </c>
      <c r="Z2198" s="10">
        <f>IFERROR(INDEX(EFs!B:B,MATCH(P2198,EFs!A:A,0))*Dataset!Y2198/1000,0)</f>
        <v>0</v>
      </c>
      <c r="AA2198">
        <v>33.074869</v>
      </c>
      <c r="AB2198">
        <v>-117.118075</v>
      </c>
      <c r="AC2198">
        <v>0.7</v>
      </c>
      <c r="AD2198" t="s">
        <v>18408</v>
      </c>
      <c r="AF2198" t="s">
        <v>19334</v>
      </c>
      <c r="AI2198" t="s">
        <v>18421</v>
      </c>
      <c r="AJ2198" t="s">
        <v>18390</v>
      </c>
      <c r="AK2198" t="s">
        <v>18391</v>
      </c>
      <c r="AL2198">
        <v>92029</v>
      </c>
      <c r="AM2198" t="s">
        <v>18392</v>
      </c>
      <c r="AN2198" t="s">
        <v>18397</v>
      </c>
    </row>
    <row r="2199" spans="1:40" ht="43.2" x14ac:dyDescent="0.3">
      <c r="A2199" t="s">
        <v>10643</v>
      </c>
      <c r="B2199" s="2" t="s">
        <v>15</v>
      </c>
      <c r="C2199" s="3">
        <v>40413</v>
      </c>
      <c r="D2199" t="s">
        <v>193</v>
      </c>
      <c r="E2199" t="s">
        <v>1700</v>
      </c>
      <c r="F2199" t="s">
        <v>1701</v>
      </c>
      <c r="G2199" t="s">
        <v>10644</v>
      </c>
      <c r="H2199" s="2" t="s">
        <v>1542</v>
      </c>
      <c r="I2199" s="2" t="s">
        <v>236</v>
      </c>
      <c r="J2199" s="1" t="s">
        <v>10645</v>
      </c>
      <c r="K2199" s="1">
        <f t="shared" si="153"/>
        <v>1</v>
      </c>
      <c r="L2199" s="1">
        <f t="shared" si="153"/>
        <v>0</v>
      </c>
      <c r="M2199" s="1">
        <f t="shared" si="153"/>
        <v>0</v>
      </c>
      <c r="N2199" s="1">
        <f t="shared" si="153"/>
        <v>0</v>
      </c>
      <c r="O2199" s="1">
        <f t="shared" si="154"/>
        <v>1</v>
      </c>
      <c r="P2199" s="1" t="s">
        <v>18346</v>
      </c>
      <c r="Q2199" s="1">
        <v>1000</v>
      </c>
      <c r="R2199" s="1">
        <v>1490</v>
      </c>
      <c r="S2199" s="9">
        <f t="shared" si="156"/>
        <v>1000</v>
      </c>
      <c r="T2199" s="3">
        <v>44561</v>
      </c>
      <c r="U2199" s="8" t="s">
        <v>10646</v>
      </c>
      <c r="V2199" s="3">
        <v>44624</v>
      </c>
      <c r="W2199" s="8" t="s">
        <v>6818</v>
      </c>
      <c r="X2199" s="8">
        <v>22.8</v>
      </c>
      <c r="Y2199" s="10">
        <f t="shared" si="155"/>
        <v>22800</v>
      </c>
      <c r="Z2199" s="10">
        <f>IFERROR(INDEX(EFs!B:B,MATCH(P2199,EFs!A:A,0))*Dataset!Y2199/1000,0)</f>
        <v>20.7113585988</v>
      </c>
      <c r="AA2199">
        <v>32.843670000000003</v>
      </c>
      <c r="AB2199">
        <v>-117.172135</v>
      </c>
      <c r="AC2199">
        <v>1</v>
      </c>
      <c r="AD2199" t="s">
        <v>18387</v>
      </c>
      <c r="AE2199">
        <v>5893</v>
      </c>
      <c r="AF2199" t="s">
        <v>18627</v>
      </c>
      <c r="AI2199" t="s">
        <v>18389</v>
      </c>
      <c r="AJ2199" t="s">
        <v>18390</v>
      </c>
      <c r="AK2199" t="s">
        <v>18391</v>
      </c>
      <c r="AL2199">
        <v>92111</v>
      </c>
      <c r="AM2199" t="s">
        <v>18392</v>
      </c>
      <c r="AN2199" t="s">
        <v>18393</v>
      </c>
    </row>
    <row r="2200" spans="1:40" ht="43.2" x14ac:dyDescent="0.3">
      <c r="A2200" t="s">
        <v>10647</v>
      </c>
      <c r="B2200" s="2" t="s">
        <v>15</v>
      </c>
      <c r="C2200" s="3">
        <v>40424</v>
      </c>
      <c r="D2200" t="s">
        <v>193</v>
      </c>
      <c r="E2200" t="s">
        <v>10648</v>
      </c>
      <c r="F2200" t="s">
        <v>72</v>
      </c>
      <c r="G2200" t="s">
        <v>10649</v>
      </c>
      <c r="H2200" s="2" t="s">
        <v>97</v>
      </c>
      <c r="I2200" s="2" t="s">
        <v>98</v>
      </c>
      <c r="J2200" s="1" t="s">
        <v>10650</v>
      </c>
      <c r="K2200" s="1">
        <f t="shared" si="153"/>
        <v>1</v>
      </c>
      <c r="L2200" s="1">
        <f t="shared" si="153"/>
        <v>0</v>
      </c>
      <c r="M2200" s="1">
        <f t="shared" si="153"/>
        <v>0</v>
      </c>
      <c r="N2200" s="1">
        <f t="shared" si="153"/>
        <v>0</v>
      </c>
      <c r="O2200" s="1">
        <f t="shared" si="154"/>
        <v>1</v>
      </c>
      <c r="P2200" s="1" t="s">
        <v>18346</v>
      </c>
      <c r="Q2200" s="1">
        <v>400</v>
      </c>
      <c r="R2200" s="1">
        <v>635</v>
      </c>
      <c r="S2200" s="9">
        <f t="shared" si="156"/>
        <v>400</v>
      </c>
      <c r="T2200" s="3">
        <v>44561</v>
      </c>
      <c r="U2200" s="8" t="s">
        <v>4021</v>
      </c>
      <c r="V2200" s="3">
        <v>44743</v>
      </c>
      <c r="W2200" s="8" t="s">
        <v>1714</v>
      </c>
      <c r="X2200" s="8">
        <v>9.6999999999999993</v>
      </c>
      <c r="Y2200" s="10">
        <f t="shared" si="155"/>
        <v>3879.9999999999995</v>
      </c>
      <c r="Z2200" s="10">
        <f>IFERROR(INDEX(EFs!B:B,MATCH(P2200,EFs!A:A,0))*Dataset!Y2200/1000,0)</f>
        <v>3.5245645334799995</v>
      </c>
      <c r="AA2200">
        <v>33.216335000000001</v>
      </c>
      <c r="AB2200">
        <v>-117.287907</v>
      </c>
      <c r="AC2200">
        <v>1</v>
      </c>
      <c r="AD2200" t="s">
        <v>18387</v>
      </c>
      <c r="AE2200">
        <v>1278</v>
      </c>
      <c r="AF2200" t="s">
        <v>19335</v>
      </c>
      <c r="AI2200" t="s">
        <v>18410</v>
      </c>
      <c r="AJ2200" t="s">
        <v>18390</v>
      </c>
      <c r="AK2200" t="s">
        <v>18391</v>
      </c>
      <c r="AL2200">
        <v>92056</v>
      </c>
      <c r="AM2200" t="s">
        <v>18392</v>
      </c>
      <c r="AN2200" t="s">
        <v>18393</v>
      </c>
    </row>
    <row r="2201" spans="1:40" ht="43.2" x14ac:dyDescent="0.3">
      <c r="A2201" t="s">
        <v>10651</v>
      </c>
      <c r="B2201" s="2" t="s">
        <v>15</v>
      </c>
      <c r="C2201" s="3">
        <v>40424</v>
      </c>
      <c r="D2201" t="s">
        <v>193</v>
      </c>
      <c r="E2201" t="s">
        <v>6303</v>
      </c>
      <c r="F2201" t="s">
        <v>72</v>
      </c>
      <c r="G2201" t="s">
        <v>6304</v>
      </c>
      <c r="H2201" s="2" t="s">
        <v>235</v>
      </c>
      <c r="I2201" s="2" t="s">
        <v>236</v>
      </c>
      <c r="J2201" s="1" t="s">
        <v>10652</v>
      </c>
      <c r="K2201" s="1">
        <f t="shared" si="153"/>
        <v>1</v>
      </c>
      <c r="L2201" s="1">
        <f t="shared" si="153"/>
        <v>0</v>
      </c>
      <c r="M2201" s="1">
        <f t="shared" si="153"/>
        <v>0</v>
      </c>
      <c r="N2201" s="1">
        <f t="shared" si="153"/>
        <v>0</v>
      </c>
      <c r="O2201" s="1">
        <f t="shared" si="154"/>
        <v>1</v>
      </c>
      <c r="P2201" s="1" t="s">
        <v>18346</v>
      </c>
      <c r="Q2201" s="1" t="s">
        <v>18355</v>
      </c>
      <c r="R2201" s="1">
        <v>315</v>
      </c>
      <c r="S2201" s="9">
        <f t="shared" si="156"/>
        <v>234.8955</v>
      </c>
      <c r="T2201" s="8"/>
      <c r="U2201" s="8"/>
      <c r="V2201" s="8"/>
      <c r="W2201" s="8"/>
      <c r="X2201" s="8"/>
      <c r="Y2201" s="10">
        <f t="shared" si="155"/>
        <v>0</v>
      </c>
      <c r="Z2201" s="10">
        <f>IFERROR(INDEX(EFs!B:B,MATCH(P2201,EFs!A:A,0))*Dataset!Y2201/1000,0)</f>
        <v>0</v>
      </c>
      <c r="AA2201">
        <v>32.767325999999997</v>
      </c>
      <c r="AB2201">
        <v>-117.171584</v>
      </c>
      <c r="AC2201">
        <v>1</v>
      </c>
      <c r="AD2201" t="s">
        <v>18387</v>
      </c>
      <c r="AE2201">
        <v>1350</v>
      </c>
      <c r="AF2201" t="s">
        <v>19031</v>
      </c>
      <c r="AI2201" t="s">
        <v>18389</v>
      </c>
      <c r="AJ2201" t="s">
        <v>18390</v>
      </c>
      <c r="AK2201" t="s">
        <v>18391</v>
      </c>
      <c r="AL2201">
        <v>92108</v>
      </c>
      <c r="AM2201" t="s">
        <v>18392</v>
      </c>
      <c r="AN2201" t="s">
        <v>18393</v>
      </c>
    </row>
    <row r="2202" spans="1:40" ht="43.2" x14ac:dyDescent="0.3">
      <c r="A2202" t="s">
        <v>10653</v>
      </c>
      <c r="B2202" s="2" t="s">
        <v>15</v>
      </c>
      <c r="C2202" s="3">
        <v>40430</v>
      </c>
      <c r="D2202" t="s">
        <v>193</v>
      </c>
      <c r="E2202" t="s">
        <v>10654</v>
      </c>
      <c r="F2202" t="s">
        <v>10655</v>
      </c>
      <c r="G2202" t="s">
        <v>10656</v>
      </c>
      <c r="H2202" s="2" t="s">
        <v>957</v>
      </c>
      <c r="I2202" s="2" t="s">
        <v>139</v>
      </c>
      <c r="J2202" s="1" t="s">
        <v>10657</v>
      </c>
      <c r="K2202" s="1">
        <f t="shared" si="153"/>
        <v>1</v>
      </c>
      <c r="L2202" s="1">
        <f t="shared" si="153"/>
        <v>0</v>
      </c>
      <c r="M2202" s="1">
        <f t="shared" si="153"/>
        <v>0</v>
      </c>
      <c r="N2202" s="1">
        <f t="shared" si="153"/>
        <v>0</v>
      </c>
      <c r="O2202" s="1">
        <f t="shared" si="154"/>
        <v>1</v>
      </c>
      <c r="P2202" s="1" t="s">
        <v>18346</v>
      </c>
      <c r="Q2202" s="1" t="s">
        <v>18355</v>
      </c>
      <c r="R2202" s="1">
        <v>685</v>
      </c>
      <c r="S2202" s="9">
        <f t="shared" si="156"/>
        <v>510.80450000000002</v>
      </c>
      <c r="T2202" s="3">
        <v>44562</v>
      </c>
      <c r="U2202" s="8" t="s">
        <v>10658</v>
      </c>
      <c r="V2202" s="3">
        <v>44562</v>
      </c>
      <c r="W2202" s="8" t="s">
        <v>10659</v>
      </c>
      <c r="X2202" s="8">
        <v>3.7</v>
      </c>
      <c r="Y2202" s="10">
        <f t="shared" si="155"/>
        <v>1889.9766500000001</v>
      </c>
      <c r="Z2202" s="10">
        <f>IFERROR(INDEX(EFs!B:B,MATCH(P2202,EFs!A:A,0))*Dataset!Y2202/1000,0)</f>
        <v>1.7168414097152946</v>
      </c>
      <c r="AA2202">
        <v>32.879537999999997</v>
      </c>
      <c r="AB2202">
        <v>-117.161181</v>
      </c>
      <c r="AC2202">
        <v>1</v>
      </c>
      <c r="AD2202" t="s">
        <v>18408</v>
      </c>
      <c r="AF2202" t="s">
        <v>18538</v>
      </c>
      <c r="AI2202" t="s">
        <v>18389</v>
      </c>
      <c r="AJ2202" t="s">
        <v>18390</v>
      </c>
      <c r="AK2202" t="s">
        <v>18391</v>
      </c>
      <c r="AL2202">
        <v>92121</v>
      </c>
      <c r="AM2202" t="s">
        <v>18392</v>
      </c>
      <c r="AN2202" t="s">
        <v>18397</v>
      </c>
    </row>
    <row r="2203" spans="1:40" ht="43.2" x14ac:dyDescent="0.3">
      <c r="A2203" t="s">
        <v>10660</v>
      </c>
      <c r="B2203" s="2" t="s">
        <v>15</v>
      </c>
      <c r="C2203" s="3">
        <v>40435</v>
      </c>
      <c r="D2203" t="s">
        <v>193</v>
      </c>
      <c r="E2203" t="s">
        <v>10661</v>
      </c>
      <c r="F2203" t="s">
        <v>1187</v>
      </c>
      <c r="G2203" t="s">
        <v>10662</v>
      </c>
      <c r="H2203" s="2" t="s">
        <v>45</v>
      </c>
      <c r="I2203" s="2" t="s">
        <v>46</v>
      </c>
      <c r="J2203" s="1" t="s">
        <v>10663</v>
      </c>
      <c r="K2203" s="1">
        <f t="shared" si="153"/>
        <v>1</v>
      </c>
      <c r="L2203" s="1">
        <f t="shared" si="153"/>
        <v>0</v>
      </c>
      <c r="M2203" s="1">
        <f t="shared" si="153"/>
        <v>0</v>
      </c>
      <c r="N2203" s="1">
        <f t="shared" si="153"/>
        <v>0</v>
      </c>
      <c r="O2203" s="1">
        <f t="shared" si="154"/>
        <v>1</v>
      </c>
      <c r="P2203" s="1" t="s">
        <v>18346</v>
      </c>
      <c r="Q2203" s="1" t="s">
        <v>18355</v>
      </c>
      <c r="R2203" s="1">
        <v>80</v>
      </c>
      <c r="S2203" s="9">
        <f t="shared" si="156"/>
        <v>59.656000000000006</v>
      </c>
      <c r="T2203" s="8"/>
      <c r="U2203" s="8"/>
      <c r="V2203" s="8"/>
      <c r="W2203" s="8"/>
      <c r="X2203" s="8"/>
      <c r="Y2203" s="10">
        <f t="shared" si="155"/>
        <v>0</v>
      </c>
      <c r="Z2203" s="10">
        <f>IFERROR(INDEX(EFs!B:B,MATCH(P2203,EFs!A:A,0))*Dataset!Y2203/1000,0)</f>
        <v>0</v>
      </c>
      <c r="AA2203">
        <v>32.760942999999997</v>
      </c>
      <c r="AB2203">
        <v>-117.240915</v>
      </c>
      <c r="AC2203">
        <v>1</v>
      </c>
      <c r="AD2203" t="s">
        <v>18394</v>
      </c>
      <c r="AE2203">
        <v>2581</v>
      </c>
      <c r="AF2203" t="s">
        <v>19336</v>
      </c>
      <c r="AI2203" t="s">
        <v>18389</v>
      </c>
      <c r="AJ2203" t="s">
        <v>18390</v>
      </c>
      <c r="AK2203" t="s">
        <v>18391</v>
      </c>
      <c r="AL2203">
        <v>92109</v>
      </c>
      <c r="AM2203" t="s">
        <v>18392</v>
      </c>
      <c r="AN2203" t="s">
        <v>18397</v>
      </c>
    </row>
    <row r="2204" spans="1:40" ht="43.2" x14ac:dyDescent="0.3">
      <c r="A2204" t="s">
        <v>10664</v>
      </c>
      <c r="B2204" s="2" t="s">
        <v>15</v>
      </c>
      <c r="C2204" s="3">
        <v>40436</v>
      </c>
      <c r="D2204" t="s">
        <v>193</v>
      </c>
      <c r="E2204" t="s">
        <v>4116</v>
      </c>
      <c r="F2204" t="s">
        <v>27</v>
      </c>
      <c r="G2204" t="s">
        <v>4117</v>
      </c>
      <c r="H2204" s="2" t="s">
        <v>351</v>
      </c>
      <c r="I2204" s="2" t="s">
        <v>92</v>
      </c>
      <c r="J2204" s="1" t="s">
        <v>10665</v>
      </c>
      <c r="K2204" s="1">
        <f t="shared" si="153"/>
        <v>1</v>
      </c>
      <c r="L2204" s="1">
        <f t="shared" si="153"/>
        <v>0</v>
      </c>
      <c r="M2204" s="1">
        <f t="shared" si="153"/>
        <v>0</v>
      </c>
      <c r="N2204" s="1">
        <f t="shared" si="153"/>
        <v>0</v>
      </c>
      <c r="O2204" s="1">
        <f t="shared" si="154"/>
        <v>1</v>
      </c>
      <c r="P2204" s="1" t="s">
        <v>18346</v>
      </c>
      <c r="Q2204" s="1">
        <v>150</v>
      </c>
      <c r="R2204" s="1">
        <v>250</v>
      </c>
      <c r="S2204" s="9">
        <f t="shared" si="156"/>
        <v>150</v>
      </c>
      <c r="T2204" s="3">
        <v>44362</v>
      </c>
      <c r="U2204" s="8" t="s">
        <v>3869</v>
      </c>
      <c r="V2204" s="3">
        <v>44756</v>
      </c>
      <c r="W2204" s="8" t="s">
        <v>3551</v>
      </c>
      <c r="X2204" s="8">
        <v>15.5</v>
      </c>
      <c r="Y2204" s="10">
        <f t="shared" si="155"/>
        <v>2325</v>
      </c>
      <c r="Z2204" s="10">
        <f>IFERROR(INDEX(EFs!B:B,MATCH(P2204,EFs!A:A,0))*Dataset!Y2204/1000,0)</f>
        <v>2.1120135413250001</v>
      </c>
      <c r="AA2204">
        <v>32.675848999999999</v>
      </c>
      <c r="AB2204">
        <v>-117.173911</v>
      </c>
      <c r="AC2204">
        <v>1</v>
      </c>
      <c r="AD2204" t="s">
        <v>18387</v>
      </c>
      <c r="AE2204">
        <v>1780</v>
      </c>
      <c r="AF2204" t="s">
        <v>18457</v>
      </c>
      <c r="AI2204" t="s">
        <v>18458</v>
      </c>
      <c r="AJ2204" t="s">
        <v>18390</v>
      </c>
      <c r="AK2204" t="s">
        <v>18391</v>
      </c>
      <c r="AL2204">
        <v>92118</v>
      </c>
      <c r="AM2204" t="s">
        <v>18392</v>
      </c>
      <c r="AN2204" t="s">
        <v>18393</v>
      </c>
    </row>
    <row r="2205" spans="1:40" ht="57.6" x14ac:dyDescent="0.3">
      <c r="A2205" t="s">
        <v>10666</v>
      </c>
      <c r="B2205" s="2" t="s">
        <v>15</v>
      </c>
      <c r="C2205" s="3">
        <v>40437</v>
      </c>
      <c r="D2205" t="s">
        <v>193</v>
      </c>
      <c r="E2205" t="s">
        <v>10667</v>
      </c>
      <c r="F2205" t="s">
        <v>10668</v>
      </c>
      <c r="G2205" t="s">
        <v>10669</v>
      </c>
      <c r="H2205" s="2" t="s">
        <v>83</v>
      </c>
      <c r="I2205" s="2" t="s">
        <v>84</v>
      </c>
      <c r="J2205" s="1" t="s">
        <v>10670</v>
      </c>
      <c r="K2205" s="1">
        <f t="shared" si="153"/>
        <v>1</v>
      </c>
      <c r="L2205" s="1">
        <f t="shared" si="153"/>
        <v>0</v>
      </c>
      <c r="M2205" s="1">
        <f t="shared" si="153"/>
        <v>0</v>
      </c>
      <c r="N2205" s="1">
        <f t="shared" si="153"/>
        <v>0</v>
      </c>
      <c r="O2205" s="1">
        <f t="shared" si="154"/>
        <v>1</v>
      </c>
      <c r="P2205" s="1" t="s">
        <v>18346</v>
      </c>
      <c r="Q2205" s="1">
        <v>500</v>
      </c>
      <c r="R2205" s="1">
        <v>788</v>
      </c>
      <c r="S2205" s="9">
        <f t="shared" si="156"/>
        <v>500</v>
      </c>
      <c r="T2205" s="3">
        <v>44457</v>
      </c>
      <c r="U2205" s="8" t="s">
        <v>10671</v>
      </c>
      <c r="V2205" s="3">
        <v>44457</v>
      </c>
      <c r="W2205" s="8" t="s">
        <v>9333</v>
      </c>
      <c r="X2205" s="8">
        <v>5.3</v>
      </c>
      <c r="Y2205" s="10">
        <f t="shared" si="155"/>
        <v>2650</v>
      </c>
      <c r="Z2205" s="10">
        <f>IFERROR(INDEX(EFs!B:B,MATCH(P2205,EFs!A:A,0))*Dataset!Y2205/1000,0)</f>
        <v>2.4072412406500003</v>
      </c>
      <c r="AA2205">
        <v>32.635578000000002</v>
      </c>
      <c r="AB2205">
        <v>-117.099666</v>
      </c>
      <c r="AC2205">
        <v>1</v>
      </c>
      <c r="AD2205" t="s">
        <v>18394</v>
      </c>
      <c r="AE2205">
        <v>850</v>
      </c>
      <c r="AF2205" t="s">
        <v>19337</v>
      </c>
      <c r="AI2205" t="s">
        <v>18406</v>
      </c>
      <c r="AJ2205" t="s">
        <v>18390</v>
      </c>
      <c r="AK2205" t="s">
        <v>18391</v>
      </c>
      <c r="AL2205">
        <v>91910</v>
      </c>
      <c r="AM2205" t="s">
        <v>18392</v>
      </c>
      <c r="AN2205" t="s">
        <v>18397</v>
      </c>
    </row>
    <row r="2206" spans="1:40" ht="43.2" x14ac:dyDescent="0.3">
      <c r="A2206" t="s">
        <v>10672</v>
      </c>
      <c r="B2206" s="2" t="s">
        <v>15</v>
      </c>
      <c r="C2206" s="3">
        <v>40438</v>
      </c>
      <c r="D2206" t="s">
        <v>193</v>
      </c>
      <c r="E2206" t="s">
        <v>1160</v>
      </c>
      <c r="F2206" t="s">
        <v>1161</v>
      </c>
      <c r="G2206" t="s">
        <v>10673</v>
      </c>
      <c r="H2206" s="2" t="s">
        <v>163</v>
      </c>
      <c r="I2206" s="2" t="s">
        <v>164</v>
      </c>
      <c r="J2206" s="1" t="s">
        <v>10674</v>
      </c>
      <c r="K2206" s="1">
        <f t="shared" si="153"/>
        <v>0</v>
      </c>
      <c r="L2206" s="1">
        <f t="shared" si="153"/>
        <v>0</v>
      </c>
      <c r="M2206" s="1">
        <f t="shared" si="153"/>
        <v>0</v>
      </c>
      <c r="N2206" s="1">
        <f t="shared" si="153"/>
        <v>0</v>
      </c>
      <c r="O2206" s="1">
        <f t="shared" si="154"/>
        <v>0</v>
      </c>
      <c r="P2206" s="1" t="s">
        <v>18352</v>
      </c>
      <c r="Q2206" s="1">
        <v>80</v>
      </c>
      <c r="R2206" s="1">
        <v>99</v>
      </c>
      <c r="S2206" s="9">
        <f t="shared" si="156"/>
        <v>80</v>
      </c>
      <c r="T2206" s="8"/>
      <c r="U2206" s="8"/>
      <c r="V2206" s="8"/>
      <c r="W2206" s="8"/>
      <c r="X2206" s="8"/>
      <c r="Y2206" s="10">
        <f t="shared" si="155"/>
        <v>0</v>
      </c>
      <c r="Z2206" s="10">
        <f>IFERROR(INDEX(EFs!B:B,MATCH(P2206,EFs!A:A,0))*Dataset!Y2206/1000,0)</f>
        <v>0</v>
      </c>
      <c r="AA2206">
        <v>33.387723000000001</v>
      </c>
      <c r="AB2206">
        <v>-117.44475799999999</v>
      </c>
      <c r="AC2206">
        <v>0.5</v>
      </c>
      <c r="AD2206" t="s">
        <v>18422</v>
      </c>
      <c r="AI2206" t="s">
        <v>18423</v>
      </c>
      <c r="AJ2206" t="s">
        <v>18390</v>
      </c>
      <c r="AK2206" t="s">
        <v>18391</v>
      </c>
      <c r="AL2206">
        <v>92055</v>
      </c>
      <c r="AM2206" t="s">
        <v>18392</v>
      </c>
      <c r="AN2206" t="s">
        <v>18397</v>
      </c>
    </row>
    <row r="2207" spans="1:40" ht="43.2" x14ac:dyDescent="0.3">
      <c r="A2207" t="s">
        <v>10675</v>
      </c>
      <c r="B2207" s="2" t="s">
        <v>15</v>
      </c>
      <c r="C2207" s="3">
        <v>40438</v>
      </c>
      <c r="D2207" t="s">
        <v>193</v>
      </c>
      <c r="E2207" t="s">
        <v>10676</v>
      </c>
      <c r="F2207" t="s">
        <v>5899</v>
      </c>
      <c r="G2207" t="s">
        <v>10677</v>
      </c>
      <c r="H2207" s="2" t="s">
        <v>4142</v>
      </c>
      <c r="I2207" s="2" t="s">
        <v>62</v>
      </c>
      <c r="J2207" s="1" t="s">
        <v>10678</v>
      </c>
      <c r="K2207" s="1">
        <f t="shared" si="153"/>
        <v>1</v>
      </c>
      <c r="L2207" s="1">
        <f t="shared" si="153"/>
        <v>0</v>
      </c>
      <c r="M2207" s="1">
        <f t="shared" si="153"/>
        <v>0</v>
      </c>
      <c r="N2207" s="1">
        <f t="shared" si="153"/>
        <v>0</v>
      </c>
      <c r="O2207" s="1">
        <f t="shared" si="154"/>
        <v>1</v>
      </c>
      <c r="P2207" s="1" t="s">
        <v>18346</v>
      </c>
      <c r="Q2207" s="1">
        <v>505</v>
      </c>
      <c r="R2207" s="1">
        <v>757</v>
      </c>
      <c r="S2207" s="9">
        <f t="shared" si="156"/>
        <v>505</v>
      </c>
      <c r="T2207" s="3">
        <v>44446</v>
      </c>
      <c r="U2207" s="8" t="s">
        <v>10679</v>
      </c>
      <c r="V2207" s="3">
        <v>44792</v>
      </c>
      <c r="W2207" s="8" t="s">
        <v>10680</v>
      </c>
      <c r="X2207" s="8">
        <v>23.1</v>
      </c>
      <c r="Y2207" s="10">
        <f t="shared" si="155"/>
        <v>11665.5</v>
      </c>
      <c r="Z2207" s="10">
        <f>IFERROR(INDEX(EFs!B:B,MATCH(P2207,EFs!A:A,0))*Dataset!Y2207/1000,0)</f>
        <v>10.596857619925501</v>
      </c>
      <c r="AA2207">
        <v>32.756205000000001</v>
      </c>
      <c r="AB2207">
        <v>-117.144396</v>
      </c>
      <c r="AC2207">
        <v>1</v>
      </c>
      <c r="AD2207" t="s">
        <v>18387</v>
      </c>
      <c r="AE2207">
        <v>1940</v>
      </c>
      <c r="AF2207" t="s">
        <v>18591</v>
      </c>
      <c r="AI2207" t="s">
        <v>18389</v>
      </c>
      <c r="AJ2207" t="s">
        <v>18390</v>
      </c>
      <c r="AK2207" t="s">
        <v>18391</v>
      </c>
      <c r="AL2207">
        <v>92104</v>
      </c>
      <c r="AM2207" t="s">
        <v>18392</v>
      </c>
      <c r="AN2207" t="s">
        <v>18393</v>
      </c>
    </row>
    <row r="2208" spans="1:40" ht="57.6" x14ac:dyDescent="0.3">
      <c r="A2208" t="s">
        <v>10681</v>
      </c>
      <c r="B2208" s="2" t="s">
        <v>15</v>
      </c>
      <c r="C2208" s="3">
        <v>40444</v>
      </c>
      <c r="D2208" t="s">
        <v>193</v>
      </c>
      <c r="E2208" t="s">
        <v>10682</v>
      </c>
      <c r="F2208" t="s">
        <v>10683</v>
      </c>
      <c r="G2208" t="s">
        <v>10684</v>
      </c>
      <c r="H2208" s="2" t="s">
        <v>781</v>
      </c>
      <c r="I2208" s="2" t="s">
        <v>782</v>
      </c>
      <c r="J2208" s="1" t="s">
        <v>10685</v>
      </c>
      <c r="K2208" s="1">
        <f t="shared" si="153"/>
        <v>1</v>
      </c>
      <c r="L2208" s="1">
        <f t="shared" si="153"/>
        <v>0</v>
      </c>
      <c r="M2208" s="1">
        <f t="shared" si="153"/>
        <v>0</v>
      </c>
      <c r="N2208" s="1">
        <f t="shared" si="153"/>
        <v>0</v>
      </c>
      <c r="O2208" s="1">
        <f t="shared" si="154"/>
        <v>1</v>
      </c>
      <c r="P2208" s="1" t="s">
        <v>18346</v>
      </c>
      <c r="Q2208" s="1">
        <v>300</v>
      </c>
      <c r="R2208" s="1">
        <v>685</v>
      </c>
      <c r="S2208" s="9">
        <f t="shared" si="156"/>
        <v>300</v>
      </c>
      <c r="T2208" s="3">
        <v>44497</v>
      </c>
      <c r="U2208" s="8" t="s">
        <v>439</v>
      </c>
      <c r="V2208" s="3">
        <v>44497</v>
      </c>
      <c r="W2208" s="8" t="s">
        <v>439</v>
      </c>
      <c r="X2208" s="8">
        <v>0</v>
      </c>
      <c r="Y2208" s="10">
        <f t="shared" si="155"/>
        <v>0</v>
      </c>
      <c r="Z2208" s="10">
        <f>IFERROR(INDEX(EFs!B:B,MATCH(P2208,EFs!A:A,0))*Dataset!Y2208/1000,0)</f>
        <v>0</v>
      </c>
      <c r="AA2208">
        <v>32.906942000000001</v>
      </c>
      <c r="AB2208">
        <v>-117.189499</v>
      </c>
      <c r="AC2208">
        <v>1</v>
      </c>
      <c r="AD2208" t="s">
        <v>18387</v>
      </c>
      <c r="AE2208">
        <v>10398</v>
      </c>
      <c r="AF2208" t="s">
        <v>18804</v>
      </c>
      <c r="AI2208" t="s">
        <v>18389</v>
      </c>
      <c r="AJ2208" t="s">
        <v>18390</v>
      </c>
      <c r="AK2208" t="s">
        <v>18391</v>
      </c>
      <c r="AL2208">
        <v>92121</v>
      </c>
      <c r="AM2208" t="s">
        <v>18392</v>
      </c>
      <c r="AN2208" t="s">
        <v>18407</v>
      </c>
    </row>
    <row r="2209" spans="1:40" ht="57.6" x14ac:dyDescent="0.3">
      <c r="A2209" t="s">
        <v>10686</v>
      </c>
      <c r="B2209" s="2" t="s">
        <v>15</v>
      </c>
      <c r="C2209" s="3">
        <v>40445</v>
      </c>
      <c r="D2209" t="s">
        <v>193</v>
      </c>
      <c r="E2209" t="s">
        <v>10687</v>
      </c>
      <c r="F2209" t="s">
        <v>10688</v>
      </c>
      <c r="G2209" t="s">
        <v>10689</v>
      </c>
      <c r="H2209" s="2" t="s">
        <v>1436</v>
      </c>
      <c r="I2209" s="2" t="s">
        <v>98</v>
      </c>
      <c r="J2209" s="1" t="s">
        <v>10690</v>
      </c>
      <c r="K2209" s="1">
        <f t="shared" si="153"/>
        <v>1</v>
      </c>
      <c r="L2209" s="1">
        <f t="shared" si="153"/>
        <v>0</v>
      </c>
      <c r="M2209" s="1">
        <f t="shared" si="153"/>
        <v>0</v>
      </c>
      <c r="N2209" s="1">
        <f t="shared" si="153"/>
        <v>0</v>
      </c>
      <c r="O2209" s="1">
        <f t="shared" si="154"/>
        <v>1</v>
      </c>
      <c r="P2209" s="1" t="s">
        <v>18346</v>
      </c>
      <c r="Q2209" s="1">
        <v>275</v>
      </c>
      <c r="R2209" s="1">
        <v>422</v>
      </c>
      <c r="S2209" s="9">
        <f t="shared" si="156"/>
        <v>275</v>
      </c>
      <c r="T2209" s="8"/>
      <c r="U2209" s="8"/>
      <c r="V2209" s="8"/>
      <c r="W2209" s="8"/>
      <c r="X2209" s="8"/>
      <c r="Y2209" s="10">
        <f t="shared" si="155"/>
        <v>0</v>
      </c>
      <c r="Z2209" s="10">
        <f>IFERROR(INDEX(EFs!B:B,MATCH(P2209,EFs!A:A,0))*Dataset!Y2209/1000,0)</f>
        <v>0</v>
      </c>
      <c r="AA2209">
        <v>33.133738000000001</v>
      </c>
      <c r="AB2209">
        <v>-117.282506</v>
      </c>
      <c r="AC2209">
        <v>1</v>
      </c>
      <c r="AD2209" t="s">
        <v>18387</v>
      </c>
      <c r="AE2209">
        <v>2131</v>
      </c>
      <c r="AF2209" t="s">
        <v>18545</v>
      </c>
      <c r="AI2209" t="s">
        <v>18509</v>
      </c>
      <c r="AJ2209" t="s">
        <v>18390</v>
      </c>
      <c r="AK2209" t="s">
        <v>18391</v>
      </c>
      <c r="AL2209">
        <v>92008</v>
      </c>
      <c r="AM2209" t="s">
        <v>18392</v>
      </c>
      <c r="AN2209" t="s">
        <v>18393</v>
      </c>
    </row>
    <row r="2210" spans="1:40" ht="43.2" x14ac:dyDescent="0.3">
      <c r="A2210" t="s">
        <v>10691</v>
      </c>
      <c r="B2210" s="2" t="s">
        <v>15</v>
      </c>
      <c r="C2210" s="3">
        <v>40445</v>
      </c>
      <c r="D2210" t="s">
        <v>193</v>
      </c>
      <c r="E2210" t="s">
        <v>1444</v>
      </c>
      <c r="F2210" t="s">
        <v>1445</v>
      </c>
      <c r="G2210" t="s">
        <v>1446</v>
      </c>
      <c r="H2210" s="2" t="s">
        <v>106</v>
      </c>
      <c r="I2210" s="2" t="s">
        <v>107</v>
      </c>
      <c r="J2210" s="1" t="s">
        <v>10692</v>
      </c>
      <c r="K2210" s="1">
        <f t="shared" si="153"/>
        <v>1</v>
      </c>
      <c r="L2210" s="1">
        <f t="shared" si="153"/>
        <v>0</v>
      </c>
      <c r="M2210" s="1">
        <f t="shared" si="153"/>
        <v>0</v>
      </c>
      <c r="N2210" s="1">
        <f t="shared" si="153"/>
        <v>0</v>
      </c>
      <c r="O2210" s="1">
        <f t="shared" si="154"/>
        <v>1</v>
      </c>
      <c r="P2210" s="1" t="s">
        <v>18346</v>
      </c>
      <c r="Q2210" s="1">
        <v>2000</v>
      </c>
      <c r="R2210" s="1">
        <v>2922</v>
      </c>
      <c r="S2210" s="9">
        <f t="shared" si="156"/>
        <v>2000</v>
      </c>
      <c r="T2210" s="8"/>
      <c r="U2210" s="8"/>
      <c r="V2210" s="8"/>
      <c r="W2210" s="8"/>
      <c r="X2210" s="8"/>
      <c r="Y2210" s="10">
        <f t="shared" si="155"/>
        <v>0</v>
      </c>
      <c r="Z2210" s="10">
        <f>IFERROR(INDEX(EFs!B:B,MATCH(P2210,EFs!A:A,0))*Dataset!Y2210/1000,0)</f>
        <v>0</v>
      </c>
      <c r="AA2210">
        <v>32.833888000000002</v>
      </c>
      <c r="AB2210">
        <v>-117.130578</v>
      </c>
      <c r="AC2210">
        <v>1</v>
      </c>
      <c r="AD2210" t="s">
        <v>18394</v>
      </c>
      <c r="AE2210">
        <v>5555</v>
      </c>
      <c r="AF2210" t="s">
        <v>18581</v>
      </c>
      <c r="AG2210" t="s">
        <v>18582</v>
      </c>
      <c r="AH2210">
        <v>10</v>
      </c>
      <c r="AI2210" t="s">
        <v>18389</v>
      </c>
      <c r="AJ2210" t="s">
        <v>18390</v>
      </c>
      <c r="AK2210" t="s">
        <v>18391</v>
      </c>
      <c r="AL2210">
        <v>92123</v>
      </c>
      <c r="AM2210" t="s">
        <v>18392</v>
      </c>
      <c r="AN2210" t="s">
        <v>18397</v>
      </c>
    </row>
    <row r="2211" spans="1:40" ht="43.2" x14ac:dyDescent="0.3">
      <c r="A2211" t="s">
        <v>10693</v>
      </c>
      <c r="B2211" s="2" t="s">
        <v>15</v>
      </c>
      <c r="C2211" s="3">
        <v>40452</v>
      </c>
      <c r="D2211" t="s">
        <v>193</v>
      </c>
      <c r="E2211" t="s">
        <v>10694</v>
      </c>
      <c r="F2211" t="s">
        <v>5509</v>
      </c>
      <c r="G2211" t="s">
        <v>10695</v>
      </c>
      <c r="H2211" s="2" t="s">
        <v>19</v>
      </c>
      <c r="I2211" s="2" t="s">
        <v>20</v>
      </c>
      <c r="J2211" s="1" t="s">
        <v>10696</v>
      </c>
      <c r="K2211" s="1">
        <f t="shared" si="153"/>
        <v>1</v>
      </c>
      <c r="L2211" s="1">
        <f t="shared" si="153"/>
        <v>0</v>
      </c>
      <c r="M2211" s="1">
        <f t="shared" si="153"/>
        <v>0</v>
      </c>
      <c r="N2211" s="1">
        <f t="shared" si="153"/>
        <v>0</v>
      </c>
      <c r="O2211" s="1">
        <f t="shared" si="154"/>
        <v>1</v>
      </c>
      <c r="P2211" s="1" t="s">
        <v>18346</v>
      </c>
      <c r="Q2211" s="1">
        <v>568</v>
      </c>
      <c r="R2211" s="1">
        <v>762</v>
      </c>
      <c r="S2211" s="9">
        <f t="shared" si="156"/>
        <v>568</v>
      </c>
      <c r="T2211" s="3">
        <v>44418</v>
      </c>
      <c r="U2211" s="8" t="s">
        <v>6571</v>
      </c>
      <c r="V2211" s="3">
        <v>44418</v>
      </c>
      <c r="W2211" s="8" t="s">
        <v>10697</v>
      </c>
      <c r="X2211" s="8">
        <v>5.6</v>
      </c>
      <c r="Y2211" s="10">
        <f t="shared" si="155"/>
        <v>3180.7999999999997</v>
      </c>
      <c r="Z2211" s="10">
        <f>IFERROR(INDEX(EFs!B:B,MATCH(P2211,EFs!A:A,0))*Dataset!Y2211/1000,0)</f>
        <v>2.8894162031167996</v>
      </c>
      <c r="AA2211">
        <v>32.729142000000003</v>
      </c>
      <c r="AB2211">
        <v>-117.209051</v>
      </c>
      <c r="AC2211">
        <v>1</v>
      </c>
      <c r="AD2211" t="s">
        <v>18394</v>
      </c>
      <c r="AE2211">
        <v>4077</v>
      </c>
      <c r="AF2211" t="s">
        <v>18598</v>
      </c>
      <c r="AI2211" t="s">
        <v>18389</v>
      </c>
      <c r="AJ2211" t="s">
        <v>18390</v>
      </c>
      <c r="AK2211" t="s">
        <v>18391</v>
      </c>
      <c r="AL2211">
        <v>92101</v>
      </c>
      <c r="AM2211" t="s">
        <v>18392</v>
      </c>
      <c r="AN2211" t="s">
        <v>18397</v>
      </c>
    </row>
    <row r="2212" spans="1:40" ht="57.6" x14ac:dyDescent="0.3">
      <c r="A2212" t="s">
        <v>10698</v>
      </c>
      <c r="B2212" s="2" t="s">
        <v>15</v>
      </c>
      <c r="C2212" s="3">
        <v>40464</v>
      </c>
      <c r="D2212" t="s">
        <v>193</v>
      </c>
      <c r="E2212" t="s">
        <v>10699</v>
      </c>
      <c r="F2212" t="s">
        <v>6891</v>
      </c>
      <c r="G2212" t="s">
        <v>10700</v>
      </c>
      <c r="H2212" s="2" t="s">
        <v>966</v>
      </c>
      <c r="I2212" s="2" t="s">
        <v>328</v>
      </c>
      <c r="J2212" s="1" t="s">
        <v>10701</v>
      </c>
      <c r="K2212" s="1">
        <f t="shared" si="153"/>
        <v>1</v>
      </c>
      <c r="L2212" s="1">
        <f t="shared" si="153"/>
        <v>0</v>
      </c>
      <c r="M2212" s="1">
        <f t="shared" si="153"/>
        <v>0</v>
      </c>
      <c r="N2212" s="1">
        <f t="shared" si="153"/>
        <v>0</v>
      </c>
      <c r="O2212" s="1">
        <f t="shared" si="154"/>
        <v>1</v>
      </c>
      <c r="P2212" s="1" t="s">
        <v>18346</v>
      </c>
      <c r="Q2212" s="1">
        <v>60</v>
      </c>
      <c r="R2212" s="1">
        <v>80</v>
      </c>
      <c r="S2212" s="9">
        <f t="shared" si="156"/>
        <v>60</v>
      </c>
      <c r="T2212" s="8"/>
      <c r="U2212" s="8"/>
      <c r="V2212" s="8"/>
      <c r="W2212" s="8"/>
      <c r="X2212" s="8"/>
      <c r="Y2212" s="10">
        <f t="shared" si="155"/>
        <v>0</v>
      </c>
      <c r="Z2212" s="10">
        <f>IFERROR(INDEX(EFs!B:B,MATCH(P2212,EFs!A:A,0))*Dataset!Y2212/1000,0)</f>
        <v>0</v>
      </c>
      <c r="AA2212">
        <v>32.705177999999997</v>
      </c>
      <c r="AB2212">
        <v>-116.868666</v>
      </c>
      <c r="AC2212">
        <v>1</v>
      </c>
      <c r="AD2212" t="s">
        <v>18387</v>
      </c>
      <c r="AE2212">
        <v>14024</v>
      </c>
      <c r="AF2212" t="s">
        <v>19338</v>
      </c>
      <c r="AI2212" t="s">
        <v>18540</v>
      </c>
      <c r="AJ2212" t="s">
        <v>18390</v>
      </c>
      <c r="AK2212" t="s">
        <v>18391</v>
      </c>
      <c r="AL2212">
        <v>91935</v>
      </c>
      <c r="AM2212" t="s">
        <v>18392</v>
      </c>
      <c r="AN2212" t="s">
        <v>18393</v>
      </c>
    </row>
    <row r="2213" spans="1:40" ht="43.2" x14ac:dyDescent="0.3">
      <c r="A2213" t="s">
        <v>10702</v>
      </c>
      <c r="B2213" s="2" t="s">
        <v>15</v>
      </c>
      <c r="C2213" s="3">
        <v>40465</v>
      </c>
      <c r="D2213" t="s">
        <v>193</v>
      </c>
      <c r="E2213" t="s">
        <v>8659</v>
      </c>
      <c r="F2213" t="s">
        <v>8660</v>
      </c>
      <c r="G2213" t="s">
        <v>8661</v>
      </c>
      <c r="H2213" s="2" t="s">
        <v>949</v>
      </c>
      <c r="I2213" s="2" t="s">
        <v>75</v>
      </c>
      <c r="J2213" s="1" t="s">
        <v>10703</v>
      </c>
      <c r="K2213" s="1">
        <f t="shared" si="153"/>
        <v>1</v>
      </c>
      <c r="L2213" s="1">
        <f t="shared" si="153"/>
        <v>0</v>
      </c>
      <c r="M2213" s="1">
        <f t="shared" si="153"/>
        <v>0</v>
      </c>
      <c r="N2213" s="1">
        <f t="shared" si="153"/>
        <v>0</v>
      </c>
      <c r="O2213" s="1">
        <f t="shared" si="154"/>
        <v>1</v>
      </c>
      <c r="P2213" s="1" t="s">
        <v>18346</v>
      </c>
      <c r="Q2213" s="1">
        <v>280</v>
      </c>
      <c r="R2213" s="1">
        <v>1881</v>
      </c>
      <c r="S2213" s="9">
        <f t="shared" si="156"/>
        <v>280</v>
      </c>
      <c r="T2213" s="3">
        <v>44562</v>
      </c>
      <c r="U2213" s="8" t="s">
        <v>3114</v>
      </c>
      <c r="V2213" s="3">
        <v>44562</v>
      </c>
      <c r="W2213" s="8" t="s">
        <v>3814</v>
      </c>
      <c r="X2213" s="8">
        <v>5.5</v>
      </c>
      <c r="Y2213" s="10">
        <f t="shared" si="155"/>
        <v>1540</v>
      </c>
      <c r="Z2213" s="10">
        <f>IFERROR(INDEX(EFs!B:B,MATCH(P2213,EFs!A:A,0))*Dataset!Y2213/1000,0)</f>
        <v>1.3989250983399999</v>
      </c>
      <c r="AA2213">
        <v>33.121819000000002</v>
      </c>
      <c r="AB2213">
        <v>-117.266937</v>
      </c>
      <c r="AC2213">
        <v>1</v>
      </c>
      <c r="AD2213" t="s">
        <v>18394</v>
      </c>
      <c r="AE2213">
        <v>6161</v>
      </c>
      <c r="AF2213" t="s">
        <v>18484</v>
      </c>
      <c r="AI2213" t="s">
        <v>18509</v>
      </c>
      <c r="AJ2213" t="s">
        <v>18390</v>
      </c>
      <c r="AK2213" t="s">
        <v>18391</v>
      </c>
      <c r="AL2213">
        <v>92009</v>
      </c>
      <c r="AM2213" t="s">
        <v>18392</v>
      </c>
      <c r="AN2213" t="s">
        <v>18397</v>
      </c>
    </row>
    <row r="2214" spans="1:40" ht="43.2" x14ac:dyDescent="0.3">
      <c r="A2214" t="s">
        <v>10704</v>
      </c>
      <c r="B2214" s="2" t="s">
        <v>15</v>
      </c>
      <c r="C2214" s="3">
        <v>40465</v>
      </c>
      <c r="D2214" t="s">
        <v>193</v>
      </c>
      <c r="E2214" t="s">
        <v>167</v>
      </c>
      <c r="F2214" t="s">
        <v>161</v>
      </c>
      <c r="G2214" t="s">
        <v>10705</v>
      </c>
      <c r="H2214" s="2" t="s">
        <v>163</v>
      </c>
      <c r="I2214" s="2" t="s">
        <v>164</v>
      </c>
      <c r="J2214" s="1" t="s">
        <v>10706</v>
      </c>
      <c r="K2214" s="1">
        <f t="shared" si="153"/>
        <v>1</v>
      </c>
      <c r="L2214" s="1">
        <f t="shared" si="153"/>
        <v>0</v>
      </c>
      <c r="M2214" s="1">
        <f t="shared" si="153"/>
        <v>0</v>
      </c>
      <c r="N2214" s="1">
        <f t="shared" si="153"/>
        <v>0</v>
      </c>
      <c r="O2214" s="1">
        <f t="shared" si="154"/>
        <v>1</v>
      </c>
      <c r="P2214" s="1" t="s">
        <v>18346</v>
      </c>
      <c r="Q2214" s="1">
        <v>250</v>
      </c>
      <c r="R2214" s="1">
        <v>389</v>
      </c>
      <c r="S2214" s="9">
        <f t="shared" si="156"/>
        <v>250</v>
      </c>
      <c r="T2214" s="8"/>
      <c r="U2214" s="8"/>
      <c r="V2214" s="8"/>
      <c r="W2214" s="8"/>
      <c r="X2214" s="8"/>
      <c r="Y2214" s="10">
        <f t="shared" si="155"/>
        <v>0</v>
      </c>
      <c r="Z2214" s="10">
        <f>IFERROR(INDEX(EFs!B:B,MATCH(P2214,EFs!A:A,0))*Dataset!Y2214/1000,0)</f>
        <v>0</v>
      </c>
      <c r="AA2214">
        <v>33.387723000000001</v>
      </c>
      <c r="AB2214">
        <v>-117.44475799999999</v>
      </c>
      <c r="AC2214">
        <v>0.5</v>
      </c>
      <c r="AD2214" t="s">
        <v>18422</v>
      </c>
      <c r="AI2214" t="s">
        <v>18423</v>
      </c>
      <c r="AJ2214" t="s">
        <v>18390</v>
      </c>
      <c r="AK2214" t="s">
        <v>18391</v>
      </c>
      <c r="AL2214">
        <v>92055</v>
      </c>
      <c r="AM2214" t="s">
        <v>18392</v>
      </c>
      <c r="AN2214" t="s">
        <v>18397</v>
      </c>
    </row>
    <row r="2215" spans="1:40" ht="57.6" x14ac:dyDescent="0.3">
      <c r="A2215" t="s">
        <v>10707</v>
      </c>
      <c r="B2215" s="2" t="s">
        <v>15</v>
      </c>
      <c r="C2215" s="3">
        <v>40466</v>
      </c>
      <c r="D2215" t="s">
        <v>193</v>
      </c>
      <c r="E2215" t="s">
        <v>852</v>
      </c>
      <c r="F2215" t="s">
        <v>853</v>
      </c>
      <c r="G2215" t="s">
        <v>10708</v>
      </c>
      <c r="H2215" s="2" t="s">
        <v>966</v>
      </c>
      <c r="I2215" s="2" t="s">
        <v>328</v>
      </c>
      <c r="J2215" s="1" t="s">
        <v>10709</v>
      </c>
      <c r="K2215" s="1">
        <f t="shared" si="153"/>
        <v>1</v>
      </c>
      <c r="L2215" s="1">
        <f t="shared" si="153"/>
        <v>0</v>
      </c>
      <c r="M2215" s="1">
        <f t="shared" si="153"/>
        <v>0</v>
      </c>
      <c r="N2215" s="1">
        <f t="shared" si="153"/>
        <v>0</v>
      </c>
      <c r="O2215" s="1">
        <f t="shared" si="154"/>
        <v>1</v>
      </c>
      <c r="P2215" s="1" t="s">
        <v>18346</v>
      </c>
      <c r="Q2215" s="1">
        <v>180</v>
      </c>
      <c r="R2215" s="1">
        <v>92</v>
      </c>
      <c r="S2215" s="9">
        <f t="shared" si="156"/>
        <v>180</v>
      </c>
      <c r="T2215" s="3">
        <v>44650</v>
      </c>
      <c r="U2215" s="8" t="s">
        <v>3929</v>
      </c>
      <c r="V2215" s="3">
        <v>44650</v>
      </c>
      <c r="W2215" s="8" t="s">
        <v>10710</v>
      </c>
      <c r="X2215" s="8">
        <v>2.2999999999999998</v>
      </c>
      <c r="Y2215" s="10">
        <f t="shared" si="155"/>
        <v>413.99999999999994</v>
      </c>
      <c r="Z2215" s="10">
        <f>IFERROR(INDEX(EFs!B:B,MATCH(P2215,EFs!A:A,0))*Dataset!Y2215/1000,0)</f>
        <v>0.37607466929399991</v>
      </c>
      <c r="AA2215">
        <v>32.728734000000003</v>
      </c>
      <c r="AB2215">
        <v>-116.863062</v>
      </c>
      <c r="AC2215">
        <v>1</v>
      </c>
      <c r="AD2215" t="s">
        <v>18387</v>
      </c>
      <c r="AE2215">
        <v>14303</v>
      </c>
      <c r="AF2215" t="s">
        <v>19035</v>
      </c>
      <c r="AI2215" t="s">
        <v>18540</v>
      </c>
      <c r="AJ2215" t="s">
        <v>18390</v>
      </c>
      <c r="AK2215" t="s">
        <v>18391</v>
      </c>
      <c r="AL2215">
        <v>91935</v>
      </c>
      <c r="AM2215" t="s">
        <v>18392</v>
      </c>
      <c r="AN2215" t="s">
        <v>18393</v>
      </c>
    </row>
    <row r="2216" spans="1:40" ht="43.2" x14ac:dyDescent="0.3">
      <c r="A2216" t="s">
        <v>10711</v>
      </c>
      <c r="B2216" s="2" t="s">
        <v>15</v>
      </c>
      <c r="C2216" s="3">
        <v>40466</v>
      </c>
      <c r="D2216" t="s">
        <v>193</v>
      </c>
      <c r="E2216" t="s">
        <v>10712</v>
      </c>
      <c r="G2216" t="s">
        <v>10713</v>
      </c>
      <c r="H2216" s="2" t="s">
        <v>217</v>
      </c>
      <c r="I2216" s="2" t="s">
        <v>218</v>
      </c>
      <c r="J2216" s="1" t="s">
        <v>10714</v>
      </c>
      <c r="K2216" s="1">
        <f t="shared" si="153"/>
        <v>1</v>
      </c>
      <c r="L2216" s="1">
        <f t="shared" si="153"/>
        <v>0</v>
      </c>
      <c r="M2216" s="1">
        <f t="shared" si="153"/>
        <v>0</v>
      </c>
      <c r="N2216" s="1">
        <f t="shared" si="153"/>
        <v>0</v>
      </c>
      <c r="O2216" s="1">
        <f t="shared" si="154"/>
        <v>1</v>
      </c>
      <c r="P2216" s="1" t="s">
        <v>18346</v>
      </c>
      <c r="Q2216" s="1">
        <v>405</v>
      </c>
      <c r="R2216" s="1">
        <v>685</v>
      </c>
      <c r="S2216" s="9">
        <f t="shared" si="156"/>
        <v>405</v>
      </c>
      <c r="T2216" s="3">
        <v>44396</v>
      </c>
      <c r="U2216" s="8" t="s">
        <v>10715</v>
      </c>
      <c r="V2216" s="3">
        <v>44396</v>
      </c>
      <c r="W2216" s="8" t="s">
        <v>10716</v>
      </c>
      <c r="X2216" s="8">
        <v>6</v>
      </c>
      <c r="Y2216" s="10">
        <f t="shared" si="155"/>
        <v>2430</v>
      </c>
      <c r="Z2216" s="10">
        <f>IFERROR(INDEX(EFs!B:B,MATCH(P2216,EFs!A:A,0))*Dataset!Y2216/1000,0)</f>
        <v>2.2073947980300002</v>
      </c>
      <c r="AA2216">
        <v>32.724102999999999</v>
      </c>
      <c r="AB2216">
        <v>-117.170912</v>
      </c>
      <c r="AC2216">
        <v>0.5</v>
      </c>
      <c r="AD2216" t="s">
        <v>18422</v>
      </c>
      <c r="AI2216" t="s">
        <v>18389</v>
      </c>
      <c r="AJ2216" t="s">
        <v>18390</v>
      </c>
      <c r="AK2216" t="s">
        <v>18391</v>
      </c>
      <c r="AL2216">
        <v>92101</v>
      </c>
      <c r="AM2216" t="s">
        <v>18392</v>
      </c>
      <c r="AN2216" t="s">
        <v>18397</v>
      </c>
    </row>
    <row r="2217" spans="1:40" ht="43.2" x14ac:dyDescent="0.3">
      <c r="A2217" t="s">
        <v>10717</v>
      </c>
      <c r="B2217" s="2" t="s">
        <v>15</v>
      </c>
      <c r="C2217" s="3">
        <v>40476</v>
      </c>
      <c r="D2217" t="s">
        <v>193</v>
      </c>
      <c r="E2217" t="s">
        <v>1160</v>
      </c>
      <c r="F2217" t="s">
        <v>1161</v>
      </c>
      <c r="G2217" t="s">
        <v>190</v>
      </c>
      <c r="H2217" s="2" t="s">
        <v>163</v>
      </c>
      <c r="I2217" s="2" t="s">
        <v>164</v>
      </c>
      <c r="J2217" s="1" t="s">
        <v>10718</v>
      </c>
      <c r="K2217" s="1">
        <f t="shared" si="153"/>
        <v>1</v>
      </c>
      <c r="L2217" s="1">
        <f t="shared" si="153"/>
        <v>0</v>
      </c>
      <c r="M2217" s="1">
        <f t="shared" si="153"/>
        <v>0</v>
      </c>
      <c r="N2217" s="1">
        <f t="shared" si="153"/>
        <v>0</v>
      </c>
      <c r="O2217" s="1">
        <f t="shared" si="154"/>
        <v>1</v>
      </c>
      <c r="P2217" s="1" t="s">
        <v>18346</v>
      </c>
      <c r="Q2217" s="1">
        <v>50</v>
      </c>
      <c r="R2217" s="1">
        <v>80</v>
      </c>
      <c r="S2217" s="9">
        <f t="shared" si="156"/>
        <v>50</v>
      </c>
      <c r="T2217" s="8"/>
      <c r="U2217" s="8"/>
      <c r="V2217" s="8"/>
      <c r="W2217" s="8"/>
      <c r="X2217" s="8"/>
      <c r="Y2217" s="10">
        <f t="shared" si="155"/>
        <v>0</v>
      </c>
      <c r="Z2217" s="10">
        <f>IFERROR(INDEX(EFs!B:B,MATCH(P2217,EFs!A:A,0))*Dataset!Y2217/1000,0)</f>
        <v>0</v>
      </c>
      <c r="AA2217">
        <v>33.387723000000001</v>
      </c>
      <c r="AB2217">
        <v>-117.44475799999999</v>
      </c>
      <c r="AC2217">
        <v>1</v>
      </c>
      <c r="AD2217" t="s">
        <v>18422</v>
      </c>
      <c r="AI2217" t="s">
        <v>18423</v>
      </c>
      <c r="AJ2217" t="s">
        <v>18390</v>
      </c>
      <c r="AK2217" t="s">
        <v>18391</v>
      </c>
      <c r="AL2217">
        <v>92055</v>
      </c>
      <c r="AM2217" t="s">
        <v>18392</v>
      </c>
      <c r="AN2217" t="s">
        <v>18397</v>
      </c>
    </row>
    <row r="2218" spans="1:40" ht="43.2" x14ac:dyDescent="0.3">
      <c r="A2218" t="s">
        <v>10719</v>
      </c>
      <c r="B2218" s="2" t="s">
        <v>15</v>
      </c>
      <c r="C2218" s="3">
        <v>40483</v>
      </c>
      <c r="D2218" t="s">
        <v>193</v>
      </c>
      <c r="E2218" t="s">
        <v>9737</v>
      </c>
      <c r="G2218" t="s">
        <v>10720</v>
      </c>
      <c r="H2218" s="2" t="s">
        <v>163</v>
      </c>
      <c r="I2218" s="2" t="s">
        <v>164</v>
      </c>
      <c r="J2218" s="1" t="s">
        <v>10721</v>
      </c>
      <c r="K2218" s="1">
        <f t="shared" si="153"/>
        <v>1</v>
      </c>
      <c r="L2218" s="1">
        <f t="shared" si="153"/>
        <v>0</v>
      </c>
      <c r="M2218" s="1">
        <f t="shared" si="153"/>
        <v>0</v>
      </c>
      <c r="N2218" s="1">
        <f t="shared" si="153"/>
        <v>0</v>
      </c>
      <c r="O2218" s="1">
        <f t="shared" si="154"/>
        <v>1</v>
      </c>
      <c r="P2218" s="1" t="s">
        <v>18346</v>
      </c>
      <c r="Q2218" s="1">
        <v>186</v>
      </c>
      <c r="R2218" s="1">
        <v>250</v>
      </c>
      <c r="S2218" s="9">
        <f t="shared" si="156"/>
        <v>186</v>
      </c>
      <c r="T2218" s="8"/>
      <c r="U2218" s="8"/>
      <c r="V2218" s="8"/>
      <c r="W2218" s="8"/>
      <c r="X2218" s="8"/>
      <c r="Y2218" s="10">
        <f t="shared" si="155"/>
        <v>0</v>
      </c>
      <c r="Z2218" s="10">
        <f>IFERROR(INDEX(EFs!B:B,MATCH(P2218,EFs!A:A,0))*Dataset!Y2218/1000,0)</f>
        <v>0</v>
      </c>
      <c r="AA2218">
        <v>33.387723000000001</v>
      </c>
      <c r="AB2218">
        <v>-117.44475799999999</v>
      </c>
      <c r="AC2218">
        <v>0.5</v>
      </c>
      <c r="AD2218" t="s">
        <v>18422</v>
      </c>
      <c r="AI2218" t="s">
        <v>18423</v>
      </c>
      <c r="AJ2218" t="s">
        <v>18390</v>
      </c>
      <c r="AK2218" t="s">
        <v>18391</v>
      </c>
      <c r="AL2218">
        <v>92055</v>
      </c>
      <c r="AM2218" t="s">
        <v>18392</v>
      </c>
      <c r="AN2218" t="s">
        <v>18397</v>
      </c>
    </row>
    <row r="2219" spans="1:40" ht="43.2" x14ac:dyDescent="0.3">
      <c r="A2219" t="s">
        <v>10722</v>
      </c>
      <c r="B2219" s="2" t="s">
        <v>15</v>
      </c>
      <c r="C2219" s="3">
        <v>40497</v>
      </c>
      <c r="D2219" t="s">
        <v>193</v>
      </c>
      <c r="E2219" t="s">
        <v>10723</v>
      </c>
      <c r="F2219" t="s">
        <v>10724</v>
      </c>
      <c r="G2219" t="s">
        <v>10725</v>
      </c>
      <c r="H2219" s="2" t="s">
        <v>781</v>
      </c>
      <c r="I2219" s="2" t="s">
        <v>782</v>
      </c>
      <c r="J2219" s="1" t="s">
        <v>10726</v>
      </c>
      <c r="K2219" s="1">
        <f t="shared" si="153"/>
        <v>1</v>
      </c>
      <c r="L2219" s="1">
        <f t="shared" si="153"/>
        <v>0</v>
      </c>
      <c r="M2219" s="1">
        <f t="shared" si="153"/>
        <v>0</v>
      </c>
      <c r="N2219" s="1">
        <f t="shared" si="153"/>
        <v>0</v>
      </c>
      <c r="O2219" s="1">
        <f t="shared" si="154"/>
        <v>1</v>
      </c>
      <c r="P2219" s="1" t="s">
        <v>18346</v>
      </c>
      <c r="Q2219" s="1">
        <v>250</v>
      </c>
      <c r="R2219" s="1">
        <v>385</v>
      </c>
      <c r="S2219" s="9">
        <f t="shared" si="156"/>
        <v>250</v>
      </c>
      <c r="T2219" s="8"/>
      <c r="U2219" s="8"/>
      <c r="V2219" s="8"/>
      <c r="W2219" s="8"/>
      <c r="X2219" s="8"/>
      <c r="Y2219" s="10">
        <f t="shared" si="155"/>
        <v>0</v>
      </c>
      <c r="Z2219" s="10">
        <f>IFERROR(INDEX(EFs!B:B,MATCH(P2219,EFs!A:A,0))*Dataset!Y2219/1000,0)</f>
        <v>0</v>
      </c>
      <c r="AA2219">
        <v>32.894857000000002</v>
      </c>
      <c r="AB2219">
        <v>-117.21194800000001</v>
      </c>
      <c r="AC2219">
        <v>1</v>
      </c>
      <c r="AD2219" t="s">
        <v>18387</v>
      </c>
      <c r="AE2219">
        <v>4910</v>
      </c>
      <c r="AF2219" t="s">
        <v>18709</v>
      </c>
      <c r="AG2219" t="s">
        <v>18510</v>
      </c>
      <c r="AH2219">
        <v>100</v>
      </c>
      <c r="AI2219" t="s">
        <v>18389</v>
      </c>
      <c r="AJ2219" t="s">
        <v>18390</v>
      </c>
      <c r="AK2219" t="s">
        <v>18391</v>
      </c>
      <c r="AL2219">
        <v>92121</v>
      </c>
      <c r="AM2219" t="s">
        <v>18392</v>
      </c>
      <c r="AN2219" t="s">
        <v>18393</v>
      </c>
    </row>
    <row r="2220" spans="1:40" ht="43.2" x14ac:dyDescent="0.3">
      <c r="A2220" t="s">
        <v>10727</v>
      </c>
      <c r="B2220" s="2" t="s">
        <v>15</v>
      </c>
      <c r="C2220" s="3">
        <v>40501</v>
      </c>
      <c r="D2220" t="s">
        <v>16</v>
      </c>
      <c r="E2220" t="s">
        <v>1160</v>
      </c>
      <c r="F2220" t="s">
        <v>1161</v>
      </c>
      <c r="G2220" t="s">
        <v>168</v>
      </c>
      <c r="H2220" s="2" t="s">
        <v>163</v>
      </c>
      <c r="I2220" s="2" t="s">
        <v>164</v>
      </c>
      <c r="J2220" s="1" t="s">
        <v>10728</v>
      </c>
      <c r="K2220" s="1">
        <f t="shared" si="153"/>
        <v>0</v>
      </c>
      <c r="L2220" s="1">
        <f t="shared" si="153"/>
        <v>0</v>
      </c>
      <c r="M2220" s="1">
        <f t="shared" si="153"/>
        <v>0</v>
      </c>
      <c r="N2220" s="1">
        <f t="shared" si="153"/>
        <v>1</v>
      </c>
      <c r="O2220" s="1">
        <f t="shared" si="154"/>
        <v>1</v>
      </c>
      <c r="P2220" s="1" t="s">
        <v>18347</v>
      </c>
      <c r="Q2220" s="1" t="s">
        <v>18355</v>
      </c>
      <c r="R2220" s="1">
        <v>98</v>
      </c>
      <c r="S2220" s="9">
        <f t="shared" si="156"/>
        <v>73.078600000000009</v>
      </c>
      <c r="T2220" s="8"/>
      <c r="U2220" s="8"/>
      <c r="V2220" s="8"/>
      <c r="W2220" s="8"/>
      <c r="X2220" s="8"/>
      <c r="Y2220" s="10">
        <f t="shared" si="155"/>
        <v>0</v>
      </c>
      <c r="Z2220" s="10">
        <f>IFERROR(INDEX(EFs!B:B,MATCH(P2220,EFs!A:A,0))*Dataset!Y2220/1000,0)</f>
        <v>0</v>
      </c>
      <c r="AA2220">
        <v>33.387723000000001</v>
      </c>
      <c r="AB2220">
        <v>-117.44475799999999</v>
      </c>
      <c r="AC2220">
        <v>0.5</v>
      </c>
      <c r="AD2220" t="s">
        <v>18422</v>
      </c>
      <c r="AI2220" t="s">
        <v>18423</v>
      </c>
      <c r="AJ2220" t="s">
        <v>18390</v>
      </c>
      <c r="AK2220" t="s">
        <v>18391</v>
      </c>
      <c r="AL2220">
        <v>92055</v>
      </c>
      <c r="AM2220" t="s">
        <v>18392</v>
      </c>
      <c r="AN2220" t="s">
        <v>18397</v>
      </c>
    </row>
    <row r="2221" spans="1:40" ht="43.2" x14ac:dyDescent="0.3">
      <c r="A2221" t="s">
        <v>10729</v>
      </c>
      <c r="B2221" s="2" t="s">
        <v>15</v>
      </c>
      <c r="C2221" s="3">
        <v>40504</v>
      </c>
      <c r="D2221" t="s">
        <v>193</v>
      </c>
      <c r="E2221" t="s">
        <v>10730</v>
      </c>
      <c r="F2221" t="s">
        <v>10731</v>
      </c>
      <c r="G2221" t="s">
        <v>10732</v>
      </c>
      <c r="H2221" s="2" t="s">
        <v>19</v>
      </c>
      <c r="I2221" s="2" t="s">
        <v>20</v>
      </c>
      <c r="J2221" s="1" t="s">
        <v>10733</v>
      </c>
      <c r="K2221" s="1">
        <f t="shared" si="153"/>
        <v>1</v>
      </c>
      <c r="L2221" s="1">
        <f t="shared" si="153"/>
        <v>0</v>
      </c>
      <c r="M2221" s="1">
        <f t="shared" si="153"/>
        <v>0</v>
      </c>
      <c r="N2221" s="1">
        <f t="shared" si="153"/>
        <v>0</v>
      </c>
      <c r="O2221" s="1">
        <f t="shared" si="154"/>
        <v>1</v>
      </c>
      <c r="P2221" s="1" t="s">
        <v>18346</v>
      </c>
      <c r="Q2221" s="1">
        <v>600</v>
      </c>
      <c r="R2221" s="1">
        <v>904</v>
      </c>
      <c r="S2221" s="9">
        <f t="shared" si="156"/>
        <v>600</v>
      </c>
      <c r="T2221" s="3">
        <v>44547</v>
      </c>
      <c r="U2221" s="8" t="s">
        <v>10734</v>
      </c>
      <c r="V2221" s="3">
        <v>44761</v>
      </c>
      <c r="W2221" s="8" t="s">
        <v>10735</v>
      </c>
      <c r="X2221" s="8">
        <v>16</v>
      </c>
      <c r="Y2221" s="10">
        <f t="shared" si="155"/>
        <v>9600</v>
      </c>
      <c r="Z2221" s="10">
        <f>IFERROR(INDEX(EFs!B:B,MATCH(P2221,EFs!A:A,0))*Dataset!Y2221/1000,0)</f>
        <v>8.7205720416000005</v>
      </c>
      <c r="AA2221">
        <v>32.710200999999998</v>
      </c>
      <c r="AB2221">
        <v>-117.154212</v>
      </c>
      <c r="AC2221">
        <v>1</v>
      </c>
      <c r="AD2221" t="s">
        <v>18387</v>
      </c>
      <c r="AE2221">
        <v>1155</v>
      </c>
      <c r="AF2221" t="s">
        <v>18769</v>
      </c>
      <c r="AI2221" t="s">
        <v>18389</v>
      </c>
      <c r="AJ2221" t="s">
        <v>18390</v>
      </c>
      <c r="AK2221" t="s">
        <v>18391</v>
      </c>
      <c r="AL2221">
        <v>92101</v>
      </c>
      <c r="AM2221" t="s">
        <v>18392</v>
      </c>
      <c r="AN2221" t="s">
        <v>18393</v>
      </c>
    </row>
    <row r="2222" spans="1:40" ht="43.2" x14ac:dyDescent="0.3">
      <c r="A2222" t="s">
        <v>10736</v>
      </c>
      <c r="B2222" s="2" t="s">
        <v>15</v>
      </c>
      <c r="C2222" s="3">
        <v>40504</v>
      </c>
      <c r="D2222" t="s">
        <v>193</v>
      </c>
      <c r="E2222" t="s">
        <v>4822</v>
      </c>
      <c r="G2222" t="s">
        <v>10737</v>
      </c>
      <c r="H2222" s="2" t="s">
        <v>201</v>
      </c>
      <c r="I2222" s="2" t="s">
        <v>46</v>
      </c>
      <c r="J2222" s="1" t="s">
        <v>10738</v>
      </c>
      <c r="K2222" s="1">
        <f t="shared" si="153"/>
        <v>1</v>
      </c>
      <c r="L2222" s="1">
        <f t="shared" si="153"/>
        <v>0</v>
      </c>
      <c r="M2222" s="1">
        <f t="shared" si="153"/>
        <v>0</v>
      </c>
      <c r="N2222" s="1">
        <f t="shared" si="153"/>
        <v>0</v>
      </c>
      <c r="O2222" s="1">
        <f t="shared" si="154"/>
        <v>1</v>
      </c>
      <c r="P2222" s="1" t="s">
        <v>18346</v>
      </c>
      <c r="Q2222" s="1">
        <v>750</v>
      </c>
      <c r="R2222" s="1">
        <v>220</v>
      </c>
      <c r="S2222" s="9">
        <f t="shared" si="156"/>
        <v>750</v>
      </c>
      <c r="T2222" s="3">
        <v>44721</v>
      </c>
      <c r="U2222" s="8" t="s">
        <v>10739</v>
      </c>
      <c r="V2222" s="3">
        <v>44721</v>
      </c>
      <c r="W2222" s="8" t="s">
        <v>9176</v>
      </c>
      <c r="X2222" s="8">
        <v>3.2</v>
      </c>
      <c r="Y2222" s="10">
        <f t="shared" si="155"/>
        <v>2400</v>
      </c>
      <c r="Z2222" s="10">
        <f>IFERROR(INDEX(EFs!B:B,MATCH(P2222,EFs!A:A,0))*Dataset!Y2222/1000,0)</f>
        <v>2.1801430104000001</v>
      </c>
      <c r="AA2222">
        <v>32.894298999999997</v>
      </c>
      <c r="AB2222">
        <v>-117.242231</v>
      </c>
      <c r="AC2222">
        <v>1</v>
      </c>
      <c r="AD2222" t="s">
        <v>18387</v>
      </c>
      <c r="AE2222">
        <v>10466</v>
      </c>
      <c r="AF2222" t="s">
        <v>18605</v>
      </c>
      <c r="AI2222" t="s">
        <v>18428</v>
      </c>
      <c r="AJ2222" t="s">
        <v>18390</v>
      </c>
      <c r="AK2222" t="s">
        <v>18391</v>
      </c>
      <c r="AL2222">
        <v>92037</v>
      </c>
      <c r="AM2222" t="s">
        <v>18392</v>
      </c>
      <c r="AN2222" t="s">
        <v>18393</v>
      </c>
    </row>
    <row r="2223" spans="1:40" ht="43.2" x14ac:dyDescent="0.3">
      <c r="A2223" t="s">
        <v>10740</v>
      </c>
      <c r="B2223" s="2" t="s">
        <v>15</v>
      </c>
      <c r="C2223" s="3">
        <v>40506</v>
      </c>
      <c r="D2223" t="s">
        <v>193</v>
      </c>
      <c r="E2223" t="s">
        <v>10741</v>
      </c>
      <c r="F2223" t="s">
        <v>161</v>
      </c>
      <c r="G2223" t="s">
        <v>10742</v>
      </c>
      <c r="H2223" s="2" t="s">
        <v>163</v>
      </c>
      <c r="I2223" s="2" t="s">
        <v>164</v>
      </c>
      <c r="J2223" s="1" t="s">
        <v>10743</v>
      </c>
      <c r="K2223" s="1">
        <f t="shared" si="153"/>
        <v>1</v>
      </c>
      <c r="L2223" s="1">
        <f t="shared" si="153"/>
        <v>0</v>
      </c>
      <c r="M2223" s="1">
        <f t="shared" si="153"/>
        <v>0</v>
      </c>
      <c r="N2223" s="1">
        <f t="shared" si="153"/>
        <v>0</v>
      </c>
      <c r="O2223" s="1">
        <f t="shared" si="154"/>
        <v>1</v>
      </c>
      <c r="P2223" s="1" t="s">
        <v>18346</v>
      </c>
      <c r="Q2223" s="1">
        <v>100</v>
      </c>
      <c r="R2223" s="1">
        <v>158</v>
      </c>
      <c r="S2223" s="9">
        <f t="shared" si="156"/>
        <v>100</v>
      </c>
      <c r="T2223" s="8"/>
      <c r="U2223" s="8"/>
      <c r="V2223" s="8"/>
      <c r="W2223" s="8"/>
      <c r="X2223" s="8"/>
      <c r="Y2223" s="10">
        <f t="shared" si="155"/>
        <v>0</v>
      </c>
      <c r="Z2223" s="10">
        <f>IFERROR(INDEX(EFs!B:B,MATCH(P2223,EFs!A:A,0))*Dataset!Y2223/1000,0)</f>
        <v>0</v>
      </c>
      <c r="AA2223">
        <v>33.387723000000001</v>
      </c>
      <c r="AB2223">
        <v>-117.44475799999999</v>
      </c>
      <c r="AC2223">
        <v>0.5</v>
      </c>
      <c r="AD2223" t="s">
        <v>18422</v>
      </c>
      <c r="AI2223" t="s">
        <v>18423</v>
      </c>
      <c r="AJ2223" t="s">
        <v>18390</v>
      </c>
      <c r="AK2223" t="s">
        <v>18391</v>
      </c>
      <c r="AL2223">
        <v>92055</v>
      </c>
      <c r="AM2223" t="s">
        <v>18392</v>
      </c>
      <c r="AN2223" t="s">
        <v>18397</v>
      </c>
    </row>
    <row r="2224" spans="1:40" ht="57.6" x14ac:dyDescent="0.3">
      <c r="A2224" t="s">
        <v>10744</v>
      </c>
      <c r="B2224" s="2" t="s">
        <v>15</v>
      </c>
      <c r="C2224" s="3">
        <v>40519</v>
      </c>
      <c r="D2224" t="s">
        <v>193</v>
      </c>
      <c r="E2224" t="s">
        <v>10745</v>
      </c>
      <c r="G2224" t="s">
        <v>10746</v>
      </c>
      <c r="H2224" s="2" t="s">
        <v>397</v>
      </c>
      <c r="I2224" s="2" t="s">
        <v>75</v>
      </c>
      <c r="J2224" s="1" t="s">
        <v>10747</v>
      </c>
      <c r="K2224" s="1">
        <f t="shared" si="153"/>
        <v>1</v>
      </c>
      <c r="L2224" s="1">
        <f t="shared" si="153"/>
        <v>0</v>
      </c>
      <c r="M2224" s="1">
        <f t="shared" si="153"/>
        <v>0</v>
      </c>
      <c r="N2224" s="1">
        <f t="shared" si="153"/>
        <v>0</v>
      </c>
      <c r="O2224" s="1">
        <f t="shared" si="154"/>
        <v>1</v>
      </c>
      <c r="P2224" s="1" t="s">
        <v>18346</v>
      </c>
      <c r="Q2224" s="1">
        <v>100</v>
      </c>
      <c r="R2224" s="1">
        <v>158</v>
      </c>
      <c r="S2224" s="9">
        <f t="shared" si="156"/>
        <v>100</v>
      </c>
      <c r="T2224" s="8"/>
      <c r="U2224" s="8"/>
      <c r="V2224" s="8"/>
      <c r="W2224" s="8"/>
      <c r="X2224" s="8"/>
      <c r="Y2224" s="10">
        <f t="shared" si="155"/>
        <v>0</v>
      </c>
      <c r="Z2224" s="10">
        <f>IFERROR(INDEX(EFs!B:B,MATCH(P2224,EFs!A:A,0))*Dataset!Y2224/1000,0)</f>
        <v>0</v>
      </c>
      <c r="AA2224">
        <v>33.139989</v>
      </c>
      <c r="AB2224">
        <v>-117.18882600000001</v>
      </c>
      <c r="AC2224">
        <v>1</v>
      </c>
      <c r="AD2224" t="s">
        <v>18387</v>
      </c>
      <c r="AE2224">
        <v>237</v>
      </c>
      <c r="AF2224" t="s">
        <v>19339</v>
      </c>
      <c r="AI2224" t="s">
        <v>18466</v>
      </c>
      <c r="AJ2224" t="s">
        <v>18390</v>
      </c>
      <c r="AK2224" t="s">
        <v>18391</v>
      </c>
      <c r="AL2224">
        <v>92078</v>
      </c>
      <c r="AM2224" t="s">
        <v>18392</v>
      </c>
      <c r="AN2224" t="s">
        <v>18393</v>
      </c>
    </row>
    <row r="2225" spans="1:40" ht="43.2" x14ac:dyDescent="0.3">
      <c r="A2225" t="s">
        <v>10748</v>
      </c>
      <c r="B2225" s="2" t="s">
        <v>15</v>
      </c>
      <c r="C2225" s="3">
        <v>40521</v>
      </c>
      <c r="D2225" t="s">
        <v>193</v>
      </c>
      <c r="E2225" t="s">
        <v>1361</v>
      </c>
      <c r="F2225" t="s">
        <v>10749</v>
      </c>
      <c r="G2225" t="s">
        <v>10750</v>
      </c>
      <c r="H2225" s="2" t="s">
        <v>1128</v>
      </c>
      <c r="I2225" s="2" t="s">
        <v>84</v>
      </c>
      <c r="J2225" s="1" t="s">
        <v>10751</v>
      </c>
      <c r="K2225" s="1">
        <f t="shared" si="153"/>
        <v>1</v>
      </c>
      <c r="L2225" s="1">
        <f t="shared" si="153"/>
        <v>0</v>
      </c>
      <c r="M2225" s="1">
        <f t="shared" si="153"/>
        <v>0</v>
      </c>
      <c r="N2225" s="1">
        <f t="shared" si="153"/>
        <v>0</v>
      </c>
      <c r="O2225" s="1">
        <f t="shared" si="154"/>
        <v>1</v>
      </c>
      <c r="P2225" s="1" t="s">
        <v>18346</v>
      </c>
      <c r="Q2225" s="1">
        <v>125</v>
      </c>
      <c r="R2225" s="1">
        <v>250</v>
      </c>
      <c r="S2225" s="9">
        <f t="shared" si="156"/>
        <v>125</v>
      </c>
      <c r="T2225" s="3">
        <v>44481</v>
      </c>
      <c r="U2225" s="8" t="s">
        <v>10752</v>
      </c>
      <c r="V2225" s="3">
        <v>44812</v>
      </c>
      <c r="W2225" s="8" t="s">
        <v>10753</v>
      </c>
      <c r="X2225" s="8">
        <v>21.1</v>
      </c>
      <c r="Y2225" s="10">
        <f t="shared" si="155"/>
        <v>2637.5</v>
      </c>
      <c r="Z2225" s="10">
        <f>IFERROR(INDEX(EFs!B:B,MATCH(P2225,EFs!A:A,0))*Dataset!Y2225/1000,0)</f>
        <v>2.3958863291374999</v>
      </c>
      <c r="AA2225">
        <v>32.661959000000003</v>
      </c>
      <c r="AB2225">
        <v>-116.99816300000001</v>
      </c>
      <c r="AC2225">
        <v>1</v>
      </c>
      <c r="AD2225" t="s">
        <v>18387</v>
      </c>
      <c r="AE2225">
        <v>5968</v>
      </c>
      <c r="AF2225" t="s">
        <v>19340</v>
      </c>
      <c r="AI2225" t="s">
        <v>18559</v>
      </c>
      <c r="AJ2225" t="s">
        <v>18390</v>
      </c>
      <c r="AK2225" t="s">
        <v>18391</v>
      </c>
      <c r="AL2225">
        <v>91902</v>
      </c>
      <c r="AM2225" t="s">
        <v>18392</v>
      </c>
      <c r="AN2225" t="s">
        <v>18393</v>
      </c>
    </row>
    <row r="2226" spans="1:40" ht="57.6" x14ac:dyDescent="0.3">
      <c r="A2226" t="s">
        <v>10754</v>
      </c>
      <c r="B2226" s="2" t="s">
        <v>15</v>
      </c>
      <c r="C2226" s="3">
        <v>40521</v>
      </c>
      <c r="D2226" t="s">
        <v>193</v>
      </c>
      <c r="E2226" t="s">
        <v>10755</v>
      </c>
      <c r="F2226" t="s">
        <v>10756</v>
      </c>
      <c r="G2226" t="s">
        <v>5168</v>
      </c>
      <c r="H2226" s="2" t="s">
        <v>397</v>
      </c>
      <c r="I2226" s="2" t="s">
        <v>75</v>
      </c>
      <c r="J2226" s="1" t="s">
        <v>10757</v>
      </c>
      <c r="K2226" s="1">
        <f t="shared" si="153"/>
        <v>1</v>
      </c>
      <c r="L2226" s="1">
        <f t="shared" si="153"/>
        <v>0</v>
      </c>
      <c r="M2226" s="1">
        <f t="shared" si="153"/>
        <v>0</v>
      </c>
      <c r="N2226" s="1">
        <f t="shared" si="153"/>
        <v>0</v>
      </c>
      <c r="O2226" s="1">
        <f t="shared" si="154"/>
        <v>1</v>
      </c>
      <c r="P2226" s="1" t="s">
        <v>18346</v>
      </c>
      <c r="Q2226" s="1">
        <v>700</v>
      </c>
      <c r="R2226" s="1">
        <v>1046</v>
      </c>
      <c r="S2226" s="9">
        <f t="shared" si="156"/>
        <v>700</v>
      </c>
      <c r="T2226" s="8"/>
      <c r="U2226" s="8"/>
      <c r="V2226" s="8"/>
      <c r="W2226" s="8"/>
      <c r="X2226" s="8"/>
      <c r="Y2226" s="10">
        <f t="shared" si="155"/>
        <v>0</v>
      </c>
      <c r="Z2226" s="10">
        <f>IFERROR(INDEX(EFs!B:B,MATCH(P2226,EFs!A:A,0))*Dataset!Y2226/1000,0)</f>
        <v>0</v>
      </c>
      <c r="AA2226">
        <v>33.126658999999997</v>
      </c>
      <c r="AB2226">
        <v>-117.155086</v>
      </c>
      <c r="AC2226">
        <v>1</v>
      </c>
      <c r="AD2226" t="s">
        <v>18387</v>
      </c>
      <c r="AE2226">
        <v>333</v>
      </c>
      <c r="AF2226" t="s">
        <v>18816</v>
      </c>
      <c r="AI2226" t="s">
        <v>18466</v>
      </c>
      <c r="AJ2226" t="s">
        <v>18390</v>
      </c>
      <c r="AK2226" t="s">
        <v>18391</v>
      </c>
      <c r="AL2226">
        <v>92078</v>
      </c>
      <c r="AM2226" t="s">
        <v>18392</v>
      </c>
      <c r="AN2226" t="s">
        <v>18393</v>
      </c>
    </row>
    <row r="2227" spans="1:40" ht="43.2" x14ac:dyDescent="0.3">
      <c r="A2227" t="s">
        <v>10758</v>
      </c>
      <c r="B2227" s="2" t="s">
        <v>15</v>
      </c>
      <c r="C2227" s="3">
        <v>40521</v>
      </c>
      <c r="D2227" t="s">
        <v>193</v>
      </c>
      <c r="E2227" t="s">
        <v>10759</v>
      </c>
      <c r="F2227" t="s">
        <v>10760</v>
      </c>
      <c r="G2227" t="s">
        <v>10761</v>
      </c>
      <c r="H2227" s="2" t="s">
        <v>610</v>
      </c>
      <c r="I2227" s="2" t="s">
        <v>30</v>
      </c>
      <c r="J2227" s="1" t="s">
        <v>10762</v>
      </c>
      <c r="K2227" s="1">
        <f t="shared" si="153"/>
        <v>1</v>
      </c>
      <c r="L2227" s="1">
        <f t="shared" si="153"/>
        <v>0</v>
      </c>
      <c r="M2227" s="1">
        <f t="shared" si="153"/>
        <v>0</v>
      </c>
      <c r="N2227" s="1">
        <f t="shared" si="153"/>
        <v>0</v>
      </c>
      <c r="O2227" s="1">
        <f t="shared" si="154"/>
        <v>1</v>
      </c>
      <c r="P2227" s="1" t="s">
        <v>18346</v>
      </c>
      <c r="Q2227" s="1">
        <v>20</v>
      </c>
      <c r="R2227" s="1">
        <v>1528</v>
      </c>
      <c r="S2227" s="9">
        <f t="shared" si="156"/>
        <v>20</v>
      </c>
      <c r="T2227" s="8"/>
      <c r="U2227" s="8"/>
      <c r="V2227" s="8"/>
      <c r="W2227" s="8"/>
      <c r="X2227" s="8"/>
      <c r="Y2227" s="10">
        <f t="shared" si="155"/>
        <v>0</v>
      </c>
      <c r="Z2227" s="10">
        <f>IFERROR(INDEX(EFs!B:B,MATCH(P2227,EFs!A:A,0))*Dataset!Y2227/1000,0)</f>
        <v>0</v>
      </c>
      <c r="AA2227">
        <v>33.009205999999999</v>
      </c>
      <c r="AB2227">
        <v>-117.090227</v>
      </c>
      <c r="AC2227">
        <v>0.9</v>
      </c>
      <c r="AD2227" t="s">
        <v>18394</v>
      </c>
      <c r="AE2227">
        <v>16620</v>
      </c>
      <c r="AF2227" t="s">
        <v>18634</v>
      </c>
      <c r="AI2227" t="s">
        <v>18389</v>
      </c>
      <c r="AJ2227" t="s">
        <v>18390</v>
      </c>
      <c r="AK2227" t="s">
        <v>18391</v>
      </c>
      <c r="AL2227">
        <v>92127</v>
      </c>
      <c r="AM2227" t="s">
        <v>18392</v>
      </c>
      <c r="AN2227" t="s">
        <v>18397</v>
      </c>
    </row>
    <row r="2228" spans="1:40" ht="72" x14ac:dyDescent="0.3">
      <c r="A2228" t="s">
        <v>10763</v>
      </c>
      <c r="B2228" s="2" t="s">
        <v>15</v>
      </c>
      <c r="C2228" s="3">
        <v>40525</v>
      </c>
      <c r="D2228" t="s">
        <v>16</v>
      </c>
      <c r="E2228" t="s">
        <v>10764</v>
      </c>
      <c r="G2228" t="s">
        <v>10765</v>
      </c>
      <c r="H2228" s="2" t="s">
        <v>242</v>
      </c>
      <c r="I2228" s="2" t="s">
        <v>164</v>
      </c>
      <c r="J2228" s="1" t="s">
        <v>10766</v>
      </c>
      <c r="K2228" s="1">
        <f t="shared" si="153"/>
        <v>0</v>
      </c>
      <c r="L2228" s="1">
        <f t="shared" si="153"/>
        <v>0</v>
      </c>
      <c r="M2228" s="1">
        <f t="shared" si="153"/>
        <v>0</v>
      </c>
      <c r="N2228" s="1">
        <f t="shared" si="153"/>
        <v>1</v>
      </c>
      <c r="O2228" s="1">
        <f t="shared" si="154"/>
        <v>1</v>
      </c>
      <c r="P2228" s="1" t="s">
        <v>18347</v>
      </c>
      <c r="Q2228" s="1">
        <v>50</v>
      </c>
      <c r="R2228" s="1">
        <v>856</v>
      </c>
      <c r="S2228" s="9">
        <f t="shared" si="156"/>
        <v>50</v>
      </c>
      <c r="T2228" s="8"/>
      <c r="U2228" s="8"/>
      <c r="V2228" s="8"/>
      <c r="W2228" s="8"/>
      <c r="X2228" s="8"/>
      <c r="Y2228" s="10">
        <f t="shared" si="155"/>
        <v>0</v>
      </c>
      <c r="Z2228" s="10">
        <f>IFERROR(INDEX(EFs!B:B,MATCH(P2228,EFs!A:A,0))*Dataset!Y2228/1000,0)</f>
        <v>0</v>
      </c>
      <c r="AA2228">
        <v>33.450387999999997</v>
      </c>
      <c r="AB2228">
        <v>-117.263605</v>
      </c>
      <c r="AC2228">
        <v>1</v>
      </c>
      <c r="AD2228" t="s">
        <v>18394</v>
      </c>
      <c r="AE2228">
        <v>2683</v>
      </c>
      <c r="AF2228" t="s">
        <v>19341</v>
      </c>
      <c r="AI2228" t="s">
        <v>18435</v>
      </c>
      <c r="AJ2228" t="s">
        <v>18390</v>
      </c>
      <c r="AK2228" t="s">
        <v>18391</v>
      </c>
      <c r="AL2228">
        <v>92028</v>
      </c>
      <c r="AM2228" t="s">
        <v>18392</v>
      </c>
      <c r="AN2228" t="s">
        <v>18397</v>
      </c>
    </row>
    <row r="2229" spans="1:40" ht="43.2" x14ac:dyDescent="0.3">
      <c r="A2229" t="s">
        <v>10767</v>
      </c>
      <c r="B2229" s="2" t="s">
        <v>15</v>
      </c>
      <c r="C2229" s="3">
        <v>40527</v>
      </c>
      <c r="D2229" t="s">
        <v>193</v>
      </c>
      <c r="E2229" t="s">
        <v>429</v>
      </c>
      <c r="F2229" t="s">
        <v>10475</v>
      </c>
      <c r="G2229" t="s">
        <v>430</v>
      </c>
      <c r="H2229" s="2" t="s">
        <v>431</v>
      </c>
      <c r="I2229" s="2" t="s">
        <v>53</v>
      </c>
      <c r="J2229" s="1" t="s">
        <v>10768</v>
      </c>
      <c r="K2229" s="1">
        <f t="shared" si="153"/>
        <v>1</v>
      </c>
      <c r="L2229" s="1">
        <f t="shared" si="153"/>
        <v>0</v>
      </c>
      <c r="M2229" s="1">
        <f t="shared" si="153"/>
        <v>0</v>
      </c>
      <c r="N2229" s="1">
        <f t="shared" si="153"/>
        <v>0</v>
      </c>
      <c r="O2229" s="1">
        <f t="shared" si="154"/>
        <v>1</v>
      </c>
      <c r="P2229" s="1" t="s">
        <v>18346</v>
      </c>
      <c r="Q2229" s="1">
        <v>505</v>
      </c>
      <c r="R2229" s="1">
        <v>757</v>
      </c>
      <c r="S2229" s="9">
        <f t="shared" si="156"/>
        <v>505</v>
      </c>
      <c r="T2229" s="3">
        <v>44621</v>
      </c>
      <c r="U2229" s="8" t="s">
        <v>10769</v>
      </c>
      <c r="V2229" s="3">
        <v>44621</v>
      </c>
      <c r="W2229" s="8" t="s">
        <v>10770</v>
      </c>
      <c r="X2229" s="8">
        <v>0.5</v>
      </c>
      <c r="Y2229" s="10">
        <f t="shared" si="155"/>
        <v>252.5</v>
      </c>
      <c r="Z2229" s="10">
        <f>IFERROR(INDEX(EFs!B:B,MATCH(P2229,EFs!A:A,0))*Dataset!Y2229/1000,0)</f>
        <v>0.22936921255250001</v>
      </c>
      <c r="AA2229">
        <v>33.152442000000001</v>
      </c>
      <c r="AB2229">
        <v>-117.178775</v>
      </c>
      <c r="AC2229">
        <v>1</v>
      </c>
      <c r="AD2229" t="s">
        <v>18387</v>
      </c>
      <c r="AE2229">
        <v>1140</v>
      </c>
      <c r="AF2229" t="s">
        <v>18472</v>
      </c>
      <c r="AI2229" t="s">
        <v>18466</v>
      </c>
      <c r="AJ2229" t="s">
        <v>18390</v>
      </c>
      <c r="AK2229" t="s">
        <v>18391</v>
      </c>
      <c r="AL2229">
        <v>92069</v>
      </c>
      <c r="AM2229" t="s">
        <v>18392</v>
      </c>
      <c r="AN2229" t="s">
        <v>18393</v>
      </c>
    </row>
    <row r="2230" spans="1:40" ht="43.2" x14ac:dyDescent="0.3">
      <c r="A2230" t="s">
        <v>10771</v>
      </c>
      <c r="B2230" s="2" t="s">
        <v>15</v>
      </c>
      <c r="C2230" s="3">
        <v>40546</v>
      </c>
      <c r="D2230" t="s">
        <v>16</v>
      </c>
      <c r="E2230" t="s">
        <v>10772</v>
      </c>
      <c r="F2230" t="s">
        <v>6891</v>
      </c>
      <c r="G2230" t="s">
        <v>10773</v>
      </c>
      <c r="H2230" s="2" t="s">
        <v>29</v>
      </c>
      <c r="I2230" s="2" t="s">
        <v>30</v>
      </c>
      <c r="J2230" s="1" t="s">
        <v>10774</v>
      </c>
      <c r="K2230" s="1">
        <f t="shared" si="153"/>
        <v>0</v>
      </c>
      <c r="L2230" s="1">
        <f t="shared" si="153"/>
        <v>0</v>
      </c>
      <c r="M2230" s="1">
        <f t="shared" si="153"/>
        <v>0</v>
      </c>
      <c r="N2230" s="1">
        <f t="shared" si="153"/>
        <v>1</v>
      </c>
      <c r="O2230" s="1">
        <f t="shared" si="154"/>
        <v>1</v>
      </c>
      <c r="P2230" s="1" t="s">
        <v>18347</v>
      </c>
      <c r="Q2230" s="1">
        <v>85</v>
      </c>
      <c r="R2230" s="1">
        <v>164</v>
      </c>
      <c r="S2230" s="9">
        <f t="shared" si="156"/>
        <v>85</v>
      </c>
      <c r="T2230" s="3">
        <v>44524</v>
      </c>
      <c r="U2230" s="8" t="s">
        <v>10775</v>
      </c>
      <c r="V2230" s="3">
        <v>44524</v>
      </c>
      <c r="W2230" s="8" t="s">
        <v>10776</v>
      </c>
      <c r="X2230" s="8">
        <v>59.2</v>
      </c>
      <c r="Y2230" s="10">
        <f t="shared" si="155"/>
        <v>5032</v>
      </c>
      <c r="Z2230" s="10">
        <f>IFERROR(INDEX(EFs!B:B,MATCH(P2230,EFs!A:A,0))*Dataset!Y2230/1000,0)</f>
        <v>4.1458647999999991</v>
      </c>
      <c r="AA2230">
        <v>33.004525999999998</v>
      </c>
      <c r="AB2230">
        <v>-116.958456</v>
      </c>
      <c r="AC2230">
        <v>1</v>
      </c>
      <c r="AD2230" t="s">
        <v>18408</v>
      </c>
      <c r="AF2230" t="s">
        <v>18783</v>
      </c>
      <c r="AI2230" t="s">
        <v>18396</v>
      </c>
      <c r="AJ2230" t="s">
        <v>18390</v>
      </c>
      <c r="AK2230" t="s">
        <v>18391</v>
      </c>
      <c r="AL2230">
        <v>92065</v>
      </c>
      <c r="AM2230" t="s">
        <v>18392</v>
      </c>
      <c r="AN2230" t="s">
        <v>18397</v>
      </c>
    </row>
    <row r="2231" spans="1:40" ht="43.2" x14ac:dyDescent="0.3">
      <c r="A2231" t="s">
        <v>10777</v>
      </c>
      <c r="B2231" s="2" t="s">
        <v>15</v>
      </c>
      <c r="C2231" s="3">
        <v>40547</v>
      </c>
      <c r="D2231" t="s">
        <v>16</v>
      </c>
      <c r="E2231" t="s">
        <v>10778</v>
      </c>
      <c r="G2231" t="s">
        <v>10779</v>
      </c>
      <c r="H2231" s="2" t="s">
        <v>351</v>
      </c>
      <c r="I2231" s="2" t="s">
        <v>92</v>
      </c>
      <c r="J2231" s="1" t="s">
        <v>10780</v>
      </c>
      <c r="K2231" s="1">
        <f t="shared" si="153"/>
        <v>0</v>
      </c>
      <c r="L2231" s="1">
        <f t="shared" si="153"/>
        <v>0</v>
      </c>
      <c r="M2231" s="1">
        <f t="shared" si="153"/>
        <v>1</v>
      </c>
      <c r="N2231" s="1">
        <f t="shared" si="153"/>
        <v>0</v>
      </c>
      <c r="O2231" s="1">
        <f t="shared" si="154"/>
        <v>1</v>
      </c>
      <c r="P2231" s="1" t="s">
        <v>18348</v>
      </c>
      <c r="Q2231" s="1" t="s">
        <v>18355</v>
      </c>
      <c r="R2231" s="1">
        <v>1925</v>
      </c>
      <c r="S2231" s="9">
        <f t="shared" si="156"/>
        <v>1435.4725000000001</v>
      </c>
      <c r="T2231" s="3">
        <v>44385</v>
      </c>
      <c r="U2231" s="8" t="s">
        <v>6029</v>
      </c>
      <c r="V2231" s="3">
        <v>44762</v>
      </c>
      <c r="W2231" s="8" t="s">
        <v>7086</v>
      </c>
      <c r="X2231" s="8">
        <v>21.1</v>
      </c>
      <c r="Y2231" s="10">
        <f t="shared" si="155"/>
        <v>30288.469750000004</v>
      </c>
      <c r="Z2231" s="10">
        <f>IFERROR(INDEX(EFs!B:B,MATCH(P2231,EFs!A:A,0))*Dataset!Y2231/1000,0)</f>
        <v>21.997174375696002</v>
      </c>
      <c r="AA2231">
        <v>32.674778000000003</v>
      </c>
      <c r="AB2231">
        <v>-117.172421</v>
      </c>
      <c r="AC2231">
        <v>1</v>
      </c>
      <c r="AD2231" t="s">
        <v>18387</v>
      </c>
      <c r="AE2231">
        <v>1830</v>
      </c>
      <c r="AF2231" t="s">
        <v>18457</v>
      </c>
      <c r="AI2231" t="s">
        <v>18458</v>
      </c>
      <c r="AJ2231" t="s">
        <v>18390</v>
      </c>
      <c r="AK2231" t="s">
        <v>18391</v>
      </c>
      <c r="AL2231">
        <v>92118</v>
      </c>
      <c r="AM2231" t="s">
        <v>18392</v>
      </c>
      <c r="AN2231" t="s">
        <v>18393</v>
      </c>
    </row>
    <row r="2232" spans="1:40" ht="28.8" x14ac:dyDescent="0.3">
      <c r="A2232" t="s">
        <v>10781</v>
      </c>
      <c r="B2232" s="2" t="s">
        <v>15</v>
      </c>
      <c r="C2232" s="3">
        <v>40547</v>
      </c>
      <c r="D2232" t="s">
        <v>193</v>
      </c>
      <c r="E2232" t="s">
        <v>10782</v>
      </c>
      <c r="G2232" t="s">
        <v>10783</v>
      </c>
      <c r="H2232" s="2" t="s">
        <v>669</v>
      </c>
      <c r="I2232" s="2" t="s">
        <v>236</v>
      </c>
      <c r="J2232" s="1" t="s">
        <v>10784</v>
      </c>
      <c r="K2232" s="1">
        <f t="shared" si="153"/>
        <v>1</v>
      </c>
      <c r="L2232" s="1">
        <f t="shared" si="153"/>
        <v>0</v>
      </c>
      <c r="M2232" s="1">
        <f t="shared" si="153"/>
        <v>0</v>
      </c>
      <c r="N2232" s="1">
        <f t="shared" si="153"/>
        <v>0</v>
      </c>
      <c r="O2232" s="1">
        <f t="shared" si="154"/>
        <v>1</v>
      </c>
      <c r="P2232" s="1" t="s">
        <v>18346</v>
      </c>
      <c r="Q2232" s="1" t="s">
        <v>18355</v>
      </c>
      <c r="R2232" s="1">
        <v>399</v>
      </c>
      <c r="S2232" s="9">
        <f t="shared" si="156"/>
        <v>297.53430000000003</v>
      </c>
      <c r="T2232" s="3">
        <v>44455</v>
      </c>
      <c r="U2232" s="8" t="s">
        <v>8923</v>
      </c>
      <c r="V2232" s="3">
        <v>44455</v>
      </c>
      <c r="W2232" s="8" t="s">
        <v>10785</v>
      </c>
      <c r="X2232" s="8">
        <v>5.5</v>
      </c>
      <c r="Y2232" s="10">
        <f t="shared" si="155"/>
        <v>1636.4386500000001</v>
      </c>
      <c r="Z2232" s="10">
        <f>IFERROR(INDEX(EFs!B:B,MATCH(P2232,EFs!A:A,0))*Dataset!Y2232/1000,0)</f>
        <v>1.4865292853107968</v>
      </c>
      <c r="AA2232">
        <v>32.718777000000003</v>
      </c>
      <c r="AB2232">
        <v>-117.142881</v>
      </c>
      <c r="AC2232">
        <v>1</v>
      </c>
      <c r="AD2232" t="s">
        <v>18408</v>
      </c>
      <c r="AF2232" t="s">
        <v>18515</v>
      </c>
      <c r="AI2232" t="s">
        <v>18389</v>
      </c>
      <c r="AJ2232" t="s">
        <v>18390</v>
      </c>
      <c r="AK2232" t="s">
        <v>18391</v>
      </c>
      <c r="AL2232">
        <v>92102</v>
      </c>
      <c r="AM2232" t="s">
        <v>18392</v>
      </c>
      <c r="AN2232" t="s">
        <v>18397</v>
      </c>
    </row>
    <row r="2233" spans="1:40" ht="28.8" x14ac:dyDescent="0.3">
      <c r="A2233" t="s">
        <v>10786</v>
      </c>
      <c r="B2233" s="2" t="s">
        <v>15</v>
      </c>
      <c r="C2233" s="3">
        <v>40548</v>
      </c>
      <c r="D2233" t="s">
        <v>193</v>
      </c>
      <c r="E2233" t="s">
        <v>462</v>
      </c>
      <c r="F2233" t="s">
        <v>4223</v>
      </c>
      <c r="G2233" t="s">
        <v>10787</v>
      </c>
      <c r="H2233" s="2" t="s">
        <v>523</v>
      </c>
      <c r="I2233" s="2" t="s">
        <v>164</v>
      </c>
      <c r="J2233" s="1" t="s">
        <v>10788</v>
      </c>
      <c r="K2233" s="1">
        <f t="shared" si="153"/>
        <v>1</v>
      </c>
      <c r="L2233" s="1">
        <f t="shared" si="153"/>
        <v>0</v>
      </c>
      <c r="M2233" s="1">
        <f t="shared" si="153"/>
        <v>0</v>
      </c>
      <c r="N2233" s="1">
        <f t="shared" si="153"/>
        <v>0</v>
      </c>
      <c r="O2233" s="1">
        <f t="shared" si="154"/>
        <v>1</v>
      </c>
      <c r="P2233" s="1" t="s">
        <v>18346</v>
      </c>
      <c r="Q2233" s="1" t="s">
        <v>18355</v>
      </c>
      <c r="R2233" s="1">
        <v>1046</v>
      </c>
      <c r="S2233" s="9">
        <f t="shared" si="156"/>
        <v>780.00220000000002</v>
      </c>
      <c r="T2233" s="3">
        <v>44470</v>
      </c>
      <c r="U2233" s="8" t="s">
        <v>10789</v>
      </c>
      <c r="V2233" s="3">
        <v>44561</v>
      </c>
      <c r="W2233" s="8" t="s">
        <v>10789</v>
      </c>
      <c r="X2233" s="8">
        <v>0</v>
      </c>
      <c r="Y2233" s="10">
        <f t="shared" si="155"/>
        <v>0</v>
      </c>
      <c r="Z2233" s="10">
        <f>IFERROR(INDEX(EFs!B:B,MATCH(P2233,EFs!A:A,0))*Dataset!Y2233/1000,0)</f>
        <v>0</v>
      </c>
      <c r="AA2233">
        <v>33.212454999999999</v>
      </c>
      <c r="AB2233">
        <v>-117.352486</v>
      </c>
      <c r="AC2233">
        <v>1</v>
      </c>
      <c r="AD2233" t="s">
        <v>18394</v>
      </c>
      <c r="AE2233">
        <v>305</v>
      </c>
      <c r="AF2233" t="s">
        <v>18867</v>
      </c>
      <c r="AI2233" t="s">
        <v>18410</v>
      </c>
      <c r="AJ2233" t="s">
        <v>18390</v>
      </c>
      <c r="AK2233" t="s">
        <v>18391</v>
      </c>
      <c r="AL2233">
        <v>92058</v>
      </c>
      <c r="AM2233" t="s">
        <v>18392</v>
      </c>
      <c r="AN2233" t="s">
        <v>18397</v>
      </c>
    </row>
    <row r="2234" spans="1:40" ht="28.8" x14ac:dyDescent="0.3">
      <c r="A2234" t="s">
        <v>10790</v>
      </c>
      <c r="B2234" s="2" t="s">
        <v>15</v>
      </c>
      <c r="C2234" s="3">
        <v>40548</v>
      </c>
      <c r="D2234" t="s">
        <v>193</v>
      </c>
      <c r="E2234" t="s">
        <v>2401</v>
      </c>
      <c r="F2234" t="s">
        <v>10791</v>
      </c>
      <c r="G2234" t="s">
        <v>10792</v>
      </c>
      <c r="H2234" s="2" t="s">
        <v>1579</v>
      </c>
      <c r="I2234" s="2" t="s">
        <v>30</v>
      </c>
      <c r="J2234" s="1" t="s">
        <v>10793</v>
      </c>
      <c r="K2234" s="1">
        <f t="shared" si="153"/>
        <v>1</v>
      </c>
      <c r="L2234" s="1">
        <f t="shared" si="153"/>
        <v>0</v>
      </c>
      <c r="M2234" s="1">
        <f t="shared" si="153"/>
        <v>0</v>
      </c>
      <c r="N2234" s="1">
        <f t="shared" si="153"/>
        <v>0</v>
      </c>
      <c r="O2234" s="1">
        <f t="shared" si="154"/>
        <v>1</v>
      </c>
      <c r="P2234" s="1" t="s">
        <v>18346</v>
      </c>
      <c r="Q2234" s="1" t="s">
        <v>18355</v>
      </c>
      <c r="R2234" s="1">
        <v>156</v>
      </c>
      <c r="S2234" s="9">
        <f t="shared" si="156"/>
        <v>116.3292</v>
      </c>
      <c r="T2234" s="3">
        <v>44348</v>
      </c>
      <c r="U2234" s="8" t="s">
        <v>10466</v>
      </c>
      <c r="V2234" s="3">
        <v>44712</v>
      </c>
      <c r="W2234" s="8" t="s">
        <v>10794</v>
      </c>
      <c r="X2234" s="8">
        <v>9.1</v>
      </c>
      <c r="Y2234" s="10">
        <f t="shared" si="155"/>
        <v>1058.59572</v>
      </c>
      <c r="Z2234" s="10">
        <f>IFERROR(INDEX(EFs!B:B,MATCH(P2234,EFs!A:A,0))*Dataset!Y2234/1000,0)</f>
        <v>0.96162085824889809</v>
      </c>
      <c r="AA2234">
        <v>33.006914999999999</v>
      </c>
      <c r="AB2234">
        <v>-117.01938800000001</v>
      </c>
      <c r="AC2234">
        <v>1</v>
      </c>
      <c r="AD2234" t="s">
        <v>18387</v>
      </c>
      <c r="AE2234">
        <v>14415</v>
      </c>
      <c r="AF2234" t="s">
        <v>18599</v>
      </c>
      <c r="AI2234" t="s">
        <v>18600</v>
      </c>
      <c r="AJ2234" t="s">
        <v>18390</v>
      </c>
      <c r="AK2234" t="s">
        <v>18391</v>
      </c>
      <c r="AL2234">
        <v>92064</v>
      </c>
      <c r="AM2234" t="s">
        <v>18392</v>
      </c>
      <c r="AN2234" t="s">
        <v>18393</v>
      </c>
    </row>
    <row r="2235" spans="1:40" ht="43.2" x14ac:dyDescent="0.3">
      <c r="A2235" t="s">
        <v>10795</v>
      </c>
      <c r="B2235" s="2" t="s">
        <v>15</v>
      </c>
      <c r="C2235" s="3">
        <v>40549</v>
      </c>
      <c r="D2235" t="s">
        <v>193</v>
      </c>
      <c r="E2235" t="s">
        <v>10796</v>
      </c>
      <c r="F2235" t="s">
        <v>10797</v>
      </c>
      <c r="G2235" t="s">
        <v>10798</v>
      </c>
      <c r="H2235" s="2" t="s">
        <v>781</v>
      </c>
      <c r="I2235" s="2" t="s">
        <v>782</v>
      </c>
      <c r="J2235" s="1" t="s">
        <v>10799</v>
      </c>
      <c r="K2235" s="1">
        <f t="shared" si="153"/>
        <v>1</v>
      </c>
      <c r="L2235" s="1">
        <f t="shared" si="153"/>
        <v>0</v>
      </c>
      <c r="M2235" s="1">
        <f t="shared" si="153"/>
        <v>0</v>
      </c>
      <c r="N2235" s="1">
        <f t="shared" si="153"/>
        <v>0</v>
      </c>
      <c r="O2235" s="1">
        <f t="shared" si="154"/>
        <v>1</v>
      </c>
      <c r="P2235" s="1" t="s">
        <v>18346</v>
      </c>
      <c r="Q2235" s="1">
        <v>80</v>
      </c>
      <c r="R2235" s="1">
        <v>126</v>
      </c>
      <c r="S2235" s="9">
        <f t="shared" si="156"/>
        <v>80</v>
      </c>
      <c r="T2235" s="3">
        <v>44496</v>
      </c>
      <c r="U2235" s="8" t="s">
        <v>10800</v>
      </c>
      <c r="V2235" s="3">
        <v>44496</v>
      </c>
      <c r="W2235" s="8" t="s">
        <v>8980</v>
      </c>
      <c r="X2235" s="8">
        <v>3</v>
      </c>
      <c r="Y2235" s="10">
        <f t="shared" si="155"/>
        <v>240</v>
      </c>
      <c r="Z2235" s="10">
        <f>IFERROR(INDEX(EFs!B:B,MATCH(P2235,EFs!A:A,0))*Dataset!Y2235/1000,0)</f>
        <v>0.21801430104</v>
      </c>
      <c r="AA2235">
        <v>32.902237999999997</v>
      </c>
      <c r="AB2235">
        <v>-117.23638699999999</v>
      </c>
      <c r="AC2235">
        <v>1</v>
      </c>
      <c r="AD2235" t="s">
        <v>18387</v>
      </c>
      <c r="AE2235">
        <v>10835</v>
      </c>
      <c r="AF2235" t="s">
        <v>19151</v>
      </c>
      <c r="AI2235" t="s">
        <v>18389</v>
      </c>
      <c r="AJ2235" t="s">
        <v>18390</v>
      </c>
      <c r="AK2235" t="s">
        <v>18391</v>
      </c>
      <c r="AL2235">
        <v>92121</v>
      </c>
      <c r="AM2235" t="s">
        <v>18392</v>
      </c>
      <c r="AN2235" t="s">
        <v>18393</v>
      </c>
    </row>
    <row r="2236" spans="1:40" ht="43.2" x14ac:dyDescent="0.3">
      <c r="A2236" t="s">
        <v>10801</v>
      </c>
      <c r="B2236" s="2" t="s">
        <v>15</v>
      </c>
      <c r="C2236" s="3">
        <v>40553</v>
      </c>
      <c r="D2236" t="s">
        <v>193</v>
      </c>
      <c r="E2236" t="s">
        <v>2643</v>
      </c>
      <c r="F2236" t="s">
        <v>4113</v>
      </c>
      <c r="G2236" t="s">
        <v>2644</v>
      </c>
      <c r="H2236" s="2" t="s">
        <v>1020</v>
      </c>
      <c r="I2236" s="2" t="s">
        <v>92</v>
      </c>
      <c r="J2236" s="1" t="s">
        <v>10802</v>
      </c>
      <c r="K2236" s="1">
        <f t="shared" si="153"/>
        <v>1</v>
      </c>
      <c r="L2236" s="1">
        <f t="shared" si="153"/>
        <v>0</v>
      </c>
      <c r="M2236" s="1">
        <f t="shared" si="153"/>
        <v>0</v>
      </c>
      <c r="N2236" s="1">
        <f t="shared" si="153"/>
        <v>0</v>
      </c>
      <c r="O2236" s="1">
        <f t="shared" si="154"/>
        <v>1</v>
      </c>
      <c r="P2236" s="1" t="s">
        <v>18346</v>
      </c>
      <c r="Q2236" s="1">
        <v>60</v>
      </c>
      <c r="R2236" s="1">
        <v>97</v>
      </c>
      <c r="S2236" s="9">
        <f t="shared" si="156"/>
        <v>60</v>
      </c>
      <c r="T2236" s="3">
        <v>44435</v>
      </c>
      <c r="U2236" s="8" t="s">
        <v>519</v>
      </c>
      <c r="V2236" s="3">
        <v>44749</v>
      </c>
      <c r="W2236" s="8" t="s">
        <v>10803</v>
      </c>
      <c r="X2236" s="8">
        <v>4.8</v>
      </c>
      <c r="Y2236" s="10">
        <f t="shared" si="155"/>
        <v>288</v>
      </c>
      <c r="Z2236" s="10">
        <f>IFERROR(INDEX(EFs!B:B,MATCH(P2236,EFs!A:A,0))*Dataset!Y2236/1000,0)</f>
        <v>0.261617161248</v>
      </c>
      <c r="AA2236">
        <v>32.699235000000002</v>
      </c>
      <c r="AB2236">
        <v>-117.209642</v>
      </c>
      <c r="AC2236">
        <v>1</v>
      </c>
      <c r="AD2236" t="s">
        <v>18422</v>
      </c>
      <c r="AI2236" t="s">
        <v>18458</v>
      </c>
      <c r="AJ2236" t="s">
        <v>18390</v>
      </c>
      <c r="AK2236" t="s">
        <v>18391</v>
      </c>
      <c r="AL2236">
        <v>92118</v>
      </c>
      <c r="AM2236" t="s">
        <v>18392</v>
      </c>
      <c r="AN2236" t="s">
        <v>18397</v>
      </c>
    </row>
    <row r="2237" spans="1:40" ht="43.2" x14ac:dyDescent="0.3">
      <c r="A2237" t="s">
        <v>10804</v>
      </c>
      <c r="B2237" s="2" t="s">
        <v>15</v>
      </c>
      <c r="C2237" s="3">
        <v>40561</v>
      </c>
      <c r="D2237" t="s">
        <v>193</v>
      </c>
      <c r="E2237" t="s">
        <v>10805</v>
      </c>
      <c r="F2237" t="s">
        <v>10806</v>
      </c>
      <c r="G2237" t="s">
        <v>10807</v>
      </c>
      <c r="H2237" s="2" t="s">
        <v>1436</v>
      </c>
      <c r="I2237" s="2" t="s">
        <v>98</v>
      </c>
      <c r="J2237" s="1" t="s">
        <v>10808</v>
      </c>
      <c r="K2237" s="1">
        <f t="shared" si="153"/>
        <v>1</v>
      </c>
      <c r="L2237" s="1">
        <f t="shared" si="153"/>
        <v>0</v>
      </c>
      <c r="M2237" s="1">
        <f t="shared" si="153"/>
        <v>0</v>
      </c>
      <c r="N2237" s="1">
        <f t="shared" si="153"/>
        <v>0</v>
      </c>
      <c r="O2237" s="1">
        <f t="shared" si="154"/>
        <v>1</v>
      </c>
      <c r="P2237" s="1" t="s">
        <v>18346</v>
      </c>
      <c r="Q2237" s="1">
        <v>100</v>
      </c>
      <c r="R2237" s="1">
        <v>158</v>
      </c>
      <c r="S2237" s="9">
        <f t="shared" si="156"/>
        <v>100</v>
      </c>
      <c r="T2237" s="3">
        <v>44562</v>
      </c>
      <c r="U2237" s="8" t="s">
        <v>10142</v>
      </c>
      <c r="V2237" s="3">
        <v>44562</v>
      </c>
      <c r="W2237" s="8" t="s">
        <v>10809</v>
      </c>
      <c r="X2237" s="8">
        <v>14.1</v>
      </c>
      <c r="Y2237" s="10">
        <f t="shared" si="155"/>
        <v>1410</v>
      </c>
      <c r="Z2237" s="10">
        <f>IFERROR(INDEX(EFs!B:B,MATCH(P2237,EFs!A:A,0))*Dataset!Y2237/1000,0)</f>
        <v>1.28083401861</v>
      </c>
      <c r="AA2237">
        <v>33.132620000000003</v>
      </c>
      <c r="AB2237">
        <v>-117.272109</v>
      </c>
      <c r="AC2237">
        <v>1</v>
      </c>
      <c r="AD2237" t="s">
        <v>18394</v>
      </c>
      <c r="AE2237">
        <v>5964</v>
      </c>
      <c r="AF2237" t="s">
        <v>19342</v>
      </c>
      <c r="AG2237" t="s">
        <v>18510</v>
      </c>
      <c r="AH2237">
        <v>100</v>
      </c>
      <c r="AI2237" t="s">
        <v>18509</v>
      </c>
      <c r="AJ2237" t="s">
        <v>18390</v>
      </c>
      <c r="AK2237" t="s">
        <v>18391</v>
      </c>
      <c r="AL2237">
        <v>92008</v>
      </c>
      <c r="AM2237" t="s">
        <v>18392</v>
      </c>
      <c r="AN2237" t="s">
        <v>18397</v>
      </c>
    </row>
    <row r="2238" spans="1:40" ht="43.2" x14ac:dyDescent="0.3">
      <c r="A2238" t="s">
        <v>10810</v>
      </c>
      <c r="B2238" s="2" t="s">
        <v>15</v>
      </c>
      <c r="C2238" s="3">
        <v>40567</v>
      </c>
      <c r="D2238" t="s">
        <v>193</v>
      </c>
      <c r="E2238" t="s">
        <v>10811</v>
      </c>
      <c r="F2238" t="s">
        <v>1878</v>
      </c>
      <c r="G2238" t="s">
        <v>10812</v>
      </c>
      <c r="H2238" s="2" t="s">
        <v>797</v>
      </c>
      <c r="I2238" s="2" t="s">
        <v>30</v>
      </c>
      <c r="J2238" s="1" t="s">
        <v>10813</v>
      </c>
      <c r="K2238" s="1">
        <f t="shared" si="153"/>
        <v>0</v>
      </c>
      <c r="L2238" s="1">
        <f t="shared" si="153"/>
        <v>0</v>
      </c>
      <c r="M2238" s="1">
        <f t="shared" si="153"/>
        <v>0</v>
      </c>
      <c r="N2238" s="1">
        <f t="shared" si="153"/>
        <v>0</v>
      </c>
      <c r="O2238" s="1">
        <f t="shared" si="154"/>
        <v>0</v>
      </c>
      <c r="P2238" s="1" t="s">
        <v>18352</v>
      </c>
      <c r="Q2238" s="1">
        <v>50</v>
      </c>
      <c r="R2238" s="1">
        <v>80</v>
      </c>
      <c r="S2238" s="9">
        <f t="shared" si="156"/>
        <v>50</v>
      </c>
      <c r="T2238" s="3">
        <v>44336</v>
      </c>
      <c r="U2238" s="8" t="s">
        <v>10814</v>
      </c>
      <c r="V2238" s="3">
        <v>44699</v>
      </c>
      <c r="W2238" s="8" t="s">
        <v>10815</v>
      </c>
      <c r="X2238" s="8">
        <v>10.7</v>
      </c>
      <c r="Y2238" s="10">
        <f t="shared" si="155"/>
        <v>535</v>
      </c>
      <c r="Z2238" s="10">
        <f>IFERROR(INDEX(EFs!B:B,MATCH(P2238,EFs!A:A,0))*Dataset!Y2238/1000,0)</f>
        <v>0</v>
      </c>
      <c r="AA2238">
        <v>32.997750000000003</v>
      </c>
      <c r="AB2238">
        <v>-117.080466</v>
      </c>
      <c r="AC2238">
        <v>0.9</v>
      </c>
      <c r="AD2238" t="s">
        <v>18429</v>
      </c>
      <c r="AE2238">
        <v>11710</v>
      </c>
      <c r="AF2238" t="s">
        <v>19343</v>
      </c>
      <c r="AI2238" t="s">
        <v>18389</v>
      </c>
      <c r="AJ2238" t="s">
        <v>18390</v>
      </c>
      <c r="AK2238" t="s">
        <v>18391</v>
      </c>
      <c r="AL2238">
        <v>92128</v>
      </c>
      <c r="AM2238" t="s">
        <v>18392</v>
      </c>
      <c r="AN2238" t="s">
        <v>18393</v>
      </c>
    </row>
    <row r="2239" spans="1:40" ht="43.2" x14ac:dyDescent="0.3">
      <c r="A2239" t="s">
        <v>10816</v>
      </c>
      <c r="B2239" s="2" t="s">
        <v>15</v>
      </c>
      <c r="C2239" s="3">
        <v>40569</v>
      </c>
      <c r="D2239" t="s">
        <v>193</v>
      </c>
      <c r="E2239" t="s">
        <v>8983</v>
      </c>
      <c r="F2239" t="s">
        <v>8984</v>
      </c>
      <c r="G2239" t="s">
        <v>8985</v>
      </c>
      <c r="H2239" s="2" t="s">
        <v>8986</v>
      </c>
      <c r="I2239" s="2" t="s">
        <v>236</v>
      </c>
      <c r="J2239" s="1" t="s">
        <v>10817</v>
      </c>
      <c r="K2239" s="1">
        <f t="shared" si="153"/>
        <v>1</v>
      </c>
      <c r="L2239" s="1">
        <f t="shared" si="153"/>
        <v>0</v>
      </c>
      <c r="M2239" s="1">
        <f t="shared" si="153"/>
        <v>0</v>
      </c>
      <c r="N2239" s="1">
        <f t="shared" si="153"/>
        <v>0</v>
      </c>
      <c r="O2239" s="1">
        <f t="shared" si="154"/>
        <v>1</v>
      </c>
      <c r="P2239" s="1" t="s">
        <v>18346</v>
      </c>
      <c r="Q2239" s="1" t="s">
        <v>18355</v>
      </c>
      <c r="R2239" s="1">
        <v>97</v>
      </c>
      <c r="S2239" s="9">
        <f t="shared" si="156"/>
        <v>72.332900000000009</v>
      </c>
      <c r="T2239" s="8"/>
      <c r="U2239" s="8"/>
      <c r="V2239" s="8"/>
      <c r="W2239" s="8"/>
      <c r="X2239" s="8"/>
      <c r="Y2239" s="10">
        <f t="shared" si="155"/>
        <v>0</v>
      </c>
      <c r="Z2239" s="10">
        <f>IFERROR(INDEX(EFs!B:B,MATCH(P2239,EFs!A:A,0))*Dataset!Y2239/1000,0)</f>
        <v>0</v>
      </c>
      <c r="AA2239">
        <v>33.026288999999998</v>
      </c>
      <c r="AB2239">
        <v>-117.251245</v>
      </c>
      <c r="AC2239">
        <v>0.8</v>
      </c>
      <c r="AD2239" t="s">
        <v>18652</v>
      </c>
      <c r="AF2239" t="s">
        <v>19251</v>
      </c>
      <c r="AI2239" t="s">
        <v>18485</v>
      </c>
      <c r="AJ2239" t="s">
        <v>18390</v>
      </c>
      <c r="AK2239" t="s">
        <v>18391</v>
      </c>
      <c r="AL2239">
        <v>92024</v>
      </c>
      <c r="AM2239" t="s">
        <v>18392</v>
      </c>
      <c r="AN2239" t="s">
        <v>18397</v>
      </c>
    </row>
    <row r="2240" spans="1:40" ht="28.8" x14ac:dyDescent="0.3">
      <c r="A2240" t="s">
        <v>10818</v>
      </c>
      <c r="B2240" s="2" t="s">
        <v>15</v>
      </c>
      <c r="C2240" s="3">
        <v>40570</v>
      </c>
      <c r="D2240" t="s">
        <v>193</v>
      </c>
      <c r="E2240" t="s">
        <v>10819</v>
      </c>
      <c r="F2240" t="s">
        <v>10820</v>
      </c>
      <c r="G2240" t="s">
        <v>10821</v>
      </c>
      <c r="H2240" s="2" t="s">
        <v>987</v>
      </c>
      <c r="I2240" s="2" t="s">
        <v>84</v>
      </c>
      <c r="J2240" s="1" t="s">
        <v>10822</v>
      </c>
      <c r="K2240" s="1">
        <f t="shared" si="153"/>
        <v>1</v>
      </c>
      <c r="L2240" s="1">
        <f t="shared" si="153"/>
        <v>0</v>
      </c>
      <c r="M2240" s="1">
        <f t="shared" si="153"/>
        <v>0</v>
      </c>
      <c r="N2240" s="1">
        <f t="shared" si="153"/>
        <v>0</v>
      </c>
      <c r="O2240" s="1">
        <f t="shared" si="154"/>
        <v>1</v>
      </c>
      <c r="P2240" s="1" t="s">
        <v>18346</v>
      </c>
      <c r="Q2240" s="1" t="s">
        <v>18355</v>
      </c>
      <c r="R2240" s="1">
        <v>1214</v>
      </c>
      <c r="S2240" s="9">
        <f t="shared" si="156"/>
        <v>905.27980000000002</v>
      </c>
      <c r="T2240" s="8"/>
      <c r="U2240" s="8"/>
      <c r="V2240" s="8"/>
      <c r="W2240" s="8"/>
      <c r="X2240" s="8"/>
      <c r="Y2240" s="10">
        <f t="shared" si="155"/>
        <v>0</v>
      </c>
      <c r="Z2240" s="10">
        <f>IFERROR(INDEX(EFs!B:B,MATCH(P2240,EFs!A:A,0))*Dataset!Y2240/1000,0)</f>
        <v>0</v>
      </c>
      <c r="AA2240">
        <v>32.656036999999998</v>
      </c>
      <c r="AB2240">
        <v>-116.96094100000001</v>
      </c>
      <c r="AC2240">
        <v>1</v>
      </c>
      <c r="AD2240" t="s">
        <v>18387</v>
      </c>
      <c r="AE2240">
        <v>2411</v>
      </c>
      <c r="AF2240" t="s">
        <v>18843</v>
      </c>
      <c r="AI2240" t="s">
        <v>18406</v>
      </c>
      <c r="AJ2240" t="s">
        <v>18390</v>
      </c>
      <c r="AK2240" t="s">
        <v>18391</v>
      </c>
      <c r="AL2240">
        <v>91914</v>
      </c>
      <c r="AM2240" t="s">
        <v>18392</v>
      </c>
      <c r="AN2240" t="s">
        <v>18393</v>
      </c>
    </row>
    <row r="2241" spans="1:40" ht="43.2" x14ac:dyDescent="0.3">
      <c r="A2241" t="s">
        <v>10823</v>
      </c>
      <c r="B2241" s="2" t="s">
        <v>15</v>
      </c>
      <c r="C2241" s="3">
        <v>40571</v>
      </c>
      <c r="D2241" t="s">
        <v>193</v>
      </c>
      <c r="E2241" t="s">
        <v>10824</v>
      </c>
      <c r="F2241" t="s">
        <v>10825</v>
      </c>
      <c r="G2241" t="s">
        <v>5168</v>
      </c>
      <c r="H2241" s="2" t="s">
        <v>397</v>
      </c>
      <c r="I2241" s="2" t="s">
        <v>75</v>
      </c>
      <c r="J2241" s="1" t="s">
        <v>10826</v>
      </c>
      <c r="K2241" s="1">
        <f t="shared" si="153"/>
        <v>1</v>
      </c>
      <c r="L2241" s="1">
        <f t="shared" si="153"/>
        <v>0</v>
      </c>
      <c r="M2241" s="1">
        <f t="shared" si="153"/>
        <v>0</v>
      </c>
      <c r="N2241" s="1">
        <f t="shared" si="153"/>
        <v>0</v>
      </c>
      <c r="O2241" s="1">
        <f t="shared" si="154"/>
        <v>1</v>
      </c>
      <c r="P2241" s="1" t="s">
        <v>18346</v>
      </c>
      <c r="Q2241" s="1">
        <v>250</v>
      </c>
      <c r="R2241" s="1">
        <v>385</v>
      </c>
      <c r="S2241" s="9">
        <f t="shared" si="156"/>
        <v>250</v>
      </c>
      <c r="T2241" s="8"/>
      <c r="U2241" s="8"/>
      <c r="V2241" s="8"/>
      <c r="W2241" s="8"/>
      <c r="X2241" s="8"/>
      <c r="Y2241" s="10">
        <f t="shared" si="155"/>
        <v>0</v>
      </c>
      <c r="Z2241" s="10">
        <f>IFERROR(INDEX(EFs!B:B,MATCH(P2241,EFs!A:A,0))*Dataset!Y2241/1000,0)</f>
        <v>0</v>
      </c>
      <c r="AA2241">
        <v>33.126658999999997</v>
      </c>
      <c r="AB2241">
        <v>-117.155086</v>
      </c>
      <c r="AC2241">
        <v>1</v>
      </c>
      <c r="AD2241" t="s">
        <v>18387</v>
      </c>
      <c r="AE2241">
        <v>333</v>
      </c>
      <c r="AF2241" t="s">
        <v>18816</v>
      </c>
      <c r="AI2241" t="s">
        <v>18466</v>
      </c>
      <c r="AJ2241" t="s">
        <v>18390</v>
      </c>
      <c r="AK2241" t="s">
        <v>18391</v>
      </c>
      <c r="AL2241">
        <v>92078</v>
      </c>
      <c r="AM2241" t="s">
        <v>18392</v>
      </c>
      <c r="AN2241" t="s">
        <v>18393</v>
      </c>
    </row>
    <row r="2242" spans="1:40" ht="43.2" x14ac:dyDescent="0.3">
      <c r="A2242" t="s">
        <v>10827</v>
      </c>
      <c r="B2242" s="2" t="s">
        <v>15</v>
      </c>
      <c r="C2242" s="3">
        <v>40574</v>
      </c>
      <c r="D2242" t="s">
        <v>193</v>
      </c>
      <c r="E2242" t="s">
        <v>1018</v>
      </c>
      <c r="F2242" t="s">
        <v>10828</v>
      </c>
      <c r="G2242" t="s">
        <v>10829</v>
      </c>
      <c r="H2242" s="2" t="s">
        <v>1020</v>
      </c>
      <c r="I2242" s="2" t="s">
        <v>92</v>
      </c>
      <c r="J2242" s="1" t="s">
        <v>10830</v>
      </c>
      <c r="K2242" s="1">
        <f t="shared" si="153"/>
        <v>1</v>
      </c>
      <c r="L2242" s="1">
        <f t="shared" si="153"/>
        <v>0</v>
      </c>
      <c r="M2242" s="1">
        <f t="shared" si="153"/>
        <v>0</v>
      </c>
      <c r="N2242" s="1">
        <f t="shared" ref="N2242:N2305" si="157">IFERROR(IF(SEARCH(N$1,$J2242)&gt;0,1),0)</f>
        <v>0</v>
      </c>
      <c r="O2242" s="1">
        <f t="shared" si="154"/>
        <v>1</v>
      </c>
      <c r="P2242" s="1" t="s">
        <v>18346</v>
      </c>
      <c r="Q2242" s="1" t="s">
        <v>18355</v>
      </c>
      <c r="R2242" s="1">
        <v>97</v>
      </c>
      <c r="S2242" s="9">
        <f t="shared" si="156"/>
        <v>72.332900000000009</v>
      </c>
      <c r="T2242" s="3">
        <v>44531</v>
      </c>
      <c r="U2242" s="8" t="s">
        <v>10831</v>
      </c>
      <c r="V2242" s="3">
        <v>44531</v>
      </c>
      <c r="W2242" s="8" t="s">
        <v>10832</v>
      </c>
      <c r="X2242" s="8">
        <v>15.3</v>
      </c>
      <c r="Y2242" s="10">
        <f t="shared" si="155"/>
        <v>1106.6933700000002</v>
      </c>
      <c r="Z2242" s="10">
        <f>IFERROR(INDEX(EFs!B:B,MATCH(P2242,EFs!A:A,0))*Dataset!Y2242/1000,0)</f>
        <v>1.0053124230256341</v>
      </c>
      <c r="AA2242">
        <v>32.659621000000001</v>
      </c>
      <c r="AB2242">
        <v>-117.15543</v>
      </c>
      <c r="AC2242">
        <v>1</v>
      </c>
      <c r="AD2242" t="s">
        <v>18408</v>
      </c>
      <c r="AF2242" t="s">
        <v>18547</v>
      </c>
      <c r="AI2242" t="s">
        <v>18458</v>
      </c>
      <c r="AJ2242" t="s">
        <v>18390</v>
      </c>
      <c r="AK2242" t="s">
        <v>18391</v>
      </c>
      <c r="AL2242">
        <v>92118</v>
      </c>
      <c r="AM2242" t="s">
        <v>18392</v>
      </c>
      <c r="AN2242" t="s">
        <v>18397</v>
      </c>
    </row>
    <row r="2243" spans="1:40" ht="43.2" x14ac:dyDescent="0.3">
      <c r="A2243" t="s">
        <v>10833</v>
      </c>
      <c r="B2243" s="2" t="s">
        <v>15</v>
      </c>
      <c r="C2243" s="3">
        <v>40577</v>
      </c>
      <c r="D2243" t="s">
        <v>193</v>
      </c>
      <c r="E2243" t="s">
        <v>10834</v>
      </c>
      <c r="F2243" t="s">
        <v>10835</v>
      </c>
      <c r="G2243" t="s">
        <v>10836</v>
      </c>
      <c r="H2243" s="2" t="s">
        <v>610</v>
      </c>
      <c r="I2243" s="2" t="s">
        <v>30</v>
      </c>
      <c r="J2243" s="1" t="s">
        <v>10837</v>
      </c>
      <c r="K2243" s="1">
        <f t="shared" ref="K2243:N2306" si="158">IFERROR(IF(SEARCH(K$1,$J2243)&gt;0,1),0)</f>
        <v>1</v>
      </c>
      <c r="L2243" s="1">
        <f t="shared" si="158"/>
        <v>0</v>
      </c>
      <c r="M2243" s="1">
        <f t="shared" si="158"/>
        <v>0</v>
      </c>
      <c r="N2243" s="1">
        <f t="shared" si="157"/>
        <v>0</v>
      </c>
      <c r="O2243" s="1">
        <f t="shared" ref="O2243:O2306" si="159">SUM(K2243:N2243)</f>
        <v>1</v>
      </c>
      <c r="P2243" s="1" t="s">
        <v>18346</v>
      </c>
      <c r="Q2243" s="1">
        <v>500</v>
      </c>
      <c r="R2243" s="1">
        <v>755</v>
      </c>
      <c r="S2243" s="9">
        <f t="shared" si="156"/>
        <v>500</v>
      </c>
      <c r="T2243" s="3">
        <v>44579</v>
      </c>
      <c r="U2243" s="8" t="s">
        <v>10838</v>
      </c>
      <c r="V2243" s="3">
        <v>44579</v>
      </c>
      <c r="W2243" s="8" t="s">
        <v>3094</v>
      </c>
      <c r="X2243" s="8">
        <v>0.5</v>
      </c>
      <c r="Y2243" s="10">
        <f t="shared" ref="Y2243:Y2306" si="160">X2243*S2243</f>
        <v>250</v>
      </c>
      <c r="Z2243" s="10">
        <f>IFERROR(INDEX(EFs!B:B,MATCH(P2243,EFs!A:A,0))*Dataset!Y2243/1000,0)</f>
        <v>0.22709823025</v>
      </c>
      <c r="AA2243">
        <v>33.022925000000001</v>
      </c>
      <c r="AB2243">
        <v>-117.084619</v>
      </c>
      <c r="AC2243">
        <v>1</v>
      </c>
      <c r="AD2243" t="s">
        <v>18387</v>
      </c>
      <c r="AE2243">
        <v>16981</v>
      </c>
      <c r="AF2243" t="s">
        <v>19344</v>
      </c>
      <c r="AI2243" t="s">
        <v>18389</v>
      </c>
      <c r="AJ2243" t="s">
        <v>18390</v>
      </c>
      <c r="AK2243" t="s">
        <v>18391</v>
      </c>
      <c r="AL2243">
        <v>92127</v>
      </c>
      <c r="AM2243" t="s">
        <v>18392</v>
      </c>
      <c r="AN2243" t="s">
        <v>18393</v>
      </c>
    </row>
    <row r="2244" spans="1:40" ht="43.2" x14ac:dyDescent="0.3">
      <c r="A2244" t="s">
        <v>10839</v>
      </c>
      <c r="B2244" s="2" t="s">
        <v>15</v>
      </c>
      <c r="C2244" s="3">
        <v>40581</v>
      </c>
      <c r="D2244" t="s">
        <v>16</v>
      </c>
      <c r="E2244" t="s">
        <v>10840</v>
      </c>
      <c r="F2244" t="s">
        <v>10841</v>
      </c>
      <c r="G2244" t="s">
        <v>10842</v>
      </c>
      <c r="H2244" s="2" t="s">
        <v>957</v>
      </c>
      <c r="I2244" s="2" t="s">
        <v>139</v>
      </c>
      <c r="J2244" s="1" t="s">
        <v>10843</v>
      </c>
      <c r="K2244" s="1">
        <f t="shared" si="158"/>
        <v>0</v>
      </c>
      <c r="L2244" s="1">
        <f t="shared" si="158"/>
        <v>0</v>
      </c>
      <c r="M2244" s="1">
        <f t="shared" si="158"/>
        <v>0</v>
      </c>
      <c r="N2244" s="1">
        <f t="shared" si="157"/>
        <v>0</v>
      </c>
      <c r="O2244" s="1">
        <f t="shared" si="159"/>
        <v>0</v>
      </c>
      <c r="P2244" s="1" t="s">
        <v>18349</v>
      </c>
      <c r="Q2244" s="1">
        <v>100</v>
      </c>
      <c r="R2244" s="1">
        <v>164</v>
      </c>
      <c r="S2244" s="9">
        <f t="shared" ref="S2244:S2307" si="161">IFERROR(IF(Q2244&lt;&gt;"",Q2244,R2244*0.7457),"Unknown")</f>
        <v>100</v>
      </c>
      <c r="T2244" s="3">
        <v>44562</v>
      </c>
      <c r="U2244" s="8" t="s">
        <v>10844</v>
      </c>
      <c r="V2244" s="3">
        <v>44562</v>
      </c>
      <c r="W2244" s="8" t="s">
        <v>10845</v>
      </c>
      <c r="X2244" s="8">
        <v>2.7</v>
      </c>
      <c r="Y2244" s="10">
        <f t="shared" si="160"/>
        <v>270</v>
      </c>
      <c r="Z2244" s="10">
        <f>IFERROR(INDEX(EFs!B:B,MATCH(P2244,EFs!A:A,0))*Dataset!Y2244/1000,0)</f>
        <v>0.26803323657</v>
      </c>
      <c r="AA2244">
        <v>32.724102999999999</v>
      </c>
      <c r="AB2244">
        <v>-117.170912</v>
      </c>
      <c r="AC2244">
        <v>1</v>
      </c>
      <c r="AD2244" t="s">
        <v>18422</v>
      </c>
      <c r="AI2244" t="s">
        <v>18389</v>
      </c>
      <c r="AJ2244" t="s">
        <v>18390</v>
      </c>
      <c r="AK2244" t="s">
        <v>18391</v>
      </c>
      <c r="AL2244">
        <v>92101</v>
      </c>
      <c r="AM2244" t="s">
        <v>18392</v>
      </c>
      <c r="AN2244" t="s">
        <v>18397</v>
      </c>
    </row>
    <row r="2245" spans="1:40" ht="28.8" x14ac:dyDescent="0.3">
      <c r="A2245" t="s">
        <v>10846</v>
      </c>
      <c r="B2245" s="2" t="s">
        <v>15</v>
      </c>
      <c r="C2245" s="3">
        <v>40591</v>
      </c>
      <c r="D2245" t="s">
        <v>193</v>
      </c>
      <c r="E2245" t="s">
        <v>6579</v>
      </c>
      <c r="G2245" t="s">
        <v>10847</v>
      </c>
      <c r="H2245" s="2" t="s">
        <v>1061</v>
      </c>
      <c r="I2245" s="2" t="s">
        <v>53</v>
      </c>
      <c r="J2245" s="1" t="s">
        <v>10848</v>
      </c>
      <c r="K2245" s="1">
        <f t="shared" si="158"/>
        <v>1</v>
      </c>
      <c r="L2245" s="1">
        <f t="shared" si="158"/>
        <v>0</v>
      </c>
      <c r="M2245" s="1">
        <f t="shared" si="158"/>
        <v>0</v>
      </c>
      <c r="N2245" s="1">
        <f t="shared" si="157"/>
        <v>0</v>
      </c>
      <c r="O2245" s="1">
        <f t="shared" si="159"/>
        <v>1</v>
      </c>
      <c r="P2245" s="1" t="s">
        <v>18346</v>
      </c>
      <c r="Q2245" s="1" t="s">
        <v>18355</v>
      </c>
      <c r="R2245" s="1">
        <v>346</v>
      </c>
      <c r="S2245" s="9">
        <f t="shared" si="161"/>
        <v>258.01220000000001</v>
      </c>
      <c r="T2245" s="3">
        <v>44601</v>
      </c>
      <c r="U2245" s="8" t="s">
        <v>10849</v>
      </c>
      <c r="V2245" s="3">
        <v>44601</v>
      </c>
      <c r="W2245" s="8" t="s">
        <v>10850</v>
      </c>
      <c r="X2245" s="8">
        <v>1</v>
      </c>
      <c r="Y2245" s="10">
        <f t="shared" si="160"/>
        <v>258.01220000000001</v>
      </c>
      <c r="Z2245" s="10">
        <f>IFERROR(INDEX(EFs!B:B,MATCH(P2245,EFs!A:A,0))*Dataset!Y2245/1000,0)</f>
        <v>0.2343764560116362</v>
      </c>
      <c r="AA2245">
        <v>33.206476000000002</v>
      </c>
      <c r="AB2245">
        <v>-117.236035</v>
      </c>
      <c r="AC2245">
        <v>1</v>
      </c>
      <c r="AD2245" t="s">
        <v>18387</v>
      </c>
      <c r="AE2245">
        <v>651</v>
      </c>
      <c r="AF2245" t="s">
        <v>19219</v>
      </c>
      <c r="AI2245" t="s">
        <v>18416</v>
      </c>
      <c r="AJ2245" t="s">
        <v>18390</v>
      </c>
      <c r="AK2245" t="s">
        <v>18391</v>
      </c>
      <c r="AL2245">
        <v>92084</v>
      </c>
      <c r="AM2245" t="s">
        <v>18392</v>
      </c>
      <c r="AN2245" t="s">
        <v>18393</v>
      </c>
    </row>
    <row r="2246" spans="1:40" ht="28.8" x14ac:dyDescent="0.3">
      <c r="A2246" t="s">
        <v>10851</v>
      </c>
      <c r="B2246" s="2" t="s">
        <v>15</v>
      </c>
      <c r="C2246" s="3">
        <v>40591</v>
      </c>
      <c r="D2246" t="s">
        <v>193</v>
      </c>
      <c r="E2246" t="s">
        <v>6579</v>
      </c>
      <c r="G2246" t="s">
        <v>10852</v>
      </c>
      <c r="H2246" s="2" t="s">
        <v>147</v>
      </c>
      <c r="I2246" s="2" t="s">
        <v>53</v>
      </c>
      <c r="J2246" s="1" t="s">
        <v>10853</v>
      </c>
      <c r="K2246" s="1">
        <f t="shared" si="158"/>
        <v>1</v>
      </c>
      <c r="L2246" s="1">
        <f t="shared" si="158"/>
        <v>0</v>
      </c>
      <c r="M2246" s="1">
        <f t="shared" si="158"/>
        <v>0</v>
      </c>
      <c r="N2246" s="1">
        <f t="shared" si="157"/>
        <v>0</v>
      </c>
      <c r="O2246" s="1">
        <f t="shared" si="159"/>
        <v>1</v>
      </c>
      <c r="P2246" s="1" t="s">
        <v>18346</v>
      </c>
      <c r="Q2246" s="1" t="s">
        <v>18355</v>
      </c>
      <c r="R2246" s="1">
        <v>346</v>
      </c>
      <c r="S2246" s="9">
        <f t="shared" si="161"/>
        <v>258.01220000000001</v>
      </c>
      <c r="T2246" s="3">
        <v>44600</v>
      </c>
      <c r="U2246" s="8" t="s">
        <v>10854</v>
      </c>
      <c r="V2246" s="3">
        <v>44600</v>
      </c>
      <c r="W2246" s="8" t="s">
        <v>5652</v>
      </c>
      <c r="X2246" s="8">
        <v>0.9</v>
      </c>
      <c r="Y2246" s="10">
        <f t="shared" si="160"/>
        <v>232.21098000000001</v>
      </c>
      <c r="Z2246" s="10">
        <f>IFERROR(INDEX(EFs!B:B,MATCH(P2246,EFs!A:A,0))*Dataset!Y2246/1000,0)</f>
        <v>0.2109388104104726</v>
      </c>
      <c r="AA2246">
        <v>33.160952999999999</v>
      </c>
      <c r="AB2246">
        <v>-117.242025</v>
      </c>
      <c r="AC2246">
        <v>1</v>
      </c>
      <c r="AD2246" t="s">
        <v>18394</v>
      </c>
      <c r="AE2246">
        <v>2009</v>
      </c>
      <c r="AF2246" t="s">
        <v>18793</v>
      </c>
      <c r="AI2246" t="s">
        <v>18416</v>
      </c>
      <c r="AJ2246" t="s">
        <v>18390</v>
      </c>
      <c r="AK2246" t="s">
        <v>18391</v>
      </c>
      <c r="AL2246">
        <v>92081</v>
      </c>
      <c r="AM2246" t="s">
        <v>18392</v>
      </c>
      <c r="AN2246" t="s">
        <v>18397</v>
      </c>
    </row>
    <row r="2247" spans="1:40" ht="28.8" x14ac:dyDescent="0.3">
      <c r="A2247" t="s">
        <v>10855</v>
      </c>
      <c r="B2247" s="2" t="s">
        <v>15</v>
      </c>
      <c r="C2247" s="3">
        <v>40596</v>
      </c>
      <c r="D2247" t="s">
        <v>193</v>
      </c>
      <c r="E2247" t="s">
        <v>10856</v>
      </c>
      <c r="F2247" t="s">
        <v>10857</v>
      </c>
      <c r="G2247" t="s">
        <v>10858</v>
      </c>
      <c r="H2247" s="2" t="s">
        <v>242</v>
      </c>
      <c r="I2247" s="2" t="s">
        <v>164</v>
      </c>
      <c r="J2247" s="1" t="s">
        <v>10859</v>
      </c>
      <c r="K2247" s="1">
        <f t="shared" si="158"/>
        <v>1</v>
      </c>
      <c r="L2247" s="1">
        <f t="shared" si="158"/>
        <v>0</v>
      </c>
      <c r="M2247" s="1">
        <f t="shared" si="158"/>
        <v>0</v>
      </c>
      <c r="N2247" s="1">
        <f t="shared" si="157"/>
        <v>0</v>
      </c>
      <c r="O2247" s="1">
        <f t="shared" si="159"/>
        <v>1</v>
      </c>
      <c r="P2247" s="1" t="s">
        <v>18346</v>
      </c>
      <c r="Q2247" s="1" t="s">
        <v>18355</v>
      </c>
      <c r="R2247" s="1">
        <v>99</v>
      </c>
      <c r="S2247" s="9">
        <f t="shared" si="161"/>
        <v>73.824300000000008</v>
      </c>
      <c r="T2247" s="3">
        <v>44363</v>
      </c>
      <c r="U2247" s="8" t="s">
        <v>10659</v>
      </c>
      <c r="V2247" s="3">
        <v>44363</v>
      </c>
      <c r="W2247" s="8" t="s">
        <v>10659</v>
      </c>
      <c r="X2247" s="8">
        <v>0</v>
      </c>
      <c r="Y2247" s="10">
        <f t="shared" si="160"/>
        <v>0</v>
      </c>
      <c r="Z2247" s="10">
        <f>IFERROR(INDEX(EFs!B:B,MATCH(P2247,EFs!A:A,0))*Dataset!Y2247/1000,0)</f>
        <v>0</v>
      </c>
      <c r="AA2247">
        <v>33.377375999999998</v>
      </c>
      <c r="AB2247">
        <v>-117.236491</v>
      </c>
      <c r="AC2247">
        <v>1</v>
      </c>
      <c r="AD2247" t="s">
        <v>18387</v>
      </c>
      <c r="AE2247">
        <v>341</v>
      </c>
      <c r="AF2247" t="s">
        <v>19345</v>
      </c>
      <c r="AI2247" t="s">
        <v>18435</v>
      </c>
      <c r="AJ2247" t="s">
        <v>18390</v>
      </c>
      <c r="AK2247" t="s">
        <v>18391</v>
      </c>
      <c r="AL2247">
        <v>92028</v>
      </c>
      <c r="AM2247" t="s">
        <v>18392</v>
      </c>
      <c r="AN2247" t="s">
        <v>18407</v>
      </c>
    </row>
    <row r="2248" spans="1:40" ht="43.2" x14ac:dyDescent="0.3">
      <c r="A2248" t="s">
        <v>10860</v>
      </c>
      <c r="B2248" s="2" t="s">
        <v>15</v>
      </c>
      <c r="C2248" s="3">
        <v>40596</v>
      </c>
      <c r="D2248" t="s">
        <v>193</v>
      </c>
      <c r="E2248" t="s">
        <v>422</v>
      </c>
      <c r="F2248" t="s">
        <v>7782</v>
      </c>
      <c r="G2248" t="s">
        <v>7783</v>
      </c>
      <c r="H2248" s="2" t="s">
        <v>847</v>
      </c>
      <c r="I2248" s="2" t="s">
        <v>218</v>
      </c>
      <c r="J2248" s="1" t="s">
        <v>10861</v>
      </c>
      <c r="K2248" s="1">
        <f t="shared" si="158"/>
        <v>1</v>
      </c>
      <c r="L2248" s="1">
        <f t="shared" si="158"/>
        <v>0</v>
      </c>
      <c r="M2248" s="1">
        <f t="shared" si="158"/>
        <v>0</v>
      </c>
      <c r="N2248" s="1">
        <f t="shared" si="157"/>
        <v>0</v>
      </c>
      <c r="O2248" s="1">
        <f t="shared" si="159"/>
        <v>1</v>
      </c>
      <c r="P2248" s="1" t="s">
        <v>18346</v>
      </c>
      <c r="Q2248" s="1" t="s">
        <v>18355</v>
      </c>
      <c r="R2248" s="1">
        <v>315</v>
      </c>
      <c r="S2248" s="9">
        <f t="shared" si="161"/>
        <v>234.8955</v>
      </c>
      <c r="T2248" s="3">
        <v>44426</v>
      </c>
      <c r="U2248" s="8" t="s">
        <v>10862</v>
      </c>
      <c r="V2248" s="3">
        <v>44426</v>
      </c>
      <c r="W2248" s="8" t="s">
        <v>2270</v>
      </c>
      <c r="X2248" s="8">
        <v>6.7</v>
      </c>
      <c r="Y2248" s="10">
        <f t="shared" si="160"/>
        <v>1573.7998500000001</v>
      </c>
      <c r="Z2248" s="10">
        <f>IFERROR(INDEX(EFs!B:B,MATCH(P2248,EFs!A:A,0))*Dataset!Y2248/1000,0)</f>
        <v>1.429628642810862</v>
      </c>
      <c r="AA2248">
        <v>32.713206</v>
      </c>
      <c r="AB2248">
        <v>-117.12048799999999</v>
      </c>
      <c r="AC2248">
        <v>1</v>
      </c>
      <c r="AD2248" t="s">
        <v>18387</v>
      </c>
      <c r="AE2248">
        <v>735</v>
      </c>
      <c r="AF2248" t="s">
        <v>18635</v>
      </c>
      <c r="AI2248" t="s">
        <v>18389</v>
      </c>
      <c r="AJ2248" t="s">
        <v>18390</v>
      </c>
      <c r="AK2248" t="s">
        <v>18391</v>
      </c>
      <c r="AL2248">
        <v>92102</v>
      </c>
      <c r="AM2248" t="s">
        <v>18392</v>
      </c>
      <c r="AN2248" t="s">
        <v>18393</v>
      </c>
    </row>
    <row r="2249" spans="1:40" ht="43.2" x14ac:dyDescent="0.3">
      <c r="A2249" t="s">
        <v>10863</v>
      </c>
      <c r="B2249" s="2" t="s">
        <v>15</v>
      </c>
      <c r="C2249" s="3">
        <v>40597</v>
      </c>
      <c r="D2249" t="s">
        <v>25</v>
      </c>
      <c r="E2249" t="s">
        <v>10864</v>
      </c>
      <c r="F2249" t="s">
        <v>10865</v>
      </c>
      <c r="G2249" t="s">
        <v>10866</v>
      </c>
      <c r="H2249" s="2" t="s">
        <v>403</v>
      </c>
      <c r="I2249" s="2" t="s">
        <v>155</v>
      </c>
      <c r="J2249" s="1" t="s">
        <v>10867</v>
      </c>
      <c r="K2249" s="1">
        <f t="shared" si="158"/>
        <v>1</v>
      </c>
      <c r="L2249" s="1">
        <f t="shared" si="158"/>
        <v>0</v>
      </c>
      <c r="M2249" s="1">
        <f t="shared" si="158"/>
        <v>0</v>
      </c>
      <c r="N2249" s="1">
        <f t="shared" si="157"/>
        <v>0</v>
      </c>
      <c r="O2249" s="1">
        <f t="shared" si="159"/>
        <v>1</v>
      </c>
      <c r="P2249" s="1" t="s">
        <v>18346</v>
      </c>
      <c r="Q2249" s="1" t="s">
        <v>18355</v>
      </c>
      <c r="R2249" s="1">
        <v>130</v>
      </c>
      <c r="S2249" s="9">
        <f t="shared" si="161"/>
        <v>96.941000000000003</v>
      </c>
      <c r="T2249" s="3">
        <v>44323</v>
      </c>
      <c r="U2249" s="8" t="s">
        <v>10868</v>
      </c>
      <c r="V2249" s="3">
        <v>44673</v>
      </c>
      <c r="W2249" s="8" t="s">
        <v>10869</v>
      </c>
      <c r="X2249" s="8">
        <v>7.3</v>
      </c>
      <c r="Y2249" s="10">
        <f t="shared" si="160"/>
        <v>707.66930000000002</v>
      </c>
      <c r="Z2249" s="10">
        <f>IFERROR(INDEX(EFs!B:B,MATCH(P2249,EFs!A:A,0))*Dataset!Y2249/1000,0)</f>
        <v>0.64284178252902524</v>
      </c>
      <c r="AA2249">
        <v>33.213678000000002</v>
      </c>
      <c r="AB2249">
        <v>-116.36905400000001</v>
      </c>
      <c r="AC2249">
        <v>1</v>
      </c>
      <c r="AD2249" t="s">
        <v>18394</v>
      </c>
      <c r="AE2249">
        <v>3700</v>
      </c>
      <c r="AF2249" t="s">
        <v>19346</v>
      </c>
      <c r="AI2249" t="s">
        <v>18468</v>
      </c>
      <c r="AJ2249" t="s">
        <v>18390</v>
      </c>
      <c r="AK2249" t="s">
        <v>18391</v>
      </c>
      <c r="AL2249">
        <v>92004</v>
      </c>
      <c r="AM2249" t="s">
        <v>18392</v>
      </c>
      <c r="AN2249" t="s">
        <v>18397</v>
      </c>
    </row>
    <row r="2250" spans="1:40" ht="43.2" x14ac:dyDescent="0.3">
      <c r="A2250" t="s">
        <v>10870</v>
      </c>
      <c r="B2250" s="2" t="s">
        <v>15</v>
      </c>
      <c r="C2250" s="3">
        <v>40598</v>
      </c>
      <c r="D2250" t="s">
        <v>193</v>
      </c>
      <c r="E2250" t="s">
        <v>3160</v>
      </c>
      <c r="F2250" t="s">
        <v>3161</v>
      </c>
      <c r="G2250" t="s">
        <v>10871</v>
      </c>
      <c r="H2250" s="2" t="s">
        <v>1787</v>
      </c>
      <c r="I2250" s="2" t="s">
        <v>53</v>
      </c>
      <c r="J2250" s="1" t="s">
        <v>10872</v>
      </c>
      <c r="K2250" s="1">
        <f t="shared" si="158"/>
        <v>1</v>
      </c>
      <c r="L2250" s="1">
        <f t="shared" si="158"/>
        <v>0</v>
      </c>
      <c r="M2250" s="1">
        <f t="shared" si="158"/>
        <v>0</v>
      </c>
      <c r="N2250" s="1">
        <f t="shared" si="157"/>
        <v>0</v>
      </c>
      <c r="O2250" s="1">
        <f t="shared" si="159"/>
        <v>1</v>
      </c>
      <c r="P2250" s="1" t="s">
        <v>18346</v>
      </c>
      <c r="Q2250" s="1">
        <v>125</v>
      </c>
      <c r="R2250" s="1">
        <v>197</v>
      </c>
      <c r="S2250" s="9">
        <f t="shared" si="161"/>
        <v>125</v>
      </c>
      <c r="T2250" s="3">
        <v>44686</v>
      </c>
      <c r="U2250" s="8" t="s">
        <v>10873</v>
      </c>
      <c r="V2250" s="3">
        <v>44686</v>
      </c>
      <c r="W2250" s="8" t="s">
        <v>10874</v>
      </c>
      <c r="X2250" s="8">
        <v>1</v>
      </c>
      <c r="Y2250" s="10">
        <f t="shared" si="160"/>
        <v>125</v>
      </c>
      <c r="Z2250" s="10">
        <f>IFERROR(INDEX(EFs!B:B,MATCH(P2250,EFs!A:A,0))*Dataset!Y2250/1000,0)</f>
        <v>0.113549115125</v>
      </c>
      <c r="AA2250">
        <v>33.261132000000003</v>
      </c>
      <c r="AB2250">
        <v>-117.120497</v>
      </c>
      <c r="AC2250">
        <v>1</v>
      </c>
      <c r="AD2250" t="s">
        <v>18387</v>
      </c>
      <c r="AE2250">
        <v>30347</v>
      </c>
      <c r="AF2250" t="s">
        <v>19347</v>
      </c>
      <c r="AI2250" t="s">
        <v>18625</v>
      </c>
      <c r="AJ2250" t="s">
        <v>18390</v>
      </c>
      <c r="AK2250" t="s">
        <v>18391</v>
      </c>
      <c r="AL2250">
        <v>92082</v>
      </c>
      <c r="AM2250" t="s">
        <v>18392</v>
      </c>
      <c r="AN2250" t="s">
        <v>18407</v>
      </c>
    </row>
    <row r="2251" spans="1:40" ht="43.2" x14ac:dyDescent="0.3">
      <c r="A2251" t="s">
        <v>10875</v>
      </c>
      <c r="B2251" s="2" t="s">
        <v>15</v>
      </c>
      <c r="C2251" s="3">
        <v>40599</v>
      </c>
      <c r="D2251" t="s">
        <v>25</v>
      </c>
      <c r="E2251" t="s">
        <v>10876</v>
      </c>
      <c r="F2251" t="s">
        <v>10877</v>
      </c>
      <c r="G2251" t="s">
        <v>10878</v>
      </c>
      <c r="H2251" s="2" t="s">
        <v>781</v>
      </c>
      <c r="I2251" s="2" t="s">
        <v>782</v>
      </c>
      <c r="J2251" s="1" t="s">
        <v>10879</v>
      </c>
      <c r="K2251" s="1">
        <f t="shared" si="158"/>
        <v>1</v>
      </c>
      <c r="L2251" s="1">
        <f t="shared" si="158"/>
        <v>0</v>
      </c>
      <c r="M2251" s="1">
        <f t="shared" si="158"/>
        <v>0</v>
      </c>
      <c r="N2251" s="1">
        <f t="shared" si="157"/>
        <v>0</v>
      </c>
      <c r="O2251" s="1">
        <f t="shared" si="159"/>
        <v>1</v>
      </c>
      <c r="P2251" s="1" t="s">
        <v>18346</v>
      </c>
      <c r="Q2251" s="1" t="s">
        <v>18355</v>
      </c>
      <c r="R2251" s="1">
        <v>402</v>
      </c>
      <c r="S2251" s="9">
        <f t="shared" si="161"/>
        <v>299.77140000000003</v>
      </c>
      <c r="T2251" s="3">
        <v>44532</v>
      </c>
      <c r="U2251" s="8" t="s">
        <v>10880</v>
      </c>
      <c r="V2251" s="3">
        <v>44532</v>
      </c>
      <c r="W2251" s="8" t="s">
        <v>1849</v>
      </c>
      <c r="X2251" s="8">
        <v>4.0999999999999996</v>
      </c>
      <c r="Y2251" s="10">
        <f t="shared" si="160"/>
        <v>1229.0627400000001</v>
      </c>
      <c r="Z2251" s="10">
        <f>IFERROR(INDEX(EFs!B:B,MATCH(P2251,EFs!A:A,0))*Dataset!Y2251/1000,0)</f>
        <v>1.1164718924808636</v>
      </c>
      <c r="AA2251">
        <v>32.878979999999999</v>
      </c>
      <c r="AB2251">
        <v>-117.177824</v>
      </c>
      <c r="AC2251">
        <v>1</v>
      </c>
      <c r="AD2251" t="s">
        <v>18387</v>
      </c>
      <c r="AE2251">
        <v>8353</v>
      </c>
      <c r="AF2251" t="s">
        <v>19348</v>
      </c>
      <c r="AI2251" t="s">
        <v>18389</v>
      </c>
      <c r="AJ2251" t="s">
        <v>18390</v>
      </c>
      <c r="AK2251" t="s">
        <v>18391</v>
      </c>
      <c r="AL2251">
        <v>92121</v>
      </c>
      <c r="AM2251" t="s">
        <v>18392</v>
      </c>
      <c r="AN2251" t="s">
        <v>18393</v>
      </c>
    </row>
    <row r="2252" spans="1:40" ht="28.8" x14ac:dyDescent="0.3">
      <c r="A2252" t="s">
        <v>10881</v>
      </c>
      <c r="B2252" s="2" t="s">
        <v>15</v>
      </c>
      <c r="C2252" s="3">
        <v>40603</v>
      </c>
      <c r="D2252" t="s">
        <v>193</v>
      </c>
      <c r="E2252" t="s">
        <v>3322</v>
      </c>
      <c r="F2252" t="s">
        <v>2100</v>
      </c>
      <c r="G2252" t="s">
        <v>2101</v>
      </c>
      <c r="H2252" s="2" t="s">
        <v>19</v>
      </c>
      <c r="I2252" s="2" t="s">
        <v>20</v>
      </c>
      <c r="J2252" s="1" t="s">
        <v>10882</v>
      </c>
      <c r="K2252" s="1">
        <f t="shared" si="158"/>
        <v>1</v>
      </c>
      <c r="L2252" s="1">
        <f t="shared" si="158"/>
        <v>0</v>
      </c>
      <c r="M2252" s="1">
        <f t="shared" si="158"/>
        <v>0</v>
      </c>
      <c r="N2252" s="1">
        <f t="shared" si="157"/>
        <v>0</v>
      </c>
      <c r="O2252" s="1">
        <f t="shared" si="159"/>
        <v>1</v>
      </c>
      <c r="P2252" s="1" t="s">
        <v>18346</v>
      </c>
      <c r="Q2252" s="1" t="s">
        <v>18355</v>
      </c>
      <c r="R2252" s="1">
        <v>55.3</v>
      </c>
      <c r="S2252" s="9">
        <f t="shared" si="161"/>
        <v>41.237209999999997</v>
      </c>
      <c r="T2252" s="3">
        <v>44386</v>
      </c>
      <c r="U2252" s="8" t="s">
        <v>7852</v>
      </c>
      <c r="V2252" s="3">
        <v>44679</v>
      </c>
      <c r="W2252" s="8" t="s">
        <v>7746</v>
      </c>
      <c r="X2252" s="8">
        <v>9.6</v>
      </c>
      <c r="Y2252" s="10">
        <f t="shared" si="160"/>
        <v>395.87721599999998</v>
      </c>
      <c r="Z2252" s="10">
        <f>IFERROR(INDEX(EFs!B:B,MATCH(P2252,EFs!A:A,0))*Dataset!Y2252/1000,0)</f>
        <v>0.35961206059958795</v>
      </c>
      <c r="AA2252">
        <v>32.729312999999998</v>
      </c>
      <c r="AB2252">
        <v>-117.190921</v>
      </c>
      <c r="AC2252">
        <v>1</v>
      </c>
      <c r="AD2252" t="s">
        <v>18394</v>
      </c>
      <c r="AE2252">
        <v>3225</v>
      </c>
      <c r="AF2252" t="s">
        <v>18598</v>
      </c>
      <c r="AI2252" t="s">
        <v>18389</v>
      </c>
      <c r="AJ2252" t="s">
        <v>18390</v>
      </c>
      <c r="AK2252" t="s">
        <v>18391</v>
      </c>
      <c r="AL2252">
        <v>92101</v>
      </c>
      <c r="AM2252" t="s">
        <v>18392</v>
      </c>
      <c r="AN2252" t="s">
        <v>18397</v>
      </c>
    </row>
    <row r="2253" spans="1:40" ht="28.8" x14ac:dyDescent="0.3">
      <c r="A2253" t="s">
        <v>10883</v>
      </c>
      <c r="B2253" s="2" t="s">
        <v>15</v>
      </c>
      <c r="C2253" s="3">
        <v>40603</v>
      </c>
      <c r="D2253" t="s">
        <v>193</v>
      </c>
      <c r="E2253" t="s">
        <v>3322</v>
      </c>
      <c r="F2253" t="s">
        <v>2100</v>
      </c>
      <c r="G2253" t="s">
        <v>2101</v>
      </c>
      <c r="H2253" s="2" t="s">
        <v>19</v>
      </c>
      <c r="I2253" s="2" t="s">
        <v>20</v>
      </c>
      <c r="J2253" s="1" t="s">
        <v>10884</v>
      </c>
      <c r="K2253" s="1">
        <f t="shared" si="158"/>
        <v>1</v>
      </c>
      <c r="L2253" s="1">
        <f t="shared" si="158"/>
        <v>0</v>
      </c>
      <c r="M2253" s="1">
        <f t="shared" si="158"/>
        <v>0</v>
      </c>
      <c r="N2253" s="1">
        <f t="shared" si="157"/>
        <v>0</v>
      </c>
      <c r="O2253" s="1">
        <f t="shared" si="159"/>
        <v>1</v>
      </c>
      <c r="P2253" s="1" t="s">
        <v>18346</v>
      </c>
      <c r="Q2253" s="1" t="s">
        <v>18355</v>
      </c>
      <c r="R2253" s="1">
        <v>55.3</v>
      </c>
      <c r="S2253" s="9">
        <f t="shared" si="161"/>
        <v>41.237209999999997</v>
      </c>
      <c r="T2253" s="3">
        <v>44679</v>
      </c>
      <c r="U2253" s="8" t="s">
        <v>5139</v>
      </c>
      <c r="V2253" s="3">
        <v>44679</v>
      </c>
      <c r="W2253" s="8" t="s">
        <v>6637</v>
      </c>
      <c r="X2253" s="8">
        <v>1.5</v>
      </c>
      <c r="Y2253" s="10">
        <f t="shared" si="160"/>
        <v>61.855814999999993</v>
      </c>
      <c r="Z2253" s="10">
        <f>IFERROR(INDEX(EFs!B:B,MATCH(P2253,EFs!A:A,0))*Dataset!Y2253/1000,0)</f>
        <v>5.6189384468685613E-2</v>
      </c>
      <c r="AA2253">
        <v>32.729312999999998</v>
      </c>
      <c r="AB2253">
        <v>-117.190921</v>
      </c>
      <c r="AC2253">
        <v>1</v>
      </c>
      <c r="AD2253" t="s">
        <v>18394</v>
      </c>
      <c r="AE2253">
        <v>3225</v>
      </c>
      <c r="AF2253" t="s">
        <v>18598</v>
      </c>
      <c r="AI2253" t="s">
        <v>18389</v>
      </c>
      <c r="AJ2253" t="s">
        <v>18390</v>
      </c>
      <c r="AK2253" t="s">
        <v>18391</v>
      </c>
      <c r="AL2253">
        <v>92101</v>
      </c>
      <c r="AM2253" t="s">
        <v>18392</v>
      </c>
      <c r="AN2253" t="s">
        <v>18397</v>
      </c>
    </row>
    <row r="2254" spans="1:40" ht="43.2" x14ac:dyDescent="0.3">
      <c r="A2254" t="s">
        <v>10885</v>
      </c>
      <c r="B2254" s="2" t="s">
        <v>15</v>
      </c>
      <c r="C2254" s="3">
        <v>40604</v>
      </c>
      <c r="D2254" t="s">
        <v>25</v>
      </c>
      <c r="E2254" t="s">
        <v>2503</v>
      </c>
      <c r="F2254" t="s">
        <v>2504</v>
      </c>
      <c r="G2254" t="s">
        <v>2505</v>
      </c>
      <c r="H2254" s="2" t="s">
        <v>351</v>
      </c>
      <c r="I2254" s="2" t="s">
        <v>92</v>
      </c>
      <c r="J2254" s="1" t="s">
        <v>10886</v>
      </c>
      <c r="K2254" s="1">
        <f t="shared" si="158"/>
        <v>1</v>
      </c>
      <c r="L2254" s="1">
        <f t="shared" si="158"/>
        <v>0</v>
      </c>
      <c r="M2254" s="1">
        <f t="shared" si="158"/>
        <v>0</v>
      </c>
      <c r="N2254" s="1">
        <f t="shared" si="157"/>
        <v>0</v>
      </c>
      <c r="O2254" s="1">
        <f t="shared" si="159"/>
        <v>1</v>
      </c>
      <c r="P2254" s="1" t="s">
        <v>18346</v>
      </c>
      <c r="Q2254" s="1" t="s">
        <v>18355</v>
      </c>
      <c r="R2254" s="1">
        <v>121</v>
      </c>
      <c r="S2254" s="9">
        <f t="shared" si="161"/>
        <v>90.229700000000008</v>
      </c>
      <c r="T2254" s="3">
        <v>44342</v>
      </c>
      <c r="U2254" s="8" t="s">
        <v>6604</v>
      </c>
      <c r="V2254" s="3">
        <v>44784</v>
      </c>
      <c r="W2254" s="8" t="s">
        <v>10887</v>
      </c>
      <c r="X2254" s="8">
        <v>35.4</v>
      </c>
      <c r="Y2254" s="10">
        <f t="shared" si="160"/>
        <v>3194.1313800000003</v>
      </c>
      <c r="Z2254" s="10">
        <f>IFERROR(INDEX(EFs!B:B,MATCH(P2254,EFs!A:A,0))*Dataset!Y2254/1000,0)</f>
        <v>2.9015263343359612</v>
      </c>
      <c r="AA2254">
        <v>32.681184999999999</v>
      </c>
      <c r="AB2254">
        <v>-117.178071</v>
      </c>
      <c r="AC2254">
        <v>1</v>
      </c>
      <c r="AD2254" t="s">
        <v>18387</v>
      </c>
      <c r="AE2254">
        <v>1500</v>
      </c>
      <c r="AF2254" t="s">
        <v>18696</v>
      </c>
      <c r="AI2254" t="s">
        <v>18458</v>
      </c>
      <c r="AJ2254" t="s">
        <v>18390</v>
      </c>
      <c r="AK2254" t="s">
        <v>18391</v>
      </c>
      <c r="AL2254">
        <v>92118</v>
      </c>
      <c r="AM2254" t="s">
        <v>18392</v>
      </c>
      <c r="AN2254" t="s">
        <v>18393</v>
      </c>
    </row>
    <row r="2255" spans="1:40" ht="43.2" x14ac:dyDescent="0.3">
      <c r="A2255" t="s">
        <v>10888</v>
      </c>
      <c r="B2255" s="2" t="s">
        <v>15</v>
      </c>
      <c r="C2255" s="3">
        <v>40605</v>
      </c>
      <c r="D2255" t="s">
        <v>193</v>
      </c>
      <c r="E2255" t="s">
        <v>10889</v>
      </c>
      <c r="F2255" t="s">
        <v>10890</v>
      </c>
      <c r="G2255" t="s">
        <v>10891</v>
      </c>
      <c r="H2255" s="2" t="s">
        <v>949</v>
      </c>
      <c r="I2255" s="2" t="s">
        <v>75</v>
      </c>
      <c r="J2255" s="1" t="s">
        <v>10892</v>
      </c>
      <c r="K2255" s="1">
        <f t="shared" si="158"/>
        <v>1</v>
      </c>
      <c r="L2255" s="1">
        <f t="shared" si="158"/>
        <v>0</v>
      </c>
      <c r="M2255" s="1">
        <f t="shared" si="158"/>
        <v>0</v>
      </c>
      <c r="N2255" s="1">
        <f t="shared" si="157"/>
        <v>0</v>
      </c>
      <c r="O2255" s="1">
        <f t="shared" si="159"/>
        <v>1</v>
      </c>
      <c r="P2255" s="1" t="s">
        <v>18346</v>
      </c>
      <c r="Q2255" s="1">
        <v>125</v>
      </c>
      <c r="R2255" s="1">
        <v>197</v>
      </c>
      <c r="S2255" s="9">
        <f t="shared" si="161"/>
        <v>125</v>
      </c>
      <c r="T2255" s="3">
        <v>44562</v>
      </c>
      <c r="U2255" s="8" t="s">
        <v>9961</v>
      </c>
      <c r="V2255" s="3">
        <v>44562</v>
      </c>
      <c r="W2255" s="8" t="s">
        <v>10893</v>
      </c>
      <c r="X2255" s="8">
        <v>1.8</v>
      </c>
      <c r="Y2255" s="10">
        <f t="shared" si="160"/>
        <v>225</v>
      </c>
      <c r="Z2255" s="10">
        <f>IFERROR(INDEX(EFs!B:B,MATCH(P2255,EFs!A:A,0))*Dataset!Y2255/1000,0)</f>
        <v>0.20438840722500001</v>
      </c>
      <c r="AA2255">
        <v>33.121231999999999</v>
      </c>
      <c r="AB2255">
        <v>-117.274584</v>
      </c>
      <c r="AC2255">
        <v>1</v>
      </c>
      <c r="AD2255" t="s">
        <v>18387</v>
      </c>
      <c r="AE2255">
        <v>6231</v>
      </c>
      <c r="AF2255" t="s">
        <v>19349</v>
      </c>
      <c r="AG2255" t="s">
        <v>18510</v>
      </c>
      <c r="AH2255" t="s">
        <v>164</v>
      </c>
      <c r="AI2255" t="s">
        <v>18509</v>
      </c>
      <c r="AJ2255" t="s">
        <v>18390</v>
      </c>
      <c r="AK2255" t="s">
        <v>18391</v>
      </c>
      <c r="AL2255">
        <v>92011</v>
      </c>
      <c r="AM2255" t="s">
        <v>18392</v>
      </c>
      <c r="AN2255" t="s">
        <v>18393</v>
      </c>
    </row>
    <row r="2256" spans="1:40" ht="57.6" x14ac:dyDescent="0.3">
      <c r="A2256" t="s">
        <v>10894</v>
      </c>
      <c r="B2256" s="2" t="s">
        <v>15</v>
      </c>
      <c r="C2256" s="3">
        <v>40613</v>
      </c>
      <c r="D2256" t="s">
        <v>193</v>
      </c>
      <c r="E2256" t="s">
        <v>1036</v>
      </c>
      <c r="F2256" t="s">
        <v>7390</v>
      </c>
      <c r="G2256" t="s">
        <v>10895</v>
      </c>
      <c r="H2256" s="2" t="s">
        <v>781</v>
      </c>
      <c r="I2256" s="2" t="s">
        <v>782</v>
      </c>
      <c r="J2256" s="1" t="s">
        <v>10896</v>
      </c>
      <c r="K2256" s="1">
        <f t="shared" si="158"/>
        <v>1</v>
      </c>
      <c r="L2256" s="1">
        <f t="shared" si="158"/>
        <v>0</v>
      </c>
      <c r="M2256" s="1">
        <f t="shared" si="158"/>
        <v>0</v>
      </c>
      <c r="N2256" s="1">
        <f t="shared" si="157"/>
        <v>0</v>
      </c>
      <c r="O2256" s="1">
        <f t="shared" si="159"/>
        <v>1</v>
      </c>
      <c r="P2256" s="1" t="s">
        <v>18346</v>
      </c>
      <c r="Q2256" s="1">
        <v>710</v>
      </c>
      <c r="R2256" s="1">
        <v>3634</v>
      </c>
      <c r="S2256" s="9">
        <f t="shared" si="161"/>
        <v>710</v>
      </c>
      <c r="T2256" s="3">
        <v>44452</v>
      </c>
      <c r="U2256" s="8" t="s">
        <v>6057</v>
      </c>
      <c r="V2256" s="3">
        <v>44452</v>
      </c>
      <c r="W2256" s="8" t="s">
        <v>10897</v>
      </c>
      <c r="X2256" s="8">
        <v>9.0500000000000007</v>
      </c>
      <c r="Y2256" s="10">
        <f t="shared" si="160"/>
        <v>6425.5000000000009</v>
      </c>
      <c r="Z2256" s="10">
        <f>IFERROR(INDEX(EFs!B:B,MATCH(P2256,EFs!A:A,0))*Dataset!Y2256/1000,0)</f>
        <v>5.8368787138855014</v>
      </c>
      <c r="AA2256">
        <v>32.888069000000002</v>
      </c>
      <c r="AB2256">
        <v>-117.164534</v>
      </c>
      <c r="AC2256">
        <v>1</v>
      </c>
      <c r="AD2256" t="s">
        <v>18387</v>
      </c>
      <c r="AE2256">
        <v>7337</v>
      </c>
      <c r="AF2256" t="s">
        <v>19350</v>
      </c>
      <c r="AI2256" t="s">
        <v>18389</v>
      </c>
      <c r="AJ2256" t="s">
        <v>18390</v>
      </c>
      <c r="AK2256" t="s">
        <v>18391</v>
      </c>
      <c r="AL2256">
        <v>92121</v>
      </c>
      <c r="AM2256" t="s">
        <v>18392</v>
      </c>
      <c r="AN2256" t="s">
        <v>18393</v>
      </c>
    </row>
    <row r="2257" spans="1:40" ht="57.6" x14ac:dyDescent="0.3">
      <c r="A2257" t="s">
        <v>10898</v>
      </c>
      <c r="B2257" s="2" t="s">
        <v>15</v>
      </c>
      <c r="C2257" s="3">
        <v>40613</v>
      </c>
      <c r="D2257" t="s">
        <v>193</v>
      </c>
      <c r="E2257" t="s">
        <v>1036</v>
      </c>
      <c r="F2257" t="s">
        <v>7390</v>
      </c>
      <c r="G2257" t="s">
        <v>10895</v>
      </c>
      <c r="H2257" s="2" t="s">
        <v>781</v>
      </c>
      <c r="I2257" s="2" t="s">
        <v>782</v>
      </c>
      <c r="J2257" s="1" t="s">
        <v>10899</v>
      </c>
      <c r="K2257" s="1">
        <f t="shared" si="158"/>
        <v>1</v>
      </c>
      <c r="L2257" s="1">
        <f t="shared" si="158"/>
        <v>0</v>
      </c>
      <c r="M2257" s="1">
        <f t="shared" si="158"/>
        <v>0</v>
      </c>
      <c r="N2257" s="1">
        <f t="shared" si="157"/>
        <v>0</v>
      </c>
      <c r="O2257" s="1">
        <f t="shared" si="159"/>
        <v>1</v>
      </c>
      <c r="P2257" s="1" t="s">
        <v>18346</v>
      </c>
      <c r="Q2257" s="1">
        <v>710</v>
      </c>
      <c r="R2257" s="1">
        <v>3634</v>
      </c>
      <c r="S2257" s="9">
        <f t="shared" si="161"/>
        <v>710</v>
      </c>
      <c r="T2257" s="3">
        <v>44452</v>
      </c>
      <c r="U2257" s="8" t="s">
        <v>10900</v>
      </c>
      <c r="V2257" s="3">
        <v>44452</v>
      </c>
      <c r="W2257" s="8" t="s">
        <v>10901</v>
      </c>
      <c r="X2257" s="8">
        <v>9.5</v>
      </c>
      <c r="Y2257" s="10">
        <f t="shared" si="160"/>
        <v>6745</v>
      </c>
      <c r="Z2257" s="10">
        <f>IFERROR(INDEX(EFs!B:B,MATCH(P2257,EFs!A:A,0))*Dataset!Y2257/1000,0)</f>
        <v>6.127110252145</v>
      </c>
      <c r="AA2257">
        <v>32.888069000000002</v>
      </c>
      <c r="AB2257">
        <v>-117.164534</v>
      </c>
      <c r="AC2257">
        <v>1</v>
      </c>
      <c r="AD2257" t="s">
        <v>18387</v>
      </c>
      <c r="AE2257">
        <v>7337</v>
      </c>
      <c r="AF2257" t="s">
        <v>19350</v>
      </c>
      <c r="AI2257" t="s">
        <v>18389</v>
      </c>
      <c r="AJ2257" t="s">
        <v>18390</v>
      </c>
      <c r="AK2257" t="s">
        <v>18391</v>
      </c>
      <c r="AL2257">
        <v>92121</v>
      </c>
      <c r="AM2257" t="s">
        <v>18392</v>
      </c>
      <c r="AN2257" t="s">
        <v>18393</v>
      </c>
    </row>
    <row r="2258" spans="1:40" ht="57.6" x14ac:dyDescent="0.3">
      <c r="A2258" t="s">
        <v>10902</v>
      </c>
      <c r="B2258" s="2" t="s">
        <v>15</v>
      </c>
      <c r="C2258" s="3">
        <v>40613</v>
      </c>
      <c r="D2258" t="s">
        <v>193</v>
      </c>
      <c r="E2258" t="s">
        <v>1036</v>
      </c>
      <c r="F2258" t="s">
        <v>7390</v>
      </c>
      <c r="G2258" t="s">
        <v>10895</v>
      </c>
      <c r="H2258" s="2" t="s">
        <v>781</v>
      </c>
      <c r="I2258" s="2" t="s">
        <v>782</v>
      </c>
      <c r="J2258" s="1" t="s">
        <v>10903</v>
      </c>
      <c r="K2258" s="1">
        <f t="shared" si="158"/>
        <v>1</v>
      </c>
      <c r="L2258" s="1">
        <f t="shared" si="158"/>
        <v>0</v>
      </c>
      <c r="M2258" s="1">
        <f t="shared" si="158"/>
        <v>0</v>
      </c>
      <c r="N2258" s="1">
        <f t="shared" si="157"/>
        <v>0</v>
      </c>
      <c r="O2258" s="1">
        <f t="shared" si="159"/>
        <v>1</v>
      </c>
      <c r="P2258" s="1" t="s">
        <v>18346</v>
      </c>
      <c r="Q2258" s="1">
        <v>710</v>
      </c>
      <c r="R2258" s="1">
        <v>3634</v>
      </c>
      <c r="S2258" s="9">
        <f t="shared" si="161"/>
        <v>710</v>
      </c>
      <c r="T2258" s="3">
        <v>44452</v>
      </c>
      <c r="U2258" s="8" t="s">
        <v>10904</v>
      </c>
      <c r="V2258" s="3">
        <v>44452</v>
      </c>
      <c r="W2258" s="8" t="s">
        <v>10905</v>
      </c>
      <c r="X2258" s="8">
        <v>10.25</v>
      </c>
      <c r="Y2258" s="10">
        <f t="shared" si="160"/>
        <v>7277.5</v>
      </c>
      <c r="Z2258" s="10">
        <f>IFERROR(INDEX(EFs!B:B,MATCH(P2258,EFs!A:A,0))*Dataset!Y2258/1000,0)</f>
        <v>6.6108294825775005</v>
      </c>
      <c r="AA2258">
        <v>32.888069000000002</v>
      </c>
      <c r="AB2258">
        <v>-117.164534</v>
      </c>
      <c r="AC2258">
        <v>1</v>
      </c>
      <c r="AD2258" t="s">
        <v>18387</v>
      </c>
      <c r="AE2258">
        <v>7337</v>
      </c>
      <c r="AF2258" t="s">
        <v>19350</v>
      </c>
      <c r="AI2258" t="s">
        <v>18389</v>
      </c>
      <c r="AJ2258" t="s">
        <v>18390</v>
      </c>
      <c r="AK2258" t="s">
        <v>18391</v>
      </c>
      <c r="AL2258">
        <v>92121</v>
      </c>
      <c r="AM2258" t="s">
        <v>18392</v>
      </c>
      <c r="AN2258" t="s">
        <v>18393</v>
      </c>
    </row>
    <row r="2259" spans="1:40" ht="43.2" x14ac:dyDescent="0.3">
      <c r="A2259" t="s">
        <v>10906</v>
      </c>
      <c r="B2259" s="2" t="s">
        <v>15</v>
      </c>
      <c r="C2259" s="3">
        <v>40616</v>
      </c>
      <c r="D2259" t="s">
        <v>193</v>
      </c>
      <c r="E2259" t="s">
        <v>3160</v>
      </c>
      <c r="F2259" t="s">
        <v>3161</v>
      </c>
      <c r="G2259" t="s">
        <v>10907</v>
      </c>
      <c r="H2259" s="2" t="s">
        <v>1787</v>
      </c>
      <c r="I2259" s="2" t="s">
        <v>53</v>
      </c>
      <c r="J2259" s="1" t="s">
        <v>10908</v>
      </c>
      <c r="K2259" s="1">
        <f t="shared" si="158"/>
        <v>1</v>
      </c>
      <c r="L2259" s="1">
        <f t="shared" si="158"/>
        <v>0</v>
      </c>
      <c r="M2259" s="1">
        <f t="shared" si="158"/>
        <v>0</v>
      </c>
      <c r="N2259" s="1">
        <f t="shared" si="157"/>
        <v>0</v>
      </c>
      <c r="O2259" s="1">
        <f t="shared" si="159"/>
        <v>1</v>
      </c>
      <c r="P2259" s="1" t="s">
        <v>18346</v>
      </c>
      <c r="Q2259" s="1">
        <v>250</v>
      </c>
      <c r="R2259" s="1">
        <v>385</v>
      </c>
      <c r="S2259" s="9">
        <f t="shared" si="161"/>
        <v>250</v>
      </c>
      <c r="T2259" s="3">
        <v>44686</v>
      </c>
      <c r="U2259" s="8" t="s">
        <v>10909</v>
      </c>
      <c r="V2259" s="3">
        <v>44686</v>
      </c>
      <c r="W2259" s="8" t="s">
        <v>3136</v>
      </c>
      <c r="X2259" s="8">
        <v>7.1</v>
      </c>
      <c r="Y2259" s="10">
        <f t="shared" si="160"/>
        <v>1775</v>
      </c>
      <c r="Z2259" s="10">
        <f>IFERROR(INDEX(EFs!B:B,MATCH(P2259,EFs!A:A,0))*Dataset!Y2259/1000,0)</f>
        <v>1.6123974347749999</v>
      </c>
      <c r="AA2259">
        <v>33.240456000000002</v>
      </c>
      <c r="AB2259">
        <v>-117.060934</v>
      </c>
      <c r="AC2259">
        <v>1</v>
      </c>
      <c r="AD2259" t="s">
        <v>18387</v>
      </c>
      <c r="AE2259">
        <v>12487</v>
      </c>
      <c r="AF2259" t="s">
        <v>19351</v>
      </c>
      <c r="AI2259" t="s">
        <v>18625</v>
      </c>
      <c r="AJ2259" t="s">
        <v>18390</v>
      </c>
      <c r="AK2259" t="s">
        <v>18391</v>
      </c>
      <c r="AL2259">
        <v>92082</v>
      </c>
      <c r="AM2259" t="s">
        <v>18392</v>
      </c>
      <c r="AN2259" t="s">
        <v>18393</v>
      </c>
    </row>
    <row r="2260" spans="1:40" ht="43.2" x14ac:dyDescent="0.3">
      <c r="A2260" t="s">
        <v>10910</v>
      </c>
      <c r="B2260" s="2" t="s">
        <v>15</v>
      </c>
      <c r="C2260" s="3">
        <v>40623</v>
      </c>
      <c r="D2260" t="s">
        <v>193</v>
      </c>
      <c r="E2260" t="s">
        <v>10911</v>
      </c>
      <c r="F2260" t="s">
        <v>10912</v>
      </c>
      <c r="G2260" t="s">
        <v>10913</v>
      </c>
      <c r="H2260" s="2" t="s">
        <v>74</v>
      </c>
      <c r="I2260" s="2" t="s">
        <v>75</v>
      </c>
      <c r="J2260" s="1" t="s">
        <v>10914</v>
      </c>
      <c r="K2260" s="1">
        <f t="shared" si="158"/>
        <v>1</v>
      </c>
      <c r="L2260" s="1">
        <f t="shared" si="158"/>
        <v>0</v>
      </c>
      <c r="M2260" s="1">
        <f t="shared" si="158"/>
        <v>0</v>
      </c>
      <c r="N2260" s="1">
        <f t="shared" si="157"/>
        <v>0</v>
      </c>
      <c r="O2260" s="1">
        <f t="shared" si="159"/>
        <v>1</v>
      </c>
      <c r="P2260" s="1" t="s">
        <v>18346</v>
      </c>
      <c r="Q2260" s="1">
        <v>300</v>
      </c>
      <c r="R2260" s="1">
        <v>685</v>
      </c>
      <c r="S2260" s="9">
        <f t="shared" si="161"/>
        <v>300</v>
      </c>
      <c r="T2260" s="3">
        <v>44562</v>
      </c>
      <c r="U2260" s="8" t="s">
        <v>10915</v>
      </c>
      <c r="V2260" s="3">
        <v>44562</v>
      </c>
      <c r="W2260" s="8" t="s">
        <v>10915</v>
      </c>
      <c r="X2260" s="8">
        <v>0</v>
      </c>
      <c r="Y2260" s="10">
        <f t="shared" si="160"/>
        <v>0</v>
      </c>
      <c r="Z2260" s="10">
        <f>IFERROR(INDEX(EFs!B:B,MATCH(P2260,EFs!A:A,0))*Dataset!Y2260/1000,0)</f>
        <v>0</v>
      </c>
      <c r="AA2260">
        <v>32.995885000000001</v>
      </c>
      <c r="AB2260">
        <v>-117.19538900000001</v>
      </c>
      <c r="AC2260">
        <v>0.9</v>
      </c>
      <c r="AD2260" t="s">
        <v>18429</v>
      </c>
      <c r="AE2260">
        <v>6525</v>
      </c>
      <c r="AF2260" t="s">
        <v>19352</v>
      </c>
      <c r="AG2260" t="s">
        <v>18510</v>
      </c>
      <c r="AH2260">
        <v>200</v>
      </c>
      <c r="AI2260" t="s">
        <v>18404</v>
      </c>
      <c r="AJ2260" t="s">
        <v>18390</v>
      </c>
      <c r="AK2260" t="s">
        <v>18391</v>
      </c>
      <c r="AL2260">
        <v>92067</v>
      </c>
      <c r="AM2260" t="s">
        <v>18392</v>
      </c>
      <c r="AN2260" t="s">
        <v>18393</v>
      </c>
    </row>
    <row r="2261" spans="1:40" ht="57.6" x14ac:dyDescent="0.3">
      <c r="A2261" t="s">
        <v>10916</v>
      </c>
      <c r="B2261" s="2" t="s">
        <v>15</v>
      </c>
      <c r="C2261" s="3">
        <v>40623</v>
      </c>
      <c r="D2261" t="s">
        <v>193</v>
      </c>
      <c r="E2261" t="s">
        <v>6959</v>
      </c>
      <c r="F2261" t="s">
        <v>233</v>
      </c>
      <c r="G2261" t="s">
        <v>6960</v>
      </c>
      <c r="H2261" s="2" t="s">
        <v>201</v>
      </c>
      <c r="I2261" s="2" t="s">
        <v>46</v>
      </c>
      <c r="J2261" s="1" t="s">
        <v>10917</v>
      </c>
      <c r="K2261" s="1">
        <f t="shared" si="158"/>
        <v>1</v>
      </c>
      <c r="L2261" s="1">
        <f t="shared" si="158"/>
        <v>0</v>
      </c>
      <c r="M2261" s="1">
        <f t="shared" si="158"/>
        <v>0</v>
      </c>
      <c r="N2261" s="1">
        <f t="shared" si="157"/>
        <v>0</v>
      </c>
      <c r="O2261" s="1">
        <f t="shared" si="159"/>
        <v>1</v>
      </c>
      <c r="P2261" s="1" t="s">
        <v>18346</v>
      </c>
      <c r="Q2261" s="1" t="s">
        <v>18355</v>
      </c>
      <c r="R2261" s="1">
        <v>189</v>
      </c>
      <c r="S2261" s="9">
        <f t="shared" si="161"/>
        <v>140.93729999999999</v>
      </c>
      <c r="T2261" s="3">
        <v>44414</v>
      </c>
      <c r="U2261" s="8" t="s">
        <v>10918</v>
      </c>
      <c r="V2261" s="3">
        <v>44414</v>
      </c>
      <c r="W2261" s="8" t="s">
        <v>10919</v>
      </c>
      <c r="X2261" s="8">
        <v>15.8</v>
      </c>
      <c r="Y2261" s="10">
        <f t="shared" si="160"/>
        <v>2226.8093399999998</v>
      </c>
      <c r="Z2261" s="10">
        <f>IFERROR(INDEX(EFs!B:B,MATCH(P2261,EFs!A:A,0))*Dataset!Y2261/1000,0)</f>
        <v>2.022817840872682</v>
      </c>
      <c r="AA2261">
        <v>32.885162999999999</v>
      </c>
      <c r="AB2261">
        <v>-117.225103</v>
      </c>
      <c r="AC2261">
        <v>0.9</v>
      </c>
      <c r="AD2261" t="s">
        <v>18387</v>
      </c>
      <c r="AE2261">
        <v>9850</v>
      </c>
      <c r="AF2261" t="s">
        <v>18856</v>
      </c>
      <c r="AI2261" t="s">
        <v>18428</v>
      </c>
      <c r="AJ2261" t="s">
        <v>18390</v>
      </c>
      <c r="AK2261" t="s">
        <v>18391</v>
      </c>
      <c r="AL2261">
        <v>92037</v>
      </c>
      <c r="AM2261" t="s">
        <v>18392</v>
      </c>
      <c r="AN2261" t="s">
        <v>18393</v>
      </c>
    </row>
    <row r="2262" spans="1:40" ht="43.2" x14ac:dyDescent="0.3">
      <c r="A2262" t="s">
        <v>10920</v>
      </c>
      <c r="B2262" s="2" t="s">
        <v>15</v>
      </c>
      <c r="C2262" s="3">
        <v>40624</v>
      </c>
      <c r="D2262" t="s">
        <v>193</v>
      </c>
      <c r="E2262" t="s">
        <v>10921</v>
      </c>
      <c r="F2262" t="s">
        <v>10922</v>
      </c>
      <c r="G2262" t="s">
        <v>10923</v>
      </c>
      <c r="H2262" s="2" t="s">
        <v>106</v>
      </c>
      <c r="I2262" s="2" t="s">
        <v>107</v>
      </c>
      <c r="J2262" s="1" t="s">
        <v>10924</v>
      </c>
      <c r="K2262" s="1">
        <f t="shared" si="158"/>
        <v>1</v>
      </c>
      <c r="L2262" s="1">
        <f t="shared" si="158"/>
        <v>0</v>
      </c>
      <c r="M2262" s="1">
        <f t="shared" si="158"/>
        <v>0</v>
      </c>
      <c r="N2262" s="1">
        <f t="shared" si="157"/>
        <v>0</v>
      </c>
      <c r="O2262" s="1">
        <f t="shared" si="159"/>
        <v>1</v>
      </c>
      <c r="P2262" s="1" t="s">
        <v>18346</v>
      </c>
      <c r="Q2262" s="1">
        <v>500</v>
      </c>
      <c r="R2262" s="1">
        <v>2220</v>
      </c>
      <c r="S2262" s="9">
        <f t="shared" si="161"/>
        <v>500</v>
      </c>
      <c r="T2262" s="3">
        <v>44562</v>
      </c>
      <c r="U2262" s="8" t="s">
        <v>439</v>
      </c>
      <c r="V2262" s="3">
        <v>44562</v>
      </c>
      <c r="W2262" s="8" t="s">
        <v>439</v>
      </c>
      <c r="X2262" s="8">
        <v>0</v>
      </c>
      <c r="Y2262" s="10">
        <f t="shared" si="160"/>
        <v>0</v>
      </c>
      <c r="Z2262" s="10">
        <f>IFERROR(INDEX(EFs!B:B,MATCH(P2262,EFs!A:A,0))*Dataset!Y2262/1000,0)</f>
        <v>0</v>
      </c>
      <c r="AA2262">
        <v>32.829982000000001</v>
      </c>
      <c r="AB2262">
        <v>-117.13429499999999</v>
      </c>
      <c r="AC2262">
        <v>1</v>
      </c>
      <c r="AD2262" t="s">
        <v>18387</v>
      </c>
      <c r="AE2262">
        <v>8939</v>
      </c>
      <c r="AF2262" t="s">
        <v>18495</v>
      </c>
      <c r="AI2262" t="s">
        <v>18389</v>
      </c>
      <c r="AJ2262" t="s">
        <v>18390</v>
      </c>
      <c r="AK2262" t="s">
        <v>18391</v>
      </c>
      <c r="AL2262">
        <v>92123</v>
      </c>
      <c r="AM2262" t="s">
        <v>18392</v>
      </c>
      <c r="AN2262" t="s">
        <v>18393</v>
      </c>
    </row>
    <row r="2263" spans="1:40" ht="57.6" x14ac:dyDescent="0.3">
      <c r="A2263" t="s">
        <v>10925</v>
      </c>
      <c r="B2263" s="2" t="s">
        <v>15</v>
      </c>
      <c r="C2263" s="3">
        <v>40624</v>
      </c>
      <c r="D2263" t="s">
        <v>193</v>
      </c>
      <c r="E2263" t="s">
        <v>10926</v>
      </c>
      <c r="F2263" t="s">
        <v>10927</v>
      </c>
      <c r="G2263" t="s">
        <v>4778</v>
      </c>
      <c r="H2263" s="2" t="s">
        <v>4779</v>
      </c>
      <c r="I2263" s="2" t="s">
        <v>139</v>
      </c>
      <c r="J2263" s="1" t="s">
        <v>10928</v>
      </c>
      <c r="K2263" s="1">
        <f t="shared" si="158"/>
        <v>1</v>
      </c>
      <c r="L2263" s="1">
        <f t="shared" si="158"/>
        <v>0</v>
      </c>
      <c r="M2263" s="1">
        <f t="shared" si="158"/>
        <v>0</v>
      </c>
      <c r="N2263" s="1">
        <f t="shared" si="157"/>
        <v>0</v>
      </c>
      <c r="O2263" s="1">
        <f t="shared" si="159"/>
        <v>1</v>
      </c>
      <c r="P2263" s="1" t="s">
        <v>18346</v>
      </c>
      <c r="Q2263" s="1">
        <v>40</v>
      </c>
      <c r="R2263" s="1">
        <v>64</v>
      </c>
      <c r="S2263" s="9">
        <f t="shared" si="161"/>
        <v>40</v>
      </c>
      <c r="T2263" s="8"/>
      <c r="U2263" s="8"/>
      <c r="V2263" s="8"/>
      <c r="W2263" s="8"/>
      <c r="X2263" s="8"/>
      <c r="Y2263" s="10">
        <f t="shared" si="160"/>
        <v>0</v>
      </c>
      <c r="Z2263" s="10">
        <f>IFERROR(INDEX(EFs!B:B,MATCH(P2263,EFs!A:A,0))*Dataset!Y2263/1000,0)</f>
        <v>0</v>
      </c>
      <c r="AA2263">
        <v>32.875205999999999</v>
      </c>
      <c r="AB2263">
        <v>-117.231684</v>
      </c>
      <c r="AC2263">
        <v>1</v>
      </c>
      <c r="AD2263" t="s">
        <v>18387</v>
      </c>
      <c r="AE2263">
        <v>3350</v>
      </c>
      <c r="AF2263" t="s">
        <v>18932</v>
      </c>
      <c r="AI2263" t="s">
        <v>18389</v>
      </c>
      <c r="AJ2263" t="s">
        <v>18390</v>
      </c>
      <c r="AK2263" t="s">
        <v>18391</v>
      </c>
      <c r="AL2263">
        <v>92161</v>
      </c>
      <c r="AM2263" t="s">
        <v>18392</v>
      </c>
      <c r="AN2263" t="s">
        <v>18393</v>
      </c>
    </row>
    <row r="2264" spans="1:40" ht="43.2" x14ac:dyDescent="0.3">
      <c r="A2264" t="s">
        <v>10929</v>
      </c>
      <c r="B2264" s="2" t="s">
        <v>15</v>
      </c>
      <c r="C2264" s="3">
        <v>40624</v>
      </c>
      <c r="D2264" t="s">
        <v>193</v>
      </c>
      <c r="E2264" t="s">
        <v>10930</v>
      </c>
      <c r="F2264" t="s">
        <v>10931</v>
      </c>
      <c r="G2264" t="s">
        <v>10932</v>
      </c>
      <c r="H2264" s="2" t="s">
        <v>19</v>
      </c>
      <c r="I2264" s="2" t="s">
        <v>20</v>
      </c>
      <c r="J2264" s="1" t="s">
        <v>10933</v>
      </c>
      <c r="K2264" s="1">
        <f t="shared" si="158"/>
        <v>1</v>
      </c>
      <c r="L2264" s="1">
        <f t="shared" si="158"/>
        <v>0</v>
      </c>
      <c r="M2264" s="1">
        <f t="shared" si="158"/>
        <v>0</v>
      </c>
      <c r="N2264" s="1">
        <f t="shared" si="157"/>
        <v>0</v>
      </c>
      <c r="O2264" s="1">
        <f t="shared" si="159"/>
        <v>1</v>
      </c>
      <c r="P2264" s="1" t="s">
        <v>18346</v>
      </c>
      <c r="Q2264" s="1">
        <v>355</v>
      </c>
      <c r="R2264" s="1">
        <v>685</v>
      </c>
      <c r="S2264" s="9">
        <f t="shared" si="161"/>
        <v>355</v>
      </c>
      <c r="T2264" s="8"/>
      <c r="U2264" s="8"/>
      <c r="V2264" s="8"/>
      <c r="W2264" s="8"/>
      <c r="X2264" s="8"/>
      <c r="Y2264" s="10">
        <f t="shared" si="160"/>
        <v>0</v>
      </c>
      <c r="Z2264" s="10">
        <f>IFERROR(INDEX(EFs!B:B,MATCH(P2264,EFs!A:A,0))*Dataset!Y2264/1000,0)</f>
        <v>0</v>
      </c>
      <c r="AA2264">
        <v>32.710613000000002</v>
      </c>
      <c r="AB2264">
        <v>-117.15619100000001</v>
      </c>
      <c r="AC2264">
        <v>1</v>
      </c>
      <c r="AD2264" t="s">
        <v>18387</v>
      </c>
      <c r="AE2264">
        <v>509</v>
      </c>
      <c r="AF2264" t="s">
        <v>18612</v>
      </c>
      <c r="AI2264" t="s">
        <v>18389</v>
      </c>
      <c r="AJ2264" t="s">
        <v>18390</v>
      </c>
      <c r="AK2264" t="s">
        <v>18391</v>
      </c>
      <c r="AL2264">
        <v>92101</v>
      </c>
      <c r="AM2264" t="s">
        <v>18392</v>
      </c>
      <c r="AN2264" t="s">
        <v>18393</v>
      </c>
    </row>
    <row r="2265" spans="1:40" ht="43.2" x14ac:dyDescent="0.3">
      <c r="A2265" t="s">
        <v>10934</v>
      </c>
      <c r="B2265" s="2" t="s">
        <v>15</v>
      </c>
      <c r="C2265" s="3">
        <v>40627</v>
      </c>
      <c r="D2265" t="s">
        <v>193</v>
      </c>
      <c r="E2265" t="s">
        <v>10935</v>
      </c>
      <c r="F2265" t="s">
        <v>10936</v>
      </c>
      <c r="G2265" t="s">
        <v>10937</v>
      </c>
      <c r="H2265" s="2" t="s">
        <v>781</v>
      </c>
      <c r="I2265" s="2" t="s">
        <v>782</v>
      </c>
      <c r="J2265" s="1" t="s">
        <v>10938</v>
      </c>
      <c r="K2265" s="1">
        <f t="shared" si="158"/>
        <v>1</v>
      </c>
      <c r="L2265" s="1">
        <f t="shared" si="158"/>
        <v>0</v>
      </c>
      <c r="M2265" s="1">
        <f t="shared" si="158"/>
        <v>0</v>
      </c>
      <c r="N2265" s="1">
        <f t="shared" si="157"/>
        <v>0</v>
      </c>
      <c r="O2265" s="1">
        <f t="shared" si="159"/>
        <v>1</v>
      </c>
      <c r="P2265" s="1" t="s">
        <v>18346</v>
      </c>
      <c r="Q2265" s="1" t="s">
        <v>18355</v>
      </c>
      <c r="R2265" s="1">
        <v>197</v>
      </c>
      <c r="S2265" s="9">
        <f t="shared" si="161"/>
        <v>146.90290000000002</v>
      </c>
      <c r="T2265" s="3">
        <v>44553</v>
      </c>
      <c r="U2265" s="8" t="s">
        <v>10939</v>
      </c>
      <c r="V2265" s="3">
        <v>44553</v>
      </c>
      <c r="W2265" s="8" t="s">
        <v>8671</v>
      </c>
      <c r="X2265" s="8">
        <v>9.1999999999999993</v>
      </c>
      <c r="Y2265" s="10">
        <f t="shared" si="160"/>
        <v>1351.50668</v>
      </c>
      <c r="Z2265" s="10">
        <f>IFERROR(INDEX(EFs!B:B,MATCH(P2265,EFs!A:A,0))*Dataset!Y2265/1000,0)</f>
        <v>1.2276991007962121</v>
      </c>
      <c r="AA2265">
        <v>32.888306</v>
      </c>
      <c r="AB2265">
        <v>-117.18226300000001</v>
      </c>
      <c r="AC2265">
        <v>1</v>
      </c>
      <c r="AD2265" t="s">
        <v>18387</v>
      </c>
      <c r="AE2265">
        <v>6350</v>
      </c>
      <c r="AF2265" t="s">
        <v>18631</v>
      </c>
      <c r="AI2265" t="s">
        <v>18389</v>
      </c>
      <c r="AJ2265" t="s">
        <v>18390</v>
      </c>
      <c r="AK2265" t="s">
        <v>18391</v>
      </c>
      <c r="AL2265">
        <v>92121</v>
      </c>
      <c r="AM2265" t="s">
        <v>18392</v>
      </c>
      <c r="AN2265" t="s">
        <v>18393</v>
      </c>
    </row>
    <row r="2266" spans="1:40" ht="57.6" x14ac:dyDescent="0.3">
      <c r="A2266" t="s">
        <v>10940</v>
      </c>
      <c r="B2266" s="2" t="s">
        <v>15</v>
      </c>
      <c r="C2266" s="3">
        <v>40631</v>
      </c>
      <c r="D2266" t="s">
        <v>193</v>
      </c>
      <c r="E2266" t="s">
        <v>10941</v>
      </c>
      <c r="F2266" t="s">
        <v>10942</v>
      </c>
      <c r="G2266" t="s">
        <v>10943</v>
      </c>
      <c r="H2266" s="2" t="s">
        <v>1319</v>
      </c>
      <c r="I2266" s="2" t="s">
        <v>62</v>
      </c>
      <c r="J2266" s="1" t="s">
        <v>10944</v>
      </c>
      <c r="K2266" s="1">
        <f t="shared" si="158"/>
        <v>1</v>
      </c>
      <c r="L2266" s="1">
        <f t="shared" si="158"/>
        <v>0</v>
      </c>
      <c r="M2266" s="1">
        <f t="shared" si="158"/>
        <v>0</v>
      </c>
      <c r="N2266" s="1">
        <f t="shared" si="157"/>
        <v>0</v>
      </c>
      <c r="O2266" s="1">
        <f t="shared" si="159"/>
        <v>1</v>
      </c>
      <c r="P2266" s="1" t="s">
        <v>18346</v>
      </c>
      <c r="Q2266" s="1">
        <v>505</v>
      </c>
      <c r="R2266" s="1">
        <v>757</v>
      </c>
      <c r="S2266" s="9">
        <f t="shared" si="161"/>
        <v>505</v>
      </c>
      <c r="T2266" s="3">
        <v>44541</v>
      </c>
      <c r="U2266" s="8" t="s">
        <v>10789</v>
      </c>
      <c r="V2266" s="3">
        <v>44586</v>
      </c>
      <c r="W2266" s="8" t="s">
        <v>10697</v>
      </c>
      <c r="X2266" s="8">
        <v>8.1</v>
      </c>
      <c r="Y2266" s="10">
        <f t="shared" si="160"/>
        <v>4090.5</v>
      </c>
      <c r="Z2266" s="10">
        <f>IFERROR(INDEX(EFs!B:B,MATCH(P2266,EFs!A:A,0))*Dataset!Y2266/1000,0)</f>
        <v>3.7157812433505</v>
      </c>
      <c r="AA2266">
        <v>32.767555000000002</v>
      </c>
      <c r="AB2266">
        <v>-117.02342400000001</v>
      </c>
      <c r="AC2266">
        <v>1</v>
      </c>
      <c r="AD2266" t="s">
        <v>18394</v>
      </c>
      <c r="AE2266">
        <v>8085</v>
      </c>
      <c r="AF2266" t="s">
        <v>18461</v>
      </c>
      <c r="AI2266" t="s">
        <v>18460</v>
      </c>
      <c r="AJ2266" t="s">
        <v>18390</v>
      </c>
      <c r="AK2266" t="s">
        <v>18391</v>
      </c>
      <c r="AL2266">
        <v>91942</v>
      </c>
      <c r="AM2266" t="s">
        <v>18392</v>
      </c>
      <c r="AN2266" t="s">
        <v>18397</v>
      </c>
    </row>
    <row r="2267" spans="1:40" ht="72" x14ac:dyDescent="0.3">
      <c r="A2267" t="s">
        <v>10945</v>
      </c>
      <c r="B2267" s="2" t="s">
        <v>15</v>
      </c>
      <c r="C2267" s="3">
        <v>40631</v>
      </c>
      <c r="D2267" t="s">
        <v>193</v>
      </c>
      <c r="E2267" t="s">
        <v>10946</v>
      </c>
      <c r="F2267" t="s">
        <v>10947</v>
      </c>
      <c r="G2267" t="s">
        <v>10948</v>
      </c>
      <c r="H2267" s="2" t="s">
        <v>364</v>
      </c>
      <c r="I2267" s="2" t="s">
        <v>62</v>
      </c>
      <c r="J2267" s="1" t="s">
        <v>10949</v>
      </c>
      <c r="K2267" s="1">
        <f t="shared" si="158"/>
        <v>1</v>
      </c>
      <c r="L2267" s="1">
        <f t="shared" si="158"/>
        <v>0</v>
      </c>
      <c r="M2267" s="1">
        <f t="shared" si="158"/>
        <v>0</v>
      </c>
      <c r="N2267" s="1">
        <f t="shared" si="157"/>
        <v>0</v>
      </c>
      <c r="O2267" s="1">
        <f t="shared" si="159"/>
        <v>1</v>
      </c>
      <c r="P2267" s="1" t="s">
        <v>18346</v>
      </c>
      <c r="Q2267" s="1">
        <v>60</v>
      </c>
      <c r="R2267" s="1">
        <v>145</v>
      </c>
      <c r="S2267" s="9">
        <f t="shared" si="161"/>
        <v>60</v>
      </c>
      <c r="T2267" s="3">
        <v>44560</v>
      </c>
      <c r="U2267" s="8" t="s">
        <v>10950</v>
      </c>
      <c r="V2267" s="3">
        <v>44670</v>
      </c>
      <c r="W2267" s="8" t="s">
        <v>5659</v>
      </c>
      <c r="X2267" s="8">
        <v>34.5</v>
      </c>
      <c r="Y2267" s="10">
        <f t="shared" si="160"/>
        <v>2070</v>
      </c>
      <c r="Z2267" s="10">
        <f>IFERROR(INDEX(EFs!B:B,MATCH(P2267,EFs!A:A,0))*Dataset!Y2267/1000,0)</f>
        <v>1.8803733464700001</v>
      </c>
      <c r="AA2267">
        <v>32.769007999999999</v>
      </c>
      <c r="AB2267">
        <v>-117.010622</v>
      </c>
      <c r="AC2267">
        <v>1</v>
      </c>
      <c r="AD2267" t="s">
        <v>18387</v>
      </c>
      <c r="AE2267">
        <v>8665</v>
      </c>
      <c r="AF2267" t="s">
        <v>19353</v>
      </c>
      <c r="AI2267" t="s">
        <v>18460</v>
      </c>
      <c r="AJ2267" t="s">
        <v>18390</v>
      </c>
      <c r="AK2267" t="s">
        <v>18391</v>
      </c>
      <c r="AL2267">
        <v>91942</v>
      </c>
      <c r="AM2267" t="s">
        <v>18392</v>
      </c>
      <c r="AN2267" t="s">
        <v>18393</v>
      </c>
    </row>
    <row r="2268" spans="1:40" ht="43.2" x14ac:dyDescent="0.3">
      <c r="A2268" t="s">
        <v>10951</v>
      </c>
      <c r="B2268" s="2" t="s">
        <v>15</v>
      </c>
      <c r="C2268" s="3">
        <v>40631</v>
      </c>
      <c r="D2268" t="s">
        <v>193</v>
      </c>
      <c r="E2268" t="s">
        <v>10952</v>
      </c>
      <c r="F2268" t="s">
        <v>4024</v>
      </c>
      <c r="G2268" t="s">
        <v>10953</v>
      </c>
      <c r="H2268" s="2" t="s">
        <v>283</v>
      </c>
      <c r="I2268" s="2" t="s">
        <v>46</v>
      </c>
      <c r="J2268" s="1" t="s">
        <v>10954</v>
      </c>
      <c r="K2268" s="1">
        <f t="shared" si="158"/>
        <v>1</v>
      </c>
      <c r="L2268" s="1">
        <f t="shared" si="158"/>
        <v>0</v>
      </c>
      <c r="M2268" s="1">
        <f t="shared" si="158"/>
        <v>0</v>
      </c>
      <c r="N2268" s="1">
        <f t="shared" si="157"/>
        <v>0</v>
      </c>
      <c r="O2268" s="1">
        <f t="shared" si="159"/>
        <v>1</v>
      </c>
      <c r="P2268" s="1" t="s">
        <v>18346</v>
      </c>
      <c r="Q2268" s="1">
        <v>250</v>
      </c>
      <c r="R2268" s="1">
        <v>398</v>
      </c>
      <c r="S2268" s="9">
        <f t="shared" si="161"/>
        <v>250</v>
      </c>
      <c r="T2268" s="3">
        <v>44455</v>
      </c>
      <c r="U2268" s="8" t="s">
        <v>10955</v>
      </c>
      <c r="V2268" s="3">
        <v>44455</v>
      </c>
      <c r="W2268" s="8" t="s">
        <v>10447</v>
      </c>
      <c r="X2268" s="8">
        <v>4.5</v>
      </c>
      <c r="Y2268" s="10">
        <f t="shared" si="160"/>
        <v>1125</v>
      </c>
      <c r="Z2268" s="10">
        <f>IFERROR(INDEX(EFs!B:B,MATCH(P2268,EFs!A:A,0))*Dataset!Y2268/1000,0)</f>
        <v>1.021942036125</v>
      </c>
      <c r="AA2268">
        <v>32.735599999999998</v>
      </c>
      <c r="AB2268">
        <v>-117.22007499999999</v>
      </c>
      <c r="AC2268">
        <v>0.7</v>
      </c>
      <c r="AD2268" t="s">
        <v>18408</v>
      </c>
      <c r="AF2268" t="s">
        <v>18499</v>
      </c>
      <c r="AG2268" t="s">
        <v>18582</v>
      </c>
      <c r="AH2268">
        <v>36</v>
      </c>
      <c r="AI2268" t="s">
        <v>18389</v>
      </c>
      <c r="AJ2268" t="s">
        <v>18390</v>
      </c>
      <c r="AK2268" t="s">
        <v>18391</v>
      </c>
      <c r="AL2268">
        <v>92106</v>
      </c>
      <c r="AM2268" t="s">
        <v>18392</v>
      </c>
      <c r="AN2268" t="s">
        <v>18397</v>
      </c>
    </row>
    <row r="2269" spans="1:40" ht="57.6" x14ac:dyDescent="0.3">
      <c r="A2269" t="s">
        <v>10956</v>
      </c>
      <c r="B2269" s="2" t="s">
        <v>15</v>
      </c>
      <c r="C2269" s="3">
        <v>40638</v>
      </c>
      <c r="D2269" t="s">
        <v>193</v>
      </c>
      <c r="E2269" t="s">
        <v>10071</v>
      </c>
      <c r="F2269" t="s">
        <v>10072</v>
      </c>
      <c r="G2269" t="s">
        <v>10073</v>
      </c>
      <c r="H2269" s="2" t="s">
        <v>97</v>
      </c>
      <c r="I2269" s="2" t="s">
        <v>98</v>
      </c>
      <c r="J2269" s="1" t="s">
        <v>10957</v>
      </c>
      <c r="K2269" s="1">
        <f t="shared" si="158"/>
        <v>1</v>
      </c>
      <c r="L2269" s="1">
        <f t="shared" si="158"/>
        <v>0</v>
      </c>
      <c r="M2269" s="1">
        <f t="shared" si="158"/>
        <v>0</v>
      </c>
      <c r="N2269" s="1">
        <f t="shared" si="157"/>
        <v>0</v>
      </c>
      <c r="O2269" s="1">
        <f t="shared" si="159"/>
        <v>1</v>
      </c>
      <c r="P2269" s="1" t="s">
        <v>18346</v>
      </c>
      <c r="Q2269" s="1">
        <v>150</v>
      </c>
      <c r="R2269" s="1">
        <v>237</v>
      </c>
      <c r="S2269" s="9">
        <f t="shared" si="161"/>
        <v>150</v>
      </c>
      <c r="T2269" s="8"/>
      <c r="U2269" s="8"/>
      <c r="V2269" s="8"/>
      <c r="W2269" s="8"/>
      <c r="X2269" s="8"/>
      <c r="Y2269" s="10">
        <f t="shared" si="160"/>
        <v>0</v>
      </c>
      <c r="Z2269" s="10">
        <f>IFERROR(INDEX(EFs!B:B,MATCH(P2269,EFs!A:A,0))*Dataset!Y2269/1000,0)</f>
        <v>0</v>
      </c>
      <c r="AA2269">
        <v>33.195743</v>
      </c>
      <c r="AB2269">
        <v>-117.377931</v>
      </c>
      <c r="AC2269">
        <v>1</v>
      </c>
      <c r="AD2269" t="s">
        <v>18408</v>
      </c>
      <c r="AF2269" t="s">
        <v>18819</v>
      </c>
      <c r="AI2269" t="s">
        <v>18410</v>
      </c>
      <c r="AJ2269" t="s">
        <v>18390</v>
      </c>
      <c r="AK2269" t="s">
        <v>18391</v>
      </c>
      <c r="AL2269">
        <v>92054</v>
      </c>
      <c r="AM2269" t="s">
        <v>18392</v>
      </c>
      <c r="AN2269" t="s">
        <v>18397</v>
      </c>
    </row>
    <row r="2270" spans="1:40" ht="43.2" x14ac:dyDescent="0.3">
      <c r="A2270" t="s">
        <v>10958</v>
      </c>
      <c r="B2270" s="2" t="s">
        <v>15</v>
      </c>
      <c r="C2270" s="3">
        <v>40652</v>
      </c>
      <c r="D2270" t="s">
        <v>193</v>
      </c>
      <c r="E2270" t="s">
        <v>10959</v>
      </c>
      <c r="F2270" t="s">
        <v>10960</v>
      </c>
      <c r="G2270" t="s">
        <v>10961</v>
      </c>
      <c r="H2270" s="2" t="s">
        <v>97</v>
      </c>
      <c r="I2270" s="2" t="s">
        <v>98</v>
      </c>
      <c r="J2270" s="1" t="s">
        <v>10962</v>
      </c>
      <c r="K2270" s="1">
        <f t="shared" si="158"/>
        <v>1</v>
      </c>
      <c r="L2270" s="1">
        <f t="shared" si="158"/>
        <v>0</v>
      </c>
      <c r="M2270" s="1">
        <f t="shared" si="158"/>
        <v>0</v>
      </c>
      <c r="N2270" s="1">
        <f t="shared" si="157"/>
        <v>0</v>
      </c>
      <c r="O2270" s="1">
        <f t="shared" si="159"/>
        <v>1</v>
      </c>
      <c r="P2270" s="1" t="s">
        <v>18346</v>
      </c>
      <c r="Q2270" s="1">
        <v>56</v>
      </c>
      <c r="R2270" s="1">
        <v>99</v>
      </c>
      <c r="S2270" s="9">
        <f t="shared" si="161"/>
        <v>56</v>
      </c>
      <c r="T2270" s="3">
        <v>44498</v>
      </c>
      <c r="U2270" s="8" t="s">
        <v>3420</v>
      </c>
      <c r="V2270" s="3">
        <v>44498</v>
      </c>
      <c r="W2270" s="8" t="s">
        <v>10963</v>
      </c>
      <c r="X2270" s="8">
        <v>2.2999999999999998</v>
      </c>
      <c r="Y2270" s="10">
        <f t="shared" si="160"/>
        <v>128.79999999999998</v>
      </c>
      <c r="Z2270" s="10">
        <f>IFERROR(INDEX(EFs!B:B,MATCH(P2270,EFs!A:A,0))*Dataset!Y2270/1000,0)</f>
        <v>0.11700100822479999</v>
      </c>
      <c r="AA2270">
        <v>33.177227999999999</v>
      </c>
      <c r="AB2270">
        <v>-117.296976</v>
      </c>
      <c r="AC2270">
        <v>1</v>
      </c>
      <c r="AD2270" t="s">
        <v>18387</v>
      </c>
      <c r="AE2270">
        <v>3405</v>
      </c>
      <c r="AF2270" t="s">
        <v>18976</v>
      </c>
      <c r="AI2270" t="s">
        <v>18410</v>
      </c>
      <c r="AJ2270" t="s">
        <v>18390</v>
      </c>
      <c r="AK2270" t="s">
        <v>18391</v>
      </c>
      <c r="AL2270">
        <v>92056</v>
      </c>
      <c r="AM2270" t="s">
        <v>18392</v>
      </c>
      <c r="AN2270" t="s">
        <v>18393</v>
      </c>
    </row>
    <row r="2271" spans="1:40" ht="57.6" x14ac:dyDescent="0.3">
      <c r="A2271" t="s">
        <v>10964</v>
      </c>
      <c r="B2271" s="2" t="s">
        <v>15</v>
      </c>
      <c r="C2271" s="3">
        <v>40652</v>
      </c>
      <c r="D2271" t="s">
        <v>193</v>
      </c>
      <c r="E2271" t="s">
        <v>10965</v>
      </c>
      <c r="F2271" t="s">
        <v>10966</v>
      </c>
      <c r="G2271" t="s">
        <v>10967</v>
      </c>
      <c r="H2271" s="2" t="s">
        <v>754</v>
      </c>
      <c r="I2271" s="2" t="s">
        <v>139</v>
      </c>
      <c r="J2271" s="1" t="s">
        <v>10968</v>
      </c>
      <c r="K2271" s="1">
        <f t="shared" si="158"/>
        <v>1</v>
      </c>
      <c r="L2271" s="1">
        <f t="shared" si="158"/>
        <v>0</v>
      </c>
      <c r="M2271" s="1">
        <f t="shared" si="158"/>
        <v>0</v>
      </c>
      <c r="N2271" s="1">
        <f t="shared" si="157"/>
        <v>0</v>
      </c>
      <c r="O2271" s="1">
        <f t="shared" si="159"/>
        <v>1</v>
      </c>
      <c r="P2271" s="1" t="s">
        <v>18346</v>
      </c>
      <c r="Q2271" s="1">
        <v>500</v>
      </c>
      <c r="R2271" s="1">
        <v>757</v>
      </c>
      <c r="S2271" s="9">
        <f t="shared" si="161"/>
        <v>500</v>
      </c>
      <c r="T2271" s="3">
        <v>44333</v>
      </c>
      <c r="U2271" s="8" t="s">
        <v>8896</v>
      </c>
      <c r="V2271" s="3">
        <v>44333</v>
      </c>
      <c r="W2271" s="8" t="s">
        <v>1158</v>
      </c>
      <c r="X2271" s="8">
        <v>4.8</v>
      </c>
      <c r="Y2271" s="10">
        <f t="shared" si="160"/>
        <v>2400</v>
      </c>
      <c r="Z2271" s="10">
        <f>IFERROR(INDEX(EFs!B:B,MATCH(P2271,EFs!A:A,0))*Dataset!Y2271/1000,0)</f>
        <v>2.1801430104000001</v>
      </c>
      <c r="AA2271">
        <v>32.851528000000002</v>
      </c>
      <c r="AB2271">
        <v>-117.18328099999999</v>
      </c>
      <c r="AC2271">
        <v>1</v>
      </c>
      <c r="AD2271" t="s">
        <v>18387</v>
      </c>
      <c r="AE2271">
        <v>6220</v>
      </c>
      <c r="AF2271" t="s">
        <v>19354</v>
      </c>
      <c r="AI2271" t="s">
        <v>18389</v>
      </c>
      <c r="AJ2271" t="s">
        <v>18390</v>
      </c>
      <c r="AK2271" t="s">
        <v>18391</v>
      </c>
      <c r="AL2271">
        <v>92122</v>
      </c>
      <c r="AM2271" t="s">
        <v>18392</v>
      </c>
      <c r="AN2271" t="s">
        <v>18393</v>
      </c>
    </row>
    <row r="2272" spans="1:40" ht="43.2" x14ac:dyDescent="0.3">
      <c r="A2272" t="s">
        <v>10969</v>
      </c>
      <c r="B2272" s="2" t="s">
        <v>15</v>
      </c>
      <c r="C2272" s="3">
        <v>40654</v>
      </c>
      <c r="D2272" t="s">
        <v>193</v>
      </c>
      <c r="E2272" t="s">
        <v>10970</v>
      </c>
      <c r="F2272" t="s">
        <v>10971</v>
      </c>
      <c r="G2272" t="s">
        <v>10972</v>
      </c>
      <c r="H2272" s="2" t="s">
        <v>627</v>
      </c>
      <c r="I2272" s="2" t="s">
        <v>306</v>
      </c>
      <c r="J2272" s="1" t="s">
        <v>10973</v>
      </c>
      <c r="K2272" s="1">
        <f t="shared" si="158"/>
        <v>1</v>
      </c>
      <c r="L2272" s="1">
        <f t="shared" si="158"/>
        <v>0</v>
      </c>
      <c r="M2272" s="1">
        <f t="shared" si="158"/>
        <v>0</v>
      </c>
      <c r="N2272" s="1">
        <f t="shared" si="157"/>
        <v>0</v>
      </c>
      <c r="O2272" s="1">
        <f t="shared" si="159"/>
        <v>1</v>
      </c>
      <c r="P2272" s="1" t="s">
        <v>18346</v>
      </c>
      <c r="Q2272" s="1">
        <v>1000</v>
      </c>
      <c r="R2272" s="1">
        <v>1528</v>
      </c>
      <c r="S2272" s="9">
        <f t="shared" si="161"/>
        <v>1000</v>
      </c>
      <c r="T2272" s="3">
        <v>44719</v>
      </c>
      <c r="U2272" s="8" t="s">
        <v>10974</v>
      </c>
      <c r="V2272" s="3">
        <v>44719</v>
      </c>
      <c r="W2272" s="8" t="s">
        <v>10975</v>
      </c>
      <c r="X2272" s="8">
        <v>4.8</v>
      </c>
      <c r="Y2272" s="10">
        <f t="shared" si="160"/>
        <v>4800</v>
      </c>
      <c r="Z2272" s="10">
        <f>IFERROR(INDEX(EFs!B:B,MATCH(P2272,EFs!A:A,0))*Dataset!Y2272/1000,0)</f>
        <v>4.3602860208000003</v>
      </c>
      <c r="AA2272">
        <v>32.796621999999999</v>
      </c>
      <c r="AB2272">
        <v>-116.96156999999999</v>
      </c>
      <c r="AC2272">
        <v>1</v>
      </c>
      <c r="AD2272" t="s">
        <v>18387</v>
      </c>
      <c r="AE2272">
        <v>100</v>
      </c>
      <c r="AF2272" t="s">
        <v>19072</v>
      </c>
      <c r="AI2272" t="s">
        <v>18449</v>
      </c>
      <c r="AJ2272" t="s">
        <v>18390</v>
      </c>
      <c r="AK2272" t="s">
        <v>18391</v>
      </c>
      <c r="AL2272">
        <v>92020</v>
      </c>
      <c r="AM2272" t="s">
        <v>18392</v>
      </c>
      <c r="AN2272" t="s">
        <v>18393</v>
      </c>
    </row>
    <row r="2273" spans="1:40" ht="43.2" x14ac:dyDescent="0.3">
      <c r="A2273" t="s">
        <v>10976</v>
      </c>
      <c r="B2273" s="2" t="s">
        <v>15</v>
      </c>
      <c r="C2273" s="3">
        <v>40654</v>
      </c>
      <c r="D2273" t="s">
        <v>193</v>
      </c>
      <c r="E2273" t="s">
        <v>10977</v>
      </c>
      <c r="F2273" t="s">
        <v>559</v>
      </c>
      <c r="G2273" t="s">
        <v>10978</v>
      </c>
      <c r="H2273" s="2" t="s">
        <v>52</v>
      </c>
      <c r="I2273" s="2" t="s">
        <v>53</v>
      </c>
      <c r="J2273" s="1" t="s">
        <v>10979</v>
      </c>
      <c r="K2273" s="1">
        <f t="shared" si="158"/>
        <v>1</v>
      </c>
      <c r="L2273" s="1">
        <f t="shared" si="158"/>
        <v>0</v>
      </c>
      <c r="M2273" s="1">
        <f t="shared" si="158"/>
        <v>0</v>
      </c>
      <c r="N2273" s="1">
        <f t="shared" si="157"/>
        <v>0</v>
      </c>
      <c r="O2273" s="1">
        <f t="shared" si="159"/>
        <v>1</v>
      </c>
      <c r="P2273" s="1" t="s">
        <v>18346</v>
      </c>
      <c r="Q2273" s="1">
        <v>100</v>
      </c>
      <c r="R2273" s="1">
        <v>1569</v>
      </c>
      <c r="S2273" s="9">
        <f t="shared" si="161"/>
        <v>100</v>
      </c>
      <c r="T2273" s="3">
        <v>44561</v>
      </c>
      <c r="U2273" s="8" t="s">
        <v>10980</v>
      </c>
      <c r="V2273" s="3">
        <v>44719</v>
      </c>
      <c r="W2273" s="8" t="s">
        <v>10981</v>
      </c>
      <c r="X2273" s="8">
        <v>70.2</v>
      </c>
      <c r="Y2273" s="10">
        <f t="shared" si="160"/>
        <v>7020</v>
      </c>
      <c r="Z2273" s="10">
        <f>IFERROR(INDEX(EFs!B:B,MATCH(P2273,EFs!A:A,0))*Dataset!Y2273/1000,0)</f>
        <v>6.3769183054200003</v>
      </c>
      <c r="AA2273">
        <v>33.282260000000001</v>
      </c>
      <c r="AB2273">
        <v>-116.63363</v>
      </c>
      <c r="AC2273">
        <v>0.5</v>
      </c>
      <c r="AD2273" t="s">
        <v>18422</v>
      </c>
      <c r="AI2273" t="s">
        <v>18401</v>
      </c>
      <c r="AJ2273" t="s">
        <v>18390</v>
      </c>
      <c r="AK2273" t="s">
        <v>18391</v>
      </c>
      <c r="AL2273">
        <v>92086</v>
      </c>
      <c r="AM2273" t="s">
        <v>18392</v>
      </c>
      <c r="AN2273" t="s">
        <v>18397</v>
      </c>
    </row>
    <row r="2274" spans="1:40" ht="43.2" x14ac:dyDescent="0.3">
      <c r="A2274" t="s">
        <v>10982</v>
      </c>
      <c r="B2274" s="2" t="s">
        <v>15</v>
      </c>
      <c r="C2274" s="3">
        <v>40655</v>
      </c>
      <c r="D2274" t="s">
        <v>193</v>
      </c>
      <c r="E2274" t="s">
        <v>10983</v>
      </c>
      <c r="F2274" t="s">
        <v>559</v>
      </c>
      <c r="G2274" t="s">
        <v>10984</v>
      </c>
      <c r="H2274" s="2" t="s">
        <v>694</v>
      </c>
      <c r="I2274" s="2" t="s">
        <v>98</v>
      </c>
      <c r="J2274" s="1" t="s">
        <v>10985</v>
      </c>
      <c r="K2274" s="1">
        <f t="shared" si="158"/>
        <v>1</v>
      </c>
      <c r="L2274" s="1">
        <f t="shared" si="158"/>
        <v>0</v>
      </c>
      <c r="M2274" s="1">
        <f t="shared" si="158"/>
        <v>0</v>
      </c>
      <c r="N2274" s="1">
        <f t="shared" si="157"/>
        <v>0</v>
      </c>
      <c r="O2274" s="1">
        <f t="shared" si="159"/>
        <v>1</v>
      </c>
      <c r="P2274" s="1" t="s">
        <v>18346</v>
      </c>
      <c r="Q2274" s="1">
        <v>180</v>
      </c>
      <c r="R2274" s="1">
        <v>315</v>
      </c>
      <c r="S2274" s="9">
        <f t="shared" si="161"/>
        <v>180</v>
      </c>
      <c r="T2274" s="3">
        <v>44390</v>
      </c>
      <c r="U2274" s="8" t="s">
        <v>2988</v>
      </c>
      <c r="V2274" s="3">
        <v>44771</v>
      </c>
      <c r="W2274" s="8" t="s">
        <v>10986</v>
      </c>
      <c r="X2274" s="8">
        <v>4</v>
      </c>
      <c r="Y2274" s="10">
        <f t="shared" si="160"/>
        <v>720</v>
      </c>
      <c r="Z2274" s="10">
        <f>IFERROR(INDEX(EFs!B:B,MATCH(P2274,EFs!A:A,0))*Dataset!Y2274/1000,0)</f>
        <v>0.65404290312000002</v>
      </c>
      <c r="AA2274">
        <v>33.129927000000002</v>
      </c>
      <c r="AB2274">
        <v>-117.237317</v>
      </c>
      <c r="AC2274">
        <v>1</v>
      </c>
      <c r="AD2274" t="s">
        <v>18387</v>
      </c>
      <c r="AE2274">
        <v>3207</v>
      </c>
      <c r="AF2274" t="s">
        <v>19355</v>
      </c>
      <c r="AI2274" t="s">
        <v>18509</v>
      </c>
      <c r="AJ2274" t="s">
        <v>18390</v>
      </c>
      <c r="AK2274" t="s">
        <v>18391</v>
      </c>
      <c r="AL2274">
        <v>92010</v>
      </c>
      <c r="AM2274" t="s">
        <v>18392</v>
      </c>
      <c r="AN2274" t="s">
        <v>18407</v>
      </c>
    </row>
    <row r="2275" spans="1:40" ht="43.2" x14ac:dyDescent="0.3">
      <c r="A2275" t="s">
        <v>10987</v>
      </c>
      <c r="B2275" s="2" t="s">
        <v>15</v>
      </c>
      <c r="C2275" s="3">
        <v>40658</v>
      </c>
      <c r="D2275" t="s">
        <v>25</v>
      </c>
      <c r="E2275" t="s">
        <v>9035</v>
      </c>
      <c r="F2275" t="s">
        <v>10988</v>
      </c>
      <c r="G2275" t="s">
        <v>10989</v>
      </c>
      <c r="H2275" s="2" t="s">
        <v>217</v>
      </c>
      <c r="I2275" s="2" t="s">
        <v>218</v>
      </c>
      <c r="J2275" s="1" t="s">
        <v>10990</v>
      </c>
      <c r="K2275" s="1">
        <f t="shared" si="158"/>
        <v>1</v>
      </c>
      <c r="L2275" s="1">
        <f t="shared" si="158"/>
        <v>0</v>
      </c>
      <c r="M2275" s="1">
        <f t="shared" si="158"/>
        <v>0</v>
      </c>
      <c r="N2275" s="1">
        <f t="shared" si="157"/>
        <v>0</v>
      </c>
      <c r="O2275" s="1">
        <f t="shared" si="159"/>
        <v>1</v>
      </c>
      <c r="P2275" s="1" t="s">
        <v>18346</v>
      </c>
      <c r="Q2275" s="1">
        <v>130</v>
      </c>
      <c r="R2275" s="1">
        <v>195</v>
      </c>
      <c r="S2275" s="9">
        <f t="shared" si="161"/>
        <v>130</v>
      </c>
      <c r="T2275" s="3">
        <v>44426</v>
      </c>
      <c r="U2275" s="8" t="s">
        <v>10991</v>
      </c>
      <c r="V2275" s="3">
        <v>44426</v>
      </c>
      <c r="W2275" s="8" t="s">
        <v>10992</v>
      </c>
      <c r="X2275" s="8">
        <v>9.6</v>
      </c>
      <c r="Y2275" s="10">
        <f t="shared" si="160"/>
        <v>1248</v>
      </c>
      <c r="Z2275" s="10">
        <f>IFERROR(INDEX(EFs!B:B,MATCH(P2275,EFs!A:A,0))*Dataset!Y2275/1000,0)</f>
        <v>1.1336743654080002</v>
      </c>
      <c r="AA2275">
        <v>32.564267000000001</v>
      </c>
      <c r="AB2275">
        <v>-117.092913</v>
      </c>
      <c r="AC2275">
        <v>1</v>
      </c>
      <c r="AD2275" t="s">
        <v>18394</v>
      </c>
      <c r="AE2275">
        <v>1802</v>
      </c>
      <c r="AF2275" t="s">
        <v>18704</v>
      </c>
      <c r="AI2275" t="s">
        <v>18389</v>
      </c>
      <c r="AJ2275" t="s">
        <v>18390</v>
      </c>
      <c r="AK2275" t="s">
        <v>18391</v>
      </c>
      <c r="AL2275">
        <v>92154</v>
      </c>
      <c r="AM2275" t="s">
        <v>18392</v>
      </c>
      <c r="AN2275" t="s">
        <v>18397</v>
      </c>
    </row>
    <row r="2276" spans="1:40" ht="43.2" x14ac:dyDescent="0.3">
      <c r="A2276" t="s">
        <v>10993</v>
      </c>
      <c r="B2276" s="2" t="s">
        <v>15</v>
      </c>
      <c r="C2276" s="3">
        <v>40666</v>
      </c>
      <c r="D2276" t="s">
        <v>193</v>
      </c>
      <c r="E2276" t="s">
        <v>10994</v>
      </c>
      <c r="F2276" t="s">
        <v>10995</v>
      </c>
      <c r="G2276" t="s">
        <v>10996</v>
      </c>
      <c r="H2276" s="2" t="s">
        <v>781</v>
      </c>
      <c r="I2276" s="2" t="s">
        <v>782</v>
      </c>
      <c r="J2276" s="1" t="s">
        <v>10997</v>
      </c>
      <c r="K2276" s="1">
        <f t="shared" si="158"/>
        <v>1</v>
      </c>
      <c r="L2276" s="1">
        <f t="shared" si="158"/>
        <v>0</v>
      </c>
      <c r="M2276" s="1">
        <f t="shared" si="158"/>
        <v>0</v>
      </c>
      <c r="N2276" s="1">
        <f t="shared" si="157"/>
        <v>0</v>
      </c>
      <c r="O2276" s="1">
        <f t="shared" si="159"/>
        <v>1</v>
      </c>
      <c r="P2276" s="1" t="s">
        <v>18346</v>
      </c>
      <c r="Q2276" s="1">
        <v>54</v>
      </c>
      <c r="R2276" s="1">
        <v>65.599999999999994</v>
      </c>
      <c r="S2276" s="9">
        <f t="shared" si="161"/>
        <v>54</v>
      </c>
      <c r="T2276" s="3">
        <v>44427</v>
      </c>
      <c r="U2276" s="8" t="s">
        <v>10998</v>
      </c>
      <c r="V2276" s="3">
        <v>44561</v>
      </c>
      <c r="W2276" s="8" t="s">
        <v>10999</v>
      </c>
      <c r="X2276" s="8">
        <v>-0.4</v>
      </c>
      <c r="Y2276" s="10">
        <f t="shared" si="160"/>
        <v>-21.6</v>
      </c>
      <c r="Z2276" s="10">
        <f>IFERROR(INDEX(EFs!B:B,MATCH(P2276,EFs!A:A,0))*Dataset!Y2276/1000,0)</f>
        <v>-1.9621287093600004E-2</v>
      </c>
      <c r="AA2276">
        <v>32.894970999999998</v>
      </c>
      <c r="AB2276">
        <v>-117.216244</v>
      </c>
      <c r="AC2276">
        <v>1</v>
      </c>
      <c r="AD2276" t="s">
        <v>18387</v>
      </c>
      <c r="AE2276">
        <v>10435</v>
      </c>
      <c r="AF2276" t="s">
        <v>18749</v>
      </c>
      <c r="AI2276" t="s">
        <v>18389</v>
      </c>
      <c r="AJ2276" t="s">
        <v>18390</v>
      </c>
      <c r="AK2276" t="s">
        <v>18391</v>
      </c>
      <c r="AL2276">
        <v>92121</v>
      </c>
      <c r="AM2276" t="s">
        <v>18392</v>
      </c>
      <c r="AN2276" t="s">
        <v>18393</v>
      </c>
    </row>
    <row r="2277" spans="1:40" ht="43.2" x14ac:dyDescent="0.3">
      <c r="A2277" t="s">
        <v>11000</v>
      </c>
      <c r="B2277" s="2" t="s">
        <v>15</v>
      </c>
      <c r="C2277" s="3">
        <v>40672</v>
      </c>
      <c r="D2277" t="s">
        <v>193</v>
      </c>
      <c r="E2277" t="s">
        <v>11001</v>
      </c>
      <c r="F2277" t="s">
        <v>11002</v>
      </c>
      <c r="G2277" t="s">
        <v>11003</v>
      </c>
      <c r="H2277" s="2" t="s">
        <v>847</v>
      </c>
      <c r="I2277" s="2" t="s">
        <v>218</v>
      </c>
      <c r="J2277" s="1" t="s">
        <v>11004</v>
      </c>
      <c r="K2277" s="1">
        <f t="shared" si="158"/>
        <v>1</v>
      </c>
      <c r="L2277" s="1">
        <f t="shared" si="158"/>
        <v>0</v>
      </c>
      <c r="M2277" s="1">
        <f t="shared" si="158"/>
        <v>0</v>
      </c>
      <c r="N2277" s="1">
        <f t="shared" si="157"/>
        <v>0</v>
      </c>
      <c r="O2277" s="1">
        <f t="shared" si="159"/>
        <v>1</v>
      </c>
      <c r="P2277" s="1" t="s">
        <v>18346</v>
      </c>
      <c r="Q2277" s="1">
        <v>275</v>
      </c>
      <c r="R2277" s="1">
        <v>422</v>
      </c>
      <c r="S2277" s="9">
        <f t="shared" si="161"/>
        <v>275</v>
      </c>
      <c r="T2277" s="3">
        <v>44636</v>
      </c>
      <c r="U2277" s="8" t="s">
        <v>11005</v>
      </c>
      <c r="V2277" s="3">
        <v>44636</v>
      </c>
      <c r="W2277" s="8" t="s">
        <v>7431</v>
      </c>
      <c r="X2277" s="8">
        <v>36.799999999999997</v>
      </c>
      <c r="Y2277" s="10">
        <f t="shared" si="160"/>
        <v>10120</v>
      </c>
      <c r="Z2277" s="10">
        <f>IFERROR(INDEX(EFs!B:B,MATCH(P2277,EFs!A:A,0))*Dataset!Y2277/1000,0)</f>
        <v>9.1929363605199992</v>
      </c>
      <c r="AA2277">
        <v>32.714266000000002</v>
      </c>
      <c r="AB2277">
        <v>-117.11333999999999</v>
      </c>
      <c r="AC2277">
        <v>1</v>
      </c>
      <c r="AD2277" t="s">
        <v>18387</v>
      </c>
      <c r="AE2277">
        <v>3636</v>
      </c>
      <c r="AF2277" t="s">
        <v>19356</v>
      </c>
      <c r="AI2277" t="s">
        <v>18389</v>
      </c>
      <c r="AJ2277" t="s">
        <v>18390</v>
      </c>
      <c r="AK2277" t="s">
        <v>18391</v>
      </c>
      <c r="AL2277">
        <v>92102</v>
      </c>
      <c r="AM2277" t="s">
        <v>18392</v>
      </c>
      <c r="AN2277" t="s">
        <v>18393</v>
      </c>
    </row>
    <row r="2278" spans="1:40" ht="43.2" x14ac:dyDescent="0.3">
      <c r="A2278" t="s">
        <v>11006</v>
      </c>
      <c r="B2278" s="2" t="s">
        <v>15</v>
      </c>
      <c r="C2278" s="3">
        <v>40672</v>
      </c>
      <c r="D2278" t="s">
        <v>193</v>
      </c>
      <c r="E2278" t="s">
        <v>11007</v>
      </c>
      <c r="F2278" t="s">
        <v>11008</v>
      </c>
      <c r="G2278" t="s">
        <v>11009</v>
      </c>
      <c r="H2278" s="2" t="s">
        <v>897</v>
      </c>
      <c r="I2278" s="2" t="s">
        <v>75</v>
      </c>
      <c r="J2278" s="1" t="s">
        <v>11010</v>
      </c>
      <c r="K2278" s="1">
        <f t="shared" si="158"/>
        <v>1</v>
      </c>
      <c r="L2278" s="1">
        <f t="shared" si="158"/>
        <v>0</v>
      </c>
      <c r="M2278" s="1">
        <f t="shared" si="158"/>
        <v>0</v>
      </c>
      <c r="N2278" s="1">
        <f t="shared" si="157"/>
        <v>0</v>
      </c>
      <c r="O2278" s="1">
        <f t="shared" si="159"/>
        <v>1</v>
      </c>
      <c r="P2278" s="1" t="s">
        <v>18346</v>
      </c>
      <c r="Q2278" s="1">
        <v>60</v>
      </c>
      <c r="R2278" s="1">
        <v>97</v>
      </c>
      <c r="S2278" s="9">
        <f t="shared" si="161"/>
        <v>60</v>
      </c>
      <c r="T2278" s="8"/>
      <c r="U2278" s="8"/>
      <c r="V2278" s="8"/>
      <c r="W2278" s="8"/>
      <c r="X2278" s="8"/>
      <c r="Y2278" s="10">
        <f t="shared" si="160"/>
        <v>0</v>
      </c>
      <c r="Z2278" s="10">
        <f>IFERROR(INDEX(EFs!B:B,MATCH(P2278,EFs!A:A,0))*Dataset!Y2278/1000,0)</f>
        <v>0</v>
      </c>
      <c r="AA2278">
        <v>32.992553000000001</v>
      </c>
      <c r="AB2278">
        <v>-117.249557</v>
      </c>
      <c r="AC2278">
        <v>0.7</v>
      </c>
      <c r="AD2278" t="s">
        <v>18408</v>
      </c>
      <c r="AF2278" t="s">
        <v>19357</v>
      </c>
      <c r="AI2278" t="s">
        <v>18534</v>
      </c>
      <c r="AJ2278" t="s">
        <v>18390</v>
      </c>
      <c r="AK2278" t="s">
        <v>18391</v>
      </c>
      <c r="AL2278">
        <v>92014</v>
      </c>
      <c r="AM2278" t="s">
        <v>18392</v>
      </c>
      <c r="AN2278" t="s">
        <v>18397</v>
      </c>
    </row>
    <row r="2279" spans="1:40" ht="43.2" x14ac:dyDescent="0.3">
      <c r="A2279" t="s">
        <v>11011</v>
      </c>
      <c r="B2279" s="2" t="s">
        <v>15</v>
      </c>
      <c r="C2279" s="3">
        <v>40674</v>
      </c>
      <c r="D2279" t="s">
        <v>193</v>
      </c>
      <c r="E2279" t="s">
        <v>7068</v>
      </c>
      <c r="F2279" t="s">
        <v>10286</v>
      </c>
      <c r="G2279" t="s">
        <v>11012</v>
      </c>
      <c r="H2279" s="2" t="s">
        <v>283</v>
      </c>
      <c r="I2279" s="2" t="s">
        <v>46</v>
      </c>
      <c r="J2279" s="1" t="s">
        <v>11013</v>
      </c>
      <c r="K2279" s="1">
        <f t="shared" si="158"/>
        <v>1</v>
      </c>
      <c r="L2279" s="1">
        <f t="shared" si="158"/>
        <v>0</v>
      </c>
      <c r="M2279" s="1">
        <f t="shared" si="158"/>
        <v>0</v>
      </c>
      <c r="N2279" s="1">
        <f t="shared" si="157"/>
        <v>0</v>
      </c>
      <c r="O2279" s="1">
        <f t="shared" si="159"/>
        <v>1</v>
      </c>
      <c r="P2279" s="1" t="s">
        <v>18346</v>
      </c>
      <c r="Q2279" s="1">
        <v>60</v>
      </c>
      <c r="R2279" s="1">
        <v>145</v>
      </c>
      <c r="S2279" s="9">
        <f t="shared" si="161"/>
        <v>60</v>
      </c>
      <c r="T2279" s="3">
        <v>44364</v>
      </c>
      <c r="U2279" s="8" t="s">
        <v>11014</v>
      </c>
      <c r="V2279" s="3">
        <v>44364</v>
      </c>
      <c r="W2279" s="8" t="s">
        <v>11015</v>
      </c>
      <c r="X2279" s="8">
        <v>3</v>
      </c>
      <c r="Y2279" s="10">
        <f t="shared" si="160"/>
        <v>180</v>
      </c>
      <c r="Z2279" s="10">
        <f>IFERROR(INDEX(EFs!B:B,MATCH(P2279,EFs!A:A,0))*Dataset!Y2279/1000,0)</f>
        <v>0.16351072578</v>
      </c>
      <c r="AA2279">
        <v>32.724102999999999</v>
      </c>
      <c r="AB2279">
        <v>-117.170912</v>
      </c>
      <c r="AC2279">
        <v>0.5</v>
      </c>
      <c r="AD2279" t="s">
        <v>18422</v>
      </c>
      <c r="AI2279" t="s">
        <v>18389</v>
      </c>
      <c r="AJ2279" t="s">
        <v>18390</v>
      </c>
      <c r="AK2279" t="s">
        <v>18391</v>
      </c>
      <c r="AL2279">
        <v>92101</v>
      </c>
      <c r="AM2279" t="s">
        <v>18392</v>
      </c>
      <c r="AN2279" t="s">
        <v>18397</v>
      </c>
    </row>
    <row r="2280" spans="1:40" ht="43.2" x14ac:dyDescent="0.3">
      <c r="A2280" t="s">
        <v>11016</v>
      </c>
      <c r="B2280" s="2" t="s">
        <v>15</v>
      </c>
      <c r="C2280" s="3">
        <v>40675</v>
      </c>
      <c r="D2280" t="s">
        <v>193</v>
      </c>
      <c r="E2280" t="s">
        <v>607</v>
      </c>
      <c r="F2280" t="s">
        <v>608</v>
      </c>
      <c r="G2280" t="s">
        <v>1472</v>
      </c>
      <c r="H2280" s="2" t="s">
        <v>781</v>
      </c>
      <c r="I2280" s="2" t="s">
        <v>782</v>
      </c>
      <c r="J2280" s="1" t="s">
        <v>11017</v>
      </c>
      <c r="K2280" s="1">
        <f t="shared" si="158"/>
        <v>1</v>
      </c>
      <c r="L2280" s="1">
        <f t="shared" si="158"/>
        <v>0</v>
      </c>
      <c r="M2280" s="1">
        <f t="shared" si="158"/>
        <v>0</v>
      </c>
      <c r="N2280" s="1">
        <f t="shared" si="157"/>
        <v>0</v>
      </c>
      <c r="O2280" s="1">
        <f t="shared" si="159"/>
        <v>1</v>
      </c>
      <c r="P2280" s="1" t="s">
        <v>18346</v>
      </c>
      <c r="Q2280" s="1">
        <v>750</v>
      </c>
      <c r="R2280" s="1">
        <v>220</v>
      </c>
      <c r="S2280" s="9">
        <f t="shared" si="161"/>
        <v>750</v>
      </c>
      <c r="T2280" s="3">
        <v>44561</v>
      </c>
      <c r="U2280" s="8" t="s">
        <v>11018</v>
      </c>
      <c r="V2280" s="3">
        <v>44729</v>
      </c>
      <c r="W2280" s="8" t="s">
        <v>11019</v>
      </c>
      <c r="X2280" s="8">
        <v>12.6</v>
      </c>
      <c r="Y2280" s="10">
        <f t="shared" si="160"/>
        <v>9450</v>
      </c>
      <c r="Z2280" s="10">
        <f>IFERROR(INDEX(EFs!B:B,MATCH(P2280,EFs!A:A,0))*Dataset!Y2280/1000,0)</f>
        <v>8.5843131034500004</v>
      </c>
      <c r="AA2280">
        <v>32.893853999999997</v>
      </c>
      <c r="AB2280">
        <v>-117.236064</v>
      </c>
      <c r="AC2280">
        <v>1</v>
      </c>
      <c r="AD2280" t="s">
        <v>18387</v>
      </c>
      <c r="AE2280">
        <v>3550</v>
      </c>
      <c r="AF2280" t="s">
        <v>18585</v>
      </c>
      <c r="AI2280" t="s">
        <v>18389</v>
      </c>
      <c r="AJ2280" t="s">
        <v>18390</v>
      </c>
      <c r="AK2280" t="s">
        <v>18391</v>
      </c>
      <c r="AL2280">
        <v>92121</v>
      </c>
      <c r="AM2280" t="s">
        <v>18392</v>
      </c>
      <c r="AN2280" t="s">
        <v>18407</v>
      </c>
    </row>
    <row r="2281" spans="1:40" ht="57.6" x14ac:dyDescent="0.3">
      <c r="A2281" t="s">
        <v>11020</v>
      </c>
      <c r="B2281" s="2" t="s">
        <v>15</v>
      </c>
      <c r="C2281" s="3">
        <v>40681</v>
      </c>
      <c r="D2281" t="s">
        <v>193</v>
      </c>
      <c r="E2281" t="s">
        <v>2822</v>
      </c>
      <c r="G2281" t="s">
        <v>2823</v>
      </c>
      <c r="H2281" s="2" t="s">
        <v>2824</v>
      </c>
      <c r="I2281" s="2" t="s">
        <v>46</v>
      </c>
      <c r="J2281" s="1" t="s">
        <v>11021</v>
      </c>
      <c r="K2281" s="1">
        <f t="shared" si="158"/>
        <v>0</v>
      </c>
      <c r="L2281" s="1">
        <f t="shared" si="158"/>
        <v>0</v>
      </c>
      <c r="M2281" s="1">
        <f t="shared" si="158"/>
        <v>0</v>
      </c>
      <c r="N2281" s="1">
        <f t="shared" si="157"/>
        <v>1</v>
      </c>
      <c r="O2281" s="1">
        <f t="shared" si="159"/>
        <v>1</v>
      </c>
      <c r="P2281" s="1" t="s">
        <v>18347</v>
      </c>
      <c r="Q2281" s="1">
        <v>40</v>
      </c>
      <c r="R2281" s="1">
        <v>66</v>
      </c>
      <c r="S2281" s="9">
        <f t="shared" si="161"/>
        <v>40</v>
      </c>
      <c r="T2281" s="3">
        <v>44749</v>
      </c>
      <c r="U2281" s="8" t="s">
        <v>11022</v>
      </c>
      <c r="V2281" s="3">
        <v>44749</v>
      </c>
      <c r="W2281" s="8" t="s">
        <v>11023</v>
      </c>
      <c r="X2281" s="8">
        <v>0.6</v>
      </c>
      <c r="Y2281" s="10">
        <f t="shared" si="160"/>
        <v>24</v>
      </c>
      <c r="Z2281" s="10">
        <f>IFERROR(INDEX(EFs!B:B,MATCH(P2281,EFs!A:A,0))*Dataset!Y2281/1000,0)</f>
        <v>1.9773599999999999E-2</v>
      </c>
      <c r="AA2281">
        <v>32.724037000000003</v>
      </c>
      <c r="AB2281">
        <v>-117.247873</v>
      </c>
      <c r="AC2281">
        <v>0.7</v>
      </c>
      <c r="AD2281" t="s">
        <v>18408</v>
      </c>
      <c r="AF2281" t="s">
        <v>18732</v>
      </c>
      <c r="AI2281" t="s">
        <v>18389</v>
      </c>
      <c r="AJ2281" t="s">
        <v>18390</v>
      </c>
      <c r="AK2281" t="s">
        <v>18391</v>
      </c>
      <c r="AL2281">
        <v>92107</v>
      </c>
      <c r="AM2281" t="s">
        <v>18392</v>
      </c>
      <c r="AN2281" t="s">
        <v>18397</v>
      </c>
    </row>
    <row r="2282" spans="1:40" ht="43.2" x14ac:dyDescent="0.3">
      <c r="A2282" t="s">
        <v>11024</v>
      </c>
      <c r="B2282" s="2" t="s">
        <v>15</v>
      </c>
      <c r="C2282" s="3">
        <v>40682</v>
      </c>
      <c r="D2282" t="s">
        <v>193</v>
      </c>
      <c r="E2282" t="s">
        <v>6899</v>
      </c>
      <c r="F2282" t="s">
        <v>6900</v>
      </c>
      <c r="G2282" t="s">
        <v>6901</v>
      </c>
      <c r="H2282" s="2" t="s">
        <v>627</v>
      </c>
      <c r="I2282" s="2" t="s">
        <v>306</v>
      </c>
      <c r="J2282" s="1" t="s">
        <v>11025</v>
      </c>
      <c r="K2282" s="1">
        <f t="shared" si="158"/>
        <v>1</v>
      </c>
      <c r="L2282" s="1">
        <f t="shared" si="158"/>
        <v>0</v>
      </c>
      <c r="M2282" s="1">
        <f t="shared" si="158"/>
        <v>0</v>
      </c>
      <c r="N2282" s="1">
        <f t="shared" si="157"/>
        <v>0</v>
      </c>
      <c r="O2282" s="1">
        <f t="shared" si="159"/>
        <v>1</v>
      </c>
      <c r="P2282" s="1" t="s">
        <v>18346</v>
      </c>
      <c r="Q2282" s="1">
        <v>147</v>
      </c>
      <c r="R2282" s="1">
        <v>197</v>
      </c>
      <c r="S2282" s="9">
        <f t="shared" si="161"/>
        <v>147</v>
      </c>
      <c r="T2282" s="3">
        <v>44718</v>
      </c>
      <c r="U2282" s="8" t="s">
        <v>11026</v>
      </c>
      <c r="V2282" s="3">
        <v>44718</v>
      </c>
      <c r="W2282" s="8" t="s">
        <v>11027</v>
      </c>
      <c r="X2282" s="8">
        <v>8.1999999999999993</v>
      </c>
      <c r="Y2282" s="10">
        <f t="shared" si="160"/>
        <v>1205.3999999999999</v>
      </c>
      <c r="Z2282" s="10">
        <f>IFERROR(INDEX(EFs!B:B,MATCH(P2282,EFs!A:A,0))*Dataset!Y2282/1000,0)</f>
        <v>1.0949768269733999</v>
      </c>
      <c r="AA2282">
        <v>32.788083999999998</v>
      </c>
      <c r="AB2282">
        <v>-116.955693</v>
      </c>
      <c r="AC2282">
        <v>1</v>
      </c>
      <c r="AD2282" t="s">
        <v>18387</v>
      </c>
      <c r="AE2282">
        <v>510</v>
      </c>
      <c r="AF2282" t="s">
        <v>19098</v>
      </c>
      <c r="AI2282" t="s">
        <v>18449</v>
      </c>
      <c r="AJ2282" t="s">
        <v>18390</v>
      </c>
      <c r="AK2282" t="s">
        <v>18391</v>
      </c>
      <c r="AL2282">
        <v>92020</v>
      </c>
      <c r="AM2282" t="s">
        <v>18392</v>
      </c>
      <c r="AN2282" t="s">
        <v>18393</v>
      </c>
    </row>
    <row r="2283" spans="1:40" ht="43.2" x14ac:dyDescent="0.3">
      <c r="A2283" t="s">
        <v>11028</v>
      </c>
      <c r="B2283" s="2" t="s">
        <v>15</v>
      </c>
      <c r="C2283" s="3">
        <v>40696</v>
      </c>
      <c r="D2283" t="s">
        <v>193</v>
      </c>
      <c r="E2283" t="s">
        <v>10110</v>
      </c>
      <c r="F2283" t="s">
        <v>161</v>
      </c>
      <c r="G2283" t="s">
        <v>190</v>
      </c>
      <c r="H2283" s="2" t="s">
        <v>163</v>
      </c>
      <c r="I2283" s="2" t="s">
        <v>164</v>
      </c>
      <c r="J2283" s="1" t="s">
        <v>11029</v>
      </c>
      <c r="K2283" s="1">
        <f t="shared" si="158"/>
        <v>1</v>
      </c>
      <c r="L2283" s="1">
        <f t="shared" si="158"/>
        <v>0</v>
      </c>
      <c r="M2283" s="1">
        <f t="shared" si="158"/>
        <v>0</v>
      </c>
      <c r="N2283" s="1">
        <f t="shared" si="157"/>
        <v>0</v>
      </c>
      <c r="O2283" s="1">
        <f t="shared" si="159"/>
        <v>1</v>
      </c>
      <c r="P2283" s="1" t="s">
        <v>18346</v>
      </c>
      <c r="Q2283" s="1" t="s">
        <v>18355</v>
      </c>
      <c r="R2283" s="1">
        <v>96</v>
      </c>
      <c r="S2283" s="9">
        <f t="shared" si="161"/>
        <v>71.587199999999996</v>
      </c>
      <c r="T2283" s="8"/>
      <c r="U2283" s="8"/>
      <c r="V2283" s="8"/>
      <c r="W2283" s="8"/>
      <c r="X2283" s="8"/>
      <c r="Y2283" s="10">
        <f t="shared" si="160"/>
        <v>0</v>
      </c>
      <c r="Z2283" s="10">
        <f>IFERROR(INDEX(EFs!B:B,MATCH(P2283,EFs!A:A,0))*Dataset!Y2283/1000,0)</f>
        <v>0</v>
      </c>
      <c r="AA2283">
        <v>33.387723000000001</v>
      </c>
      <c r="AB2283">
        <v>-117.44475799999999</v>
      </c>
      <c r="AC2283">
        <v>1</v>
      </c>
      <c r="AD2283" t="s">
        <v>18422</v>
      </c>
      <c r="AI2283" t="s">
        <v>18423</v>
      </c>
      <c r="AJ2283" t="s">
        <v>18390</v>
      </c>
      <c r="AK2283" t="s">
        <v>18391</v>
      </c>
      <c r="AL2283">
        <v>92055</v>
      </c>
      <c r="AM2283" t="s">
        <v>18392</v>
      </c>
      <c r="AN2283" t="s">
        <v>18397</v>
      </c>
    </row>
    <row r="2284" spans="1:40" ht="43.2" x14ac:dyDescent="0.3">
      <c r="A2284" t="s">
        <v>11030</v>
      </c>
      <c r="B2284" s="2" t="s">
        <v>15</v>
      </c>
      <c r="C2284" s="3">
        <v>40696</v>
      </c>
      <c r="D2284" t="s">
        <v>193</v>
      </c>
      <c r="E2284" t="s">
        <v>9152</v>
      </c>
      <c r="F2284" t="s">
        <v>161</v>
      </c>
      <c r="G2284" t="s">
        <v>11031</v>
      </c>
      <c r="H2284" s="2" t="s">
        <v>163</v>
      </c>
      <c r="I2284" s="2" t="s">
        <v>164</v>
      </c>
      <c r="J2284" s="1" t="s">
        <v>11032</v>
      </c>
      <c r="K2284" s="1">
        <f t="shared" si="158"/>
        <v>1</v>
      </c>
      <c r="L2284" s="1">
        <f t="shared" si="158"/>
        <v>0</v>
      </c>
      <c r="M2284" s="1">
        <f t="shared" si="158"/>
        <v>0</v>
      </c>
      <c r="N2284" s="1">
        <f t="shared" si="157"/>
        <v>0</v>
      </c>
      <c r="O2284" s="1">
        <f t="shared" si="159"/>
        <v>1</v>
      </c>
      <c r="P2284" s="1" t="s">
        <v>18346</v>
      </c>
      <c r="Q2284" s="1" t="s">
        <v>18355</v>
      </c>
      <c r="R2284" s="1">
        <v>80</v>
      </c>
      <c r="S2284" s="9">
        <f t="shared" si="161"/>
        <v>59.656000000000006</v>
      </c>
      <c r="T2284" s="8"/>
      <c r="U2284" s="8"/>
      <c r="V2284" s="8"/>
      <c r="W2284" s="8"/>
      <c r="X2284" s="8"/>
      <c r="Y2284" s="10">
        <f t="shared" si="160"/>
        <v>0</v>
      </c>
      <c r="Z2284" s="10">
        <f>IFERROR(INDEX(EFs!B:B,MATCH(P2284,EFs!A:A,0))*Dataset!Y2284/1000,0)</f>
        <v>0</v>
      </c>
      <c r="AA2284">
        <v>33.387723000000001</v>
      </c>
      <c r="AB2284">
        <v>-117.44475799999999</v>
      </c>
      <c r="AC2284">
        <v>1</v>
      </c>
      <c r="AD2284" t="s">
        <v>18422</v>
      </c>
      <c r="AI2284" t="s">
        <v>18423</v>
      </c>
      <c r="AJ2284" t="s">
        <v>18390</v>
      </c>
      <c r="AK2284" t="s">
        <v>18391</v>
      </c>
      <c r="AL2284">
        <v>92055</v>
      </c>
      <c r="AM2284" t="s">
        <v>18392</v>
      </c>
      <c r="AN2284" t="s">
        <v>18397</v>
      </c>
    </row>
    <row r="2285" spans="1:40" ht="43.2" x14ac:dyDescent="0.3">
      <c r="A2285" t="s">
        <v>11033</v>
      </c>
      <c r="B2285" s="2" t="s">
        <v>15</v>
      </c>
      <c r="C2285" s="3">
        <v>40696</v>
      </c>
      <c r="D2285" t="s">
        <v>193</v>
      </c>
      <c r="E2285" t="s">
        <v>3816</v>
      </c>
      <c r="F2285" t="s">
        <v>36</v>
      </c>
      <c r="G2285" t="s">
        <v>3817</v>
      </c>
      <c r="H2285" s="2" t="s">
        <v>320</v>
      </c>
      <c r="I2285" s="2" t="s">
        <v>46</v>
      </c>
      <c r="J2285" s="1" t="s">
        <v>11034</v>
      </c>
      <c r="K2285" s="1">
        <f t="shared" si="158"/>
        <v>1</v>
      </c>
      <c r="L2285" s="1">
        <f t="shared" si="158"/>
        <v>0</v>
      </c>
      <c r="M2285" s="1">
        <f t="shared" si="158"/>
        <v>0</v>
      </c>
      <c r="N2285" s="1">
        <f t="shared" si="157"/>
        <v>0</v>
      </c>
      <c r="O2285" s="1">
        <f t="shared" si="159"/>
        <v>1</v>
      </c>
      <c r="P2285" s="1" t="s">
        <v>18346</v>
      </c>
      <c r="Q2285" s="1">
        <v>360</v>
      </c>
      <c r="R2285" s="1">
        <v>685</v>
      </c>
      <c r="S2285" s="9">
        <f t="shared" si="161"/>
        <v>360</v>
      </c>
      <c r="T2285" s="3">
        <v>44370</v>
      </c>
      <c r="U2285" s="8" t="s">
        <v>7855</v>
      </c>
      <c r="V2285" s="3">
        <v>44764</v>
      </c>
      <c r="W2285" s="8" t="s">
        <v>1735</v>
      </c>
      <c r="X2285" s="8">
        <v>16.8</v>
      </c>
      <c r="Y2285" s="10">
        <f t="shared" si="160"/>
        <v>6048</v>
      </c>
      <c r="Z2285" s="10">
        <f>IFERROR(INDEX(EFs!B:B,MATCH(P2285,EFs!A:A,0))*Dataset!Y2285/1000,0)</f>
        <v>5.4939603862080002</v>
      </c>
      <c r="AA2285">
        <v>32.875765999999999</v>
      </c>
      <c r="AB2285">
        <v>-117.239553</v>
      </c>
      <c r="AC2285">
        <v>0.9</v>
      </c>
      <c r="AD2285" t="s">
        <v>18387</v>
      </c>
      <c r="AE2285">
        <v>9500</v>
      </c>
      <c r="AF2285" t="s">
        <v>18451</v>
      </c>
      <c r="AG2285" t="s">
        <v>18831</v>
      </c>
      <c r="AH2285">
        <v>89</v>
      </c>
      <c r="AI2285" t="s">
        <v>18428</v>
      </c>
      <c r="AJ2285" t="s">
        <v>18390</v>
      </c>
      <c r="AK2285" t="s">
        <v>18391</v>
      </c>
      <c r="AL2285">
        <v>92093</v>
      </c>
      <c r="AM2285" t="s">
        <v>18392</v>
      </c>
      <c r="AN2285" t="s">
        <v>18393</v>
      </c>
    </row>
    <row r="2286" spans="1:40" ht="43.2" x14ac:dyDescent="0.3">
      <c r="A2286" t="s">
        <v>11035</v>
      </c>
      <c r="B2286" s="2" t="s">
        <v>15</v>
      </c>
      <c r="C2286" s="3">
        <v>40697</v>
      </c>
      <c r="D2286" t="s">
        <v>193</v>
      </c>
      <c r="E2286" t="s">
        <v>11036</v>
      </c>
      <c r="F2286" t="s">
        <v>11037</v>
      </c>
      <c r="G2286" t="s">
        <v>11038</v>
      </c>
      <c r="H2286" s="2" t="s">
        <v>334</v>
      </c>
      <c r="I2286" s="2" t="s">
        <v>107</v>
      </c>
      <c r="J2286" s="1" t="s">
        <v>11039</v>
      </c>
      <c r="K2286" s="1">
        <f t="shared" si="158"/>
        <v>1</v>
      </c>
      <c r="L2286" s="1">
        <f t="shared" si="158"/>
        <v>0</v>
      </c>
      <c r="M2286" s="1">
        <f t="shared" si="158"/>
        <v>0</v>
      </c>
      <c r="N2286" s="1">
        <f t="shared" si="157"/>
        <v>0</v>
      </c>
      <c r="O2286" s="1">
        <f t="shared" si="159"/>
        <v>1</v>
      </c>
      <c r="P2286" s="1" t="s">
        <v>18346</v>
      </c>
      <c r="Q2286" s="1" t="s">
        <v>18355</v>
      </c>
      <c r="R2286" s="1">
        <v>96</v>
      </c>
      <c r="S2286" s="9">
        <f t="shared" si="161"/>
        <v>71.587199999999996</v>
      </c>
      <c r="T2286" s="3">
        <v>44562</v>
      </c>
      <c r="U2286" s="8" t="s">
        <v>658</v>
      </c>
      <c r="V2286" s="3">
        <v>44562</v>
      </c>
      <c r="W2286" s="8" t="s">
        <v>11040</v>
      </c>
      <c r="X2286" s="8">
        <v>7.5</v>
      </c>
      <c r="Y2286" s="10">
        <f t="shared" si="160"/>
        <v>536.904</v>
      </c>
      <c r="Z2286" s="10">
        <f>IFERROR(INDEX(EFs!B:B,MATCH(P2286,EFs!A:A,0))*Dataset!Y2286/1000,0)</f>
        <v>0.48771979285658401</v>
      </c>
      <c r="AA2286">
        <v>32.741520000000001</v>
      </c>
      <c r="AB2286">
        <v>-117.05322</v>
      </c>
      <c r="AC2286">
        <v>1</v>
      </c>
      <c r="AD2286" t="s">
        <v>18387</v>
      </c>
      <c r="AE2286">
        <v>3412</v>
      </c>
      <c r="AF2286" t="s">
        <v>18810</v>
      </c>
      <c r="AI2286" t="s">
        <v>18389</v>
      </c>
      <c r="AJ2286" t="s">
        <v>18390</v>
      </c>
      <c r="AK2286" t="s">
        <v>18391</v>
      </c>
      <c r="AL2286">
        <v>92115</v>
      </c>
      <c r="AM2286" t="s">
        <v>18392</v>
      </c>
      <c r="AN2286" t="s">
        <v>18393</v>
      </c>
    </row>
    <row r="2287" spans="1:40" ht="43.2" x14ac:dyDescent="0.3">
      <c r="A2287" t="s">
        <v>11041</v>
      </c>
      <c r="B2287" s="2" t="s">
        <v>15</v>
      </c>
      <c r="C2287" s="3">
        <v>40700</v>
      </c>
      <c r="D2287" t="s">
        <v>193</v>
      </c>
      <c r="E2287" t="s">
        <v>10623</v>
      </c>
      <c r="F2287" t="s">
        <v>11042</v>
      </c>
      <c r="G2287" t="s">
        <v>11043</v>
      </c>
      <c r="H2287" s="2" t="s">
        <v>106</v>
      </c>
      <c r="I2287" s="2" t="s">
        <v>107</v>
      </c>
      <c r="J2287" s="1" t="s">
        <v>11044</v>
      </c>
      <c r="K2287" s="1">
        <f t="shared" si="158"/>
        <v>1</v>
      </c>
      <c r="L2287" s="1">
        <f t="shared" si="158"/>
        <v>0</v>
      </c>
      <c r="M2287" s="1">
        <f t="shared" si="158"/>
        <v>0</v>
      </c>
      <c r="N2287" s="1">
        <f t="shared" si="157"/>
        <v>0</v>
      </c>
      <c r="O2287" s="1">
        <f t="shared" si="159"/>
        <v>1</v>
      </c>
      <c r="P2287" s="1" t="s">
        <v>18346</v>
      </c>
      <c r="Q2287" s="1">
        <v>674</v>
      </c>
      <c r="R2287" s="1">
        <v>876</v>
      </c>
      <c r="S2287" s="9">
        <f t="shared" si="161"/>
        <v>674</v>
      </c>
      <c r="T2287" s="3">
        <v>44562</v>
      </c>
      <c r="U2287" s="8" t="s">
        <v>8193</v>
      </c>
      <c r="V2287" s="3">
        <v>44562</v>
      </c>
      <c r="W2287" s="8" t="s">
        <v>5868</v>
      </c>
      <c r="X2287" s="8">
        <v>3.8</v>
      </c>
      <c r="Y2287" s="10">
        <f t="shared" si="160"/>
        <v>2561.1999999999998</v>
      </c>
      <c r="Z2287" s="10">
        <f>IFERROR(INDEX(EFs!B:B,MATCH(P2287,EFs!A:A,0))*Dataset!Y2287/1000,0)</f>
        <v>2.3265759492651998</v>
      </c>
      <c r="AA2287">
        <v>32.827855999999997</v>
      </c>
      <c r="AB2287">
        <v>-117.129695</v>
      </c>
      <c r="AC2287">
        <v>1</v>
      </c>
      <c r="AD2287" t="s">
        <v>18387</v>
      </c>
      <c r="AE2287">
        <v>9305</v>
      </c>
      <c r="AF2287" t="s">
        <v>19358</v>
      </c>
      <c r="AG2287" t="s">
        <v>18510</v>
      </c>
      <c r="AH2287">
        <v>100</v>
      </c>
      <c r="AI2287" t="s">
        <v>18389</v>
      </c>
      <c r="AJ2287" t="s">
        <v>18390</v>
      </c>
      <c r="AK2287" t="s">
        <v>18391</v>
      </c>
      <c r="AL2287">
        <v>92123</v>
      </c>
      <c r="AM2287" t="s">
        <v>18392</v>
      </c>
      <c r="AN2287" t="s">
        <v>18393</v>
      </c>
    </row>
    <row r="2288" spans="1:40" ht="43.2" x14ac:dyDescent="0.3">
      <c r="A2288" t="s">
        <v>11045</v>
      </c>
      <c r="B2288" s="2" t="s">
        <v>15</v>
      </c>
      <c r="C2288" s="3">
        <v>40703</v>
      </c>
      <c r="D2288" t="s">
        <v>193</v>
      </c>
      <c r="E2288" t="s">
        <v>2853</v>
      </c>
      <c r="F2288" t="s">
        <v>3568</v>
      </c>
      <c r="G2288" t="s">
        <v>11046</v>
      </c>
      <c r="H2288" s="2" t="s">
        <v>138</v>
      </c>
      <c r="I2288" s="2" t="s">
        <v>139</v>
      </c>
      <c r="J2288" s="1" t="s">
        <v>11047</v>
      </c>
      <c r="K2288" s="1">
        <f t="shared" si="158"/>
        <v>1</v>
      </c>
      <c r="L2288" s="1">
        <f t="shared" si="158"/>
        <v>0</v>
      </c>
      <c r="M2288" s="1">
        <f t="shared" si="158"/>
        <v>0</v>
      </c>
      <c r="N2288" s="1">
        <f t="shared" si="157"/>
        <v>0</v>
      </c>
      <c r="O2288" s="1">
        <f t="shared" si="159"/>
        <v>1</v>
      </c>
      <c r="P2288" s="1" t="s">
        <v>18346</v>
      </c>
      <c r="Q2288" s="1">
        <v>760</v>
      </c>
      <c r="R2288" s="1">
        <v>1207</v>
      </c>
      <c r="S2288" s="9">
        <f t="shared" si="161"/>
        <v>760</v>
      </c>
      <c r="T2288" s="8"/>
      <c r="U2288" s="8"/>
      <c r="V2288" s="8"/>
      <c r="W2288" s="8"/>
      <c r="X2288" s="8"/>
      <c r="Y2288" s="10">
        <f t="shared" si="160"/>
        <v>0</v>
      </c>
      <c r="Z2288" s="10">
        <f>IFERROR(INDEX(EFs!B:B,MATCH(P2288,EFs!A:A,0))*Dataset!Y2288/1000,0)</f>
        <v>0</v>
      </c>
      <c r="AA2288">
        <v>32.841152000000001</v>
      </c>
      <c r="AB2288">
        <v>-116.783766</v>
      </c>
      <c r="AC2288">
        <v>1</v>
      </c>
      <c r="AD2288" t="s">
        <v>18387</v>
      </c>
      <c r="AE2288">
        <v>1010</v>
      </c>
      <c r="AF2288" t="s">
        <v>18676</v>
      </c>
      <c r="AI2288" t="s">
        <v>18418</v>
      </c>
      <c r="AJ2288" t="s">
        <v>18390</v>
      </c>
      <c r="AK2288" t="s">
        <v>18391</v>
      </c>
      <c r="AL2288">
        <v>91901</v>
      </c>
      <c r="AM2288" t="s">
        <v>18392</v>
      </c>
      <c r="AN2288" t="s">
        <v>18393</v>
      </c>
    </row>
    <row r="2289" spans="1:40" ht="43.2" x14ac:dyDescent="0.3">
      <c r="A2289" t="s">
        <v>11048</v>
      </c>
      <c r="B2289" s="2" t="s">
        <v>15</v>
      </c>
      <c r="C2289" s="3">
        <v>40709</v>
      </c>
      <c r="D2289" t="s">
        <v>16</v>
      </c>
      <c r="E2289" t="s">
        <v>11049</v>
      </c>
      <c r="F2289" t="s">
        <v>8428</v>
      </c>
      <c r="G2289" t="s">
        <v>11050</v>
      </c>
      <c r="H2289" s="2" t="s">
        <v>154</v>
      </c>
      <c r="I2289" s="2" t="s">
        <v>155</v>
      </c>
      <c r="J2289" s="1" t="s">
        <v>11051</v>
      </c>
      <c r="K2289" s="1">
        <f t="shared" si="158"/>
        <v>0</v>
      </c>
      <c r="L2289" s="1">
        <f t="shared" si="158"/>
        <v>0</v>
      </c>
      <c r="M2289" s="1">
        <f t="shared" si="158"/>
        <v>1</v>
      </c>
      <c r="N2289" s="1">
        <f t="shared" si="157"/>
        <v>0</v>
      </c>
      <c r="O2289" s="1">
        <f t="shared" si="159"/>
        <v>1</v>
      </c>
      <c r="P2289" s="1" t="s">
        <v>18348</v>
      </c>
      <c r="Q2289" s="1">
        <v>400</v>
      </c>
      <c r="R2289" s="1">
        <v>1945</v>
      </c>
      <c r="S2289" s="9">
        <f t="shared" si="161"/>
        <v>400</v>
      </c>
      <c r="T2289" s="3">
        <v>44344</v>
      </c>
      <c r="U2289" s="8" t="s">
        <v>4997</v>
      </c>
      <c r="V2289" s="3">
        <v>44620</v>
      </c>
      <c r="W2289" s="8" t="s">
        <v>9285</v>
      </c>
      <c r="X2289" s="8">
        <v>46.5</v>
      </c>
      <c r="Y2289" s="10">
        <f t="shared" si="160"/>
        <v>18600</v>
      </c>
      <c r="Z2289" s="10">
        <f>IFERROR(INDEX(EFs!B:B,MATCH(P2289,EFs!A:A,0))*Dataset!Y2289/1000,0)</f>
        <v>13.5083563734</v>
      </c>
      <c r="AA2289">
        <v>33.119368999999999</v>
      </c>
      <c r="AB2289">
        <v>-117.117395</v>
      </c>
      <c r="AC2289">
        <v>1</v>
      </c>
      <c r="AD2289" t="s">
        <v>18387</v>
      </c>
      <c r="AE2289">
        <v>2300</v>
      </c>
      <c r="AF2289" t="s">
        <v>19359</v>
      </c>
      <c r="AI2289" t="s">
        <v>18421</v>
      </c>
      <c r="AJ2289" t="s">
        <v>18390</v>
      </c>
      <c r="AK2289" t="s">
        <v>18391</v>
      </c>
      <c r="AL2289">
        <v>92029</v>
      </c>
      <c r="AM2289" t="s">
        <v>18392</v>
      </c>
      <c r="AN2289" t="s">
        <v>18393</v>
      </c>
    </row>
    <row r="2290" spans="1:40" ht="43.2" x14ac:dyDescent="0.3">
      <c r="A2290" t="s">
        <v>11052</v>
      </c>
      <c r="B2290" s="2" t="s">
        <v>15</v>
      </c>
      <c r="C2290" s="3">
        <v>40710</v>
      </c>
      <c r="D2290" t="s">
        <v>193</v>
      </c>
      <c r="E2290" t="s">
        <v>3816</v>
      </c>
      <c r="F2290" t="s">
        <v>36</v>
      </c>
      <c r="G2290" t="s">
        <v>11053</v>
      </c>
      <c r="H2290" s="2" t="s">
        <v>320</v>
      </c>
      <c r="I2290" s="2" t="s">
        <v>46</v>
      </c>
      <c r="J2290" s="1" t="s">
        <v>11054</v>
      </c>
      <c r="K2290" s="1">
        <f t="shared" si="158"/>
        <v>1</v>
      </c>
      <c r="L2290" s="1">
        <f t="shared" si="158"/>
        <v>0</v>
      </c>
      <c r="M2290" s="1">
        <f t="shared" si="158"/>
        <v>0</v>
      </c>
      <c r="N2290" s="1">
        <f t="shared" si="157"/>
        <v>0</v>
      </c>
      <c r="O2290" s="1">
        <f t="shared" si="159"/>
        <v>1</v>
      </c>
      <c r="P2290" s="1" t="s">
        <v>18346</v>
      </c>
      <c r="Q2290" s="1">
        <v>851</v>
      </c>
      <c r="R2290" s="1">
        <v>1141</v>
      </c>
      <c r="S2290" s="9">
        <f t="shared" si="161"/>
        <v>851</v>
      </c>
      <c r="T2290" s="3">
        <v>44370</v>
      </c>
      <c r="U2290" s="8" t="s">
        <v>11055</v>
      </c>
      <c r="V2290" s="3">
        <v>44764</v>
      </c>
      <c r="W2290" s="8" t="s">
        <v>11056</v>
      </c>
      <c r="X2290" s="8">
        <v>30.8</v>
      </c>
      <c r="Y2290" s="10">
        <f t="shared" si="160"/>
        <v>26210.799999999999</v>
      </c>
      <c r="Z2290" s="10">
        <f>IFERROR(INDEX(EFs!B:B,MATCH(P2290,EFs!A:A,0))*Dataset!Y2290/1000,0)</f>
        <v>23.809705173746799</v>
      </c>
      <c r="AA2290">
        <v>32.724102999999999</v>
      </c>
      <c r="AB2290">
        <v>-117.170912</v>
      </c>
      <c r="AC2290">
        <v>1</v>
      </c>
      <c r="AD2290" t="s">
        <v>18422</v>
      </c>
      <c r="AI2290" t="s">
        <v>18389</v>
      </c>
      <c r="AJ2290" t="s">
        <v>18390</v>
      </c>
      <c r="AK2290" t="s">
        <v>18391</v>
      </c>
      <c r="AL2290">
        <v>92101</v>
      </c>
      <c r="AM2290" t="s">
        <v>18392</v>
      </c>
      <c r="AN2290" t="s">
        <v>18397</v>
      </c>
    </row>
    <row r="2291" spans="1:40" ht="43.2" x14ac:dyDescent="0.3">
      <c r="A2291" t="s">
        <v>11057</v>
      </c>
      <c r="B2291" s="2" t="s">
        <v>15</v>
      </c>
      <c r="C2291" s="3">
        <v>40715</v>
      </c>
      <c r="D2291" t="s">
        <v>193</v>
      </c>
      <c r="E2291" t="s">
        <v>1253</v>
      </c>
      <c r="F2291" t="s">
        <v>161</v>
      </c>
      <c r="G2291" t="s">
        <v>11058</v>
      </c>
      <c r="H2291" s="2" t="s">
        <v>163</v>
      </c>
      <c r="I2291" s="2" t="s">
        <v>164</v>
      </c>
      <c r="J2291" s="1" t="s">
        <v>11059</v>
      </c>
      <c r="K2291" s="1">
        <f t="shared" si="158"/>
        <v>1</v>
      </c>
      <c r="L2291" s="1">
        <f t="shared" si="158"/>
        <v>0</v>
      </c>
      <c r="M2291" s="1">
        <f t="shared" si="158"/>
        <v>0</v>
      </c>
      <c r="N2291" s="1">
        <f t="shared" si="157"/>
        <v>0</v>
      </c>
      <c r="O2291" s="1">
        <f t="shared" si="159"/>
        <v>1</v>
      </c>
      <c r="P2291" s="1" t="s">
        <v>18346</v>
      </c>
      <c r="Q2291" s="1">
        <v>300</v>
      </c>
      <c r="R2291" s="1">
        <v>490</v>
      </c>
      <c r="S2291" s="9">
        <f t="shared" si="161"/>
        <v>300</v>
      </c>
      <c r="T2291" s="8"/>
      <c r="U2291" s="8"/>
      <c r="V2291" s="8"/>
      <c r="W2291" s="8"/>
      <c r="X2291" s="8"/>
      <c r="Y2291" s="10">
        <f t="shared" si="160"/>
        <v>0</v>
      </c>
      <c r="Z2291" s="10">
        <f>IFERROR(INDEX(EFs!B:B,MATCH(P2291,EFs!A:A,0))*Dataset!Y2291/1000,0)</f>
        <v>0</v>
      </c>
      <c r="AA2291">
        <v>33.387723000000001</v>
      </c>
      <c r="AB2291">
        <v>-117.44475799999999</v>
      </c>
      <c r="AC2291">
        <v>0.5</v>
      </c>
      <c r="AD2291" t="s">
        <v>18422</v>
      </c>
      <c r="AI2291" t="s">
        <v>18423</v>
      </c>
      <c r="AJ2291" t="s">
        <v>18390</v>
      </c>
      <c r="AK2291" t="s">
        <v>18391</v>
      </c>
      <c r="AL2291">
        <v>92055</v>
      </c>
      <c r="AM2291" t="s">
        <v>18392</v>
      </c>
      <c r="AN2291" t="s">
        <v>18397</v>
      </c>
    </row>
    <row r="2292" spans="1:40" ht="43.2" x14ac:dyDescent="0.3">
      <c r="A2292" t="s">
        <v>11060</v>
      </c>
      <c r="B2292" s="2" t="s">
        <v>15</v>
      </c>
      <c r="C2292" s="3">
        <v>40716</v>
      </c>
      <c r="D2292" t="s">
        <v>193</v>
      </c>
      <c r="E2292" t="s">
        <v>11061</v>
      </c>
      <c r="F2292" t="s">
        <v>11062</v>
      </c>
      <c r="G2292" t="s">
        <v>11063</v>
      </c>
      <c r="H2292" s="2" t="s">
        <v>781</v>
      </c>
      <c r="I2292" s="2" t="s">
        <v>782</v>
      </c>
      <c r="J2292" s="1" t="s">
        <v>11064</v>
      </c>
      <c r="K2292" s="1">
        <f t="shared" si="158"/>
        <v>1</v>
      </c>
      <c r="L2292" s="1">
        <f t="shared" si="158"/>
        <v>0</v>
      </c>
      <c r="M2292" s="1">
        <f t="shared" si="158"/>
        <v>0</v>
      </c>
      <c r="N2292" s="1">
        <f t="shared" si="157"/>
        <v>0</v>
      </c>
      <c r="O2292" s="1">
        <f t="shared" si="159"/>
        <v>1</v>
      </c>
      <c r="P2292" s="1" t="s">
        <v>18346</v>
      </c>
      <c r="Q2292" s="1">
        <v>43</v>
      </c>
      <c r="R2292" s="1">
        <v>71</v>
      </c>
      <c r="S2292" s="9">
        <f t="shared" si="161"/>
        <v>43</v>
      </c>
      <c r="T2292" s="3">
        <v>44470</v>
      </c>
      <c r="U2292" s="8" t="s">
        <v>7459</v>
      </c>
      <c r="V2292" s="3">
        <v>44588</v>
      </c>
      <c r="W2292" s="8" t="s">
        <v>11065</v>
      </c>
      <c r="X2292" s="8">
        <v>2.9</v>
      </c>
      <c r="Y2292" s="10">
        <f t="shared" si="160"/>
        <v>124.7</v>
      </c>
      <c r="Z2292" s="10">
        <f>IFERROR(INDEX(EFs!B:B,MATCH(P2292,EFs!A:A,0))*Dataset!Y2292/1000,0)</f>
        <v>0.1132765972487</v>
      </c>
      <c r="AA2292">
        <v>32.724102999999999</v>
      </c>
      <c r="AB2292">
        <v>-117.170912</v>
      </c>
      <c r="AC2292">
        <v>0.5</v>
      </c>
      <c r="AD2292" t="s">
        <v>18422</v>
      </c>
      <c r="AI2292" t="s">
        <v>18389</v>
      </c>
      <c r="AJ2292" t="s">
        <v>18390</v>
      </c>
      <c r="AK2292" t="s">
        <v>18391</v>
      </c>
      <c r="AL2292">
        <v>92101</v>
      </c>
      <c r="AM2292" t="s">
        <v>18392</v>
      </c>
      <c r="AN2292" t="s">
        <v>18397</v>
      </c>
    </row>
    <row r="2293" spans="1:40" ht="43.2" x14ac:dyDescent="0.3">
      <c r="A2293" t="s">
        <v>11066</v>
      </c>
      <c r="B2293" s="2" t="s">
        <v>15</v>
      </c>
      <c r="C2293" s="3">
        <v>40718</v>
      </c>
      <c r="D2293" t="s">
        <v>193</v>
      </c>
      <c r="E2293" t="s">
        <v>11067</v>
      </c>
      <c r="F2293" t="s">
        <v>11068</v>
      </c>
      <c r="G2293" t="s">
        <v>11069</v>
      </c>
      <c r="H2293" s="2" t="s">
        <v>11070</v>
      </c>
      <c r="I2293" s="2" t="s">
        <v>164</v>
      </c>
      <c r="J2293" s="1" t="s">
        <v>11071</v>
      </c>
      <c r="K2293" s="1">
        <f t="shared" si="158"/>
        <v>1</v>
      </c>
      <c r="L2293" s="1">
        <f t="shared" si="158"/>
        <v>0</v>
      </c>
      <c r="M2293" s="1">
        <f t="shared" si="158"/>
        <v>0</v>
      </c>
      <c r="N2293" s="1">
        <f t="shared" si="157"/>
        <v>0</v>
      </c>
      <c r="O2293" s="1">
        <f t="shared" si="159"/>
        <v>1</v>
      </c>
      <c r="P2293" s="1" t="s">
        <v>18346</v>
      </c>
      <c r="Q2293" s="1" t="s">
        <v>18355</v>
      </c>
      <c r="R2293" s="1">
        <v>373</v>
      </c>
      <c r="S2293" s="9">
        <f t="shared" si="161"/>
        <v>278.14609999999999</v>
      </c>
      <c r="T2293" s="8"/>
      <c r="U2293" s="8"/>
      <c r="V2293" s="8"/>
      <c r="W2293" s="8"/>
      <c r="X2293" s="8"/>
      <c r="Y2293" s="10">
        <f t="shared" si="160"/>
        <v>0</v>
      </c>
      <c r="Z2293" s="10">
        <f>IFERROR(INDEX(EFs!B:B,MATCH(P2293,EFs!A:A,0))*Dataset!Y2293/1000,0)</f>
        <v>0</v>
      </c>
      <c r="AA2293">
        <v>33.364148999999998</v>
      </c>
      <c r="AB2293">
        <v>-117.099216</v>
      </c>
      <c r="AC2293">
        <v>0.7</v>
      </c>
      <c r="AD2293" t="s">
        <v>18408</v>
      </c>
      <c r="AF2293" t="s">
        <v>18564</v>
      </c>
      <c r="AI2293" t="s">
        <v>18565</v>
      </c>
      <c r="AJ2293" t="s">
        <v>18390</v>
      </c>
      <c r="AK2293" t="s">
        <v>18391</v>
      </c>
      <c r="AL2293">
        <v>92061</v>
      </c>
      <c r="AM2293" t="s">
        <v>18392</v>
      </c>
      <c r="AN2293" t="s">
        <v>18397</v>
      </c>
    </row>
    <row r="2294" spans="1:40" ht="57.6" x14ac:dyDescent="0.3">
      <c r="A2294" t="s">
        <v>11072</v>
      </c>
      <c r="B2294" s="2" t="s">
        <v>15</v>
      </c>
      <c r="C2294" s="3">
        <v>40718</v>
      </c>
      <c r="D2294" t="s">
        <v>16</v>
      </c>
      <c r="E2294" t="s">
        <v>11067</v>
      </c>
      <c r="F2294" t="s">
        <v>11068</v>
      </c>
      <c r="G2294" t="s">
        <v>11069</v>
      </c>
      <c r="H2294" s="2" t="s">
        <v>11070</v>
      </c>
      <c r="I2294" s="2" t="s">
        <v>164</v>
      </c>
      <c r="J2294" s="1" t="s">
        <v>11073</v>
      </c>
      <c r="K2294" s="1">
        <f t="shared" si="158"/>
        <v>0</v>
      </c>
      <c r="L2294" s="1">
        <f t="shared" si="158"/>
        <v>0</v>
      </c>
      <c r="M2294" s="1">
        <f t="shared" si="158"/>
        <v>1</v>
      </c>
      <c r="N2294" s="1">
        <f t="shared" si="157"/>
        <v>0</v>
      </c>
      <c r="O2294" s="1">
        <f t="shared" si="159"/>
        <v>1</v>
      </c>
      <c r="P2294" s="1" t="s">
        <v>18348</v>
      </c>
      <c r="Q2294" s="1" t="s">
        <v>18355</v>
      </c>
      <c r="R2294" s="1">
        <v>965</v>
      </c>
      <c r="S2294" s="9">
        <f t="shared" si="161"/>
        <v>719.60050000000001</v>
      </c>
      <c r="T2294" s="8"/>
      <c r="U2294" s="8"/>
      <c r="V2294" s="8"/>
      <c r="W2294" s="8"/>
      <c r="X2294" s="8"/>
      <c r="Y2294" s="10">
        <f t="shared" si="160"/>
        <v>0</v>
      </c>
      <c r="Z2294" s="10">
        <f>IFERROR(INDEX(EFs!B:B,MATCH(P2294,EFs!A:A,0))*Dataset!Y2294/1000,0)</f>
        <v>0</v>
      </c>
      <c r="AA2294">
        <v>33.364148999999998</v>
      </c>
      <c r="AB2294">
        <v>-117.099216</v>
      </c>
      <c r="AC2294">
        <v>0.7</v>
      </c>
      <c r="AD2294" t="s">
        <v>18408</v>
      </c>
      <c r="AF2294" t="s">
        <v>18564</v>
      </c>
      <c r="AI2294" t="s">
        <v>18565</v>
      </c>
      <c r="AJ2294" t="s">
        <v>18390</v>
      </c>
      <c r="AK2294" t="s">
        <v>18391</v>
      </c>
      <c r="AL2294">
        <v>92061</v>
      </c>
      <c r="AM2294" t="s">
        <v>18392</v>
      </c>
      <c r="AN2294" t="s">
        <v>18397</v>
      </c>
    </row>
    <row r="2295" spans="1:40" ht="43.2" x14ac:dyDescent="0.3">
      <c r="A2295" t="s">
        <v>11074</v>
      </c>
      <c r="B2295" s="2" t="s">
        <v>15</v>
      </c>
      <c r="C2295" s="3">
        <v>40722</v>
      </c>
      <c r="D2295" t="s">
        <v>193</v>
      </c>
      <c r="E2295" t="s">
        <v>1231</v>
      </c>
      <c r="F2295" t="s">
        <v>161</v>
      </c>
      <c r="G2295" t="s">
        <v>11075</v>
      </c>
      <c r="H2295" s="2" t="s">
        <v>163</v>
      </c>
      <c r="I2295" s="2" t="s">
        <v>164</v>
      </c>
      <c r="J2295" s="1" t="s">
        <v>11076</v>
      </c>
      <c r="K2295" s="1">
        <f t="shared" si="158"/>
        <v>1</v>
      </c>
      <c r="L2295" s="1">
        <f t="shared" si="158"/>
        <v>0</v>
      </c>
      <c r="M2295" s="1">
        <f t="shared" si="158"/>
        <v>0</v>
      </c>
      <c r="N2295" s="1">
        <f t="shared" si="157"/>
        <v>0</v>
      </c>
      <c r="O2295" s="1">
        <f t="shared" si="159"/>
        <v>1</v>
      </c>
      <c r="P2295" s="1" t="s">
        <v>18346</v>
      </c>
      <c r="Q2295" s="1">
        <v>177</v>
      </c>
      <c r="R2295" s="1">
        <v>237</v>
      </c>
      <c r="S2295" s="9">
        <f t="shared" si="161"/>
        <v>177</v>
      </c>
      <c r="T2295" s="8"/>
      <c r="U2295" s="8"/>
      <c r="V2295" s="8"/>
      <c r="W2295" s="8"/>
      <c r="X2295" s="8"/>
      <c r="Y2295" s="10">
        <f t="shared" si="160"/>
        <v>0</v>
      </c>
      <c r="Z2295" s="10">
        <f>IFERROR(INDEX(EFs!B:B,MATCH(P2295,EFs!A:A,0))*Dataset!Y2295/1000,0)</f>
        <v>0</v>
      </c>
      <c r="AA2295">
        <v>33.387723000000001</v>
      </c>
      <c r="AB2295">
        <v>-117.44475799999999</v>
      </c>
      <c r="AC2295">
        <v>1</v>
      </c>
      <c r="AD2295" t="s">
        <v>18422</v>
      </c>
      <c r="AI2295" t="s">
        <v>18423</v>
      </c>
      <c r="AJ2295" t="s">
        <v>18390</v>
      </c>
      <c r="AK2295" t="s">
        <v>18391</v>
      </c>
      <c r="AL2295">
        <v>92055</v>
      </c>
      <c r="AM2295" t="s">
        <v>18392</v>
      </c>
      <c r="AN2295" t="s">
        <v>18397</v>
      </c>
    </row>
    <row r="2296" spans="1:40" ht="43.2" x14ac:dyDescent="0.3">
      <c r="A2296" t="s">
        <v>11077</v>
      </c>
      <c r="B2296" s="2" t="s">
        <v>15</v>
      </c>
      <c r="C2296" s="3">
        <v>40730</v>
      </c>
      <c r="D2296" t="s">
        <v>193</v>
      </c>
      <c r="E2296" t="s">
        <v>10623</v>
      </c>
      <c r="F2296" t="s">
        <v>11042</v>
      </c>
      <c r="G2296" t="s">
        <v>11043</v>
      </c>
      <c r="H2296" s="2" t="s">
        <v>106</v>
      </c>
      <c r="I2296" s="2" t="s">
        <v>107</v>
      </c>
      <c r="J2296" s="1" t="s">
        <v>11078</v>
      </c>
      <c r="K2296" s="1">
        <f t="shared" si="158"/>
        <v>1</v>
      </c>
      <c r="L2296" s="1">
        <f t="shared" si="158"/>
        <v>0</v>
      </c>
      <c r="M2296" s="1">
        <f t="shared" si="158"/>
        <v>0</v>
      </c>
      <c r="N2296" s="1">
        <f t="shared" si="157"/>
        <v>0</v>
      </c>
      <c r="O2296" s="1">
        <f t="shared" si="159"/>
        <v>1</v>
      </c>
      <c r="P2296" s="1" t="s">
        <v>18346</v>
      </c>
      <c r="Q2296" s="1">
        <v>674</v>
      </c>
      <c r="R2296" s="1">
        <v>876</v>
      </c>
      <c r="S2296" s="9">
        <f t="shared" si="161"/>
        <v>674</v>
      </c>
      <c r="T2296" s="3">
        <v>44562</v>
      </c>
      <c r="U2296" s="8" t="s">
        <v>11079</v>
      </c>
      <c r="V2296" s="3">
        <v>44562</v>
      </c>
      <c r="W2296" s="8" t="s">
        <v>8135</v>
      </c>
      <c r="X2296" s="8">
        <v>3.9</v>
      </c>
      <c r="Y2296" s="10">
        <f t="shared" si="160"/>
        <v>2628.6</v>
      </c>
      <c r="Z2296" s="10">
        <f>IFERROR(INDEX(EFs!B:B,MATCH(P2296,EFs!A:A,0))*Dataset!Y2296/1000,0)</f>
        <v>2.3878016321405999</v>
      </c>
      <c r="AA2296">
        <v>32.827855999999997</v>
      </c>
      <c r="AB2296">
        <v>-117.129695</v>
      </c>
      <c r="AC2296">
        <v>1</v>
      </c>
      <c r="AD2296" t="s">
        <v>18387</v>
      </c>
      <c r="AE2296">
        <v>9305</v>
      </c>
      <c r="AF2296" t="s">
        <v>19358</v>
      </c>
      <c r="AG2296" t="s">
        <v>18510</v>
      </c>
      <c r="AH2296">
        <v>100</v>
      </c>
      <c r="AI2296" t="s">
        <v>18389</v>
      </c>
      <c r="AJ2296" t="s">
        <v>18390</v>
      </c>
      <c r="AK2296" t="s">
        <v>18391</v>
      </c>
      <c r="AL2296">
        <v>92123</v>
      </c>
      <c r="AM2296" t="s">
        <v>18392</v>
      </c>
      <c r="AN2296" t="s">
        <v>18393</v>
      </c>
    </row>
    <row r="2297" spans="1:40" ht="43.2" x14ac:dyDescent="0.3">
      <c r="A2297" t="s">
        <v>11080</v>
      </c>
      <c r="B2297" s="2" t="s">
        <v>15</v>
      </c>
      <c r="C2297" s="3">
        <v>40730</v>
      </c>
      <c r="D2297" t="s">
        <v>193</v>
      </c>
      <c r="E2297" t="s">
        <v>10623</v>
      </c>
      <c r="F2297" t="s">
        <v>11042</v>
      </c>
      <c r="G2297" t="s">
        <v>11043</v>
      </c>
      <c r="H2297" s="2" t="s">
        <v>106</v>
      </c>
      <c r="I2297" s="2" t="s">
        <v>107</v>
      </c>
      <c r="J2297" s="1" t="s">
        <v>11081</v>
      </c>
      <c r="K2297" s="1">
        <f t="shared" si="158"/>
        <v>1</v>
      </c>
      <c r="L2297" s="1">
        <f t="shared" si="158"/>
        <v>0</v>
      </c>
      <c r="M2297" s="1">
        <f t="shared" si="158"/>
        <v>0</v>
      </c>
      <c r="N2297" s="1">
        <f t="shared" si="157"/>
        <v>0</v>
      </c>
      <c r="O2297" s="1">
        <f t="shared" si="159"/>
        <v>1</v>
      </c>
      <c r="P2297" s="1" t="s">
        <v>18346</v>
      </c>
      <c r="Q2297" s="1">
        <v>674</v>
      </c>
      <c r="R2297" s="1">
        <v>876</v>
      </c>
      <c r="S2297" s="9">
        <f t="shared" si="161"/>
        <v>674</v>
      </c>
      <c r="T2297" s="3">
        <v>44562</v>
      </c>
      <c r="U2297" s="8" t="s">
        <v>11082</v>
      </c>
      <c r="V2297" s="3">
        <v>44562</v>
      </c>
      <c r="W2297" s="8" t="s">
        <v>763</v>
      </c>
      <c r="X2297" s="8">
        <v>3.8</v>
      </c>
      <c r="Y2297" s="10">
        <f t="shared" si="160"/>
        <v>2561.1999999999998</v>
      </c>
      <c r="Z2297" s="10">
        <f>IFERROR(INDEX(EFs!B:B,MATCH(P2297,EFs!A:A,0))*Dataset!Y2297/1000,0)</f>
        <v>2.3265759492651998</v>
      </c>
      <c r="AA2297">
        <v>32.827855999999997</v>
      </c>
      <c r="AB2297">
        <v>-117.129695</v>
      </c>
      <c r="AC2297">
        <v>1</v>
      </c>
      <c r="AD2297" t="s">
        <v>18387</v>
      </c>
      <c r="AE2297">
        <v>9305</v>
      </c>
      <c r="AF2297" t="s">
        <v>19358</v>
      </c>
      <c r="AG2297" t="s">
        <v>18510</v>
      </c>
      <c r="AH2297">
        <v>100</v>
      </c>
      <c r="AI2297" t="s">
        <v>18389</v>
      </c>
      <c r="AJ2297" t="s">
        <v>18390</v>
      </c>
      <c r="AK2297" t="s">
        <v>18391</v>
      </c>
      <c r="AL2297">
        <v>92123</v>
      </c>
      <c r="AM2297" t="s">
        <v>18392</v>
      </c>
      <c r="AN2297" t="s">
        <v>18393</v>
      </c>
    </row>
    <row r="2298" spans="1:40" ht="43.2" x14ac:dyDescent="0.3">
      <c r="A2298" t="s">
        <v>11083</v>
      </c>
      <c r="B2298" s="2" t="s">
        <v>15</v>
      </c>
      <c r="C2298" s="3">
        <v>40730</v>
      </c>
      <c r="D2298" t="s">
        <v>193</v>
      </c>
      <c r="E2298" t="s">
        <v>10623</v>
      </c>
      <c r="F2298" t="s">
        <v>11042</v>
      </c>
      <c r="G2298" t="s">
        <v>11043</v>
      </c>
      <c r="H2298" s="2" t="s">
        <v>106</v>
      </c>
      <c r="I2298" s="2" t="s">
        <v>107</v>
      </c>
      <c r="J2298" s="1" t="s">
        <v>11084</v>
      </c>
      <c r="K2298" s="1">
        <f t="shared" si="158"/>
        <v>1</v>
      </c>
      <c r="L2298" s="1">
        <f t="shared" si="158"/>
        <v>0</v>
      </c>
      <c r="M2298" s="1">
        <f t="shared" si="158"/>
        <v>0</v>
      </c>
      <c r="N2298" s="1">
        <f t="shared" si="157"/>
        <v>0</v>
      </c>
      <c r="O2298" s="1">
        <f t="shared" si="159"/>
        <v>1</v>
      </c>
      <c r="P2298" s="1" t="s">
        <v>18346</v>
      </c>
      <c r="Q2298" s="1">
        <v>674</v>
      </c>
      <c r="R2298" s="1">
        <v>876</v>
      </c>
      <c r="S2298" s="9">
        <f t="shared" si="161"/>
        <v>674</v>
      </c>
      <c r="T2298" s="3">
        <v>44562</v>
      </c>
      <c r="U2298" s="8" t="s">
        <v>11085</v>
      </c>
      <c r="V2298" s="3">
        <v>44562</v>
      </c>
      <c r="W2298" s="8" t="s">
        <v>6108</v>
      </c>
      <c r="X2298" s="8">
        <v>3.8</v>
      </c>
      <c r="Y2298" s="10">
        <f t="shared" si="160"/>
        <v>2561.1999999999998</v>
      </c>
      <c r="Z2298" s="10">
        <f>IFERROR(INDEX(EFs!B:B,MATCH(P2298,EFs!A:A,0))*Dataset!Y2298/1000,0)</f>
        <v>2.3265759492651998</v>
      </c>
      <c r="AA2298">
        <v>32.827855999999997</v>
      </c>
      <c r="AB2298">
        <v>-117.129695</v>
      </c>
      <c r="AC2298">
        <v>1</v>
      </c>
      <c r="AD2298" t="s">
        <v>18387</v>
      </c>
      <c r="AE2298">
        <v>9305</v>
      </c>
      <c r="AF2298" t="s">
        <v>19358</v>
      </c>
      <c r="AG2298" t="s">
        <v>18510</v>
      </c>
      <c r="AH2298">
        <v>100</v>
      </c>
      <c r="AI2298" t="s">
        <v>18389</v>
      </c>
      <c r="AJ2298" t="s">
        <v>18390</v>
      </c>
      <c r="AK2298" t="s">
        <v>18391</v>
      </c>
      <c r="AL2298">
        <v>92123</v>
      </c>
      <c r="AM2298" t="s">
        <v>18392</v>
      </c>
      <c r="AN2298" t="s">
        <v>18393</v>
      </c>
    </row>
    <row r="2299" spans="1:40" ht="43.2" x14ac:dyDescent="0.3">
      <c r="A2299" t="s">
        <v>11086</v>
      </c>
      <c r="B2299" s="2" t="s">
        <v>15</v>
      </c>
      <c r="C2299" s="3">
        <v>40730</v>
      </c>
      <c r="D2299" t="s">
        <v>193</v>
      </c>
      <c r="E2299" t="s">
        <v>10623</v>
      </c>
      <c r="F2299" t="s">
        <v>11042</v>
      </c>
      <c r="G2299" t="s">
        <v>11043</v>
      </c>
      <c r="H2299" s="2" t="s">
        <v>106</v>
      </c>
      <c r="I2299" s="2" t="s">
        <v>107</v>
      </c>
      <c r="J2299" s="1" t="s">
        <v>11087</v>
      </c>
      <c r="K2299" s="1">
        <f t="shared" si="158"/>
        <v>1</v>
      </c>
      <c r="L2299" s="1">
        <f t="shared" si="158"/>
        <v>0</v>
      </c>
      <c r="M2299" s="1">
        <f t="shared" si="158"/>
        <v>0</v>
      </c>
      <c r="N2299" s="1">
        <f t="shared" si="157"/>
        <v>0</v>
      </c>
      <c r="O2299" s="1">
        <f t="shared" si="159"/>
        <v>1</v>
      </c>
      <c r="P2299" s="1" t="s">
        <v>18346</v>
      </c>
      <c r="Q2299" s="1">
        <v>674</v>
      </c>
      <c r="R2299" s="1">
        <v>876</v>
      </c>
      <c r="S2299" s="9">
        <f t="shared" si="161"/>
        <v>674</v>
      </c>
      <c r="T2299" s="3">
        <v>44562</v>
      </c>
      <c r="U2299" s="8" t="s">
        <v>8755</v>
      </c>
      <c r="V2299" s="3">
        <v>44562</v>
      </c>
      <c r="W2299" s="8" t="s">
        <v>11088</v>
      </c>
      <c r="X2299" s="8">
        <v>3.9</v>
      </c>
      <c r="Y2299" s="10">
        <f t="shared" si="160"/>
        <v>2628.6</v>
      </c>
      <c r="Z2299" s="10">
        <f>IFERROR(INDEX(EFs!B:B,MATCH(P2299,EFs!A:A,0))*Dataset!Y2299/1000,0)</f>
        <v>2.3878016321405999</v>
      </c>
      <c r="AA2299">
        <v>32.827855999999997</v>
      </c>
      <c r="AB2299">
        <v>-117.129695</v>
      </c>
      <c r="AC2299">
        <v>1</v>
      </c>
      <c r="AD2299" t="s">
        <v>18387</v>
      </c>
      <c r="AE2299">
        <v>9305</v>
      </c>
      <c r="AF2299" t="s">
        <v>19358</v>
      </c>
      <c r="AG2299" t="s">
        <v>18510</v>
      </c>
      <c r="AH2299">
        <v>100</v>
      </c>
      <c r="AI2299" t="s">
        <v>18389</v>
      </c>
      <c r="AJ2299" t="s">
        <v>18390</v>
      </c>
      <c r="AK2299" t="s">
        <v>18391</v>
      </c>
      <c r="AL2299">
        <v>92123</v>
      </c>
      <c r="AM2299" t="s">
        <v>18392</v>
      </c>
      <c r="AN2299" t="s">
        <v>18393</v>
      </c>
    </row>
    <row r="2300" spans="1:40" ht="43.2" x14ac:dyDescent="0.3">
      <c r="A2300" t="s">
        <v>11089</v>
      </c>
      <c r="B2300" s="2" t="s">
        <v>15</v>
      </c>
      <c r="C2300" s="3">
        <v>40730</v>
      </c>
      <c r="D2300" t="s">
        <v>193</v>
      </c>
      <c r="E2300" t="s">
        <v>10623</v>
      </c>
      <c r="F2300" t="s">
        <v>11042</v>
      </c>
      <c r="G2300" t="s">
        <v>11043</v>
      </c>
      <c r="H2300" s="2" t="s">
        <v>106</v>
      </c>
      <c r="I2300" s="2" t="s">
        <v>107</v>
      </c>
      <c r="J2300" s="1" t="s">
        <v>11090</v>
      </c>
      <c r="K2300" s="1">
        <f t="shared" si="158"/>
        <v>1</v>
      </c>
      <c r="L2300" s="1">
        <f t="shared" si="158"/>
        <v>0</v>
      </c>
      <c r="M2300" s="1">
        <f t="shared" si="158"/>
        <v>0</v>
      </c>
      <c r="N2300" s="1">
        <f t="shared" si="157"/>
        <v>0</v>
      </c>
      <c r="O2300" s="1">
        <f t="shared" si="159"/>
        <v>1</v>
      </c>
      <c r="P2300" s="1" t="s">
        <v>18346</v>
      </c>
      <c r="Q2300" s="1">
        <v>674</v>
      </c>
      <c r="R2300" s="1">
        <v>876</v>
      </c>
      <c r="S2300" s="9">
        <f t="shared" si="161"/>
        <v>674</v>
      </c>
      <c r="T2300" s="3">
        <v>44562</v>
      </c>
      <c r="U2300" s="8" t="s">
        <v>11091</v>
      </c>
      <c r="V2300" s="3">
        <v>44562</v>
      </c>
      <c r="W2300" s="8" t="s">
        <v>315</v>
      </c>
      <c r="X2300" s="8">
        <v>4</v>
      </c>
      <c r="Y2300" s="10">
        <f t="shared" si="160"/>
        <v>2696</v>
      </c>
      <c r="Z2300" s="10">
        <f>IFERROR(INDEX(EFs!B:B,MATCH(P2300,EFs!A:A,0))*Dataset!Y2300/1000,0)</f>
        <v>2.449027315016</v>
      </c>
      <c r="AA2300">
        <v>32.827855999999997</v>
      </c>
      <c r="AB2300">
        <v>-117.129695</v>
      </c>
      <c r="AC2300">
        <v>1</v>
      </c>
      <c r="AD2300" t="s">
        <v>18387</v>
      </c>
      <c r="AE2300">
        <v>9305</v>
      </c>
      <c r="AF2300" t="s">
        <v>19358</v>
      </c>
      <c r="AG2300" t="s">
        <v>18510</v>
      </c>
      <c r="AH2300">
        <v>100</v>
      </c>
      <c r="AI2300" t="s">
        <v>18389</v>
      </c>
      <c r="AJ2300" t="s">
        <v>18390</v>
      </c>
      <c r="AK2300" t="s">
        <v>18391</v>
      </c>
      <c r="AL2300">
        <v>92123</v>
      </c>
      <c r="AM2300" t="s">
        <v>18392</v>
      </c>
      <c r="AN2300" t="s">
        <v>18393</v>
      </c>
    </row>
    <row r="2301" spans="1:40" ht="43.2" x14ac:dyDescent="0.3">
      <c r="A2301" t="s">
        <v>11092</v>
      </c>
      <c r="B2301" s="2" t="s">
        <v>15</v>
      </c>
      <c r="C2301" s="3">
        <v>40730</v>
      </c>
      <c r="D2301" t="s">
        <v>193</v>
      </c>
      <c r="E2301" t="s">
        <v>10623</v>
      </c>
      <c r="F2301" t="s">
        <v>11042</v>
      </c>
      <c r="G2301" t="s">
        <v>11043</v>
      </c>
      <c r="H2301" s="2" t="s">
        <v>106</v>
      </c>
      <c r="I2301" s="2" t="s">
        <v>107</v>
      </c>
      <c r="J2301" s="1" t="s">
        <v>11093</v>
      </c>
      <c r="K2301" s="1">
        <f t="shared" si="158"/>
        <v>1</v>
      </c>
      <c r="L2301" s="1">
        <f t="shared" si="158"/>
        <v>0</v>
      </c>
      <c r="M2301" s="1">
        <f t="shared" si="158"/>
        <v>0</v>
      </c>
      <c r="N2301" s="1">
        <f t="shared" si="157"/>
        <v>0</v>
      </c>
      <c r="O2301" s="1">
        <f t="shared" si="159"/>
        <v>1</v>
      </c>
      <c r="P2301" s="1" t="s">
        <v>18346</v>
      </c>
      <c r="Q2301" s="1">
        <v>674</v>
      </c>
      <c r="R2301" s="1">
        <v>876</v>
      </c>
      <c r="S2301" s="9">
        <f t="shared" si="161"/>
        <v>674</v>
      </c>
      <c r="T2301" s="3">
        <v>44562</v>
      </c>
      <c r="U2301" s="8" t="s">
        <v>11094</v>
      </c>
      <c r="V2301" s="3">
        <v>44562</v>
      </c>
      <c r="W2301" s="8" t="s">
        <v>11095</v>
      </c>
      <c r="X2301" s="8">
        <v>4</v>
      </c>
      <c r="Y2301" s="10">
        <f t="shared" si="160"/>
        <v>2696</v>
      </c>
      <c r="Z2301" s="10">
        <f>IFERROR(INDEX(EFs!B:B,MATCH(P2301,EFs!A:A,0))*Dataset!Y2301/1000,0)</f>
        <v>2.449027315016</v>
      </c>
      <c r="AA2301">
        <v>32.827855999999997</v>
      </c>
      <c r="AB2301">
        <v>-117.129695</v>
      </c>
      <c r="AC2301">
        <v>1</v>
      </c>
      <c r="AD2301" t="s">
        <v>18387</v>
      </c>
      <c r="AE2301">
        <v>9305</v>
      </c>
      <c r="AF2301" t="s">
        <v>19358</v>
      </c>
      <c r="AG2301" t="s">
        <v>18510</v>
      </c>
      <c r="AH2301">
        <v>100</v>
      </c>
      <c r="AI2301" t="s">
        <v>18389</v>
      </c>
      <c r="AJ2301" t="s">
        <v>18390</v>
      </c>
      <c r="AK2301" t="s">
        <v>18391</v>
      </c>
      <c r="AL2301">
        <v>92123</v>
      </c>
      <c r="AM2301" t="s">
        <v>18392</v>
      </c>
      <c r="AN2301" t="s">
        <v>18393</v>
      </c>
    </row>
    <row r="2302" spans="1:40" ht="43.2" x14ac:dyDescent="0.3">
      <c r="A2302" t="s">
        <v>11096</v>
      </c>
      <c r="B2302" s="2" t="s">
        <v>15</v>
      </c>
      <c r="C2302" s="3">
        <v>40730</v>
      </c>
      <c r="D2302" t="s">
        <v>193</v>
      </c>
      <c r="E2302" t="s">
        <v>10623</v>
      </c>
      <c r="F2302" t="s">
        <v>11042</v>
      </c>
      <c r="G2302" t="s">
        <v>11043</v>
      </c>
      <c r="H2302" s="2" t="s">
        <v>106</v>
      </c>
      <c r="I2302" s="2" t="s">
        <v>107</v>
      </c>
      <c r="J2302" s="1" t="s">
        <v>11097</v>
      </c>
      <c r="K2302" s="1">
        <f t="shared" si="158"/>
        <v>1</v>
      </c>
      <c r="L2302" s="1">
        <f t="shared" si="158"/>
        <v>0</v>
      </c>
      <c r="M2302" s="1">
        <f t="shared" si="158"/>
        <v>0</v>
      </c>
      <c r="N2302" s="1">
        <f t="shared" si="157"/>
        <v>0</v>
      </c>
      <c r="O2302" s="1">
        <f t="shared" si="159"/>
        <v>1</v>
      </c>
      <c r="P2302" s="1" t="s">
        <v>18346</v>
      </c>
      <c r="Q2302" s="1">
        <v>674</v>
      </c>
      <c r="R2302" s="1">
        <v>876</v>
      </c>
      <c r="S2302" s="9">
        <f t="shared" si="161"/>
        <v>674</v>
      </c>
      <c r="T2302" s="3">
        <v>44562</v>
      </c>
      <c r="U2302" s="8" t="s">
        <v>11098</v>
      </c>
      <c r="V2302" s="3">
        <v>44562</v>
      </c>
      <c r="W2302" s="8" t="s">
        <v>11099</v>
      </c>
      <c r="X2302" s="8">
        <v>1.7</v>
      </c>
      <c r="Y2302" s="10">
        <f t="shared" si="160"/>
        <v>1145.8</v>
      </c>
      <c r="Z2302" s="10">
        <f>IFERROR(INDEX(EFs!B:B,MATCH(P2302,EFs!A:A,0))*Dataset!Y2302/1000,0)</f>
        <v>1.0408366088818</v>
      </c>
      <c r="AA2302">
        <v>32.827855999999997</v>
      </c>
      <c r="AB2302">
        <v>-117.129695</v>
      </c>
      <c r="AC2302">
        <v>1</v>
      </c>
      <c r="AD2302" t="s">
        <v>18387</v>
      </c>
      <c r="AE2302">
        <v>9305</v>
      </c>
      <c r="AF2302" t="s">
        <v>19358</v>
      </c>
      <c r="AG2302" t="s">
        <v>18510</v>
      </c>
      <c r="AH2302">
        <v>100</v>
      </c>
      <c r="AI2302" t="s">
        <v>18389</v>
      </c>
      <c r="AJ2302" t="s">
        <v>18390</v>
      </c>
      <c r="AK2302" t="s">
        <v>18391</v>
      </c>
      <c r="AL2302">
        <v>92123</v>
      </c>
      <c r="AM2302" t="s">
        <v>18392</v>
      </c>
      <c r="AN2302" t="s">
        <v>18393</v>
      </c>
    </row>
    <row r="2303" spans="1:40" ht="43.2" x14ac:dyDescent="0.3">
      <c r="A2303" t="s">
        <v>11100</v>
      </c>
      <c r="B2303" s="2" t="s">
        <v>15</v>
      </c>
      <c r="C2303" s="3">
        <v>40731</v>
      </c>
      <c r="D2303" t="s">
        <v>193</v>
      </c>
      <c r="E2303" t="s">
        <v>11101</v>
      </c>
      <c r="F2303" t="s">
        <v>11102</v>
      </c>
      <c r="G2303" t="s">
        <v>11103</v>
      </c>
      <c r="H2303" s="2" t="s">
        <v>19</v>
      </c>
      <c r="I2303" s="2" t="s">
        <v>20</v>
      </c>
      <c r="J2303" s="1" t="s">
        <v>11104</v>
      </c>
      <c r="K2303" s="1">
        <f t="shared" si="158"/>
        <v>1</v>
      </c>
      <c r="L2303" s="1">
        <f t="shared" si="158"/>
        <v>0</v>
      </c>
      <c r="M2303" s="1">
        <f t="shared" si="158"/>
        <v>0</v>
      </c>
      <c r="N2303" s="1">
        <f t="shared" si="157"/>
        <v>0</v>
      </c>
      <c r="O2303" s="1">
        <f t="shared" si="159"/>
        <v>1</v>
      </c>
      <c r="P2303" s="1" t="s">
        <v>18346</v>
      </c>
      <c r="Q2303" s="1">
        <v>2000</v>
      </c>
      <c r="R2303" s="1">
        <v>2937</v>
      </c>
      <c r="S2303" s="9">
        <f t="shared" si="161"/>
        <v>2000</v>
      </c>
      <c r="T2303" s="8"/>
      <c r="U2303" s="8"/>
      <c r="V2303" s="8"/>
      <c r="W2303" s="8"/>
      <c r="X2303" s="8"/>
      <c r="Y2303" s="10">
        <f t="shared" si="160"/>
        <v>0</v>
      </c>
      <c r="Z2303" s="10">
        <f>IFERROR(INDEX(EFs!B:B,MATCH(P2303,EFs!A:A,0))*Dataset!Y2303/1000,0)</f>
        <v>0</v>
      </c>
      <c r="AA2303">
        <v>32.715248000000003</v>
      </c>
      <c r="AB2303">
        <v>-117.166177</v>
      </c>
      <c r="AC2303">
        <v>1</v>
      </c>
      <c r="AD2303" t="s">
        <v>18387</v>
      </c>
      <c r="AE2303">
        <v>333</v>
      </c>
      <c r="AF2303" t="s">
        <v>18504</v>
      </c>
      <c r="AI2303" t="s">
        <v>18389</v>
      </c>
      <c r="AJ2303" t="s">
        <v>18390</v>
      </c>
      <c r="AK2303" t="s">
        <v>18391</v>
      </c>
      <c r="AL2303">
        <v>92101</v>
      </c>
      <c r="AM2303" t="s">
        <v>18392</v>
      </c>
      <c r="AN2303" t="s">
        <v>18393</v>
      </c>
    </row>
    <row r="2304" spans="1:40" ht="43.2" x14ac:dyDescent="0.3">
      <c r="A2304" t="s">
        <v>11105</v>
      </c>
      <c r="B2304" s="2" t="s">
        <v>15</v>
      </c>
      <c r="C2304" s="3">
        <v>40744</v>
      </c>
      <c r="D2304" t="s">
        <v>193</v>
      </c>
      <c r="E2304" t="s">
        <v>11106</v>
      </c>
      <c r="F2304" t="s">
        <v>11107</v>
      </c>
      <c r="G2304" t="s">
        <v>11108</v>
      </c>
      <c r="H2304" s="2" t="s">
        <v>694</v>
      </c>
      <c r="I2304" s="2" t="s">
        <v>98</v>
      </c>
      <c r="J2304" s="1" t="s">
        <v>11109</v>
      </c>
      <c r="K2304" s="1">
        <f t="shared" si="158"/>
        <v>1</v>
      </c>
      <c r="L2304" s="1">
        <f t="shared" si="158"/>
        <v>0</v>
      </c>
      <c r="M2304" s="1">
        <f t="shared" si="158"/>
        <v>0</v>
      </c>
      <c r="N2304" s="1">
        <f t="shared" si="157"/>
        <v>0</v>
      </c>
      <c r="O2304" s="1">
        <f t="shared" si="159"/>
        <v>1</v>
      </c>
      <c r="P2304" s="1" t="s">
        <v>18346</v>
      </c>
      <c r="Q2304" s="1">
        <v>750</v>
      </c>
      <c r="R2304" s="1">
        <v>1193</v>
      </c>
      <c r="S2304" s="9">
        <f t="shared" si="161"/>
        <v>750</v>
      </c>
      <c r="T2304" s="3">
        <v>44562</v>
      </c>
      <c r="U2304" s="8" t="s">
        <v>11110</v>
      </c>
      <c r="V2304" s="3">
        <v>44562</v>
      </c>
      <c r="W2304" s="8" t="s">
        <v>849</v>
      </c>
      <c r="X2304" s="8">
        <v>4.5</v>
      </c>
      <c r="Y2304" s="10">
        <f t="shared" si="160"/>
        <v>3375</v>
      </c>
      <c r="Z2304" s="10">
        <f>IFERROR(INDEX(EFs!B:B,MATCH(P2304,EFs!A:A,0))*Dataset!Y2304/1000,0)</f>
        <v>3.065826108375</v>
      </c>
      <c r="AA2304">
        <v>33.142035999999997</v>
      </c>
      <c r="AB2304">
        <v>-117.251413</v>
      </c>
      <c r="AC2304">
        <v>1</v>
      </c>
      <c r="AD2304" t="s">
        <v>18387</v>
      </c>
      <c r="AE2304">
        <v>2855</v>
      </c>
      <c r="AF2304" t="s">
        <v>19360</v>
      </c>
      <c r="AI2304" t="s">
        <v>18509</v>
      </c>
      <c r="AJ2304" t="s">
        <v>18390</v>
      </c>
      <c r="AK2304" t="s">
        <v>18391</v>
      </c>
      <c r="AL2304">
        <v>92010</v>
      </c>
      <c r="AM2304" t="s">
        <v>18392</v>
      </c>
      <c r="AN2304" t="s">
        <v>18407</v>
      </c>
    </row>
    <row r="2305" spans="1:40" ht="43.2" x14ac:dyDescent="0.3">
      <c r="A2305" t="s">
        <v>11111</v>
      </c>
      <c r="B2305" s="2" t="s">
        <v>15</v>
      </c>
      <c r="C2305" s="3">
        <v>40744</v>
      </c>
      <c r="D2305" t="s">
        <v>193</v>
      </c>
      <c r="E2305" t="s">
        <v>11106</v>
      </c>
      <c r="F2305" t="s">
        <v>11107</v>
      </c>
      <c r="G2305" t="s">
        <v>11108</v>
      </c>
      <c r="H2305" s="2" t="s">
        <v>694</v>
      </c>
      <c r="I2305" s="2" t="s">
        <v>98</v>
      </c>
      <c r="J2305" s="1" t="s">
        <v>11112</v>
      </c>
      <c r="K2305" s="1">
        <f t="shared" si="158"/>
        <v>1</v>
      </c>
      <c r="L2305" s="1">
        <f t="shared" si="158"/>
        <v>0</v>
      </c>
      <c r="M2305" s="1">
        <f t="shared" si="158"/>
        <v>0</v>
      </c>
      <c r="N2305" s="1">
        <f t="shared" si="157"/>
        <v>0</v>
      </c>
      <c r="O2305" s="1">
        <f t="shared" si="159"/>
        <v>1</v>
      </c>
      <c r="P2305" s="1" t="s">
        <v>18346</v>
      </c>
      <c r="Q2305" s="1">
        <v>750</v>
      </c>
      <c r="R2305" s="1">
        <v>1193</v>
      </c>
      <c r="S2305" s="9">
        <f t="shared" si="161"/>
        <v>750</v>
      </c>
      <c r="T2305" s="3">
        <v>44562</v>
      </c>
      <c r="U2305" s="8" t="s">
        <v>4530</v>
      </c>
      <c r="V2305" s="3">
        <v>44562</v>
      </c>
      <c r="W2305" s="8" t="s">
        <v>11113</v>
      </c>
      <c r="X2305" s="8">
        <v>4.7</v>
      </c>
      <c r="Y2305" s="10">
        <f t="shared" si="160"/>
        <v>3525</v>
      </c>
      <c r="Z2305" s="10">
        <f>IFERROR(INDEX(EFs!B:B,MATCH(P2305,EFs!A:A,0))*Dataset!Y2305/1000,0)</f>
        <v>3.2020850465250001</v>
      </c>
      <c r="AA2305">
        <v>33.142035999999997</v>
      </c>
      <c r="AB2305">
        <v>-117.251413</v>
      </c>
      <c r="AC2305">
        <v>1</v>
      </c>
      <c r="AD2305" t="s">
        <v>18387</v>
      </c>
      <c r="AE2305">
        <v>2855</v>
      </c>
      <c r="AF2305" t="s">
        <v>19360</v>
      </c>
      <c r="AI2305" t="s">
        <v>18509</v>
      </c>
      <c r="AJ2305" t="s">
        <v>18390</v>
      </c>
      <c r="AK2305" t="s">
        <v>18391</v>
      </c>
      <c r="AL2305">
        <v>92010</v>
      </c>
      <c r="AM2305" t="s">
        <v>18392</v>
      </c>
      <c r="AN2305" t="s">
        <v>18407</v>
      </c>
    </row>
    <row r="2306" spans="1:40" ht="43.2" x14ac:dyDescent="0.3">
      <c r="A2306" t="s">
        <v>11114</v>
      </c>
      <c r="B2306" s="2" t="s">
        <v>15</v>
      </c>
      <c r="C2306" s="3">
        <v>40744</v>
      </c>
      <c r="D2306" t="s">
        <v>193</v>
      </c>
      <c r="E2306" t="s">
        <v>11115</v>
      </c>
      <c r="F2306" t="s">
        <v>11116</v>
      </c>
      <c r="G2306" t="s">
        <v>11117</v>
      </c>
      <c r="H2306" s="2" t="s">
        <v>694</v>
      </c>
      <c r="I2306" s="2" t="s">
        <v>98</v>
      </c>
      <c r="J2306" s="1" t="s">
        <v>11118</v>
      </c>
      <c r="K2306" s="1">
        <f t="shared" si="158"/>
        <v>1</v>
      </c>
      <c r="L2306" s="1">
        <f t="shared" si="158"/>
        <v>0</v>
      </c>
      <c r="M2306" s="1">
        <f t="shared" si="158"/>
        <v>0</v>
      </c>
      <c r="N2306" s="1">
        <f t="shared" si="158"/>
        <v>0</v>
      </c>
      <c r="O2306" s="1">
        <f t="shared" si="159"/>
        <v>1</v>
      </c>
      <c r="P2306" s="1" t="s">
        <v>18346</v>
      </c>
      <c r="Q2306" s="1">
        <v>450</v>
      </c>
      <c r="R2306" s="1">
        <v>685</v>
      </c>
      <c r="S2306" s="9">
        <f t="shared" si="161"/>
        <v>450</v>
      </c>
      <c r="T2306" s="3">
        <v>44439</v>
      </c>
      <c r="U2306" s="8" t="s">
        <v>11119</v>
      </c>
      <c r="V2306" s="3">
        <v>44439</v>
      </c>
      <c r="W2306" s="8" t="s">
        <v>11120</v>
      </c>
      <c r="X2306" s="8">
        <v>1.5</v>
      </c>
      <c r="Y2306" s="10">
        <f t="shared" si="160"/>
        <v>675</v>
      </c>
      <c r="Z2306" s="10">
        <f>IFERROR(INDEX(EFs!B:B,MATCH(P2306,EFs!A:A,0))*Dataset!Y2306/1000,0)</f>
        <v>0.61316522167499998</v>
      </c>
      <c r="AA2306">
        <v>33.131965000000001</v>
      </c>
      <c r="AB2306">
        <v>-117.234938</v>
      </c>
      <c r="AC2306">
        <v>1</v>
      </c>
      <c r="AD2306" t="s">
        <v>18387</v>
      </c>
      <c r="AE2306">
        <v>3205</v>
      </c>
      <c r="AF2306" t="s">
        <v>19361</v>
      </c>
      <c r="AI2306" t="s">
        <v>18509</v>
      </c>
      <c r="AJ2306" t="s">
        <v>18390</v>
      </c>
      <c r="AK2306" t="s">
        <v>18391</v>
      </c>
      <c r="AL2306">
        <v>92010</v>
      </c>
      <c r="AM2306" t="s">
        <v>18392</v>
      </c>
      <c r="AN2306" t="s">
        <v>18393</v>
      </c>
    </row>
    <row r="2307" spans="1:40" ht="43.2" x14ac:dyDescent="0.3">
      <c r="A2307" t="s">
        <v>11121</v>
      </c>
      <c r="B2307" s="2" t="s">
        <v>15</v>
      </c>
      <c r="C2307" s="3">
        <v>40751</v>
      </c>
      <c r="D2307" t="s">
        <v>193</v>
      </c>
      <c r="E2307" t="s">
        <v>2643</v>
      </c>
      <c r="F2307" t="s">
        <v>4113</v>
      </c>
      <c r="G2307" t="s">
        <v>2644</v>
      </c>
      <c r="H2307" s="2" t="s">
        <v>1020</v>
      </c>
      <c r="I2307" s="2" t="s">
        <v>92</v>
      </c>
      <c r="J2307" s="1" t="s">
        <v>11122</v>
      </c>
      <c r="K2307" s="1">
        <f t="shared" ref="K2307:N2370" si="162">IFERROR(IF(SEARCH(K$1,$J2307)&gt;0,1),0)</f>
        <v>1</v>
      </c>
      <c r="L2307" s="1">
        <f t="shared" si="162"/>
        <v>0</v>
      </c>
      <c r="M2307" s="1">
        <f t="shared" si="162"/>
        <v>0</v>
      </c>
      <c r="N2307" s="1">
        <f t="shared" si="162"/>
        <v>0</v>
      </c>
      <c r="O2307" s="1">
        <f t="shared" ref="O2307:O2370" si="163">SUM(K2307:N2307)</f>
        <v>1</v>
      </c>
      <c r="P2307" s="1" t="s">
        <v>18346</v>
      </c>
      <c r="Q2307" s="1">
        <v>200</v>
      </c>
      <c r="R2307" s="1">
        <v>311</v>
      </c>
      <c r="S2307" s="9">
        <f t="shared" si="161"/>
        <v>200</v>
      </c>
      <c r="T2307" s="3">
        <v>44435</v>
      </c>
      <c r="U2307" s="8" t="s">
        <v>9891</v>
      </c>
      <c r="V2307" s="3">
        <v>44749</v>
      </c>
      <c r="W2307" s="8" t="s">
        <v>11123</v>
      </c>
      <c r="X2307" s="8">
        <v>6.2</v>
      </c>
      <c r="Y2307" s="10">
        <f t="shared" ref="Y2307:Y2370" si="164">X2307*S2307</f>
        <v>1240</v>
      </c>
      <c r="Z2307" s="10">
        <f>IFERROR(INDEX(EFs!B:B,MATCH(P2307,EFs!A:A,0))*Dataset!Y2307/1000,0)</f>
        <v>1.1264072220400001</v>
      </c>
      <c r="AA2307">
        <v>32.699235000000002</v>
      </c>
      <c r="AB2307">
        <v>-117.209642</v>
      </c>
      <c r="AC2307">
        <v>1</v>
      </c>
      <c r="AD2307" t="s">
        <v>18422</v>
      </c>
      <c r="AI2307" t="s">
        <v>18458</v>
      </c>
      <c r="AJ2307" t="s">
        <v>18390</v>
      </c>
      <c r="AK2307" t="s">
        <v>18391</v>
      </c>
      <c r="AL2307">
        <v>92118</v>
      </c>
      <c r="AM2307" t="s">
        <v>18392</v>
      </c>
      <c r="AN2307" t="s">
        <v>18397</v>
      </c>
    </row>
    <row r="2308" spans="1:40" ht="28.8" x14ac:dyDescent="0.3">
      <c r="A2308" t="s">
        <v>11124</v>
      </c>
      <c r="B2308" s="2" t="s">
        <v>15</v>
      </c>
      <c r="C2308" s="3">
        <v>40753</v>
      </c>
      <c r="D2308" t="s">
        <v>193</v>
      </c>
      <c r="E2308" t="s">
        <v>11125</v>
      </c>
      <c r="F2308" t="s">
        <v>11126</v>
      </c>
      <c r="G2308" t="s">
        <v>11127</v>
      </c>
      <c r="H2308" s="2" t="s">
        <v>1542</v>
      </c>
      <c r="I2308" s="2" t="s">
        <v>236</v>
      </c>
      <c r="J2308" s="1" t="s">
        <v>11128</v>
      </c>
      <c r="K2308" s="1">
        <f t="shared" si="162"/>
        <v>1</v>
      </c>
      <c r="L2308" s="1">
        <f t="shared" si="162"/>
        <v>0</v>
      </c>
      <c r="M2308" s="1">
        <f t="shared" si="162"/>
        <v>0</v>
      </c>
      <c r="N2308" s="1">
        <f t="shared" si="162"/>
        <v>0</v>
      </c>
      <c r="O2308" s="1">
        <f t="shared" si="163"/>
        <v>1</v>
      </c>
      <c r="P2308" s="1" t="s">
        <v>18346</v>
      </c>
      <c r="Q2308" s="1" t="s">
        <v>18355</v>
      </c>
      <c r="R2308" s="1">
        <v>130</v>
      </c>
      <c r="S2308" s="9">
        <f t="shared" ref="S2308:S2371" si="165">IFERROR(IF(Q2308&lt;&gt;"",Q2308,R2308*0.7457),"Unknown")</f>
        <v>96.941000000000003</v>
      </c>
      <c r="T2308" s="3">
        <v>44620</v>
      </c>
      <c r="U2308" s="8" t="s">
        <v>11129</v>
      </c>
      <c r="V2308" s="3">
        <v>44620</v>
      </c>
      <c r="W2308" s="8" t="s">
        <v>11130</v>
      </c>
      <c r="X2308" s="8">
        <v>4.5999999999999996</v>
      </c>
      <c r="Y2308" s="10">
        <f t="shared" si="164"/>
        <v>445.92859999999996</v>
      </c>
      <c r="Z2308" s="10">
        <f>IFERROR(INDEX(EFs!B:B,MATCH(P2308,EFs!A:A,0))*Dataset!Y2308/1000,0)</f>
        <v>0.40507838351144054</v>
      </c>
      <c r="AA2308">
        <v>32.836765999999997</v>
      </c>
      <c r="AB2308">
        <v>-117.15769299999999</v>
      </c>
      <c r="AC2308">
        <v>1</v>
      </c>
      <c r="AD2308" t="s">
        <v>18387</v>
      </c>
      <c r="AE2308">
        <v>7490</v>
      </c>
      <c r="AF2308" t="s">
        <v>19362</v>
      </c>
      <c r="AI2308" t="s">
        <v>18389</v>
      </c>
      <c r="AJ2308" t="s">
        <v>18390</v>
      </c>
      <c r="AK2308" t="s">
        <v>18391</v>
      </c>
      <c r="AL2308">
        <v>92111</v>
      </c>
      <c r="AM2308" t="s">
        <v>18392</v>
      </c>
      <c r="AN2308" t="s">
        <v>18393</v>
      </c>
    </row>
    <row r="2309" spans="1:40" ht="43.2" x14ac:dyDescent="0.3">
      <c r="A2309" t="s">
        <v>11131</v>
      </c>
      <c r="B2309" s="2" t="s">
        <v>15</v>
      </c>
      <c r="C2309" s="3">
        <v>40759</v>
      </c>
      <c r="D2309" t="s">
        <v>193</v>
      </c>
      <c r="E2309" t="s">
        <v>11132</v>
      </c>
      <c r="F2309" t="s">
        <v>11133</v>
      </c>
      <c r="G2309" t="s">
        <v>11134</v>
      </c>
      <c r="H2309" s="2" t="s">
        <v>154</v>
      </c>
      <c r="I2309" s="2" t="s">
        <v>155</v>
      </c>
      <c r="J2309" s="1" t="s">
        <v>11135</v>
      </c>
      <c r="K2309" s="1">
        <f t="shared" si="162"/>
        <v>1</v>
      </c>
      <c r="L2309" s="1">
        <f t="shared" si="162"/>
        <v>0</v>
      </c>
      <c r="M2309" s="1">
        <f t="shared" si="162"/>
        <v>0</v>
      </c>
      <c r="N2309" s="1">
        <f t="shared" si="162"/>
        <v>0</v>
      </c>
      <c r="O2309" s="1">
        <f t="shared" si="163"/>
        <v>1</v>
      </c>
      <c r="P2309" s="1" t="s">
        <v>18346</v>
      </c>
      <c r="Q2309" s="1">
        <v>2000</v>
      </c>
      <c r="R2309" s="1">
        <v>922</v>
      </c>
      <c r="S2309" s="9">
        <f t="shared" si="165"/>
        <v>2000</v>
      </c>
      <c r="T2309" s="3">
        <v>44561</v>
      </c>
      <c r="U2309" s="8" t="s">
        <v>11136</v>
      </c>
      <c r="V2309" s="3">
        <v>44586</v>
      </c>
      <c r="W2309" s="8" t="s">
        <v>11137</v>
      </c>
      <c r="X2309" s="8">
        <v>12.5</v>
      </c>
      <c r="Y2309" s="10">
        <f t="shared" si="164"/>
        <v>25000</v>
      </c>
      <c r="Z2309" s="10">
        <f>IFERROR(INDEX(EFs!B:B,MATCH(P2309,EFs!A:A,0))*Dataset!Y2309/1000,0)</f>
        <v>22.709823025000002</v>
      </c>
      <c r="AA2309">
        <v>33.123365</v>
      </c>
      <c r="AB2309">
        <v>-117.11966099999999</v>
      </c>
      <c r="AC2309">
        <v>1</v>
      </c>
      <c r="AD2309" t="s">
        <v>18387</v>
      </c>
      <c r="AE2309">
        <v>2195</v>
      </c>
      <c r="AF2309" t="s">
        <v>19363</v>
      </c>
      <c r="AI2309" t="s">
        <v>18421</v>
      </c>
      <c r="AJ2309" t="s">
        <v>18390</v>
      </c>
      <c r="AK2309" t="s">
        <v>18391</v>
      </c>
      <c r="AL2309">
        <v>92029</v>
      </c>
      <c r="AM2309" t="s">
        <v>18392</v>
      </c>
      <c r="AN2309" t="s">
        <v>18393</v>
      </c>
    </row>
    <row r="2310" spans="1:40" ht="43.2" x14ac:dyDescent="0.3">
      <c r="A2310" t="s">
        <v>11138</v>
      </c>
      <c r="B2310" s="2" t="s">
        <v>15</v>
      </c>
      <c r="C2310" s="3">
        <v>40759</v>
      </c>
      <c r="D2310" t="s">
        <v>193</v>
      </c>
      <c r="E2310" t="s">
        <v>11132</v>
      </c>
      <c r="F2310" t="s">
        <v>11133</v>
      </c>
      <c r="G2310" t="s">
        <v>11134</v>
      </c>
      <c r="H2310" s="2" t="s">
        <v>154</v>
      </c>
      <c r="I2310" s="2" t="s">
        <v>155</v>
      </c>
      <c r="J2310" s="1" t="s">
        <v>11139</v>
      </c>
      <c r="K2310" s="1">
        <f t="shared" si="162"/>
        <v>1</v>
      </c>
      <c r="L2310" s="1">
        <f t="shared" si="162"/>
        <v>0</v>
      </c>
      <c r="M2310" s="1">
        <f t="shared" si="162"/>
        <v>0</v>
      </c>
      <c r="N2310" s="1">
        <f t="shared" si="162"/>
        <v>0</v>
      </c>
      <c r="O2310" s="1">
        <f t="shared" si="163"/>
        <v>1</v>
      </c>
      <c r="P2310" s="1" t="s">
        <v>18346</v>
      </c>
      <c r="Q2310" s="1">
        <v>2000</v>
      </c>
      <c r="R2310" s="1">
        <v>2922</v>
      </c>
      <c r="S2310" s="9">
        <f t="shared" si="165"/>
        <v>2000</v>
      </c>
      <c r="T2310" s="3">
        <v>44561</v>
      </c>
      <c r="U2310" s="8" t="s">
        <v>11027</v>
      </c>
      <c r="V2310" s="3">
        <v>44587</v>
      </c>
      <c r="W2310" s="8" t="s">
        <v>1650</v>
      </c>
      <c r="X2310" s="8">
        <v>10.3</v>
      </c>
      <c r="Y2310" s="10">
        <f t="shared" si="164"/>
        <v>20600</v>
      </c>
      <c r="Z2310" s="10">
        <f>IFERROR(INDEX(EFs!B:B,MATCH(P2310,EFs!A:A,0))*Dataset!Y2310/1000,0)</f>
        <v>18.712894172600002</v>
      </c>
      <c r="AA2310">
        <v>33.123365</v>
      </c>
      <c r="AB2310">
        <v>-117.11966099999999</v>
      </c>
      <c r="AC2310">
        <v>1</v>
      </c>
      <c r="AD2310" t="s">
        <v>18387</v>
      </c>
      <c r="AE2310">
        <v>2195</v>
      </c>
      <c r="AF2310" t="s">
        <v>19363</v>
      </c>
      <c r="AI2310" t="s">
        <v>18421</v>
      </c>
      <c r="AJ2310" t="s">
        <v>18390</v>
      </c>
      <c r="AK2310" t="s">
        <v>18391</v>
      </c>
      <c r="AL2310">
        <v>92029</v>
      </c>
      <c r="AM2310" t="s">
        <v>18392</v>
      </c>
      <c r="AN2310" t="s">
        <v>18393</v>
      </c>
    </row>
    <row r="2311" spans="1:40" ht="43.2" x14ac:dyDescent="0.3">
      <c r="A2311" t="s">
        <v>11140</v>
      </c>
      <c r="B2311" s="2" t="s">
        <v>15</v>
      </c>
      <c r="C2311" s="3">
        <v>40759</v>
      </c>
      <c r="D2311" t="s">
        <v>193</v>
      </c>
      <c r="E2311" t="s">
        <v>11132</v>
      </c>
      <c r="F2311" t="s">
        <v>11133</v>
      </c>
      <c r="G2311" t="s">
        <v>11134</v>
      </c>
      <c r="H2311" s="2" t="s">
        <v>154</v>
      </c>
      <c r="I2311" s="2" t="s">
        <v>155</v>
      </c>
      <c r="J2311" s="1" t="s">
        <v>11141</v>
      </c>
      <c r="K2311" s="1">
        <f t="shared" si="162"/>
        <v>1</v>
      </c>
      <c r="L2311" s="1">
        <f t="shared" si="162"/>
        <v>0</v>
      </c>
      <c r="M2311" s="1">
        <f t="shared" si="162"/>
        <v>0</v>
      </c>
      <c r="N2311" s="1">
        <f t="shared" si="162"/>
        <v>0</v>
      </c>
      <c r="O2311" s="1">
        <f t="shared" si="163"/>
        <v>1</v>
      </c>
      <c r="P2311" s="1" t="s">
        <v>18346</v>
      </c>
      <c r="Q2311" s="1">
        <v>2000</v>
      </c>
      <c r="R2311" s="1">
        <v>2922</v>
      </c>
      <c r="S2311" s="9">
        <f t="shared" si="165"/>
        <v>2000</v>
      </c>
      <c r="T2311" s="3">
        <v>44561</v>
      </c>
      <c r="U2311" s="8" t="s">
        <v>3028</v>
      </c>
      <c r="V2311" s="3">
        <v>44587</v>
      </c>
      <c r="W2311" s="8" t="s">
        <v>11142</v>
      </c>
      <c r="X2311" s="8">
        <v>10.1</v>
      </c>
      <c r="Y2311" s="10">
        <f t="shared" si="164"/>
        <v>20200</v>
      </c>
      <c r="Z2311" s="10">
        <f>IFERROR(INDEX(EFs!B:B,MATCH(P2311,EFs!A:A,0))*Dataset!Y2311/1000,0)</f>
        <v>18.349537004199998</v>
      </c>
      <c r="AA2311">
        <v>33.123365</v>
      </c>
      <c r="AB2311">
        <v>-117.11966099999999</v>
      </c>
      <c r="AC2311">
        <v>1</v>
      </c>
      <c r="AD2311" t="s">
        <v>18387</v>
      </c>
      <c r="AE2311">
        <v>2195</v>
      </c>
      <c r="AF2311" t="s">
        <v>19363</v>
      </c>
      <c r="AI2311" t="s">
        <v>18421</v>
      </c>
      <c r="AJ2311" t="s">
        <v>18390</v>
      </c>
      <c r="AK2311" t="s">
        <v>18391</v>
      </c>
      <c r="AL2311">
        <v>92029</v>
      </c>
      <c r="AM2311" t="s">
        <v>18392</v>
      </c>
      <c r="AN2311" t="s">
        <v>18393</v>
      </c>
    </row>
    <row r="2312" spans="1:40" ht="43.2" x14ac:dyDescent="0.3">
      <c r="A2312" t="s">
        <v>11143</v>
      </c>
      <c r="B2312" s="2" t="s">
        <v>15</v>
      </c>
      <c r="C2312" s="3">
        <v>40759</v>
      </c>
      <c r="D2312" t="s">
        <v>193</v>
      </c>
      <c r="E2312" t="s">
        <v>11132</v>
      </c>
      <c r="F2312" t="s">
        <v>11133</v>
      </c>
      <c r="G2312" t="s">
        <v>11134</v>
      </c>
      <c r="H2312" s="2" t="s">
        <v>154</v>
      </c>
      <c r="I2312" s="2" t="s">
        <v>155</v>
      </c>
      <c r="J2312" s="1" t="s">
        <v>11144</v>
      </c>
      <c r="K2312" s="1">
        <f t="shared" si="162"/>
        <v>1</v>
      </c>
      <c r="L2312" s="1">
        <f t="shared" si="162"/>
        <v>0</v>
      </c>
      <c r="M2312" s="1">
        <f t="shared" si="162"/>
        <v>0</v>
      </c>
      <c r="N2312" s="1">
        <f t="shared" si="162"/>
        <v>0</v>
      </c>
      <c r="O2312" s="1">
        <f t="shared" si="163"/>
        <v>1</v>
      </c>
      <c r="P2312" s="1" t="s">
        <v>18346</v>
      </c>
      <c r="Q2312" s="1">
        <v>2000</v>
      </c>
      <c r="R2312" s="1">
        <v>2922</v>
      </c>
      <c r="S2312" s="9">
        <f t="shared" si="165"/>
        <v>2000</v>
      </c>
      <c r="T2312" s="3">
        <v>44561</v>
      </c>
      <c r="U2312" s="8" t="s">
        <v>11145</v>
      </c>
      <c r="V2312" s="3">
        <v>44587</v>
      </c>
      <c r="W2312" s="8" t="s">
        <v>11146</v>
      </c>
      <c r="X2312" s="8">
        <v>11.8</v>
      </c>
      <c r="Y2312" s="10">
        <f t="shared" si="164"/>
        <v>23600</v>
      </c>
      <c r="Z2312" s="10">
        <f>IFERROR(INDEX(EFs!B:B,MATCH(P2312,EFs!A:A,0))*Dataset!Y2312/1000,0)</f>
        <v>21.438072935600001</v>
      </c>
      <c r="AA2312">
        <v>33.123365</v>
      </c>
      <c r="AB2312">
        <v>-117.11966099999999</v>
      </c>
      <c r="AC2312">
        <v>1</v>
      </c>
      <c r="AD2312" t="s">
        <v>18387</v>
      </c>
      <c r="AE2312">
        <v>2195</v>
      </c>
      <c r="AF2312" t="s">
        <v>19363</v>
      </c>
      <c r="AI2312" t="s">
        <v>18421</v>
      </c>
      <c r="AJ2312" t="s">
        <v>18390</v>
      </c>
      <c r="AK2312" t="s">
        <v>18391</v>
      </c>
      <c r="AL2312">
        <v>92029</v>
      </c>
      <c r="AM2312" t="s">
        <v>18392</v>
      </c>
      <c r="AN2312" t="s">
        <v>18393</v>
      </c>
    </row>
    <row r="2313" spans="1:40" ht="43.2" x14ac:dyDescent="0.3">
      <c r="A2313" t="s">
        <v>11147</v>
      </c>
      <c r="B2313" s="2" t="s">
        <v>15</v>
      </c>
      <c r="C2313" s="3">
        <v>40759</v>
      </c>
      <c r="D2313" t="s">
        <v>193</v>
      </c>
      <c r="E2313" t="s">
        <v>42</v>
      </c>
      <c r="F2313" t="s">
        <v>43</v>
      </c>
      <c r="G2313" t="s">
        <v>44</v>
      </c>
      <c r="H2313" s="2" t="s">
        <v>45</v>
      </c>
      <c r="I2313" s="2" t="s">
        <v>46</v>
      </c>
      <c r="J2313" s="1" t="s">
        <v>11148</v>
      </c>
      <c r="K2313" s="1">
        <f t="shared" si="162"/>
        <v>1</v>
      </c>
      <c r="L2313" s="1">
        <f t="shared" si="162"/>
        <v>0</v>
      </c>
      <c r="M2313" s="1">
        <f t="shared" si="162"/>
        <v>0</v>
      </c>
      <c r="N2313" s="1">
        <f t="shared" si="162"/>
        <v>0</v>
      </c>
      <c r="O2313" s="1">
        <f t="shared" si="163"/>
        <v>1</v>
      </c>
      <c r="P2313" s="1" t="s">
        <v>18346</v>
      </c>
      <c r="Q2313" s="1">
        <v>175</v>
      </c>
      <c r="R2313" s="1">
        <v>364</v>
      </c>
      <c r="S2313" s="9">
        <f t="shared" si="165"/>
        <v>175</v>
      </c>
      <c r="T2313" s="8"/>
      <c r="U2313" s="8"/>
      <c r="V2313" s="8"/>
      <c r="W2313" s="8"/>
      <c r="X2313" s="8"/>
      <c r="Y2313" s="10">
        <f t="shared" si="164"/>
        <v>0</v>
      </c>
      <c r="Z2313" s="10">
        <f>IFERROR(INDEX(EFs!B:B,MATCH(P2313,EFs!A:A,0))*Dataset!Y2313/1000,0)</f>
        <v>0</v>
      </c>
      <c r="AA2313">
        <v>32.761102000000001</v>
      </c>
      <c r="AB2313">
        <v>-117.22194399999999</v>
      </c>
      <c r="AC2313">
        <v>1</v>
      </c>
      <c r="AD2313" t="s">
        <v>18394</v>
      </c>
      <c r="AE2313">
        <v>500</v>
      </c>
      <c r="AF2313" t="s">
        <v>18399</v>
      </c>
      <c r="AI2313" t="s">
        <v>18389</v>
      </c>
      <c r="AJ2313" t="s">
        <v>18390</v>
      </c>
      <c r="AK2313" t="s">
        <v>18391</v>
      </c>
      <c r="AL2313">
        <v>92109</v>
      </c>
      <c r="AM2313" t="s">
        <v>18392</v>
      </c>
      <c r="AN2313" t="s">
        <v>18397</v>
      </c>
    </row>
    <row r="2314" spans="1:40" ht="43.2" x14ac:dyDescent="0.3">
      <c r="A2314" t="s">
        <v>11149</v>
      </c>
      <c r="B2314" s="2" t="s">
        <v>15</v>
      </c>
      <c r="C2314" s="3">
        <v>40760</v>
      </c>
      <c r="D2314" t="s">
        <v>193</v>
      </c>
      <c r="E2314" t="s">
        <v>11150</v>
      </c>
      <c r="F2314" t="s">
        <v>1793</v>
      </c>
      <c r="G2314" t="s">
        <v>11151</v>
      </c>
      <c r="H2314" s="2" t="s">
        <v>781</v>
      </c>
      <c r="I2314" s="2" t="s">
        <v>782</v>
      </c>
      <c r="J2314" s="1" t="s">
        <v>11152</v>
      </c>
      <c r="K2314" s="1">
        <f t="shared" si="162"/>
        <v>1</v>
      </c>
      <c r="L2314" s="1">
        <f t="shared" si="162"/>
        <v>0</v>
      </c>
      <c r="M2314" s="1">
        <f t="shared" si="162"/>
        <v>0</v>
      </c>
      <c r="N2314" s="1">
        <f t="shared" si="162"/>
        <v>0</v>
      </c>
      <c r="O2314" s="1">
        <f t="shared" si="163"/>
        <v>1</v>
      </c>
      <c r="P2314" s="1" t="s">
        <v>18346</v>
      </c>
      <c r="Q2314" s="1">
        <v>155</v>
      </c>
      <c r="R2314" s="1">
        <v>237</v>
      </c>
      <c r="S2314" s="9">
        <f t="shared" si="165"/>
        <v>155</v>
      </c>
      <c r="T2314" s="3">
        <v>44516</v>
      </c>
      <c r="U2314" s="8" t="s">
        <v>11153</v>
      </c>
      <c r="V2314" s="3">
        <v>44516</v>
      </c>
      <c r="W2314" s="8" t="s">
        <v>11154</v>
      </c>
      <c r="X2314" s="8">
        <v>9.5</v>
      </c>
      <c r="Y2314" s="10">
        <f t="shared" si="164"/>
        <v>1472.5</v>
      </c>
      <c r="Z2314" s="10">
        <f>IFERROR(INDEX(EFs!B:B,MATCH(P2314,EFs!A:A,0))*Dataset!Y2314/1000,0)</f>
        <v>1.3376085761725001</v>
      </c>
      <c r="AA2314">
        <v>32.906641</v>
      </c>
      <c r="AB2314">
        <v>-117.23685399999999</v>
      </c>
      <c r="AC2314">
        <v>1</v>
      </c>
      <c r="AD2314" t="s">
        <v>18387</v>
      </c>
      <c r="AE2314">
        <v>11095</v>
      </c>
      <c r="AF2314" t="s">
        <v>18530</v>
      </c>
      <c r="AI2314" t="s">
        <v>18389</v>
      </c>
      <c r="AJ2314" t="s">
        <v>18390</v>
      </c>
      <c r="AK2314" t="s">
        <v>18391</v>
      </c>
      <c r="AL2314">
        <v>92121</v>
      </c>
      <c r="AM2314" t="s">
        <v>18392</v>
      </c>
      <c r="AN2314" t="s">
        <v>18393</v>
      </c>
    </row>
    <row r="2315" spans="1:40" ht="43.2" x14ac:dyDescent="0.3">
      <c r="A2315" t="s">
        <v>11155</v>
      </c>
      <c r="B2315" s="2" t="s">
        <v>15</v>
      </c>
      <c r="C2315" s="3">
        <v>40764</v>
      </c>
      <c r="D2315" t="s">
        <v>193</v>
      </c>
      <c r="E2315" t="s">
        <v>3083</v>
      </c>
      <c r="F2315" t="s">
        <v>11156</v>
      </c>
      <c r="G2315" t="s">
        <v>11157</v>
      </c>
      <c r="H2315" s="2" t="s">
        <v>4250</v>
      </c>
      <c r="I2315" s="2" t="s">
        <v>92</v>
      </c>
      <c r="J2315" s="1" t="s">
        <v>11158</v>
      </c>
      <c r="K2315" s="1">
        <f t="shared" si="162"/>
        <v>1</v>
      </c>
      <c r="L2315" s="1">
        <f t="shared" si="162"/>
        <v>0</v>
      </c>
      <c r="M2315" s="1">
        <f t="shared" si="162"/>
        <v>0</v>
      </c>
      <c r="N2315" s="1">
        <f t="shared" si="162"/>
        <v>0</v>
      </c>
      <c r="O2315" s="1">
        <f t="shared" si="163"/>
        <v>1</v>
      </c>
      <c r="P2315" s="1" t="s">
        <v>18346</v>
      </c>
      <c r="Q2315" s="1" t="s">
        <v>18355</v>
      </c>
      <c r="R2315" s="1">
        <v>198</v>
      </c>
      <c r="S2315" s="9">
        <f t="shared" si="165"/>
        <v>147.64860000000002</v>
      </c>
      <c r="T2315" s="8"/>
      <c r="U2315" s="8"/>
      <c r="V2315" s="8"/>
      <c r="W2315" s="8"/>
      <c r="X2315" s="8"/>
      <c r="Y2315" s="10">
        <f t="shared" si="164"/>
        <v>0</v>
      </c>
      <c r="Z2315" s="10">
        <f>IFERROR(INDEX(EFs!B:B,MATCH(P2315,EFs!A:A,0))*Dataset!Y2315/1000,0)</f>
        <v>0</v>
      </c>
      <c r="AA2315">
        <v>32.569406000000001</v>
      </c>
      <c r="AB2315">
        <v>-117.10530799999999</v>
      </c>
      <c r="AC2315">
        <v>0.9</v>
      </c>
      <c r="AD2315" t="s">
        <v>18429</v>
      </c>
      <c r="AE2315">
        <v>1497</v>
      </c>
      <c r="AF2315" t="s">
        <v>18870</v>
      </c>
      <c r="AI2315" t="s">
        <v>18871</v>
      </c>
      <c r="AJ2315" t="s">
        <v>18390</v>
      </c>
      <c r="AK2315" t="s">
        <v>18391</v>
      </c>
      <c r="AL2315">
        <v>91932</v>
      </c>
      <c r="AM2315" t="s">
        <v>18392</v>
      </c>
      <c r="AN2315" t="s">
        <v>18393</v>
      </c>
    </row>
    <row r="2316" spans="1:40" ht="43.2" x14ac:dyDescent="0.3">
      <c r="A2316" t="s">
        <v>11159</v>
      </c>
      <c r="B2316" s="2" t="s">
        <v>15</v>
      </c>
      <c r="C2316" s="3">
        <v>40765</v>
      </c>
      <c r="D2316" t="s">
        <v>193</v>
      </c>
      <c r="E2316" t="s">
        <v>8309</v>
      </c>
      <c r="F2316" t="s">
        <v>332</v>
      </c>
      <c r="G2316" t="s">
        <v>8310</v>
      </c>
      <c r="H2316" s="2" t="s">
        <v>217</v>
      </c>
      <c r="I2316" s="2" t="s">
        <v>218</v>
      </c>
      <c r="J2316" s="1" t="s">
        <v>11160</v>
      </c>
      <c r="K2316" s="1">
        <f t="shared" si="162"/>
        <v>1</v>
      </c>
      <c r="L2316" s="1">
        <f t="shared" si="162"/>
        <v>0</v>
      </c>
      <c r="M2316" s="1">
        <f t="shared" si="162"/>
        <v>0</v>
      </c>
      <c r="N2316" s="1">
        <f t="shared" si="162"/>
        <v>0</v>
      </c>
      <c r="O2316" s="1">
        <f t="shared" si="163"/>
        <v>1</v>
      </c>
      <c r="P2316" s="1" t="s">
        <v>18346</v>
      </c>
      <c r="Q2316" s="1">
        <v>2000</v>
      </c>
      <c r="R2316" s="1">
        <v>57</v>
      </c>
      <c r="S2316" s="9">
        <f t="shared" si="165"/>
        <v>2000</v>
      </c>
      <c r="T2316" s="3">
        <v>44398</v>
      </c>
      <c r="U2316" s="8" t="s">
        <v>2922</v>
      </c>
      <c r="V2316" s="3">
        <v>44398</v>
      </c>
      <c r="W2316" s="8" t="s">
        <v>11161</v>
      </c>
      <c r="X2316" s="8">
        <v>10.5</v>
      </c>
      <c r="Y2316" s="10">
        <f t="shared" si="164"/>
        <v>21000</v>
      </c>
      <c r="Z2316" s="10">
        <f>IFERROR(INDEX(EFs!B:B,MATCH(P2316,EFs!A:A,0))*Dataset!Y2316/1000,0)</f>
        <v>19.076251340999999</v>
      </c>
      <c r="AA2316">
        <v>32.724102999999999</v>
      </c>
      <c r="AB2316">
        <v>-117.170912</v>
      </c>
      <c r="AC2316">
        <v>0.5</v>
      </c>
      <c r="AD2316" t="s">
        <v>18422</v>
      </c>
      <c r="AI2316" t="s">
        <v>18389</v>
      </c>
      <c r="AJ2316" t="s">
        <v>18390</v>
      </c>
      <c r="AK2316" t="s">
        <v>18391</v>
      </c>
      <c r="AL2316">
        <v>92101</v>
      </c>
      <c r="AM2316" t="s">
        <v>18392</v>
      </c>
      <c r="AN2316" t="s">
        <v>18397</v>
      </c>
    </row>
    <row r="2317" spans="1:40" ht="43.2" x14ac:dyDescent="0.3">
      <c r="A2317" t="s">
        <v>11162</v>
      </c>
      <c r="B2317" s="2" t="s">
        <v>15</v>
      </c>
      <c r="C2317" s="3">
        <v>40765</v>
      </c>
      <c r="D2317" t="s">
        <v>193</v>
      </c>
      <c r="E2317" t="s">
        <v>11163</v>
      </c>
      <c r="F2317" t="s">
        <v>559</v>
      </c>
      <c r="G2317" t="s">
        <v>2979</v>
      </c>
      <c r="H2317" s="2" t="s">
        <v>390</v>
      </c>
      <c r="I2317" s="2" t="s">
        <v>62</v>
      </c>
      <c r="J2317" s="1" t="s">
        <v>11164</v>
      </c>
      <c r="K2317" s="1">
        <f t="shared" si="162"/>
        <v>1</v>
      </c>
      <c r="L2317" s="1">
        <f t="shared" si="162"/>
        <v>0</v>
      </c>
      <c r="M2317" s="1">
        <f t="shared" si="162"/>
        <v>0</v>
      </c>
      <c r="N2317" s="1">
        <f t="shared" si="162"/>
        <v>0</v>
      </c>
      <c r="O2317" s="1">
        <f t="shared" si="163"/>
        <v>1</v>
      </c>
      <c r="P2317" s="1" t="s">
        <v>18346</v>
      </c>
      <c r="Q2317" s="1">
        <v>750</v>
      </c>
      <c r="R2317" s="1">
        <v>1207</v>
      </c>
      <c r="S2317" s="9">
        <f t="shared" si="165"/>
        <v>750</v>
      </c>
      <c r="T2317" s="3">
        <v>44476</v>
      </c>
      <c r="U2317" s="8" t="s">
        <v>11165</v>
      </c>
      <c r="V2317" s="3">
        <v>44476</v>
      </c>
      <c r="W2317" s="8" t="s">
        <v>1955</v>
      </c>
      <c r="X2317" s="8">
        <v>1.5</v>
      </c>
      <c r="Y2317" s="10">
        <f t="shared" si="164"/>
        <v>1125</v>
      </c>
      <c r="Z2317" s="10">
        <f>IFERROR(INDEX(EFs!B:B,MATCH(P2317,EFs!A:A,0))*Dataset!Y2317/1000,0)</f>
        <v>1.021942036125</v>
      </c>
      <c r="AA2317">
        <v>32.692202999999999</v>
      </c>
      <c r="AB2317">
        <v>-117.009359</v>
      </c>
      <c r="AC2317">
        <v>1</v>
      </c>
      <c r="AD2317" t="s">
        <v>18394</v>
      </c>
      <c r="AE2317">
        <v>100</v>
      </c>
      <c r="AF2317" t="s">
        <v>18746</v>
      </c>
      <c r="AI2317" t="s">
        <v>18446</v>
      </c>
      <c r="AJ2317" t="s">
        <v>18390</v>
      </c>
      <c r="AK2317" t="s">
        <v>18391</v>
      </c>
      <c r="AL2317">
        <v>91977</v>
      </c>
      <c r="AM2317" t="s">
        <v>18392</v>
      </c>
      <c r="AN2317" t="s">
        <v>18397</v>
      </c>
    </row>
    <row r="2318" spans="1:40" ht="57.6" x14ac:dyDescent="0.3">
      <c r="A2318" t="s">
        <v>11166</v>
      </c>
      <c r="B2318" s="2" t="s">
        <v>15</v>
      </c>
      <c r="C2318" s="3">
        <v>40771</v>
      </c>
      <c r="D2318" t="s">
        <v>193</v>
      </c>
      <c r="E2318" t="s">
        <v>11167</v>
      </c>
      <c r="F2318" t="s">
        <v>559</v>
      </c>
      <c r="G2318" t="s">
        <v>11168</v>
      </c>
      <c r="H2318" s="2" t="s">
        <v>19</v>
      </c>
      <c r="I2318" s="2" t="s">
        <v>20</v>
      </c>
      <c r="J2318" s="1" t="s">
        <v>11169</v>
      </c>
      <c r="K2318" s="1">
        <f t="shared" si="162"/>
        <v>1</v>
      </c>
      <c r="L2318" s="1">
        <f t="shared" si="162"/>
        <v>0</v>
      </c>
      <c r="M2318" s="1">
        <f t="shared" si="162"/>
        <v>0</v>
      </c>
      <c r="N2318" s="1">
        <f t="shared" si="162"/>
        <v>0</v>
      </c>
      <c r="O2318" s="1">
        <f t="shared" si="163"/>
        <v>1</v>
      </c>
      <c r="P2318" s="1" t="s">
        <v>18346</v>
      </c>
      <c r="Q2318" s="1">
        <v>900</v>
      </c>
      <c r="R2318" s="1">
        <v>1490</v>
      </c>
      <c r="S2318" s="9">
        <f t="shared" si="165"/>
        <v>900</v>
      </c>
      <c r="T2318" s="3">
        <v>44547</v>
      </c>
      <c r="U2318" s="8" t="s">
        <v>5779</v>
      </c>
      <c r="V2318" s="3">
        <v>44641</v>
      </c>
      <c r="W2318" s="8" t="s">
        <v>11170</v>
      </c>
      <c r="X2318" s="8">
        <v>16</v>
      </c>
      <c r="Y2318" s="10">
        <f t="shared" si="164"/>
        <v>14400</v>
      </c>
      <c r="Z2318" s="10">
        <f>IFERROR(INDEX(EFs!B:B,MATCH(P2318,EFs!A:A,0))*Dataset!Y2318/1000,0)</f>
        <v>13.080858062400001</v>
      </c>
      <c r="AA2318">
        <v>32.718722</v>
      </c>
      <c r="AB2318">
        <v>-117.156425</v>
      </c>
      <c r="AC2318">
        <v>1</v>
      </c>
      <c r="AD2318" t="s">
        <v>18394</v>
      </c>
      <c r="AE2318">
        <v>917</v>
      </c>
      <c r="AF2318" t="s">
        <v>18515</v>
      </c>
      <c r="AI2318" t="s">
        <v>18389</v>
      </c>
      <c r="AJ2318" t="s">
        <v>18390</v>
      </c>
      <c r="AK2318" t="s">
        <v>18391</v>
      </c>
      <c r="AL2318">
        <v>92101</v>
      </c>
      <c r="AM2318" t="s">
        <v>18392</v>
      </c>
      <c r="AN2318" t="s">
        <v>18397</v>
      </c>
    </row>
    <row r="2319" spans="1:40" ht="43.2" x14ac:dyDescent="0.3">
      <c r="A2319" t="s">
        <v>11171</v>
      </c>
      <c r="B2319" s="2" t="s">
        <v>15</v>
      </c>
      <c r="C2319" s="3">
        <v>40771</v>
      </c>
      <c r="D2319" t="s">
        <v>193</v>
      </c>
      <c r="E2319" t="s">
        <v>11172</v>
      </c>
      <c r="F2319" t="s">
        <v>3402</v>
      </c>
      <c r="G2319" t="s">
        <v>11173</v>
      </c>
      <c r="H2319" s="2" t="s">
        <v>1436</v>
      </c>
      <c r="I2319" s="2" t="s">
        <v>98</v>
      </c>
      <c r="J2319" s="1" t="s">
        <v>11174</v>
      </c>
      <c r="K2319" s="1">
        <f t="shared" si="162"/>
        <v>1</v>
      </c>
      <c r="L2319" s="1">
        <f t="shared" si="162"/>
        <v>0</v>
      </c>
      <c r="M2319" s="1">
        <f t="shared" si="162"/>
        <v>0</v>
      </c>
      <c r="N2319" s="1">
        <f t="shared" si="162"/>
        <v>0</v>
      </c>
      <c r="O2319" s="1">
        <f t="shared" si="163"/>
        <v>1</v>
      </c>
      <c r="P2319" s="1" t="s">
        <v>18346</v>
      </c>
      <c r="Q2319" s="1">
        <v>155</v>
      </c>
      <c r="R2319" s="1">
        <v>237</v>
      </c>
      <c r="S2319" s="9">
        <f t="shared" si="165"/>
        <v>155</v>
      </c>
      <c r="T2319" s="3">
        <v>44719</v>
      </c>
      <c r="U2319" s="8" t="s">
        <v>11175</v>
      </c>
      <c r="V2319" s="3">
        <v>44719</v>
      </c>
      <c r="W2319" s="8" t="s">
        <v>11176</v>
      </c>
      <c r="X2319" s="8">
        <v>6.4</v>
      </c>
      <c r="Y2319" s="10">
        <f t="shared" si="164"/>
        <v>992</v>
      </c>
      <c r="Z2319" s="10">
        <f>IFERROR(INDEX(EFs!B:B,MATCH(P2319,EFs!A:A,0))*Dataset!Y2319/1000,0)</f>
        <v>0.90112577763199997</v>
      </c>
      <c r="AA2319">
        <v>33.135092999999998</v>
      </c>
      <c r="AB2319">
        <v>-117.277699</v>
      </c>
      <c r="AC2319">
        <v>1</v>
      </c>
      <c r="AD2319" t="s">
        <v>18387</v>
      </c>
      <c r="AE2319">
        <v>2280</v>
      </c>
      <c r="AF2319" t="s">
        <v>18545</v>
      </c>
      <c r="AI2319" t="s">
        <v>18509</v>
      </c>
      <c r="AJ2319" t="s">
        <v>18390</v>
      </c>
      <c r="AK2319" t="s">
        <v>18391</v>
      </c>
      <c r="AL2319">
        <v>92008</v>
      </c>
      <c r="AM2319" t="s">
        <v>18392</v>
      </c>
      <c r="AN2319" t="s">
        <v>18393</v>
      </c>
    </row>
    <row r="2320" spans="1:40" ht="43.2" x14ac:dyDescent="0.3">
      <c r="A2320" t="s">
        <v>11177</v>
      </c>
      <c r="B2320" s="2" t="s">
        <v>15</v>
      </c>
      <c r="C2320" s="3">
        <v>40773</v>
      </c>
      <c r="D2320" t="s">
        <v>193</v>
      </c>
      <c r="E2320" t="s">
        <v>3966</v>
      </c>
      <c r="F2320" t="s">
        <v>11178</v>
      </c>
      <c r="G2320" t="s">
        <v>11179</v>
      </c>
      <c r="H2320" s="2" t="s">
        <v>138</v>
      </c>
      <c r="I2320" s="2" t="s">
        <v>139</v>
      </c>
      <c r="J2320" s="1" t="s">
        <v>11180</v>
      </c>
      <c r="K2320" s="1">
        <f t="shared" si="162"/>
        <v>1</v>
      </c>
      <c r="L2320" s="1">
        <f t="shared" si="162"/>
        <v>0</v>
      </c>
      <c r="M2320" s="1">
        <f t="shared" si="162"/>
        <v>0</v>
      </c>
      <c r="N2320" s="1">
        <f t="shared" si="162"/>
        <v>0</v>
      </c>
      <c r="O2320" s="1">
        <f t="shared" si="163"/>
        <v>1</v>
      </c>
      <c r="P2320" s="1" t="s">
        <v>18346</v>
      </c>
      <c r="Q2320" s="1">
        <v>355</v>
      </c>
      <c r="R2320" s="1">
        <v>685</v>
      </c>
      <c r="S2320" s="9">
        <f t="shared" si="165"/>
        <v>355</v>
      </c>
      <c r="T2320" s="3">
        <v>44562</v>
      </c>
      <c r="U2320" s="8" t="s">
        <v>5131</v>
      </c>
      <c r="V2320" s="3">
        <v>44562</v>
      </c>
      <c r="W2320" s="8" t="s">
        <v>11181</v>
      </c>
      <c r="X2320" s="8">
        <v>2.9</v>
      </c>
      <c r="Y2320" s="10">
        <f t="shared" si="164"/>
        <v>1029.5</v>
      </c>
      <c r="Z2320" s="10">
        <f>IFERROR(INDEX(EFs!B:B,MATCH(P2320,EFs!A:A,0))*Dataset!Y2320/1000,0)</f>
        <v>0.9351905121695</v>
      </c>
      <c r="AA2320">
        <v>32.843179999999997</v>
      </c>
      <c r="AB2320">
        <v>-116.748242</v>
      </c>
      <c r="AC2320">
        <v>1</v>
      </c>
      <c r="AD2320" t="s">
        <v>18387</v>
      </c>
      <c r="AE2320">
        <v>3425</v>
      </c>
      <c r="AF2320" t="s">
        <v>19364</v>
      </c>
      <c r="AI2320" t="s">
        <v>18418</v>
      </c>
      <c r="AJ2320" t="s">
        <v>18390</v>
      </c>
      <c r="AK2320" t="s">
        <v>18391</v>
      </c>
      <c r="AL2320">
        <v>91901</v>
      </c>
      <c r="AM2320" t="s">
        <v>18392</v>
      </c>
      <c r="AN2320" t="s">
        <v>18393</v>
      </c>
    </row>
    <row r="2321" spans="1:40" ht="43.2" x14ac:dyDescent="0.3">
      <c r="A2321" t="s">
        <v>11182</v>
      </c>
      <c r="B2321" s="2" t="s">
        <v>15</v>
      </c>
      <c r="C2321" s="3">
        <v>40786</v>
      </c>
      <c r="D2321" t="s">
        <v>193</v>
      </c>
      <c r="E2321" t="s">
        <v>6946</v>
      </c>
      <c r="G2321" t="s">
        <v>6947</v>
      </c>
      <c r="H2321" s="2" t="s">
        <v>19</v>
      </c>
      <c r="I2321" s="2" t="s">
        <v>20</v>
      </c>
      <c r="J2321" s="1" t="s">
        <v>11183</v>
      </c>
      <c r="K2321" s="1">
        <f t="shared" si="162"/>
        <v>1</v>
      </c>
      <c r="L2321" s="1">
        <f t="shared" si="162"/>
        <v>0</v>
      </c>
      <c r="M2321" s="1">
        <f t="shared" si="162"/>
        <v>0</v>
      </c>
      <c r="N2321" s="1">
        <f t="shared" si="162"/>
        <v>0</v>
      </c>
      <c r="O2321" s="1">
        <f t="shared" si="163"/>
        <v>1</v>
      </c>
      <c r="P2321" s="1" t="s">
        <v>18346</v>
      </c>
      <c r="Q2321" s="1" t="s">
        <v>18355</v>
      </c>
      <c r="R2321" s="1">
        <v>118</v>
      </c>
      <c r="S2321" s="9">
        <f t="shared" si="165"/>
        <v>87.99260000000001</v>
      </c>
      <c r="T2321" s="3">
        <v>44419</v>
      </c>
      <c r="U2321" s="8" t="s">
        <v>5474</v>
      </c>
      <c r="V2321" s="3">
        <v>44419</v>
      </c>
      <c r="W2321" s="8" t="s">
        <v>2750</v>
      </c>
      <c r="X2321" s="8">
        <v>15.3</v>
      </c>
      <c r="Y2321" s="10">
        <f t="shared" si="164"/>
        <v>1346.2867800000001</v>
      </c>
      <c r="Z2321" s="10">
        <f>IFERROR(INDEX(EFs!B:B,MATCH(P2321,EFs!A:A,0))*Dataset!Y2321/1000,0)</f>
        <v>1.2229573805878844</v>
      </c>
      <c r="AA2321">
        <v>32.718086</v>
      </c>
      <c r="AB2321">
        <v>-117.157911</v>
      </c>
      <c r="AC2321">
        <v>1</v>
      </c>
      <c r="AD2321" t="s">
        <v>18387</v>
      </c>
      <c r="AE2321">
        <v>750</v>
      </c>
      <c r="AF2321" t="s">
        <v>18494</v>
      </c>
      <c r="AG2321" t="s">
        <v>18510</v>
      </c>
      <c r="AH2321">
        <v>1200</v>
      </c>
      <c r="AI2321" t="s">
        <v>18389</v>
      </c>
      <c r="AJ2321" t="s">
        <v>18390</v>
      </c>
      <c r="AK2321" t="s">
        <v>18391</v>
      </c>
      <c r="AL2321">
        <v>92101</v>
      </c>
      <c r="AM2321" t="s">
        <v>18392</v>
      </c>
      <c r="AN2321" t="s">
        <v>18393</v>
      </c>
    </row>
    <row r="2322" spans="1:40" ht="43.2" x14ac:dyDescent="0.3">
      <c r="A2322" t="s">
        <v>11184</v>
      </c>
      <c r="B2322" s="2" t="s">
        <v>15</v>
      </c>
      <c r="C2322" s="3">
        <v>40786</v>
      </c>
      <c r="D2322" t="s">
        <v>16</v>
      </c>
      <c r="E2322" t="s">
        <v>2733</v>
      </c>
      <c r="F2322" t="s">
        <v>11185</v>
      </c>
      <c r="G2322" t="s">
        <v>11186</v>
      </c>
      <c r="H2322" s="2" t="s">
        <v>45</v>
      </c>
      <c r="I2322" s="2" t="s">
        <v>46</v>
      </c>
      <c r="J2322" s="1" t="s">
        <v>11187</v>
      </c>
      <c r="K2322" s="1">
        <f t="shared" si="162"/>
        <v>0</v>
      </c>
      <c r="L2322" s="1">
        <f t="shared" si="162"/>
        <v>0</v>
      </c>
      <c r="M2322" s="1">
        <f t="shared" si="162"/>
        <v>1</v>
      </c>
      <c r="N2322" s="1">
        <f t="shared" si="162"/>
        <v>0</v>
      </c>
      <c r="O2322" s="1">
        <f t="shared" si="163"/>
        <v>1</v>
      </c>
      <c r="P2322" s="1" t="s">
        <v>18348</v>
      </c>
      <c r="Q2322" s="1" t="s">
        <v>18355</v>
      </c>
      <c r="R2322" s="1">
        <v>162</v>
      </c>
      <c r="S2322" s="9">
        <f t="shared" si="165"/>
        <v>120.80340000000001</v>
      </c>
      <c r="T2322" s="3">
        <v>44421</v>
      </c>
      <c r="U2322" s="8" t="s">
        <v>11154</v>
      </c>
      <c r="V2322" s="3">
        <v>44421</v>
      </c>
      <c r="W2322" s="8" t="s">
        <v>11188</v>
      </c>
      <c r="X2322" s="8">
        <v>4.5</v>
      </c>
      <c r="Y2322" s="10">
        <f t="shared" si="164"/>
        <v>543.61530000000005</v>
      </c>
      <c r="Z2322" s="10">
        <f>IFERROR(INDEX(EFs!B:B,MATCH(P2322,EFs!A:A,0))*Dataset!Y2322/1000,0)</f>
        <v>0.39480372056090074</v>
      </c>
      <c r="AA2322">
        <v>32.798394000000002</v>
      </c>
      <c r="AB2322">
        <v>-117.21582600000001</v>
      </c>
      <c r="AC2322">
        <v>1</v>
      </c>
      <c r="AD2322" t="s">
        <v>18387</v>
      </c>
      <c r="AE2322">
        <v>2723</v>
      </c>
      <c r="AF2322" t="s">
        <v>19365</v>
      </c>
      <c r="AI2322" t="s">
        <v>18389</v>
      </c>
      <c r="AJ2322" t="s">
        <v>18390</v>
      </c>
      <c r="AK2322" t="s">
        <v>18391</v>
      </c>
      <c r="AL2322">
        <v>92109</v>
      </c>
      <c r="AM2322" t="s">
        <v>18392</v>
      </c>
      <c r="AN2322" t="s">
        <v>18393</v>
      </c>
    </row>
    <row r="2323" spans="1:40" ht="28.8" x14ac:dyDescent="0.3">
      <c r="A2323" t="s">
        <v>11189</v>
      </c>
      <c r="B2323" s="2" t="s">
        <v>15</v>
      </c>
      <c r="C2323" s="3">
        <v>40792</v>
      </c>
      <c r="D2323" t="s">
        <v>25</v>
      </c>
      <c r="E2323" t="s">
        <v>10339</v>
      </c>
      <c r="F2323" t="s">
        <v>10340</v>
      </c>
      <c r="G2323" t="s">
        <v>11190</v>
      </c>
      <c r="H2323" s="2" t="s">
        <v>4142</v>
      </c>
      <c r="I2323" s="2" t="s">
        <v>62</v>
      </c>
      <c r="J2323" s="1" t="s">
        <v>11191</v>
      </c>
      <c r="K2323" s="1">
        <f t="shared" si="162"/>
        <v>0</v>
      </c>
      <c r="L2323" s="1">
        <f t="shared" si="162"/>
        <v>0</v>
      </c>
      <c r="M2323" s="1">
        <f t="shared" si="162"/>
        <v>0</v>
      </c>
      <c r="N2323" s="1">
        <f t="shared" si="162"/>
        <v>0</v>
      </c>
      <c r="O2323" s="1">
        <f t="shared" si="163"/>
        <v>0</v>
      </c>
      <c r="P2323" s="1" t="s">
        <v>18352</v>
      </c>
      <c r="Q2323" s="1" t="s">
        <v>18355</v>
      </c>
      <c r="R2323" s="1">
        <v>55</v>
      </c>
      <c r="S2323" s="9">
        <f t="shared" si="165"/>
        <v>41.013500000000001</v>
      </c>
      <c r="T2323" s="3">
        <v>44558</v>
      </c>
      <c r="U2323" s="8" t="s">
        <v>11192</v>
      </c>
      <c r="V2323" s="3">
        <v>44642</v>
      </c>
      <c r="W2323" s="8" t="s">
        <v>11193</v>
      </c>
      <c r="X2323" s="8">
        <v>14.8</v>
      </c>
      <c r="Y2323" s="10">
        <f t="shared" si="164"/>
        <v>606.99980000000005</v>
      </c>
      <c r="Z2323" s="10">
        <f>IFERROR(INDEX(EFs!B:B,MATCH(P2323,EFs!A:A,0))*Dataset!Y2323/1000,0)</f>
        <v>0</v>
      </c>
      <c r="AA2323">
        <v>32.750717999999999</v>
      </c>
      <c r="AB2323">
        <v>-117.12487400000001</v>
      </c>
      <c r="AC2323">
        <v>1</v>
      </c>
      <c r="AD2323" t="s">
        <v>18387</v>
      </c>
      <c r="AE2323">
        <v>4011</v>
      </c>
      <c r="AF2323" t="s">
        <v>19366</v>
      </c>
      <c r="AI2323" t="s">
        <v>18389</v>
      </c>
      <c r="AJ2323" t="s">
        <v>18390</v>
      </c>
      <c r="AK2323" t="s">
        <v>18391</v>
      </c>
      <c r="AL2323">
        <v>92104</v>
      </c>
      <c r="AM2323" t="s">
        <v>18392</v>
      </c>
      <c r="AN2323" t="s">
        <v>18393</v>
      </c>
    </row>
    <row r="2324" spans="1:40" ht="43.2" x14ac:dyDescent="0.3">
      <c r="A2324" t="s">
        <v>11194</v>
      </c>
      <c r="B2324" s="2" t="s">
        <v>15</v>
      </c>
      <c r="C2324" s="3">
        <v>40792</v>
      </c>
      <c r="D2324" t="s">
        <v>25</v>
      </c>
      <c r="E2324" t="s">
        <v>10339</v>
      </c>
      <c r="F2324" t="s">
        <v>10340</v>
      </c>
      <c r="G2324" t="s">
        <v>11195</v>
      </c>
      <c r="H2324" s="2" t="s">
        <v>11196</v>
      </c>
      <c r="I2324" s="2" t="s">
        <v>62</v>
      </c>
      <c r="J2324" s="1" t="s">
        <v>11197</v>
      </c>
      <c r="K2324" s="1">
        <f t="shared" si="162"/>
        <v>1</v>
      </c>
      <c r="L2324" s="1">
        <f t="shared" si="162"/>
        <v>0</v>
      </c>
      <c r="M2324" s="1">
        <f t="shared" si="162"/>
        <v>0</v>
      </c>
      <c r="N2324" s="1">
        <f t="shared" si="162"/>
        <v>0</v>
      </c>
      <c r="O2324" s="1">
        <f t="shared" si="163"/>
        <v>1</v>
      </c>
      <c r="P2324" s="1" t="s">
        <v>18346</v>
      </c>
      <c r="Q2324" s="1" t="s">
        <v>18355</v>
      </c>
      <c r="R2324" s="1">
        <v>66</v>
      </c>
      <c r="S2324" s="9">
        <f t="shared" si="165"/>
        <v>49.216200000000001</v>
      </c>
      <c r="T2324" s="3">
        <v>44556</v>
      </c>
      <c r="U2324" s="8" t="s">
        <v>7896</v>
      </c>
      <c r="V2324" s="3">
        <v>44701</v>
      </c>
      <c r="W2324" s="8" t="s">
        <v>6051</v>
      </c>
      <c r="X2324" s="8">
        <v>32.1</v>
      </c>
      <c r="Y2324" s="10">
        <f t="shared" si="164"/>
        <v>1579.8400200000001</v>
      </c>
      <c r="Z2324" s="10">
        <f>IFERROR(INDEX(EFs!B:B,MATCH(P2324,EFs!A:A,0))*Dataset!Y2324/1000,0)</f>
        <v>1.4351154904804984</v>
      </c>
      <c r="AA2324">
        <v>32.762810000000002</v>
      </c>
      <c r="AB2324">
        <v>-117.12208099999999</v>
      </c>
      <c r="AC2324">
        <v>1</v>
      </c>
      <c r="AD2324" t="s">
        <v>18387</v>
      </c>
      <c r="AE2324">
        <v>4676</v>
      </c>
      <c r="AF2324" t="s">
        <v>19367</v>
      </c>
      <c r="AI2324" t="s">
        <v>18389</v>
      </c>
      <c r="AJ2324" t="s">
        <v>18390</v>
      </c>
      <c r="AK2324" t="s">
        <v>18391</v>
      </c>
      <c r="AL2324">
        <v>92116</v>
      </c>
      <c r="AM2324" t="s">
        <v>18392</v>
      </c>
      <c r="AN2324" t="s">
        <v>18393</v>
      </c>
    </row>
    <row r="2325" spans="1:40" ht="43.2" x14ac:dyDescent="0.3">
      <c r="A2325" t="s">
        <v>11198</v>
      </c>
      <c r="B2325" s="2" t="s">
        <v>15</v>
      </c>
      <c r="C2325" s="3">
        <v>40793</v>
      </c>
      <c r="D2325" t="s">
        <v>25</v>
      </c>
      <c r="E2325" t="s">
        <v>10339</v>
      </c>
      <c r="F2325" t="s">
        <v>10340</v>
      </c>
      <c r="G2325" t="s">
        <v>11199</v>
      </c>
      <c r="H2325" s="2" t="s">
        <v>1013</v>
      </c>
      <c r="I2325" s="2" t="s">
        <v>236</v>
      </c>
      <c r="J2325" s="1" t="s">
        <v>11200</v>
      </c>
      <c r="K2325" s="1">
        <f t="shared" si="162"/>
        <v>1</v>
      </c>
      <c r="L2325" s="1">
        <f t="shared" si="162"/>
        <v>0</v>
      </c>
      <c r="M2325" s="1">
        <f t="shared" si="162"/>
        <v>0</v>
      </c>
      <c r="N2325" s="1">
        <f t="shared" si="162"/>
        <v>0</v>
      </c>
      <c r="O2325" s="1">
        <f t="shared" si="163"/>
        <v>1</v>
      </c>
      <c r="P2325" s="1" t="s">
        <v>18346</v>
      </c>
      <c r="Q2325" s="1" t="s">
        <v>18355</v>
      </c>
      <c r="R2325" s="1">
        <v>66</v>
      </c>
      <c r="S2325" s="9">
        <f t="shared" si="165"/>
        <v>49.216200000000001</v>
      </c>
      <c r="T2325" s="8"/>
      <c r="U2325" s="8"/>
      <c r="V2325" s="8"/>
      <c r="W2325" s="8"/>
      <c r="X2325" s="8"/>
      <c r="Y2325" s="10">
        <f t="shared" si="164"/>
        <v>0</v>
      </c>
      <c r="Z2325" s="10">
        <f>IFERROR(INDEX(EFs!B:B,MATCH(P2325,EFs!A:A,0))*Dataset!Y2325/1000,0)</f>
        <v>0</v>
      </c>
      <c r="AA2325">
        <v>32.956150999999998</v>
      </c>
      <c r="AB2325">
        <v>-117.22922</v>
      </c>
      <c r="AC2325">
        <v>1</v>
      </c>
      <c r="AD2325" t="s">
        <v>18387</v>
      </c>
      <c r="AE2325">
        <v>13077</v>
      </c>
      <c r="AF2325" t="s">
        <v>19102</v>
      </c>
      <c r="AI2325" t="s">
        <v>18389</v>
      </c>
      <c r="AJ2325" t="s">
        <v>18390</v>
      </c>
      <c r="AK2325" t="s">
        <v>18391</v>
      </c>
      <c r="AL2325">
        <v>92130</v>
      </c>
      <c r="AM2325" t="s">
        <v>18392</v>
      </c>
      <c r="AN2325" t="s">
        <v>18393</v>
      </c>
    </row>
    <row r="2326" spans="1:40" ht="43.2" x14ac:dyDescent="0.3">
      <c r="A2326" t="s">
        <v>11201</v>
      </c>
      <c r="B2326" s="2" t="s">
        <v>15</v>
      </c>
      <c r="C2326" s="3">
        <v>40800</v>
      </c>
      <c r="D2326" t="s">
        <v>193</v>
      </c>
      <c r="E2326" t="s">
        <v>2643</v>
      </c>
      <c r="F2326" t="s">
        <v>4113</v>
      </c>
      <c r="G2326" t="s">
        <v>2644</v>
      </c>
      <c r="H2326" s="2" t="s">
        <v>1020</v>
      </c>
      <c r="I2326" s="2" t="s">
        <v>92</v>
      </c>
      <c r="J2326" s="1" t="s">
        <v>11202</v>
      </c>
      <c r="K2326" s="1">
        <f t="shared" si="162"/>
        <v>1</v>
      </c>
      <c r="L2326" s="1">
        <f t="shared" si="162"/>
        <v>0</v>
      </c>
      <c r="M2326" s="1">
        <f t="shared" si="162"/>
        <v>0</v>
      </c>
      <c r="N2326" s="1">
        <f t="shared" si="162"/>
        <v>0</v>
      </c>
      <c r="O2326" s="1">
        <f t="shared" si="163"/>
        <v>1</v>
      </c>
      <c r="P2326" s="1" t="s">
        <v>18346</v>
      </c>
      <c r="Q2326" s="1">
        <v>72</v>
      </c>
      <c r="R2326" s="1">
        <v>97</v>
      </c>
      <c r="S2326" s="9">
        <f t="shared" si="165"/>
        <v>72</v>
      </c>
      <c r="T2326" s="3">
        <v>44435</v>
      </c>
      <c r="U2326" s="8" t="s">
        <v>5176</v>
      </c>
      <c r="V2326" s="3">
        <v>44749</v>
      </c>
      <c r="W2326" s="8" t="s">
        <v>11203</v>
      </c>
      <c r="X2326" s="8">
        <v>8.9</v>
      </c>
      <c r="Y2326" s="10">
        <f t="shared" si="164"/>
        <v>640.80000000000007</v>
      </c>
      <c r="Z2326" s="10">
        <f>IFERROR(INDEX(EFs!B:B,MATCH(P2326,EFs!A:A,0))*Dataset!Y2326/1000,0)</f>
        <v>0.5820981837768</v>
      </c>
      <c r="AA2326">
        <v>32.699235000000002</v>
      </c>
      <c r="AB2326">
        <v>-117.209642</v>
      </c>
      <c r="AC2326">
        <v>1</v>
      </c>
      <c r="AD2326" t="s">
        <v>18422</v>
      </c>
      <c r="AI2326" t="s">
        <v>18458</v>
      </c>
      <c r="AJ2326" t="s">
        <v>18390</v>
      </c>
      <c r="AK2326" t="s">
        <v>18391</v>
      </c>
      <c r="AL2326">
        <v>92118</v>
      </c>
      <c r="AM2326" t="s">
        <v>18392</v>
      </c>
      <c r="AN2326" t="s">
        <v>18397</v>
      </c>
    </row>
    <row r="2327" spans="1:40" ht="43.2" x14ac:dyDescent="0.3">
      <c r="A2327" t="s">
        <v>11204</v>
      </c>
      <c r="B2327" s="2" t="s">
        <v>15</v>
      </c>
      <c r="C2327" s="3">
        <v>40800</v>
      </c>
      <c r="D2327" t="s">
        <v>193</v>
      </c>
      <c r="E2327" t="s">
        <v>11205</v>
      </c>
      <c r="F2327" t="s">
        <v>11206</v>
      </c>
      <c r="G2327" t="s">
        <v>11207</v>
      </c>
      <c r="H2327" s="2" t="s">
        <v>511</v>
      </c>
      <c r="I2327" s="2" t="s">
        <v>75</v>
      </c>
      <c r="J2327" s="1" t="s">
        <v>11208</v>
      </c>
      <c r="K2327" s="1">
        <f t="shared" si="162"/>
        <v>1</v>
      </c>
      <c r="L2327" s="1">
        <f t="shared" si="162"/>
        <v>0</v>
      </c>
      <c r="M2327" s="1">
        <f t="shared" si="162"/>
        <v>0</v>
      </c>
      <c r="N2327" s="1">
        <f t="shared" si="162"/>
        <v>0</v>
      </c>
      <c r="O2327" s="1">
        <f t="shared" si="163"/>
        <v>1</v>
      </c>
      <c r="P2327" s="1" t="s">
        <v>18346</v>
      </c>
      <c r="Q2327" s="1">
        <v>60</v>
      </c>
      <c r="R2327" s="1">
        <v>93</v>
      </c>
      <c r="S2327" s="9">
        <f t="shared" si="165"/>
        <v>60</v>
      </c>
      <c r="T2327" s="3">
        <v>44562</v>
      </c>
      <c r="U2327" s="8" t="s">
        <v>11209</v>
      </c>
      <c r="V2327" s="3">
        <v>44562</v>
      </c>
      <c r="W2327" s="8" t="s">
        <v>11210</v>
      </c>
      <c r="X2327" s="8">
        <v>1.3</v>
      </c>
      <c r="Y2327" s="10">
        <f t="shared" si="164"/>
        <v>78</v>
      </c>
      <c r="Z2327" s="10">
        <f>IFERROR(INDEX(EFs!B:B,MATCH(P2327,EFs!A:A,0))*Dataset!Y2327/1000,0)</f>
        <v>7.0854647838000009E-2</v>
      </c>
      <c r="AA2327">
        <v>33.035989999999998</v>
      </c>
      <c r="AB2327">
        <v>-117.28522599999999</v>
      </c>
      <c r="AC2327">
        <v>1</v>
      </c>
      <c r="AD2327" t="s">
        <v>18387</v>
      </c>
      <c r="AE2327">
        <v>303</v>
      </c>
      <c r="AF2327" t="s">
        <v>19022</v>
      </c>
      <c r="AI2327" t="s">
        <v>18485</v>
      </c>
      <c r="AJ2327" t="s">
        <v>18390</v>
      </c>
      <c r="AK2327" t="s">
        <v>18391</v>
      </c>
      <c r="AL2327">
        <v>92024</v>
      </c>
      <c r="AM2327" t="s">
        <v>18392</v>
      </c>
      <c r="AN2327" t="s">
        <v>18393</v>
      </c>
    </row>
    <row r="2328" spans="1:40" ht="43.2" x14ac:dyDescent="0.3">
      <c r="A2328" t="s">
        <v>11211</v>
      </c>
      <c r="B2328" s="2" t="s">
        <v>15</v>
      </c>
      <c r="C2328" s="3">
        <v>40807</v>
      </c>
      <c r="D2328" t="s">
        <v>193</v>
      </c>
      <c r="E2328" t="s">
        <v>11212</v>
      </c>
      <c r="F2328" t="s">
        <v>11213</v>
      </c>
      <c r="G2328" t="s">
        <v>11214</v>
      </c>
      <c r="H2328" s="2" t="s">
        <v>201</v>
      </c>
      <c r="I2328" s="2" t="s">
        <v>46</v>
      </c>
      <c r="J2328" s="1" t="s">
        <v>11215</v>
      </c>
      <c r="K2328" s="1">
        <f t="shared" si="162"/>
        <v>1</v>
      </c>
      <c r="L2328" s="1">
        <f t="shared" si="162"/>
        <v>0</v>
      </c>
      <c r="M2328" s="1">
        <f t="shared" si="162"/>
        <v>0</v>
      </c>
      <c r="N2328" s="1">
        <f t="shared" si="162"/>
        <v>0</v>
      </c>
      <c r="O2328" s="1">
        <f t="shared" si="163"/>
        <v>1</v>
      </c>
      <c r="P2328" s="1" t="s">
        <v>18346</v>
      </c>
      <c r="Q2328" s="1">
        <v>250</v>
      </c>
      <c r="R2328" s="1">
        <v>328</v>
      </c>
      <c r="S2328" s="9">
        <f t="shared" si="165"/>
        <v>250</v>
      </c>
      <c r="T2328" s="3">
        <v>44341</v>
      </c>
      <c r="U2328" s="8" t="s">
        <v>11216</v>
      </c>
      <c r="V2328" s="3">
        <v>44341</v>
      </c>
      <c r="W2328" s="8" t="s">
        <v>11217</v>
      </c>
      <c r="X2328" s="8">
        <v>4.7</v>
      </c>
      <c r="Y2328" s="10">
        <f t="shared" si="164"/>
        <v>1175</v>
      </c>
      <c r="Z2328" s="10">
        <f>IFERROR(INDEX(EFs!B:B,MATCH(P2328,EFs!A:A,0))*Dataset!Y2328/1000,0)</f>
        <v>1.067361682175</v>
      </c>
      <c r="AA2328">
        <v>32.889434000000001</v>
      </c>
      <c r="AB2328">
        <v>-117.246184</v>
      </c>
      <c r="AC2328">
        <v>1</v>
      </c>
      <c r="AD2328" t="s">
        <v>18387</v>
      </c>
      <c r="AE2328">
        <v>2880</v>
      </c>
      <c r="AF2328" t="s">
        <v>19368</v>
      </c>
      <c r="AI2328" t="s">
        <v>18428</v>
      </c>
      <c r="AJ2328" t="s">
        <v>18390</v>
      </c>
      <c r="AK2328" t="s">
        <v>18391</v>
      </c>
      <c r="AL2328">
        <v>92037</v>
      </c>
      <c r="AM2328" t="s">
        <v>18392</v>
      </c>
      <c r="AN2328" t="s">
        <v>18393</v>
      </c>
    </row>
    <row r="2329" spans="1:40" ht="43.2" x14ac:dyDescent="0.3">
      <c r="A2329" t="s">
        <v>11218</v>
      </c>
      <c r="B2329" s="2" t="s">
        <v>15</v>
      </c>
      <c r="C2329" s="3">
        <v>40807</v>
      </c>
      <c r="D2329" t="s">
        <v>193</v>
      </c>
      <c r="E2329" t="s">
        <v>11219</v>
      </c>
      <c r="F2329" t="s">
        <v>11220</v>
      </c>
      <c r="G2329" t="s">
        <v>11221</v>
      </c>
      <c r="H2329" s="2" t="s">
        <v>781</v>
      </c>
      <c r="I2329" s="2" t="s">
        <v>782</v>
      </c>
      <c r="J2329" s="1" t="s">
        <v>11222</v>
      </c>
      <c r="K2329" s="1">
        <f t="shared" si="162"/>
        <v>1</v>
      </c>
      <c r="L2329" s="1">
        <f t="shared" si="162"/>
        <v>0</v>
      </c>
      <c r="M2329" s="1">
        <f t="shared" si="162"/>
        <v>0</v>
      </c>
      <c r="N2329" s="1">
        <f t="shared" si="162"/>
        <v>0</v>
      </c>
      <c r="O2329" s="1">
        <f t="shared" si="163"/>
        <v>1</v>
      </c>
      <c r="P2329" s="1" t="s">
        <v>18346</v>
      </c>
      <c r="Q2329" s="1">
        <v>100</v>
      </c>
      <c r="R2329" s="1">
        <v>158</v>
      </c>
      <c r="S2329" s="9">
        <f t="shared" si="165"/>
        <v>100</v>
      </c>
      <c r="T2329" s="3">
        <v>44322</v>
      </c>
      <c r="U2329" s="8" t="s">
        <v>11223</v>
      </c>
      <c r="V2329" s="3">
        <v>44729</v>
      </c>
      <c r="W2329" s="8" t="s">
        <v>1118</v>
      </c>
      <c r="X2329" s="8">
        <v>14.8</v>
      </c>
      <c r="Y2329" s="10">
        <f t="shared" si="164"/>
        <v>1480</v>
      </c>
      <c r="Z2329" s="10">
        <f>IFERROR(INDEX(EFs!B:B,MATCH(P2329,EFs!A:A,0))*Dataset!Y2329/1000,0)</f>
        <v>1.3444215230800001</v>
      </c>
      <c r="AA2329">
        <v>32.90654</v>
      </c>
      <c r="AB2329">
        <v>-117.187192</v>
      </c>
      <c r="AC2329">
        <v>1</v>
      </c>
      <c r="AD2329" t="s">
        <v>18387</v>
      </c>
      <c r="AE2329">
        <v>10421</v>
      </c>
      <c r="AF2329" t="s">
        <v>18804</v>
      </c>
      <c r="AG2329" t="s">
        <v>19369</v>
      </c>
      <c r="AH2329">
        <v>2</v>
      </c>
      <c r="AI2329" t="s">
        <v>18389</v>
      </c>
      <c r="AJ2329" t="s">
        <v>18390</v>
      </c>
      <c r="AK2329" t="s">
        <v>18391</v>
      </c>
      <c r="AL2329">
        <v>92121</v>
      </c>
      <c r="AM2329" t="s">
        <v>18392</v>
      </c>
      <c r="AN2329" t="s">
        <v>18407</v>
      </c>
    </row>
    <row r="2330" spans="1:40" ht="43.2" x14ac:dyDescent="0.3">
      <c r="A2330" t="s">
        <v>11224</v>
      </c>
      <c r="B2330" s="2" t="s">
        <v>15</v>
      </c>
      <c r="C2330" s="3">
        <v>40813</v>
      </c>
      <c r="D2330" t="s">
        <v>193</v>
      </c>
      <c r="E2330" t="s">
        <v>3759</v>
      </c>
      <c r="F2330" t="s">
        <v>3760</v>
      </c>
      <c r="G2330" t="s">
        <v>3761</v>
      </c>
      <c r="H2330" s="2" t="s">
        <v>351</v>
      </c>
      <c r="I2330" s="2" t="s">
        <v>92</v>
      </c>
      <c r="J2330" s="1" t="s">
        <v>11225</v>
      </c>
      <c r="K2330" s="1">
        <f t="shared" si="162"/>
        <v>1</v>
      </c>
      <c r="L2330" s="1">
        <f t="shared" si="162"/>
        <v>0</v>
      </c>
      <c r="M2330" s="1">
        <f t="shared" si="162"/>
        <v>0</v>
      </c>
      <c r="N2330" s="1">
        <f t="shared" si="162"/>
        <v>0</v>
      </c>
      <c r="O2330" s="1">
        <f t="shared" si="163"/>
        <v>1</v>
      </c>
      <c r="P2330" s="1" t="s">
        <v>18346</v>
      </c>
      <c r="Q2330" s="1" t="s">
        <v>18355</v>
      </c>
      <c r="R2330" s="1">
        <v>197</v>
      </c>
      <c r="S2330" s="9">
        <f t="shared" si="165"/>
        <v>146.90290000000002</v>
      </c>
      <c r="T2330" s="3">
        <v>44349</v>
      </c>
      <c r="U2330" s="8" t="s">
        <v>11226</v>
      </c>
      <c r="V2330" s="3">
        <v>44750</v>
      </c>
      <c r="W2330" s="8" t="s">
        <v>11227</v>
      </c>
      <c r="X2330" s="8">
        <v>7.7</v>
      </c>
      <c r="Y2330" s="10">
        <f t="shared" si="164"/>
        <v>1131.1523300000001</v>
      </c>
      <c r="Z2330" s="10">
        <f>IFERROR(INDEX(EFs!B:B,MATCH(P2330,EFs!A:A,0))*Dataset!Y2330/1000,0)</f>
        <v>1.027530769144656</v>
      </c>
      <c r="AA2330">
        <v>32.675933000000001</v>
      </c>
      <c r="AB2330">
        <v>-117.172539</v>
      </c>
      <c r="AC2330">
        <v>1</v>
      </c>
      <c r="AD2330" t="s">
        <v>18387</v>
      </c>
      <c r="AE2330">
        <v>1810</v>
      </c>
      <c r="AF2330" t="s">
        <v>18457</v>
      </c>
      <c r="AI2330" t="s">
        <v>18458</v>
      </c>
      <c r="AJ2330" t="s">
        <v>18390</v>
      </c>
      <c r="AK2330" t="s">
        <v>18391</v>
      </c>
      <c r="AL2330">
        <v>92118</v>
      </c>
      <c r="AM2330" t="s">
        <v>18392</v>
      </c>
      <c r="AN2330" t="s">
        <v>18393</v>
      </c>
    </row>
    <row r="2331" spans="1:40" ht="43.2" x14ac:dyDescent="0.3">
      <c r="A2331" t="s">
        <v>11228</v>
      </c>
      <c r="B2331" s="2" t="s">
        <v>15</v>
      </c>
      <c r="C2331" s="3">
        <v>40813</v>
      </c>
      <c r="D2331" t="s">
        <v>193</v>
      </c>
      <c r="E2331" t="s">
        <v>11229</v>
      </c>
      <c r="F2331" t="s">
        <v>11230</v>
      </c>
      <c r="G2331" t="s">
        <v>11231</v>
      </c>
      <c r="H2331" s="2" t="s">
        <v>1436</v>
      </c>
      <c r="I2331" s="2" t="s">
        <v>98</v>
      </c>
      <c r="J2331" s="1" t="s">
        <v>11232</v>
      </c>
      <c r="K2331" s="1">
        <f t="shared" si="162"/>
        <v>1</v>
      </c>
      <c r="L2331" s="1">
        <f t="shared" si="162"/>
        <v>0</v>
      </c>
      <c r="M2331" s="1">
        <f t="shared" si="162"/>
        <v>0</v>
      </c>
      <c r="N2331" s="1">
        <f t="shared" si="162"/>
        <v>0</v>
      </c>
      <c r="O2331" s="1">
        <f t="shared" si="163"/>
        <v>1</v>
      </c>
      <c r="P2331" s="1" t="s">
        <v>18346</v>
      </c>
      <c r="Q2331" s="1">
        <v>150</v>
      </c>
      <c r="R2331" s="1">
        <v>237</v>
      </c>
      <c r="S2331" s="9">
        <f t="shared" si="165"/>
        <v>150</v>
      </c>
      <c r="T2331" s="3">
        <v>44756</v>
      </c>
      <c r="U2331" s="8" t="s">
        <v>8349</v>
      </c>
      <c r="V2331" s="3">
        <v>44756</v>
      </c>
      <c r="W2331" s="8" t="s">
        <v>8902</v>
      </c>
      <c r="X2331" s="8">
        <v>0.4</v>
      </c>
      <c r="Y2331" s="10">
        <f t="shared" si="164"/>
        <v>60</v>
      </c>
      <c r="Z2331" s="10">
        <f>IFERROR(INDEX(EFs!B:B,MATCH(P2331,EFs!A:A,0))*Dataset!Y2331/1000,0)</f>
        <v>5.4503575259999999E-2</v>
      </c>
      <c r="AA2331">
        <v>33.128424000000003</v>
      </c>
      <c r="AB2331">
        <v>-117.316221</v>
      </c>
      <c r="AC2331">
        <v>1</v>
      </c>
      <c r="AD2331" t="s">
        <v>18394</v>
      </c>
      <c r="AE2331">
        <v>5750</v>
      </c>
      <c r="AF2331" t="s">
        <v>19370</v>
      </c>
      <c r="AI2331" t="s">
        <v>18509</v>
      </c>
      <c r="AJ2331" t="s">
        <v>18390</v>
      </c>
      <c r="AK2331" t="s">
        <v>18391</v>
      </c>
      <c r="AL2331">
        <v>92008</v>
      </c>
      <c r="AM2331" t="s">
        <v>18392</v>
      </c>
      <c r="AN2331" t="s">
        <v>18397</v>
      </c>
    </row>
    <row r="2332" spans="1:40" ht="43.2" x14ac:dyDescent="0.3">
      <c r="A2332" t="s">
        <v>11233</v>
      </c>
      <c r="B2332" s="2" t="s">
        <v>15</v>
      </c>
      <c r="C2332" s="3">
        <v>40813</v>
      </c>
      <c r="D2332" t="s">
        <v>193</v>
      </c>
      <c r="E2332" t="s">
        <v>11234</v>
      </c>
      <c r="F2332" t="s">
        <v>11235</v>
      </c>
      <c r="G2332" t="s">
        <v>11236</v>
      </c>
      <c r="H2332" s="2" t="s">
        <v>1436</v>
      </c>
      <c r="I2332" s="2" t="s">
        <v>98</v>
      </c>
      <c r="J2332" s="1" t="s">
        <v>11237</v>
      </c>
      <c r="K2332" s="1">
        <f t="shared" si="162"/>
        <v>1</v>
      </c>
      <c r="L2332" s="1">
        <f t="shared" si="162"/>
        <v>0</v>
      </c>
      <c r="M2332" s="1">
        <f t="shared" si="162"/>
        <v>0</v>
      </c>
      <c r="N2332" s="1">
        <f t="shared" si="162"/>
        <v>0</v>
      </c>
      <c r="O2332" s="1">
        <f t="shared" si="163"/>
        <v>1</v>
      </c>
      <c r="P2332" s="1" t="s">
        <v>18346</v>
      </c>
      <c r="Q2332" s="1">
        <v>500</v>
      </c>
      <c r="R2332" s="1">
        <v>757</v>
      </c>
      <c r="S2332" s="9">
        <f t="shared" si="165"/>
        <v>500</v>
      </c>
      <c r="T2332" s="3">
        <v>44491</v>
      </c>
      <c r="U2332" s="8" t="s">
        <v>10511</v>
      </c>
      <c r="V2332" s="3">
        <v>44491</v>
      </c>
      <c r="W2332" s="8" t="s">
        <v>11238</v>
      </c>
      <c r="X2332" s="8">
        <v>1.1000000000000001</v>
      </c>
      <c r="Y2332" s="10">
        <f t="shared" si="164"/>
        <v>550</v>
      </c>
      <c r="Z2332" s="10">
        <f>IFERROR(INDEX(EFs!B:B,MATCH(P2332,EFs!A:A,0))*Dataset!Y2332/1000,0)</f>
        <v>0.49961610654999999</v>
      </c>
      <c r="AA2332">
        <v>33.127273000000002</v>
      </c>
      <c r="AB2332">
        <v>-117.315589</v>
      </c>
      <c r="AC2332">
        <v>1</v>
      </c>
      <c r="AD2332" t="s">
        <v>18394</v>
      </c>
      <c r="AE2332">
        <v>5770</v>
      </c>
      <c r="AF2332" t="s">
        <v>19370</v>
      </c>
      <c r="AI2332" t="s">
        <v>18509</v>
      </c>
      <c r="AJ2332" t="s">
        <v>18390</v>
      </c>
      <c r="AK2332" t="s">
        <v>18391</v>
      </c>
      <c r="AL2332">
        <v>92008</v>
      </c>
      <c r="AM2332" t="s">
        <v>18392</v>
      </c>
      <c r="AN2332" t="s">
        <v>18397</v>
      </c>
    </row>
    <row r="2333" spans="1:40" ht="43.2" x14ac:dyDescent="0.3">
      <c r="A2333" t="s">
        <v>11239</v>
      </c>
      <c r="B2333" s="2" t="s">
        <v>15</v>
      </c>
      <c r="C2333" s="3">
        <v>40813</v>
      </c>
      <c r="D2333" t="s">
        <v>193</v>
      </c>
      <c r="E2333" t="s">
        <v>11132</v>
      </c>
      <c r="F2333" t="s">
        <v>11133</v>
      </c>
      <c r="G2333" t="s">
        <v>11134</v>
      </c>
      <c r="H2333" s="2" t="s">
        <v>154</v>
      </c>
      <c r="I2333" s="2" t="s">
        <v>155</v>
      </c>
      <c r="J2333" s="1" t="s">
        <v>11240</v>
      </c>
      <c r="K2333" s="1">
        <f t="shared" si="162"/>
        <v>1</v>
      </c>
      <c r="L2333" s="1">
        <f t="shared" si="162"/>
        <v>0</v>
      </c>
      <c r="M2333" s="1">
        <f t="shared" si="162"/>
        <v>0</v>
      </c>
      <c r="N2333" s="1">
        <f t="shared" si="162"/>
        <v>0</v>
      </c>
      <c r="O2333" s="1">
        <f t="shared" si="163"/>
        <v>1</v>
      </c>
      <c r="P2333" s="1" t="s">
        <v>18346</v>
      </c>
      <c r="Q2333" s="1">
        <v>2000</v>
      </c>
      <c r="R2333" s="1">
        <v>922</v>
      </c>
      <c r="S2333" s="9">
        <f t="shared" si="165"/>
        <v>2000</v>
      </c>
      <c r="T2333" s="3">
        <v>44543</v>
      </c>
      <c r="U2333" s="8" t="s">
        <v>6631</v>
      </c>
      <c r="V2333" s="3">
        <v>44543</v>
      </c>
      <c r="W2333" s="8" t="s">
        <v>10680</v>
      </c>
      <c r="X2333" s="8">
        <v>10.3</v>
      </c>
      <c r="Y2333" s="10">
        <f t="shared" si="164"/>
        <v>20600</v>
      </c>
      <c r="Z2333" s="10">
        <f>IFERROR(INDEX(EFs!B:B,MATCH(P2333,EFs!A:A,0))*Dataset!Y2333/1000,0)</f>
        <v>18.712894172600002</v>
      </c>
      <c r="AA2333">
        <v>33.123365</v>
      </c>
      <c r="AB2333">
        <v>-117.11966099999999</v>
      </c>
      <c r="AC2333">
        <v>1</v>
      </c>
      <c r="AD2333" t="s">
        <v>18387</v>
      </c>
      <c r="AE2333">
        <v>2195</v>
      </c>
      <c r="AF2333" t="s">
        <v>19363</v>
      </c>
      <c r="AI2333" t="s">
        <v>18421</v>
      </c>
      <c r="AJ2333" t="s">
        <v>18390</v>
      </c>
      <c r="AK2333" t="s">
        <v>18391</v>
      </c>
      <c r="AL2333">
        <v>92029</v>
      </c>
      <c r="AM2333" t="s">
        <v>18392</v>
      </c>
      <c r="AN2333" t="s">
        <v>18393</v>
      </c>
    </row>
    <row r="2334" spans="1:40" ht="43.2" x14ac:dyDescent="0.3">
      <c r="A2334" t="s">
        <v>11241</v>
      </c>
      <c r="B2334" s="2" t="s">
        <v>15</v>
      </c>
      <c r="C2334" s="3">
        <v>40814</v>
      </c>
      <c r="D2334" t="s">
        <v>193</v>
      </c>
      <c r="E2334" t="s">
        <v>11242</v>
      </c>
      <c r="F2334" t="s">
        <v>559</v>
      </c>
      <c r="G2334" t="s">
        <v>11243</v>
      </c>
      <c r="H2334" s="2" t="s">
        <v>45</v>
      </c>
      <c r="I2334" s="2" t="s">
        <v>46</v>
      </c>
      <c r="J2334" s="1" t="s">
        <v>11244</v>
      </c>
      <c r="K2334" s="1">
        <f t="shared" si="162"/>
        <v>1</v>
      </c>
      <c r="L2334" s="1">
        <f t="shared" si="162"/>
        <v>0</v>
      </c>
      <c r="M2334" s="1">
        <f t="shared" si="162"/>
        <v>0</v>
      </c>
      <c r="N2334" s="1">
        <f t="shared" si="162"/>
        <v>0</v>
      </c>
      <c r="O2334" s="1">
        <f t="shared" si="163"/>
        <v>1</v>
      </c>
      <c r="P2334" s="1" t="s">
        <v>18346</v>
      </c>
      <c r="Q2334" s="1">
        <v>450</v>
      </c>
      <c r="R2334" s="1">
        <v>685</v>
      </c>
      <c r="S2334" s="9">
        <f t="shared" si="165"/>
        <v>450</v>
      </c>
      <c r="T2334" s="3">
        <v>44561</v>
      </c>
      <c r="U2334" s="8" t="s">
        <v>4579</v>
      </c>
      <c r="V2334" s="3">
        <v>44733</v>
      </c>
      <c r="W2334" s="8" t="s">
        <v>11238</v>
      </c>
      <c r="X2334" s="8">
        <v>24.9</v>
      </c>
      <c r="Y2334" s="10">
        <f t="shared" si="164"/>
        <v>11205</v>
      </c>
      <c r="Z2334" s="10">
        <f>IFERROR(INDEX(EFs!B:B,MATCH(P2334,EFs!A:A,0))*Dataset!Y2334/1000,0)</f>
        <v>10.178542679805</v>
      </c>
      <c r="AA2334">
        <v>32.803922</v>
      </c>
      <c r="AB2334">
        <v>-117.215025</v>
      </c>
      <c r="AC2334">
        <v>1</v>
      </c>
      <c r="AD2334" t="s">
        <v>18387</v>
      </c>
      <c r="AE2334">
        <v>3030</v>
      </c>
      <c r="AF2334" t="s">
        <v>19371</v>
      </c>
      <c r="AI2334" t="s">
        <v>18389</v>
      </c>
      <c r="AJ2334" t="s">
        <v>18390</v>
      </c>
      <c r="AK2334" t="s">
        <v>18391</v>
      </c>
      <c r="AL2334">
        <v>92109</v>
      </c>
      <c r="AM2334" t="s">
        <v>18392</v>
      </c>
      <c r="AN2334" t="s">
        <v>18393</v>
      </c>
    </row>
    <row r="2335" spans="1:40" ht="43.2" x14ac:dyDescent="0.3">
      <c r="A2335" t="s">
        <v>11245</v>
      </c>
      <c r="B2335" s="2" t="s">
        <v>15</v>
      </c>
      <c r="C2335" s="3">
        <v>40814</v>
      </c>
      <c r="D2335" t="s">
        <v>193</v>
      </c>
      <c r="E2335" t="s">
        <v>11246</v>
      </c>
      <c r="F2335" t="s">
        <v>273</v>
      </c>
      <c r="G2335" t="s">
        <v>11247</v>
      </c>
      <c r="H2335" s="2" t="s">
        <v>154</v>
      </c>
      <c r="I2335" s="2" t="s">
        <v>155</v>
      </c>
      <c r="J2335" s="1" t="s">
        <v>11248</v>
      </c>
      <c r="K2335" s="1">
        <f t="shared" si="162"/>
        <v>1</v>
      </c>
      <c r="L2335" s="1">
        <f t="shared" si="162"/>
        <v>0</v>
      </c>
      <c r="M2335" s="1">
        <f t="shared" si="162"/>
        <v>0</v>
      </c>
      <c r="N2335" s="1">
        <f t="shared" si="162"/>
        <v>0</v>
      </c>
      <c r="O2335" s="1">
        <f t="shared" si="163"/>
        <v>1</v>
      </c>
      <c r="P2335" s="1" t="s">
        <v>18346</v>
      </c>
      <c r="Q2335" s="1">
        <v>150</v>
      </c>
      <c r="R2335" s="1">
        <v>237</v>
      </c>
      <c r="S2335" s="9">
        <f t="shared" si="165"/>
        <v>150</v>
      </c>
      <c r="T2335" s="8"/>
      <c r="U2335" s="8"/>
      <c r="V2335" s="8"/>
      <c r="W2335" s="8"/>
      <c r="X2335" s="8"/>
      <c r="Y2335" s="10">
        <f t="shared" si="164"/>
        <v>0</v>
      </c>
      <c r="Z2335" s="10">
        <f>IFERROR(INDEX(EFs!B:B,MATCH(P2335,EFs!A:A,0))*Dataset!Y2335/1000,0)</f>
        <v>0</v>
      </c>
      <c r="AA2335">
        <v>33.110464999999998</v>
      </c>
      <c r="AB2335">
        <v>-117.105153</v>
      </c>
      <c r="AC2335">
        <v>1</v>
      </c>
      <c r="AD2335" t="s">
        <v>18387</v>
      </c>
      <c r="AE2335">
        <v>1550</v>
      </c>
      <c r="AF2335" t="s">
        <v>19372</v>
      </c>
      <c r="AI2335" t="s">
        <v>18421</v>
      </c>
      <c r="AJ2335" t="s">
        <v>18390</v>
      </c>
      <c r="AK2335" t="s">
        <v>18391</v>
      </c>
      <c r="AL2335">
        <v>92029</v>
      </c>
      <c r="AM2335" t="s">
        <v>18392</v>
      </c>
      <c r="AN2335" t="s">
        <v>18393</v>
      </c>
    </row>
    <row r="2336" spans="1:40" ht="43.2" x14ac:dyDescent="0.3">
      <c r="A2336" t="s">
        <v>11249</v>
      </c>
      <c r="B2336" s="2" t="s">
        <v>15</v>
      </c>
      <c r="C2336" s="3">
        <v>40815</v>
      </c>
      <c r="D2336" t="s">
        <v>193</v>
      </c>
      <c r="E2336" t="s">
        <v>3172</v>
      </c>
      <c r="F2336" t="s">
        <v>11250</v>
      </c>
      <c r="G2336" t="s">
        <v>3173</v>
      </c>
      <c r="H2336" s="2" t="s">
        <v>163</v>
      </c>
      <c r="I2336" s="2" t="s">
        <v>164</v>
      </c>
      <c r="J2336" s="1" t="s">
        <v>11251</v>
      </c>
      <c r="K2336" s="1">
        <f t="shared" si="162"/>
        <v>1</v>
      </c>
      <c r="L2336" s="1">
        <f t="shared" si="162"/>
        <v>0</v>
      </c>
      <c r="M2336" s="1">
        <f t="shared" si="162"/>
        <v>0</v>
      </c>
      <c r="N2336" s="1">
        <f t="shared" si="162"/>
        <v>0</v>
      </c>
      <c r="O2336" s="1">
        <f t="shared" si="163"/>
        <v>1</v>
      </c>
      <c r="P2336" s="1" t="s">
        <v>18346</v>
      </c>
      <c r="Q2336" s="1">
        <v>74</v>
      </c>
      <c r="R2336" s="1">
        <v>99</v>
      </c>
      <c r="S2336" s="9">
        <f t="shared" si="165"/>
        <v>74</v>
      </c>
      <c r="T2336" s="8"/>
      <c r="U2336" s="8"/>
      <c r="V2336" s="8"/>
      <c r="W2336" s="8"/>
      <c r="X2336" s="8"/>
      <c r="Y2336" s="10">
        <f t="shared" si="164"/>
        <v>0</v>
      </c>
      <c r="Z2336" s="10">
        <f>IFERROR(INDEX(EFs!B:B,MATCH(P2336,EFs!A:A,0))*Dataset!Y2336/1000,0)</f>
        <v>0</v>
      </c>
      <c r="AA2336">
        <v>33.401209000000001</v>
      </c>
      <c r="AB2336">
        <v>-117.594736</v>
      </c>
      <c r="AC2336">
        <v>0.66</v>
      </c>
      <c r="AD2336" t="s">
        <v>18429</v>
      </c>
      <c r="AE2336">
        <v>105</v>
      </c>
      <c r="AF2336" t="s">
        <v>18765</v>
      </c>
      <c r="AH2336">
        <v>5</v>
      </c>
      <c r="AI2336" t="s">
        <v>18766</v>
      </c>
      <c r="AJ2336" t="s">
        <v>18390</v>
      </c>
      <c r="AK2336" t="s">
        <v>18767</v>
      </c>
      <c r="AL2336">
        <v>92672</v>
      </c>
      <c r="AM2336" t="s">
        <v>18392</v>
      </c>
      <c r="AN2336" t="s">
        <v>18768</v>
      </c>
    </row>
    <row r="2337" spans="1:40" ht="43.2" x14ac:dyDescent="0.3">
      <c r="A2337" t="s">
        <v>11252</v>
      </c>
      <c r="B2337" s="2" t="s">
        <v>15</v>
      </c>
      <c r="C2337" s="3">
        <v>40820</v>
      </c>
      <c r="D2337" t="s">
        <v>193</v>
      </c>
      <c r="E2337" t="s">
        <v>11253</v>
      </c>
      <c r="G2337" t="s">
        <v>11254</v>
      </c>
      <c r="H2337" s="2" t="s">
        <v>1020</v>
      </c>
      <c r="I2337" s="2" t="s">
        <v>92</v>
      </c>
      <c r="J2337" s="1" t="s">
        <v>11255</v>
      </c>
      <c r="K2337" s="1">
        <f t="shared" si="162"/>
        <v>1</v>
      </c>
      <c r="L2337" s="1">
        <f t="shared" si="162"/>
        <v>0</v>
      </c>
      <c r="M2337" s="1">
        <f t="shared" si="162"/>
        <v>0</v>
      </c>
      <c r="N2337" s="1">
        <f t="shared" si="162"/>
        <v>0</v>
      </c>
      <c r="O2337" s="1">
        <f t="shared" si="163"/>
        <v>1</v>
      </c>
      <c r="P2337" s="1" t="s">
        <v>18346</v>
      </c>
      <c r="Q2337" s="1" t="s">
        <v>18355</v>
      </c>
      <c r="R2337" s="1">
        <v>100</v>
      </c>
      <c r="S2337" s="9">
        <f t="shared" si="165"/>
        <v>74.570000000000007</v>
      </c>
      <c r="T2337" s="3">
        <v>44672</v>
      </c>
      <c r="U2337" s="8" t="s">
        <v>11256</v>
      </c>
      <c r="V2337" s="3">
        <v>44672</v>
      </c>
      <c r="W2337" s="8" t="s">
        <v>11257</v>
      </c>
      <c r="X2337" s="8">
        <v>1.3</v>
      </c>
      <c r="Y2337" s="10">
        <f t="shared" si="164"/>
        <v>96.941000000000017</v>
      </c>
      <c r="Z2337" s="10">
        <f>IFERROR(INDEX(EFs!B:B,MATCH(P2337,EFs!A:A,0))*Dataset!Y2337/1000,0)</f>
        <v>8.8060518154661011E-2</v>
      </c>
      <c r="AA2337">
        <v>32.699235000000002</v>
      </c>
      <c r="AB2337">
        <v>-117.209642</v>
      </c>
      <c r="AC2337">
        <v>0.5</v>
      </c>
      <c r="AD2337" t="s">
        <v>18422</v>
      </c>
      <c r="AI2337" t="s">
        <v>18458</v>
      </c>
      <c r="AJ2337" t="s">
        <v>18390</v>
      </c>
      <c r="AK2337" t="s">
        <v>18391</v>
      </c>
      <c r="AL2337">
        <v>92118</v>
      </c>
      <c r="AM2337" t="s">
        <v>18392</v>
      </c>
      <c r="AN2337" t="s">
        <v>18397</v>
      </c>
    </row>
    <row r="2338" spans="1:40" ht="57.6" x14ac:dyDescent="0.3">
      <c r="A2338" t="s">
        <v>11258</v>
      </c>
      <c r="B2338" s="2" t="s">
        <v>15</v>
      </c>
      <c r="C2338" s="3">
        <v>40820</v>
      </c>
      <c r="D2338" t="s">
        <v>193</v>
      </c>
      <c r="E2338" t="s">
        <v>11259</v>
      </c>
      <c r="F2338" t="s">
        <v>11260</v>
      </c>
      <c r="G2338" t="s">
        <v>11261</v>
      </c>
      <c r="H2338" s="2" t="s">
        <v>106</v>
      </c>
      <c r="I2338" s="2" t="s">
        <v>107</v>
      </c>
      <c r="J2338" s="1" t="s">
        <v>11262</v>
      </c>
      <c r="K2338" s="1">
        <f t="shared" si="162"/>
        <v>1</v>
      </c>
      <c r="L2338" s="1">
        <f t="shared" si="162"/>
        <v>0</v>
      </c>
      <c r="M2338" s="1">
        <f t="shared" si="162"/>
        <v>0</v>
      </c>
      <c r="N2338" s="1">
        <f t="shared" si="162"/>
        <v>0</v>
      </c>
      <c r="O2338" s="1">
        <f t="shared" si="163"/>
        <v>1</v>
      </c>
      <c r="P2338" s="1" t="s">
        <v>18346</v>
      </c>
      <c r="Q2338" s="1">
        <v>250</v>
      </c>
      <c r="R2338" s="1">
        <v>353</v>
      </c>
      <c r="S2338" s="9">
        <f t="shared" si="165"/>
        <v>250</v>
      </c>
      <c r="T2338" s="3">
        <v>44562</v>
      </c>
      <c r="U2338" s="8" t="s">
        <v>2137</v>
      </c>
      <c r="V2338" s="3">
        <v>44562</v>
      </c>
      <c r="W2338" s="8" t="s">
        <v>5208</v>
      </c>
      <c r="X2338" s="8">
        <v>8</v>
      </c>
      <c r="Y2338" s="10">
        <f t="shared" si="164"/>
        <v>2000</v>
      </c>
      <c r="Z2338" s="10">
        <f>IFERROR(INDEX(EFs!B:B,MATCH(P2338,EFs!A:A,0))*Dataset!Y2338/1000,0)</f>
        <v>1.816785842</v>
      </c>
      <c r="AA2338">
        <v>32.837634999999999</v>
      </c>
      <c r="AB2338">
        <v>-117.13271</v>
      </c>
      <c r="AC2338">
        <v>1</v>
      </c>
      <c r="AD2338" t="s">
        <v>18387</v>
      </c>
      <c r="AE2338">
        <v>5775</v>
      </c>
      <c r="AF2338" t="s">
        <v>18516</v>
      </c>
      <c r="AI2338" t="s">
        <v>18389</v>
      </c>
      <c r="AJ2338" t="s">
        <v>18390</v>
      </c>
      <c r="AK2338" t="s">
        <v>18391</v>
      </c>
      <c r="AL2338">
        <v>92123</v>
      </c>
      <c r="AM2338" t="s">
        <v>18392</v>
      </c>
      <c r="AN2338" t="s">
        <v>18393</v>
      </c>
    </row>
    <row r="2339" spans="1:40" ht="43.2" x14ac:dyDescent="0.3">
      <c r="A2339" t="s">
        <v>11263</v>
      </c>
      <c r="B2339" s="2" t="s">
        <v>15</v>
      </c>
      <c r="C2339" s="3">
        <v>40820</v>
      </c>
      <c r="D2339" t="s">
        <v>193</v>
      </c>
      <c r="E2339" t="s">
        <v>11259</v>
      </c>
      <c r="F2339" t="s">
        <v>11260</v>
      </c>
      <c r="G2339" t="s">
        <v>11261</v>
      </c>
      <c r="H2339" s="2" t="s">
        <v>106</v>
      </c>
      <c r="I2339" s="2" t="s">
        <v>107</v>
      </c>
      <c r="J2339" s="1" t="s">
        <v>11264</v>
      </c>
      <c r="K2339" s="1">
        <f t="shared" si="162"/>
        <v>1</v>
      </c>
      <c r="L2339" s="1">
        <f t="shared" si="162"/>
        <v>0</v>
      </c>
      <c r="M2339" s="1">
        <f t="shared" si="162"/>
        <v>0</v>
      </c>
      <c r="N2339" s="1">
        <f t="shared" si="162"/>
        <v>0</v>
      </c>
      <c r="O2339" s="1">
        <f t="shared" si="163"/>
        <v>1</v>
      </c>
      <c r="P2339" s="1" t="s">
        <v>18346</v>
      </c>
      <c r="Q2339" s="1" t="s">
        <v>18355</v>
      </c>
      <c r="R2339" s="1">
        <v>3353</v>
      </c>
      <c r="S2339" s="9">
        <f t="shared" si="165"/>
        <v>2500.3321000000001</v>
      </c>
      <c r="T2339" s="3">
        <v>44562</v>
      </c>
      <c r="U2339" s="8" t="s">
        <v>2170</v>
      </c>
      <c r="V2339" s="3">
        <v>44562</v>
      </c>
      <c r="W2339" s="8" t="s">
        <v>11265</v>
      </c>
      <c r="X2339" s="8">
        <v>14.8</v>
      </c>
      <c r="Y2339" s="10">
        <f t="shared" si="164"/>
        <v>37004.915080000006</v>
      </c>
      <c r="Z2339" s="10">
        <f>IFERROR(INDEX(EFs!B:B,MATCH(P2339,EFs!A:A,0))*Dataset!Y2339/1000,0)</f>
        <v>33.61500290087816</v>
      </c>
      <c r="AA2339">
        <v>32.837634999999999</v>
      </c>
      <c r="AB2339">
        <v>-117.13271</v>
      </c>
      <c r="AC2339">
        <v>1</v>
      </c>
      <c r="AD2339" t="s">
        <v>18387</v>
      </c>
      <c r="AE2339">
        <v>5775</v>
      </c>
      <c r="AF2339" t="s">
        <v>18516</v>
      </c>
      <c r="AI2339" t="s">
        <v>18389</v>
      </c>
      <c r="AJ2339" t="s">
        <v>18390</v>
      </c>
      <c r="AK2339" t="s">
        <v>18391</v>
      </c>
      <c r="AL2339">
        <v>92123</v>
      </c>
      <c r="AM2339" t="s">
        <v>18392</v>
      </c>
      <c r="AN2339" t="s">
        <v>18393</v>
      </c>
    </row>
    <row r="2340" spans="1:40" ht="43.2" x14ac:dyDescent="0.3">
      <c r="A2340" t="s">
        <v>11266</v>
      </c>
      <c r="B2340" s="2" t="s">
        <v>15</v>
      </c>
      <c r="C2340" s="3">
        <v>40822</v>
      </c>
      <c r="D2340" t="s">
        <v>193</v>
      </c>
      <c r="E2340" t="s">
        <v>9321</v>
      </c>
      <c r="F2340" t="s">
        <v>72</v>
      </c>
      <c r="G2340" t="s">
        <v>11267</v>
      </c>
      <c r="H2340" s="2" t="s">
        <v>1168</v>
      </c>
      <c r="I2340" s="2" t="s">
        <v>53</v>
      </c>
      <c r="J2340" s="1" t="s">
        <v>11268</v>
      </c>
      <c r="K2340" s="1">
        <f t="shared" si="162"/>
        <v>1</v>
      </c>
      <c r="L2340" s="1">
        <f t="shared" si="162"/>
        <v>0</v>
      </c>
      <c r="M2340" s="1">
        <f t="shared" si="162"/>
        <v>0</v>
      </c>
      <c r="N2340" s="1">
        <f t="shared" si="162"/>
        <v>0</v>
      </c>
      <c r="O2340" s="1">
        <f t="shared" si="163"/>
        <v>1</v>
      </c>
      <c r="P2340" s="1" t="s">
        <v>18346</v>
      </c>
      <c r="Q2340" s="1">
        <v>147</v>
      </c>
      <c r="R2340" s="1">
        <v>197</v>
      </c>
      <c r="S2340" s="9">
        <f t="shared" si="165"/>
        <v>147</v>
      </c>
      <c r="T2340" s="3">
        <v>44406</v>
      </c>
      <c r="U2340" s="8" t="s">
        <v>9422</v>
      </c>
      <c r="V2340" s="3">
        <v>44721</v>
      </c>
      <c r="W2340" s="8" t="s">
        <v>11269</v>
      </c>
      <c r="X2340" s="8">
        <v>8.3000000000000007</v>
      </c>
      <c r="Y2340" s="10">
        <f t="shared" si="164"/>
        <v>1220.1000000000001</v>
      </c>
      <c r="Z2340" s="10">
        <f>IFERROR(INDEX(EFs!B:B,MATCH(P2340,EFs!A:A,0))*Dataset!Y2340/1000,0)</f>
        <v>1.1083302029121</v>
      </c>
      <c r="AA2340">
        <v>33.300491000000001</v>
      </c>
      <c r="AB2340">
        <v>-116.978086</v>
      </c>
      <c r="AC2340">
        <v>1</v>
      </c>
      <c r="AD2340" t="s">
        <v>18408</v>
      </c>
      <c r="AF2340" t="s">
        <v>19373</v>
      </c>
      <c r="AI2340" t="s">
        <v>18565</v>
      </c>
      <c r="AJ2340" t="s">
        <v>18390</v>
      </c>
      <c r="AK2340" t="s">
        <v>18391</v>
      </c>
      <c r="AL2340">
        <v>92061</v>
      </c>
      <c r="AM2340" t="s">
        <v>18392</v>
      </c>
      <c r="AN2340" t="s">
        <v>18397</v>
      </c>
    </row>
    <row r="2341" spans="1:40" ht="43.2" x14ac:dyDescent="0.3">
      <c r="A2341" t="s">
        <v>11270</v>
      </c>
      <c r="B2341" s="2" t="s">
        <v>15</v>
      </c>
      <c r="C2341" s="3">
        <v>40823</v>
      </c>
      <c r="D2341" t="s">
        <v>193</v>
      </c>
      <c r="E2341" t="s">
        <v>11271</v>
      </c>
      <c r="G2341" t="s">
        <v>11272</v>
      </c>
      <c r="H2341" s="2" t="s">
        <v>1579</v>
      </c>
      <c r="I2341" s="2" t="s">
        <v>30</v>
      </c>
      <c r="J2341" s="1" t="s">
        <v>11273</v>
      </c>
      <c r="K2341" s="1">
        <f t="shared" si="162"/>
        <v>1</v>
      </c>
      <c r="L2341" s="1">
        <f t="shared" si="162"/>
        <v>0</v>
      </c>
      <c r="M2341" s="1">
        <f t="shared" si="162"/>
        <v>0</v>
      </c>
      <c r="N2341" s="1">
        <f t="shared" si="162"/>
        <v>0</v>
      </c>
      <c r="O2341" s="1">
        <f t="shared" si="163"/>
        <v>1</v>
      </c>
      <c r="P2341" s="1" t="s">
        <v>18346</v>
      </c>
      <c r="Q2341" s="1">
        <v>250</v>
      </c>
      <c r="R2341" s="1">
        <v>1980</v>
      </c>
      <c r="S2341" s="9">
        <f t="shared" si="165"/>
        <v>250</v>
      </c>
      <c r="T2341" s="3">
        <v>44671</v>
      </c>
      <c r="U2341" s="8" t="s">
        <v>11274</v>
      </c>
      <c r="V2341" s="3">
        <v>44671</v>
      </c>
      <c r="W2341" s="8" t="s">
        <v>7312</v>
      </c>
      <c r="X2341" s="8">
        <v>7.9</v>
      </c>
      <c r="Y2341" s="10">
        <f t="shared" si="164"/>
        <v>1975</v>
      </c>
      <c r="Z2341" s="10">
        <f>IFERROR(INDEX(EFs!B:B,MATCH(P2341,EFs!A:A,0))*Dataset!Y2341/1000,0)</f>
        <v>1.794076018975</v>
      </c>
      <c r="AA2341">
        <v>32.996485999999997</v>
      </c>
      <c r="AB2341">
        <v>-117.057276</v>
      </c>
      <c r="AC2341">
        <v>1</v>
      </c>
      <c r="AD2341" t="s">
        <v>18387</v>
      </c>
      <c r="AE2341">
        <v>15615</v>
      </c>
      <c r="AF2341" t="s">
        <v>18398</v>
      </c>
      <c r="AI2341" t="s">
        <v>18600</v>
      </c>
      <c r="AJ2341" t="s">
        <v>18390</v>
      </c>
      <c r="AK2341" t="s">
        <v>18391</v>
      </c>
      <c r="AL2341">
        <v>92064</v>
      </c>
      <c r="AM2341" t="s">
        <v>18392</v>
      </c>
      <c r="AN2341" t="s">
        <v>18393</v>
      </c>
    </row>
    <row r="2342" spans="1:40" ht="43.2" x14ac:dyDescent="0.3">
      <c r="A2342" t="s">
        <v>11275</v>
      </c>
      <c r="B2342" s="2" t="s">
        <v>15</v>
      </c>
      <c r="C2342" s="3">
        <v>40823</v>
      </c>
      <c r="D2342" t="s">
        <v>193</v>
      </c>
      <c r="E2342" t="s">
        <v>11271</v>
      </c>
      <c r="G2342" t="s">
        <v>11272</v>
      </c>
      <c r="H2342" s="2" t="s">
        <v>1579</v>
      </c>
      <c r="I2342" s="2" t="s">
        <v>30</v>
      </c>
      <c r="J2342" s="1" t="s">
        <v>11276</v>
      </c>
      <c r="K2342" s="1">
        <f t="shared" si="162"/>
        <v>1</v>
      </c>
      <c r="L2342" s="1">
        <f t="shared" si="162"/>
        <v>0</v>
      </c>
      <c r="M2342" s="1">
        <f t="shared" si="162"/>
        <v>0</v>
      </c>
      <c r="N2342" s="1">
        <f t="shared" si="162"/>
        <v>0</v>
      </c>
      <c r="O2342" s="1">
        <f t="shared" si="163"/>
        <v>1</v>
      </c>
      <c r="P2342" s="1" t="s">
        <v>18346</v>
      </c>
      <c r="Q2342" s="1">
        <v>250</v>
      </c>
      <c r="R2342" s="1">
        <v>1980</v>
      </c>
      <c r="S2342" s="9">
        <f t="shared" si="165"/>
        <v>250</v>
      </c>
      <c r="T2342" s="3">
        <v>44671</v>
      </c>
      <c r="U2342" s="8" t="s">
        <v>11277</v>
      </c>
      <c r="V2342" s="3">
        <v>44671</v>
      </c>
      <c r="W2342" s="8" t="s">
        <v>9956</v>
      </c>
      <c r="X2342" s="8">
        <v>7.6</v>
      </c>
      <c r="Y2342" s="10">
        <f t="shared" si="164"/>
        <v>1900</v>
      </c>
      <c r="Z2342" s="10">
        <f>IFERROR(INDEX(EFs!B:B,MATCH(P2342,EFs!A:A,0))*Dataset!Y2342/1000,0)</f>
        <v>1.7259465499</v>
      </c>
      <c r="AA2342">
        <v>32.996485999999997</v>
      </c>
      <c r="AB2342">
        <v>-117.057276</v>
      </c>
      <c r="AC2342">
        <v>1</v>
      </c>
      <c r="AD2342" t="s">
        <v>18387</v>
      </c>
      <c r="AE2342">
        <v>15615</v>
      </c>
      <c r="AF2342" t="s">
        <v>18398</v>
      </c>
      <c r="AI2342" t="s">
        <v>18600</v>
      </c>
      <c r="AJ2342" t="s">
        <v>18390</v>
      </c>
      <c r="AK2342" t="s">
        <v>18391</v>
      </c>
      <c r="AL2342">
        <v>92064</v>
      </c>
      <c r="AM2342" t="s">
        <v>18392</v>
      </c>
      <c r="AN2342" t="s">
        <v>18393</v>
      </c>
    </row>
    <row r="2343" spans="1:40" ht="43.2" x14ac:dyDescent="0.3">
      <c r="A2343" t="s">
        <v>11278</v>
      </c>
      <c r="B2343" s="2" t="s">
        <v>15</v>
      </c>
      <c r="C2343" s="3">
        <v>40823</v>
      </c>
      <c r="D2343" t="s">
        <v>193</v>
      </c>
      <c r="E2343" t="s">
        <v>2226</v>
      </c>
      <c r="F2343" t="s">
        <v>9805</v>
      </c>
      <c r="G2343" t="s">
        <v>11279</v>
      </c>
      <c r="H2343" s="2" t="s">
        <v>781</v>
      </c>
      <c r="I2343" s="2" t="s">
        <v>782</v>
      </c>
      <c r="J2343" s="1" t="s">
        <v>11280</v>
      </c>
      <c r="K2343" s="1">
        <f t="shared" si="162"/>
        <v>1</v>
      </c>
      <c r="L2343" s="1">
        <f t="shared" si="162"/>
        <v>0</v>
      </c>
      <c r="M2343" s="1">
        <f t="shared" si="162"/>
        <v>0</v>
      </c>
      <c r="N2343" s="1">
        <f t="shared" si="162"/>
        <v>0</v>
      </c>
      <c r="O2343" s="1">
        <f t="shared" si="163"/>
        <v>1</v>
      </c>
      <c r="P2343" s="1" t="s">
        <v>18346</v>
      </c>
      <c r="Q2343" s="1">
        <v>200</v>
      </c>
      <c r="R2343" s="1">
        <v>374</v>
      </c>
      <c r="S2343" s="9">
        <f t="shared" si="165"/>
        <v>200</v>
      </c>
      <c r="T2343" s="3">
        <v>44561</v>
      </c>
      <c r="U2343" s="8" t="s">
        <v>11281</v>
      </c>
      <c r="V2343" s="3">
        <v>44600</v>
      </c>
      <c r="W2343" s="8" t="s">
        <v>11282</v>
      </c>
      <c r="X2343" s="8">
        <v>12.2</v>
      </c>
      <c r="Y2343" s="10">
        <f t="shared" si="164"/>
        <v>2440</v>
      </c>
      <c r="Z2343" s="10">
        <f>IFERROR(INDEX(EFs!B:B,MATCH(P2343,EFs!A:A,0))*Dataset!Y2343/1000,0)</f>
        <v>2.2164787272399997</v>
      </c>
      <c r="AA2343">
        <v>32.724102999999999</v>
      </c>
      <c r="AB2343">
        <v>-117.170912</v>
      </c>
      <c r="AC2343">
        <v>0.5</v>
      </c>
      <c r="AD2343" t="s">
        <v>18422</v>
      </c>
      <c r="AI2343" t="s">
        <v>18389</v>
      </c>
      <c r="AJ2343" t="s">
        <v>18390</v>
      </c>
      <c r="AK2343" t="s">
        <v>18391</v>
      </c>
      <c r="AL2343">
        <v>92101</v>
      </c>
      <c r="AM2343" t="s">
        <v>18392</v>
      </c>
      <c r="AN2343" t="s">
        <v>18397</v>
      </c>
    </row>
    <row r="2344" spans="1:40" ht="43.2" x14ac:dyDescent="0.3">
      <c r="A2344" t="s">
        <v>11283</v>
      </c>
      <c r="B2344" s="2" t="s">
        <v>15</v>
      </c>
      <c r="C2344" s="3">
        <v>40827</v>
      </c>
      <c r="D2344" t="s">
        <v>193</v>
      </c>
      <c r="E2344" t="s">
        <v>11284</v>
      </c>
      <c r="F2344" t="s">
        <v>11285</v>
      </c>
      <c r="G2344" t="s">
        <v>11286</v>
      </c>
      <c r="H2344" s="2" t="s">
        <v>147</v>
      </c>
      <c r="I2344" s="2" t="s">
        <v>53</v>
      </c>
      <c r="J2344" s="1" t="s">
        <v>11287</v>
      </c>
      <c r="K2344" s="1">
        <f t="shared" si="162"/>
        <v>1</v>
      </c>
      <c r="L2344" s="1">
        <f t="shared" si="162"/>
        <v>0</v>
      </c>
      <c r="M2344" s="1">
        <f t="shared" si="162"/>
        <v>0</v>
      </c>
      <c r="N2344" s="1">
        <f t="shared" si="162"/>
        <v>0</v>
      </c>
      <c r="O2344" s="1">
        <f t="shared" si="163"/>
        <v>1</v>
      </c>
      <c r="P2344" s="1" t="s">
        <v>18346</v>
      </c>
      <c r="Q2344" s="1">
        <v>100</v>
      </c>
      <c r="R2344" s="1">
        <v>156</v>
      </c>
      <c r="S2344" s="9">
        <f t="shared" si="165"/>
        <v>100</v>
      </c>
      <c r="T2344" s="3">
        <v>44623</v>
      </c>
      <c r="U2344" s="8" t="s">
        <v>439</v>
      </c>
      <c r="V2344" s="3">
        <v>44623</v>
      </c>
      <c r="W2344" s="8" t="s">
        <v>439</v>
      </c>
      <c r="X2344" s="8">
        <v>0</v>
      </c>
      <c r="Y2344" s="10">
        <f t="shared" si="164"/>
        <v>0</v>
      </c>
      <c r="Z2344" s="10">
        <f>IFERROR(INDEX(EFs!B:B,MATCH(P2344,EFs!A:A,0))*Dataset!Y2344/1000,0)</f>
        <v>0</v>
      </c>
      <c r="AA2344">
        <v>33.16751</v>
      </c>
      <c r="AB2344">
        <v>-117.219009</v>
      </c>
      <c r="AC2344">
        <v>1</v>
      </c>
      <c r="AD2344" t="s">
        <v>18387</v>
      </c>
      <c r="AE2344">
        <v>2065</v>
      </c>
      <c r="AF2344" t="s">
        <v>19067</v>
      </c>
      <c r="AI2344" t="s">
        <v>18416</v>
      </c>
      <c r="AJ2344" t="s">
        <v>18390</v>
      </c>
      <c r="AK2344" t="s">
        <v>18391</v>
      </c>
      <c r="AL2344">
        <v>92081</v>
      </c>
      <c r="AM2344" t="s">
        <v>18392</v>
      </c>
      <c r="AN2344" t="s">
        <v>18393</v>
      </c>
    </row>
    <row r="2345" spans="1:40" ht="43.2" x14ac:dyDescent="0.3">
      <c r="A2345" t="s">
        <v>11288</v>
      </c>
      <c r="B2345" s="2" t="s">
        <v>15</v>
      </c>
      <c r="C2345" s="3">
        <v>40830</v>
      </c>
      <c r="D2345" t="s">
        <v>193</v>
      </c>
      <c r="E2345" t="s">
        <v>11289</v>
      </c>
      <c r="F2345" t="s">
        <v>559</v>
      </c>
      <c r="G2345" t="s">
        <v>11290</v>
      </c>
      <c r="H2345" s="2" t="s">
        <v>781</v>
      </c>
      <c r="I2345" s="2" t="s">
        <v>782</v>
      </c>
      <c r="J2345" s="1" t="s">
        <v>11291</v>
      </c>
      <c r="K2345" s="1">
        <f t="shared" si="162"/>
        <v>1</v>
      </c>
      <c r="L2345" s="1">
        <f t="shared" si="162"/>
        <v>0</v>
      </c>
      <c r="M2345" s="1">
        <f t="shared" si="162"/>
        <v>0</v>
      </c>
      <c r="N2345" s="1">
        <f t="shared" si="162"/>
        <v>0</v>
      </c>
      <c r="O2345" s="1">
        <f t="shared" si="163"/>
        <v>1</v>
      </c>
      <c r="P2345" s="1" t="s">
        <v>18346</v>
      </c>
      <c r="Q2345" s="1">
        <v>649</v>
      </c>
      <c r="R2345" s="1" t="s">
        <v>18352</v>
      </c>
      <c r="S2345" s="9">
        <f t="shared" si="165"/>
        <v>649</v>
      </c>
      <c r="T2345" s="3">
        <v>44560</v>
      </c>
      <c r="U2345" s="8" t="s">
        <v>11292</v>
      </c>
      <c r="V2345" s="3">
        <v>44560</v>
      </c>
      <c r="W2345" s="8" t="s">
        <v>5384</v>
      </c>
      <c r="X2345" s="8">
        <v>9.6999999999999993</v>
      </c>
      <c r="Y2345" s="10">
        <f t="shared" si="164"/>
        <v>6295.2999999999993</v>
      </c>
      <c r="Z2345" s="10">
        <f>IFERROR(INDEX(EFs!B:B,MATCH(P2345,EFs!A:A,0))*Dataset!Y2345/1000,0)</f>
        <v>5.7186059555712987</v>
      </c>
      <c r="AA2345">
        <v>32.907902999999997</v>
      </c>
      <c r="AB2345">
        <v>-117.187652</v>
      </c>
      <c r="AC2345">
        <v>1</v>
      </c>
      <c r="AD2345" t="s">
        <v>18387</v>
      </c>
      <c r="AE2345">
        <v>5995</v>
      </c>
      <c r="AF2345" t="s">
        <v>18706</v>
      </c>
      <c r="AG2345" t="s">
        <v>18510</v>
      </c>
      <c r="AH2345">
        <v>108</v>
      </c>
      <c r="AI2345" t="s">
        <v>18389</v>
      </c>
      <c r="AJ2345" t="s">
        <v>18390</v>
      </c>
      <c r="AK2345" t="s">
        <v>18391</v>
      </c>
      <c r="AL2345">
        <v>92121</v>
      </c>
      <c r="AM2345" t="s">
        <v>18392</v>
      </c>
      <c r="AN2345" t="s">
        <v>18393</v>
      </c>
    </row>
    <row r="2346" spans="1:40" ht="57.6" x14ac:dyDescent="0.3">
      <c r="A2346" t="s">
        <v>11293</v>
      </c>
      <c r="B2346" s="2" t="s">
        <v>15</v>
      </c>
      <c r="C2346" s="3">
        <v>40833</v>
      </c>
      <c r="D2346" t="s">
        <v>16</v>
      </c>
      <c r="E2346" t="s">
        <v>11294</v>
      </c>
      <c r="F2346" t="s">
        <v>11295</v>
      </c>
      <c r="G2346" t="s">
        <v>11296</v>
      </c>
      <c r="H2346" s="2" t="s">
        <v>372</v>
      </c>
      <c r="I2346" s="2" t="s">
        <v>62</v>
      </c>
      <c r="J2346" s="1" t="s">
        <v>11297</v>
      </c>
      <c r="K2346" s="1">
        <f t="shared" si="162"/>
        <v>0</v>
      </c>
      <c r="L2346" s="1">
        <f t="shared" si="162"/>
        <v>0</v>
      </c>
      <c r="M2346" s="1">
        <f t="shared" si="162"/>
        <v>1</v>
      </c>
      <c r="N2346" s="1">
        <f t="shared" si="162"/>
        <v>0</v>
      </c>
      <c r="O2346" s="1">
        <f t="shared" si="163"/>
        <v>1</v>
      </c>
      <c r="P2346" s="1" t="s">
        <v>18348</v>
      </c>
      <c r="Q2346" s="1">
        <v>42</v>
      </c>
      <c r="R2346" s="1">
        <v>56</v>
      </c>
      <c r="S2346" s="9">
        <f t="shared" si="165"/>
        <v>42</v>
      </c>
      <c r="T2346" s="3">
        <v>44481</v>
      </c>
      <c r="U2346" s="8" t="s">
        <v>11298</v>
      </c>
      <c r="V2346" s="3">
        <v>44481</v>
      </c>
      <c r="W2346" s="8" t="s">
        <v>11299</v>
      </c>
      <c r="X2346" s="8">
        <v>7</v>
      </c>
      <c r="Y2346" s="10">
        <f t="shared" si="164"/>
        <v>294</v>
      </c>
      <c r="Z2346" s="10">
        <f>IFERROR(INDEX(EFs!B:B,MATCH(P2346,EFs!A:A,0))*Dataset!Y2346/1000,0)</f>
        <v>0.21351918138599998</v>
      </c>
      <c r="AA2346">
        <v>32.747076999999997</v>
      </c>
      <c r="AB2346">
        <v>-117.078565</v>
      </c>
      <c r="AC2346">
        <v>1</v>
      </c>
      <c r="AD2346" t="s">
        <v>18387</v>
      </c>
      <c r="AE2346">
        <v>5403</v>
      </c>
      <c r="AF2346" t="s">
        <v>18461</v>
      </c>
      <c r="AI2346" t="s">
        <v>18389</v>
      </c>
      <c r="AJ2346" t="s">
        <v>18390</v>
      </c>
      <c r="AK2346" t="s">
        <v>18391</v>
      </c>
      <c r="AL2346">
        <v>92105</v>
      </c>
      <c r="AM2346" t="s">
        <v>18392</v>
      </c>
      <c r="AN2346" t="s">
        <v>18393</v>
      </c>
    </row>
    <row r="2347" spans="1:40" ht="28.8" x14ac:dyDescent="0.3">
      <c r="A2347" t="s">
        <v>11300</v>
      </c>
      <c r="B2347" s="2" t="s">
        <v>15</v>
      </c>
      <c r="C2347" s="3">
        <v>40834</v>
      </c>
      <c r="D2347" t="s">
        <v>193</v>
      </c>
      <c r="E2347" t="s">
        <v>11301</v>
      </c>
      <c r="F2347" t="s">
        <v>11302</v>
      </c>
      <c r="G2347" t="s">
        <v>11303</v>
      </c>
      <c r="H2347" s="2" t="s">
        <v>1061</v>
      </c>
      <c r="I2347" s="2" t="s">
        <v>53</v>
      </c>
      <c r="J2347" s="1" t="s">
        <v>11304</v>
      </c>
      <c r="K2347" s="1">
        <f t="shared" si="162"/>
        <v>1</v>
      </c>
      <c r="L2347" s="1">
        <f t="shared" si="162"/>
        <v>0</v>
      </c>
      <c r="M2347" s="1">
        <f t="shared" si="162"/>
        <v>0</v>
      </c>
      <c r="N2347" s="1">
        <f t="shared" si="162"/>
        <v>0</v>
      </c>
      <c r="O2347" s="1">
        <f t="shared" si="163"/>
        <v>1</v>
      </c>
      <c r="P2347" s="1" t="s">
        <v>18346</v>
      </c>
      <c r="Q2347" s="1" t="s">
        <v>18355</v>
      </c>
      <c r="R2347" s="1">
        <v>364</v>
      </c>
      <c r="S2347" s="9">
        <f t="shared" si="165"/>
        <v>271.4348</v>
      </c>
      <c r="T2347" s="3">
        <v>44662</v>
      </c>
      <c r="U2347" s="8" t="s">
        <v>2440</v>
      </c>
      <c r="V2347" s="3">
        <v>44662</v>
      </c>
      <c r="W2347" s="8" t="s">
        <v>11305</v>
      </c>
      <c r="X2347" s="8">
        <v>2.7</v>
      </c>
      <c r="Y2347" s="10">
        <f t="shared" si="164"/>
        <v>732.87396000000001</v>
      </c>
      <c r="Z2347" s="10">
        <f>IFERROR(INDEX(EFs!B:B,MATCH(P2347,EFs!A:A,0))*Dataset!Y2347/1000,0)</f>
        <v>0.66573751724923713</v>
      </c>
      <c r="AA2347">
        <v>33.175086999999998</v>
      </c>
      <c r="AB2347">
        <v>-117.210245</v>
      </c>
      <c r="AC2347">
        <v>1</v>
      </c>
      <c r="AD2347" t="s">
        <v>18387</v>
      </c>
      <c r="AE2347">
        <v>1863</v>
      </c>
      <c r="AF2347" t="s">
        <v>19374</v>
      </c>
      <c r="AI2347" t="s">
        <v>18416</v>
      </c>
      <c r="AJ2347" t="s">
        <v>18390</v>
      </c>
      <c r="AK2347" t="s">
        <v>18391</v>
      </c>
      <c r="AL2347">
        <v>92084</v>
      </c>
      <c r="AM2347" t="s">
        <v>18392</v>
      </c>
      <c r="AN2347" t="s">
        <v>18393</v>
      </c>
    </row>
    <row r="2348" spans="1:40" ht="43.2" x14ac:dyDescent="0.3">
      <c r="A2348" t="s">
        <v>11306</v>
      </c>
      <c r="B2348" s="2" t="s">
        <v>15</v>
      </c>
      <c r="C2348" s="3">
        <v>40835</v>
      </c>
      <c r="D2348" t="s">
        <v>193</v>
      </c>
      <c r="E2348" t="s">
        <v>11307</v>
      </c>
      <c r="F2348" t="s">
        <v>11308</v>
      </c>
      <c r="G2348" t="s">
        <v>11309</v>
      </c>
      <c r="H2348" s="2" t="s">
        <v>1013</v>
      </c>
      <c r="I2348" s="2" t="s">
        <v>236</v>
      </c>
      <c r="J2348" s="1" t="s">
        <v>11310</v>
      </c>
      <c r="K2348" s="1">
        <f t="shared" si="162"/>
        <v>1</v>
      </c>
      <c r="L2348" s="1">
        <f t="shared" si="162"/>
        <v>0</v>
      </c>
      <c r="M2348" s="1">
        <f t="shared" si="162"/>
        <v>0</v>
      </c>
      <c r="N2348" s="1">
        <f t="shared" si="162"/>
        <v>0</v>
      </c>
      <c r="O2348" s="1">
        <f t="shared" si="163"/>
        <v>1</v>
      </c>
      <c r="P2348" s="1" t="s">
        <v>18346</v>
      </c>
      <c r="Q2348" s="1">
        <v>300</v>
      </c>
      <c r="R2348" s="1">
        <v>463</v>
      </c>
      <c r="S2348" s="9">
        <f t="shared" si="165"/>
        <v>300</v>
      </c>
      <c r="T2348" s="3">
        <v>44561</v>
      </c>
      <c r="U2348" s="8" t="s">
        <v>1379</v>
      </c>
      <c r="V2348" s="3">
        <v>44797</v>
      </c>
      <c r="W2348" s="8" t="s">
        <v>11027</v>
      </c>
      <c r="X2348" s="8">
        <v>11.7</v>
      </c>
      <c r="Y2348" s="10">
        <f t="shared" si="164"/>
        <v>3510</v>
      </c>
      <c r="Z2348" s="10">
        <f>IFERROR(INDEX(EFs!B:B,MATCH(P2348,EFs!A:A,0))*Dataset!Y2348/1000,0)</f>
        <v>3.1884591527100001</v>
      </c>
      <c r="AA2348">
        <v>32.915861</v>
      </c>
      <c r="AB2348">
        <v>-117.228675</v>
      </c>
      <c r="AC2348">
        <v>1</v>
      </c>
      <c r="AD2348" t="s">
        <v>18387</v>
      </c>
      <c r="AE2348">
        <v>10955</v>
      </c>
      <c r="AF2348" t="s">
        <v>19162</v>
      </c>
      <c r="AG2348" t="s">
        <v>18510</v>
      </c>
      <c r="AH2348">
        <v>300</v>
      </c>
      <c r="AI2348" t="s">
        <v>18389</v>
      </c>
      <c r="AJ2348" t="s">
        <v>18390</v>
      </c>
      <c r="AK2348" t="s">
        <v>18391</v>
      </c>
      <c r="AL2348">
        <v>92130</v>
      </c>
      <c r="AM2348" t="s">
        <v>18392</v>
      </c>
      <c r="AN2348" t="s">
        <v>18407</v>
      </c>
    </row>
    <row r="2349" spans="1:40" ht="43.2" x14ac:dyDescent="0.3">
      <c r="A2349" t="s">
        <v>11311</v>
      </c>
      <c r="B2349" s="2" t="s">
        <v>15</v>
      </c>
      <c r="C2349" s="3">
        <v>40841</v>
      </c>
      <c r="D2349" t="s">
        <v>193</v>
      </c>
      <c r="E2349" t="s">
        <v>2558</v>
      </c>
      <c r="F2349" t="s">
        <v>273</v>
      </c>
      <c r="G2349" t="s">
        <v>11312</v>
      </c>
      <c r="H2349" s="2" t="s">
        <v>511</v>
      </c>
      <c r="I2349" s="2" t="s">
        <v>75</v>
      </c>
      <c r="J2349" s="1" t="s">
        <v>11313</v>
      </c>
      <c r="K2349" s="1">
        <f t="shared" si="162"/>
        <v>1</v>
      </c>
      <c r="L2349" s="1">
        <f t="shared" si="162"/>
        <v>0</v>
      </c>
      <c r="M2349" s="1">
        <f t="shared" si="162"/>
        <v>0</v>
      </c>
      <c r="N2349" s="1">
        <f t="shared" si="162"/>
        <v>0</v>
      </c>
      <c r="O2349" s="1">
        <f t="shared" si="163"/>
        <v>1</v>
      </c>
      <c r="P2349" s="1" t="s">
        <v>18346</v>
      </c>
      <c r="Q2349" s="1">
        <v>150</v>
      </c>
      <c r="R2349" s="1">
        <v>237</v>
      </c>
      <c r="S2349" s="9">
        <f t="shared" si="165"/>
        <v>150</v>
      </c>
      <c r="T2349" s="8"/>
      <c r="U2349" s="8"/>
      <c r="V2349" s="8"/>
      <c r="W2349" s="8"/>
      <c r="X2349" s="8"/>
      <c r="Y2349" s="10">
        <f t="shared" si="164"/>
        <v>0</v>
      </c>
      <c r="Z2349" s="10">
        <f>IFERROR(INDEX(EFs!B:B,MATCH(P2349,EFs!A:A,0))*Dataset!Y2349/1000,0)</f>
        <v>0</v>
      </c>
      <c r="AA2349">
        <v>33.066414000000002</v>
      </c>
      <c r="AB2349">
        <v>-117.260957</v>
      </c>
      <c r="AC2349">
        <v>1</v>
      </c>
      <c r="AD2349" t="s">
        <v>18387</v>
      </c>
      <c r="AE2349">
        <v>1001</v>
      </c>
      <c r="AF2349" t="s">
        <v>19375</v>
      </c>
      <c r="AI2349" t="s">
        <v>18485</v>
      </c>
      <c r="AJ2349" t="s">
        <v>18390</v>
      </c>
      <c r="AK2349" t="s">
        <v>18391</v>
      </c>
      <c r="AL2349">
        <v>92024</v>
      </c>
      <c r="AM2349" t="s">
        <v>18392</v>
      </c>
      <c r="AN2349" t="s">
        <v>18393</v>
      </c>
    </row>
    <row r="2350" spans="1:40" ht="28.8" x14ac:dyDescent="0.3">
      <c r="A2350" t="s">
        <v>11314</v>
      </c>
      <c r="B2350" s="2" t="s">
        <v>15</v>
      </c>
      <c r="C2350" s="3">
        <v>40843</v>
      </c>
      <c r="D2350" t="s">
        <v>193</v>
      </c>
      <c r="E2350" t="s">
        <v>11315</v>
      </c>
      <c r="F2350" t="s">
        <v>11316</v>
      </c>
      <c r="G2350" t="s">
        <v>11317</v>
      </c>
      <c r="H2350" s="2" t="s">
        <v>897</v>
      </c>
      <c r="I2350" s="2" t="s">
        <v>75</v>
      </c>
      <c r="J2350" s="1" t="s">
        <v>11318</v>
      </c>
      <c r="K2350" s="1">
        <f t="shared" si="162"/>
        <v>1</v>
      </c>
      <c r="L2350" s="1">
        <f t="shared" si="162"/>
        <v>0</v>
      </c>
      <c r="M2350" s="1">
        <f t="shared" si="162"/>
        <v>0</v>
      </c>
      <c r="N2350" s="1">
        <f t="shared" si="162"/>
        <v>0</v>
      </c>
      <c r="O2350" s="1">
        <f t="shared" si="163"/>
        <v>1</v>
      </c>
      <c r="P2350" s="1" t="s">
        <v>18346</v>
      </c>
      <c r="Q2350" s="1" t="s">
        <v>18355</v>
      </c>
      <c r="R2350" s="1">
        <v>530</v>
      </c>
      <c r="S2350" s="9">
        <f t="shared" si="165"/>
        <v>395.221</v>
      </c>
      <c r="T2350" s="8"/>
      <c r="U2350" s="8"/>
      <c r="V2350" s="8"/>
      <c r="W2350" s="8"/>
      <c r="X2350" s="8"/>
      <c r="Y2350" s="10">
        <f t="shared" si="164"/>
        <v>0</v>
      </c>
      <c r="Z2350" s="10">
        <f>IFERROR(INDEX(EFs!B:B,MATCH(P2350,EFs!A:A,0))*Dataset!Y2350/1000,0)</f>
        <v>0</v>
      </c>
      <c r="AA2350">
        <v>32.967008999999997</v>
      </c>
      <c r="AB2350">
        <v>-117.26683199999999</v>
      </c>
      <c r="AC2350">
        <v>1</v>
      </c>
      <c r="AD2350" t="s">
        <v>18394</v>
      </c>
      <c r="AE2350">
        <v>201</v>
      </c>
      <c r="AF2350" t="s">
        <v>19376</v>
      </c>
      <c r="AI2350" t="s">
        <v>18534</v>
      </c>
      <c r="AJ2350" t="s">
        <v>18390</v>
      </c>
      <c r="AK2350" t="s">
        <v>18391</v>
      </c>
      <c r="AL2350">
        <v>92014</v>
      </c>
      <c r="AM2350" t="s">
        <v>18392</v>
      </c>
      <c r="AN2350" t="s">
        <v>18397</v>
      </c>
    </row>
    <row r="2351" spans="1:40" ht="43.2" x14ac:dyDescent="0.3">
      <c r="A2351" t="s">
        <v>11319</v>
      </c>
      <c r="B2351" s="2" t="s">
        <v>15</v>
      </c>
      <c r="C2351" s="3">
        <v>40848</v>
      </c>
      <c r="D2351" t="s">
        <v>193</v>
      </c>
      <c r="E2351" t="s">
        <v>11320</v>
      </c>
      <c r="F2351" t="s">
        <v>2274</v>
      </c>
      <c r="G2351" t="s">
        <v>11321</v>
      </c>
      <c r="H2351" s="2" t="s">
        <v>242</v>
      </c>
      <c r="I2351" s="2" t="s">
        <v>164</v>
      </c>
      <c r="J2351" s="1" t="s">
        <v>11322</v>
      </c>
      <c r="K2351" s="1">
        <f t="shared" si="162"/>
        <v>1</v>
      </c>
      <c r="L2351" s="1">
        <f t="shared" si="162"/>
        <v>0</v>
      </c>
      <c r="M2351" s="1">
        <f t="shared" si="162"/>
        <v>0</v>
      </c>
      <c r="N2351" s="1">
        <f t="shared" si="162"/>
        <v>0</v>
      </c>
      <c r="O2351" s="1">
        <f t="shared" si="163"/>
        <v>1</v>
      </c>
      <c r="P2351" s="1" t="s">
        <v>18346</v>
      </c>
      <c r="Q2351" s="1">
        <v>350</v>
      </c>
      <c r="R2351" s="1">
        <v>755</v>
      </c>
      <c r="S2351" s="9">
        <f t="shared" si="165"/>
        <v>350</v>
      </c>
      <c r="T2351" s="3">
        <v>44406</v>
      </c>
      <c r="U2351" s="8" t="s">
        <v>9313</v>
      </c>
      <c r="V2351" s="3">
        <v>44406</v>
      </c>
      <c r="W2351" s="8" t="s">
        <v>3051</v>
      </c>
      <c r="X2351" s="8">
        <v>14</v>
      </c>
      <c r="Y2351" s="10">
        <f t="shared" si="164"/>
        <v>4900</v>
      </c>
      <c r="Z2351" s="10">
        <f>IFERROR(INDEX(EFs!B:B,MATCH(P2351,EFs!A:A,0))*Dataset!Y2351/1000,0)</f>
        <v>4.4511253128999995</v>
      </c>
      <c r="AA2351">
        <v>33.392842000000002</v>
      </c>
      <c r="AB2351">
        <v>-117.189401</v>
      </c>
      <c r="AC2351">
        <v>0.74</v>
      </c>
      <c r="AD2351" t="s">
        <v>18429</v>
      </c>
      <c r="AE2351">
        <v>1366</v>
      </c>
      <c r="AF2351" t="s">
        <v>18878</v>
      </c>
      <c r="AI2351" t="s">
        <v>18435</v>
      </c>
      <c r="AJ2351" t="s">
        <v>18390</v>
      </c>
      <c r="AK2351" t="s">
        <v>18391</v>
      </c>
      <c r="AL2351">
        <v>92028</v>
      </c>
      <c r="AM2351" t="s">
        <v>18392</v>
      </c>
      <c r="AN2351" t="s">
        <v>18393</v>
      </c>
    </row>
    <row r="2352" spans="1:40" ht="43.2" x14ac:dyDescent="0.3">
      <c r="A2352" t="s">
        <v>11323</v>
      </c>
      <c r="B2352" s="2" t="s">
        <v>15</v>
      </c>
      <c r="C2352" s="3">
        <v>40849</v>
      </c>
      <c r="D2352" t="s">
        <v>193</v>
      </c>
      <c r="E2352" t="s">
        <v>11324</v>
      </c>
      <c r="F2352" t="s">
        <v>559</v>
      </c>
      <c r="G2352" t="s">
        <v>11325</v>
      </c>
      <c r="H2352" s="2" t="s">
        <v>115</v>
      </c>
      <c r="I2352" s="2" t="s">
        <v>46</v>
      </c>
      <c r="J2352" s="1" t="s">
        <v>11326</v>
      </c>
      <c r="K2352" s="1">
        <f t="shared" si="162"/>
        <v>1</v>
      </c>
      <c r="L2352" s="1">
        <f t="shared" si="162"/>
        <v>0</v>
      </c>
      <c r="M2352" s="1">
        <f t="shared" si="162"/>
        <v>0</v>
      </c>
      <c r="N2352" s="1">
        <f t="shared" si="162"/>
        <v>0</v>
      </c>
      <c r="O2352" s="1">
        <f t="shared" si="163"/>
        <v>1</v>
      </c>
      <c r="P2352" s="1" t="s">
        <v>18346</v>
      </c>
      <c r="Q2352" s="1">
        <v>100</v>
      </c>
      <c r="R2352" s="1">
        <v>250</v>
      </c>
      <c r="S2352" s="9">
        <f t="shared" si="165"/>
        <v>100</v>
      </c>
      <c r="T2352" s="3">
        <v>44561</v>
      </c>
      <c r="U2352" s="8" t="s">
        <v>11327</v>
      </c>
      <c r="V2352" s="3">
        <v>44693</v>
      </c>
      <c r="W2352" s="8" t="s">
        <v>11328</v>
      </c>
      <c r="X2352" s="8">
        <v>7.4</v>
      </c>
      <c r="Y2352" s="10">
        <f t="shared" si="164"/>
        <v>740</v>
      </c>
      <c r="Z2352" s="10">
        <f>IFERROR(INDEX(EFs!B:B,MATCH(P2352,EFs!A:A,0))*Dataset!Y2352/1000,0)</f>
        <v>0.67221076154000003</v>
      </c>
      <c r="AA2352">
        <v>32.793854000000003</v>
      </c>
      <c r="AB2352">
        <v>-117.19110000000001</v>
      </c>
      <c r="AC2352">
        <v>1</v>
      </c>
      <c r="AD2352" t="s">
        <v>18387</v>
      </c>
      <c r="AE2352">
        <v>2875</v>
      </c>
      <c r="AF2352" t="s">
        <v>19377</v>
      </c>
      <c r="AI2352" t="s">
        <v>18389</v>
      </c>
      <c r="AJ2352" t="s">
        <v>18390</v>
      </c>
      <c r="AK2352" t="s">
        <v>18391</v>
      </c>
      <c r="AL2352">
        <v>92110</v>
      </c>
      <c r="AM2352" t="s">
        <v>18392</v>
      </c>
      <c r="AN2352" t="s">
        <v>18393</v>
      </c>
    </row>
    <row r="2353" spans="1:40" ht="57.6" x14ac:dyDescent="0.3">
      <c r="A2353" t="s">
        <v>11329</v>
      </c>
      <c r="B2353" s="2" t="s">
        <v>15</v>
      </c>
      <c r="C2353" s="3">
        <v>40850</v>
      </c>
      <c r="D2353" t="s">
        <v>193</v>
      </c>
      <c r="E2353" t="s">
        <v>8730</v>
      </c>
      <c r="G2353" t="s">
        <v>8731</v>
      </c>
      <c r="H2353" s="2" t="s">
        <v>383</v>
      </c>
      <c r="I2353" s="2" t="s">
        <v>306</v>
      </c>
      <c r="J2353" s="1" t="s">
        <v>11330</v>
      </c>
      <c r="K2353" s="1">
        <f t="shared" si="162"/>
        <v>1</v>
      </c>
      <c r="L2353" s="1">
        <f t="shared" si="162"/>
        <v>0</v>
      </c>
      <c r="M2353" s="1">
        <f t="shared" si="162"/>
        <v>0</v>
      </c>
      <c r="N2353" s="1">
        <f t="shared" si="162"/>
        <v>0</v>
      </c>
      <c r="O2353" s="1">
        <f t="shared" si="163"/>
        <v>1</v>
      </c>
      <c r="P2353" s="1" t="s">
        <v>18346</v>
      </c>
      <c r="Q2353" s="1">
        <v>60</v>
      </c>
      <c r="R2353" s="1">
        <v>96</v>
      </c>
      <c r="S2353" s="9">
        <f t="shared" si="165"/>
        <v>60</v>
      </c>
      <c r="T2353" s="3">
        <v>44440</v>
      </c>
      <c r="U2353" s="8" t="s">
        <v>11331</v>
      </c>
      <c r="V2353" s="3">
        <v>44440</v>
      </c>
      <c r="W2353" s="8" t="s">
        <v>11332</v>
      </c>
      <c r="X2353" s="8">
        <v>11.7</v>
      </c>
      <c r="Y2353" s="10">
        <f t="shared" si="164"/>
        <v>702</v>
      </c>
      <c r="Z2353" s="10">
        <f>IFERROR(INDEX(EFs!B:B,MATCH(P2353,EFs!A:A,0))*Dataset!Y2353/1000,0)</f>
        <v>0.63769183054200007</v>
      </c>
      <c r="AA2353">
        <v>32.746076000000002</v>
      </c>
      <c r="AB2353">
        <v>-116.941033</v>
      </c>
      <c r="AC2353">
        <v>1</v>
      </c>
      <c r="AD2353" t="s">
        <v>18387</v>
      </c>
      <c r="AE2353">
        <v>900</v>
      </c>
      <c r="AF2353" t="s">
        <v>19231</v>
      </c>
      <c r="AI2353" t="s">
        <v>18449</v>
      </c>
      <c r="AJ2353" t="s">
        <v>18390</v>
      </c>
      <c r="AK2353" t="s">
        <v>18391</v>
      </c>
      <c r="AL2353">
        <v>92019</v>
      </c>
      <c r="AM2353" t="s">
        <v>18392</v>
      </c>
      <c r="AN2353" t="s">
        <v>18407</v>
      </c>
    </row>
    <row r="2354" spans="1:40" ht="28.8" x14ac:dyDescent="0.3">
      <c r="A2354" t="s">
        <v>11333</v>
      </c>
      <c r="B2354" s="2" t="s">
        <v>15</v>
      </c>
      <c r="C2354" s="3">
        <v>40855</v>
      </c>
      <c r="D2354" t="s">
        <v>193</v>
      </c>
      <c r="E2354" t="s">
        <v>11334</v>
      </c>
      <c r="F2354" t="s">
        <v>11335</v>
      </c>
      <c r="G2354" t="s">
        <v>11336</v>
      </c>
      <c r="H2354" s="2" t="s">
        <v>1013</v>
      </c>
      <c r="I2354" s="2" t="s">
        <v>236</v>
      </c>
      <c r="J2354" s="1" t="s">
        <v>11337</v>
      </c>
      <c r="K2354" s="1">
        <f t="shared" si="162"/>
        <v>1</v>
      </c>
      <c r="L2354" s="1">
        <f t="shared" si="162"/>
        <v>0</v>
      </c>
      <c r="M2354" s="1">
        <f t="shared" si="162"/>
        <v>0</v>
      </c>
      <c r="N2354" s="1">
        <f t="shared" si="162"/>
        <v>0</v>
      </c>
      <c r="O2354" s="1">
        <f t="shared" si="163"/>
        <v>1</v>
      </c>
      <c r="P2354" s="1" t="s">
        <v>18346</v>
      </c>
      <c r="Q2354" s="1" t="s">
        <v>18355</v>
      </c>
      <c r="R2354" s="1">
        <v>532</v>
      </c>
      <c r="S2354" s="9">
        <f t="shared" si="165"/>
        <v>396.7124</v>
      </c>
      <c r="T2354" s="8"/>
      <c r="U2354" s="8"/>
      <c r="V2354" s="8"/>
      <c r="W2354" s="8"/>
      <c r="X2354" s="8"/>
      <c r="Y2354" s="10">
        <f t="shared" si="164"/>
        <v>0</v>
      </c>
      <c r="Z2354" s="10">
        <f>IFERROR(INDEX(EFs!B:B,MATCH(P2354,EFs!A:A,0))*Dataset!Y2354/1000,0)</f>
        <v>0</v>
      </c>
      <c r="AA2354">
        <v>32.948963999999997</v>
      </c>
      <c r="AB2354">
        <v>-117.240596</v>
      </c>
      <c r="AC2354">
        <v>1</v>
      </c>
      <c r="AD2354" t="s">
        <v>18394</v>
      </c>
      <c r="AE2354">
        <v>12400</v>
      </c>
      <c r="AF2354" t="s">
        <v>19378</v>
      </c>
      <c r="AI2354" t="s">
        <v>18389</v>
      </c>
      <c r="AJ2354" t="s">
        <v>18390</v>
      </c>
      <c r="AK2354" t="s">
        <v>18391</v>
      </c>
      <c r="AL2354">
        <v>92130</v>
      </c>
      <c r="AM2354" t="s">
        <v>18392</v>
      </c>
      <c r="AN2354" t="s">
        <v>18397</v>
      </c>
    </row>
    <row r="2355" spans="1:40" ht="43.2" x14ac:dyDescent="0.3">
      <c r="A2355" t="s">
        <v>11338</v>
      </c>
      <c r="B2355" s="2" t="s">
        <v>15</v>
      </c>
      <c r="C2355" s="3">
        <v>40862</v>
      </c>
      <c r="D2355" t="s">
        <v>193</v>
      </c>
      <c r="E2355" t="s">
        <v>11339</v>
      </c>
      <c r="F2355" t="s">
        <v>11340</v>
      </c>
      <c r="G2355" t="s">
        <v>11341</v>
      </c>
      <c r="H2355" s="2" t="s">
        <v>52</v>
      </c>
      <c r="I2355" s="2" t="s">
        <v>53</v>
      </c>
      <c r="J2355" s="1" t="s">
        <v>11342</v>
      </c>
      <c r="K2355" s="1">
        <f t="shared" si="162"/>
        <v>0</v>
      </c>
      <c r="L2355" s="1">
        <f t="shared" si="162"/>
        <v>0</v>
      </c>
      <c r="M2355" s="1">
        <f t="shared" si="162"/>
        <v>0</v>
      </c>
      <c r="N2355" s="1">
        <f t="shared" si="162"/>
        <v>1</v>
      </c>
      <c r="O2355" s="1">
        <f t="shared" si="163"/>
        <v>1</v>
      </c>
      <c r="P2355" s="1" t="s">
        <v>18347</v>
      </c>
      <c r="Q2355" s="1">
        <v>39</v>
      </c>
      <c r="R2355" s="1">
        <v>665</v>
      </c>
      <c r="S2355" s="9">
        <f t="shared" si="165"/>
        <v>39</v>
      </c>
      <c r="T2355" s="8"/>
      <c r="U2355" s="8"/>
      <c r="V2355" s="8"/>
      <c r="W2355" s="8"/>
      <c r="X2355" s="8"/>
      <c r="Y2355" s="10">
        <f t="shared" si="164"/>
        <v>0</v>
      </c>
      <c r="Z2355" s="10">
        <f>IFERROR(INDEX(EFs!B:B,MATCH(P2355,EFs!A:A,0))*Dataset!Y2355/1000,0)</f>
        <v>0</v>
      </c>
      <c r="AA2355">
        <v>33.273339999999997</v>
      </c>
      <c r="AB2355">
        <v>-116.645084</v>
      </c>
      <c r="AC2355">
        <v>1</v>
      </c>
      <c r="AD2355" t="s">
        <v>18394</v>
      </c>
      <c r="AE2355">
        <v>31049</v>
      </c>
      <c r="AF2355" t="s">
        <v>18400</v>
      </c>
      <c r="AI2355" t="s">
        <v>18401</v>
      </c>
      <c r="AJ2355" t="s">
        <v>18390</v>
      </c>
      <c r="AK2355" t="s">
        <v>18391</v>
      </c>
      <c r="AL2355">
        <v>92086</v>
      </c>
      <c r="AM2355" t="s">
        <v>18392</v>
      </c>
      <c r="AN2355" t="s">
        <v>18397</v>
      </c>
    </row>
    <row r="2356" spans="1:40" ht="28.8" x14ac:dyDescent="0.3">
      <c r="A2356" t="s">
        <v>11343</v>
      </c>
      <c r="B2356" s="2" t="s">
        <v>15</v>
      </c>
      <c r="C2356" s="3">
        <v>40864</v>
      </c>
      <c r="D2356" t="s">
        <v>193</v>
      </c>
      <c r="E2356" t="s">
        <v>2643</v>
      </c>
      <c r="F2356" t="s">
        <v>4113</v>
      </c>
      <c r="G2356" t="s">
        <v>2644</v>
      </c>
      <c r="H2356" s="2" t="s">
        <v>1020</v>
      </c>
      <c r="I2356" s="2" t="s">
        <v>92</v>
      </c>
      <c r="J2356" s="1" t="s">
        <v>11344</v>
      </c>
      <c r="K2356" s="1">
        <f t="shared" si="162"/>
        <v>1</v>
      </c>
      <c r="L2356" s="1">
        <f t="shared" si="162"/>
        <v>0</v>
      </c>
      <c r="M2356" s="1">
        <f t="shared" si="162"/>
        <v>0</v>
      </c>
      <c r="N2356" s="1">
        <f t="shared" si="162"/>
        <v>0</v>
      </c>
      <c r="O2356" s="1">
        <f t="shared" si="163"/>
        <v>1</v>
      </c>
      <c r="P2356" s="1" t="s">
        <v>18346</v>
      </c>
      <c r="Q2356" s="1" t="s">
        <v>18355</v>
      </c>
      <c r="R2356" s="1">
        <v>80</v>
      </c>
      <c r="S2356" s="9">
        <f t="shared" si="165"/>
        <v>59.656000000000006</v>
      </c>
      <c r="T2356" s="3">
        <v>44435</v>
      </c>
      <c r="U2356" s="8" t="s">
        <v>9280</v>
      </c>
      <c r="V2356" s="3">
        <v>44749</v>
      </c>
      <c r="W2356" s="8" t="s">
        <v>11345</v>
      </c>
      <c r="X2356" s="8">
        <v>5.6</v>
      </c>
      <c r="Y2356" s="10">
        <f t="shared" si="164"/>
        <v>334.0736</v>
      </c>
      <c r="Z2356" s="10">
        <f>IFERROR(INDEX(EFs!B:B,MATCH(P2356,EFs!A:A,0))*Dataset!Y2356/1000,0)</f>
        <v>0.30347009333298558</v>
      </c>
      <c r="AA2356">
        <v>32.699235000000002</v>
      </c>
      <c r="AB2356">
        <v>-117.209642</v>
      </c>
      <c r="AC2356">
        <v>1</v>
      </c>
      <c r="AD2356" t="s">
        <v>18422</v>
      </c>
      <c r="AI2356" t="s">
        <v>18458</v>
      </c>
      <c r="AJ2356" t="s">
        <v>18390</v>
      </c>
      <c r="AK2356" t="s">
        <v>18391</v>
      </c>
      <c r="AL2356">
        <v>92118</v>
      </c>
      <c r="AM2356" t="s">
        <v>18392</v>
      </c>
      <c r="AN2356" t="s">
        <v>18397</v>
      </c>
    </row>
    <row r="2357" spans="1:40" ht="43.2" x14ac:dyDescent="0.3">
      <c r="A2357" t="s">
        <v>11346</v>
      </c>
      <c r="B2357" s="2" t="s">
        <v>15</v>
      </c>
      <c r="C2357" s="3">
        <v>40865</v>
      </c>
      <c r="D2357" t="s">
        <v>193</v>
      </c>
      <c r="E2357" t="s">
        <v>264</v>
      </c>
      <c r="F2357" t="s">
        <v>265</v>
      </c>
      <c r="G2357" t="s">
        <v>11347</v>
      </c>
      <c r="H2357" s="2" t="s">
        <v>1489</v>
      </c>
      <c r="I2357" s="2" t="s">
        <v>164</v>
      </c>
      <c r="J2357" s="1" t="s">
        <v>11348</v>
      </c>
      <c r="K2357" s="1">
        <f t="shared" si="162"/>
        <v>1</v>
      </c>
      <c r="L2357" s="1">
        <f t="shared" si="162"/>
        <v>0</v>
      </c>
      <c r="M2357" s="1">
        <f t="shared" si="162"/>
        <v>0</v>
      </c>
      <c r="N2357" s="1">
        <f t="shared" si="162"/>
        <v>0</v>
      </c>
      <c r="O2357" s="1">
        <f t="shared" si="163"/>
        <v>1</v>
      </c>
      <c r="P2357" s="1" t="s">
        <v>18346</v>
      </c>
      <c r="Q2357" s="1">
        <v>175</v>
      </c>
      <c r="R2357" s="1">
        <v>364</v>
      </c>
      <c r="S2357" s="9">
        <f t="shared" si="165"/>
        <v>175</v>
      </c>
      <c r="T2357" s="8"/>
      <c r="U2357" s="8"/>
      <c r="V2357" s="8"/>
      <c r="W2357" s="8"/>
      <c r="X2357" s="8"/>
      <c r="Y2357" s="10">
        <f t="shared" si="164"/>
        <v>0</v>
      </c>
      <c r="Z2357" s="10">
        <f>IFERROR(INDEX(EFs!B:B,MATCH(P2357,EFs!A:A,0))*Dataset!Y2357/1000,0)</f>
        <v>0</v>
      </c>
      <c r="AA2357">
        <v>33.267969999999998</v>
      </c>
      <c r="AB2357">
        <v>-117.234073</v>
      </c>
      <c r="AC2357">
        <v>1</v>
      </c>
      <c r="AD2357" t="s">
        <v>18387</v>
      </c>
      <c r="AE2357">
        <v>30516</v>
      </c>
      <c r="AF2357" t="s">
        <v>18592</v>
      </c>
      <c r="AI2357" t="s">
        <v>18588</v>
      </c>
      <c r="AJ2357" t="s">
        <v>18390</v>
      </c>
      <c r="AK2357" t="s">
        <v>18391</v>
      </c>
      <c r="AL2357">
        <v>92003</v>
      </c>
      <c r="AM2357" t="s">
        <v>18392</v>
      </c>
      <c r="AN2357" t="s">
        <v>18393</v>
      </c>
    </row>
    <row r="2358" spans="1:40" ht="28.8" x14ac:dyDescent="0.3">
      <c r="A2358" t="s">
        <v>11349</v>
      </c>
      <c r="B2358" s="2" t="s">
        <v>15</v>
      </c>
      <c r="C2358" s="3">
        <v>40868</v>
      </c>
      <c r="D2358" t="s">
        <v>193</v>
      </c>
      <c r="E2358" t="s">
        <v>4760</v>
      </c>
      <c r="F2358" t="s">
        <v>4761</v>
      </c>
      <c r="G2358" t="s">
        <v>4762</v>
      </c>
      <c r="H2358" s="2" t="s">
        <v>4763</v>
      </c>
      <c r="I2358" s="2" t="s">
        <v>20</v>
      </c>
      <c r="J2358" s="1" t="s">
        <v>11350</v>
      </c>
      <c r="K2358" s="1">
        <f t="shared" si="162"/>
        <v>1</v>
      </c>
      <c r="L2358" s="1">
        <f t="shared" si="162"/>
        <v>0</v>
      </c>
      <c r="M2358" s="1">
        <f t="shared" si="162"/>
        <v>0</v>
      </c>
      <c r="N2358" s="1">
        <f t="shared" si="162"/>
        <v>0</v>
      </c>
      <c r="O2358" s="1">
        <f t="shared" si="163"/>
        <v>1</v>
      </c>
      <c r="P2358" s="1" t="s">
        <v>18346</v>
      </c>
      <c r="Q2358" s="1" t="s">
        <v>18355</v>
      </c>
      <c r="R2358" s="1">
        <v>550</v>
      </c>
      <c r="S2358" s="9">
        <f t="shared" si="165"/>
        <v>410.13499999999999</v>
      </c>
      <c r="T2358" s="8"/>
      <c r="U2358" s="8"/>
      <c r="V2358" s="8"/>
      <c r="W2358" s="8"/>
      <c r="X2358" s="8"/>
      <c r="Y2358" s="10">
        <f t="shared" si="164"/>
        <v>0</v>
      </c>
      <c r="Z2358" s="10">
        <f>IFERROR(INDEX(EFs!B:B,MATCH(P2358,EFs!A:A,0))*Dataset!Y2358/1000,0)</f>
        <v>0</v>
      </c>
      <c r="AA2358">
        <v>32.724102999999999</v>
      </c>
      <c r="AB2358">
        <v>-117.170912</v>
      </c>
      <c r="AC2358">
        <v>1</v>
      </c>
      <c r="AD2358" t="s">
        <v>18422</v>
      </c>
      <c r="AI2358" t="s">
        <v>18389</v>
      </c>
      <c r="AJ2358" t="s">
        <v>18390</v>
      </c>
      <c r="AK2358" t="s">
        <v>18391</v>
      </c>
      <c r="AL2358">
        <v>92101</v>
      </c>
      <c r="AM2358" t="s">
        <v>18392</v>
      </c>
      <c r="AN2358" t="s">
        <v>18397</v>
      </c>
    </row>
    <row r="2359" spans="1:40" ht="43.2" x14ac:dyDescent="0.3">
      <c r="A2359" t="s">
        <v>11351</v>
      </c>
      <c r="B2359" s="2" t="s">
        <v>15</v>
      </c>
      <c r="C2359" s="3">
        <v>40869</v>
      </c>
      <c r="D2359" t="s">
        <v>193</v>
      </c>
      <c r="E2359" t="s">
        <v>3816</v>
      </c>
      <c r="F2359" t="s">
        <v>36</v>
      </c>
      <c r="G2359" t="s">
        <v>3817</v>
      </c>
      <c r="H2359" s="2" t="s">
        <v>320</v>
      </c>
      <c r="I2359" s="2" t="s">
        <v>46</v>
      </c>
      <c r="J2359" s="1" t="s">
        <v>11352</v>
      </c>
      <c r="K2359" s="1">
        <f t="shared" si="162"/>
        <v>1</v>
      </c>
      <c r="L2359" s="1">
        <f t="shared" si="162"/>
        <v>0</v>
      </c>
      <c r="M2359" s="1">
        <f t="shared" si="162"/>
        <v>0</v>
      </c>
      <c r="N2359" s="1">
        <f t="shared" si="162"/>
        <v>0</v>
      </c>
      <c r="O2359" s="1">
        <f t="shared" si="163"/>
        <v>1</v>
      </c>
      <c r="P2359" s="1" t="s">
        <v>18346</v>
      </c>
      <c r="Q2359" s="1">
        <v>155</v>
      </c>
      <c r="R2359" s="1">
        <v>237</v>
      </c>
      <c r="S2359" s="9">
        <f t="shared" si="165"/>
        <v>155</v>
      </c>
      <c r="T2359" s="3">
        <v>44369</v>
      </c>
      <c r="U2359" s="8" t="s">
        <v>11353</v>
      </c>
      <c r="V2359" s="3">
        <v>44767</v>
      </c>
      <c r="W2359" s="8" t="s">
        <v>3908</v>
      </c>
      <c r="X2359" s="8">
        <v>12</v>
      </c>
      <c r="Y2359" s="10">
        <f t="shared" si="164"/>
        <v>1860</v>
      </c>
      <c r="Z2359" s="10">
        <f>IFERROR(INDEX(EFs!B:B,MATCH(P2359,EFs!A:A,0))*Dataset!Y2359/1000,0)</f>
        <v>1.6896108330599999</v>
      </c>
      <c r="AA2359">
        <v>32.875765999999999</v>
      </c>
      <c r="AB2359">
        <v>-117.239553</v>
      </c>
      <c r="AC2359">
        <v>0.9</v>
      </c>
      <c r="AD2359" t="s">
        <v>18387</v>
      </c>
      <c r="AE2359">
        <v>9500</v>
      </c>
      <c r="AF2359" t="s">
        <v>18451</v>
      </c>
      <c r="AG2359" t="s">
        <v>18831</v>
      </c>
      <c r="AH2359">
        <v>89</v>
      </c>
      <c r="AI2359" t="s">
        <v>18428</v>
      </c>
      <c r="AJ2359" t="s">
        <v>18390</v>
      </c>
      <c r="AK2359" t="s">
        <v>18391</v>
      </c>
      <c r="AL2359">
        <v>92093</v>
      </c>
      <c r="AM2359" t="s">
        <v>18392</v>
      </c>
      <c r="AN2359" t="s">
        <v>18393</v>
      </c>
    </row>
    <row r="2360" spans="1:40" ht="43.2" x14ac:dyDescent="0.3">
      <c r="A2360" t="s">
        <v>11354</v>
      </c>
      <c r="B2360" s="2" t="s">
        <v>15</v>
      </c>
      <c r="C2360" s="3">
        <v>40877</v>
      </c>
      <c r="D2360" t="s">
        <v>193</v>
      </c>
      <c r="E2360" t="s">
        <v>9035</v>
      </c>
      <c r="F2360" t="s">
        <v>559</v>
      </c>
      <c r="G2360" t="s">
        <v>11355</v>
      </c>
      <c r="H2360" s="2" t="s">
        <v>2472</v>
      </c>
      <c r="I2360" s="2" t="s">
        <v>328</v>
      </c>
      <c r="J2360" s="1" t="s">
        <v>11356</v>
      </c>
      <c r="K2360" s="1">
        <f t="shared" si="162"/>
        <v>1</v>
      </c>
      <c r="L2360" s="1">
        <f t="shared" si="162"/>
        <v>0</v>
      </c>
      <c r="M2360" s="1">
        <f t="shared" si="162"/>
        <v>0</v>
      </c>
      <c r="N2360" s="1">
        <f t="shared" si="162"/>
        <v>0</v>
      </c>
      <c r="O2360" s="1">
        <f t="shared" si="163"/>
        <v>1</v>
      </c>
      <c r="P2360" s="1" t="s">
        <v>18346</v>
      </c>
      <c r="Q2360" s="1">
        <v>200</v>
      </c>
      <c r="R2360" s="1">
        <v>315</v>
      </c>
      <c r="S2360" s="9">
        <f t="shared" si="165"/>
        <v>200</v>
      </c>
      <c r="T2360" s="3">
        <v>44664</v>
      </c>
      <c r="U2360" s="8" t="s">
        <v>11357</v>
      </c>
      <c r="V2360" s="3">
        <v>44664</v>
      </c>
      <c r="W2360" s="8" t="s">
        <v>11358</v>
      </c>
      <c r="X2360" s="8">
        <v>3.8</v>
      </c>
      <c r="Y2360" s="10">
        <f t="shared" si="164"/>
        <v>760</v>
      </c>
      <c r="Z2360" s="10">
        <f>IFERROR(INDEX(EFs!B:B,MATCH(P2360,EFs!A:A,0))*Dataset!Y2360/1000,0)</f>
        <v>0.69037861996000005</v>
      </c>
      <c r="AA2360">
        <v>32.598908000000002</v>
      </c>
      <c r="AB2360">
        <v>-116.469099</v>
      </c>
      <c r="AC2360">
        <v>1</v>
      </c>
      <c r="AD2360" t="s">
        <v>18394</v>
      </c>
      <c r="AE2360">
        <v>3</v>
      </c>
      <c r="AF2360" t="s">
        <v>18964</v>
      </c>
      <c r="AI2360" t="s">
        <v>18643</v>
      </c>
      <c r="AJ2360" t="s">
        <v>18390</v>
      </c>
      <c r="AK2360" t="s">
        <v>18391</v>
      </c>
      <c r="AL2360">
        <v>91906</v>
      </c>
      <c r="AM2360" t="s">
        <v>18392</v>
      </c>
      <c r="AN2360" t="s">
        <v>18397</v>
      </c>
    </row>
    <row r="2361" spans="1:40" ht="43.2" x14ac:dyDescent="0.3">
      <c r="A2361" t="s">
        <v>11359</v>
      </c>
      <c r="B2361" s="2" t="s">
        <v>15</v>
      </c>
      <c r="C2361" s="3">
        <v>40884</v>
      </c>
      <c r="D2361" t="s">
        <v>193</v>
      </c>
      <c r="E2361" t="s">
        <v>4872</v>
      </c>
      <c r="F2361" t="s">
        <v>11360</v>
      </c>
      <c r="G2361" t="s">
        <v>4874</v>
      </c>
      <c r="H2361" s="2" t="s">
        <v>201</v>
      </c>
      <c r="I2361" s="2" t="s">
        <v>46</v>
      </c>
      <c r="J2361" s="1" t="s">
        <v>11361</v>
      </c>
      <c r="K2361" s="1">
        <f t="shared" si="162"/>
        <v>1</v>
      </c>
      <c r="L2361" s="1">
        <f t="shared" si="162"/>
        <v>0</v>
      </c>
      <c r="M2361" s="1">
        <f t="shared" si="162"/>
        <v>0</v>
      </c>
      <c r="N2361" s="1">
        <f t="shared" si="162"/>
        <v>0</v>
      </c>
      <c r="O2361" s="1">
        <f t="shared" si="163"/>
        <v>1</v>
      </c>
      <c r="P2361" s="1" t="s">
        <v>18346</v>
      </c>
      <c r="Q2361" s="1">
        <v>500</v>
      </c>
      <c r="R2361" s="1">
        <v>2206</v>
      </c>
      <c r="S2361" s="9">
        <f t="shared" si="165"/>
        <v>500</v>
      </c>
      <c r="T2361" s="3">
        <v>44700</v>
      </c>
      <c r="U2361" s="8" t="s">
        <v>10955</v>
      </c>
      <c r="V2361" s="3">
        <v>44700</v>
      </c>
      <c r="W2361" s="8" t="s">
        <v>1874</v>
      </c>
      <c r="X2361" s="8">
        <v>5.5</v>
      </c>
      <c r="Y2361" s="10">
        <f t="shared" si="164"/>
        <v>2750</v>
      </c>
      <c r="Z2361" s="10">
        <f>IFERROR(INDEX(EFs!B:B,MATCH(P2361,EFs!A:A,0))*Dataset!Y2361/1000,0)</f>
        <v>2.4980805327500004</v>
      </c>
      <c r="AA2361">
        <v>32.887096999999997</v>
      </c>
      <c r="AB2361">
        <v>-117.245762</v>
      </c>
      <c r="AC2361">
        <v>1</v>
      </c>
      <c r="AD2361" t="s">
        <v>18387</v>
      </c>
      <c r="AE2361">
        <v>10010</v>
      </c>
      <c r="AF2361" t="s">
        <v>18937</v>
      </c>
      <c r="AI2361" t="s">
        <v>18428</v>
      </c>
      <c r="AJ2361" t="s">
        <v>18390</v>
      </c>
      <c r="AK2361" t="s">
        <v>18391</v>
      </c>
      <c r="AL2361">
        <v>92037</v>
      </c>
      <c r="AM2361" t="s">
        <v>18392</v>
      </c>
      <c r="AN2361" t="s">
        <v>18393</v>
      </c>
    </row>
    <row r="2362" spans="1:40" ht="43.2" x14ac:dyDescent="0.3">
      <c r="A2362" t="s">
        <v>11362</v>
      </c>
      <c r="B2362" s="2" t="s">
        <v>15</v>
      </c>
      <c r="C2362" s="3">
        <v>40890</v>
      </c>
      <c r="D2362" t="s">
        <v>193</v>
      </c>
      <c r="E2362" t="s">
        <v>2426</v>
      </c>
      <c r="F2362" t="s">
        <v>11363</v>
      </c>
      <c r="G2362" t="s">
        <v>11364</v>
      </c>
      <c r="H2362" s="2" t="s">
        <v>106</v>
      </c>
      <c r="I2362" s="2" t="s">
        <v>107</v>
      </c>
      <c r="J2362" s="1" t="s">
        <v>11365</v>
      </c>
      <c r="K2362" s="1">
        <f t="shared" si="162"/>
        <v>1</v>
      </c>
      <c r="L2362" s="1">
        <f t="shared" si="162"/>
        <v>0</v>
      </c>
      <c r="M2362" s="1">
        <f t="shared" si="162"/>
        <v>0</v>
      </c>
      <c r="N2362" s="1">
        <f t="shared" si="162"/>
        <v>0</v>
      </c>
      <c r="O2362" s="1">
        <f t="shared" si="163"/>
        <v>1</v>
      </c>
      <c r="P2362" s="1" t="s">
        <v>18346</v>
      </c>
      <c r="Q2362" s="1">
        <v>300</v>
      </c>
      <c r="R2362" s="1">
        <v>490</v>
      </c>
      <c r="S2362" s="9">
        <f t="shared" si="165"/>
        <v>300</v>
      </c>
      <c r="T2362" s="3">
        <v>44440</v>
      </c>
      <c r="U2362" s="8" t="s">
        <v>5268</v>
      </c>
      <c r="V2362" s="3">
        <v>44440</v>
      </c>
      <c r="W2362" s="8" t="s">
        <v>11366</v>
      </c>
      <c r="X2362" s="8">
        <v>3.6</v>
      </c>
      <c r="Y2362" s="10">
        <f t="shared" si="164"/>
        <v>1080</v>
      </c>
      <c r="Z2362" s="10">
        <f>IFERROR(INDEX(EFs!B:B,MATCH(P2362,EFs!A:A,0))*Dataset!Y2362/1000,0)</f>
        <v>0.98106435468000008</v>
      </c>
      <c r="AA2362">
        <v>32.786386999999998</v>
      </c>
      <c r="AB2362">
        <v>-117.159262</v>
      </c>
      <c r="AC2362">
        <v>1</v>
      </c>
      <c r="AD2362" t="s">
        <v>18387</v>
      </c>
      <c r="AE2362">
        <v>2351</v>
      </c>
      <c r="AF2362" t="s">
        <v>19379</v>
      </c>
      <c r="AI2362" t="s">
        <v>18389</v>
      </c>
      <c r="AJ2362" t="s">
        <v>18390</v>
      </c>
      <c r="AK2362" t="s">
        <v>18391</v>
      </c>
      <c r="AL2362">
        <v>92123</v>
      </c>
      <c r="AM2362" t="s">
        <v>18392</v>
      </c>
      <c r="AN2362" t="s">
        <v>18407</v>
      </c>
    </row>
    <row r="2363" spans="1:40" ht="43.2" x14ac:dyDescent="0.3">
      <c r="A2363" t="s">
        <v>11367</v>
      </c>
      <c r="B2363" s="2" t="s">
        <v>15</v>
      </c>
      <c r="C2363" s="3">
        <v>40892</v>
      </c>
      <c r="D2363" t="s">
        <v>193</v>
      </c>
      <c r="E2363" t="s">
        <v>11368</v>
      </c>
      <c r="F2363" t="s">
        <v>639</v>
      </c>
      <c r="G2363" t="s">
        <v>11369</v>
      </c>
      <c r="H2363" s="2" t="s">
        <v>465</v>
      </c>
      <c r="I2363" s="2" t="s">
        <v>98</v>
      </c>
      <c r="J2363" s="1" t="s">
        <v>11370</v>
      </c>
      <c r="K2363" s="1">
        <f t="shared" si="162"/>
        <v>1</v>
      </c>
      <c r="L2363" s="1">
        <f t="shared" si="162"/>
        <v>0</v>
      </c>
      <c r="M2363" s="1">
        <f t="shared" si="162"/>
        <v>0</v>
      </c>
      <c r="N2363" s="1">
        <f t="shared" si="162"/>
        <v>0</v>
      </c>
      <c r="O2363" s="1">
        <f t="shared" si="163"/>
        <v>1</v>
      </c>
      <c r="P2363" s="1" t="s">
        <v>18346</v>
      </c>
      <c r="Q2363" s="1">
        <v>250</v>
      </c>
      <c r="R2363" s="1">
        <v>385</v>
      </c>
      <c r="S2363" s="9">
        <f t="shared" si="165"/>
        <v>250</v>
      </c>
      <c r="T2363" s="3">
        <v>44357</v>
      </c>
      <c r="U2363" s="8" t="s">
        <v>11371</v>
      </c>
      <c r="V2363" s="3">
        <v>44357</v>
      </c>
      <c r="W2363" s="8" t="s">
        <v>10498</v>
      </c>
      <c r="X2363" s="8">
        <v>8.6</v>
      </c>
      <c r="Y2363" s="10">
        <f t="shared" si="164"/>
        <v>2150</v>
      </c>
      <c r="Z2363" s="10">
        <f>IFERROR(INDEX(EFs!B:B,MATCH(P2363,EFs!A:A,0))*Dataset!Y2363/1000,0)</f>
        <v>1.9530447801499999</v>
      </c>
      <c r="AA2363">
        <v>33.218130000000002</v>
      </c>
      <c r="AB2363">
        <v>-117.342439</v>
      </c>
      <c r="AC2363">
        <v>1</v>
      </c>
      <c r="AD2363" t="s">
        <v>18387</v>
      </c>
      <c r="AE2363">
        <v>3350</v>
      </c>
      <c r="AF2363" t="s">
        <v>18487</v>
      </c>
      <c r="AI2363" t="s">
        <v>18410</v>
      </c>
      <c r="AJ2363" t="s">
        <v>18390</v>
      </c>
      <c r="AK2363" t="s">
        <v>18391</v>
      </c>
      <c r="AL2363">
        <v>92058</v>
      </c>
      <c r="AM2363" t="s">
        <v>18392</v>
      </c>
      <c r="AN2363" t="s">
        <v>18393</v>
      </c>
    </row>
    <row r="2364" spans="1:40" ht="43.2" x14ac:dyDescent="0.3">
      <c r="A2364" t="s">
        <v>11372</v>
      </c>
      <c r="B2364" s="2" t="s">
        <v>15</v>
      </c>
      <c r="C2364" s="3">
        <v>40893</v>
      </c>
      <c r="D2364" t="s">
        <v>193</v>
      </c>
      <c r="E2364" t="s">
        <v>11373</v>
      </c>
      <c r="F2364" t="s">
        <v>11374</v>
      </c>
      <c r="G2364" t="s">
        <v>11375</v>
      </c>
      <c r="H2364" s="2" t="s">
        <v>91</v>
      </c>
      <c r="I2364" s="2" t="s">
        <v>92</v>
      </c>
      <c r="J2364" s="1" t="s">
        <v>11376</v>
      </c>
      <c r="K2364" s="1">
        <f t="shared" si="162"/>
        <v>1</v>
      </c>
      <c r="L2364" s="1">
        <f t="shared" si="162"/>
        <v>0</v>
      </c>
      <c r="M2364" s="1">
        <f t="shared" si="162"/>
        <v>0</v>
      </c>
      <c r="N2364" s="1">
        <f t="shared" si="162"/>
        <v>0</v>
      </c>
      <c r="O2364" s="1">
        <f t="shared" si="163"/>
        <v>1</v>
      </c>
      <c r="P2364" s="1" t="s">
        <v>18346</v>
      </c>
      <c r="Q2364" s="1">
        <v>279</v>
      </c>
      <c r="R2364" s="1">
        <v>374</v>
      </c>
      <c r="S2364" s="9">
        <f t="shared" si="165"/>
        <v>279</v>
      </c>
      <c r="T2364" s="3">
        <v>44644</v>
      </c>
      <c r="U2364" s="8" t="s">
        <v>11377</v>
      </c>
      <c r="V2364" s="3">
        <v>44644</v>
      </c>
      <c r="W2364" s="8" t="s">
        <v>11378</v>
      </c>
      <c r="X2364" s="8">
        <v>8.6</v>
      </c>
      <c r="Y2364" s="10">
        <f t="shared" si="164"/>
        <v>2399.4</v>
      </c>
      <c r="Z2364" s="10">
        <f>IFERROR(INDEX(EFs!B:B,MATCH(P2364,EFs!A:A,0))*Dataset!Y2364/1000,0)</f>
        <v>2.1795979746473999</v>
      </c>
      <c r="AA2364">
        <v>32.724102999999999</v>
      </c>
      <c r="AB2364">
        <v>-117.170912</v>
      </c>
      <c r="AC2364">
        <v>0.5</v>
      </c>
      <c r="AD2364" t="s">
        <v>18422</v>
      </c>
      <c r="AI2364" t="s">
        <v>18389</v>
      </c>
      <c r="AJ2364" t="s">
        <v>18390</v>
      </c>
      <c r="AK2364" t="s">
        <v>18391</v>
      </c>
      <c r="AL2364">
        <v>92101</v>
      </c>
      <c r="AM2364" t="s">
        <v>18392</v>
      </c>
      <c r="AN2364" t="s">
        <v>18397</v>
      </c>
    </row>
    <row r="2365" spans="1:40" ht="43.2" x14ac:dyDescent="0.3">
      <c r="A2365" t="s">
        <v>11379</v>
      </c>
      <c r="B2365" s="2" t="s">
        <v>15</v>
      </c>
      <c r="C2365" s="3">
        <v>40896</v>
      </c>
      <c r="D2365" t="s">
        <v>16</v>
      </c>
      <c r="E2365" t="s">
        <v>6279</v>
      </c>
      <c r="G2365" t="s">
        <v>11380</v>
      </c>
      <c r="H2365" s="2" t="s">
        <v>283</v>
      </c>
      <c r="I2365" s="2" t="s">
        <v>46</v>
      </c>
      <c r="J2365" s="1" t="s">
        <v>11381</v>
      </c>
      <c r="K2365" s="1">
        <f t="shared" si="162"/>
        <v>0</v>
      </c>
      <c r="L2365" s="1">
        <f t="shared" si="162"/>
        <v>0</v>
      </c>
      <c r="M2365" s="1">
        <f t="shared" si="162"/>
        <v>0</v>
      </c>
      <c r="N2365" s="1">
        <f t="shared" si="162"/>
        <v>1</v>
      </c>
      <c r="O2365" s="1">
        <f t="shared" si="163"/>
        <v>1</v>
      </c>
      <c r="P2365" s="1" t="s">
        <v>18347</v>
      </c>
      <c r="Q2365" s="1">
        <v>32</v>
      </c>
      <c r="R2365" s="1">
        <v>54</v>
      </c>
      <c r="S2365" s="9">
        <f t="shared" si="165"/>
        <v>32</v>
      </c>
      <c r="T2365" s="3">
        <v>44518</v>
      </c>
      <c r="U2365" s="8" t="s">
        <v>11382</v>
      </c>
      <c r="V2365" s="3">
        <v>44518</v>
      </c>
      <c r="W2365" s="8" t="s">
        <v>11383</v>
      </c>
      <c r="X2365" s="8">
        <v>6</v>
      </c>
      <c r="Y2365" s="10">
        <f t="shared" si="164"/>
        <v>192</v>
      </c>
      <c r="Z2365" s="10">
        <f>IFERROR(INDEX(EFs!B:B,MATCH(P2365,EFs!A:A,0))*Dataset!Y2365/1000,0)</f>
        <v>0.15818879999999999</v>
      </c>
      <c r="AA2365">
        <v>33.683464999999998</v>
      </c>
      <c r="AB2365">
        <v>-117.798744</v>
      </c>
      <c r="AC2365">
        <v>0.9</v>
      </c>
      <c r="AD2365" t="s">
        <v>18408</v>
      </c>
      <c r="AF2365" t="s">
        <v>19380</v>
      </c>
      <c r="AI2365" t="s">
        <v>19381</v>
      </c>
      <c r="AJ2365" t="s">
        <v>18390</v>
      </c>
      <c r="AK2365" t="s">
        <v>18767</v>
      </c>
      <c r="AL2365">
        <v>92604</v>
      </c>
      <c r="AM2365" t="s">
        <v>18392</v>
      </c>
      <c r="AN2365" t="s">
        <v>18397</v>
      </c>
    </row>
    <row r="2366" spans="1:40" ht="43.2" x14ac:dyDescent="0.3">
      <c r="A2366" t="s">
        <v>11384</v>
      </c>
      <c r="B2366" s="2" t="s">
        <v>15</v>
      </c>
      <c r="C2366" s="3">
        <v>40899</v>
      </c>
      <c r="D2366" t="s">
        <v>193</v>
      </c>
      <c r="E2366" t="s">
        <v>11385</v>
      </c>
      <c r="F2366" t="s">
        <v>11386</v>
      </c>
      <c r="G2366" t="s">
        <v>11387</v>
      </c>
      <c r="H2366" s="2" t="s">
        <v>754</v>
      </c>
      <c r="I2366" s="2" t="s">
        <v>139</v>
      </c>
      <c r="J2366" s="1" t="s">
        <v>11388</v>
      </c>
      <c r="K2366" s="1">
        <f t="shared" si="162"/>
        <v>1</v>
      </c>
      <c r="L2366" s="1">
        <f t="shared" si="162"/>
        <v>0</v>
      </c>
      <c r="M2366" s="1">
        <f t="shared" si="162"/>
        <v>0</v>
      </c>
      <c r="N2366" s="1">
        <f t="shared" si="162"/>
        <v>0</v>
      </c>
      <c r="O2366" s="1">
        <f t="shared" si="163"/>
        <v>1</v>
      </c>
      <c r="P2366" s="1" t="s">
        <v>18346</v>
      </c>
      <c r="Q2366" s="1">
        <v>100</v>
      </c>
      <c r="R2366" s="1">
        <v>158</v>
      </c>
      <c r="S2366" s="9">
        <f t="shared" si="165"/>
        <v>100</v>
      </c>
      <c r="T2366" s="8"/>
      <c r="U2366" s="8"/>
      <c r="V2366" s="8"/>
      <c r="W2366" s="8"/>
      <c r="X2366" s="8"/>
      <c r="Y2366" s="10">
        <f t="shared" si="164"/>
        <v>0</v>
      </c>
      <c r="Z2366" s="10">
        <f>IFERROR(INDEX(EFs!B:B,MATCH(P2366,EFs!A:A,0))*Dataset!Y2366/1000,0)</f>
        <v>0</v>
      </c>
      <c r="AA2366">
        <v>32.864336000000002</v>
      </c>
      <c r="AB2366">
        <v>-117.20082600000001</v>
      </c>
      <c r="AC2366">
        <v>1</v>
      </c>
      <c r="AD2366" t="s">
        <v>18394</v>
      </c>
      <c r="AE2366">
        <v>5795</v>
      </c>
      <c r="AF2366" t="s">
        <v>18936</v>
      </c>
      <c r="AI2366" t="s">
        <v>18389</v>
      </c>
      <c r="AJ2366" t="s">
        <v>18390</v>
      </c>
      <c r="AK2366" t="s">
        <v>18391</v>
      </c>
      <c r="AL2366">
        <v>92122</v>
      </c>
      <c r="AM2366" t="s">
        <v>18392</v>
      </c>
      <c r="AN2366" t="s">
        <v>18397</v>
      </c>
    </row>
    <row r="2367" spans="1:40" ht="43.2" x14ac:dyDescent="0.3">
      <c r="A2367" t="s">
        <v>11389</v>
      </c>
      <c r="B2367" s="2" t="s">
        <v>15</v>
      </c>
      <c r="C2367" s="3">
        <v>40899</v>
      </c>
      <c r="D2367" t="s">
        <v>193</v>
      </c>
      <c r="E2367" t="s">
        <v>11385</v>
      </c>
      <c r="F2367" t="s">
        <v>11386</v>
      </c>
      <c r="G2367" t="s">
        <v>11387</v>
      </c>
      <c r="H2367" s="2" t="s">
        <v>754</v>
      </c>
      <c r="I2367" s="2" t="s">
        <v>139</v>
      </c>
      <c r="J2367" s="1" t="s">
        <v>11390</v>
      </c>
      <c r="K2367" s="1">
        <f t="shared" si="162"/>
        <v>1</v>
      </c>
      <c r="L2367" s="1">
        <f t="shared" si="162"/>
        <v>0</v>
      </c>
      <c r="M2367" s="1">
        <f t="shared" si="162"/>
        <v>0</v>
      </c>
      <c r="N2367" s="1">
        <f t="shared" si="162"/>
        <v>0</v>
      </c>
      <c r="O2367" s="1">
        <f t="shared" si="163"/>
        <v>1</v>
      </c>
      <c r="P2367" s="1" t="s">
        <v>18346</v>
      </c>
      <c r="Q2367" s="1">
        <v>100</v>
      </c>
      <c r="R2367" s="1">
        <v>158</v>
      </c>
      <c r="S2367" s="9">
        <f t="shared" si="165"/>
        <v>100</v>
      </c>
      <c r="T2367" s="8"/>
      <c r="U2367" s="8"/>
      <c r="V2367" s="8"/>
      <c r="W2367" s="8"/>
      <c r="X2367" s="8"/>
      <c r="Y2367" s="10">
        <f t="shared" si="164"/>
        <v>0</v>
      </c>
      <c r="Z2367" s="10">
        <f>IFERROR(INDEX(EFs!B:B,MATCH(P2367,EFs!A:A,0))*Dataset!Y2367/1000,0)</f>
        <v>0</v>
      </c>
      <c r="AA2367">
        <v>32.864336000000002</v>
      </c>
      <c r="AB2367">
        <v>-117.20082600000001</v>
      </c>
      <c r="AC2367">
        <v>1</v>
      </c>
      <c r="AD2367" t="s">
        <v>18394</v>
      </c>
      <c r="AE2367">
        <v>5795</v>
      </c>
      <c r="AF2367" t="s">
        <v>18936</v>
      </c>
      <c r="AI2367" t="s">
        <v>18389</v>
      </c>
      <c r="AJ2367" t="s">
        <v>18390</v>
      </c>
      <c r="AK2367" t="s">
        <v>18391</v>
      </c>
      <c r="AL2367">
        <v>92122</v>
      </c>
      <c r="AM2367" t="s">
        <v>18392</v>
      </c>
      <c r="AN2367" t="s">
        <v>18397</v>
      </c>
    </row>
    <row r="2368" spans="1:40" ht="57.6" x14ac:dyDescent="0.3">
      <c r="A2368" t="s">
        <v>11391</v>
      </c>
      <c r="B2368" s="2" t="s">
        <v>15</v>
      </c>
      <c r="C2368" s="3">
        <v>40899</v>
      </c>
      <c r="D2368" t="s">
        <v>193</v>
      </c>
      <c r="E2368" t="s">
        <v>11392</v>
      </c>
      <c r="G2368" t="s">
        <v>11393</v>
      </c>
      <c r="H2368" s="2" t="s">
        <v>1061</v>
      </c>
      <c r="I2368" s="2" t="s">
        <v>53</v>
      </c>
      <c r="J2368" s="1" t="s">
        <v>11394</v>
      </c>
      <c r="K2368" s="1">
        <f t="shared" si="162"/>
        <v>1</v>
      </c>
      <c r="L2368" s="1">
        <f t="shared" si="162"/>
        <v>0</v>
      </c>
      <c r="M2368" s="1">
        <f t="shared" si="162"/>
        <v>0</v>
      </c>
      <c r="N2368" s="1">
        <f t="shared" si="162"/>
        <v>0</v>
      </c>
      <c r="O2368" s="1">
        <f t="shared" si="163"/>
        <v>1</v>
      </c>
      <c r="P2368" s="1" t="s">
        <v>18346</v>
      </c>
      <c r="Q2368" s="1">
        <v>511</v>
      </c>
      <c r="R2368" s="1">
        <v>685</v>
      </c>
      <c r="S2368" s="9">
        <f t="shared" si="165"/>
        <v>511</v>
      </c>
      <c r="T2368" s="3">
        <v>44508</v>
      </c>
      <c r="U2368" s="8" t="s">
        <v>11395</v>
      </c>
      <c r="V2368" s="3">
        <v>44508</v>
      </c>
      <c r="W2368" s="8" t="s">
        <v>5204</v>
      </c>
      <c r="X2368" s="8">
        <v>1.6</v>
      </c>
      <c r="Y2368" s="10">
        <f t="shared" si="164"/>
        <v>817.6</v>
      </c>
      <c r="Z2368" s="10">
        <f>IFERROR(INDEX(EFs!B:B,MATCH(P2368,EFs!A:A,0))*Dataset!Y2368/1000,0)</f>
        <v>0.74270205220960006</v>
      </c>
      <c r="AA2368">
        <v>33.203010999999996</v>
      </c>
      <c r="AB2368">
        <v>-117.235017</v>
      </c>
      <c r="AC2368">
        <v>1</v>
      </c>
      <c r="AD2368" t="s">
        <v>18387</v>
      </c>
      <c r="AE2368">
        <v>200</v>
      </c>
      <c r="AF2368" t="s">
        <v>19007</v>
      </c>
      <c r="AI2368" t="s">
        <v>18416</v>
      </c>
      <c r="AJ2368" t="s">
        <v>18390</v>
      </c>
      <c r="AK2368" t="s">
        <v>18391</v>
      </c>
      <c r="AL2368">
        <v>92084</v>
      </c>
      <c r="AM2368" t="s">
        <v>18392</v>
      </c>
      <c r="AN2368" t="s">
        <v>18393</v>
      </c>
    </row>
    <row r="2369" spans="1:40" ht="43.2" x14ac:dyDescent="0.3">
      <c r="A2369" t="s">
        <v>11396</v>
      </c>
      <c r="B2369" s="2" t="s">
        <v>15</v>
      </c>
      <c r="C2369" s="3">
        <v>40900</v>
      </c>
      <c r="D2369" t="s">
        <v>193</v>
      </c>
      <c r="E2369" t="s">
        <v>11397</v>
      </c>
      <c r="F2369" t="s">
        <v>11398</v>
      </c>
      <c r="G2369" t="s">
        <v>11399</v>
      </c>
      <c r="H2369" s="2" t="s">
        <v>372</v>
      </c>
      <c r="I2369" s="2" t="s">
        <v>62</v>
      </c>
      <c r="J2369" s="1" t="s">
        <v>11400</v>
      </c>
      <c r="K2369" s="1">
        <f t="shared" si="162"/>
        <v>1</v>
      </c>
      <c r="L2369" s="1">
        <f t="shared" si="162"/>
        <v>0</v>
      </c>
      <c r="M2369" s="1">
        <f t="shared" si="162"/>
        <v>0</v>
      </c>
      <c r="N2369" s="1">
        <f t="shared" si="162"/>
        <v>0</v>
      </c>
      <c r="O2369" s="1">
        <f t="shared" si="163"/>
        <v>1</v>
      </c>
      <c r="P2369" s="1" t="s">
        <v>18346</v>
      </c>
      <c r="Q2369" s="1">
        <v>108</v>
      </c>
      <c r="R2369" s="1">
        <v>145</v>
      </c>
      <c r="S2369" s="9">
        <f t="shared" si="165"/>
        <v>108</v>
      </c>
      <c r="T2369" s="3">
        <v>44561</v>
      </c>
      <c r="U2369" s="8" t="s">
        <v>9362</v>
      </c>
      <c r="V2369" s="3">
        <v>44617</v>
      </c>
      <c r="W2369" s="8" t="s">
        <v>5490</v>
      </c>
      <c r="X2369" s="8">
        <v>23.7</v>
      </c>
      <c r="Y2369" s="10">
        <f t="shared" si="164"/>
        <v>2559.6</v>
      </c>
      <c r="Z2369" s="10">
        <f>IFERROR(INDEX(EFs!B:B,MATCH(P2369,EFs!A:A,0))*Dataset!Y2369/1000,0)</f>
        <v>2.3251225205916</v>
      </c>
      <c r="AA2369">
        <v>32.750202999999999</v>
      </c>
      <c r="AB2369">
        <v>-117.077489</v>
      </c>
      <c r="AC2369">
        <v>1</v>
      </c>
      <c r="AD2369" t="s">
        <v>18387</v>
      </c>
      <c r="AE2369">
        <v>4075</v>
      </c>
      <c r="AF2369" t="s">
        <v>19286</v>
      </c>
      <c r="AI2369" t="s">
        <v>18389</v>
      </c>
      <c r="AJ2369" t="s">
        <v>18390</v>
      </c>
      <c r="AK2369" t="s">
        <v>18391</v>
      </c>
      <c r="AL2369">
        <v>92105</v>
      </c>
      <c r="AM2369" t="s">
        <v>18392</v>
      </c>
      <c r="AN2369" t="s">
        <v>18393</v>
      </c>
    </row>
    <row r="2370" spans="1:40" ht="43.2" x14ac:dyDescent="0.3">
      <c r="A2370" t="s">
        <v>11401</v>
      </c>
      <c r="B2370" s="2" t="s">
        <v>15</v>
      </c>
      <c r="C2370" s="3">
        <v>40900</v>
      </c>
      <c r="D2370" t="s">
        <v>193</v>
      </c>
      <c r="E2370" t="s">
        <v>11402</v>
      </c>
      <c r="F2370" t="s">
        <v>9212</v>
      </c>
      <c r="G2370" t="s">
        <v>11403</v>
      </c>
      <c r="H2370" s="2" t="s">
        <v>776</v>
      </c>
      <c r="I2370" s="2" t="s">
        <v>155</v>
      </c>
      <c r="J2370" s="1" t="s">
        <v>11404</v>
      </c>
      <c r="K2370" s="1">
        <f t="shared" si="162"/>
        <v>1</v>
      </c>
      <c r="L2370" s="1">
        <f t="shared" si="162"/>
        <v>0</v>
      </c>
      <c r="M2370" s="1">
        <f t="shared" si="162"/>
        <v>0</v>
      </c>
      <c r="N2370" s="1">
        <f t="shared" ref="N2370:N2433" si="166">IFERROR(IF(SEARCH(N$1,$J2370)&gt;0,1),0)</f>
        <v>0</v>
      </c>
      <c r="O2370" s="1">
        <f t="shared" si="163"/>
        <v>1</v>
      </c>
      <c r="P2370" s="1" t="s">
        <v>18346</v>
      </c>
      <c r="Q2370" s="1">
        <v>511</v>
      </c>
      <c r="R2370" s="1">
        <v>685</v>
      </c>
      <c r="S2370" s="9">
        <f t="shared" si="165"/>
        <v>511</v>
      </c>
      <c r="T2370" s="8"/>
      <c r="U2370" s="8"/>
      <c r="V2370" s="8"/>
      <c r="W2370" s="8"/>
      <c r="X2370" s="8"/>
      <c r="Y2370" s="10">
        <f t="shared" si="164"/>
        <v>0</v>
      </c>
      <c r="Z2370" s="10">
        <f>IFERROR(INDEX(EFs!B:B,MATCH(P2370,EFs!A:A,0))*Dataset!Y2370/1000,0)</f>
        <v>0</v>
      </c>
      <c r="AA2370">
        <v>33.121344999999998</v>
      </c>
      <c r="AB2370">
        <v>-117.08942399999999</v>
      </c>
      <c r="AC2370">
        <v>1</v>
      </c>
      <c r="AD2370" t="s">
        <v>18387</v>
      </c>
      <c r="AE2370">
        <v>310</v>
      </c>
      <c r="AF2370" t="s">
        <v>19382</v>
      </c>
      <c r="AI2370" t="s">
        <v>18421</v>
      </c>
      <c r="AJ2370" t="s">
        <v>18390</v>
      </c>
      <c r="AK2370" t="s">
        <v>18391</v>
      </c>
      <c r="AL2370">
        <v>92025</v>
      </c>
      <c r="AM2370" t="s">
        <v>18392</v>
      </c>
      <c r="AN2370" t="s">
        <v>18393</v>
      </c>
    </row>
    <row r="2371" spans="1:40" ht="43.2" x14ac:dyDescent="0.3">
      <c r="A2371" t="s">
        <v>11405</v>
      </c>
      <c r="B2371" s="2" t="s">
        <v>15</v>
      </c>
      <c r="C2371" s="3">
        <v>40913</v>
      </c>
      <c r="D2371" t="s">
        <v>16</v>
      </c>
      <c r="E2371" t="s">
        <v>11406</v>
      </c>
      <c r="F2371" t="s">
        <v>559</v>
      </c>
      <c r="G2371" t="s">
        <v>11407</v>
      </c>
      <c r="H2371" s="2" t="s">
        <v>403</v>
      </c>
      <c r="I2371" s="2" t="s">
        <v>155</v>
      </c>
      <c r="J2371" s="1" t="s">
        <v>11408</v>
      </c>
      <c r="K2371" s="1">
        <f t="shared" ref="K2371:N2434" si="167">IFERROR(IF(SEARCH(K$1,$J2371)&gt;0,1),0)</f>
        <v>0</v>
      </c>
      <c r="L2371" s="1">
        <f t="shared" si="167"/>
        <v>0</v>
      </c>
      <c r="M2371" s="1">
        <f t="shared" si="167"/>
        <v>0</v>
      </c>
      <c r="N2371" s="1">
        <f t="shared" si="166"/>
        <v>0</v>
      </c>
      <c r="O2371" s="1">
        <f t="shared" ref="O2371:O2434" si="168">SUM(K2371:N2371)</f>
        <v>0</v>
      </c>
      <c r="P2371" s="1" t="s">
        <v>18352</v>
      </c>
      <c r="Q2371" s="1" t="s">
        <v>18355</v>
      </c>
      <c r="R2371" s="1">
        <v>125</v>
      </c>
      <c r="S2371" s="9">
        <f t="shared" si="165"/>
        <v>93.212500000000006</v>
      </c>
      <c r="T2371" s="3">
        <v>44561</v>
      </c>
      <c r="U2371" s="8" t="s">
        <v>9011</v>
      </c>
      <c r="V2371" s="3">
        <v>44652</v>
      </c>
      <c r="W2371" s="8" t="s">
        <v>11409</v>
      </c>
      <c r="X2371" s="8">
        <v>22.5</v>
      </c>
      <c r="Y2371" s="10">
        <f t="shared" ref="Y2371:Y2434" si="169">X2371*S2371</f>
        <v>2097.28125</v>
      </c>
      <c r="Z2371" s="10">
        <f>IFERROR(INDEX(EFs!B:B,MATCH(P2371,EFs!A:A,0))*Dataset!Y2371/1000,0)</f>
        <v>0</v>
      </c>
      <c r="AA2371">
        <v>33.101066000000003</v>
      </c>
      <c r="AB2371">
        <v>-116.12750200000001</v>
      </c>
      <c r="AC2371">
        <v>0.7</v>
      </c>
      <c r="AD2371" t="s">
        <v>18408</v>
      </c>
      <c r="AF2371" t="s">
        <v>18952</v>
      </c>
      <c r="AG2371" t="s">
        <v>18448</v>
      </c>
      <c r="AH2371">
        <v>10</v>
      </c>
      <c r="AI2371" t="s">
        <v>18468</v>
      </c>
      <c r="AJ2371" t="s">
        <v>18390</v>
      </c>
      <c r="AK2371" t="s">
        <v>18391</v>
      </c>
      <c r="AL2371">
        <v>92004</v>
      </c>
      <c r="AM2371" t="s">
        <v>18392</v>
      </c>
      <c r="AN2371" t="s">
        <v>18397</v>
      </c>
    </row>
    <row r="2372" spans="1:40" ht="43.2" x14ac:dyDescent="0.3">
      <c r="A2372" t="s">
        <v>11410</v>
      </c>
      <c r="B2372" s="2" t="s">
        <v>15</v>
      </c>
      <c r="C2372" s="3">
        <v>40917</v>
      </c>
      <c r="D2372" t="s">
        <v>193</v>
      </c>
      <c r="E2372" t="s">
        <v>11411</v>
      </c>
      <c r="F2372" t="s">
        <v>5538</v>
      </c>
      <c r="G2372" t="s">
        <v>11412</v>
      </c>
      <c r="H2372" s="2" t="s">
        <v>74</v>
      </c>
      <c r="I2372" s="2" t="s">
        <v>75</v>
      </c>
      <c r="J2372" s="1" t="s">
        <v>11413</v>
      </c>
      <c r="K2372" s="1">
        <f t="shared" si="167"/>
        <v>1</v>
      </c>
      <c r="L2372" s="1">
        <f t="shared" si="167"/>
        <v>0</v>
      </c>
      <c r="M2372" s="1">
        <f t="shared" si="167"/>
        <v>0</v>
      </c>
      <c r="N2372" s="1">
        <f t="shared" si="166"/>
        <v>0</v>
      </c>
      <c r="O2372" s="1">
        <f t="shared" si="168"/>
        <v>1</v>
      </c>
      <c r="P2372" s="1" t="s">
        <v>18346</v>
      </c>
      <c r="Q2372" s="1">
        <v>225</v>
      </c>
      <c r="R2372" s="1">
        <v>346</v>
      </c>
      <c r="S2372" s="9">
        <f t="shared" ref="S2372:S2435" si="170">IFERROR(IF(Q2372&lt;&gt;"",Q2372,R2372*0.7457),"Unknown")</f>
        <v>225</v>
      </c>
      <c r="T2372" s="8"/>
      <c r="U2372" s="8"/>
      <c r="V2372" s="8"/>
      <c r="W2372" s="8"/>
      <c r="X2372" s="8"/>
      <c r="Y2372" s="10">
        <f t="shared" si="169"/>
        <v>0</v>
      </c>
      <c r="Z2372" s="10">
        <f>IFERROR(INDEX(EFs!B:B,MATCH(P2372,EFs!A:A,0))*Dataset!Y2372/1000,0)</f>
        <v>0</v>
      </c>
      <c r="AA2372">
        <v>32.997880000000002</v>
      </c>
      <c r="AB2372">
        <v>-117.194672</v>
      </c>
      <c r="AC2372">
        <v>1</v>
      </c>
      <c r="AD2372" t="s">
        <v>18387</v>
      </c>
      <c r="AE2372">
        <v>6424</v>
      </c>
      <c r="AF2372" t="s">
        <v>19383</v>
      </c>
      <c r="AI2372" t="s">
        <v>18404</v>
      </c>
      <c r="AJ2372" t="s">
        <v>18390</v>
      </c>
      <c r="AK2372" t="s">
        <v>18391</v>
      </c>
      <c r="AL2372">
        <v>92067</v>
      </c>
      <c r="AM2372" t="s">
        <v>18392</v>
      </c>
      <c r="AN2372" t="s">
        <v>18393</v>
      </c>
    </row>
    <row r="2373" spans="1:40" ht="43.2" x14ac:dyDescent="0.3">
      <c r="A2373" t="s">
        <v>11414</v>
      </c>
      <c r="B2373" s="2" t="s">
        <v>15</v>
      </c>
      <c r="C2373" s="3">
        <v>40918</v>
      </c>
      <c r="D2373" t="s">
        <v>193</v>
      </c>
      <c r="E2373" t="s">
        <v>11415</v>
      </c>
      <c r="F2373" t="s">
        <v>11416</v>
      </c>
      <c r="G2373" t="s">
        <v>11417</v>
      </c>
      <c r="H2373" s="2" t="s">
        <v>451</v>
      </c>
      <c r="I2373" s="2" t="s">
        <v>139</v>
      </c>
      <c r="J2373" s="1" t="s">
        <v>11418</v>
      </c>
      <c r="K2373" s="1">
        <f t="shared" si="167"/>
        <v>1</v>
      </c>
      <c r="L2373" s="1">
        <f t="shared" si="167"/>
        <v>0</v>
      </c>
      <c r="M2373" s="1">
        <f t="shared" si="167"/>
        <v>0</v>
      </c>
      <c r="N2373" s="1">
        <f t="shared" si="166"/>
        <v>0</v>
      </c>
      <c r="O2373" s="1">
        <f t="shared" si="168"/>
        <v>1</v>
      </c>
      <c r="P2373" s="1" t="s">
        <v>18346</v>
      </c>
      <c r="Q2373" s="1" t="s">
        <v>18355</v>
      </c>
      <c r="R2373" s="1">
        <v>463</v>
      </c>
      <c r="S2373" s="9">
        <f t="shared" si="170"/>
        <v>345.25909999999999</v>
      </c>
      <c r="T2373" s="8"/>
      <c r="U2373" s="8"/>
      <c r="V2373" s="8"/>
      <c r="W2373" s="8"/>
      <c r="X2373" s="8"/>
      <c r="Y2373" s="10">
        <f t="shared" si="169"/>
        <v>0</v>
      </c>
      <c r="Z2373" s="10">
        <f>IFERROR(INDEX(EFs!B:B,MATCH(P2373,EFs!A:A,0))*Dataset!Y2373/1000,0)</f>
        <v>0</v>
      </c>
      <c r="AA2373">
        <v>32.866733000000004</v>
      </c>
      <c r="AB2373">
        <v>-116.928077</v>
      </c>
      <c r="AC2373">
        <v>1</v>
      </c>
      <c r="AD2373" t="s">
        <v>18387</v>
      </c>
      <c r="AE2373">
        <v>12216</v>
      </c>
      <c r="AF2373" t="s">
        <v>19384</v>
      </c>
      <c r="AI2373" t="s">
        <v>18476</v>
      </c>
      <c r="AJ2373" t="s">
        <v>18390</v>
      </c>
      <c r="AK2373" t="s">
        <v>18391</v>
      </c>
      <c r="AL2373">
        <v>92040</v>
      </c>
      <c r="AM2373" t="s">
        <v>18392</v>
      </c>
      <c r="AN2373" t="s">
        <v>18393</v>
      </c>
    </row>
    <row r="2374" spans="1:40" ht="43.2" x14ac:dyDescent="0.3">
      <c r="A2374" t="s">
        <v>11419</v>
      </c>
      <c r="B2374" s="2" t="s">
        <v>15</v>
      </c>
      <c r="C2374" s="3">
        <v>40918</v>
      </c>
      <c r="D2374" t="s">
        <v>25</v>
      </c>
      <c r="E2374" t="s">
        <v>11420</v>
      </c>
      <c r="F2374" t="s">
        <v>11421</v>
      </c>
      <c r="G2374" t="s">
        <v>11422</v>
      </c>
      <c r="H2374" s="2" t="s">
        <v>5709</v>
      </c>
      <c r="I2374" s="2" t="s">
        <v>84</v>
      </c>
      <c r="J2374" s="1" t="s">
        <v>11423</v>
      </c>
      <c r="K2374" s="1">
        <f t="shared" si="167"/>
        <v>1</v>
      </c>
      <c r="L2374" s="1">
        <f t="shared" si="167"/>
        <v>0</v>
      </c>
      <c r="M2374" s="1">
        <f t="shared" si="167"/>
        <v>0</v>
      </c>
      <c r="N2374" s="1">
        <f t="shared" si="166"/>
        <v>0</v>
      </c>
      <c r="O2374" s="1">
        <f t="shared" si="168"/>
        <v>1</v>
      </c>
      <c r="P2374" s="1" t="s">
        <v>18346</v>
      </c>
      <c r="Q2374" s="1" t="s">
        <v>18355</v>
      </c>
      <c r="R2374" s="1">
        <v>134</v>
      </c>
      <c r="S2374" s="9">
        <f t="shared" si="170"/>
        <v>99.9238</v>
      </c>
      <c r="T2374" s="3">
        <v>44561</v>
      </c>
      <c r="U2374" s="8" t="s">
        <v>11424</v>
      </c>
      <c r="V2374" s="3">
        <v>44684</v>
      </c>
      <c r="W2374" s="8" t="s">
        <v>11425</v>
      </c>
      <c r="X2374" s="8">
        <v>133.9</v>
      </c>
      <c r="Y2374" s="10">
        <f t="shared" si="169"/>
        <v>13379.796820000001</v>
      </c>
      <c r="Z2374" s="10">
        <f>IFERROR(INDEX(EFs!B:B,MATCH(P2374,EFs!A:A,0))*Dataset!Y2374/1000,0)</f>
        <v>12.154112715706313</v>
      </c>
      <c r="AA2374">
        <v>32.606934000000003</v>
      </c>
      <c r="AB2374">
        <v>-116.849413</v>
      </c>
      <c r="AC2374">
        <v>0.9</v>
      </c>
      <c r="AD2374" t="s">
        <v>18387</v>
      </c>
      <c r="AE2374">
        <v>14551</v>
      </c>
      <c r="AF2374" t="s">
        <v>18469</v>
      </c>
      <c r="AI2374" t="s">
        <v>18814</v>
      </c>
      <c r="AJ2374" t="s">
        <v>18390</v>
      </c>
      <c r="AK2374" t="s">
        <v>18391</v>
      </c>
      <c r="AL2374">
        <v>91917</v>
      </c>
      <c r="AM2374" t="s">
        <v>18392</v>
      </c>
      <c r="AN2374" t="s">
        <v>18393</v>
      </c>
    </row>
    <row r="2375" spans="1:40" ht="43.2" x14ac:dyDescent="0.3">
      <c r="A2375" t="s">
        <v>11426</v>
      </c>
      <c r="B2375" s="2" t="s">
        <v>15</v>
      </c>
      <c r="C2375" s="3">
        <v>40918</v>
      </c>
      <c r="D2375" t="s">
        <v>193</v>
      </c>
      <c r="E2375" t="s">
        <v>11427</v>
      </c>
      <c r="F2375" t="s">
        <v>11428</v>
      </c>
      <c r="G2375" t="s">
        <v>11429</v>
      </c>
      <c r="H2375" s="2" t="s">
        <v>781</v>
      </c>
      <c r="I2375" s="2" t="s">
        <v>782</v>
      </c>
      <c r="J2375" s="1" t="s">
        <v>11430</v>
      </c>
      <c r="K2375" s="1">
        <f t="shared" si="167"/>
        <v>1</v>
      </c>
      <c r="L2375" s="1">
        <f t="shared" si="167"/>
        <v>0</v>
      </c>
      <c r="M2375" s="1">
        <f t="shared" si="167"/>
        <v>0</v>
      </c>
      <c r="N2375" s="1">
        <f t="shared" si="166"/>
        <v>0</v>
      </c>
      <c r="O2375" s="1">
        <f t="shared" si="168"/>
        <v>1</v>
      </c>
      <c r="P2375" s="1" t="s">
        <v>18346</v>
      </c>
      <c r="Q2375" s="1">
        <v>1000</v>
      </c>
      <c r="R2375" s="1">
        <v>528</v>
      </c>
      <c r="S2375" s="9">
        <f t="shared" si="170"/>
        <v>1000</v>
      </c>
      <c r="T2375" s="3">
        <v>44519</v>
      </c>
      <c r="U2375" s="8" t="s">
        <v>11023</v>
      </c>
      <c r="V2375" s="3">
        <v>44519</v>
      </c>
      <c r="W2375" s="8" t="s">
        <v>11431</v>
      </c>
      <c r="X2375" s="8">
        <v>13.4</v>
      </c>
      <c r="Y2375" s="10">
        <f t="shared" si="169"/>
        <v>13400</v>
      </c>
      <c r="Z2375" s="10">
        <f>IFERROR(INDEX(EFs!B:B,MATCH(P2375,EFs!A:A,0))*Dataset!Y2375/1000,0)</f>
        <v>12.1724651414</v>
      </c>
      <c r="AA2375">
        <v>32.891790999999998</v>
      </c>
      <c r="AB2375">
        <v>-117.171308</v>
      </c>
      <c r="AC2375">
        <v>0.88</v>
      </c>
      <c r="AD2375" t="s">
        <v>18429</v>
      </c>
      <c r="AE2375">
        <v>9710</v>
      </c>
      <c r="AF2375" t="s">
        <v>19294</v>
      </c>
      <c r="AI2375" t="s">
        <v>18389</v>
      </c>
      <c r="AJ2375" t="s">
        <v>18390</v>
      </c>
      <c r="AK2375" t="s">
        <v>18391</v>
      </c>
      <c r="AL2375">
        <v>92121</v>
      </c>
      <c r="AM2375" t="s">
        <v>18392</v>
      </c>
      <c r="AN2375" t="s">
        <v>18393</v>
      </c>
    </row>
    <row r="2376" spans="1:40" ht="43.2" x14ac:dyDescent="0.3">
      <c r="A2376" t="s">
        <v>11432</v>
      </c>
      <c r="B2376" s="2" t="s">
        <v>15</v>
      </c>
      <c r="C2376" s="3">
        <v>40927</v>
      </c>
      <c r="D2376" t="s">
        <v>193</v>
      </c>
      <c r="E2376" t="s">
        <v>11433</v>
      </c>
      <c r="F2376" t="s">
        <v>11434</v>
      </c>
      <c r="G2376" t="s">
        <v>11435</v>
      </c>
      <c r="H2376" s="2" t="s">
        <v>781</v>
      </c>
      <c r="I2376" s="2" t="s">
        <v>782</v>
      </c>
      <c r="J2376" s="1" t="s">
        <v>11436</v>
      </c>
      <c r="K2376" s="1">
        <f t="shared" si="167"/>
        <v>1</v>
      </c>
      <c r="L2376" s="1">
        <f t="shared" si="167"/>
        <v>0</v>
      </c>
      <c r="M2376" s="1">
        <f t="shared" si="167"/>
        <v>0</v>
      </c>
      <c r="N2376" s="1">
        <f t="shared" si="166"/>
        <v>0</v>
      </c>
      <c r="O2376" s="1">
        <f t="shared" si="168"/>
        <v>1</v>
      </c>
      <c r="P2376" s="1" t="s">
        <v>18346</v>
      </c>
      <c r="Q2376" s="1">
        <v>100</v>
      </c>
      <c r="R2376" s="1">
        <v>158</v>
      </c>
      <c r="S2376" s="9">
        <f t="shared" si="170"/>
        <v>100</v>
      </c>
      <c r="T2376" s="3">
        <v>44561</v>
      </c>
      <c r="U2376" s="8" t="s">
        <v>1863</v>
      </c>
      <c r="V2376" s="3">
        <v>44594</v>
      </c>
      <c r="W2376" s="8" t="s">
        <v>1863</v>
      </c>
      <c r="X2376" s="8">
        <v>0</v>
      </c>
      <c r="Y2376" s="10">
        <f t="shared" si="169"/>
        <v>0</v>
      </c>
      <c r="Z2376" s="10">
        <f>IFERROR(INDEX(EFs!B:B,MATCH(P2376,EFs!A:A,0))*Dataset!Y2376/1000,0)</f>
        <v>0</v>
      </c>
      <c r="AA2376">
        <v>32.888353000000002</v>
      </c>
      <c r="AB2376">
        <v>-117.183019</v>
      </c>
      <c r="AC2376">
        <v>1</v>
      </c>
      <c r="AD2376" t="s">
        <v>18387</v>
      </c>
      <c r="AE2376">
        <v>6330</v>
      </c>
      <c r="AF2376" t="s">
        <v>18631</v>
      </c>
      <c r="AI2376" t="s">
        <v>18389</v>
      </c>
      <c r="AJ2376" t="s">
        <v>18390</v>
      </c>
      <c r="AK2376" t="s">
        <v>18391</v>
      </c>
      <c r="AL2376">
        <v>92121</v>
      </c>
      <c r="AM2376" t="s">
        <v>18392</v>
      </c>
      <c r="AN2376" t="s">
        <v>18393</v>
      </c>
    </row>
    <row r="2377" spans="1:40" ht="57.6" x14ac:dyDescent="0.3">
      <c r="A2377" t="s">
        <v>11437</v>
      </c>
      <c r="B2377" s="2" t="s">
        <v>15</v>
      </c>
      <c r="C2377" s="3">
        <v>40938</v>
      </c>
      <c r="D2377" t="s">
        <v>193</v>
      </c>
      <c r="E2377" t="s">
        <v>2822</v>
      </c>
      <c r="G2377" t="s">
        <v>2823</v>
      </c>
      <c r="H2377" s="2" t="s">
        <v>2824</v>
      </c>
      <c r="I2377" s="2" t="s">
        <v>46</v>
      </c>
      <c r="J2377" s="1" t="s">
        <v>11438</v>
      </c>
      <c r="K2377" s="1">
        <f t="shared" si="167"/>
        <v>0</v>
      </c>
      <c r="L2377" s="1">
        <f t="shared" si="167"/>
        <v>0</v>
      </c>
      <c r="M2377" s="1">
        <f t="shared" si="167"/>
        <v>0</v>
      </c>
      <c r="N2377" s="1">
        <f t="shared" si="166"/>
        <v>1</v>
      </c>
      <c r="O2377" s="1">
        <f t="shared" si="168"/>
        <v>1</v>
      </c>
      <c r="P2377" s="1" t="s">
        <v>18347</v>
      </c>
      <c r="Q2377" s="1" t="s">
        <v>18355</v>
      </c>
      <c r="R2377" s="1">
        <v>66</v>
      </c>
      <c r="S2377" s="9">
        <f t="shared" si="170"/>
        <v>49.216200000000001</v>
      </c>
      <c r="T2377" s="3">
        <v>44749</v>
      </c>
      <c r="U2377" s="8" t="s">
        <v>1088</v>
      </c>
      <c r="V2377" s="3">
        <v>44749</v>
      </c>
      <c r="W2377" s="8" t="s">
        <v>11439</v>
      </c>
      <c r="X2377" s="8">
        <v>0.6</v>
      </c>
      <c r="Y2377" s="10">
        <f t="shared" si="169"/>
        <v>29.529719999999998</v>
      </c>
      <c r="Z2377" s="10">
        <f>IFERROR(INDEX(EFs!B:B,MATCH(P2377,EFs!A:A,0))*Dataset!Y2377/1000,0)</f>
        <v>2.4329536307999999E-2</v>
      </c>
      <c r="AA2377">
        <v>32.724037000000003</v>
      </c>
      <c r="AB2377">
        <v>-117.247873</v>
      </c>
      <c r="AC2377">
        <v>0.7</v>
      </c>
      <c r="AD2377" t="s">
        <v>18408</v>
      </c>
      <c r="AF2377" t="s">
        <v>18732</v>
      </c>
      <c r="AI2377" t="s">
        <v>18389</v>
      </c>
      <c r="AJ2377" t="s">
        <v>18390</v>
      </c>
      <c r="AK2377" t="s">
        <v>18391</v>
      </c>
      <c r="AL2377">
        <v>92107</v>
      </c>
      <c r="AM2377" t="s">
        <v>18392</v>
      </c>
      <c r="AN2377" t="s">
        <v>18397</v>
      </c>
    </row>
    <row r="2378" spans="1:40" ht="57.6" x14ac:dyDescent="0.3">
      <c r="A2378" t="s">
        <v>11440</v>
      </c>
      <c r="B2378" s="2" t="s">
        <v>15</v>
      </c>
      <c r="C2378" s="3">
        <v>40939</v>
      </c>
      <c r="D2378" t="s">
        <v>193</v>
      </c>
      <c r="E2378" t="s">
        <v>11441</v>
      </c>
      <c r="F2378" t="s">
        <v>11442</v>
      </c>
      <c r="G2378" t="s">
        <v>11443</v>
      </c>
      <c r="H2378" s="2" t="s">
        <v>305</v>
      </c>
      <c r="I2378" s="2" t="s">
        <v>306</v>
      </c>
      <c r="J2378" s="1" t="s">
        <v>11444</v>
      </c>
      <c r="K2378" s="1">
        <f t="shared" si="167"/>
        <v>1</v>
      </c>
      <c r="L2378" s="1">
        <f t="shared" si="167"/>
        <v>0</v>
      </c>
      <c r="M2378" s="1">
        <f t="shared" si="167"/>
        <v>0</v>
      </c>
      <c r="N2378" s="1">
        <f t="shared" si="166"/>
        <v>0</v>
      </c>
      <c r="O2378" s="1">
        <f t="shared" si="168"/>
        <v>1</v>
      </c>
      <c r="P2378" s="1" t="s">
        <v>18346</v>
      </c>
      <c r="Q2378" s="1">
        <v>100</v>
      </c>
      <c r="R2378" s="1">
        <v>158</v>
      </c>
      <c r="S2378" s="9">
        <f t="shared" si="170"/>
        <v>100</v>
      </c>
      <c r="T2378" s="3">
        <v>44424</v>
      </c>
      <c r="U2378" s="8" t="s">
        <v>11445</v>
      </c>
      <c r="V2378" s="3">
        <v>44424</v>
      </c>
      <c r="W2378" s="8" t="s">
        <v>11446</v>
      </c>
      <c r="X2378" s="8">
        <v>1.5</v>
      </c>
      <c r="Y2378" s="10">
        <f t="shared" si="169"/>
        <v>150</v>
      </c>
      <c r="Z2378" s="10">
        <f>IFERROR(INDEX(EFs!B:B,MATCH(P2378,EFs!A:A,0))*Dataset!Y2378/1000,0)</f>
        <v>0.13625893815000001</v>
      </c>
      <c r="AA2378">
        <v>32.795718999999998</v>
      </c>
      <c r="AB2378">
        <v>-116.953058</v>
      </c>
      <c r="AC2378">
        <v>1</v>
      </c>
      <c r="AD2378" t="s">
        <v>18387</v>
      </c>
      <c r="AE2378">
        <v>750</v>
      </c>
      <c r="AF2378" t="s">
        <v>18863</v>
      </c>
      <c r="AI2378" t="s">
        <v>18449</v>
      </c>
      <c r="AJ2378" t="s">
        <v>18390</v>
      </c>
      <c r="AK2378" t="s">
        <v>18391</v>
      </c>
      <c r="AL2378">
        <v>92020</v>
      </c>
      <c r="AM2378" t="s">
        <v>18392</v>
      </c>
      <c r="AN2378" t="s">
        <v>18407</v>
      </c>
    </row>
    <row r="2379" spans="1:40" ht="28.8" x14ac:dyDescent="0.3">
      <c r="A2379" t="s">
        <v>11447</v>
      </c>
      <c r="B2379" s="2" t="s">
        <v>15</v>
      </c>
      <c r="C2379" s="3">
        <v>40941</v>
      </c>
      <c r="D2379" t="s">
        <v>193</v>
      </c>
      <c r="E2379" t="s">
        <v>6060</v>
      </c>
      <c r="F2379" t="s">
        <v>6061</v>
      </c>
      <c r="G2379" t="s">
        <v>6062</v>
      </c>
      <c r="H2379" s="2" t="s">
        <v>669</v>
      </c>
      <c r="I2379" s="2" t="s">
        <v>236</v>
      </c>
      <c r="J2379" s="1" t="s">
        <v>11448</v>
      </c>
      <c r="K2379" s="1">
        <f t="shared" si="167"/>
        <v>1</v>
      </c>
      <c r="L2379" s="1">
        <f t="shared" si="167"/>
        <v>0</v>
      </c>
      <c r="M2379" s="1">
        <f t="shared" si="167"/>
        <v>0</v>
      </c>
      <c r="N2379" s="1">
        <f t="shared" si="166"/>
        <v>0</v>
      </c>
      <c r="O2379" s="1">
        <f t="shared" si="168"/>
        <v>1</v>
      </c>
      <c r="P2379" s="1" t="s">
        <v>18346</v>
      </c>
      <c r="Q2379" s="1" t="s">
        <v>18355</v>
      </c>
      <c r="R2379" s="1">
        <v>757</v>
      </c>
      <c r="S2379" s="9">
        <f t="shared" si="170"/>
        <v>564.49490000000003</v>
      </c>
      <c r="T2379" s="3">
        <v>44561</v>
      </c>
      <c r="U2379" s="8" t="s">
        <v>7832</v>
      </c>
      <c r="V2379" s="3">
        <v>44771</v>
      </c>
      <c r="W2379" s="8" t="s">
        <v>1841</v>
      </c>
      <c r="X2379" s="8">
        <v>17.2</v>
      </c>
      <c r="Y2379" s="10">
        <f t="shared" si="169"/>
        <v>9709.3122800000001</v>
      </c>
      <c r="Z2379" s="10">
        <f>IFERROR(INDEX(EFs!B:B,MATCH(P2379,EFs!A:A,0))*Dataset!Y2379/1000,0)</f>
        <v>8.8198705429303708</v>
      </c>
      <c r="AA2379">
        <v>32.751885000000001</v>
      </c>
      <c r="AB2379">
        <v>-117.15997299999999</v>
      </c>
      <c r="AC2379">
        <v>1</v>
      </c>
      <c r="AD2379" t="s">
        <v>18387</v>
      </c>
      <c r="AE2379">
        <v>4077</v>
      </c>
      <c r="AF2379" t="s">
        <v>18544</v>
      </c>
      <c r="AI2379" t="s">
        <v>18389</v>
      </c>
      <c r="AJ2379" t="s">
        <v>18390</v>
      </c>
      <c r="AK2379" t="s">
        <v>18391</v>
      </c>
      <c r="AL2379">
        <v>92103</v>
      </c>
      <c r="AM2379" t="s">
        <v>18392</v>
      </c>
      <c r="AN2379" t="s">
        <v>18393</v>
      </c>
    </row>
    <row r="2380" spans="1:40" ht="43.2" x14ac:dyDescent="0.3">
      <c r="A2380" t="s">
        <v>11449</v>
      </c>
      <c r="B2380" s="2" t="s">
        <v>15</v>
      </c>
      <c r="C2380" s="3">
        <v>40947</v>
      </c>
      <c r="D2380" t="s">
        <v>193</v>
      </c>
      <c r="E2380" t="s">
        <v>2401</v>
      </c>
      <c r="F2380" t="s">
        <v>11450</v>
      </c>
      <c r="G2380" t="s">
        <v>11451</v>
      </c>
      <c r="H2380" s="2" t="s">
        <v>1579</v>
      </c>
      <c r="I2380" s="2" t="s">
        <v>30</v>
      </c>
      <c r="J2380" s="1" t="s">
        <v>11452</v>
      </c>
      <c r="K2380" s="1">
        <f t="shared" si="167"/>
        <v>0</v>
      </c>
      <c r="L2380" s="1">
        <f t="shared" si="167"/>
        <v>0</v>
      </c>
      <c r="M2380" s="1">
        <f t="shared" si="167"/>
        <v>0</v>
      </c>
      <c r="N2380" s="1">
        <f t="shared" si="166"/>
        <v>0</v>
      </c>
      <c r="O2380" s="1">
        <f t="shared" si="168"/>
        <v>0</v>
      </c>
      <c r="P2380" s="1" t="s">
        <v>18352</v>
      </c>
      <c r="Q2380" s="1">
        <v>100</v>
      </c>
      <c r="R2380" s="1">
        <v>157</v>
      </c>
      <c r="S2380" s="9">
        <f t="shared" si="170"/>
        <v>100</v>
      </c>
      <c r="T2380" s="3">
        <v>44348</v>
      </c>
      <c r="U2380" s="8" t="s">
        <v>9121</v>
      </c>
      <c r="V2380" s="3">
        <v>44712</v>
      </c>
      <c r="W2380" s="8" t="s">
        <v>5716</v>
      </c>
      <c r="X2380" s="8">
        <v>5.8</v>
      </c>
      <c r="Y2380" s="10">
        <f t="shared" si="169"/>
        <v>580</v>
      </c>
      <c r="Z2380" s="10">
        <f>IFERROR(INDEX(EFs!B:B,MATCH(P2380,EFs!A:A,0))*Dataset!Y2380/1000,0)</f>
        <v>0</v>
      </c>
      <c r="AA2380">
        <v>33.036909000000001</v>
      </c>
      <c r="AB2380">
        <v>-117.01109</v>
      </c>
      <c r="AC2380">
        <v>1</v>
      </c>
      <c r="AD2380" t="s">
        <v>18394</v>
      </c>
      <c r="AE2380">
        <v>14710</v>
      </c>
      <c r="AF2380" t="s">
        <v>19385</v>
      </c>
      <c r="AI2380" t="s">
        <v>18600</v>
      </c>
      <c r="AJ2380" t="s">
        <v>18390</v>
      </c>
      <c r="AK2380" t="s">
        <v>18391</v>
      </c>
      <c r="AL2380">
        <v>92064</v>
      </c>
      <c r="AM2380" t="s">
        <v>18392</v>
      </c>
      <c r="AN2380" t="s">
        <v>18397</v>
      </c>
    </row>
    <row r="2381" spans="1:40" ht="43.2" x14ac:dyDescent="0.3">
      <c r="A2381" t="s">
        <v>11453</v>
      </c>
      <c r="B2381" s="2" t="s">
        <v>15</v>
      </c>
      <c r="C2381" s="3">
        <v>40947</v>
      </c>
      <c r="D2381" t="s">
        <v>193</v>
      </c>
      <c r="E2381" t="s">
        <v>2401</v>
      </c>
      <c r="F2381" t="s">
        <v>11450</v>
      </c>
      <c r="G2381" t="s">
        <v>11454</v>
      </c>
      <c r="H2381" s="2" t="s">
        <v>1579</v>
      </c>
      <c r="I2381" s="2" t="s">
        <v>30</v>
      </c>
      <c r="J2381" s="1" t="s">
        <v>11455</v>
      </c>
      <c r="K2381" s="1">
        <f t="shared" si="167"/>
        <v>1</v>
      </c>
      <c r="L2381" s="1">
        <f t="shared" si="167"/>
        <v>0</v>
      </c>
      <c r="M2381" s="1">
        <f t="shared" si="167"/>
        <v>0</v>
      </c>
      <c r="N2381" s="1">
        <f t="shared" si="166"/>
        <v>0</v>
      </c>
      <c r="O2381" s="1">
        <f t="shared" si="168"/>
        <v>1</v>
      </c>
      <c r="P2381" s="1" t="s">
        <v>18346</v>
      </c>
      <c r="Q2381" s="1">
        <v>100</v>
      </c>
      <c r="R2381" s="1">
        <v>157</v>
      </c>
      <c r="S2381" s="9">
        <f t="shared" si="170"/>
        <v>100</v>
      </c>
      <c r="T2381" s="3">
        <v>44348</v>
      </c>
      <c r="U2381" s="8" t="s">
        <v>1995</v>
      </c>
      <c r="V2381" s="3">
        <v>44712</v>
      </c>
      <c r="W2381" s="8" t="s">
        <v>11018</v>
      </c>
      <c r="X2381" s="8">
        <v>6.6</v>
      </c>
      <c r="Y2381" s="10">
        <f t="shared" si="169"/>
        <v>660</v>
      </c>
      <c r="Z2381" s="10">
        <f>IFERROR(INDEX(EFs!B:B,MATCH(P2381,EFs!A:A,0))*Dataset!Y2381/1000,0)</f>
        <v>0.59953932785999997</v>
      </c>
      <c r="AA2381">
        <v>33.032789000000001</v>
      </c>
      <c r="AB2381">
        <v>-117.007621</v>
      </c>
      <c r="AC2381">
        <v>0.89</v>
      </c>
      <c r="AD2381" t="s">
        <v>18429</v>
      </c>
      <c r="AE2381">
        <v>18140</v>
      </c>
      <c r="AF2381" t="s">
        <v>19386</v>
      </c>
      <c r="AI2381" t="s">
        <v>18600</v>
      </c>
      <c r="AJ2381" t="s">
        <v>18390</v>
      </c>
      <c r="AK2381" t="s">
        <v>18391</v>
      </c>
      <c r="AL2381">
        <v>92064</v>
      </c>
      <c r="AM2381" t="s">
        <v>18392</v>
      </c>
      <c r="AN2381" t="s">
        <v>18407</v>
      </c>
    </row>
    <row r="2382" spans="1:40" ht="57.6" x14ac:dyDescent="0.3">
      <c r="A2382" t="s">
        <v>11456</v>
      </c>
      <c r="B2382" s="2" t="s">
        <v>15</v>
      </c>
      <c r="C2382" s="3">
        <v>40948</v>
      </c>
      <c r="D2382" t="s">
        <v>16</v>
      </c>
      <c r="E2382" t="s">
        <v>11457</v>
      </c>
      <c r="F2382" t="s">
        <v>11458</v>
      </c>
      <c r="G2382" t="s">
        <v>11459</v>
      </c>
      <c r="H2382" s="2" t="s">
        <v>1319</v>
      </c>
      <c r="I2382" s="2" t="s">
        <v>62</v>
      </c>
      <c r="J2382" s="1" t="s">
        <v>11460</v>
      </c>
      <c r="K2382" s="1">
        <f t="shared" si="167"/>
        <v>0</v>
      </c>
      <c r="L2382" s="1">
        <f t="shared" si="167"/>
        <v>0</v>
      </c>
      <c r="M2382" s="1">
        <f t="shared" si="167"/>
        <v>1</v>
      </c>
      <c r="N2382" s="1">
        <f t="shared" si="166"/>
        <v>0</v>
      </c>
      <c r="O2382" s="1">
        <f t="shared" si="168"/>
        <v>1</v>
      </c>
      <c r="P2382" s="1" t="s">
        <v>18348</v>
      </c>
      <c r="Q2382" s="1">
        <v>35</v>
      </c>
      <c r="R2382" s="1">
        <v>58.1</v>
      </c>
      <c r="S2382" s="9">
        <f t="shared" si="170"/>
        <v>35</v>
      </c>
      <c r="T2382" s="3">
        <v>44467</v>
      </c>
      <c r="U2382" s="8" t="s">
        <v>4530</v>
      </c>
      <c r="V2382" s="3">
        <v>44467</v>
      </c>
      <c r="W2382" s="8" t="s">
        <v>11461</v>
      </c>
      <c r="X2382" s="8">
        <v>12.4</v>
      </c>
      <c r="Y2382" s="10">
        <f t="shared" si="169"/>
        <v>434</v>
      </c>
      <c r="Z2382" s="10">
        <f>IFERROR(INDEX(EFs!B:B,MATCH(P2382,EFs!A:A,0))*Dataset!Y2382/1000,0)</f>
        <v>0.31519498204599999</v>
      </c>
      <c r="AA2382">
        <v>32.765143999999999</v>
      </c>
      <c r="AB2382">
        <v>-117.02470700000001</v>
      </c>
      <c r="AC2382">
        <v>1</v>
      </c>
      <c r="AD2382" t="s">
        <v>18387</v>
      </c>
      <c r="AE2382">
        <v>8011</v>
      </c>
      <c r="AF2382" t="s">
        <v>18461</v>
      </c>
      <c r="AI2382" t="s">
        <v>18460</v>
      </c>
      <c r="AJ2382" t="s">
        <v>18390</v>
      </c>
      <c r="AK2382" t="s">
        <v>18391</v>
      </c>
      <c r="AL2382">
        <v>91942</v>
      </c>
      <c r="AM2382" t="s">
        <v>18392</v>
      </c>
      <c r="AN2382" t="s">
        <v>18393</v>
      </c>
    </row>
    <row r="2383" spans="1:40" ht="72" x14ac:dyDescent="0.3">
      <c r="A2383" t="s">
        <v>11462</v>
      </c>
      <c r="B2383" s="2" t="s">
        <v>15</v>
      </c>
      <c r="C2383" s="3">
        <v>40953</v>
      </c>
      <c r="D2383" t="s">
        <v>193</v>
      </c>
      <c r="E2383" t="s">
        <v>2643</v>
      </c>
      <c r="F2383" t="s">
        <v>2018</v>
      </c>
      <c r="G2383" t="s">
        <v>2644</v>
      </c>
      <c r="H2383" s="2" t="s">
        <v>91</v>
      </c>
      <c r="I2383" s="2" t="s">
        <v>92</v>
      </c>
      <c r="J2383" s="1" t="s">
        <v>11463</v>
      </c>
      <c r="K2383" s="1">
        <f t="shared" si="167"/>
        <v>1</v>
      </c>
      <c r="L2383" s="1">
        <f t="shared" si="167"/>
        <v>0</v>
      </c>
      <c r="M2383" s="1">
        <f t="shared" si="167"/>
        <v>0</v>
      </c>
      <c r="N2383" s="1">
        <f t="shared" si="166"/>
        <v>0</v>
      </c>
      <c r="O2383" s="1">
        <f t="shared" si="168"/>
        <v>1</v>
      </c>
      <c r="P2383" s="1" t="s">
        <v>18346</v>
      </c>
      <c r="Q2383" s="1" t="s">
        <v>18355</v>
      </c>
      <c r="R2383" s="1">
        <v>105</v>
      </c>
      <c r="S2383" s="9">
        <f t="shared" si="170"/>
        <v>78.298500000000004</v>
      </c>
      <c r="T2383" s="3">
        <v>44371</v>
      </c>
      <c r="U2383" s="8" t="s">
        <v>11464</v>
      </c>
      <c r="V2383" s="3">
        <v>44735</v>
      </c>
      <c r="W2383" s="8" t="s">
        <v>3825</v>
      </c>
      <c r="X2383" s="8">
        <v>2.1</v>
      </c>
      <c r="Y2383" s="10">
        <f t="shared" si="169"/>
        <v>164.42685</v>
      </c>
      <c r="Z2383" s="10">
        <f>IFERROR(INDEX(EFs!B:B,MATCH(P2383,EFs!A:A,0))*Dataset!Y2383/1000,0)</f>
        <v>0.14936418656232886</v>
      </c>
      <c r="AA2383">
        <v>32.699235000000002</v>
      </c>
      <c r="AB2383">
        <v>-117.209642</v>
      </c>
      <c r="AC2383">
        <v>1</v>
      </c>
      <c r="AD2383" t="s">
        <v>18422</v>
      </c>
      <c r="AI2383" t="s">
        <v>18458</v>
      </c>
      <c r="AJ2383" t="s">
        <v>18390</v>
      </c>
      <c r="AK2383" t="s">
        <v>18391</v>
      </c>
      <c r="AL2383">
        <v>92118</v>
      </c>
      <c r="AM2383" t="s">
        <v>18392</v>
      </c>
      <c r="AN2383" t="s">
        <v>18397</v>
      </c>
    </row>
    <row r="2384" spans="1:40" ht="28.8" x14ac:dyDescent="0.3">
      <c r="A2384" t="s">
        <v>11465</v>
      </c>
      <c r="B2384" s="2" t="s">
        <v>15</v>
      </c>
      <c r="C2384" s="3">
        <v>40954</v>
      </c>
      <c r="D2384" t="s">
        <v>193</v>
      </c>
      <c r="E2384" t="s">
        <v>11339</v>
      </c>
      <c r="F2384" t="s">
        <v>11340</v>
      </c>
      <c r="G2384" t="s">
        <v>11341</v>
      </c>
      <c r="H2384" s="2" t="s">
        <v>52</v>
      </c>
      <c r="I2384" s="2" t="s">
        <v>53</v>
      </c>
      <c r="J2384" s="1" t="s">
        <v>11466</v>
      </c>
      <c r="K2384" s="1">
        <f t="shared" si="167"/>
        <v>1</v>
      </c>
      <c r="L2384" s="1">
        <f t="shared" si="167"/>
        <v>0</v>
      </c>
      <c r="M2384" s="1">
        <f t="shared" si="167"/>
        <v>0</v>
      </c>
      <c r="N2384" s="1">
        <f t="shared" si="166"/>
        <v>0</v>
      </c>
      <c r="O2384" s="1">
        <f t="shared" si="168"/>
        <v>1</v>
      </c>
      <c r="P2384" s="1" t="s">
        <v>18346</v>
      </c>
      <c r="Q2384" s="1" t="s">
        <v>18355</v>
      </c>
      <c r="R2384" s="1">
        <v>73</v>
      </c>
      <c r="S2384" s="9">
        <f t="shared" si="170"/>
        <v>54.436100000000003</v>
      </c>
      <c r="T2384" s="3">
        <v>44561</v>
      </c>
      <c r="U2384" s="8" t="s">
        <v>11467</v>
      </c>
      <c r="V2384" s="3">
        <v>44714</v>
      </c>
      <c r="W2384" s="8" t="s">
        <v>10107</v>
      </c>
      <c r="X2384" s="8">
        <v>8.77</v>
      </c>
      <c r="Y2384" s="10">
        <f t="shared" si="169"/>
        <v>477.40459700000002</v>
      </c>
      <c r="Z2384" s="10">
        <f>IFERROR(INDEX(EFs!B:B,MATCH(P2384,EFs!A:A,0))*Dataset!Y2384/1000,0)</f>
        <v>0.4336709563676579</v>
      </c>
      <c r="AA2384">
        <v>33.273339999999997</v>
      </c>
      <c r="AB2384">
        <v>-116.645084</v>
      </c>
      <c r="AC2384">
        <v>1</v>
      </c>
      <c r="AD2384" t="s">
        <v>18394</v>
      </c>
      <c r="AE2384">
        <v>31049</v>
      </c>
      <c r="AF2384" t="s">
        <v>18400</v>
      </c>
      <c r="AI2384" t="s">
        <v>18401</v>
      </c>
      <c r="AJ2384" t="s">
        <v>18390</v>
      </c>
      <c r="AK2384" t="s">
        <v>18391</v>
      </c>
      <c r="AL2384">
        <v>92086</v>
      </c>
      <c r="AM2384" t="s">
        <v>18392</v>
      </c>
      <c r="AN2384" t="s">
        <v>18397</v>
      </c>
    </row>
    <row r="2385" spans="1:40" ht="43.2" x14ac:dyDescent="0.3">
      <c r="A2385" t="s">
        <v>11468</v>
      </c>
      <c r="B2385" s="2" t="s">
        <v>15</v>
      </c>
      <c r="C2385" s="3">
        <v>40955</v>
      </c>
      <c r="D2385" t="s">
        <v>193</v>
      </c>
      <c r="E2385" t="s">
        <v>4017</v>
      </c>
      <c r="G2385" t="s">
        <v>11469</v>
      </c>
      <c r="H2385" s="2" t="s">
        <v>351</v>
      </c>
      <c r="I2385" s="2" t="s">
        <v>92</v>
      </c>
      <c r="J2385" s="1" t="s">
        <v>11470</v>
      </c>
      <c r="K2385" s="1">
        <f t="shared" si="167"/>
        <v>1</v>
      </c>
      <c r="L2385" s="1">
        <f t="shared" si="167"/>
        <v>0</v>
      </c>
      <c r="M2385" s="1">
        <f t="shared" si="167"/>
        <v>0</v>
      </c>
      <c r="N2385" s="1">
        <f t="shared" si="166"/>
        <v>0</v>
      </c>
      <c r="O2385" s="1">
        <f t="shared" si="168"/>
        <v>1</v>
      </c>
      <c r="P2385" s="1" t="s">
        <v>18346</v>
      </c>
      <c r="Q2385" s="1">
        <v>350</v>
      </c>
      <c r="R2385" s="1">
        <v>538</v>
      </c>
      <c r="S2385" s="9">
        <f t="shared" si="170"/>
        <v>350</v>
      </c>
      <c r="T2385" s="3">
        <v>44573</v>
      </c>
      <c r="U2385" s="8" t="s">
        <v>11471</v>
      </c>
      <c r="V2385" s="3">
        <v>44573</v>
      </c>
      <c r="W2385" s="8" t="s">
        <v>11471</v>
      </c>
      <c r="X2385" s="8">
        <v>0</v>
      </c>
      <c r="Y2385" s="10">
        <f t="shared" si="169"/>
        <v>0</v>
      </c>
      <c r="Z2385" s="10">
        <f>IFERROR(INDEX(EFs!B:B,MATCH(P2385,EFs!A:A,0))*Dataset!Y2385/1000,0)</f>
        <v>0</v>
      </c>
      <c r="AA2385">
        <v>0</v>
      </c>
      <c r="AB2385">
        <v>0</v>
      </c>
      <c r="AC2385">
        <v>0</v>
      </c>
    </row>
    <row r="2386" spans="1:40" ht="72" x14ac:dyDescent="0.3">
      <c r="A2386" t="s">
        <v>11472</v>
      </c>
      <c r="B2386" s="2" t="s">
        <v>15</v>
      </c>
      <c r="C2386" s="3">
        <v>40955</v>
      </c>
      <c r="D2386" t="s">
        <v>16</v>
      </c>
      <c r="E2386" t="s">
        <v>2870</v>
      </c>
      <c r="F2386" t="s">
        <v>27</v>
      </c>
      <c r="G2386" t="s">
        <v>4726</v>
      </c>
      <c r="H2386" s="2" t="s">
        <v>797</v>
      </c>
      <c r="I2386" s="2" t="s">
        <v>30</v>
      </c>
      <c r="J2386" s="1" t="s">
        <v>11473</v>
      </c>
      <c r="K2386" s="1">
        <f t="shared" si="167"/>
        <v>0</v>
      </c>
      <c r="L2386" s="1">
        <f t="shared" si="167"/>
        <v>0</v>
      </c>
      <c r="M2386" s="1">
        <f t="shared" si="167"/>
        <v>1</v>
      </c>
      <c r="N2386" s="1">
        <f t="shared" si="166"/>
        <v>0</v>
      </c>
      <c r="O2386" s="1">
        <f t="shared" si="168"/>
        <v>1</v>
      </c>
      <c r="P2386" s="1" t="s">
        <v>18348</v>
      </c>
      <c r="Q2386" s="1">
        <v>125</v>
      </c>
      <c r="R2386" s="1">
        <v>195</v>
      </c>
      <c r="S2386" s="9">
        <f t="shared" si="170"/>
        <v>125</v>
      </c>
      <c r="T2386" s="3">
        <v>44509</v>
      </c>
      <c r="U2386" s="8" t="s">
        <v>8806</v>
      </c>
      <c r="V2386" s="3">
        <v>44509</v>
      </c>
      <c r="W2386" s="8" t="s">
        <v>11474</v>
      </c>
      <c r="X2386" s="8">
        <v>12.8</v>
      </c>
      <c r="Y2386" s="10">
        <f t="shared" si="169"/>
        <v>1600</v>
      </c>
      <c r="Z2386" s="10">
        <f>IFERROR(INDEX(EFs!B:B,MATCH(P2386,EFs!A:A,0))*Dataset!Y2386/1000,0)</f>
        <v>1.1620091503999999</v>
      </c>
      <c r="AA2386">
        <v>32.959758000000001</v>
      </c>
      <c r="AB2386">
        <v>-117.09567800000001</v>
      </c>
      <c r="AC2386">
        <v>1</v>
      </c>
      <c r="AD2386" t="s">
        <v>18387</v>
      </c>
      <c r="AE2386">
        <v>13330</v>
      </c>
      <c r="AF2386" t="s">
        <v>18925</v>
      </c>
      <c r="AI2386" t="s">
        <v>18389</v>
      </c>
      <c r="AJ2386" t="s">
        <v>18390</v>
      </c>
      <c r="AK2386" t="s">
        <v>18391</v>
      </c>
      <c r="AL2386">
        <v>92128</v>
      </c>
      <c r="AM2386" t="s">
        <v>18392</v>
      </c>
      <c r="AN2386" t="s">
        <v>18407</v>
      </c>
    </row>
    <row r="2387" spans="1:40" ht="43.2" x14ac:dyDescent="0.3">
      <c r="A2387" t="s">
        <v>11475</v>
      </c>
      <c r="B2387" s="2" t="s">
        <v>15</v>
      </c>
      <c r="C2387" s="3">
        <v>40955</v>
      </c>
      <c r="D2387" t="s">
        <v>193</v>
      </c>
      <c r="E2387" t="s">
        <v>5030</v>
      </c>
      <c r="F2387" t="s">
        <v>11476</v>
      </c>
      <c r="G2387" t="s">
        <v>11477</v>
      </c>
      <c r="H2387" s="2" t="s">
        <v>781</v>
      </c>
      <c r="I2387" s="2" t="s">
        <v>782</v>
      </c>
      <c r="J2387" s="1" t="s">
        <v>11478</v>
      </c>
      <c r="K2387" s="1">
        <f t="shared" si="167"/>
        <v>1</v>
      </c>
      <c r="L2387" s="1">
        <f t="shared" si="167"/>
        <v>0</v>
      </c>
      <c r="M2387" s="1">
        <f t="shared" si="167"/>
        <v>0</v>
      </c>
      <c r="N2387" s="1">
        <f t="shared" si="166"/>
        <v>0</v>
      </c>
      <c r="O2387" s="1">
        <f t="shared" si="168"/>
        <v>1</v>
      </c>
      <c r="P2387" s="1" t="s">
        <v>18346</v>
      </c>
      <c r="Q2387" s="1">
        <v>750</v>
      </c>
      <c r="R2387" s="1">
        <v>207</v>
      </c>
      <c r="S2387" s="9">
        <f t="shared" si="170"/>
        <v>750</v>
      </c>
      <c r="T2387" s="3">
        <v>44405</v>
      </c>
      <c r="U2387" s="8" t="s">
        <v>5595</v>
      </c>
      <c r="V2387" s="3">
        <v>44405</v>
      </c>
      <c r="W2387" s="8" t="s">
        <v>11479</v>
      </c>
      <c r="X2387" s="8">
        <v>8.5</v>
      </c>
      <c r="Y2387" s="10">
        <f t="shared" si="169"/>
        <v>6375</v>
      </c>
      <c r="Z2387" s="10">
        <f>IFERROR(INDEX(EFs!B:B,MATCH(P2387,EFs!A:A,0))*Dataset!Y2387/1000,0)</f>
        <v>5.7910048713750006</v>
      </c>
      <c r="AA2387">
        <v>32.892879999999998</v>
      </c>
      <c r="AB2387">
        <v>-117.222967</v>
      </c>
      <c r="AC2387">
        <v>1</v>
      </c>
      <c r="AD2387" t="s">
        <v>18387</v>
      </c>
      <c r="AE2387">
        <v>10300</v>
      </c>
      <c r="AF2387" t="s">
        <v>18845</v>
      </c>
      <c r="AG2387" t="s">
        <v>18510</v>
      </c>
      <c r="AH2387">
        <v>120</v>
      </c>
      <c r="AI2387" t="s">
        <v>18389</v>
      </c>
      <c r="AJ2387" t="s">
        <v>18390</v>
      </c>
      <c r="AK2387" t="s">
        <v>18391</v>
      </c>
      <c r="AL2387">
        <v>92121</v>
      </c>
      <c r="AM2387" t="s">
        <v>18392</v>
      </c>
      <c r="AN2387" t="s">
        <v>18393</v>
      </c>
    </row>
    <row r="2388" spans="1:40" ht="57.6" x14ac:dyDescent="0.3">
      <c r="A2388" t="s">
        <v>11480</v>
      </c>
      <c r="B2388" s="2" t="s">
        <v>15</v>
      </c>
      <c r="C2388" s="3">
        <v>40956</v>
      </c>
      <c r="D2388" t="s">
        <v>193</v>
      </c>
      <c r="E2388" t="s">
        <v>11481</v>
      </c>
      <c r="F2388" t="s">
        <v>11482</v>
      </c>
      <c r="G2388" t="s">
        <v>11483</v>
      </c>
      <c r="H2388" s="2" t="s">
        <v>627</v>
      </c>
      <c r="I2388" s="2" t="s">
        <v>306</v>
      </c>
      <c r="J2388" s="1" t="s">
        <v>11484</v>
      </c>
      <c r="K2388" s="1">
        <f t="shared" si="167"/>
        <v>0</v>
      </c>
      <c r="L2388" s="1">
        <f t="shared" si="167"/>
        <v>0</v>
      </c>
      <c r="M2388" s="1">
        <f t="shared" si="167"/>
        <v>0</v>
      </c>
      <c r="N2388" s="1">
        <f t="shared" si="166"/>
        <v>0</v>
      </c>
      <c r="O2388" s="1">
        <f t="shared" si="168"/>
        <v>0</v>
      </c>
      <c r="P2388" s="1" t="s">
        <v>18352</v>
      </c>
      <c r="Q2388" s="1" t="s">
        <v>18355</v>
      </c>
      <c r="R2388" s="1">
        <v>162</v>
      </c>
      <c r="S2388" s="9">
        <f t="shared" si="170"/>
        <v>120.80340000000001</v>
      </c>
      <c r="T2388" s="3">
        <v>44322</v>
      </c>
      <c r="U2388" s="8" t="s">
        <v>10311</v>
      </c>
      <c r="V2388" s="3">
        <v>44790</v>
      </c>
      <c r="W2388" s="8" t="s">
        <v>11485</v>
      </c>
      <c r="X2388" s="8">
        <v>31.3</v>
      </c>
      <c r="Y2388" s="10">
        <f t="shared" si="169"/>
        <v>3781.1464200000005</v>
      </c>
      <c r="Z2388" s="10">
        <f>IFERROR(INDEX(EFs!B:B,MATCH(P2388,EFs!A:A,0))*Dataset!Y2388/1000,0)</f>
        <v>0</v>
      </c>
      <c r="AA2388">
        <v>32.820703999999999</v>
      </c>
      <c r="AB2388">
        <v>-116.97557999999999</v>
      </c>
      <c r="AC2388">
        <v>1</v>
      </c>
      <c r="AD2388" t="s">
        <v>18394</v>
      </c>
      <c r="AE2388">
        <v>2001</v>
      </c>
      <c r="AF2388" t="s">
        <v>19123</v>
      </c>
      <c r="AI2388" t="s">
        <v>18449</v>
      </c>
      <c r="AJ2388" t="s">
        <v>18390</v>
      </c>
      <c r="AK2388" t="s">
        <v>18391</v>
      </c>
      <c r="AL2388">
        <v>92020</v>
      </c>
      <c r="AM2388" t="s">
        <v>18392</v>
      </c>
      <c r="AN2388" t="s">
        <v>18397</v>
      </c>
    </row>
    <row r="2389" spans="1:40" ht="43.2" x14ac:dyDescent="0.3">
      <c r="A2389" t="s">
        <v>11486</v>
      </c>
      <c r="B2389" s="2" t="s">
        <v>15</v>
      </c>
      <c r="C2389" s="3">
        <v>40960</v>
      </c>
      <c r="D2389" t="s">
        <v>193</v>
      </c>
      <c r="E2389" t="s">
        <v>2134</v>
      </c>
      <c r="F2389" t="s">
        <v>1382</v>
      </c>
      <c r="G2389" t="s">
        <v>2135</v>
      </c>
      <c r="H2389" s="2" t="s">
        <v>781</v>
      </c>
      <c r="I2389" s="2" t="s">
        <v>782</v>
      </c>
      <c r="J2389" s="1" t="s">
        <v>11487</v>
      </c>
      <c r="K2389" s="1">
        <f t="shared" si="167"/>
        <v>1</v>
      </c>
      <c r="L2389" s="1">
        <f t="shared" si="167"/>
        <v>0</v>
      </c>
      <c r="M2389" s="1">
        <f t="shared" si="167"/>
        <v>0</v>
      </c>
      <c r="N2389" s="1">
        <f t="shared" si="166"/>
        <v>0</v>
      </c>
      <c r="O2389" s="1">
        <f t="shared" si="168"/>
        <v>1</v>
      </c>
      <c r="P2389" s="1" t="s">
        <v>18346</v>
      </c>
      <c r="Q2389" s="1">
        <v>250</v>
      </c>
      <c r="R2389" s="1">
        <v>206</v>
      </c>
      <c r="S2389" s="9">
        <f t="shared" si="170"/>
        <v>250</v>
      </c>
      <c r="T2389" s="3">
        <v>44561</v>
      </c>
      <c r="U2389" s="8" t="s">
        <v>11488</v>
      </c>
      <c r="V2389" s="3">
        <v>44698</v>
      </c>
      <c r="W2389" s="8" t="s">
        <v>11489</v>
      </c>
      <c r="X2389" s="8">
        <v>19.5</v>
      </c>
      <c r="Y2389" s="10">
        <f t="shared" si="169"/>
        <v>4875</v>
      </c>
      <c r="Z2389" s="10">
        <f>IFERROR(INDEX(EFs!B:B,MATCH(P2389,EFs!A:A,0))*Dataset!Y2389/1000,0)</f>
        <v>4.4284154898750003</v>
      </c>
      <c r="AA2389">
        <v>32.895986000000001</v>
      </c>
      <c r="AB2389">
        <v>-117.195266</v>
      </c>
      <c r="AC2389">
        <v>1</v>
      </c>
      <c r="AD2389" t="s">
        <v>18387</v>
      </c>
      <c r="AE2389">
        <v>5555</v>
      </c>
      <c r="AF2389" t="s">
        <v>18663</v>
      </c>
      <c r="AI2389" t="s">
        <v>18389</v>
      </c>
      <c r="AJ2389" t="s">
        <v>18390</v>
      </c>
      <c r="AK2389" t="s">
        <v>18391</v>
      </c>
      <c r="AL2389">
        <v>92121</v>
      </c>
      <c r="AM2389" t="s">
        <v>18392</v>
      </c>
      <c r="AN2389" t="s">
        <v>18393</v>
      </c>
    </row>
    <row r="2390" spans="1:40" ht="43.2" x14ac:dyDescent="0.3">
      <c r="A2390" t="s">
        <v>11490</v>
      </c>
      <c r="B2390" s="2" t="s">
        <v>15</v>
      </c>
      <c r="C2390" s="3">
        <v>40963</v>
      </c>
      <c r="D2390" t="s">
        <v>193</v>
      </c>
      <c r="E2390" t="s">
        <v>1354</v>
      </c>
      <c r="F2390" t="s">
        <v>1355</v>
      </c>
      <c r="G2390" t="s">
        <v>1356</v>
      </c>
      <c r="H2390" s="2" t="s">
        <v>781</v>
      </c>
      <c r="I2390" s="2" t="s">
        <v>782</v>
      </c>
      <c r="J2390" s="1" t="s">
        <v>11491</v>
      </c>
      <c r="K2390" s="1">
        <f t="shared" si="167"/>
        <v>1</v>
      </c>
      <c r="L2390" s="1">
        <f t="shared" si="167"/>
        <v>0</v>
      </c>
      <c r="M2390" s="1">
        <f t="shared" si="167"/>
        <v>0</v>
      </c>
      <c r="N2390" s="1">
        <f t="shared" si="166"/>
        <v>0</v>
      </c>
      <c r="O2390" s="1">
        <f t="shared" si="168"/>
        <v>1</v>
      </c>
      <c r="P2390" s="1" t="s">
        <v>18346</v>
      </c>
      <c r="Q2390" s="1">
        <v>60</v>
      </c>
      <c r="R2390" s="1">
        <v>96</v>
      </c>
      <c r="S2390" s="9">
        <f t="shared" si="170"/>
        <v>60</v>
      </c>
      <c r="T2390" s="3">
        <v>44393</v>
      </c>
      <c r="U2390" s="8" t="s">
        <v>11492</v>
      </c>
      <c r="V2390" s="3">
        <v>44393</v>
      </c>
      <c r="W2390" s="8" t="s">
        <v>11493</v>
      </c>
      <c r="X2390" s="8">
        <v>11</v>
      </c>
      <c r="Y2390" s="10">
        <f t="shared" si="169"/>
        <v>660</v>
      </c>
      <c r="Z2390" s="10">
        <f>IFERROR(INDEX(EFs!B:B,MATCH(P2390,EFs!A:A,0))*Dataset!Y2390/1000,0)</f>
        <v>0.59953932785999997</v>
      </c>
      <c r="AA2390">
        <v>32.889712000000003</v>
      </c>
      <c r="AB2390">
        <v>-117.22618</v>
      </c>
      <c r="AC2390">
        <v>1</v>
      </c>
      <c r="AD2390" t="s">
        <v>18387</v>
      </c>
      <c r="AE2390">
        <v>4161</v>
      </c>
      <c r="AF2390" t="s">
        <v>18573</v>
      </c>
      <c r="AI2390" t="s">
        <v>18389</v>
      </c>
      <c r="AJ2390" t="s">
        <v>18390</v>
      </c>
      <c r="AK2390" t="s">
        <v>18391</v>
      </c>
      <c r="AL2390">
        <v>92121</v>
      </c>
      <c r="AM2390" t="s">
        <v>18392</v>
      </c>
      <c r="AN2390" t="s">
        <v>18407</v>
      </c>
    </row>
    <row r="2391" spans="1:40" ht="28.8" x14ac:dyDescent="0.3">
      <c r="A2391" t="s">
        <v>11494</v>
      </c>
      <c r="B2391" s="2" t="s">
        <v>15</v>
      </c>
      <c r="C2391" s="3">
        <v>40966</v>
      </c>
      <c r="D2391" t="s">
        <v>25</v>
      </c>
      <c r="E2391" t="s">
        <v>11495</v>
      </c>
      <c r="F2391" t="s">
        <v>11496</v>
      </c>
      <c r="G2391" t="s">
        <v>11497</v>
      </c>
      <c r="H2391" s="2" t="s">
        <v>627</v>
      </c>
      <c r="I2391" s="2" t="s">
        <v>306</v>
      </c>
      <c r="J2391" s="1" t="s">
        <v>11498</v>
      </c>
      <c r="K2391" s="1">
        <f t="shared" si="167"/>
        <v>1</v>
      </c>
      <c r="L2391" s="1">
        <f t="shared" si="167"/>
        <v>0</v>
      </c>
      <c r="M2391" s="1">
        <f t="shared" si="167"/>
        <v>0</v>
      </c>
      <c r="N2391" s="1">
        <f t="shared" si="166"/>
        <v>0</v>
      </c>
      <c r="O2391" s="1">
        <f t="shared" si="168"/>
        <v>1</v>
      </c>
      <c r="P2391" s="1" t="s">
        <v>18346</v>
      </c>
      <c r="Q2391" s="1" t="s">
        <v>18355</v>
      </c>
      <c r="R2391" s="1">
        <v>425</v>
      </c>
      <c r="S2391" s="9">
        <f t="shared" si="170"/>
        <v>316.92250000000001</v>
      </c>
      <c r="T2391" s="8"/>
      <c r="U2391" s="8"/>
      <c r="V2391" s="8"/>
      <c r="W2391" s="8"/>
      <c r="X2391" s="8"/>
      <c r="Y2391" s="10">
        <f t="shared" si="169"/>
        <v>0</v>
      </c>
      <c r="Z2391" s="10">
        <f>IFERROR(INDEX(EFs!B:B,MATCH(P2391,EFs!A:A,0))*Dataset!Y2391/1000,0)</f>
        <v>0</v>
      </c>
      <c r="AA2391">
        <v>32.804430000000004</v>
      </c>
      <c r="AB2391">
        <v>-116.96561</v>
      </c>
      <c r="AC2391">
        <v>1</v>
      </c>
      <c r="AD2391" t="s">
        <v>18387</v>
      </c>
      <c r="AE2391">
        <v>415</v>
      </c>
      <c r="AF2391" t="s">
        <v>19387</v>
      </c>
      <c r="AI2391" t="s">
        <v>18449</v>
      </c>
      <c r="AJ2391" t="s">
        <v>18390</v>
      </c>
      <c r="AK2391" t="s">
        <v>18391</v>
      </c>
      <c r="AL2391">
        <v>92020</v>
      </c>
      <c r="AM2391" t="s">
        <v>18392</v>
      </c>
      <c r="AN2391" t="s">
        <v>18393</v>
      </c>
    </row>
    <row r="2392" spans="1:40" ht="43.2" x14ac:dyDescent="0.3">
      <c r="A2392" t="s">
        <v>11499</v>
      </c>
      <c r="B2392" s="2" t="s">
        <v>15</v>
      </c>
      <c r="C2392" s="3">
        <v>40968</v>
      </c>
      <c r="D2392" t="s">
        <v>193</v>
      </c>
      <c r="E2392" t="s">
        <v>11500</v>
      </c>
      <c r="F2392" t="s">
        <v>6265</v>
      </c>
      <c r="G2392" t="s">
        <v>11501</v>
      </c>
      <c r="H2392" s="2" t="s">
        <v>781</v>
      </c>
      <c r="I2392" s="2" t="s">
        <v>782</v>
      </c>
      <c r="J2392" s="1" t="s">
        <v>11502</v>
      </c>
      <c r="K2392" s="1">
        <f t="shared" si="167"/>
        <v>1</v>
      </c>
      <c r="L2392" s="1">
        <f t="shared" si="167"/>
        <v>0</v>
      </c>
      <c r="M2392" s="1">
        <f t="shared" si="167"/>
        <v>0</v>
      </c>
      <c r="N2392" s="1">
        <f t="shared" si="166"/>
        <v>0</v>
      </c>
      <c r="O2392" s="1">
        <f t="shared" si="168"/>
        <v>1</v>
      </c>
      <c r="P2392" s="1" t="s">
        <v>18346</v>
      </c>
      <c r="Q2392" s="1">
        <v>300</v>
      </c>
      <c r="R2392" s="1">
        <v>463</v>
      </c>
      <c r="S2392" s="9">
        <f t="shared" si="170"/>
        <v>300</v>
      </c>
      <c r="T2392" s="3">
        <v>44561</v>
      </c>
      <c r="U2392" s="8" t="s">
        <v>9423</v>
      </c>
      <c r="V2392" s="3">
        <v>44568</v>
      </c>
      <c r="W2392" s="8" t="s">
        <v>11503</v>
      </c>
      <c r="X2392" s="8">
        <v>88.2</v>
      </c>
      <c r="Y2392" s="10">
        <f t="shared" si="169"/>
        <v>26460</v>
      </c>
      <c r="Z2392" s="10">
        <f>IFERROR(INDEX(EFs!B:B,MATCH(P2392,EFs!A:A,0))*Dataset!Y2392/1000,0)</f>
        <v>24.03607668966</v>
      </c>
      <c r="AA2392">
        <v>32.888283999999999</v>
      </c>
      <c r="AB2392">
        <v>-117.186132</v>
      </c>
      <c r="AC2392">
        <v>1</v>
      </c>
      <c r="AD2392" t="s">
        <v>18387</v>
      </c>
      <c r="AE2392">
        <v>6275</v>
      </c>
      <c r="AF2392" t="s">
        <v>18631</v>
      </c>
      <c r="AI2392" t="s">
        <v>18389</v>
      </c>
      <c r="AJ2392" t="s">
        <v>18390</v>
      </c>
      <c r="AK2392" t="s">
        <v>18391</v>
      </c>
      <c r="AL2392">
        <v>92121</v>
      </c>
      <c r="AM2392" t="s">
        <v>18392</v>
      </c>
      <c r="AN2392" t="s">
        <v>18393</v>
      </c>
    </row>
    <row r="2393" spans="1:40" ht="43.2" x14ac:dyDescent="0.3">
      <c r="A2393" t="s">
        <v>11504</v>
      </c>
      <c r="B2393" s="2" t="s">
        <v>15</v>
      </c>
      <c r="C2393" s="3">
        <v>40968</v>
      </c>
      <c r="D2393" t="s">
        <v>193</v>
      </c>
      <c r="E2393" t="s">
        <v>11505</v>
      </c>
      <c r="F2393" t="s">
        <v>11506</v>
      </c>
      <c r="G2393" t="s">
        <v>11507</v>
      </c>
      <c r="H2393" s="2" t="s">
        <v>106</v>
      </c>
      <c r="I2393" s="2" t="s">
        <v>107</v>
      </c>
      <c r="J2393" s="1" t="s">
        <v>11508</v>
      </c>
      <c r="K2393" s="1">
        <f t="shared" si="167"/>
        <v>1</v>
      </c>
      <c r="L2393" s="1">
        <f t="shared" si="167"/>
        <v>0</v>
      </c>
      <c r="M2393" s="1">
        <f t="shared" si="167"/>
        <v>0</v>
      </c>
      <c r="N2393" s="1">
        <f t="shared" si="166"/>
        <v>0</v>
      </c>
      <c r="O2393" s="1">
        <f t="shared" si="168"/>
        <v>1</v>
      </c>
      <c r="P2393" s="1" t="s">
        <v>18346</v>
      </c>
      <c r="Q2393" s="1">
        <v>500</v>
      </c>
      <c r="R2393" s="1">
        <v>775</v>
      </c>
      <c r="S2393" s="9">
        <f t="shared" si="170"/>
        <v>500</v>
      </c>
      <c r="T2393" s="3">
        <v>44328</v>
      </c>
      <c r="U2393" s="8" t="s">
        <v>2981</v>
      </c>
      <c r="V2393" s="3">
        <v>44562</v>
      </c>
      <c r="W2393" s="8" t="s">
        <v>11509</v>
      </c>
      <c r="X2393" s="8">
        <v>7.9</v>
      </c>
      <c r="Y2393" s="10">
        <f t="shared" si="169"/>
        <v>3950</v>
      </c>
      <c r="Z2393" s="10">
        <f>IFERROR(INDEX(EFs!B:B,MATCH(P2393,EFs!A:A,0))*Dataset!Y2393/1000,0)</f>
        <v>3.58815203795</v>
      </c>
      <c r="AA2393">
        <v>32.824620000000003</v>
      </c>
      <c r="AB2393">
        <v>-117.12366</v>
      </c>
      <c r="AC2393">
        <v>1</v>
      </c>
      <c r="AD2393" t="s">
        <v>18387</v>
      </c>
      <c r="AE2393">
        <v>4560</v>
      </c>
      <c r="AF2393" t="s">
        <v>19043</v>
      </c>
      <c r="AI2393" t="s">
        <v>18389</v>
      </c>
      <c r="AJ2393" t="s">
        <v>18390</v>
      </c>
      <c r="AK2393" t="s">
        <v>18391</v>
      </c>
      <c r="AL2393">
        <v>92123</v>
      </c>
      <c r="AM2393" t="s">
        <v>18392</v>
      </c>
      <c r="AN2393" t="s">
        <v>18393</v>
      </c>
    </row>
    <row r="2394" spans="1:40" ht="43.2" x14ac:dyDescent="0.3">
      <c r="A2394" t="s">
        <v>11510</v>
      </c>
      <c r="B2394" s="2" t="s">
        <v>15</v>
      </c>
      <c r="C2394" s="3">
        <v>40969</v>
      </c>
      <c r="D2394" t="s">
        <v>193</v>
      </c>
      <c r="E2394" t="s">
        <v>11511</v>
      </c>
      <c r="F2394" t="s">
        <v>11512</v>
      </c>
      <c r="G2394" t="s">
        <v>11513</v>
      </c>
      <c r="H2394" s="2" t="s">
        <v>364</v>
      </c>
      <c r="I2394" s="2" t="s">
        <v>62</v>
      </c>
      <c r="J2394" s="1" t="s">
        <v>11514</v>
      </c>
      <c r="K2394" s="1">
        <f t="shared" si="167"/>
        <v>1</v>
      </c>
      <c r="L2394" s="1">
        <f t="shared" si="167"/>
        <v>0</v>
      </c>
      <c r="M2394" s="1">
        <f t="shared" si="167"/>
        <v>0</v>
      </c>
      <c r="N2394" s="1">
        <f t="shared" si="166"/>
        <v>0</v>
      </c>
      <c r="O2394" s="1">
        <f t="shared" si="168"/>
        <v>1</v>
      </c>
      <c r="P2394" s="1" t="s">
        <v>18346</v>
      </c>
      <c r="Q2394" s="1">
        <v>102</v>
      </c>
      <c r="R2394" s="1">
        <v>158</v>
      </c>
      <c r="S2394" s="9">
        <f t="shared" si="170"/>
        <v>102</v>
      </c>
      <c r="T2394" s="3">
        <v>44519</v>
      </c>
      <c r="U2394" s="8" t="s">
        <v>11515</v>
      </c>
      <c r="V2394" s="3">
        <v>44519</v>
      </c>
      <c r="W2394" s="8" t="s">
        <v>11516</v>
      </c>
      <c r="X2394" s="8">
        <v>9.1999999999999993</v>
      </c>
      <c r="Y2394" s="10">
        <f t="shared" si="169"/>
        <v>938.4</v>
      </c>
      <c r="Z2394" s="10">
        <f>IFERROR(INDEX(EFs!B:B,MATCH(P2394,EFs!A:A,0))*Dataset!Y2394/1000,0)</f>
        <v>0.85243591706639998</v>
      </c>
      <c r="AA2394">
        <v>32.764820999999998</v>
      </c>
      <c r="AB2394">
        <v>-117.02342299999999</v>
      </c>
      <c r="AC2394">
        <v>1</v>
      </c>
      <c r="AD2394" t="s">
        <v>18387</v>
      </c>
      <c r="AE2394">
        <v>8070</v>
      </c>
      <c r="AF2394" t="s">
        <v>18696</v>
      </c>
      <c r="AI2394" t="s">
        <v>18460</v>
      </c>
      <c r="AJ2394" t="s">
        <v>18390</v>
      </c>
      <c r="AK2394" t="s">
        <v>18391</v>
      </c>
      <c r="AL2394">
        <v>91942</v>
      </c>
      <c r="AM2394" t="s">
        <v>18392</v>
      </c>
      <c r="AN2394" t="s">
        <v>18393</v>
      </c>
    </row>
    <row r="2395" spans="1:40" ht="28.8" x14ac:dyDescent="0.3">
      <c r="A2395" t="s">
        <v>11517</v>
      </c>
      <c r="B2395" s="2" t="s">
        <v>15</v>
      </c>
      <c r="C2395" s="3">
        <v>40970</v>
      </c>
      <c r="D2395" t="s">
        <v>193</v>
      </c>
      <c r="E2395" t="s">
        <v>1822</v>
      </c>
      <c r="F2395" t="s">
        <v>1823</v>
      </c>
      <c r="G2395" t="s">
        <v>1824</v>
      </c>
      <c r="H2395" s="2" t="s">
        <v>781</v>
      </c>
      <c r="I2395" s="2" t="s">
        <v>782</v>
      </c>
      <c r="J2395" s="1" t="s">
        <v>11518</v>
      </c>
      <c r="K2395" s="1">
        <f t="shared" si="167"/>
        <v>1</v>
      </c>
      <c r="L2395" s="1">
        <f t="shared" si="167"/>
        <v>0</v>
      </c>
      <c r="M2395" s="1">
        <f t="shared" si="167"/>
        <v>0</v>
      </c>
      <c r="N2395" s="1">
        <f t="shared" si="166"/>
        <v>0</v>
      </c>
      <c r="O2395" s="1">
        <f t="shared" si="168"/>
        <v>1</v>
      </c>
      <c r="P2395" s="1" t="s">
        <v>18346</v>
      </c>
      <c r="Q2395" s="1" t="s">
        <v>18355</v>
      </c>
      <c r="R2395" s="1">
        <v>904</v>
      </c>
      <c r="S2395" s="9">
        <f t="shared" si="170"/>
        <v>674.11279999999999</v>
      </c>
      <c r="T2395" s="3">
        <v>44561</v>
      </c>
      <c r="U2395" s="8" t="s">
        <v>11519</v>
      </c>
      <c r="V2395" s="3">
        <v>44617</v>
      </c>
      <c r="W2395" s="8" t="s">
        <v>3979</v>
      </c>
      <c r="X2395" s="8">
        <v>23.9</v>
      </c>
      <c r="Y2395" s="10">
        <f t="shared" si="169"/>
        <v>16111.295919999999</v>
      </c>
      <c r="Z2395" s="10">
        <f>IFERROR(INDEX(EFs!B:B,MATCH(P2395,EFs!A:A,0))*Dataset!Y2395/1000,0)</f>
        <v>14.63538716186418</v>
      </c>
      <c r="AA2395">
        <v>32.887282999999996</v>
      </c>
      <c r="AB2395">
        <v>-117.22397100000001</v>
      </c>
      <c r="AC2395">
        <v>1</v>
      </c>
      <c r="AD2395" t="s">
        <v>18387</v>
      </c>
      <c r="AE2395">
        <v>4275</v>
      </c>
      <c r="AF2395" t="s">
        <v>18573</v>
      </c>
      <c r="AI2395" t="s">
        <v>18389</v>
      </c>
      <c r="AJ2395" t="s">
        <v>18390</v>
      </c>
      <c r="AK2395" t="s">
        <v>18391</v>
      </c>
      <c r="AL2395">
        <v>92121</v>
      </c>
      <c r="AM2395" t="s">
        <v>18392</v>
      </c>
      <c r="AN2395" t="s">
        <v>18407</v>
      </c>
    </row>
    <row r="2396" spans="1:40" ht="43.2" x14ac:dyDescent="0.3">
      <c r="A2396" t="s">
        <v>11520</v>
      </c>
      <c r="B2396" s="2" t="s">
        <v>15</v>
      </c>
      <c r="C2396" s="3">
        <v>40974</v>
      </c>
      <c r="D2396" t="s">
        <v>193</v>
      </c>
      <c r="E2396" t="s">
        <v>1036</v>
      </c>
      <c r="F2396" t="s">
        <v>1187</v>
      </c>
      <c r="G2396" t="s">
        <v>11521</v>
      </c>
      <c r="H2396" s="2" t="s">
        <v>4097</v>
      </c>
      <c r="I2396" s="2" t="s">
        <v>92</v>
      </c>
      <c r="J2396" s="1" t="s">
        <v>11522</v>
      </c>
      <c r="K2396" s="1">
        <f t="shared" si="167"/>
        <v>1</v>
      </c>
      <c r="L2396" s="1">
        <f t="shared" si="167"/>
        <v>0</v>
      </c>
      <c r="M2396" s="1">
        <f t="shared" si="167"/>
        <v>0</v>
      </c>
      <c r="N2396" s="1">
        <f t="shared" si="166"/>
        <v>0</v>
      </c>
      <c r="O2396" s="1">
        <f t="shared" si="168"/>
        <v>1</v>
      </c>
      <c r="P2396" s="1" t="s">
        <v>18346</v>
      </c>
      <c r="Q2396" s="1">
        <v>350</v>
      </c>
      <c r="R2396" s="1">
        <v>546</v>
      </c>
      <c r="S2396" s="9">
        <f t="shared" si="170"/>
        <v>350</v>
      </c>
      <c r="T2396" s="8"/>
      <c r="U2396" s="8"/>
      <c r="V2396" s="8"/>
      <c r="W2396" s="8"/>
      <c r="X2396" s="8"/>
      <c r="Y2396" s="10">
        <f t="shared" si="169"/>
        <v>0</v>
      </c>
      <c r="Z2396" s="10">
        <f>IFERROR(INDEX(EFs!B:B,MATCH(P2396,EFs!A:A,0))*Dataset!Y2396/1000,0)</f>
        <v>0</v>
      </c>
      <c r="AA2396">
        <v>32.559280999999999</v>
      </c>
      <c r="AB2396">
        <v>-117.048889</v>
      </c>
      <c r="AC2396">
        <v>1</v>
      </c>
      <c r="AD2396" t="s">
        <v>18387</v>
      </c>
      <c r="AE2396">
        <v>3930</v>
      </c>
      <c r="AF2396" t="s">
        <v>19332</v>
      </c>
      <c r="AI2396" t="s">
        <v>18858</v>
      </c>
      <c r="AJ2396" t="s">
        <v>18390</v>
      </c>
      <c r="AK2396" t="s">
        <v>18391</v>
      </c>
      <c r="AL2396">
        <v>92173</v>
      </c>
      <c r="AM2396" t="s">
        <v>18392</v>
      </c>
      <c r="AN2396" t="s">
        <v>18393</v>
      </c>
    </row>
    <row r="2397" spans="1:40" ht="43.2" x14ac:dyDescent="0.3">
      <c r="A2397" t="s">
        <v>11523</v>
      </c>
      <c r="B2397" s="2" t="s">
        <v>15</v>
      </c>
      <c r="C2397" s="3">
        <v>40975</v>
      </c>
      <c r="D2397" t="s">
        <v>193</v>
      </c>
      <c r="E2397" t="s">
        <v>5300</v>
      </c>
      <c r="G2397" t="s">
        <v>5302</v>
      </c>
      <c r="H2397" s="2" t="s">
        <v>19</v>
      </c>
      <c r="I2397" s="2" t="s">
        <v>20</v>
      </c>
      <c r="J2397" s="1" t="s">
        <v>11524</v>
      </c>
      <c r="K2397" s="1">
        <f t="shared" si="167"/>
        <v>1</v>
      </c>
      <c r="L2397" s="1">
        <f t="shared" si="167"/>
        <v>0</v>
      </c>
      <c r="M2397" s="1">
        <f t="shared" si="167"/>
        <v>0</v>
      </c>
      <c r="N2397" s="1">
        <f t="shared" si="166"/>
        <v>0</v>
      </c>
      <c r="O2397" s="1">
        <f t="shared" si="168"/>
        <v>1</v>
      </c>
      <c r="P2397" s="1" t="s">
        <v>18346</v>
      </c>
      <c r="Q2397" s="1" t="s">
        <v>18355</v>
      </c>
      <c r="R2397" s="1">
        <v>174</v>
      </c>
      <c r="S2397" s="9">
        <f t="shared" si="170"/>
        <v>129.7518</v>
      </c>
      <c r="T2397" s="3">
        <v>44524</v>
      </c>
      <c r="U2397" s="8" t="s">
        <v>11525</v>
      </c>
      <c r="V2397" s="3">
        <v>44782</v>
      </c>
      <c r="W2397" s="8" t="s">
        <v>11526</v>
      </c>
      <c r="X2397" s="8">
        <v>25</v>
      </c>
      <c r="Y2397" s="10">
        <f t="shared" si="169"/>
        <v>3243.7950000000001</v>
      </c>
      <c r="Z2397" s="10">
        <f>IFERROR(INDEX(EFs!B:B,MATCH(P2397,EFs!A:A,0))*Dataset!Y2397/1000,0)</f>
        <v>2.946640415175195</v>
      </c>
      <c r="AA2397">
        <v>32.715184000000001</v>
      </c>
      <c r="AB2397">
        <v>-117.16775</v>
      </c>
      <c r="AC2397">
        <v>1</v>
      </c>
      <c r="AD2397" t="s">
        <v>18387</v>
      </c>
      <c r="AE2397">
        <v>501</v>
      </c>
      <c r="AF2397" t="s">
        <v>18957</v>
      </c>
      <c r="AG2397" t="s">
        <v>18510</v>
      </c>
      <c r="AH2397">
        <v>410</v>
      </c>
      <c r="AI2397" t="s">
        <v>18389</v>
      </c>
      <c r="AJ2397" t="s">
        <v>18390</v>
      </c>
      <c r="AK2397" t="s">
        <v>18391</v>
      </c>
      <c r="AL2397">
        <v>92101</v>
      </c>
      <c r="AM2397" t="s">
        <v>18392</v>
      </c>
      <c r="AN2397" t="s">
        <v>18393</v>
      </c>
    </row>
    <row r="2398" spans="1:40" ht="43.2" x14ac:dyDescent="0.3">
      <c r="A2398" t="s">
        <v>11527</v>
      </c>
      <c r="B2398" s="2" t="s">
        <v>15</v>
      </c>
      <c r="C2398" s="3">
        <v>40975</v>
      </c>
      <c r="D2398" t="s">
        <v>193</v>
      </c>
      <c r="E2398" t="s">
        <v>645</v>
      </c>
      <c r="F2398" t="s">
        <v>50</v>
      </c>
      <c r="G2398" t="s">
        <v>646</v>
      </c>
      <c r="H2398" s="2" t="s">
        <v>647</v>
      </c>
      <c r="I2398" s="2" t="s">
        <v>218</v>
      </c>
      <c r="J2398" s="1" t="s">
        <v>11528</v>
      </c>
      <c r="K2398" s="1">
        <f t="shared" si="167"/>
        <v>1</v>
      </c>
      <c r="L2398" s="1">
        <f t="shared" si="167"/>
        <v>0</v>
      </c>
      <c r="M2398" s="1">
        <f t="shared" si="167"/>
        <v>0</v>
      </c>
      <c r="N2398" s="1">
        <f t="shared" si="166"/>
        <v>0</v>
      </c>
      <c r="O2398" s="1">
        <f t="shared" si="168"/>
        <v>1</v>
      </c>
      <c r="P2398" s="1" t="s">
        <v>18346</v>
      </c>
      <c r="Q2398" s="1">
        <v>60</v>
      </c>
      <c r="R2398" s="1">
        <v>80</v>
      </c>
      <c r="S2398" s="9">
        <f t="shared" si="170"/>
        <v>60</v>
      </c>
      <c r="T2398" s="3">
        <v>44571</v>
      </c>
      <c r="U2398" s="8" t="s">
        <v>11529</v>
      </c>
      <c r="V2398" s="3">
        <v>44571</v>
      </c>
      <c r="W2398" s="8" t="s">
        <v>11530</v>
      </c>
      <c r="X2398" s="8">
        <v>4.2</v>
      </c>
      <c r="Y2398" s="10">
        <f t="shared" si="169"/>
        <v>252</v>
      </c>
      <c r="Z2398" s="10">
        <f>IFERROR(INDEX(EFs!B:B,MATCH(P2398,EFs!A:A,0))*Dataset!Y2398/1000,0)</f>
        <v>0.22891501609199999</v>
      </c>
      <c r="AA2398">
        <v>32.812175000000003</v>
      </c>
      <c r="AB2398">
        <v>-116.932772</v>
      </c>
      <c r="AC2398">
        <v>0.86</v>
      </c>
      <c r="AD2398" t="s">
        <v>18408</v>
      </c>
      <c r="AF2398" t="s">
        <v>18503</v>
      </c>
      <c r="AI2398" t="s">
        <v>18449</v>
      </c>
      <c r="AJ2398" t="s">
        <v>18390</v>
      </c>
      <c r="AK2398" t="s">
        <v>18391</v>
      </c>
      <c r="AL2398">
        <v>92021</v>
      </c>
      <c r="AM2398" t="s">
        <v>18392</v>
      </c>
      <c r="AN2398" t="s">
        <v>18397</v>
      </c>
    </row>
    <row r="2399" spans="1:40" ht="43.2" x14ac:dyDescent="0.3">
      <c r="A2399" t="s">
        <v>11531</v>
      </c>
      <c r="B2399" s="2" t="s">
        <v>15</v>
      </c>
      <c r="C2399" s="3">
        <v>40975</v>
      </c>
      <c r="D2399" t="s">
        <v>193</v>
      </c>
      <c r="E2399" t="s">
        <v>10500</v>
      </c>
      <c r="F2399" t="s">
        <v>6265</v>
      </c>
      <c r="G2399" t="s">
        <v>11532</v>
      </c>
      <c r="H2399" s="2" t="s">
        <v>627</v>
      </c>
      <c r="I2399" s="2" t="s">
        <v>306</v>
      </c>
      <c r="J2399" s="1" t="s">
        <v>11533</v>
      </c>
      <c r="K2399" s="1">
        <f t="shared" si="167"/>
        <v>1</v>
      </c>
      <c r="L2399" s="1">
        <f t="shared" si="167"/>
        <v>0</v>
      </c>
      <c r="M2399" s="1">
        <f t="shared" si="167"/>
        <v>0</v>
      </c>
      <c r="N2399" s="1">
        <f t="shared" si="166"/>
        <v>0</v>
      </c>
      <c r="O2399" s="1">
        <f t="shared" si="168"/>
        <v>1</v>
      </c>
      <c r="P2399" s="1" t="s">
        <v>18346</v>
      </c>
      <c r="Q2399" s="1">
        <v>175</v>
      </c>
      <c r="R2399" s="1">
        <v>279</v>
      </c>
      <c r="S2399" s="9">
        <f t="shared" si="170"/>
        <v>175</v>
      </c>
      <c r="T2399" s="8"/>
      <c r="U2399" s="8"/>
      <c r="V2399" s="8"/>
      <c r="W2399" s="8"/>
      <c r="X2399" s="8"/>
      <c r="Y2399" s="10">
        <f t="shared" si="169"/>
        <v>0</v>
      </c>
      <c r="Z2399" s="10">
        <f>IFERROR(INDEX(EFs!B:B,MATCH(P2399,EFs!A:A,0))*Dataset!Y2399/1000,0)</f>
        <v>0</v>
      </c>
      <c r="AA2399">
        <v>32.808090999999997</v>
      </c>
      <c r="AB2399">
        <v>-116.945661</v>
      </c>
      <c r="AC2399">
        <v>1</v>
      </c>
      <c r="AD2399" t="s">
        <v>18387</v>
      </c>
      <c r="AE2399">
        <v>1068</v>
      </c>
      <c r="AF2399" t="s">
        <v>18388</v>
      </c>
      <c r="AI2399" t="s">
        <v>18449</v>
      </c>
      <c r="AJ2399" t="s">
        <v>18390</v>
      </c>
      <c r="AK2399" t="s">
        <v>18391</v>
      </c>
      <c r="AL2399">
        <v>92021</v>
      </c>
      <c r="AM2399" t="s">
        <v>18392</v>
      </c>
      <c r="AN2399" t="s">
        <v>18393</v>
      </c>
    </row>
    <row r="2400" spans="1:40" ht="28.8" x14ac:dyDescent="0.3">
      <c r="A2400" t="s">
        <v>11534</v>
      </c>
      <c r="B2400" s="2" t="s">
        <v>15</v>
      </c>
      <c r="C2400" s="3">
        <v>40975</v>
      </c>
      <c r="D2400" t="s">
        <v>193</v>
      </c>
      <c r="E2400" t="s">
        <v>10071</v>
      </c>
      <c r="F2400" t="s">
        <v>11535</v>
      </c>
      <c r="G2400" t="s">
        <v>11536</v>
      </c>
      <c r="H2400" s="2" t="s">
        <v>5151</v>
      </c>
      <c r="I2400" s="2" t="s">
        <v>75</v>
      </c>
      <c r="J2400" s="1" t="s">
        <v>11537</v>
      </c>
      <c r="K2400" s="1">
        <f t="shared" si="167"/>
        <v>1</v>
      </c>
      <c r="L2400" s="1">
        <f t="shared" si="167"/>
        <v>0</v>
      </c>
      <c r="M2400" s="1">
        <f t="shared" si="167"/>
        <v>0</v>
      </c>
      <c r="N2400" s="1">
        <f t="shared" si="166"/>
        <v>0</v>
      </c>
      <c r="O2400" s="1">
        <f t="shared" si="168"/>
        <v>1</v>
      </c>
      <c r="P2400" s="1" t="s">
        <v>18346</v>
      </c>
      <c r="Q2400" s="1">
        <v>125</v>
      </c>
      <c r="R2400" s="1">
        <v>197</v>
      </c>
      <c r="S2400" s="9">
        <f t="shared" si="170"/>
        <v>125</v>
      </c>
      <c r="T2400" s="8"/>
      <c r="U2400" s="8"/>
      <c r="V2400" s="8"/>
      <c r="W2400" s="8"/>
      <c r="X2400" s="8"/>
      <c r="Y2400" s="10">
        <f t="shared" si="169"/>
        <v>0</v>
      </c>
      <c r="Z2400" s="10">
        <f>IFERROR(INDEX(EFs!B:B,MATCH(P2400,EFs!A:A,0))*Dataset!Y2400/1000,0)</f>
        <v>0</v>
      </c>
      <c r="AA2400">
        <v>38.950235999999997</v>
      </c>
      <c r="AB2400">
        <v>-123.661507</v>
      </c>
      <c r="AC2400">
        <v>0.5</v>
      </c>
      <c r="AD2400" t="s">
        <v>18422</v>
      </c>
      <c r="AI2400" t="s">
        <v>18948</v>
      </c>
      <c r="AJ2400" t="s">
        <v>18390</v>
      </c>
      <c r="AK2400" t="s">
        <v>18949</v>
      </c>
      <c r="AL2400">
        <v>95459</v>
      </c>
      <c r="AM2400" t="s">
        <v>18392</v>
      </c>
      <c r="AN2400" t="s">
        <v>18397</v>
      </c>
    </row>
    <row r="2401" spans="1:40" ht="43.2" x14ac:dyDescent="0.3">
      <c r="A2401" t="s">
        <v>11538</v>
      </c>
      <c r="B2401" s="2" t="s">
        <v>15</v>
      </c>
      <c r="C2401" s="3">
        <v>40983</v>
      </c>
      <c r="D2401" t="s">
        <v>193</v>
      </c>
      <c r="E2401" t="s">
        <v>325</v>
      </c>
      <c r="F2401" t="s">
        <v>4330</v>
      </c>
      <c r="G2401" t="s">
        <v>10430</v>
      </c>
      <c r="H2401" s="2" t="s">
        <v>147</v>
      </c>
      <c r="I2401" s="2" t="s">
        <v>53</v>
      </c>
      <c r="J2401" s="1" t="s">
        <v>11539</v>
      </c>
      <c r="K2401" s="1">
        <f t="shared" si="167"/>
        <v>1</v>
      </c>
      <c r="L2401" s="1">
        <f t="shared" si="167"/>
        <v>0</v>
      </c>
      <c r="M2401" s="1">
        <f t="shared" si="167"/>
        <v>0</v>
      </c>
      <c r="N2401" s="1">
        <f t="shared" si="166"/>
        <v>0</v>
      </c>
      <c r="O2401" s="1">
        <f t="shared" si="168"/>
        <v>1</v>
      </c>
      <c r="P2401" s="1" t="s">
        <v>18346</v>
      </c>
      <c r="Q2401" s="1" t="s">
        <v>18355</v>
      </c>
      <c r="R2401" s="1">
        <v>220</v>
      </c>
      <c r="S2401" s="9">
        <f t="shared" si="170"/>
        <v>164.054</v>
      </c>
      <c r="T2401" s="3">
        <v>44434</v>
      </c>
      <c r="U2401" s="8" t="s">
        <v>11540</v>
      </c>
      <c r="V2401" s="3">
        <v>44726</v>
      </c>
      <c r="W2401" s="8" t="s">
        <v>11541</v>
      </c>
      <c r="X2401" s="8">
        <v>38.4</v>
      </c>
      <c r="Y2401" s="10">
        <f t="shared" si="169"/>
        <v>6299.6736000000001</v>
      </c>
      <c r="Z2401" s="10">
        <f>IFERROR(INDEX(EFs!B:B,MATCH(P2401,EFs!A:A,0))*Dataset!Y2401/1000,0)</f>
        <v>5.7225789028505858</v>
      </c>
      <c r="AA2401">
        <v>33.149335000000001</v>
      </c>
      <c r="AB2401">
        <v>-117.23184500000001</v>
      </c>
      <c r="AC2401">
        <v>0.88</v>
      </c>
      <c r="AD2401" t="s">
        <v>18429</v>
      </c>
      <c r="AE2401">
        <v>2450</v>
      </c>
      <c r="AF2401" t="s">
        <v>19275</v>
      </c>
      <c r="AI2401" t="s">
        <v>18416</v>
      </c>
      <c r="AJ2401" t="s">
        <v>18390</v>
      </c>
      <c r="AK2401" t="s">
        <v>18391</v>
      </c>
      <c r="AL2401">
        <v>92081</v>
      </c>
      <c r="AM2401" t="s">
        <v>18392</v>
      </c>
      <c r="AN2401" t="s">
        <v>18393</v>
      </c>
    </row>
    <row r="2402" spans="1:40" ht="72" x14ac:dyDescent="0.3">
      <c r="A2402" t="s">
        <v>11542</v>
      </c>
      <c r="B2402" s="2" t="s">
        <v>15</v>
      </c>
      <c r="C2402" s="3">
        <v>40984</v>
      </c>
      <c r="D2402" t="s">
        <v>193</v>
      </c>
      <c r="E2402" t="s">
        <v>1270</v>
      </c>
      <c r="F2402" t="s">
        <v>161</v>
      </c>
      <c r="G2402" t="s">
        <v>11543</v>
      </c>
      <c r="H2402" s="2" t="s">
        <v>163</v>
      </c>
      <c r="I2402" s="2" t="s">
        <v>164</v>
      </c>
      <c r="J2402" s="1" t="s">
        <v>11544</v>
      </c>
      <c r="K2402" s="1">
        <f t="shared" si="167"/>
        <v>1</v>
      </c>
      <c r="L2402" s="1">
        <f t="shared" si="167"/>
        <v>0</v>
      </c>
      <c r="M2402" s="1">
        <f t="shared" si="167"/>
        <v>0</v>
      </c>
      <c r="N2402" s="1">
        <f t="shared" si="166"/>
        <v>0</v>
      </c>
      <c r="O2402" s="1">
        <f t="shared" si="168"/>
        <v>1</v>
      </c>
      <c r="P2402" s="1" t="s">
        <v>18346</v>
      </c>
      <c r="Q2402" s="1">
        <v>200</v>
      </c>
      <c r="R2402" s="1">
        <v>315</v>
      </c>
      <c r="S2402" s="9">
        <f t="shared" si="170"/>
        <v>200</v>
      </c>
      <c r="T2402" s="8"/>
      <c r="U2402" s="8"/>
      <c r="V2402" s="8"/>
      <c r="W2402" s="8"/>
      <c r="X2402" s="8"/>
      <c r="Y2402" s="10">
        <f t="shared" si="169"/>
        <v>0</v>
      </c>
      <c r="Z2402" s="10">
        <f>IFERROR(INDEX(EFs!B:B,MATCH(P2402,EFs!A:A,0))*Dataset!Y2402/1000,0)</f>
        <v>0</v>
      </c>
      <c r="AA2402">
        <v>33.387723000000001</v>
      </c>
      <c r="AB2402">
        <v>-117.44475799999999</v>
      </c>
      <c r="AC2402">
        <v>0.5</v>
      </c>
      <c r="AD2402" t="s">
        <v>18422</v>
      </c>
      <c r="AI2402" t="s">
        <v>18423</v>
      </c>
      <c r="AJ2402" t="s">
        <v>18390</v>
      </c>
      <c r="AK2402" t="s">
        <v>18391</v>
      </c>
      <c r="AL2402">
        <v>92055</v>
      </c>
      <c r="AM2402" t="s">
        <v>18392</v>
      </c>
      <c r="AN2402" t="s">
        <v>18397</v>
      </c>
    </row>
    <row r="2403" spans="1:40" ht="43.2" x14ac:dyDescent="0.3">
      <c r="A2403" t="s">
        <v>11545</v>
      </c>
      <c r="B2403" s="2" t="s">
        <v>15</v>
      </c>
      <c r="C2403" s="3">
        <v>40988</v>
      </c>
      <c r="D2403" t="s">
        <v>193</v>
      </c>
      <c r="E2403" t="s">
        <v>11546</v>
      </c>
      <c r="F2403" t="s">
        <v>11547</v>
      </c>
      <c r="G2403" t="s">
        <v>11548</v>
      </c>
      <c r="H2403" s="2" t="s">
        <v>781</v>
      </c>
      <c r="I2403" s="2" t="s">
        <v>782</v>
      </c>
      <c r="J2403" s="1" t="s">
        <v>11549</v>
      </c>
      <c r="K2403" s="1">
        <f t="shared" si="167"/>
        <v>1</v>
      </c>
      <c r="L2403" s="1">
        <f t="shared" si="167"/>
        <v>0</v>
      </c>
      <c r="M2403" s="1">
        <f t="shared" si="167"/>
        <v>0</v>
      </c>
      <c r="N2403" s="1">
        <f t="shared" si="166"/>
        <v>0</v>
      </c>
      <c r="O2403" s="1">
        <f t="shared" si="168"/>
        <v>1</v>
      </c>
      <c r="P2403" s="1" t="s">
        <v>18346</v>
      </c>
      <c r="Q2403" s="1">
        <v>1000</v>
      </c>
      <c r="R2403" s="1">
        <v>1495</v>
      </c>
      <c r="S2403" s="9">
        <f t="shared" si="170"/>
        <v>1000</v>
      </c>
      <c r="T2403" s="3">
        <v>44509</v>
      </c>
      <c r="U2403" s="8" t="s">
        <v>11550</v>
      </c>
      <c r="V2403" s="3">
        <v>44509</v>
      </c>
      <c r="W2403" s="8" t="s">
        <v>1971</v>
      </c>
      <c r="X2403" s="8">
        <v>4.3</v>
      </c>
      <c r="Y2403" s="10">
        <f t="shared" si="169"/>
        <v>4300</v>
      </c>
      <c r="Z2403" s="10">
        <f>IFERROR(INDEX(EFs!B:B,MATCH(P2403,EFs!A:A,0))*Dataset!Y2403/1000,0)</f>
        <v>3.9060895602999999</v>
      </c>
      <c r="AA2403">
        <v>32.892831999999999</v>
      </c>
      <c r="AB2403">
        <v>-117.23792299999999</v>
      </c>
      <c r="AC2403">
        <v>1</v>
      </c>
      <c r="AD2403" t="s">
        <v>18387</v>
      </c>
      <c r="AE2403">
        <v>3550</v>
      </c>
      <c r="AF2403" t="s">
        <v>18626</v>
      </c>
      <c r="AI2403" t="s">
        <v>18389</v>
      </c>
      <c r="AJ2403" t="s">
        <v>18390</v>
      </c>
      <c r="AK2403" t="s">
        <v>18391</v>
      </c>
      <c r="AL2403">
        <v>92121</v>
      </c>
      <c r="AM2403" t="s">
        <v>18392</v>
      </c>
      <c r="AN2403" t="s">
        <v>18407</v>
      </c>
    </row>
    <row r="2404" spans="1:40" ht="43.2" x14ac:dyDescent="0.3">
      <c r="A2404" t="s">
        <v>11551</v>
      </c>
      <c r="B2404" s="2" t="s">
        <v>15</v>
      </c>
      <c r="C2404" s="3">
        <v>40989</v>
      </c>
      <c r="D2404" t="s">
        <v>193</v>
      </c>
      <c r="E2404" t="s">
        <v>11552</v>
      </c>
      <c r="F2404" t="s">
        <v>11553</v>
      </c>
      <c r="G2404" t="s">
        <v>11554</v>
      </c>
      <c r="H2404" s="2" t="s">
        <v>364</v>
      </c>
      <c r="I2404" s="2" t="s">
        <v>62</v>
      </c>
      <c r="J2404" s="1" t="s">
        <v>11555</v>
      </c>
      <c r="K2404" s="1">
        <f t="shared" si="167"/>
        <v>1</v>
      </c>
      <c r="L2404" s="1">
        <f t="shared" si="167"/>
        <v>0</v>
      </c>
      <c r="M2404" s="1">
        <f t="shared" si="167"/>
        <v>0</v>
      </c>
      <c r="N2404" s="1">
        <f t="shared" si="166"/>
        <v>0</v>
      </c>
      <c r="O2404" s="1">
        <f t="shared" si="168"/>
        <v>1</v>
      </c>
      <c r="P2404" s="1" t="s">
        <v>18346</v>
      </c>
      <c r="Q2404" s="1">
        <v>135</v>
      </c>
      <c r="R2404" s="1">
        <v>182</v>
      </c>
      <c r="S2404" s="9">
        <f t="shared" si="170"/>
        <v>135</v>
      </c>
      <c r="T2404" s="3">
        <v>44542</v>
      </c>
      <c r="U2404" s="8" t="s">
        <v>11556</v>
      </c>
      <c r="V2404" s="3">
        <v>44645</v>
      </c>
      <c r="W2404" s="8" t="s">
        <v>11557</v>
      </c>
      <c r="X2404" s="8">
        <v>44.7</v>
      </c>
      <c r="Y2404" s="10">
        <f t="shared" si="169"/>
        <v>6034.5</v>
      </c>
      <c r="Z2404" s="10">
        <f>IFERROR(INDEX(EFs!B:B,MATCH(P2404,EFs!A:A,0))*Dataset!Y2404/1000,0)</f>
        <v>5.4816970817745005</v>
      </c>
      <c r="AA2404">
        <v>32.791038</v>
      </c>
      <c r="AB2404">
        <v>-117.007013</v>
      </c>
      <c r="AC2404">
        <v>1</v>
      </c>
      <c r="AD2404" t="s">
        <v>18394</v>
      </c>
      <c r="AE2404">
        <v>8844</v>
      </c>
      <c r="AF2404" t="s">
        <v>19388</v>
      </c>
      <c r="AI2404" t="s">
        <v>18460</v>
      </c>
      <c r="AJ2404" t="s">
        <v>18390</v>
      </c>
      <c r="AK2404" t="s">
        <v>18391</v>
      </c>
      <c r="AL2404">
        <v>91942</v>
      </c>
      <c r="AM2404" t="s">
        <v>18392</v>
      </c>
      <c r="AN2404" t="s">
        <v>18397</v>
      </c>
    </row>
    <row r="2405" spans="1:40" ht="43.2" x14ac:dyDescent="0.3">
      <c r="A2405" t="s">
        <v>11558</v>
      </c>
      <c r="B2405" s="2" t="s">
        <v>15</v>
      </c>
      <c r="C2405" s="3">
        <v>40990</v>
      </c>
      <c r="D2405" t="s">
        <v>193</v>
      </c>
      <c r="E2405" t="s">
        <v>11559</v>
      </c>
      <c r="F2405" t="s">
        <v>11560</v>
      </c>
      <c r="G2405" t="s">
        <v>11561</v>
      </c>
      <c r="H2405" s="2" t="s">
        <v>403</v>
      </c>
      <c r="I2405" s="2" t="s">
        <v>155</v>
      </c>
      <c r="J2405" s="1" t="s">
        <v>11562</v>
      </c>
      <c r="K2405" s="1">
        <f t="shared" si="167"/>
        <v>1</v>
      </c>
      <c r="L2405" s="1">
        <f t="shared" si="167"/>
        <v>0</v>
      </c>
      <c r="M2405" s="1">
        <f t="shared" si="167"/>
        <v>0</v>
      </c>
      <c r="N2405" s="1">
        <f t="shared" si="166"/>
        <v>0</v>
      </c>
      <c r="O2405" s="1">
        <f t="shared" si="168"/>
        <v>1</v>
      </c>
      <c r="P2405" s="1" t="s">
        <v>18346</v>
      </c>
      <c r="Q2405" s="1" t="s">
        <v>18355</v>
      </c>
      <c r="R2405" s="1">
        <v>260</v>
      </c>
      <c r="S2405" s="9">
        <f t="shared" si="170"/>
        <v>193.88200000000001</v>
      </c>
      <c r="T2405" s="3">
        <v>44323</v>
      </c>
      <c r="U2405" s="8" t="s">
        <v>11563</v>
      </c>
      <c r="V2405" s="3">
        <v>44673</v>
      </c>
      <c r="W2405" s="8" t="s">
        <v>11564</v>
      </c>
      <c r="X2405" s="8">
        <v>0.4</v>
      </c>
      <c r="Y2405" s="10">
        <f t="shared" si="169"/>
        <v>77.552800000000005</v>
      </c>
      <c r="Z2405" s="10">
        <f>IFERROR(INDEX(EFs!B:B,MATCH(P2405,EFs!A:A,0))*Dataset!Y2405/1000,0)</f>
        <v>7.0448414523728797E-2</v>
      </c>
      <c r="AA2405">
        <v>33.265101999999999</v>
      </c>
      <c r="AB2405">
        <v>-116.38359199999999</v>
      </c>
      <c r="AC2405">
        <v>1</v>
      </c>
      <c r="AD2405" t="s">
        <v>18394</v>
      </c>
      <c r="AE2405">
        <v>2201</v>
      </c>
      <c r="AF2405" t="s">
        <v>19389</v>
      </c>
      <c r="AI2405" t="s">
        <v>18468</v>
      </c>
      <c r="AJ2405" t="s">
        <v>18390</v>
      </c>
      <c r="AK2405" t="s">
        <v>18391</v>
      </c>
      <c r="AL2405">
        <v>92004</v>
      </c>
      <c r="AM2405" t="s">
        <v>18392</v>
      </c>
      <c r="AN2405" t="s">
        <v>18397</v>
      </c>
    </row>
    <row r="2406" spans="1:40" ht="43.2" x14ac:dyDescent="0.3">
      <c r="A2406" t="s">
        <v>11565</v>
      </c>
      <c r="B2406" s="2" t="s">
        <v>15</v>
      </c>
      <c r="C2406" s="3">
        <v>40990</v>
      </c>
      <c r="D2406" t="s">
        <v>193</v>
      </c>
      <c r="E2406" t="s">
        <v>11566</v>
      </c>
      <c r="F2406" t="s">
        <v>11560</v>
      </c>
      <c r="G2406" t="s">
        <v>11567</v>
      </c>
      <c r="H2406" s="2" t="s">
        <v>403</v>
      </c>
      <c r="I2406" s="2" t="s">
        <v>155</v>
      </c>
      <c r="J2406" s="1" t="s">
        <v>11568</v>
      </c>
      <c r="K2406" s="1">
        <f t="shared" si="167"/>
        <v>1</v>
      </c>
      <c r="L2406" s="1">
        <f t="shared" si="167"/>
        <v>0</v>
      </c>
      <c r="M2406" s="1">
        <f t="shared" si="167"/>
        <v>0</v>
      </c>
      <c r="N2406" s="1">
        <f t="shared" si="166"/>
        <v>0</v>
      </c>
      <c r="O2406" s="1">
        <f t="shared" si="168"/>
        <v>1</v>
      </c>
      <c r="P2406" s="1" t="s">
        <v>18346</v>
      </c>
      <c r="Q2406" s="1">
        <v>250</v>
      </c>
      <c r="R2406" s="1">
        <v>277</v>
      </c>
      <c r="S2406" s="9">
        <f t="shared" si="170"/>
        <v>250</v>
      </c>
      <c r="T2406" s="3">
        <v>44322</v>
      </c>
      <c r="U2406" s="8" t="s">
        <v>11569</v>
      </c>
      <c r="V2406" s="3">
        <v>44673</v>
      </c>
      <c r="W2406" s="8" t="s">
        <v>11570</v>
      </c>
      <c r="X2406" s="8">
        <v>60.3</v>
      </c>
      <c r="Y2406" s="10">
        <f t="shared" si="169"/>
        <v>15075</v>
      </c>
      <c r="Z2406" s="10">
        <f>IFERROR(INDEX(EFs!B:B,MATCH(P2406,EFs!A:A,0))*Dataset!Y2406/1000,0)</f>
        <v>13.694023284075</v>
      </c>
      <c r="AA2406">
        <v>33.210315000000001</v>
      </c>
      <c r="AB2406">
        <v>-116.323392</v>
      </c>
      <c r="AC2406">
        <v>1</v>
      </c>
      <c r="AD2406" t="s">
        <v>18387</v>
      </c>
      <c r="AE2406">
        <v>4861</v>
      </c>
      <c r="AF2406" t="s">
        <v>19346</v>
      </c>
      <c r="AI2406" t="s">
        <v>18468</v>
      </c>
      <c r="AJ2406" t="s">
        <v>18390</v>
      </c>
      <c r="AK2406" t="s">
        <v>18391</v>
      </c>
      <c r="AL2406">
        <v>92004</v>
      </c>
      <c r="AM2406" t="s">
        <v>18392</v>
      </c>
      <c r="AN2406" t="s">
        <v>18393</v>
      </c>
    </row>
    <row r="2407" spans="1:40" ht="57.6" x14ac:dyDescent="0.3">
      <c r="A2407" t="s">
        <v>11571</v>
      </c>
      <c r="B2407" s="2" t="s">
        <v>15</v>
      </c>
      <c r="C2407" s="3">
        <v>40990</v>
      </c>
      <c r="D2407" t="s">
        <v>193</v>
      </c>
      <c r="E2407" t="s">
        <v>8219</v>
      </c>
      <c r="F2407" t="s">
        <v>11572</v>
      </c>
      <c r="G2407" t="s">
        <v>11573</v>
      </c>
      <c r="H2407" s="2" t="s">
        <v>781</v>
      </c>
      <c r="I2407" s="2" t="s">
        <v>782</v>
      </c>
      <c r="J2407" s="1" t="s">
        <v>11574</v>
      </c>
      <c r="K2407" s="1">
        <f t="shared" si="167"/>
        <v>1</v>
      </c>
      <c r="L2407" s="1">
        <f t="shared" si="167"/>
        <v>0</v>
      </c>
      <c r="M2407" s="1">
        <f t="shared" si="167"/>
        <v>0</v>
      </c>
      <c r="N2407" s="1">
        <f t="shared" si="166"/>
        <v>0</v>
      </c>
      <c r="O2407" s="1">
        <f t="shared" si="168"/>
        <v>1</v>
      </c>
      <c r="P2407" s="1" t="s">
        <v>18346</v>
      </c>
      <c r="Q2407" s="1">
        <v>346</v>
      </c>
      <c r="R2407" s="1">
        <v>471</v>
      </c>
      <c r="S2407" s="9">
        <f t="shared" si="170"/>
        <v>346</v>
      </c>
      <c r="T2407" s="3">
        <v>44553</v>
      </c>
      <c r="U2407" s="8" t="s">
        <v>6446</v>
      </c>
      <c r="V2407" s="3">
        <v>44553</v>
      </c>
      <c r="W2407" s="8" t="s">
        <v>11575</v>
      </c>
      <c r="X2407" s="8">
        <v>11.6</v>
      </c>
      <c r="Y2407" s="10">
        <f t="shared" si="169"/>
        <v>4013.6</v>
      </c>
      <c r="Z2407" s="10">
        <f>IFERROR(INDEX(EFs!B:B,MATCH(P2407,EFs!A:A,0))*Dataset!Y2407/1000,0)</f>
        <v>3.6459258277255997</v>
      </c>
      <c r="AA2407">
        <v>32.724102999999999</v>
      </c>
      <c r="AB2407">
        <v>-117.170912</v>
      </c>
      <c r="AC2407">
        <v>0.5</v>
      </c>
      <c r="AD2407" t="s">
        <v>18422</v>
      </c>
      <c r="AI2407" t="s">
        <v>18389</v>
      </c>
      <c r="AJ2407" t="s">
        <v>18390</v>
      </c>
      <c r="AK2407" t="s">
        <v>18391</v>
      </c>
      <c r="AL2407">
        <v>92101</v>
      </c>
      <c r="AM2407" t="s">
        <v>18392</v>
      </c>
      <c r="AN2407" t="s">
        <v>18397</v>
      </c>
    </row>
    <row r="2408" spans="1:40" ht="72" x14ac:dyDescent="0.3">
      <c r="A2408" t="s">
        <v>11576</v>
      </c>
      <c r="B2408" s="2" t="s">
        <v>15</v>
      </c>
      <c r="C2408" s="3">
        <v>40990</v>
      </c>
      <c r="D2408" t="s">
        <v>193</v>
      </c>
      <c r="E2408" t="s">
        <v>8219</v>
      </c>
      <c r="F2408" t="s">
        <v>11572</v>
      </c>
      <c r="G2408" t="s">
        <v>11573</v>
      </c>
      <c r="H2408" s="2" t="s">
        <v>781</v>
      </c>
      <c r="I2408" s="2" t="s">
        <v>782</v>
      </c>
      <c r="J2408" s="1" t="s">
        <v>11577</v>
      </c>
      <c r="K2408" s="1">
        <f t="shared" si="167"/>
        <v>1</v>
      </c>
      <c r="L2408" s="1">
        <f t="shared" si="167"/>
        <v>0</v>
      </c>
      <c r="M2408" s="1">
        <f t="shared" si="167"/>
        <v>0</v>
      </c>
      <c r="N2408" s="1">
        <f t="shared" si="166"/>
        <v>0</v>
      </c>
      <c r="O2408" s="1">
        <f t="shared" si="168"/>
        <v>1</v>
      </c>
      <c r="P2408" s="1" t="s">
        <v>18346</v>
      </c>
      <c r="Q2408" s="1">
        <v>125</v>
      </c>
      <c r="R2408" s="1">
        <v>212</v>
      </c>
      <c r="S2408" s="9">
        <f t="shared" si="170"/>
        <v>125</v>
      </c>
      <c r="T2408" s="3">
        <v>44553</v>
      </c>
      <c r="U2408" s="8" t="s">
        <v>10421</v>
      </c>
      <c r="V2408" s="3">
        <v>44553</v>
      </c>
      <c r="W2408" s="8" t="s">
        <v>11578</v>
      </c>
      <c r="X2408" s="8">
        <v>8.8000000000000007</v>
      </c>
      <c r="Y2408" s="10">
        <f t="shared" si="169"/>
        <v>1100</v>
      </c>
      <c r="Z2408" s="10">
        <f>IFERROR(INDEX(EFs!B:B,MATCH(P2408,EFs!A:A,0))*Dataset!Y2408/1000,0)</f>
        <v>0.99923221309999999</v>
      </c>
      <c r="AA2408">
        <v>32.724102999999999</v>
      </c>
      <c r="AB2408">
        <v>-117.170912</v>
      </c>
      <c r="AC2408">
        <v>0.5</v>
      </c>
      <c r="AD2408" t="s">
        <v>18422</v>
      </c>
      <c r="AI2408" t="s">
        <v>18389</v>
      </c>
      <c r="AJ2408" t="s">
        <v>18390</v>
      </c>
      <c r="AK2408" t="s">
        <v>18391</v>
      </c>
      <c r="AL2408">
        <v>92101</v>
      </c>
      <c r="AM2408" t="s">
        <v>18392</v>
      </c>
      <c r="AN2408" t="s">
        <v>18397</v>
      </c>
    </row>
    <row r="2409" spans="1:40" ht="43.2" x14ac:dyDescent="0.3">
      <c r="A2409" t="s">
        <v>11579</v>
      </c>
      <c r="B2409" s="2" t="s">
        <v>15</v>
      </c>
      <c r="C2409" s="3">
        <v>40990</v>
      </c>
      <c r="D2409" t="s">
        <v>193</v>
      </c>
      <c r="E2409" t="s">
        <v>11580</v>
      </c>
      <c r="F2409" t="s">
        <v>11581</v>
      </c>
      <c r="G2409" t="s">
        <v>11582</v>
      </c>
      <c r="H2409" s="2" t="s">
        <v>201</v>
      </c>
      <c r="I2409" s="2" t="s">
        <v>46</v>
      </c>
      <c r="J2409" s="1" t="s">
        <v>11583</v>
      </c>
      <c r="K2409" s="1">
        <f t="shared" si="167"/>
        <v>1</v>
      </c>
      <c r="L2409" s="1">
        <f t="shared" si="167"/>
        <v>0</v>
      </c>
      <c r="M2409" s="1">
        <f t="shared" si="167"/>
        <v>0</v>
      </c>
      <c r="N2409" s="1">
        <f t="shared" si="166"/>
        <v>0</v>
      </c>
      <c r="O2409" s="1">
        <f t="shared" si="168"/>
        <v>1</v>
      </c>
      <c r="P2409" s="1" t="s">
        <v>18346</v>
      </c>
      <c r="Q2409" s="1">
        <v>600</v>
      </c>
      <c r="R2409" s="1">
        <v>904</v>
      </c>
      <c r="S2409" s="9">
        <f t="shared" si="170"/>
        <v>600</v>
      </c>
      <c r="T2409" s="3">
        <v>44341</v>
      </c>
      <c r="U2409" s="8" t="s">
        <v>4167</v>
      </c>
      <c r="V2409" s="3">
        <v>44341</v>
      </c>
      <c r="W2409" s="8" t="s">
        <v>7751</v>
      </c>
      <c r="X2409" s="8">
        <v>1.8</v>
      </c>
      <c r="Y2409" s="10">
        <f t="shared" si="169"/>
        <v>1080</v>
      </c>
      <c r="Z2409" s="10">
        <f>IFERROR(INDEX(EFs!B:B,MATCH(P2409,EFs!A:A,0))*Dataset!Y2409/1000,0)</f>
        <v>0.98106435468000008</v>
      </c>
      <c r="AA2409">
        <v>32.870367000000002</v>
      </c>
      <c r="AB2409">
        <v>-117.25094799999999</v>
      </c>
      <c r="AC2409">
        <v>1</v>
      </c>
      <c r="AD2409" t="s">
        <v>18387</v>
      </c>
      <c r="AE2409">
        <v>8901</v>
      </c>
      <c r="AF2409" t="s">
        <v>19390</v>
      </c>
      <c r="AI2409" t="s">
        <v>18428</v>
      </c>
      <c r="AJ2409" t="s">
        <v>18390</v>
      </c>
      <c r="AK2409" t="s">
        <v>18391</v>
      </c>
      <c r="AL2409">
        <v>92037</v>
      </c>
      <c r="AM2409" t="s">
        <v>18392</v>
      </c>
      <c r="AN2409" t="s">
        <v>2733</v>
      </c>
    </row>
    <row r="2410" spans="1:40" ht="28.8" x14ac:dyDescent="0.3">
      <c r="A2410" t="s">
        <v>11584</v>
      </c>
      <c r="B2410" s="2" t="s">
        <v>15</v>
      </c>
      <c r="C2410" s="3">
        <v>40991</v>
      </c>
      <c r="D2410" t="s">
        <v>193</v>
      </c>
      <c r="E2410" t="s">
        <v>3816</v>
      </c>
      <c r="F2410" t="s">
        <v>36</v>
      </c>
      <c r="G2410" t="s">
        <v>11585</v>
      </c>
      <c r="H2410" s="2" t="s">
        <v>320</v>
      </c>
      <c r="I2410" s="2" t="s">
        <v>46</v>
      </c>
      <c r="J2410" s="1" t="s">
        <v>11586</v>
      </c>
      <c r="K2410" s="1">
        <f t="shared" si="167"/>
        <v>1</v>
      </c>
      <c r="L2410" s="1">
        <f t="shared" si="167"/>
        <v>0</v>
      </c>
      <c r="M2410" s="1">
        <f t="shared" si="167"/>
        <v>0</v>
      </c>
      <c r="N2410" s="1">
        <f t="shared" si="166"/>
        <v>0</v>
      </c>
      <c r="O2410" s="1">
        <f t="shared" si="168"/>
        <v>1</v>
      </c>
      <c r="P2410" s="1" t="s">
        <v>18346</v>
      </c>
      <c r="Q2410" s="1" t="s">
        <v>18355</v>
      </c>
      <c r="R2410" s="1">
        <v>1490</v>
      </c>
      <c r="S2410" s="9">
        <f t="shared" si="170"/>
        <v>1111.0930000000001</v>
      </c>
      <c r="T2410" s="3">
        <v>44370</v>
      </c>
      <c r="U2410" s="8" t="s">
        <v>10955</v>
      </c>
      <c r="V2410" s="3">
        <v>44763</v>
      </c>
      <c r="W2410" s="8" t="s">
        <v>11587</v>
      </c>
      <c r="X2410" s="8">
        <v>10.9</v>
      </c>
      <c r="Y2410" s="10">
        <f t="shared" si="169"/>
        <v>12110.913700000001</v>
      </c>
      <c r="Z2410" s="10">
        <f>IFERROR(INDEX(EFs!B:B,MATCH(P2410,EFs!A:A,0))*Dataset!Y2410/1000,0)</f>
        <v>11.001468271921919</v>
      </c>
      <c r="AA2410">
        <v>32.856347</v>
      </c>
      <c r="AB2410">
        <v>-117.250058</v>
      </c>
      <c r="AC2410">
        <v>1</v>
      </c>
      <c r="AD2410" t="s">
        <v>18422</v>
      </c>
      <c r="AI2410" t="s">
        <v>18428</v>
      </c>
      <c r="AJ2410" t="s">
        <v>18390</v>
      </c>
      <c r="AK2410" t="s">
        <v>18391</v>
      </c>
      <c r="AL2410">
        <v>92037</v>
      </c>
      <c r="AM2410" t="s">
        <v>18392</v>
      </c>
      <c r="AN2410" t="s">
        <v>18397</v>
      </c>
    </row>
    <row r="2411" spans="1:40" ht="43.2" x14ac:dyDescent="0.3">
      <c r="A2411" t="s">
        <v>11588</v>
      </c>
      <c r="B2411" s="2" t="s">
        <v>15</v>
      </c>
      <c r="C2411" s="3">
        <v>40991</v>
      </c>
      <c r="D2411" t="s">
        <v>193</v>
      </c>
      <c r="E2411" t="s">
        <v>11589</v>
      </c>
      <c r="F2411" t="s">
        <v>11590</v>
      </c>
      <c r="G2411" t="s">
        <v>11591</v>
      </c>
      <c r="H2411" s="2" t="s">
        <v>669</v>
      </c>
      <c r="I2411" s="2" t="s">
        <v>236</v>
      </c>
      <c r="J2411" s="1" t="s">
        <v>11592</v>
      </c>
      <c r="K2411" s="1">
        <f t="shared" si="167"/>
        <v>0</v>
      </c>
      <c r="L2411" s="1">
        <f t="shared" si="167"/>
        <v>0</v>
      </c>
      <c r="M2411" s="1">
        <f t="shared" si="167"/>
        <v>1</v>
      </c>
      <c r="N2411" s="1">
        <f t="shared" si="166"/>
        <v>0</v>
      </c>
      <c r="O2411" s="1">
        <f t="shared" si="168"/>
        <v>1</v>
      </c>
      <c r="P2411" s="1" t="s">
        <v>18348</v>
      </c>
      <c r="Q2411" s="1" t="s">
        <v>18355</v>
      </c>
      <c r="R2411" s="1">
        <v>78</v>
      </c>
      <c r="S2411" s="9">
        <f t="shared" si="170"/>
        <v>58.1646</v>
      </c>
      <c r="T2411" s="3">
        <v>44329</v>
      </c>
      <c r="U2411" s="8" t="s">
        <v>1157</v>
      </c>
      <c r="V2411" s="3">
        <v>44329</v>
      </c>
      <c r="W2411" s="8" t="s">
        <v>1157</v>
      </c>
      <c r="X2411" s="8">
        <v>0</v>
      </c>
      <c r="Y2411" s="10">
        <f t="shared" si="169"/>
        <v>0</v>
      </c>
      <c r="Z2411" s="10">
        <f>IFERROR(INDEX(EFs!B:B,MATCH(P2411,EFs!A:A,0))*Dataset!Y2411/1000,0)</f>
        <v>0</v>
      </c>
      <c r="AA2411">
        <v>32.749648000000001</v>
      </c>
      <c r="AB2411">
        <v>-117.168233</v>
      </c>
      <c r="AC2411">
        <v>1</v>
      </c>
      <c r="AD2411" t="s">
        <v>18387</v>
      </c>
      <c r="AE2411">
        <v>515</v>
      </c>
      <c r="AF2411" t="s">
        <v>19391</v>
      </c>
      <c r="AI2411" t="s">
        <v>18389</v>
      </c>
      <c r="AJ2411" t="s">
        <v>18390</v>
      </c>
      <c r="AK2411" t="s">
        <v>18391</v>
      </c>
      <c r="AL2411">
        <v>92103</v>
      </c>
      <c r="AM2411" t="s">
        <v>18392</v>
      </c>
      <c r="AN2411" t="s">
        <v>18393</v>
      </c>
    </row>
    <row r="2412" spans="1:40" ht="28.8" x14ac:dyDescent="0.3">
      <c r="A2412" t="s">
        <v>11593</v>
      </c>
      <c r="B2412" s="2" t="s">
        <v>15</v>
      </c>
      <c r="C2412" s="3">
        <v>41001</v>
      </c>
      <c r="D2412" t="s">
        <v>193</v>
      </c>
      <c r="E2412" t="s">
        <v>6279</v>
      </c>
      <c r="G2412" t="s">
        <v>11594</v>
      </c>
      <c r="H2412" s="2" t="s">
        <v>283</v>
      </c>
      <c r="I2412" s="2" t="s">
        <v>46</v>
      </c>
      <c r="J2412" s="1" t="s">
        <v>11595</v>
      </c>
      <c r="K2412" s="1">
        <f t="shared" si="167"/>
        <v>1</v>
      </c>
      <c r="L2412" s="1">
        <f t="shared" si="167"/>
        <v>0</v>
      </c>
      <c r="M2412" s="1">
        <f t="shared" si="167"/>
        <v>0</v>
      </c>
      <c r="N2412" s="1">
        <f t="shared" si="166"/>
        <v>0</v>
      </c>
      <c r="O2412" s="1">
        <f t="shared" si="168"/>
        <v>1</v>
      </c>
      <c r="P2412" s="1" t="s">
        <v>18346</v>
      </c>
      <c r="Q2412" s="1" t="s">
        <v>18355</v>
      </c>
      <c r="R2412" s="1">
        <v>96</v>
      </c>
      <c r="S2412" s="9">
        <f t="shared" si="170"/>
        <v>71.587199999999996</v>
      </c>
      <c r="T2412" s="3">
        <v>44518</v>
      </c>
      <c r="U2412" s="8" t="s">
        <v>11596</v>
      </c>
      <c r="V2412" s="3">
        <v>44518</v>
      </c>
      <c r="W2412" s="8" t="s">
        <v>7905</v>
      </c>
      <c r="X2412" s="8">
        <v>6.5</v>
      </c>
      <c r="Y2412" s="10">
        <f t="shared" si="169"/>
        <v>465.31679999999994</v>
      </c>
      <c r="Z2412" s="10">
        <f>IFERROR(INDEX(EFs!B:B,MATCH(P2412,EFs!A:A,0))*Dataset!Y2412/1000,0)</f>
        <v>0.42269048714237278</v>
      </c>
      <c r="AA2412">
        <v>32.687438</v>
      </c>
      <c r="AB2412">
        <v>-117.240211</v>
      </c>
      <c r="AC2412">
        <v>1</v>
      </c>
      <c r="AD2412" t="s">
        <v>18408</v>
      </c>
      <c r="AF2412" t="s">
        <v>19392</v>
      </c>
      <c r="AI2412" t="s">
        <v>18389</v>
      </c>
      <c r="AJ2412" t="s">
        <v>18390</v>
      </c>
      <c r="AK2412" t="s">
        <v>18391</v>
      </c>
      <c r="AL2412">
        <v>92106</v>
      </c>
      <c r="AM2412" t="s">
        <v>18392</v>
      </c>
      <c r="AN2412" t="s">
        <v>18397</v>
      </c>
    </row>
    <row r="2413" spans="1:40" ht="43.2" x14ac:dyDescent="0.3">
      <c r="A2413" t="s">
        <v>11597</v>
      </c>
      <c r="B2413" s="2" t="s">
        <v>15</v>
      </c>
      <c r="C2413" s="3">
        <v>41001</v>
      </c>
      <c r="D2413" t="s">
        <v>193</v>
      </c>
      <c r="E2413" t="s">
        <v>11598</v>
      </c>
      <c r="F2413" t="s">
        <v>11599</v>
      </c>
      <c r="G2413" t="s">
        <v>11600</v>
      </c>
      <c r="H2413" s="2" t="s">
        <v>847</v>
      </c>
      <c r="I2413" s="2" t="s">
        <v>218</v>
      </c>
      <c r="J2413" s="1" t="s">
        <v>11601</v>
      </c>
      <c r="K2413" s="1">
        <f t="shared" si="167"/>
        <v>1</v>
      </c>
      <c r="L2413" s="1">
        <f t="shared" si="167"/>
        <v>0</v>
      </c>
      <c r="M2413" s="1">
        <f t="shared" si="167"/>
        <v>0</v>
      </c>
      <c r="N2413" s="1">
        <f t="shared" si="166"/>
        <v>0</v>
      </c>
      <c r="O2413" s="1">
        <f t="shared" si="168"/>
        <v>1</v>
      </c>
      <c r="P2413" s="1" t="s">
        <v>18346</v>
      </c>
      <c r="Q2413" s="1" t="s">
        <v>18355</v>
      </c>
      <c r="R2413" s="1">
        <v>685</v>
      </c>
      <c r="S2413" s="9">
        <f t="shared" si="170"/>
        <v>510.80450000000002</v>
      </c>
      <c r="T2413" s="3">
        <v>44636</v>
      </c>
      <c r="U2413" s="8" t="s">
        <v>11602</v>
      </c>
      <c r="V2413" s="3">
        <v>44636</v>
      </c>
      <c r="W2413" s="8" t="s">
        <v>11603</v>
      </c>
      <c r="X2413" s="8">
        <v>23.8</v>
      </c>
      <c r="Y2413" s="10">
        <f t="shared" si="169"/>
        <v>12157.1471</v>
      </c>
      <c r="Z2413" s="10">
        <f>IFERROR(INDEX(EFs!B:B,MATCH(P2413,EFs!A:A,0))*Dataset!Y2413/1000,0)</f>
        <v>11.04346636519568</v>
      </c>
      <c r="AA2413">
        <v>32.705474000000002</v>
      </c>
      <c r="AB2413">
        <v>-117.149901</v>
      </c>
      <c r="AC2413">
        <v>1</v>
      </c>
      <c r="AD2413" t="s">
        <v>18387</v>
      </c>
      <c r="AE2413">
        <v>1506</v>
      </c>
      <c r="AF2413" t="s">
        <v>19393</v>
      </c>
      <c r="AI2413" t="s">
        <v>18389</v>
      </c>
      <c r="AJ2413" t="s">
        <v>18390</v>
      </c>
      <c r="AK2413" t="s">
        <v>18391</v>
      </c>
      <c r="AL2413">
        <v>92113</v>
      </c>
      <c r="AM2413" t="s">
        <v>18392</v>
      </c>
      <c r="AN2413" t="s">
        <v>18393</v>
      </c>
    </row>
    <row r="2414" spans="1:40" ht="43.2" x14ac:dyDescent="0.3">
      <c r="A2414" t="s">
        <v>11604</v>
      </c>
      <c r="B2414" s="2" t="s">
        <v>15</v>
      </c>
      <c r="C2414" s="3">
        <v>41001</v>
      </c>
      <c r="D2414" t="s">
        <v>193</v>
      </c>
      <c r="E2414" t="s">
        <v>1214</v>
      </c>
      <c r="F2414" t="s">
        <v>161</v>
      </c>
      <c r="G2414" t="s">
        <v>11605</v>
      </c>
      <c r="H2414" s="2" t="s">
        <v>163</v>
      </c>
      <c r="I2414" s="2" t="s">
        <v>164</v>
      </c>
      <c r="J2414" s="1" t="s">
        <v>11606</v>
      </c>
      <c r="K2414" s="1">
        <f t="shared" si="167"/>
        <v>1</v>
      </c>
      <c r="L2414" s="1">
        <f t="shared" si="167"/>
        <v>0</v>
      </c>
      <c r="M2414" s="1">
        <f t="shared" si="167"/>
        <v>0</v>
      </c>
      <c r="N2414" s="1">
        <f t="shared" si="166"/>
        <v>0</v>
      </c>
      <c r="O2414" s="1">
        <f t="shared" si="168"/>
        <v>1</v>
      </c>
      <c r="P2414" s="1" t="s">
        <v>18346</v>
      </c>
      <c r="Q2414" s="1" t="s">
        <v>18355</v>
      </c>
      <c r="R2414" s="1">
        <v>145</v>
      </c>
      <c r="S2414" s="9">
        <f t="shared" si="170"/>
        <v>108.12650000000001</v>
      </c>
      <c r="T2414" s="8"/>
      <c r="U2414" s="8"/>
      <c r="V2414" s="8"/>
      <c r="W2414" s="8"/>
      <c r="X2414" s="8"/>
      <c r="Y2414" s="10">
        <f t="shared" si="169"/>
        <v>0</v>
      </c>
      <c r="Z2414" s="10">
        <f>IFERROR(INDEX(EFs!B:B,MATCH(P2414,EFs!A:A,0))*Dataset!Y2414/1000,0)</f>
        <v>0</v>
      </c>
      <c r="AA2414">
        <v>33.387723000000001</v>
      </c>
      <c r="AB2414">
        <v>-117.44475799999999</v>
      </c>
      <c r="AC2414">
        <v>0.5</v>
      </c>
      <c r="AD2414" t="s">
        <v>18422</v>
      </c>
      <c r="AI2414" t="s">
        <v>18423</v>
      </c>
      <c r="AJ2414" t="s">
        <v>18390</v>
      </c>
      <c r="AK2414" t="s">
        <v>18391</v>
      </c>
      <c r="AL2414">
        <v>92055</v>
      </c>
      <c r="AM2414" t="s">
        <v>18392</v>
      </c>
      <c r="AN2414" t="s">
        <v>18397</v>
      </c>
    </row>
    <row r="2415" spans="1:40" ht="43.2" x14ac:dyDescent="0.3">
      <c r="A2415" t="s">
        <v>11607</v>
      </c>
      <c r="B2415" s="2" t="s">
        <v>15</v>
      </c>
      <c r="C2415" s="3">
        <v>41004</v>
      </c>
      <c r="D2415" t="s">
        <v>193</v>
      </c>
      <c r="E2415" t="s">
        <v>9035</v>
      </c>
      <c r="F2415" t="s">
        <v>10820</v>
      </c>
      <c r="G2415" t="s">
        <v>11608</v>
      </c>
      <c r="H2415" s="2" t="s">
        <v>2472</v>
      </c>
      <c r="I2415" s="2" t="s">
        <v>328</v>
      </c>
      <c r="J2415" s="1" t="s">
        <v>11609</v>
      </c>
      <c r="K2415" s="1">
        <f t="shared" si="167"/>
        <v>1</v>
      </c>
      <c r="L2415" s="1">
        <f t="shared" si="167"/>
        <v>0</v>
      </c>
      <c r="M2415" s="1">
        <f t="shared" si="167"/>
        <v>0</v>
      </c>
      <c r="N2415" s="1">
        <f t="shared" si="166"/>
        <v>0</v>
      </c>
      <c r="O2415" s="1">
        <f t="shared" si="168"/>
        <v>1</v>
      </c>
      <c r="P2415" s="1" t="s">
        <v>18346</v>
      </c>
      <c r="Q2415" s="1">
        <v>275</v>
      </c>
      <c r="R2415" s="1">
        <v>422</v>
      </c>
      <c r="S2415" s="9">
        <f t="shared" si="170"/>
        <v>275</v>
      </c>
      <c r="T2415" s="3">
        <v>44369</v>
      </c>
      <c r="U2415" s="8" t="s">
        <v>11610</v>
      </c>
      <c r="V2415" s="3">
        <v>44720</v>
      </c>
      <c r="W2415" s="8" t="s">
        <v>11611</v>
      </c>
      <c r="X2415" s="8">
        <v>20.3</v>
      </c>
      <c r="Y2415" s="10">
        <f t="shared" si="169"/>
        <v>5582.5</v>
      </c>
      <c r="Z2415" s="10">
        <f>IFERROR(INDEX(EFs!B:B,MATCH(P2415,EFs!A:A,0))*Dataset!Y2415/1000,0)</f>
        <v>5.0711034814825</v>
      </c>
      <c r="AA2415">
        <v>32.774951000000001</v>
      </c>
      <c r="AB2415">
        <v>-117.04696800000001</v>
      </c>
      <c r="AC2415">
        <v>0.9</v>
      </c>
      <c r="AD2415" t="s">
        <v>18408</v>
      </c>
      <c r="AF2415" t="s">
        <v>19394</v>
      </c>
      <c r="AI2415" t="s">
        <v>18460</v>
      </c>
      <c r="AJ2415" t="s">
        <v>18390</v>
      </c>
      <c r="AK2415" t="s">
        <v>18391</v>
      </c>
      <c r="AL2415">
        <v>91941</v>
      </c>
      <c r="AM2415" t="s">
        <v>18392</v>
      </c>
      <c r="AN2415" t="s">
        <v>18397</v>
      </c>
    </row>
    <row r="2416" spans="1:40" ht="43.2" x14ac:dyDescent="0.3">
      <c r="A2416" t="s">
        <v>11612</v>
      </c>
      <c r="B2416" s="2" t="s">
        <v>15</v>
      </c>
      <c r="C2416" s="3">
        <v>41016</v>
      </c>
      <c r="D2416" t="s">
        <v>193</v>
      </c>
      <c r="E2416" t="s">
        <v>11613</v>
      </c>
      <c r="F2416" t="s">
        <v>11614</v>
      </c>
      <c r="G2416" t="s">
        <v>11615</v>
      </c>
      <c r="H2416" s="2" t="s">
        <v>173</v>
      </c>
      <c r="I2416" s="2" t="s">
        <v>174</v>
      </c>
      <c r="J2416" s="1" t="s">
        <v>11616</v>
      </c>
      <c r="K2416" s="1">
        <f t="shared" si="167"/>
        <v>1</v>
      </c>
      <c r="L2416" s="1">
        <f t="shared" si="167"/>
        <v>0</v>
      </c>
      <c r="M2416" s="1">
        <f t="shared" si="167"/>
        <v>0</v>
      </c>
      <c r="N2416" s="1">
        <f t="shared" si="166"/>
        <v>0</v>
      </c>
      <c r="O2416" s="1">
        <f t="shared" si="168"/>
        <v>1</v>
      </c>
      <c r="P2416" s="1" t="s">
        <v>18346</v>
      </c>
      <c r="Q2416" s="1" t="s">
        <v>18355</v>
      </c>
      <c r="R2416" s="1">
        <v>113</v>
      </c>
      <c r="S2416" s="9">
        <f t="shared" si="170"/>
        <v>84.264099999999999</v>
      </c>
      <c r="T2416" s="3">
        <v>44559</v>
      </c>
      <c r="U2416" s="8" t="s">
        <v>2540</v>
      </c>
      <c r="V2416" s="3">
        <v>44559</v>
      </c>
      <c r="W2416" s="8" t="s">
        <v>6446</v>
      </c>
      <c r="X2416" s="8">
        <v>13</v>
      </c>
      <c r="Y2416" s="10">
        <f t="shared" si="169"/>
        <v>1095.4332999999999</v>
      </c>
      <c r="Z2416" s="10">
        <f>IFERROR(INDEX(EFs!B:B,MATCH(P2416,EFs!A:A,0))*Dataset!Y2416/1000,0)</f>
        <v>0.99508385514766928</v>
      </c>
      <c r="AA2416">
        <v>32.697096999999999</v>
      </c>
      <c r="AB2416">
        <v>-117.147555</v>
      </c>
      <c r="AC2416">
        <v>1</v>
      </c>
      <c r="AD2416" t="s">
        <v>18387</v>
      </c>
      <c r="AE2416">
        <v>1335</v>
      </c>
      <c r="AF2416" t="s">
        <v>19395</v>
      </c>
      <c r="AI2416" t="s">
        <v>18389</v>
      </c>
      <c r="AJ2416" t="s">
        <v>18390</v>
      </c>
      <c r="AK2416" t="s">
        <v>18391</v>
      </c>
      <c r="AL2416">
        <v>92113</v>
      </c>
      <c r="AM2416" t="s">
        <v>18392</v>
      </c>
      <c r="AN2416" t="s">
        <v>18407</v>
      </c>
    </row>
    <row r="2417" spans="1:40" ht="43.2" x14ac:dyDescent="0.3">
      <c r="A2417" t="s">
        <v>11617</v>
      </c>
      <c r="B2417" s="2" t="s">
        <v>15</v>
      </c>
      <c r="C2417" s="3">
        <v>41018</v>
      </c>
      <c r="D2417" t="s">
        <v>25</v>
      </c>
      <c r="E2417" t="s">
        <v>11618</v>
      </c>
      <c r="F2417" t="s">
        <v>11619</v>
      </c>
      <c r="G2417" t="s">
        <v>11620</v>
      </c>
      <c r="H2417" s="2" t="s">
        <v>3078</v>
      </c>
      <c r="I2417" s="2" t="s">
        <v>236</v>
      </c>
      <c r="J2417" s="1" t="s">
        <v>11621</v>
      </c>
      <c r="K2417" s="1">
        <f t="shared" si="167"/>
        <v>1</v>
      </c>
      <c r="L2417" s="1">
        <f t="shared" si="167"/>
        <v>0</v>
      </c>
      <c r="M2417" s="1">
        <f t="shared" si="167"/>
        <v>0</v>
      </c>
      <c r="N2417" s="1">
        <f t="shared" si="166"/>
        <v>0</v>
      </c>
      <c r="O2417" s="1">
        <f t="shared" si="168"/>
        <v>1</v>
      </c>
      <c r="P2417" s="1" t="s">
        <v>18346</v>
      </c>
      <c r="Q2417" s="1" t="s">
        <v>18355</v>
      </c>
      <c r="R2417" s="1">
        <v>74</v>
      </c>
      <c r="S2417" s="9">
        <f t="shared" si="170"/>
        <v>55.181800000000003</v>
      </c>
      <c r="T2417" s="3">
        <v>44357</v>
      </c>
      <c r="U2417" s="8" t="s">
        <v>978</v>
      </c>
      <c r="V2417" s="3">
        <v>44357</v>
      </c>
      <c r="W2417" s="8" t="s">
        <v>11622</v>
      </c>
      <c r="X2417" s="8">
        <v>2.8</v>
      </c>
      <c r="Y2417" s="10">
        <f t="shared" si="169"/>
        <v>154.50904</v>
      </c>
      <c r="Z2417" s="10">
        <f>IFERROR(INDEX(EFs!B:B,MATCH(P2417,EFs!A:A,0))*Dataset!Y2417/1000,0)</f>
        <v>0.14035491816650586</v>
      </c>
      <c r="AA2417">
        <v>32.809424999999997</v>
      </c>
      <c r="AB2417">
        <v>-117.213616</v>
      </c>
      <c r="AC2417">
        <v>1</v>
      </c>
      <c r="AD2417" t="s">
        <v>18394</v>
      </c>
      <c r="AE2417">
        <v>3775</v>
      </c>
      <c r="AF2417" t="s">
        <v>18759</v>
      </c>
      <c r="AI2417" t="s">
        <v>18389</v>
      </c>
      <c r="AJ2417" t="s">
        <v>18390</v>
      </c>
      <c r="AK2417" t="s">
        <v>18391</v>
      </c>
      <c r="AL2417">
        <v>92117</v>
      </c>
      <c r="AM2417" t="s">
        <v>18392</v>
      </c>
      <c r="AN2417" t="s">
        <v>18397</v>
      </c>
    </row>
    <row r="2418" spans="1:40" ht="57.6" x14ac:dyDescent="0.3">
      <c r="A2418" t="s">
        <v>11623</v>
      </c>
      <c r="B2418" s="2" t="s">
        <v>15</v>
      </c>
      <c r="C2418" s="3">
        <v>41022</v>
      </c>
      <c r="D2418" t="s">
        <v>193</v>
      </c>
      <c r="E2418" t="s">
        <v>11624</v>
      </c>
      <c r="F2418" t="s">
        <v>11625</v>
      </c>
      <c r="G2418" t="s">
        <v>11626</v>
      </c>
      <c r="H2418" s="2" t="s">
        <v>554</v>
      </c>
      <c r="I2418" s="2" t="s">
        <v>84</v>
      </c>
      <c r="J2418" s="1" t="s">
        <v>11627</v>
      </c>
      <c r="K2418" s="1">
        <f t="shared" si="167"/>
        <v>1</v>
      </c>
      <c r="L2418" s="1">
        <f t="shared" si="167"/>
        <v>0</v>
      </c>
      <c r="M2418" s="1">
        <f t="shared" si="167"/>
        <v>0</v>
      </c>
      <c r="N2418" s="1">
        <f t="shared" si="166"/>
        <v>0</v>
      </c>
      <c r="O2418" s="1">
        <f t="shared" si="168"/>
        <v>1</v>
      </c>
      <c r="P2418" s="1" t="s">
        <v>18346</v>
      </c>
      <c r="Q2418" s="1">
        <v>180</v>
      </c>
      <c r="R2418" s="1">
        <v>315</v>
      </c>
      <c r="S2418" s="9">
        <f t="shared" si="170"/>
        <v>180</v>
      </c>
      <c r="T2418" s="8"/>
      <c r="U2418" s="8"/>
      <c r="V2418" s="8"/>
      <c r="W2418" s="8"/>
      <c r="X2418" s="8"/>
      <c r="Y2418" s="10">
        <f t="shared" si="169"/>
        <v>0</v>
      </c>
      <c r="Z2418" s="10">
        <f>IFERROR(INDEX(EFs!B:B,MATCH(P2418,EFs!A:A,0))*Dataset!Y2418/1000,0)</f>
        <v>0</v>
      </c>
      <c r="AA2418">
        <v>32.686436999999998</v>
      </c>
      <c r="AB2418">
        <v>-117.08054300000001</v>
      </c>
      <c r="AC2418">
        <v>1</v>
      </c>
      <c r="AD2418" t="s">
        <v>18387</v>
      </c>
      <c r="AE2418">
        <v>2700</v>
      </c>
      <c r="AF2418" t="s">
        <v>19174</v>
      </c>
      <c r="AI2418" t="s">
        <v>18491</v>
      </c>
      <c r="AJ2418" t="s">
        <v>18390</v>
      </c>
      <c r="AK2418" t="s">
        <v>18391</v>
      </c>
      <c r="AL2418">
        <v>91950</v>
      </c>
      <c r="AM2418" t="s">
        <v>18392</v>
      </c>
      <c r="AN2418" t="s">
        <v>18393</v>
      </c>
    </row>
    <row r="2419" spans="1:40" ht="57.6" x14ac:dyDescent="0.3">
      <c r="A2419" t="s">
        <v>11628</v>
      </c>
      <c r="B2419" s="2" t="s">
        <v>15</v>
      </c>
      <c r="C2419" s="3">
        <v>41022</v>
      </c>
      <c r="D2419" t="s">
        <v>193</v>
      </c>
      <c r="E2419" t="s">
        <v>11624</v>
      </c>
      <c r="F2419" t="s">
        <v>11625</v>
      </c>
      <c r="G2419" t="s">
        <v>11626</v>
      </c>
      <c r="H2419" s="2" t="s">
        <v>554</v>
      </c>
      <c r="I2419" s="2" t="s">
        <v>84</v>
      </c>
      <c r="J2419" s="1" t="s">
        <v>11629</v>
      </c>
      <c r="K2419" s="1">
        <f t="shared" si="167"/>
        <v>1</v>
      </c>
      <c r="L2419" s="1">
        <f t="shared" si="167"/>
        <v>0</v>
      </c>
      <c r="M2419" s="1">
        <f t="shared" si="167"/>
        <v>0</v>
      </c>
      <c r="N2419" s="1">
        <f t="shared" si="166"/>
        <v>0</v>
      </c>
      <c r="O2419" s="1">
        <f t="shared" si="168"/>
        <v>1</v>
      </c>
      <c r="P2419" s="1" t="s">
        <v>18346</v>
      </c>
      <c r="Q2419" s="1">
        <v>125</v>
      </c>
      <c r="R2419" s="1">
        <v>197</v>
      </c>
      <c r="S2419" s="9">
        <f t="shared" si="170"/>
        <v>125</v>
      </c>
      <c r="T2419" s="3">
        <v>44495</v>
      </c>
      <c r="U2419" s="8" t="s">
        <v>11630</v>
      </c>
      <c r="V2419" s="3">
        <v>44495</v>
      </c>
      <c r="W2419" s="8" t="s">
        <v>4618</v>
      </c>
      <c r="X2419" s="8">
        <v>5.3</v>
      </c>
      <c r="Y2419" s="10">
        <f t="shared" si="169"/>
        <v>662.5</v>
      </c>
      <c r="Z2419" s="10">
        <f>IFERROR(INDEX(EFs!B:B,MATCH(P2419,EFs!A:A,0))*Dataset!Y2419/1000,0)</f>
        <v>0.60181031016250008</v>
      </c>
      <c r="AA2419">
        <v>32.686436999999998</v>
      </c>
      <c r="AB2419">
        <v>-117.08054300000001</v>
      </c>
      <c r="AC2419">
        <v>1</v>
      </c>
      <c r="AD2419" t="s">
        <v>18387</v>
      </c>
      <c r="AE2419">
        <v>2700</v>
      </c>
      <c r="AF2419" t="s">
        <v>19174</v>
      </c>
      <c r="AI2419" t="s">
        <v>18491</v>
      </c>
      <c r="AJ2419" t="s">
        <v>18390</v>
      </c>
      <c r="AK2419" t="s">
        <v>18391</v>
      </c>
      <c r="AL2419">
        <v>91950</v>
      </c>
      <c r="AM2419" t="s">
        <v>18392</v>
      </c>
      <c r="AN2419" t="s">
        <v>18393</v>
      </c>
    </row>
    <row r="2420" spans="1:40" ht="43.2" x14ac:dyDescent="0.3">
      <c r="A2420" t="s">
        <v>11631</v>
      </c>
      <c r="B2420" s="2" t="s">
        <v>15</v>
      </c>
      <c r="C2420" s="3">
        <v>41022</v>
      </c>
      <c r="D2420" t="s">
        <v>193</v>
      </c>
      <c r="E2420" t="s">
        <v>11624</v>
      </c>
      <c r="F2420" t="s">
        <v>11625</v>
      </c>
      <c r="G2420" t="s">
        <v>11626</v>
      </c>
      <c r="H2420" s="2" t="s">
        <v>554</v>
      </c>
      <c r="I2420" s="2" t="s">
        <v>84</v>
      </c>
      <c r="J2420" s="1" t="s">
        <v>11632</v>
      </c>
      <c r="K2420" s="1">
        <f t="shared" si="167"/>
        <v>1</v>
      </c>
      <c r="L2420" s="1">
        <f t="shared" si="167"/>
        <v>0</v>
      </c>
      <c r="M2420" s="1">
        <f t="shared" si="167"/>
        <v>0</v>
      </c>
      <c r="N2420" s="1">
        <f t="shared" si="166"/>
        <v>0</v>
      </c>
      <c r="O2420" s="1">
        <f t="shared" si="168"/>
        <v>1</v>
      </c>
      <c r="P2420" s="1" t="s">
        <v>18346</v>
      </c>
      <c r="Q2420" s="1">
        <v>100</v>
      </c>
      <c r="R2420" s="1">
        <v>158</v>
      </c>
      <c r="S2420" s="9">
        <f t="shared" si="170"/>
        <v>100</v>
      </c>
      <c r="T2420" s="3">
        <v>44495</v>
      </c>
      <c r="U2420" s="8" t="s">
        <v>11633</v>
      </c>
      <c r="V2420" s="3">
        <v>44805</v>
      </c>
      <c r="W2420" s="8" t="s">
        <v>1875</v>
      </c>
      <c r="X2420" s="8">
        <v>11</v>
      </c>
      <c r="Y2420" s="10">
        <f t="shared" si="169"/>
        <v>1100</v>
      </c>
      <c r="Z2420" s="10">
        <f>IFERROR(INDEX(EFs!B:B,MATCH(P2420,EFs!A:A,0))*Dataset!Y2420/1000,0)</f>
        <v>0.99923221309999999</v>
      </c>
      <c r="AA2420">
        <v>32.686436999999998</v>
      </c>
      <c r="AB2420">
        <v>-117.08054300000001</v>
      </c>
      <c r="AC2420">
        <v>1</v>
      </c>
      <c r="AD2420" t="s">
        <v>18387</v>
      </c>
      <c r="AE2420">
        <v>2700</v>
      </c>
      <c r="AF2420" t="s">
        <v>19174</v>
      </c>
      <c r="AI2420" t="s">
        <v>18491</v>
      </c>
      <c r="AJ2420" t="s">
        <v>18390</v>
      </c>
      <c r="AK2420" t="s">
        <v>18391</v>
      </c>
      <c r="AL2420">
        <v>91950</v>
      </c>
      <c r="AM2420" t="s">
        <v>18392</v>
      </c>
      <c r="AN2420" t="s">
        <v>18393</v>
      </c>
    </row>
    <row r="2421" spans="1:40" ht="57.6" x14ac:dyDescent="0.3">
      <c r="A2421" t="s">
        <v>11634</v>
      </c>
      <c r="B2421" s="2" t="s">
        <v>15</v>
      </c>
      <c r="C2421" s="3">
        <v>41022</v>
      </c>
      <c r="D2421" t="s">
        <v>193</v>
      </c>
      <c r="E2421" t="s">
        <v>11624</v>
      </c>
      <c r="F2421" t="s">
        <v>11625</v>
      </c>
      <c r="G2421" t="s">
        <v>11626</v>
      </c>
      <c r="H2421" s="2" t="s">
        <v>554</v>
      </c>
      <c r="I2421" s="2" t="s">
        <v>84</v>
      </c>
      <c r="J2421" s="1" t="s">
        <v>11635</v>
      </c>
      <c r="K2421" s="1">
        <f t="shared" si="167"/>
        <v>1</v>
      </c>
      <c r="L2421" s="1">
        <f t="shared" si="167"/>
        <v>0</v>
      </c>
      <c r="M2421" s="1">
        <f t="shared" si="167"/>
        <v>0</v>
      </c>
      <c r="N2421" s="1">
        <f t="shared" si="166"/>
        <v>0</v>
      </c>
      <c r="O2421" s="1">
        <f t="shared" si="168"/>
        <v>1</v>
      </c>
      <c r="P2421" s="1" t="s">
        <v>18346</v>
      </c>
      <c r="Q2421" s="1">
        <v>125</v>
      </c>
      <c r="R2421" s="1">
        <v>197</v>
      </c>
      <c r="S2421" s="9">
        <f t="shared" si="170"/>
        <v>125</v>
      </c>
      <c r="T2421" s="8"/>
      <c r="U2421" s="8"/>
      <c r="V2421" s="8"/>
      <c r="W2421" s="8"/>
      <c r="X2421" s="8"/>
      <c r="Y2421" s="10">
        <f t="shared" si="169"/>
        <v>0</v>
      </c>
      <c r="Z2421" s="10">
        <f>IFERROR(INDEX(EFs!B:B,MATCH(P2421,EFs!A:A,0))*Dataset!Y2421/1000,0)</f>
        <v>0</v>
      </c>
      <c r="AA2421">
        <v>32.686436999999998</v>
      </c>
      <c r="AB2421">
        <v>-117.08054300000001</v>
      </c>
      <c r="AC2421">
        <v>1</v>
      </c>
      <c r="AD2421" t="s">
        <v>18387</v>
      </c>
      <c r="AE2421">
        <v>2700</v>
      </c>
      <c r="AF2421" t="s">
        <v>19174</v>
      </c>
      <c r="AI2421" t="s">
        <v>18491</v>
      </c>
      <c r="AJ2421" t="s">
        <v>18390</v>
      </c>
      <c r="AK2421" t="s">
        <v>18391</v>
      </c>
      <c r="AL2421">
        <v>91950</v>
      </c>
      <c r="AM2421" t="s">
        <v>18392</v>
      </c>
      <c r="AN2421" t="s">
        <v>18393</v>
      </c>
    </row>
    <row r="2422" spans="1:40" ht="28.8" x14ac:dyDescent="0.3">
      <c r="A2422" t="s">
        <v>11636</v>
      </c>
      <c r="B2422" s="2" t="s">
        <v>15</v>
      </c>
      <c r="C2422" s="3">
        <v>41022</v>
      </c>
      <c r="D2422" t="s">
        <v>16</v>
      </c>
      <c r="E2422" t="s">
        <v>11637</v>
      </c>
      <c r="F2422" t="s">
        <v>11638</v>
      </c>
      <c r="G2422" t="s">
        <v>11639</v>
      </c>
      <c r="H2422" s="2" t="s">
        <v>38</v>
      </c>
      <c r="I2422" s="2" t="s">
        <v>30</v>
      </c>
      <c r="J2422" s="1" t="s">
        <v>11640</v>
      </c>
      <c r="K2422" s="1">
        <f t="shared" si="167"/>
        <v>0</v>
      </c>
      <c r="L2422" s="1">
        <f t="shared" si="167"/>
        <v>0</v>
      </c>
      <c r="M2422" s="1">
        <f t="shared" si="167"/>
        <v>1</v>
      </c>
      <c r="N2422" s="1">
        <f t="shared" si="166"/>
        <v>0</v>
      </c>
      <c r="O2422" s="1">
        <f t="shared" si="168"/>
        <v>1</v>
      </c>
      <c r="P2422" s="1" t="s">
        <v>18348</v>
      </c>
      <c r="Q2422" s="1">
        <v>45</v>
      </c>
      <c r="R2422" s="1">
        <v>71</v>
      </c>
      <c r="S2422" s="9">
        <f t="shared" si="170"/>
        <v>45</v>
      </c>
      <c r="T2422" s="3">
        <v>44404</v>
      </c>
      <c r="U2422" s="8" t="s">
        <v>9247</v>
      </c>
      <c r="V2422" s="3">
        <v>44769</v>
      </c>
      <c r="W2422" s="8" t="s">
        <v>11641</v>
      </c>
      <c r="X2422" s="8">
        <v>17.100000000000001</v>
      </c>
      <c r="Y2422" s="10">
        <f t="shared" si="169"/>
        <v>769.50000000000011</v>
      </c>
      <c r="Z2422" s="10">
        <f>IFERROR(INDEX(EFs!B:B,MATCH(P2422,EFs!A:A,0))*Dataset!Y2422/1000,0)</f>
        <v>0.55885377577050011</v>
      </c>
      <c r="AA2422">
        <v>32.903683999999998</v>
      </c>
      <c r="AB2422">
        <v>-117.108724</v>
      </c>
      <c r="AC2422">
        <v>1</v>
      </c>
      <c r="AD2422" t="s">
        <v>18387</v>
      </c>
      <c r="AE2422">
        <v>10103</v>
      </c>
      <c r="AF2422" t="s">
        <v>18722</v>
      </c>
      <c r="AI2422" t="s">
        <v>18389</v>
      </c>
      <c r="AJ2422" t="s">
        <v>18390</v>
      </c>
      <c r="AK2422" t="s">
        <v>18391</v>
      </c>
      <c r="AL2422">
        <v>92131</v>
      </c>
      <c r="AM2422" t="s">
        <v>18392</v>
      </c>
      <c r="AN2422" t="s">
        <v>18393</v>
      </c>
    </row>
    <row r="2423" spans="1:40" ht="43.2" x14ac:dyDescent="0.3">
      <c r="A2423" t="s">
        <v>11642</v>
      </c>
      <c r="B2423" s="2" t="s">
        <v>15</v>
      </c>
      <c r="C2423" s="3">
        <v>41024</v>
      </c>
      <c r="D2423" t="s">
        <v>193</v>
      </c>
      <c r="E2423" t="s">
        <v>7253</v>
      </c>
      <c r="F2423" t="s">
        <v>559</v>
      </c>
      <c r="G2423" t="s">
        <v>7254</v>
      </c>
      <c r="H2423" s="2" t="s">
        <v>669</v>
      </c>
      <c r="I2423" s="2" t="s">
        <v>236</v>
      </c>
      <c r="J2423" s="1" t="s">
        <v>11643</v>
      </c>
      <c r="K2423" s="1">
        <f t="shared" si="167"/>
        <v>0</v>
      </c>
      <c r="L2423" s="1">
        <f t="shared" si="167"/>
        <v>0</v>
      </c>
      <c r="M2423" s="1">
        <f t="shared" si="167"/>
        <v>0</v>
      </c>
      <c r="N2423" s="1">
        <f t="shared" si="166"/>
        <v>1</v>
      </c>
      <c r="O2423" s="1">
        <f t="shared" si="168"/>
        <v>1</v>
      </c>
      <c r="P2423" s="1" t="s">
        <v>18347</v>
      </c>
      <c r="Q2423" s="1">
        <v>100</v>
      </c>
      <c r="R2423" s="1">
        <v>1644</v>
      </c>
      <c r="S2423" s="9">
        <f t="shared" si="170"/>
        <v>100</v>
      </c>
      <c r="T2423" s="3">
        <v>44460</v>
      </c>
      <c r="U2423" s="8" t="s">
        <v>11644</v>
      </c>
      <c r="V2423" s="3">
        <v>44460</v>
      </c>
      <c r="W2423" s="8" t="s">
        <v>2002</v>
      </c>
      <c r="X2423" s="8">
        <v>4.5999999999999996</v>
      </c>
      <c r="Y2423" s="10">
        <f t="shared" si="169"/>
        <v>459.99999999999994</v>
      </c>
      <c r="Z2423" s="10">
        <f>IFERROR(INDEX(EFs!B:B,MATCH(P2423,EFs!A:A,0))*Dataset!Y2423/1000,0)</f>
        <v>0.37899399999999994</v>
      </c>
      <c r="AA2423">
        <v>32.755290000000002</v>
      </c>
      <c r="AB2423">
        <v>-117.147599</v>
      </c>
      <c r="AC2423">
        <v>1</v>
      </c>
      <c r="AD2423" t="s">
        <v>18387</v>
      </c>
      <c r="AE2423">
        <v>4100</v>
      </c>
      <c r="AF2423" t="s">
        <v>19114</v>
      </c>
      <c r="AI2423" t="s">
        <v>18389</v>
      </c>
      <c r="AJ2423" t="s">
        <v>18390</v>
      </c>
      <c r="AK2423" t="s">
        <v>18391</v>
      </c>
      <c r="AL2423">
        <v>92103</v>
      </c>
      <c r="AM2423" t="s">
        <v>18392</v>
      </c>
      <c r="AN2423" t="s">
        <v>18393</v>
      </c>
    </row>
    <row r="2424" spans="1:40" ht="43.2" x14ac:dyDescent="0.3">
      <c r="A2424" t="s">
        <v>11645</v>
      </c>
      <c r="B2424" s="2" t="s">
        <v>15</v>
      </c>
      <c r="C2424" s="3">
        <v>41030</v>
      </c>
      <c r="D2424" t="s">
        <v>193</v>
      </c>
      <c r="E2424" t="s">
        <v>1700</v>
      </c>
      <c r="F2424" t="s">
        <v>1701</v>
      </c>
      <c r="G2424" t="s">
        <v>6982</v>
      </c>
      <c r="H2424" s="2" t="s">
        <v>181</v>
      </c>
      <c r="I2424" s="2" t="s">
        <v>107</v>
      </c>
      <c r="J2424" s="1" t="s">
        <v>11646</v>
      </c>
      <c r="K2424" s="1">
        <f t="shared" si="167"/>
        <v>1</v>
      </c>
      <c r="L2424" s="1">
        <f t="shared" si="167"/>
        <v>0</v>
      </c>
      <c r="M2424" s="1">
        <f t="shared" si="167"/>
        <v>0</v>
      </c>
      <c r="N2424" s="1">
        <f t="shared" si="166"/>
        <v>0</v>
      </c>
      <c r="O2424" s="1">
        <f t="shared" si="168"/>
        <v>1</v>
      </c>
      <c r="P2424" s="1" t="s">
        <v>18346</v>
      </c>
      <c r="Q2424" s="1" t="s">
        <v>18355</v>
      </c>
      <c r="R2424" s="1">
        <v>2561</v>
      </c>
      <c r="S2424" s="9">
        <f t="shared" si="170"/>
        <v>1909.7377000000001</v>
      </c>
      <c r="T2424" s="8"/>
      <c r="U2424" s="8"/>
      <c r="V2424" s="8"/>
      <c r="W2424" s="8"/>
      <c r="X2424" s="8"/>
      <c r="Y2424" s="10">
        <f t="shared" si="169"/>
        <v>0</v>
      </c>
      <c r="Z2424" s="10">
        <f>IFERROR(INDEX(EFs!B:B,MATCH(P2424,EFs!A:A,0))*Dataset!Y2424/1000,0)</f>
        <v>0</v>
      </c>
      <c r="AA2424">
        <v>32.791581000000001</v>
      </c>
      <c r="AB2424">
        <v>-117.095045</v>
      </c>
      <c r="AC2424">
        <v>1</v>
      </c>
      <c r="AD2424" t="s">
        <v>18387</v>
      </c>
      <c r="AE2424">
        <v>4647</v>
      </c>
      <c r="AF2424" t="s">
        <v>19101</v>
      </c>
      <c r="AI2424" t="s">
        <v>18389</v>
      </c>
      <c r="AJ2424" t="s">
        <v>18390</v>
      </c>
      <c r="AK2424" t="s">
        <v>18391</v>
      </c>
      <c r="AL2424">
        <v>92120</v>
      </c>
      <c r="AM2424" t="s">
        <v>18392</v>
      </c>
      <c r="AN2424" t="s">
        <v>18393</v>
      </c>
    </row>
    <row r="2425" spans="1:40" ht="43.2" x14ac:dyDescent="0.3">
      <c r="A2425" t="s">
        <v>11647</v>
      </c>
      <c r="B2425" s="2" t="s">
        <v>15</v>
      </c>
      <c r="C2425" s="3">
        <v>41038</v>
      </c>
      <c r="D2425" t="s">
        <v>193</v>
      </c>
      <c r="E2425" t="s">
        <v>1036</v>
      </c>
      <c r="F2425" t="s">
        <v>7390</v>
      </c>
      <c r="G2425" t="s">
        <v>10895</v>
      </c>
      <c r="H2425" s="2" t="s">
        <v>781</v>
      </c>
      <c r="I2425" s="2" t="s">
        <v>782</v>
      </c>
      <c r="J2425" s="1" t="s">
        <v>11648</v>
      </c>
      <c r="K2425" s="1">
        <f t="shared" si="167"/>
        <v>1</v>
      </c>
      <c r="L2425" s="1">
        <f t="shared" si="167"/>
        <v>0</v>
      </c>
      <c r="M2425" s="1">
        <f t="shared" si="167"/>
        <v>0</v>
      </c>
      <c r="N2425" s="1">
        <f t="shared" si="166"/>
        <v>0</v>
      </c>
      <c r="O2425" s="1">
        <f t="shared" si="168"/>
        <v>1</v>
      </c>
      <c r="P2425" s="1" t="s">
        <v>18346</v>
      </c>
      <c r="Q2425" s="1" t="s">
        <v>18355</v>
      </c>
      <c r="R2425" s="1">
        <v>634</v>
      </c>
      <c r="S2425" s="9">
        <f t="shared" si="170"/>
        <v>472.77379999999999</v>
      </c>
      <c r="T2425" s="3">
        <v>44452</v>
      </c>
      <c r="U2425" s="8" t="s">
        <v>1302</v>
      </c>
      <c r="V2425" s="3">
        <v>44452</v>
      </c>
      <c r="W2425" s="8" t="s">
        <v>1481</v>
      </c>
      <c r="X2425" s="8">
        <v>8.8000000000000007</v>
      </c>
      <c r="Y2425" s="10">
        <f t="shared" si="169"/>
        <v>4160.4094400000004</v>
      </c>
      <c r="Z2425" s="10">
        <f>IFERROR(INDEX(EFs!B:B,MATCH(P2425,EFs!A:A,0))*Dataset!Y2425/1000,0)</f>
        <v>3.7792864837575748</v>
      </c>
      <c r="AA2425">
        <v>32.888069000000002</v>
      </c>
      <c r="AB2425">
        <v>-117.164534</v>
      </c>
      <c r="AC2425">
        <v>1</v>
      </c>
      <c r="AD2425" t="s">
        <v>18387</v>
      </c>
      <c r="AE2425">
        <v>7337</v>
      </c>
      <c r="AF2425" t="s">
        <v>19350</v>
      </c>
      <c r="AI2425" t="s">
        <v>18389</v>
      </c>
      <c r="AJ2425" t="s">
        <v>18390</v>
      </c>
      <c r="AK2425" t="s">
        <v>18391</v>
      </c>
      <c r="AL2425">
        <v>92121</v>
      </c>
      <c r="AM2425" t="s">
        <v>18392</v>
      </c>
      <c r="AN2425" t="s">
        <v>18393</v>
      </c>
    </row>
    <row r="2426" spans="1:40" ht="43.2" x14ac:dyDescent="0.3">
      <c r="A2426" t="s">
        <v>11649</v>
      </c>
      <c r="B2426" s="2" t="s">
        <v>15</v>
      </c>
      <c r="C2426" s="3">
        <v>41043</v>
      </c>
      <c r="D2426" t="s">
        <v>193</v>
      </c>
      <c r="E2426" t="s">
        <v>11650</v>
      </c>
      <c r="F2426" t="s">
        <v>11651</v>
      </c>
      <c r="G2426" t="s">
        <v>11652</v>
      </c>
      <c r="H2426" s="2" t="s">
        <v>1076</v>
      </c>
      <c r="I2426" s="2" t="s">
        <v>75</v>
      </c>
      <c r="J2426" s="1" t="s">
        <v>11653</v>
      </c>
      <c r="K2426" s="1">
        <f t="shared" si="167"/>
        <v>1</v>
      </c>
      <c r="L2426" s="1">
        <f t="shared" si="167"/>
        <v>0</v>
      </c>
      <c r="M2426" s="1">
        <f t="shared" si="167"/>
        <v>0</v>
      </c>
      <c r="N2426" s="1">
        <f t="shared" si="166"/>
        <v>0</v>
      </c>
      <c r="O2426" s="1">
        <f t="shared" si="168"/>
        <v>1</v>
      </c>
      <c r="P2426" s="1" t="s">
        <v>18346</v>
      </c>
      <c r="Q2426" s="1" t="s">
        <v>18355</v>
      </c>
      <c r="R2426" s="1">
        <v>346</v>
      </c>
      <c r="S2426" s="9">
        <f t="shared" si="170"/>
        <v>258.01220000000001</v>
      </c>
      <c r="T2426" s="3">
        <v>44562</v>
      </c>
      <c r="U2426" s="8" t="s">
        <v>11654</v>
      </c>
      <c r="V2426" s="3">
        <v>44562</v>
      </c>
      <c r="W2426" s="8" t="s">
        <v>7460</v>
      </c>
      <c r="X2426" s="8">
        <v>2.4</v>
      </c>
      <c r="Y2426" s="10">
        <f t="shared" si="169"/>
        <v>619.22928000000002</v>
      </c>
      <c r="Z2426" s="10">
        <f>IFERROR(INDEX(EFs!B:B,MATCH(P2426,EFs!A:A,0))*Dataset!Y2426/1000,0)</f>
        <v>0.5625034944279268</v>
      </c>
      <c r="AA2426">
        <v>33.144219</v>
      </c>
      <c r="AB2426">
        <v>-117.319439</v>
      </c>
      <c r="AC2426">
        <v>1</v>
      </c>
      <c r="AD2426" t="s">
        <v>18422</v>
      </c>
      <c r="AI2426" t="s">
        <v>18509</v>
      </c>
      <c r="AJ2426" t="s">
        <v>18390</v>
      </c>
      <c r="AK2426" t="s">
        <v>18391</v>
      </c>
      <c r="AL2426">
        <v>92008</v>
      </c>
      <c r="AM2426" t="s">
        <v>18392</v>
      </c>
      <c r="AN2426" t="s">
        <v>18397</v>
      </c>
    </row>
    <row r="2427" spans="1:40" ht="28.8" x14ac:dyDescent="0.3">
      <c r="A2427" t="s">
        <v>11655</v>
      </c>
      <c r="B2427" s="2" t="s">
        <v>15</v>
      </c>
      <c r="C2427" s="3">
        <v>41044</v>
      </c>
      <c r="D2427" t="s">
        <v>193</v>
      </c>
      <c r="E2427" t="s">
        <v>6010</v>
      </c>
      <c r="F2427" t="s">
        <v>559</v>
      </c>
      <c r="G2427" t="s">
        <v>10605</v>
      </c>
      <c r="H2427" s="2" t="s">
        <v>781</v>
      </c>
      <c r="I2427" s="2" t="s">
        <v>782</v>
      </c>
      <c r="J2427" s="1" t="s">
        <v>11656</v>
      </c>
      <c r="K2427" s="1">
        <f t="shared" si="167"/>
        <v>1</v>
      </c>
      <c r="L2427" s="1">
        <f t="shared" si="167"/>
        <v>0</v>
      </c>
      <c r="M2427" s="1">
        <f t="shared" si="167"/>
        <v>0</v>
      </c>
      <c r="N2427" s="1">
        <f t="shared" si="166"/>
        <v>0</v>
      </c>
      <c r="O2427" s="1">
        <f t="shared" si="168"/>
        <v>1</v>
      </c>
      <c r="P2427" s="1" t="s">
        <v>18346</v>
      </c>
      <c r="Q2427" s="1" t="s">
        <v>18355</v>
      </c>
      <c r="R2427" s="1">
        <v>1474</v>
      </c>
      <c r="S2427" s="9">
        <f t="shared" si="170"/>
        <v>1099.1618000000001</v>
      </c>
      <c r="T2427" s="3">
        <v>44539</v>
      </c>
      <c r="U2427" s="8" t="s">
        <v>613</v>
      </c>
      <c r="V2427" s="3">
        <v>44539</v>
      </c>
      <c r="W2427" s="8" t="s">
        <v>1738</v>
      </c>
      <c r="X2427" s="8">
        <v>7.9</v>
      </c>
      <c r="Y2427" s="10">
        <f t="shared" si="169"/>
        <v>8683.3782200000005</v>
      </c>
      <c r="Z2427" s="10">
        <f>IFERROR(INDEX(EFs!B:B,MATCH(P2427,EFs!A:A,0))*Dataset!Y2427/1000,0)</f>
        <v>7.8879193054135817</v>
      </c>
      <c r="AA2427">
        <v>32.906239999999997</v>
      </c>
      <c r="AB2427">
        <v>-117.18050599999999</v>
      </c>
      <c r="AC2427">
        <v>1</v>
      </c>
      <c r="AD2427" t="s">
        <v>18387</v>
      </c>
      <c r="AE2427">
        <v>10243</v>
      </c>
      <c r="AF2427" t="s">
        <v>18549</v>
      </c>
      <c r="AI2427" t="s">
        <v>18389</v>
      </c>
      <c r="AJ2427" t="s">
        <v>18390</v>
      </c>
      <c r="AK2427" t="s">
        <v>18391</v>
      </c>
      <c r="AL2427">
        <v>92121</v>
      </c>
      <c r="AM2427" t="s">
        <v>18392</v>
      </c>
      <c r="AN2427" t="s">
        <v>18393</v>
      </c>
    </row>
    <row r="2428" spans="1:40" ht="57.6" x14ac:dyDescent="0.3">
      <c r="A2428" t="s">
        <v>11657</v>
      </c>
      <c r="B2428" s="2" t="s">
        <v>15</v>
      </c>
      <c r="C2428" s="3">
        <v>41045</v>
      </c>
      <c r="D2428" t="s">
        <v>193</v>
      </c>
      <c r="E2428" t="s">
        <v>11658</v>
      </c>
      <c r="F2428" t="s">
        <v>11659</v>
      </c>
      <c r="G2428" t="s">
        <v>11660</v>
      </c>
      <c r="H2428" s="2" t="s">
        <v>29</v>
      </c>
      <c r="I2428" s="2" t="s">
        <v>30</v>
      </c>
      <c r="J2428" s="1" t="s">
        <v>11661</v>
      </c>
      <c r="K2428" s="1">
        <f t="shared" si="167"/>
        <v>1</v>
      </c>
      <c r="L2428" s="1">
        <f t="shared" si="167"/>
        <v>0</v>
      </c>
      <c r="M2428" s="1">
        <f t="shared" si="167"/>
        <v>0</v>
      </c>
      <c r="N2428" s="1">
        <f t="shared" si="166"/>
        <v>0</v>
      </c>
      <c r="O2428" s="1">
        <f t="shared" si="168"/>
        <v>1</v>
      </c>
      <c r="P2428" s="1" t="s">
        <v>18346</v>
      </c>
      <c r="Q2428" s="1">
        <v>36</v>
      </c>
      <c r="R2428" s="1">
        <v>67.099999999999994</v>
      </c>
      <c r="S2428" s="9">
        <f t="shared" si="170"/>
        <v>36</v>
      </c>
      <c r="T2428" s="3">
        <v>44517</v>
      </c>
      <c r="U2428" s="8" t="s">
        <v>4747</v>
      </c>
      <c r="V2428" s="3">
        <v>44517</v>
      </c>
      <c r="W2428" s="8" t="s">
        <v>10862</v>
      </c>
      <c r="X2428" s="8">
        <v>9</v>
      </c>
      <c r="Y2428" s="10">
        <f t="shared" si="169"/>
        <v>324</v>
      </c>
      <c r="Z2428" s="10">
        <f>IFERROR(INDEX(EFs!B:B,MATCH(P2428,EFs!A:A,0))*Dataset!Y2428/1000,0)</f>
        <v>0.29431930640400006</v>
      </c>
      <c r="AA2428">
        <v>33.061123000000002</v>
      </c>
      <c r="AB2428">
        <v>-116.755083</v>
      </c>
      <c r="AC2428">
        <v>1</v>
      </c>
      <c r="AD2428" t="s">
        <v>18387</v>
      </c>
      <c r="AE2428">
        <v>26578</v>
      </c>
      <c r="AF2428" t="s">
        <v>19396</v>
      </c>
      <c r="AI2428" t="s">
        <v>18396</v>
      </c>
      <c r="AJ2428" t="s">
        <v>18390</v>
      </c>
      <c r="AK2428" t="s">
        <v>18391</v>
      </c>
      <c r="AL2428">
        <v>92065</v>
      </c>
      <c r="AM2428" t="s">
        <v>18392</v>
      </c>
      <c r="AN2428" t="s">
        <v>18407</v>
      </c>
    </row>
    <row r="2429" spans="1:40" ht="43.2" x14ac:dyDescent="0.3">
      <c r="A2429" t="s">
        <v>11662</v>
      </c>
      <c r="B2429" s="2" t="s">
        <v>15</v>
      </c>
      <c r="C2429" s="3">
        <v>41050</v>
      </c>
      <c r="D2429" t="s">
        <v>193</v>
      </c>
      <c r="E2429" t="s">
        <v>11663</v>
      </c>
      <c r="F2429" t="s">
        <v>11664</v>
      </c>
      <c r="G2429" t="s">
        <v>11665</v>
      </c>
      <c r="H2429" s="2" t="s">
        <v>1787</v>
      </c>
      <c r="I2429" s="2" t="s">
        <v>53</v>
      </c>
      <c r="J2429" s="1" t="s">
        <v>11666</v>
      </c>
      <c r="K2429" s="1">
        <f t="shared" si="167"/>
        <v>1</v>
      </c>
      <c r="L2429" s="1">
        <f t="shared" si="167"/>
        <v>0</v>
      </c>
      <c r="M2429" s="1">
        <f t="shared" si="167"/>
        <v>0</v>
      </c>
      <c r="N2429" s="1">
        <f t="shared" si="166"/>
        <v>0</v>
      </c>
      <c r="O2429" s="1">
        <f t="shared" si="168"/>
        <v>1</v>
      </c>
      <c r="P2429" s="1" t="s">
        <v>18346</v>
      </c>
      <c r="Q2429" s="1">
        <v>62</v>
      </c>
      <c r="R2429" s="1">
        <v>96</v>
      </c>
      <c r="S2429" s="9">
        <f t="shared" si="170"/>
        <v>62</v>
      </c>
      <c r="T2429" s="3">
        <v>44655</v>
      </c>
      <c r="U2429" s="8" t="s">
        <v>1739</v>
      </c>
      <c r="V2429" s="3">
        <v>44655</v>
      </c>
      <c r="W2429" s="8" t="s">
        <v>11667</v>
      </c>
      <c r="X2429" s="8">
        <v>1.2</v>
      </c>
      <c r="Y2429" s="10">
        <f t="shared" si="169"/>
        <v>74.399999999999991</v>
      </c>
      <c r="Z2429" s="10">
        <f>IFERROR(INDEX(EFs!B:B,MATCH(P2429,EFs!A:A,0))*Dataset!Y2429/1000,0)</f>
        <v>6.7584433322399995E-2</v>
      </c>
      <c r="AA2429">
        <v>33.262295999999999</v>
      </c>
      <c r="AB2429">
        <v>-116.984309</v>
      </c>
      <c r="AC2429">
        <v>1</v>
      </c>
      <c r="AD2429" t="s">
        <v>18387</v>
      </c>
      <c r="AE2429">
        <v>30230</v>
      </c>
      <c r="AF2429" t="s">
        <v>19397</v>
      </c>
      <c r="AI2429" t="s">
        <v>18625</v>
      </c>
      <c r="AJ2429" t="s">
        <v>18390</v>
      </c>
      <c r="AK2429" t="s">
        <v>18391</v>
      </c>
      <c r="AL2429">
        <v>92082</v>
      </c>
      <c r="AM2429" t="s">
        <v>18392</v>
      </c>
      <c r="AN2429" t="s">
        <v>18393</v>
      </c>
    </row>
    <row r="2430" spans="1:40" ht="43.2" x14ac:dyDescent="0.3">
      <c r="A2430" t="s">
        <v>11668</v>
      </c>
      <c r="B2430" s="2" t="s">
        <v>15</v>
      </c>
      <c r="C2430" s="3">
        <v>41051</v>
      </c>
      <c r="D2430" t="s">
        <v>193</v>
      </c>
      <c r="E2430" t="s">
        <v>11669</v>
      </c>
      <c r="F2430" t="s">
        <v>11670</v>
      </c>
      <c r="G2430" t="s">
        <v>11671</v>
      </c>
      <c r="H2430" s="2" t="s">
        <v>147</v>
      </c>
      <c r="I2430" s="2" t="s">
        <v>53</v>
      </c>
      <c r="J2430" s="1" t="s">
        <v>11672</v>
      </c>
      <c r="K2430" s="1">
        <f t="shared" si="167"/>
        <v>1</v>
      </c>
      <c r="L2430" s="1">
        <f t="shared" si="167"/>
        <v>0</v>
      </c>
      <c r="M2430" s="1">
        <f t="shared" si="167"/>
        <v>0</v>
      </c>
      <c r="N2430" s="1">
        <f t="shared" si="166"/>
        <v>0</v>
      </c>
      <c r="O2430" s="1">
        <f t="shared" si="168"/>
        <v>1</v>
      </c>
      <c r="P2430" s="1" t="s">
        <v>18346</v>
      </c>
      <c r="Q2430" s="1">
        <v>80</v>
      </c>
      <c r="R2430" s="1">
        <v>130</v>
      </c>
      <c r="S2430" s="9">
        <f t="shared" si="170"/>
        <v>80</v>
      </c>
      <c r="T2430" s="3">
        <v>44600</v>
      </c>
      <c r="U2430" s="8" t="s">
        <v>11673</v>
      </c>
      <c r="V2430" s="3">
        <v>44600</v>
      </c>
      <c r="W2430" s="8" t="s">
        <v>2277</v>
      </c>
      <c r="X2430" s="8">
        <v>1.7</v>
      </c>
      <c r="Y2430" s="10">
        <f t="shared" si="169"/>
        <v>136</v>
      </c>
      <c r="Z2430" s="10">
        <f>IFERROR(INDEX(EFs!B:B,MATCH(P2430,EFs!A:A,0))*Dataset!Y2430/1000,0)</f>
        <v>0.123541437256</v>
      </c>
      <c r="AA2430">
        <v>33.135838999999997</v>
      </c>
      <c r="AB2430">
        <v>-117.244379</v>
      </c>
      <c r="AC2430">
        <v>1</v>
      </c>
      <c r="AD2430" t="s">
        <v>18394</v>
      </c>
      <c r="AE2430">
        <v>2645</v>
      </c>
      <c r="AF2430" t="s">
        <v>18793</v>
      </c>
      <c r="AI2430" t="s">
        <v>18416</v>
      </c>
      <c r="AJ2430" t="s">
        <v>18390</v>
      </c>
      <c r="AK2430" t="s">
        <v>18391</v>
      </c>
      <c r="AL2430">
        <v>92081</v>
      </c>
      <c r="AM2430" t="s">
        <v>18392</v>
      </c>
      <c r="AN2430" t="s">
        <v>18397</v>
      </c>
    </row>
    <row r="2431" spans="1:40" ht="72" x14ac:dyDescent="0.3">
      <c r="A2431" t="s">
        <v>11674</v>
      </c>
      <c r="B2431" s="2" t="s">
        <v>15</v>
      </c>
      <c r="C2431" s="3">
        <v>41052</v>
      </c>
      <c r="D2431" t="s">
        <v>193</v>
      </c>
      <c r="E2431" t="s">
        <v>11675</v>
      </c>
      <c r="F2431" t="s">
        <v>11676</v>
      </c>
      <c r="G2431" t="s">
        <v>11677</v>
      </c>
      <c r="H2431" s="2" t="s">
        <v>138</v>
      </c>
      <c r="I2431" s="2" t="s">
        <v>139</v>
      </c>
      <c r="J2431" s="1" t="s">
        <v>11678</v>
      </c>
      <c r="K2431" s="1">
        <f t="shared" si="167"/>
        <v>1</v>
      </c>
      <c r="L2431" s="1">
        <f t="shared" si="167"/>
        <v>0</v>
      </c>
      <c r="M2431" s="1">
        <f t="shared" si="167"/>
        <v>0</v>
      </c>
      <c r="N2431" s="1">
        <f t="shared" si="166"/>
        <v>0</v>
      </c>
      <c r="O2431" s="1">
        <f t="shared" si="168"/>
        <v>1</v>
      </c>
      <c r="P2431" s="1" t="s">
        <v>18346</v>
      </c>
      <c r="Q2431" s="1">
        <v>350</v>
      </c>
      <c r="R2431" s="1">
        <v>546</v>
      </c>
      <c r="S2431" s="9">
        <f t="shared" si="170"/>
        <v>350</v>
      </c>
      <c r="T2431" s="8"/>
      <c r="U2431" s="8"/>
      <c r="V2431" s="8"/>
      <c r="W2431" s="8"/>
      <c r="X2431" s="8"/>
      <c r="Y2431" s="10">
        <f t="shared" si="169"/>
        <v>0</v>
      </c>
      <c r="Z2431" s="10">
        <f>IFERROR(INDEX(EFs!B:B,MATCH(P2431,EFs!A:A,0))*Dataset!Y2431/1000,0)</f>
        <v>0</v>
      </c>
      <c r="AA2431">
        <v>32.838045999999999</v>
      </c>
      <c r="AB2431">
        <v>-116.767044</v>
      </c>
      <c r="AC2431">
        <v>1</v>
      </c>
      <c r="AD2431" t="s">
        <v>18394</v>
      </c>
      <c r="AE2431">
        <v>2249</v>
      </c>
      <c r="AF2431" t="s">
        <v>19398</v>
      </c>
      <c r="AI2431" t="s">
        <v>18418</v>
      </c>
      <c r="AJ2431" t="s">
        <v>18390</v>
      </c>
      <c r="AK2431" t="s">
        <v>18391</v>
      </c>
      <c r="AL2431">
        <v>91901</v>
      </c>
      <c r="AM2431" t="s">
        <v>18392</v>
      </c>
      <c r="AN2431" t="s">
        <v>18397</v>
      </c>
    </row>
    <row r="2432" spans="1:40" ht="28.8" x14ac:dyDescent="0.3">
      <c r="A2432" t="s">
        <v>11679</v>
      </c>
      <c r="B2432" s="2" t="s">
        <v>15</v>
      </c>
      <c r="C2432" s="3">
        <v>41052</v>
      </c>
      <c r="D2432" t="s">
        <v>193</v>
      </c>
      <c r="E2432" t="s">
        <v>11680</v>
      </c>
      <c r="F2432" t="s">
        <v>11681</v>
      </c>
      <c r="G2432" t="s">
        <v>11682</v>
      </c>
      <c r="H2432" s="2" t="s">
        <v>275</v>
      </c>
      <c r="I2432" s="2" t="s">
        <v>139</v>
      </c>
      <c r="J2432" s="1" t="s">
        <v>11683</v>
      </c>
      <c r="K2432" s="1">
        <f t="shared" si="167"/>
        <v>1</v>
      </c>
      <c r="L2432" s="1">
        <f t="shared" si="167"/>
        <v>0</v>
      </c>
      <c r="M2432" s="1">
        <f t="shared" si="167"/>
        <v>0</v>
      </c>
      <c r="N2432" s="1">
        <f t="shared" si="166"/>
        <v>0</v>
      </c>
      <c r="O2432" s="1">
        <f t="shared" si="168"/>
        <v>1</v>
      </c>
      <c r="P2432" s="1" t="s">
        <v>18346</v>
      </c>
      <c r="Q2432" s="1" t="s">
        <v>18355</v>
      </c>
      <c r="R2432" s="1">
        <v>315</v>
      </c>
      <c r="S2432" s="9">
        <f t="shared" si="170"/>
        <v>234.8955</v>
      </c>
      <c r="T2432" s="8"/>
      <c r="U2432" s="8"/>
      <c r="V2432" s="8"/>
      <c r="W2432" s="8"/>
      <c r="X2432" s="8"/>
      <c r="Y2432" s="10">
        <f t="shared" si="169"/>
        <v>0</v>
      </c>
      <c r="Z2432" s="10">
        <f>IFERROR(INDEX(EFs!B:B,MATCH(P2432,EFs!A:A,0))*Dataset!Y2432/1000,0)</f>
        <v>0</v>
      </c>
      <c r="AA2432">
        <v>32.833795000000002</v>
      </c>
      <c r="AB2432">
        <v>-116.95781599999999</v>
      </c>
      <c r="AC2432">
        <v>1</v>
      </c>
      <c r="AD2432" t="s">
        <v>18387</v>
      </c>
      <c r="AE2432">
        <v>11010</v>
      </c>
      <c r="AF2432" t="s">
        <v>19399</v>
      </c>
      <c r="AI2432" t="s">
        <v>18442</v>
      </c>
      <c r="AJ2432" t="s">
        <v>18390</v>
      </c>
      <c r="AK2432" t="s">
        <v>18391</v>
      </c>
      <c r="AL2432">
        <v>92071</v>
      </c>
      <c r="AM2432" t="s">
        <v>18392</v>
      </c>
      <c r="AN2432" t="s">
        <v>18407</v>
      </c>
    </row>
    <row r="2433" spans="1:40" ht="43.2" x14ac:dyDescent="0.3">
      <c r="A2433" t="s">
        <v>11684</v>
      </c>
      <c r="B2433" s="2" t="s">
        <v>15</v>
      </c>
      <c r="C2433" s="3">
        <v>41053</v>
      </c>
      <c r="D2433" t="s">
        <v>193</v>
      </c>
      <c r="E2433" t="s">
        <v>11685</v>
      </c>
      <c r="F2433" t="s">
        <v>36</v>
      </c>
      <c r="G2433" t="s">
        <v>11686</v>
      </c>
      <c r="H2433" s="2" t="s">
        <v>669</v>
      </c>
      <c r="I2433" s="2" t="s">
        <v>236</v>
      </c>
      <c r="J2433" s="1" t="s">
        <v>11687</v>
      </c>
      <c r="K2433" s="1">
        <f t="shared" si="167"/>
        <v>1</v>
      </c>
      <c r="L2433" s="1">
        <f t="shared" si="167"/>
        <v>0</v>
      </c>
      <c r="M2433" s="1">
        <f t="shared" si="167"/>
        <v>0</v>
      </c>
      <c r="N2433" s="1">
        <f t="shared" si="166"/>
        <v>0</v>
      </c>
      <c r="O2433" s="1">
        <f t="shared" si="168"/>
        <v>1</v>
      </c>
      <c r="P2433" s="1" t="s">
        <v>18346</v>
      </c>
      <c r="Q2433" s="1">
        <v>132</v>
      </c>
      <c r="R2433" s="1">
        <v>256</v>
      </c>
      <c r="S2433" s="9">
        <f t="shared" si="170"/>
        <v>132</v>
      </c>
      <c r="T2433" s="3">
        <v>44349</v>
      </c>
      <c r="U2433" s="8" t="s">
        <v>9429</v>
      </c>
      <c r="V2433" s="3">
        <v>44349</v>
      </c>
      <c r="W2433" s="8" t="s">
        <v>10715</v>
      </c>
      <c r="X2433" s="8">
        <v>3</v>
      </c>
      <c r="Y2433" s="10">
        <f t="shared" si="169"/>
        <v>396</v>
      </c>
      <c r="Z2433" s="10">
        <f>IFERROR(INDEX(EFs!B:B,MATCH(P2433,EFs!A:A,0))*Dataset!Y2433/1000,0)</f>
        <v>0.35972359671600002</v>
      </c>
      <c r="AA2433">
        <v>32.754874999999998</v>
      </c>
      <c r="AB2433">
        <v>-117.166526</v>
      </c>
      <c r="AC2433">
        <v>1</v>
      </c>
      <c r="AD2433" t="s">
        <v>18387</v>
      </c>
      <c r="AE2433">
        <v>200</v>
      </c>
      <c r="AF2433" t="s">
        <v>19400</v>
      </c>
      <c r="AI2433" t="s">
        <v>18389</v>
      </c>
      <c r="AJ2433" t="s">
        <v>18390</v>
      </c>
      <c r="AK2433" t="s">
        <v>18391</v>
      </c>
      <c r="AL2433">
        <v>92103</v>
      </c>
      <c r="AM2433" t="s">
        <v>18392</v>
      </c>
      <c r="AN2433" t="s">
        <v>18393</v>
      </c>
    </row>
    <row r="2434" spans="1:40" ht="43.2" x14ac:dyDescent="0.3">
      <c r="A2434" t="s">
        <v>11688</v>
      </c>
      <c r="B2434" s="2" t="s">
        <v>15</v>
      </c>
      <c r="C2434" s="3">
        <v>41060</v>
      </c>
      <c r="D2434" t="s">
        <v>193</v>
      </c>
      <c r="E2434" t="s">
        <v>1381</v>
      </c>
      <c r="F2434" t="s">
        <v>1382</v>
      </c>
      <c r="G2434" t="s">
        <v>11689</v>
      </c>
      <c r="H2434" s="2" t="s">
        <v>781</v>
      </c>
      <c r="I2434" s="2" t="s">
        <v>782</v>
      </c>
      <c r="J2434" s="1" t="s">
        <v>11690</v>
      </c>
      <c r="K2434" s="1">
        <f t="shared" si="167"/>
        <v>1</v>
      </c>
      <c r="L2434" s="1">
        <f t="shared" si="167"/>
        <v>0</v>
      </c>
      <c r="M2434" s="1">
        <f t="shared" si="167"/>
        <v>0</v>
      </c>
      <c r="N2434" s="1">
        <f t="shared" si="167"/>
        <v>0</v>
      </c>
      <c r="O2434" s="1">
        <f t="shared" si="168"/>
        <v>1</v>
      </c>
      <c r="P2434" s="1" t="s">
        <v>18346</v>
      </c>
      <c r="Q2434" s="1">
        <v>230</v>
      </c>
      <c r="R2434" s="1">
        <v>346</v>
      </c>
      <c r="S2434" s="9">
        <f t="shared" si="170"/>
        <v>230</v>
      </c>
      <c r="T2434" s="3">
        <v>44349</v>
      </c>
      <c r="U2434" s="8" t="s">
        <v>3564</v>
      </c>
      <c r="V2434" s="3">
        <v>44736</v>
      </c>
      <c r="W2434" s="8" t="s">
        <v>5775</v>
      </c>
      <c r="X2434" s="8">
        <v>25.8</v>
      </c>
      <c r="Y2434" s="10">
        <f t="shared" si="169"/>
        <v>5934</v>
      </c>
      <c r="Z2434" s="10">
        <f>IFERROR(INDEX(EFs!B:B,MATCH(P2434,EFs!A:A,0))*Dataset!Y2434/1000,0)</f>
        <v>5.3904035932140006</v>
      </c>
      <c r="AA2434">
        <v>32.887134000000003</v>
      </c>
      <c r="AB2434">
        <v>-117.168103</v>
      </c>
      <c r="AC2434">
        <v>1</v>
      </c>
      <c r="AD2434" t="s">
        <v>18387</v>
      </c>
      <c r="AE2434">
        <v>8949</v>
      </c>
      <c r="AF2434" t="s">
        <v>18576</v>
      </c>
      <c r="AI2434" t="s">
        <v>18389</v>
      </c>
      <c r="AJ2434" t="s">
        <v>18390</v>
      </c>
      <c r="AK2434" t="s">
        <v>18391</v>
      </c>
      <c r="AL2434">
        <v>92121</v>
      </c>
      <c r="AM2434" t="s">
        <v>18392</v>
      </c>
      <c r="AN2434" t="s">
        <v>18407</v>
      </c>
    </row>
    <row r="2435" spans="1:40" ht="43.2" x14ac:dyDescent="0.3">
      <c r="A2435" t="s">
        <v>11691</v>
      </c>
      <c r="B2435" s="2" t="s">
        <v>15</v>
      </c>
      <c r="C2435" s="3">
        <v>41064</v>
      </c>
      <c r="D2435" t="s">
        <v>193</v>
      </c>
      <c r="E2435" t="s">
        <v>852</v>
      </c>
      <c r="F2435" t="s">
        <v>3750</v>
      </c>
      <c r="G2435" t="s">
        <v>3751</v>
      </c>
      <c r="H2435" s="2" t="s">
        <v>298</v>
      </c>
      <c r="I2435" s="2" t="s">
        <v>84</v>
      </c>
      <c r="J2435" s="1" t="s">
        <v>11692</v>
      </c>
      <c r="K2435" s="1">
        <f t="shared" ref="K2435:N2498" si="171">IFERROR(IF(SEARCH(K$1,$J2435)&gt;0,1),0)</f>
        <v>1</v>
      </c>
      <c r="L2435" s="1">
        <f t="shared" si="171"/>
        <v>0</v>
      </c>
      <c r="M2435" s="1">
        <f t="shared" si="171"/>
        <v>0</v>
      </c>
      <c r="N2435" s="1">
        <f t="shared" si="171"/>
        <v>0</v>
      </c>
      <c r="O2435" s="1">
        <f t="shared" ref="O2435:O2498" si="172">SUM(K2435:N2435)</f>
        <v>1</v>
      </c>
      <c r="P2435" s="1" t="s">
        <v>18346</v>
      </c>
      <c r="Q2435" s="1">
        <v>450</v>
      </c>
      <c r="R2435" s="1">
        <v>755</v>
      </c>
      <c r="S2435" s="9">
        <f t="shared" si="170"/>
        <v>450</v>
      </c>
      <c r="T2435" s="3">
        <v>44656</v>
      </c>
      <c r="U2435" s="8" t="s">
        <v>11530</v>
      </c>
      <c r="V2435" s="3">
        <v>44656</v>
      </c>
      <c r="W2435" s="8" t="s">
        <v>11693</v>
      </c>
      <c r="X2435" s="8">
        <v>0.2</v>
      </c>
      <c r="Y2435" s="10">
        <f t="shared" ref="Y2435:Y2498" si="173">X2435*S2435</f>
        <v>90</v>
      </c>
      <c r="Z2435" s="10">
        <f>IFERROR(INDEX(EFs!B:B,MATCH(P2435,EFs!A:A,0))*Dataset!Y2435/1000,0)</f>
        <v>8.1755362890000002E-2</v>
      </c>
      <c r="AA2435">
        <v>32.729145000000003</v>
      </c>
      <c r="AB2435">
        <v>-116.947236</v>
      </c>
      <c r="AC2435">
        <v>1</v>
      </c>
      <c r="AD2435" t="s">
        <v>18387</v>
      </c>
      <c r="AE2435">
        <v>11901</v>
      </c>
      <c r="AF2435" t="s">
        <v>18825</v>
      </c>
      <c r="AI2435" t="s">
        <v>18446</v>
      </c>
      <c r="AJ2435" t="s">
        <v>18390</v>
      </c>
      <c r="AK2435" t="s">
        <v>18391</v>
      </c>
      <c r="AL2435">
        <v>91978</v>
      </c>
      <c r="AM2435" t="s">
        <v>18392</v>
      </c>
      <c r="AN2435" t="s">
        <v>18407</v>
      </c>
    </row>
    <row r="2436" spans="1:40" ht="28.8" x14ac:dyDescent="0.3">
      <c r="A2436" t="s">
        <v>11694</v>
      </c>
      <c r="B2436" s="2" t="s">
        <v>15</v>
      </c>
      <c r="C2436" s="3">
        <v>41064</v>
      </c>
      <c r="D2436" t="s">
        <v>193</v>
      </c>
      <c r="E2436" t="s">
        <v>9035</v>
      </c>
      <c r="F2436" t="s">
        <v>10599</v>
      </c>
      <c r="G2436" t="s">
        <v>10600</v>
      </c>
      <c r="H2436" s="2" t="s">
        <v>4097</v>
      </c>
      <c r="I2436" s="2" t="s">
        <v>92</v>
      </c>
      <c r="J2436" s="1" t="s">
        <v>11695</v>
      </c>
      <c r="K2436" s="1">
        <f t="shared" si="171"/>
        <v>1</v>
      </c>
      <c r="L2436" s="1">
        <f t="shared" si="171"/>
        <v>0</v>
      </c>
      <c r="M2436" s="1">
        <f t="shared" si="171"/>
        <v>0</v>
      </c>
      <c r="N2436" s="1">
        <f t="shared" si="171"/>
        <v>0</v>
      </c>
      <c r="O2436" s="1">
        <f t="shared" si="172"/>
        <v>1</v>
      </c>
      <c r="P2436" s="1" t="s">
        <v>18346</v>
      </c>
      <c r="Q2436" s="1" t="s">
        <v>18355</v>
      </c>
      <c r="R2436" s="1">
        <v>170</v>
      </c>
      <c r="S2436" s="9">
        <f t="shared" ref="S2436:S2499" si="174">IFERROR(IF(Q2436&lt;&gt;"",Q2436,R2436*0.7457),"Unknown")</f>
        <v>126.76900000000001</v>
      </c>
      <c r="T2436" s="3">
        <v>44426</v>
      </c>
      <c r="U2436" s="8" t="s">
        <v>11696</v>
      </c>
      <c r="V2436" s="3">
        <v>44426</v>
      </c>
      <c r="W2436" s="8" t="s">
        <v>10591</v>
      </c>
      <c r="X2436" s="8">
        <v>3.5</v>
      </c>
      <c r="Y2436" s="10">
        <f t="shared" si="173"/>
        <v>443.69150000000002</v>
      </c>
      <c r="Z2436" s="10">
        <f>IFERROR(INDEX(EFs!B:B,MATCH(P2436,EFs!A:A,0))*Dataset!Y2436/1000,0)</f>
        <v>0.40304621770787152</v>
      </c>
      <c r="AA2436">
        <v>32.563862999999998</v>
      </c>
      <c r="AB2436">
        <v>-117.053285</v>
      </c>
      <c r="AC2436">
        <v>1</v>
      </c>
      <c r="AD2436" t="s">
        <v>18387</v>
      </c>
      <c r="AE2436">
        <v>3752</v>
      </c>
      <c r="AF2436" t="s">
        <v>19332</v>
      </c>
      <c r="AI2436" t="s">
        <v>18858</v>
      </c>
      <c r="AJ2436" t="s">
        <v>18390</v>
      </c>
      <c r="AK2436" t="s">
        <v>18391</v>
      </c>
      <c r="AL2436">
        <v>92173</v>
      </c>
      <c r="AM2436" t="s">
        <v>18392</v>
      </c>
      <c r="AN2436" t="s">
        <v>18393</v>
      </c>
    </row>
    <row r="2437" spans="1:40" ht="43.2" x14ac:dyDescent="0.3">
      <c r="A2437" t="s">
        <v>11697</v>
      </c>
      <c r="B2437" s="2" t="s">
        <v>15</v>
      </c>
      <c r="C2437" s="3">
        <v>41064</v>
      </c>
      <c r="D2437" t="s">
        <v>193</v>
      </c>
      <c r="E2437" t="s">
        <v>11698</v>
      </c>
      <c r="F2437" t="s">
        <v>11699</v>
      </c>
      <c r="G2437" t="s">
        <v>11700</v>
      </c>
      <c r="H2437" s="2" t="s">
        <v>130</v>
      </c>
      <c r="I2437" s="2" t="s">
        <v>98</v>
      </c>
      <c r="J2437" s="1" t="s">
        <v>11701</v>
      </c>
      <c r="K2437" s="1">
        <f t="shared" si="171"/>
        <v>1</v>
      </c>
      <c r="L2437" s="1">
        <f t="shared" si="171"/>
        <v>0</v>
      </c>
      <c r="M2437" s="1">
        <f t="shared" si="171"/>
        <v>0</v>
      </c>
      <c r="N2437" s="1">
        <f t="shared" si="171"/>
        <v>0</v>
      </c>
      <c r="O2437" s="1">
        <f t="shared" si="172"/>
        <v>1</v>
      </c>
      <c r="P2437" s="1" t="s">
        <v>18346</v>
      </c>
      <c r="Q2437" s="1">
        <v>135</v>
      </c>
      <c r="R2437" s="1">
        <v>208</v>
      </c>
      <c r="S2437" s="9">
        <f t="shared" si="174"/>
        <v>135</v>
      </c>
      <c r="T2437" s="3">
        <v>44596</v>
      </c>
      <c r="U2437" s="8" t="s">
        <v>11702</v>
      </c>
      <c r="V2437" s="3">
        <v>44596</v>
      </c>
      <c r="W2437" s="8" t="s">
        <v>11702</v>
      </c>
      <c r="X2437" s="8">
        <v>0</v>
      </c>
      <c r="Y2437" s="10">
        <f t="shared" si="173"/>
        <v>0</v>
      </c>
      <c r="Z2437" s="10">
        <f>IFERROR(INDEX(EFs!B:B,MATCH(P2437,EFs!A:A,0))*Dataset!Y2437/1000,0)</f>
        <v>0</v>
      </c>
      <c r="AA2437">
        <v>33.172694</v>
      </c>
      <c r="AB2437">
        <v>-117.218518</v>
      </c>
      <c r="AC2437">
        <v>1</v>
      </c>
      <c r="AD2437" t="s">
        <v>18387</v>
      </c>
      <c r="AE2437">
        <v>1900</v>
      </c>
      <c r="AF2437" t="s">
        <v>18415</v>
      </c>
      <c r="AI2437" t="s">
        <v>18416</v>
      </c>
      <c r="AJ2437" t="s">
        <v>18390</v>
      </c>
      <c r="AK2437" t="s">
        <v>18391</v>
      </c>
      <c r="AL2437">
        <v>92083</v>
      </c>
      <c r="AM2437" t="s">
        <v>18392</v>
      </c>
      <c r="AN2437" t="s">
        <v>18393</v>
      </c>
    </row>
    <row r="2438" spans="1:40" ht="43.2" x14ac:dyDescent="0.3">
      <c r="A2438" t="s">
        <v>11703</v>
      </c>
      <c r="B2438" s="2" t="s">
        <v>15</v>
      </c>
      <c r="C2438" s="3">
        <v>41064</v>
      </c>
      <c r="D2438" t="s">
        <v>193</v>
      </c>
      <c r="E2438" t="s">
        <v>11704</v>
      </c>
      <c r="F2438" t="s">
        <v>11705</v>
      </c>
      <c r="G2438" t="s">
        <v>11706</v>
      </c>
      <c r="H2438" s="2" t="s">
        <v>465</v>
      </c>
      <c r="I2438" s="2" t="s">
        <v>98</v>
      </c>
      <c r="J2438" s="1" t="s">
        <v>11707</v>
      </c>
      <c r="K2438" s="1">
        <f t="shared" si="171"/>
        <v>1</v>
      </c>
      <c r="L2438" s="1">
        <f t="shared" si="171"/>
        <v>0</v>
      </c>
      <c r="M2438" s="1">
        <f t="shared" si="171"/>
        <v>0</v>
      </c>
      <c r="N2438" s="1">
        <f t="shared" si="171"/>
        <v>0</v>
      </c>
      <c r="O2438" s="1">
        <f t="shared" si="172"/>
        <v>1</v>
      </c>
      <c r="P2438" s="1" t="s">
        <v>18346</v>
      </c>
      <c r="Q2438" s="1">
        <v>230</v>
      </c>
      <c r="R2438" s="1">
        <v>346</v>
      </c>
      <c r="S2438" s="9">
        <f t="shared" si="174"/>
        <v>230</v>
      </c>
      <c r="T2438" s="3">
        <v>44421</v>
      </c>
      <c r="U2438" s="8" t="s">
        <v>2927</v>
      </c>
      <c r="V2438" s="3">
        <v>44783</v>
      </c>
      <c r="W2438" s="8" t="s">
        <v>11708</v>
      </c>
      <c r="X2438" s="8">
        <v>26.1</v>
      </c>
      <c r="Y2438" s="10">
        <f t="shared" si="173"/>
        <v>6003</v>
      </c>
      <c r="Z2438" s="10">
        <f>IFERROR(INDEX(EFs!B:B,MATCH(P2438,EFs!A:A,0))*Dataset!Y2438/1000,0)</f>
        <v>5.4530827047630002</v>
      </c>
      <c r="AA2438">
        <v>33.195534000000002</v>
      </c>
      <c r="AB2438">
        <v>-117.35453800000001</v>
      </c>
      <c r="AC2438">
        <v>0.5</v>
      </c>
      <c r="AD2438" t="s">
        <v>18422</v>
      </c>
      <c r="AI2438" t="s">
        <v>18410</v>
      </c>
      <c r="AJ2438" t="s">
        <v>18390</v>
      </c>
      <c r="AK2438" t="s">
        <v>18391</v>
      </c>
      <c r="AL2438">
        <v>92054</v>
      </c>
      <c r="AM2438" t="s">
        <v>18392</v>
      </c>
      <c r="AN2438" t="s">
        <v>18397</v>
      </c>
    </row>
    <row r="2439" spans="1:40" ht="43.2" x14ac:dyDescent="0.3">
      <c r="A2439" t="s">
        <v>11709</v>
      </c>
      <c r="B2439" s="2" t="s">
        <v>15</v>
      </c>
      <c r="C2439" s="3">
        <v>41067</v>
      </c>
      <c r="D2439" t="s">
        <v>193</v>
      </c>
      <c r="E2439" t="s">
        <v>11710</v>
      </c>
      <c r="F2439" t="s">
        <v>11711</v>
      </c>
      <c r="G2439" t="s">
        <v>11712</v>
      </c>
      <c r="H2439" s="2" t="s">
        <v>106</v>
      </c>
      <c r="I2439" s="2" t="s">
        <v>107</v>
      </c>
      <c r="J2439" s="1" t="s">
        <v>11713</v>
      </c>
      <c r="K2439" s="1">
        <f t="shared" si="171"/>
        <v>1</v>
      </c>
      <c r="L2439" s="1">
        <f t="shared" si="171"/>
        <v>0</v>
      </c>
      <c r="M2439" s="1">
        <f t="shared" si="171"/>
        <v>0</v>
      </c>
      <c r="N2439" s="1">
        <f t="shared" si="171"/>
        <v>0</v>
      </c>
      <c r="O2439" s="1">
        <f t="shared" si="172"/>
        <v>1</v>
      </c>
      <c r="P2439" s="1" t="s">
        <v>18346</v>
      </c>
      <c r="Q2439" s="1">
        <v>102</v>
      </c>
      <c r="R2439" s="1">
        <v>158</v>
      </c>
      <c r="S2439" s="9">
        <f t="shared" si="174"/>
        <v>102</v>
      </c>
      <c r="T2439" s="8"/>
      <c r="U2439" s="8"/>
      <c r="V2439" s="8"/>
      <c r="W2439" s="8"/>
      <c r="X2439" s="8"/>
      <c r="Y2439" s="10">
        <f t="shared" si="173"/>
        <v>0</v>
      </c>
      <c r="Z2439" s="10">
        <f>IFERROR(INDEX(EFs!B:B,MATCH(P2439,EFs!A:A,0))*Dataset!Y2439/1000,0)</f>
        <v>0</v>
      </c>
      <c r="AA2439">
        <v>32.800663</v>
      </c>
      <c r="AB2439">
        <v>-117.154245</v>
      </c>
      <c r="AC2439">
        <v>1</v>
      </c>
      <c r="AD2439" t="s">
        <v>18387</v>
      </c>
      <c r="AE2439">
        <v>7910</v>
      </c>
      <c r="AF2439" t="s">
        <v>19100</v>
      </c>
      <c r="AI2439" t="s">
        <v>18389</v>
      </c>
      <c r="AJ2439" t="s">
        <v>18390</v>
      </c>
      <c r="AK2439" t="s">
        <v>18391</v>
      </c>
      <c r="AL2439">
        <v>92123</v>
      </c>
      <c r="AM2439" t="s">
        <v>18392</v>
      </c>
      <c r="AN2439" t="s">
        <v>18393</v>
      </c>
    </row>
    <row r="2440" spans="1:40" ht="28.8" x14ac:dyDescent="0.3">
      <c r="A2440" t="s">
        <v>11714</v>
      </c>
      <c r="B2440" s="2" t="s">
        <v>15</v>
      </c>
      <c r="C2440" s="3">
        <v>41078</v>
      </c>
      <c r="D2440" t="s">
        <v>193</v>
      </c>
      <c r="E2440" t="s">
        <v>11715</v>
      </c>
      <c r="G2440" t="s">
        <v>11716</v>
      </c>
      <c r="H2440" s="2" t="s">
        <v>138</v>
      </c>
      <c r="I2440" s="2" t="s">
        <v>139</v>
      </c>
      <c r="J2440" s="1" t="s">
        <v>11717</v>
      </c>
      <c r="K2440" s="1">
        <f t="shared" si="171"/>
        <v>1</v>
      </c>
      <c r="L2440" s="1">
        <f t="shared" si="171"/>
        <v>0</v>
      </c>
      <c r="M2440" s="1">
        <f t="shared" si="171"/>
        <v>0</v>
      </c>
      <c r="N2440" s="1">
        <f t="shared" si="171"/>
        <v>0</v>
      </c>
      <c r="O2440" s="1">
        <f t="shared" si="172"/>
        <v>1</v>
      </c>
      <c r="P2440" s="1" t="s">
        <v>18346</v>
      </c>
      <c r="Q2440" s="1" t="s">
        <v>18355</v>
      </c>
      <c r="R2440" s="1">
        <v>389</v>
      </c>
      <c r="S2440" s="9">
        <f t="shared" si="174"/>
        <v>290.07730000000004</v>
      </c>
      <c r="T2440" s="8"/>
      <c r="U2440" s="8"/>
      <c r="V2440" s="8"/>
      <c r="W2440" s="8"/>
      <c r="X2440" s="8"/>
      <c r="Y2440" s="10">
        <f t="shared" si="173"/>
        <v>0</v>
      </c>
      <c r="Z2440" s="10">
        <f>IFERROR(INDEX(EFs!B:B,MATCH(P2440,EFs!A:A,0))*Dataset!Y2440/1000,0)</f>
        <v>0</v>
      </c>
      <c r="AA2440">
        <v>32.810585000000003</v>
      </c>
      <c r="AB2440">
        <v>-116.671955</v>
      </c>
      <c r="AC2440">
        <v>0.9</v>
      </c>
      <c r="AD2440" t="s">
        <v>18387</v>
      </c>
      <c r="AE2440">
        <v>23312</v>
      </c>
      <c r="AF2440" t="s">
        <v>19401</v>
      </c>
      <c r="AI2440" t="s">
        <v>18418</v>
      </c>
      <c r="AJ2440" t="s">
        <v>18390</v>
      </c>
      <c r="AK2440" t="s">
        <v>18391</v>
      </c>
      <c r="AL2440">
        <v>91901</v>
      </c>
      <c r="AM2440" t="s">
        <v>18392</v>
      </c>
      <c r="AN2440" t="s">
        <v>18407</v>
      </c>
    </row>
    <row r="2441" spans="1:40" ht="43.2" x14ac:dyDescent="0.3">
      <c r="A2441" t="s">
        <v>11718</v>
      </c>
      <c r="B2441" s="2" t="s">
        <v>15</v>
      </c>
      <c r="C2441" s="3">
        <v>41088</v>
      </c>
      <c r="D2441" t="s">
        <v>193</v>
      </c>
      <c r="E2441" t="s">
        <v>11719</v>
      </c>
      <c r="F2441" t="s">
        <v>4024</v>
      </c>
      <c r="G2441" t="s">
        <v>11720</v>
      </c>
      <c r="H2441" s="2" t="s">
        <v>283</v>
      </c>
      <c r="I2441" s="2" t="s">
        <v>46</v>
      </c>
      <c r="J2441" s="1" t="s">
        <v>11721</v>
      </c>
      <c r="K2441" s="1">
        <f t="shared" si="171"/>
        <v>1</v>
      </c>
      <c r="L2441" s="1">
        <f t="shared" si="171"/>
        <v>0</v>
      </c>
      <c r="M2441" s="1">
        <f t="shared" si="171"/>
        <v>0</v>
      </c>
      <c r="N2441" s="1">
        <f t="shared" si="171"/>
        <v>0</v>
      </c>
      <c r="O2441" s="1">
        <f t="shared" si="172"/>
        <v>1</v>
      </c>
      <c r="P2441" s="1" t="s">
        <v>18346</v>
      </c>
      <c r="Q2441" s="1">
        <v>500</v>
      </c>
      <c r="R2441" s="1">
        <v>206</v>
      </c>
      <c r="S2441" s="9">
        <f t="shared" si="174"/>
        <v>500</v>
      </c>
      <c r="T2441" s="3">
        <v>44455</v>
      </c>
      <c r="U2441" s="8" t="s">
        <v>11722</v>
      </c>
      <c r="V2441" s="3">
        <v>44455</v>
      </c>
      <c r="W2441" s="8" t="s">
        <v>11723</v>
      </c>
      <c r="X2441" s="8">
        <v>4.5</v>
      </c>
      <c r="Y2441" s="10">
        <f t="shared" si="173"/>
        <v>2250</v>
      </c>
      <c r="Z2441" s="10">
        <f>IFERROR(INDEX(EFs!B:B,MATCH(P2441,EFs!A:A,0))*Dataset!Y2441/1000,0)</f>
        <v>2.04388407225</v>
      </c>
      <c r="AA2441">
        <v>32.735599999999998</v>
      </c>
      <c r="AB2441">
        <v>-117.22007499999999</v>
      </c>
      <c r="AC2441">
        <v>0.7</v>
      </c>
      <c r="AD2441" t="s">
        <v>18408</v>
      </c>
      <c r="AF2441" t="s">
        <v>18499</v>
      </c>
      <c r="AG2441" t="s">
        <v>18582</v>
      </c>
      <c r="AH2441">
        <v>35</v>
      </c>
      <c r="AI2441" t="s">
        <v>18389</v>
      </c>
      <c r="AJ2441" t="s">
        <v>18390</v>
      </c>
      <c r="AK2441" t="s">
        <v>18391</v>
      </c>
      <c r="AL2441">
        <v>92106</v>
      </c>
      <c r="AM2441" t="s">
        <v>18392</v>
      </c>
      <c r="AN2441" t="s">
        <v>18397</v>
      </c>
    </row>
    <row r="2442" spans="1:40" ht="43.2" x14ac:dyDescent="0.3">
      <c r="A2442" t="s">
        <v>11724</v>
      </c>
      <c r="B2442" s="2" t="s">
        <v>15</v>
      </c>
      <c r="C2442" s="3">
        <v>41089</v>
      </c>
      <c r="D2442" t="s">
        <v>193</v>
      </c>
      <c r="E2442" t="s">
        <v>11725</v>
      </c>
      <c r="F2442" t="s">
        <v>11726</v>
      </c>
      <c r="G2442" t="s">
        <v>11727</v>
      </c>
      <c r="H2442" s="2" t="s">
        <v>781</v>
      </c>
      <c r="I2442" s="2" t="s">
        <v>782</v>
      </c>
      <c r="J2442" s="1" t="s">
        <v>11728</v>
      </c>
      <c r="K2442" s="1">
        <f t="shared" si="171"/>
        <v>1</v>
      </c>
      <c r="L2442" s="1">
        <f t="shared" si="171"/>
        <v>0</v>
      </c>
      <c r="M2442" s="1">
        <f t="shared" si="171"/>
        <v>0</v>
      </c>
      <c r="N2442" s="1">
        <f t="shared" si="171"/>
        <v>0</v>
      </c>
      <c r="O2442" s="1">
        <f t="shared" si="172"/>
        <v>1</v>
      </c>
      <c r="P2442" s="1" t="s">
        <v>18346</v>
      </c>
      <c r="Q2442" s="1">
        <v>560</v>
      </c>
      <c r="R2442" s="1">
        <v>904</v>
      </c>
      <c r="S2442" s="9">
        <f t="shared" si="174"/>
        <v>560</v>
      </c>
      <c r="T2442" s="3">
        <v>44322</v>
      </c>
      <c r="U2442" s="8" t="s">
        <v>10489</v>
      </c>
      <c r="V2442" s="3">
        <v>44729</v>
      </c>
      <c r="W2442" s="8" t="s">
        <v>11729</v>
      </c>
      <c r="X2442" s="8">
        <v>19.899999999999999</v>
      </c>
      <c r="Y2442" s="10">
        <f t="shared" si="173"/>
        <v>11144</v>
      </c>
      <c r="Z2442" s="10">
        <f>IFERROR(INDEX(EFs!B:B,MATCH(P2442,EFs!A:A,0))*Dataset!Y2442/1000,0)</f>
        <v>10.123130711624</v>
      </c>
      <c r="AA2442">
        <v>32.90654</v>
      </c>
      <c r="AB2442">
        <v>-117.187192</v>
      </c>
      <c r="AC2442">
        <v>1</v>
      </c>
      <c r="AD2442" t="s">
        <v>18387</v>
      </c>
      <c r="AE2442">
        <v>10421</v>
      </c>
      <c r="AF2442" t="s">
        <v>18804</v>
      </c>
      <c r="AI2442" t="s">
        <v>18389</v>
      </c>
      <c r="AJ2442" t="s">
        <v>18390</v>
      </c>
      <c r="AK2442" t="s">
        <v>18391</v>
      </c>
      <c r="AL2442">
        <v>92121</v>
      </c>
      <c r="AM2442" t="s">
        <v>18392</v>
      </c>
      <c r="AN2442" t="s">
        <v>18407</v>
      </c>
    </row>
    <row r="2443" spans="1:40" ht="43.2" x14ac:dyDescent="0.3">
      <c r="A2443" t="s">
        <v>11730</v>
      </c>
      <c r="B2443" s="2" t="s">
        <v>15</v>
      </c>
      <c r="C2443" s="3">
        <v>41089</v>
      </c>
      <c r="D2443" t="s">
        <v>193</v>
      </c>
      <c r="E2443" t="s">
        <v>11725</v>
      </c>
      <c r="F2443" t="s">
        <v>11726</v>
      </c>
      <c r="G2443" t="s">
        <v>11727</v>
      </c>
      <c r="H2443" s="2" t="s">
        <v>781</v>
      </c>
      <c r="I2443" s="2" t="s">
        <v>782</v>
      </c>
      <c r="J2443" s="1" t="s">
        <v>11731</v>
      </c>
      <c r="K2443" s="1">
        <f t="shared" si="171"/>
        <v>1</v>
      </c>
      <c r="L2443" s="1">
        <f t="shared" si="171"/>
        <v>0</v>
      </c>
      <c r="M2443" s="1">
        <f t="shared" si="171"/>
        <v>0</v>
      </c>
      <c r="N2443" s="1">
        <f t="shared" si="171"/>
        <v>0</v>
      </c>
      <c r="O2443" s="1">
        <f t="shared" si="172"/>
        <v>1</v>
      </c>
      <c r="P2443" s="1" t="s">
        <v>18346</v>
      </c>
      <c r="Q2443" s="1">
        <v>560</v>
      </c>
      <c r="R2443" s="1">
        <v>904</v>
      </c>
      <c r="S2443" s="9">
        <f t="shared" si="174"/>
        <v>560</v>
      </c>
      <c r="T2443" s="3">
        <v>44322</v>
      </c>
      <c r="U2443" s="8" t="s">
        <v>11732</v>
      </c>
      <c r="V2443" s="3">
        <v>44733</v>
      </c>
      <c r="W2443" s="8" t="s">
        <v>10374</v>
      </c>
      <c r="X2443" s="8">
        <v>20.3</v>
      </c>
      <c r="Y2443" s="10">
        <f t="shared" si="173"/>
        <v>11368</v>
      </c>
      <c r="Z2443" s="10">
        <f>IFERROR(INDEX(EFs!B:B,MATCH(P2443,EFs!A:A,0))*Dataset!Y2443/1000,0)</f>
        <v>10.326610725927999</v>
      </c>
      <c r="AA2443">
        <v>32.90654</v>
      </c>
      <c r="AB2443">
        <v>-117.187192</v>
      </c>
      <c r="AC2443">
        <v>1</v>
      </c>
      <c r="AD2443" t="s">
        <v>18387</v>
      </c>
      <c r="AE2443">
        <v>10421</v>
      </c>
      <c r="AF2443" t="s">
        <v>18804</v>
      </c>
      <c r="AI2443" t="s">
        <v>18389</v>
      </c>
      <c r="AJ2443" t="s">
        <v>18390</v>
      </c>
      <c r="AK2443" t="s">
        <v>18391</v>
      </c>
      <c r="AL2443">
        <v>92121</v>
      </c>
      <c r="AM2443" t="s">
        <v>18392</v>
      </c>
      <c r="AN2443" t="s">
        <v>18407</v>
      </c>
    </row>
    <row r="2444" spans="1:40" ht="43.2" x14ac:dyDescent="0.3">
      <c r="A2444" t="s">
        <v>11733</v>
      </c>
      <c r="B2444" s="2" t="s">
        <v>15</v>
      </c>
      <c r="C2444" s="3">
        <v>41095</v>
      </c>
      <c r="D2444" t="s">
        <v>193</v>
      </c>
      <c r="E2444" t="s">
        <v>9737</v>
      </c>
      <c r="G2444" t="s">
        <v>10720</v>
      </c>
      <c r="H2444" s="2" t="s">
        <v>163</v>
      </c>
      <c r="I2444" s="2" t="s">
        <v>164</v>
      </c>
      <c r="J2444" s="1" t="s">
        <v>11734</v>
      </c>
      <c r="K2444" s="1">
        <f t="shared" si="171"/>
        <v>1</v>
      </c>
      <c r="L2444" s="1">
        <f t="shared" si="171"/>
        <v>0</v>
      </c>
      <c r="M2444" s="1">
        <f t="shared" si="171"/>
        <v>0</v>
      </c>
      <c r="N2444" s="1">
        <f t="shared" si="171"/>
        <v>0</v>
      </c>
      <c r="O2444" s="1">
        <f t="shared" si="172"/>
        <v>1</v>
      </c>
      <c r="P2444" s="1" t="s">
        <v>18346</v>
      </c>
      <c r="Q2444" s="1">
        <v>500</v>
      </c>
      <c r="R2444" s="1">
        <v>2220</v>
      </c>
      <c r="S2444" s="9">
        <f t="shared" si="174"/>
        <v>500</v>
      </c>
      <c r="T2444" s="8"/>
      <c r="U2444" s="8"/>
      <c r="V2444" s="8"/>
      <c r="W2444" s="8"/>
      <c r="X2444" s="8"/>
      <c r="Y2444" s="10">
        <f t="shared" si="173"/>
        <v>0</v>
      </c>
      <c r="Z2444" s="10">
        <f>IFERROR(INDEX(EFs!B:B,MATCH(P2444,EFs!A:A,0))*Dataset!Y2444/1000,0)</f>
        <v>0</v>
      </c>
      <c r="AA2444">
        <v>33.387723000000001</v>
      </c>
      <c r="AB2444">
        <v>-117.44475799999999</v>
      </c>
      <c r="AC2444">
        <v>0.5</v>
      </c>
      <c r="AD2444" t="s">
        <v>18422</v>
      </c>
      <c r="AI2444" t="s">
        <v>18423</v>
      </c>
      <c r="AJ2444" t="s">
        <v>18390</v>
      </c>
      <c r="AK2444" t="s">
        <v>18391</v>
      </c>
      <c r="AL2444">
        <v>92055</v>
      </c>
      <c r="AM2444" t="s">
        <v>18392</v>
      </c>
      <c r="AN2444" t="s">
        <v>18397</v>
      </c>
    </row>
    <row r="2445" spans="1:40" ht="57.6" x14ac:dyDescent="0.3">
      <c r="A2445" t="s">
        <v>11735</v>
      </c>
      <c r="B2445" s="2" t="s">
        <v>15</v>
      </c>
      <c r="C2445" s="3">
        <v>41095</v>
      </c>
      <c r="D2445" t="s">
        <v>193</v>
      </c>
      <c r="E2445" t="s">
        <v>1214</v>
      </c>
      <c r="F2445" t="s">
        <v>161</v>
      </c>
      <c r="G2445" t="s">
        <v>11736</v>
      </c>
      <c r="H2445" s="2" t="s">
        <v>163</v>
      </c>
      <c r="I2445" s="2" t="s">
        <v>164</v>
      </c>
      <c r="J2445" s="1" t="s">
        <v>11737</v>
      </c>
      <c r="K2445" s="1">
        <f t="shared" si="171"/>
        <v>0</v>
      </c>
      <c r="L2445" s="1">
        <f t="shared" si="171"/>
        <v>0</v>
      </c>
      <c r="M2445" s="1">
        <f t="shared" si="171"/>
        <v>0</v>
      </c>
      <c r="N2445" s="1">
        <f t="shared" si="171"/>
        <v>0</v>
      </c>
      <c r="O2445" s="1">
        <f t="shared" si="172"/>
        <v>0</v>
      </c>
      <c r="P2445" s="1" t="s">
        <v>18352</v>
      </c>
      <c r="Q2445" s="1">
        <v>154</v>
      </c>
      <c r="R2445" s="1">
        <v>237</v>
      </c>
      <c r="S2445" s="9">
        <f t="shared" si="174"/>
        <v>154</v>
      </c>
      <c r="T2445" s="8"/>
      <c r="U2445" s="8"/>
      <c r="V2445" s="8"/>
      <c r="W2445" s="8"/>
      <c r="X2445" s="8"/>
      <c r="Y2445" s="10">
        <f t="shared" si="173"/>
        <v>0</v>
      </c>
      <c r="Z2445" s="10">
        <f>IFERROR(INDEX(EFs!B:B,MATCH(P2445,EFs!A:A,0))*Dataset!Y2445/1000,0)</f>
        <v>0</v>
      </c>
      <c r="AA2445">
        <v>33.371547</v>
      </c>
      <c r="AB2445">
        <v>-117.171513</v>
      </c>
      <c r="AC2445">
        <v>0.68</v>
      </c>
      <c r="AD2445" t="s">
        <v>18429</v>
      </c>
      <c r="AE2445">
        <v>4131</v>
      </c>
      <c r="AF2445" t="s">
        <v>19402</v>
      </c>
      <c r="AI2445" t="s">
        <v>18435</v>
      </c>
      <c r="AJ2445" t="s">
        <v>18390</v>
      </c>
      <c r="AK2445" t="s">
        <v>18391</v>
      </c>
      <c r="AL2445">
        <v>92028</v>
      </c>
      <c r="AM2445" t="s">
        <v>18392</v>
      </c>
      <c r="AN2445" t="s">
        <v>18393</v>
      </c>
    </row>
    <row r="2446" spans="1:40" ht="28.8" x14ac:dyDescent="0.3">
      <c r="A2446" t="s">
        <v>11738</v>
      </c>
      <c r="B2446" s="2" t="s">
        <v>15</v>
      </c>
      <c r="C2446" s="3">
        <v>41103</v>
      </c>
      <c r="D2446" t="s">
        <v>193</v>
      </c>
      <c r="E2446" t="s">
        <v>11739</v>
      </c>
      <c r="F2446" t="s">
        <v>11740</v>
      </c>
      <c r="G2446" t="s">
        <v>11741</v>
      </c>
      <c r="H2446" s="2" t="s">
        <v>201</v>
      </c>
      <c r="I2446" s="2" t="s">
        <v>46</v>
      </c>
      <c r="J2446" s="1" t="s">
        <v>11742</v>
      </c>
      <c r="K2446" s="1">
        <f t="shared" si="171"/>
        <v>0</v>
      </c>
      <c r="L2446" s="1">
        <f t="shared" si="171"/>
        <v>0</v>
      </c>
      <c r="M2446" s="1">
        <f t="shared" si="171"/>
        <v>0</v>
      </c>
      <c r="N2446" s="1">
        <f t="shared" si="171"/>
        <v>0</v>
      </c>
      <c r="O2446" s="1">
        <f t="shared" si="172"/>
        <v>0</v>
      </c>
      <c r="P2446" s="1" t="s">
        <v>18348</v>
      </c>
      <c r="Q2446" s="1" t="s">
        <v>18355</v>
      </c>
      <c r="R2446" s="1">
        <v>66.5</v>
      </c>
      <c r="S2446" s="9">
        <f t="shared" si="174"/>
        <v>49.58905</v>
      </c>
      <c r="T2446" s="3">
        <v>44796</v>
      </c>
      <c r="U2446" s="8" t="s">
        <v>11743</v>
      </c>
      <c r="V2446" s="3">
        <v>44796</v>
      </c>
      <c r="W2446" s="8" t="s">
        <v>11744</v>
      </c>
      <c r="X2446" s="8">
        <v>3.7</v>
      </c>
      <c r="Y2446" s="10">
        <f t="shared" si="173"/>
        <v>183.47948500000001</v>
      </c>
      <c r="Z2446" s="10">
        <f>IFERROR(INDEX(EFs!B:B,MATCH(P2446,EFs!A:A,0))*Dataset!Y2446/1000,0)</f>
        <v>0.13325302530042474</v>
      </c>
      <c r="AA2446">
        <v>32.848247999999998</v>
      </c>
      <c r="AB2446">
        <v>-117.275921</v>
      </c>
      <c r="AC2446">
        <v>0.9</v>
      </c>
      <c r="AD2446" t="s">
        <v>18387</v>
      </c>
      <c r="AE2446">
        <v>939</v>
      </c>
      <c r="AF2446" t="s">
        <v>18536</v>
      </c>
      <c r="AI2446" t="s">
        <v>18428</v>
      </c>
      <c r="AJ2446" t="s">
        <v>18390</v>
      </c>
      <c r="AK2446" t="s">
        <v>18391</v>
      </c>
      <c r="AL2446">
        <v>92037</v>
      </c>
      <c r="AM2446" t="s">
        <v>18392</v>
      </c>
      <c r="AN2446" t="s">
        <v>18393</v>
      </c>
    </row>
    <row r="2447" spans="1:40" ht="28.8" x14ac:dyDescent="0.3">
      <c r="A2447" t="s">
        <v>11745</v>
      </c>
      <c r="B2447" s="2" t="s">
        <v>15</v>
      </c>
      <c r="C2447" s="3">
        <v>41103</v>
      </c>
      <c r="D2447" t="s">
        <v>193</v>
      </c>
      <c r="E2447" t="s">
        <v>10093</v>
      </c>
      <c r="F2447" t="s">
        <v>11746</v>
      </c>
      <c r="G2447" t="s">
        <v>11747</v>
      </c>
      <c r="H2447" s="2" t="s">
        <v>163</v>
      </c>
      <c r="I2447" s="2" t="s">
        <v>164</v>
      </c>
      <c r="J2447" s="1" t="s">
        <v>11748</v>
      </c>
      <c r="K2447" s="1">
        <f t="shared" si="171"/>
        <v>1</v>
      </c>
      <c r="L2447" s="1">
        <f t="shared" si="171"/>
        <v>0</v>
      </c>
      <c r="M2447" s="1">
        <f t="shared" si="171"/>
        <v>0</v>
      </c>
      <c r="N2447" s="1">
        <f t="shared" si="171"/>
        <v>0</v>
      </c>
      <c r="O2447" s="1">
        <f t="shared" si="172"/>
        <v>1</v>
      </c>
      <c r="P2447" s="1" t="s">
        <v>18346</v>
      </c>
      <c r="Q2447" s="1" t="s">
        <v>18355</v>
      </c>
      <c r="R2447" s="1">
        <v>158</v>
      </c>
      <c r="S2447" s="9">
        <f t="shared" si="174"/>
        <v>117.8206</v>
      </c>
      <c r="T2447" s="8"/>
      <c r="U2447" s="8"/>
      <c r="V2447" s="8"/>
      <c r="W2447" s="8"/>
      <c r="X2447" s="8"/>
      <c r="Y2447" s="10">
        <f t="shared" si="173"/>
        <v>0</v>
      </c>
      <c r="Z2447" s="10">
        <f>IFERROR(INDEX(EFs!B:B,MATCH(P2447,EFs!A:A,0))*Dataset!Y2447/1000,0)</f>
        <v>0</v>
      </c>
      <c r="AA2447">
        <v>33.387723000000001</v>
      </c>
      <c r="AB2447">
        <v>-117.44475799999999</v>
      </c>
      <c r="AC2447">
        <v>1</v>
      </c>
      <c r="AD2447" t="s">
        <v>18422</v>
      </c>
      <c r="AI2447" t="s">
        <v>18423</v>
      </c>
      <c r="AJ2447" t="s">
        <v>18390</v>
      </c>
      <c r="AK2447" t="s">
        <v>18391</v>
      </c>
      <c r="AL2447">
        <v>92055</v>
      </c>
      <c r="AM2447" t="s">
        <v>18392</v>
      </c>
      <c r="AN2447" t="s">
        <v>18397</v>
      </c>
    </row>
    <row r="2448" spans="1:40" ht="43.2" x14ac:dyDescent="0.3">
      <c r="A2448" t="s">
        <v>11749</v>
      </c>
      <c r="B2448" s="2" t="s">
        <v>15</v>
      </c>
      <c r="C2448" s="3">
        <v>41107</v>
      </c>
      <c r="D2448" t="s">
        <v>193</v>
      </c>
      <c r="E2448" t="s">
        <v>11750</v>
      </c>
      <c r="F2448" t="s">
        <v>11751</v>
      </c>
      <c r="G2448" t="s">
        <v>11752</v>
      </c>
      <c r="H2448" s="2" t="s">
        <v>2213</v>
      </c>
      <c r="I2448" s="2" t="s">
        <v>20</v>
      </c>
      <c r="J2448" s="1" t="s">
        <v>11753</v>
      </c>
      <c r="K2448" s="1">
        <f t="shared" si="171"/>
        <v>1</v>
      </c>
      <c r="L2448" s="1">
        <f t="shared" si="171"/>
        <v>0</v>
      </c>
      <c r="M2448" s="1">
        <f t="shared" si="171"/>
        <v>0</v>
      </c>
      <c r="N2448" s="1">
        <f t="shared" si="171"/>
        <v>0</v>
      </c>
      <c r="O2448" s="1">
        <f t="shared" si="172"/>
        <v>1</v>
      </c>
      <c r="P2448" s="1" t="s">
        <v>18346</v>
      </c>
      <c r="Q2448" s="1">
        <v>45</v>
      </c>
      <c r="R2448" s="1">
        <v>80</v>
      </c>
      <c r="S2448" s="9">
        <f t="shared" si="174"/>
        <v>45</v>
      </c>
      <c r="T2448" s="8"/>
      <c r="U2448" s="8"/>
      <c r="V2448" s="8"/>
      <c r="W2448" s="8"/>
      <c r="X2448" s="8"/>
      <c r="Y2448" s="10">
        <f t="shared" si="173"/>
        <v>0</v>
      </c>
      <c r="Z2448" s="10">
        <f>IFERROR(INDEX(EFs!B:B,MATCH(P2448,EFs!A:A,0))*Dataset!Y2448/1000,0)</f>
        <v>0</v>
      </c>
      <c r="AA2448">
        <v>32.720446000000003</v>
      </c>
      <c r="AB2448">
        <v>-117.07301699999999</v>
      </c>
      <c r="AC2448">
        <v>1</v>
      </c>
      <c r="AD2448" t="s">
        <v>18394</v>
      </c>
      <c r="AE2448">
        <v>5706</v>
      </c>
      <c r="AF2448" t="s">
        <v>19042</v>
      </c>
      <c r="AI2448" t="s">
        <v>18389</v>
      </c>
      <c r="AJ2448" t="s">
        <v>18390</v>
      </c>
      <c r="AK2448" t="s">
        <v>18391</v>
      </c>
      <c r="AL2448">
        <v>92114</v>
      </c>
      <c r="AM2448" t="s">
        <v>18392</v>
      </c>
      <c r="AN2448" t="s">
        <v>18397</v>
      </c>
    </row>
    <row r="2449" spans="1:40" ht="72" x14ac:dyDescent="0.3">
      <c r="A2449" t="s">
        <v>11754</v>
      </c>
      <c r="B2449" s="2" t="s">
        <v>15</v>
      </c>
      <c r="C2449" s="3">
        <v>41108</v>
      </c>
      <c r="D2449" t="s">
        <v>193</v>
      </c>
      <c r="E2449" t="s">
        <v>11755</v>
      </c>
      <c r="F2449" t="s">
        <v>11756</v>
      </c>
      <c r="G2449" t="s">
        <v>11757</v>
      </c>
      <c r="H2449" s="2" t="s">
        <v>397</v>
      </c>
      <c r="I2449" s="2" t="s">
        <v>75</v>
      </c>
      <c r="J2449" s="1" t="s">
        <v>11758</v>
      </c>
      <c r="K2449" s="1">
        <f t="shared" si="171"/>
        <v>1</v>
      </c>
      <c r="L2449" s="1">
        <f t="shared" si="171"/>
        <v>0</v>
      </c>
      <c r="M2449" s="1">
        <f t="shared" si="171"/>
        <v>0</v>
      </c>
      <c r="N2449" s="1">
        <f t="shared" si="171"/>
        <v>0</v>
      </c>
      <c r="O2449" s="1">
        <f t="shared" si="172"/>
        <v>1</v>
      </c>
      <c r="P2449" s="1" t="s">
        <v>18346</v>
      </c>
      <c r="Q2449" s="1">
        <v>1000</v>
      </c>
      <c r="R2449" s="1">
        <v>1495</v>
      </c>
      <c r="S2449" s="9">
        <f t="shared" si="174"/>
        <v>1000</v>
      </c>
      <c r="T2449" s="8"/>
      <c r="U2449" s="8"/>
      <c r="V2449" s="8"/>
      <c r="W2449" s="8"/>
      <c r="X2449" s="8"/>
      <c r="Y2449" s="10">
        <f t="shared" si="173"/>
        <v>0</v>
      </c>
      <c r="Z2449" s="10">
        <f>IFERROR(INDEX(EFs!B:B,MATCH(P2449,EFs!A:A,0))*Dataset!Y2449/1000,0)</f>
        <v>0</v>
      </c>
      <c r="AA2449">
        <v>33.128304999999997</v>
      </c>
      <c r="AB2449">
        <v>-117.170947</v>
      </c>
      <c r="AC2449">
        <v>1</v>
      </c>
      <c r="AD2449" t="s">
        <v>18387</v>
      </c>
      <c r="AE2449">
        <v>400</v>
      </c>
      <c r="AF2449" t="s">
        <v>19403</v>
      </c>
      <c r="AI2449" t="s">
        <v>18466</v>
      </c>
      <c r="AJ2449" t="s">
        <v>18390</v>
      </c>
      <c r="AK2449" t="s">
        <v>18391</v>
      </c>
      <c r="AL2449">
        <v>92078</v>
      </c>
      <c r="AM2449" t="s">
        <v>18392</v>
      </c>
      <c r="AN2449" t="s">
        <v>18393</v>
      </c>
    </row>
    <row r="2450" spans="1:40" ht="57.6" x14ac:dyDescent="0.3">
      <c r="A2450" t="s">
        <v>11759</v>
      </c>
      <c r="B2450" s="2" t="s">
        <v>15</v>
      </c>
      <c r="C2450" s="3">
        <v>41109</v>
      </c>
      <c r="D2450" t="s">
        <v>16</v>
      </c>
      <c r="E2450" t="s">
        <v>1036</v>
      </c>
      <c r="F2450" t="s">
        <v>11760</v>
      </c>
      <c r="G2450" t="s">
        <v>11761</v>
      </c>
      <c r="H2450" s="2" t="s">
        <v>2472</v>
      </c>
      <c r="I2450" s="2" t="s">
        <v>328</v>
      </c>
      <c r="J2450" s="1" t="s">
        <v>11762</v>
      </c>
      <c r="K2450" s="1">
        <f t="shared" si="171"/>
        <v>0</v>
      </c>
      <c r="L2450" s="1">
        <f t="shared" si="171"/>
        <v>0</v>
      </c>
      <c r="M2450" s="1">
        <f t="shared" si="171"/>
        <v>0</v>
      </c>
      <c r="N2450" s="1">
        <f t="shared" si="171"/>
        <v>1</v>
      </c>
      <c r="O2450" s="1">
        <f t="shared" si="172"/>
        <v>1</v>
      </c>
      <c r="P2450" s="1" t="s">
        <v>18347</v>
      </c>
      <c r="Q2450" s="1">
        <v>130</v>
      </c>
      <c r="R2450" s="1">
        <v>2085</v>
      </c>
      <c r="S2450" s="9">
        <f t="shared" si="174"/>
        <v>130</v>
      </c>
      <c r="T2450" s="3">
        <v>44678</v>
      </c>
      <c r="U2450" s="8" t="s">
        <v>11763</v>
      </c>
      <c r="V2450" s="3">
        <v>44678</v>
      </c>
      <c r="W2450" s="8" t="s">
        <v>7003</v>
      </c>
      <c r="X2450" s="8">
        <v>4</v>
      </c>
      <c r="Y2450" s="10">
        <f t="shared" si="173"/>
        <v>520</v>
      </c>
      <c r="Z2450" s="10">
        <f>IFERROR(INDEX(EFs!B:B,MATCH(P2450,EFs!A:A,0))*Dataset!Y2450/1000,0)</f>
        <v>0.42842799999999998</v>
      </c>
      <c r="AA2450">
        <v>32.766160999999997</v>
      </c>
      <c r="AB2450">
        <v>-116.489118</v>
      </c>
      <c r="AC2450">
        <v>1</v>
      </c>
      <c r="AD2450" t="s">
        <v>18387</v>
      </c>
      <c r="AE2450">
        <v>4375</v>
      </c>
      <c r="AF2450" t="s">
        <v>18642</v>
      </c>
      <c r="AI2450" t="s">
        <v>18694</v>
      </c>
      <c r="AJ2450" t="s">
        <v>18390</v>
      </c>
      <c r="AK2450" t="s">
        <v>18391</v>
      </c>
      <c r="AL2450">
        <v>91962</v>
      </c>
      <c r="AM2450" t="s">
        <v>18392</v>
      </c>
      <c r="AN2450" t="s">
        <v>18393</v>
      </c>
    </row>
    <row r="2451" spans="1:40" ht="28.8" x14ac:dyDescent="0.3">
      <c r="A2451" t="s">
        <v>11764</v>
      </c>
      <c r="B2451" s="2" t="s">
        <v>15</v>
      </c>
      <c r="C2451" s="3">
        <v>41110</v>
      </c>
      <c r="D2451" t="s">
        <v>25</v>
      </c>
      <c r="E2451" t="s">
        <v>11765</v>
      </c>
      <c r="F2451" t="s">
        <v>11766</v>
      </c>
      <c r="G2451" t="s">
        <v>11767</v>
      </c>
      <c r="H2451" s="2" t="s">
        <v>1436</v>
      </c>
      <c r="I2451" s="2" t="s">
        <v>98</v>
      </c>
      <c r="J2451" s="1" t="s">
        <v>11768</v>
      </c>
      <c r="K2451" s="1">
        <f t="shared" si="171"/>
        <v>1</v>
      </c>
      <c r="L2451" s="1">
        <f t="shared" si="171"/>
        <v>0</v>
      </c>
      <c r="M2451" s="1">
        <f t="shared" si="171"/>
        <v>0</v>
      </c>
      <c r="N2451" s="1">
        <f t="shared" si="171"/>
        <v>0</v>
      </c>
      <c r="O2451" s="1">
        <f t="shared" si="172"/>
        <v>1</v>
      </c>
      <c r="P2451" s="1" t="s">
        <v>18346</v>
      </c>
      <c r="Q2451" s="1" t="s">
        <v>18355</v>
      </c>
      <c r="R2451" s="1">
        <v>207</v>
      </c>
      <c r="S2451" s="9">
        <f t="shared" si="174"/>
        <v>154.35990000000001</v>
      </c>
      <c r="T2451" s="3">
        <v>44562</v>
      </c>
      <c r="U2451" s="8" t="s">
        <v>11769</v>
      </c>
      <c r="V2451" s="3">
        <v>44562</v>
      </c>
      <c r="W2451" s="8" t="s">
        <v>11770</v>
      </c>
      <c r="X2451" s="8">
        <v>2.2999999999999998</v>
      </c>
      <c r="Y2451" s="10">
        <f t="shared" si="173"/>
        <v>355.02776999999998</v>
      </c>
      <c r="Z2451" s="10">
        <f>IFERROR(INDEX(EFs!B:B,MATCH(P2451,EFs!A:A,0))*Dataset!Y2451/1000,0)</f>
        <v>0.32250471302641615</v>
      </c>
      <c r="AA2451">
        <v>33.132603000000003</v>
      </c>
      <c r="AB2451">
        <v>-117.27210700000001</v>
      </c>
      <c r="AC2451">
        <v>1</v>
      </c>
      <c r="AD2451" t="s">
        <v>18394</v>
      </c>
      <c r="AE2451">
        <v>5966</v>
      </c>
      <c r="AF2451" t="s">
        <v>19342</v>
      </c>
      <c r="AI2451" t="s">
        <v>18509</v>
      </c>
      <c r="AJ2451" t="s">
        <v>18390</v>
      </c>
      <c r="AK2451" t="s">
        <v>18391</v>
      </c>
      <c r="AL2451">
        <v>92008</v>
      </c>
      <c r="AM2451" t="s">
        <v>18392</v>
      </c>
      <c r="AN2451" t="s">
        <v>18397</v>
      </c>
    </row>
    <row r="2452" spans="1:40" ht="28.8" x14ac:dyDescent="0.3">
      <c r="A2452" t="s">
        <v>11771</v>
      </c>
      <c r="B2452" s="2" t="s">
        <v>15</v>
      </c>
      <c r="C2452" s="3">
        <v>41120</v>
      </c>
      <c r="D2452" t="s">
        <v>193</v>
      </c>
      <c r="E2452" t="s">
        <v>11772</v>
      </c>
      <c r="F2452" t="s">
        <v>11773</v>
      </c>
      <c r="G2452" t="s">
        <v>11774</v>
      </c>
      <c r="H2452" s="2" t="s">
        <v>217</v>
      </c>
      <c r="I2452" s="2" t="s">
        <v>218</v>
      </c>
      <c r="J2452" s="1" t="s">
        <v>11775</v>
      </c>
      <c r="K2452" s="1">
        <f t="shared" si="171"/>
        <v>1</v>
      </c>
      <c r="L2452" s="1">
        <f t="shared" si="171"/>
        <v>0</v>
      </c>
      <c r="M2452" s="1">
        <f t="shared" si="171"/>
        <v>0</v>
      </c>
      <c r="N2452" s="1">
        <f t="shared" si="171"/>
        <v>0</v>
      </c>
      <c r="O2452" s="1">
        <f t="shared" si="172"/>
        <v>1</v>
      </c>
      <c r="P2452" s="1" t="s">
        <v>18346</v>
      </c>
      <c r="Q2452" s="1" t="s">
        <v>18355</v>
      </c>
      <c r="R2452" s="1">
        <v>158</v>
      </c>
      <c r="S2452" s="9">
        <f t="shared" si="174"/>
        <v>117.8206</v>
      </c>
      <c r="T2452" s="3">
        <v>44448</v>
      </c>
      <c r="U2452" s="8" t="s">
        <v>11776</v>
      </c>
      <c r="V2452" s="3">
        <v>44448</v>
      </c>
      <c r="W2452" s="8" t="s">
        <v>11696</v>
      </c>
      <c r="X2452" s="8">
        <v>1.4</v>
      </c>
      <c r="Y2452" s="10">
        <f t="shared" si="173"/>
        <v>164.94883999999999</v>
      </c>
      <c r="Z2452" s="10">
        <f>IFERROR(INDEX(EFs!B:B,MATCH(P2452,EFs!A:A,0))*Dataset!Y2452/1000,0)</f>
        <v>0.14983835858316163</v>
      </c>
      <c r="AA2452">
        <v>32.556223000000003</v>
      </c>
      <c r="AB2452">
        <v>-116.93930400000001</v>
      </c>
      <c r="AC2452">
        <v>1</v>
      </c>
      <c r="AD2452" t="s">
        <v>18387</v>
      </c>
      <c r="AE2452">
        <v>2297</v>
      </c>
      <c r="AF2452" t="s">
        <v>19404</v>
      </c>
      <c r="AI2452" t="s">
        <v>18389</v>
      </c>
      <c r="AJ2452" t="s">
        <v>18390</v>
      </c>
      <c r="AK2452" t="s">
        <v>18391</v>
      </c>
      <c r="AL2452">
        <v>92154</v>
      </c>
      <c r="AM2452" t="s">
        <v>18392</v>
      </c>
      <c r="AN2452" t="s">
        <v>18407</v>
      </c>
    </row>
    <row r="2453" spans="1:40" ht="28.8" x14ac:dyDescent="0.3">
      <c r="A2453" t="s">
        <v>11777</v>
      </c>
      <c r="B2453" s="2" t="s">
        <v>15</v>
      </c>
      <c r="C2453" s="3">
        <v>41129</v>
      </c>
      <c r="D2453" t="s">
        <v>193</v>
      </c>
      <c r="E2453" t="s">
        <v>11778</v>
      </c>
      <c r="F2453" t="s">
        <v>11779</v>
      </c>
      <c r="G2453" t="s">
        <v>11780</v>
      </c>
      <c r="H2453" s="2" t="s">
        <v>115</v>
      </c>
      <c r="I2453" s="2" t="s">
        <v>46</v>
      </c>
      <c r="J2453" s="1" t="s">
        <v>11781</v>
      </c>
      <c r="K2453" s="1">
        <f t="shared" si="171"/>
        <v>1</v>
      </c>
      <c r="L2453" s="1">
        <f t="shared" si="171"/>
        <v>0</v>
      </c>
      <c r="M2453" s="1">
        <f t="shared" si="171"/>
        <v>0</v>
      </c>
      <c r="N2453" s="1">
        <f t="shared" si="171"/>
        <v>0</v>
      </c>
      <c r="O2453" s="1">
        <f t="shared" si="172"/>
        <v>1</v>
      </c>
      <c r="P2453" s="1" t="s">
        <v>18346</v>
      </c>
      <c r="Q2453" s="1" t="s">
        <v>18355</v>
      </c>
      <c r="R2453" s="1">
        <v>463</v>
      </c>
      <c r="S2453" s="9">
        <f t="shared" si="174"/>
        <v>345.25909999999999</v>
      </c>
      <c r="T2453" s="3">
        <v>44546</v>
      </c>
      <c r="U2453" s="8" t="s">
        <v>11782</v>
      </c>
      <c r="V2453" s="3">
        <v>44546</v>
      </c>
      <c r="W2453" s="8" t="s">
        <v>11783</v>
      </c>
      <c r="X2453" s="8">
        <v>11.6</v>
      </c>
      <c r="Y2453" s="10">
        <f t="shared" si="173"/>
        <v>4005.0055599999996</v>
      </c>
      <c r="Z2453" s="10">
        <f>IFERROR(INDEX(EFs!B:B,MATCH(P2453,EFs!A:A,0))*Dataset!Y2453/1000,0)</f>
        <v>3.6381186992696404</v>
      </c>
      <c r="AA2453">
        <v>32.771811</v>
      </c>
      <c r="AB2453">
        <v>-117.184843</v>
      </c>
      <c r="AC2453">
        <v>1</v>
      </c>
      <c r="AD2453" t="s">
        <v>18387</v>
      </c>
      <c r="AE2453">
        <v>6001</v>
      </c>
      <c r="AF2453" t="s">
        <v>18655</v>
      </c>
      <c r="AI2453" t="s">
        <v>18389</v>
      </c>
      <c r="AJ2453" t="s">
        <v>18390</v>
      </c>
      <c r="AK2453" t="s">
        <v>18391</v>
      </c>
      <c r="AL2453">
        <v>92111</v>
      </c>
      <c r="AM2453" t="s">
        <v>18392</v>
      </c>
      <c r="AN2453" t="s">
        <v>18393</v>
      </c>
    </row>
    <row r="2454" spans="1:40" ht="43.2" x14ac:dyDescent="0.3">
      <c r="A2454" t="s">
        <v>11784</v>
      </c>
      <c r="B2454" s="2" t="s">
        <v>15</v>
      </c>
      <c r="C2454" s="3">
        <v>41136</v>
      </c>
      <c r="D2454" t="s">
        <v>193</v>
      </c>
      <c r="E2454" t="s">
        <v>11785</v>
      </c>
      <c r="F2454" t="s">
        <v>11786</v>
      </c>
      <c r="G2454" t="s">
        <v>11787</v>
      </c>
      <c r="H2454" s="2" t="s">
        <v>1061</v>
      </c>
      <c r="I2454" s="2" t="s">
        <v>53</v>
      </c>
      <c r="J2454" s="1" t="s">
        <v>11788</v>
      </c>
      <c r="K2454" s="1">
        <f t="shared" si="171"/>
        <v>1</v>
      </c>
      <c r="L2454" s="1">
        <f t="shared" si="171"/>
        <v>0</v>
      </c>
      <c r="M2454" s="1">
        <f t="shared" si="171"/>
        <v>0</v>
      </c>
      <c r="N2454" s="1">
        <f t="shared" si="171"/>
        <v>0</v>
      </c>
      <c r="O2454" s="1">
        <f t="shared" si="172"/>
        <v>1</v>
      </c>
      <c r="P2454" s="1" t="s">
        <v>18346</v>
      </c>
      <c r="Q2454" s="1">
        <v>180</v>
      </c>
      <c r="R2454" s="1">
        <v>315</v>
      </c>
      <c r="S2454" s="9">
        <f t="shared" si="174"/>
        <v>180</v>
      </c>
      <c r="T2454" s="3">
        <v>44630</v>
      </c>
      <c r="U2454" s="8" t="s">
        <v>11789</v>
      </c>
      <c r="V2454" s="3">
        <v>44630</v>
      </c>
      <c r="W2454" s="8" t="s">
        <v>11790</v>
      </c>
      <c r="X2454" s="8">
        <v>1.1499999999999999</v>
      </c>
      <c r="Y2454" s="10">
        <f t="shared" si="173"/>
        <v>206.99999999999997</v>
      </c>
      <c r="Z2454" s="10">
        <f>IFERROR(INDEX(EFs!B:B,MATCH(P2454,EFs!A:A,0))*Dataset!Y2454/1000,0)</f>
        <v>0.18803733464699995</v>
      </c>
      <c r="AA2454">
        <v>33.187041000000001</v>
      </c>
      <c r="AB2454">
        <v>-117.17526700000001</v>
      </c>
      <c r="AC2454">
        <v>1</v>
      </c>
      <c r="AD2454" t="s">
        <v>18387</v>
      </c>
      <c r="AE2454">
        <v>3742</v>
      </c>
      <c r="AF2454" t="s">
        <v>19405</v>
      </c>
      <c r="AI2454" t="s">
        <v>18416</v>
      </c>
      <c r="AJ2454" t="s">
        <v>18390</v>
      </c>
      <c r="AK2454" t="s">
        <v>18391</v>
      </c>
      <c r="AL2454">
        <v>92084</v>
      </c>
      <c r="AM2454" t="s">
        <v>18392</v>
      </c>
      <c r="AN2454" t="s">
        <v>18393</v>
      </c>
    </row>
    <row r="2455" spans="1:40" ht="43.2" x14ac:dyDescent="0.3">
      <c r="A2455" t="s">
        <v>11791</v>
      </c>
      <c r="B2455" s="2" t="s">
        <v>15</v>
      </c>
      <c r="C2455" s="3">
        <v>41144</v>
      </c>
      <c r="D2455" t="s">
        <v>193</v>
      </c>
      <c r="E2455" t="s">
        <v>11792</v>
      </c>
      <c r="F2455" t="s">
        <v>72</v>
      </c>
      <c r="G2455" t="s">
        <v>11793</v>
      </c>
      <c r="H2455" s="2" t="s">
        <v>776</v>
      </c>
      <c r="I2455" s="2" t="s">
        <v>155</v>
      </c>
      <c r="J2455" s="1" t="s">
        <v>11794</v>
      </c>
      <c r="K2455" s="1">
        <f t="shared" si="171"/>
        <v>0</v>
      </c>
      <c r="L2455" s="1">
        <f t="shared" si="171"/>
        <v>0</v>
      </c>
      <c r="M2455" s="1">
        <f t="shared" si="171"/>
        <v>1</v>
      </c>
      <c r="N2455" s="1">
        <f t="shared" si="171"/>
        <v>0</v>
      </c>
      <c r="O2455" s="1">
        <f t="shared" si="172"/>
        <v>1</v>
      </c>
      <c r="P2455" s="1" t="s">
        <v>18348</v>
      </c>
      <c r="Q2455" s="1" t="s">
        <v>18355</v>
      </c>
      <c r="R2455" s="1">
        <v>151</v>
      </c>
      <c r="S2455" s="9">
        <f t="shared" si="174"/>
        <v>112.6007</v>
      </c>
      <c r="T2455" s="3">
        <v>44476</v>
      </c>
      <c r="U2455" s="8" t="s">
        <v>11795</v>
      </c>
      <c r="V2455" s="3">
        <v>44476</v>
      </c>
      <c r="W2455" s="8" t="s">
        <v>2972</v>
      </c>
      <c r="X2455" s="8">
        <v>15</v>
      </c>
      <c r="Y2455" s="10">
        <f t="shared" si="173"/>
        <v>1689.0105000000001</v>
      </c>
      <c r="Z2455" s="10">
        <f>IFERROR(INDEX(EFs!B:B,MATCH(P2455,EFs!A:A,0))*Dataset!Y2455/1000,0)</f>
        <v>1.2266535350760497</v>
      </c>
      <c r="AA2455">
        <v>33.069656000000002</v>
      </c>
      <c r="AB2455">
        <v>-117.06608300000001</v>
      </c>
      <c r="AC2455">
        <v>1</v>
      </c>
      <c r="AD2455" t="s">
        <v>18387</v>
      </c>
      <c r="AE2455">
        <v>280</v>
      </c>
      <c r="AF2455" t="s">
        <v>19214</v>
      </c>
      <c r="AI2455" t="s">
        <v>18421</v>
      </c>
      <c r="AJ2455" t="s">
        <v>18390</v>
      </c>
      <c r="AK2455" t="s">
        <v>18391</v>
      </c>
      <c r="AL2455">
        <v>92025</v>
      </c>
      <c r="AM2455" t="s">
        <v>18392</v>
      </c>
      <c r="AN2455" t="s">
        <v>18393</v>
      </c>
    </row>
    <row r="2456" spans="1:40" ht="28.8" x14ac:dyDescent="0.3">
      <c r="A2456" t="s">
        <v>11796</v>
      </c>
      <c r="B2456" s="2" t="s">
        <v>15</v>
      </c>
      <c r="C2456" s="3">
        <v>41150</v>
      </c>
      <c r="D2456" t="s">
        <v>193</v>
      </c>
      <c r="E2456" t="s">
        <v>2401</v>
      </c>
      <c r="F2456" t="s">
        <v>1187</v>
      </c>
      <c r="G2456" t="s">
        <v>11797</v>
      </c>
      <c r="H2456" s="2" t="s">
        <v>1579</v>
      </c>
      <c r="I2456" s="2" t="s">
        <v>30</v>
      </c>
      <c r="J2456" s="1" t="s">
        <v>11798</v>
      </c>
      <c r="K2456" s="1">
        <f t="shared" si="171"/>
        <v>1</v>
      </c>
      <c r="L2456" s="1">
        <f t="shared" si="171"/>
        <v>0</v>
      </c>
      <c r="M2456" s="1">
        <f t="shared" si="171"/>
        <v>0</v>
      </c>
      <c r="N2456" s="1">
        <f t="shared" si="171"/>
        <v>0</v>
      </c>
      <c r="O2456" s="1">
        <f t="shared" si="172"/>
        <v>1</v>
      </c>
      <c r="P2456" s="1" t="s">
        <v>18346</v>
      </c>
      <c r="Q2456" s="1" t="s">
        <v>18355</v>
      </c>
      <c r="R2456" s="1">
        <v>273</v>
      </c>
      <c r="S2456" s="9">
        <f t="shared" si="174"/>
        <v>203.5761</v>
      </c>
      <c r="T2456" s="3">
        <v>44348</v>
      </c>
      <c r="U2456" s="8" t="s">
        <v>360</v>
      </c>
      <c r="V2456" s="3">
        <v>44712</v>
      </c>
      <c r="W2456" s="8" t="s">
        <v>1848</v>
      </c>
      <c r="X2456" s="8">
        <v>15.1</v>
      </c>
      <c r="Y2456" s="10">
        <f t="shared" si="173"/>
        <v>3073.9991099999997</v>
      </c>
      <c r="Z2456" s="10">
        <f>IFERROR(INDEX(EFs!B:B,MATCH(P2456,EFs!A:A,0))*Dataset!Y2456/1000,0)</f>
        <v>2.7923990306843001</v>
      </c>
      <c r="AA2456">
        <v>33.013900999999997</v>
      </c>
      <c r="AB2456">
        <v>-117.054174</v>
      </c>
      <c r="AC2456">
        <v>1</v>
      </c>
      <c r="AD2456" t="s">
        <v>18387</v>
      </c>
      <c r="AE2456">
        <v>12906</v>
      </c>
      <c r="AF2456" t="s">
        <v>19406</v>
      </c>
      <c r="AI2456" t="s">
        <v>18600</v>
      </c>
      <c r="AJ2456" t="s">
        <v>18390</v>
      </c>
      <c r="AK2456" t="s">
        <v>18391</v>
      </c>
      <c r="AL2456">
        <v>92064</v>
      </c>
      <c r="AM2456" t="s">
        <v>18392</v>
      </c>
      <c r="AN2456" t="s">
        <v>18393</v>
      </c>
    </row>
    <row r="2457" spans="1:40" ht="28.8" x14ac:dyDescent="0.3">
      <c r="A2457" t="s">
        <v>11799</v>
      </c>
      <c r="B2457" s="2" t="s">
        <v>15</v>
      </c>
      <c r="C2457" s="3">
        <v>41150</v>
      </c>
      <c r="D2457" t="s">
        <v>193</v>
      </c>
      <c r="E2457" t="s">
        <v>2401</v>
      </c>
      <c r="F2457" t="s">
        <v>1187</v>
      </c>
      <c r="G2457" t="s">
        <v>11800</v>
      </c>
      <c r="H2457" s="2" t="s">
        <v>1579</v>
      </c>
      <c r="I2457" s="2" t="s">
        <v>30</v>
      </c>
      <c r="J2457" s="1" t="s">
        <v>11801</v>
      </c>
      <c r="K2457" s="1">
        <f t="shared" si="171"/>
        <v>1</v>
      </c>
      <c r="L2457" s="1">
        <f t="shared" si="171"/>
        <v>0</v>
      </c>
      <c r="M2457" s="1">
        <f t="shared" si="171"/>
        <v>0</v>
      </c>
      <c r="N2457" s="1">
        <f t="shared" si="171"/>
        <v>0</v>
      </c>
      <c r="O2457" s="1">
        <f t="shared" si="172"/>
        <v>1</v>
      </c>
      <c r="P2457" s="1" t="s">
        <v>18346</v>
      </c>
      <c r="Q2457" s="1" t="s">
        <v>18355</v>
      </c>
      <c r="R2457" s="1">
        <v>546</v>
      </c>
      <c r="S2457" s="9">
        <f t="shared" si="174"/>
        <v>407.15219999999999</v>
      </c>
      <c r="T2457" s="3">
        <v>44348</v>
      </c>
      <c r="U2457" s="8" t="s">
        <v>11802</v>
      </c>
      <c r="V2457" s="3">
        <v>44712</v>
      </c>
      <c r="W2457" s="8" t="s">
        <v>3420</v>
      </c>
      <c r="X2457" s="8">
        <v>27.5</v>
      </c>
      <c r="Y2457" s="10">
        <f t="shared" si="173"/>
        <v>11196.6855</v>
      </c>
      <c r="Z2457" s="10">
        <f>IFERROR(INDEX(EFs!B:B,MATCH(P2457,EFs!A:A,0))*Dataset!Y2457/1000,0)</f>
        <v>10.170989846863346</v>
      </c>
      <c r="AA2457">
        <v>32.993122</v>
      </c>
      <c r="AB2457">
        <v>-117.026743</v>
      </c>
      <c r="AC2457">
        <v>1</v>
      </c>
      <c r="AD2457" t="s">
        <v>18394</v>
      </c>
      <c r="AE2457">
        <v>14090</v>
      </c>
      <c r="AF2457" t="s">
        <v>19407</v>
      </c>
      <c r="AI2457" t="s">
        <v>18600</v>
      </c>
      <c r="AJ2457" t="s">
        <v>18390</v>
      </c>
      <c r="AK2457" t="s">
        <v>18391</v>
      </c>
      <c r="AL2457">
        <v>92064</v>
      </c>
      <c r="AM2457" t="s">
        <v>18392</v>
      </c>
      <c r="AN2457" t="s">
        <v>18397</v>
      </c>
    </row>
    <row r="2458" spans="1:40" ht="43.2" x14ac:dyDescent="0.3">
      <c r="A2458" t="s">
        <v>11803</v>
      </c>
      <c r="B2458" s="2" t="s">
        <v>15</v>
      </c>
      <c r="C2458" s="3">
        <v>41151</v>
      </c>
      <c r="D2458" t="s">
        <v>193</v>
      </c>
      <c r="E2458" t="s">
        <v>11804</v>
      </c>
      <c r="F2458" t="s">
        <v>11805</v>
      </c>
      <c r="G2458" t="s">
        <v>6987</v>
      </c>
      <c r="H2458" s="2" t="s">
        <v>201</v>
      </c>
      <c r="I2458" s="2" t="s">
        <v>46</v>
      </c>
      <c r="J2458" s="1" t="s">
        <v>11806</v>
      </c>
      <c r="K2458" s="1">
        <f t="shared" si="171"/>
        <v>1</v>
      </c>
      <c r="L2458" s="1">
        <f t="shared" si="171"/>
        <v>0</v>
      </c>
      <c r="M2458" s="1">
        <f t="shared" si="171"/>
        <v>0</v>
      </c>
      <c r="N2458" s="1">
        <f t="shared" si="171"/>
        <v>0</v>
      </c>
      <c r="O2458" s="1">
        <f t="shared" si="172"/>
        <v>1</v>
      </c>
      <c r="P2458" s="1" t="s">
        <v>18346</v>
      </c>
      <c r="Q2458" s="1">
        <v>100</v>
      </c>
      <c r="R2458" s="1">
        <v>158</v>
      </c>
      <c r="S2458" s="9">
        <f t="shared" si="174"/>
        <v>100</v>
      </c>
      <c r="T2458" s="8"/>
      <c r="U2458" s="8"/>
      <c r="V2458" s="8"/>
      <c r="W2458" s="8"/>
      <c r="X2458" s="8"/>
      <c r="Y2458" s="10">
        <f t="shared" si="173"/>
        <v>0</v>
      </c>
      <c r="Z2458" s="10">
        <f>IFERROR(INDEX(EFs!B:B,MATCH(P2458,EFs!A:A,0))*Dataset!Y2458/1000,0)</f>
        <v>0</v>
      </c>
      <c r="AA2458">
        <v>32.840975999999998</v>
      </c>
      <c r="AB2458">
        <v>-117.253871</v>
      </c>
      <c r="AC2458">
        <v>1</v>
      </c>
      <c r="AD2458" t="s">
        <v>18394</v>
      </c>
      <c r="AE2458">
        <v>2122</v>
      </c>
      <c r="AF2458" t="s">
        <v>18905</v>
      </c>
      <c r="AI2458" t="s">
        <v>18428</v>
      </c>
      <c r="AJ2458" t="s">
        <v>18390</v>
      </c>
      <c r="AK2458" t="s">
        <v>18391</v>
      </c>
      <c r="AL2458">
        <v>92037</v>
      </c>
      <c r="AM2458" t="s">
        <v>18392</v>
      </c>
      <c r="AN2458" t="s">
        <v>18397</v>
      </c>
    </row>
    <row r="2459" spans="1:40" ht="43.2" x14ac:dyDescent="0.3">
      <c r="A2459" t="s">
        <v>11807</v>
      </c>
      <c r="B2459" s="2" t="s">
        <v>15</v>
      </c>
      <c r="C2459" s="3">
        <v>41152</v>
      </c>
      <c r="D2459" t="s">
        <v>193</v>
      </c>
      <c r="E2459" t="s">
        <v>6633</v>
      </c>
      <c r="F2459" t="s">
        <v>6634</v>
      </c>
      <c r="G2459" t="s">
        <v>6635</v>
      </c>
      <c r="H2459" s="2" t="s">
        <v>1542</v>
      </c>
      <c r="I2459" s="2" t="s">
        <v>236</v>
      </c>
      <c r="J2459" s="1" t="s">
        <v>11808</v>
      </c>
      <c r="K2459" s="1">
        <f t="shared" si="171"/>
        <v>1</v>
      </c>
      <c r="L2459" s="1">
        <f t="shared" si="171"/>
        <v>0</v>
      </c>
      <c r="M2459" s="1">
        <f t="shared" si="171"/>
        <v>0</v>
      </c>
      <c r="N2459" s="1">
        <f t="shared" si="171"/>
        <v>0</v>
      </c>
      <c r="O2459" s="1">
        <f t="shared" si="172"/>
        <v>1</v>
      </c>
      <c r="P2459" s="1" t="s">
        <v>18346</v>
      </c>
      <c r="Q2459" s="1" t="s">
        <v>18355</v>
      </c>
      <c r="R2459" s="1">
        <v>757</v>
      </c>
      <c r="S2459" s="9">
        <f t="shared" si="174"/>
        <v>564.49490000000003</v>
      </c>
      <c r="T2459" s="3">
        <v>44561</v>
      </c>
      <c r="U2459" s="8" t="s">
        <v>1881</v>
      </c>
      <c r="V2459" s="3">
        <v>44755</v>
      </c>
      <c r="W2459" s="8" t="s">
        <v>7665</v>
      </c>
      <c r="X2459" s="8">
        <v>15.4</v>
      </c>
      <c r="Y2459" s="10">
        <f t="shared" si="173"/>
        <v>8693.2214600000007</v>
      </c>
      <c r="Z2459" s="10">
        <f>IFERROR(INDEX(EFs!B:B,MATCH(P2459,EFs!A:A,0))*Dataset!Y2459/1000,0)</f>
        <v>7.896860834949285</v>
      </c>
      <c r="AA2459">
        <v>32.804606999999997</v>
      </c>
      <c r="AB2459">
        <v>-117.170587</v>
      </c>
      <c r="AC2459">
        <v>1</v>
      </c>
      <c r="AD2459" t="s">
        <v>18387</v>
      </c>
      <c r="AE2459">
        <v>7250</v>
      </c>
      <c r="AF2459" t="s">
        <v>19071</v>
      </c>
      <c r="AI2459" t="s">
        <v>18389</v>
      </c>
      <c r="AJ2459" t="s">
        <v>18390</v>
      </c>
      <c r="AK2459" t="s">
        <v>18391</v>
      </c>
      <c r="AL2459">
        <v>92111</v>
      </c>
      <c r="AM2459" t="s">
        <v>18392</v>
      </c>
      <c r="AN2459" t="s">
        <v>18393</v>
      </c>
    </row>
    <row r="2460" spans="1:40" ht="43.2" x14ac:dyDescent="0.3">
      <c r="A2460" t="s">
        <v>11809</v>
      </c>
      <c r="B2460" s="2" t="s">
        <v>15</v>
      </c>
      <c r="C2460" s="3">
        <v>41156</v>
      </c>
      <c r="D2460" t="s">
        <v>193</v>
      </c>
      <c r="E2460" t="s">
        <v>3981</v>
      </c>
      <c r="F2460" t="s">
        <v>3982</v>
      </c>
      <c r="G2460" t="s">
        <v>3983</v>
      </c>
      <c r="H2460" s="2" t="s">
        <v>106</v>
      </c>
      <c r="I2460" s="2" t="s">
        <v>107</v>
      </c>
      <c r="J2460" s="1" t="s">
        <v>11810</v>
      </c>
      <c r="K2460" s="1">
        <f t="shared" si="171"/>
        <v>1</v>
      </c>
      <c r="L2460" s="1">
        <f t="shared" si="171"/>
        <v>0</v>
      </c>
      <c r="M2460" s="1">
        <f t="shared" si="171"/>
        <v>0</v>
      </c>
      <c r="N2460" s="1">
        <f t="shared" si="171"/>
        <v>0</v>
      </c>
      <c r="O2460" s="1">
        <f t="shared" si="172"/>
        <v>1</v>
      </c>
      <c r="P2460" s="1" t="s">
        <v>18346</v>
      </c>
      <c r="Q2460" s="1">
        <v>645</v>
      </c>
      <c r="R2460" s="1">
        <v>206</v>
      </c>
      <c r="S2460" s="9">
        <f t="shared" si="174"/>
        <v>645</v>
      </c>
      <c r="T2460" s="3">
        <v>44447</v>
      </c>
      <c r="U2460" s="8" t="s">
        <v>11811</v>
      </c>
      <c r="V2460" s="3">
        <v>44447</v>
      </c>
      <c r="W2460" s="8" t="s">
        <v>11812</v>
      </c>
      <c r="X2460" s="8">
        <v>4.4000000000000004</v>
      </c>
      <c r="Y2460" s="10">
        <f t="shared" si="173"/>
        <v>2838.0000000000005</v>
      </c>
      <c r="Z2460" s="10">
        <f>IFERROR(INDEX(EFs!B:B,MATCH(P2460,EFs!A:A,0))*Dataset!Y2460/1000,0)</f>
        <v>2.5780191097980003</v>
      </c>
      <c r="AA2460">
        <v>32.820039999999999</v>
      </c>
      <c r="AB2460">
        <v>-117.141943</v>
      </c>
      <c r="AC2460">
        <v>1</v>
      </c>
      <c r="AD2460" t="s">
        <v>18387</v>
      </c>
      <c r="AE2460">
        <v>8611</v>
      </c>
      <c r="AF2460" t="s">
        <v>18690</v>
      </c>
      <c r="AI2460" t="s">
        <v>18389</v>
      </c>
      <c r="AJ2460" t="s">
        <v>18390</v>
      </c>
      <c r="AK2460" t="s">
        <v>18391</v>
      </c>
      <c r="AL2460">
        <v>92123</v>
      </c>
      <c r="AM2460" t="s">
        <v>18392</v>
      </c>
      <c r="AN2460" t="s">
        <v>18393</v>
      </c>
    </row>
    <row r="2461" spans="1:40" ht="28.8" x14ac:dyDescent="0.3">
      <c r="A2461" t="s">
        <v>11813</v>
      </c>
      <c r="B2461" s="2" t="s">
        <v>15</v>
      </c>
      <c r="C2461" s="3">
        <v>41162</v>
      </c>
      <c r="D2461" t="s">
        <v>193</v>
      </c>
      <c r="E2461" t="s">
        <v>11814</v>
      </c>
      <c r="F2461" t="s">
        <v>11815</v>
      </c>
      <c r="G2461" t="s">
        <v>11816</v>
      </c>
      <c r="H2461" s="2" t="s">
        <v>627</v>
      </c>
      <c r="I2461" s="2" t="s">
        <v>306</v>
      </c>
      <c r="J2461" s="1" t="s">
        <v>11817</v>
      </c>
      <c r="K2461" s="1">
        <f t="shared" si="171"/>
        <v>1</v>
      </c>
      <c r="L2461" s="1">
        <f t="shared" si="171"/>
        <v>0</v>
      </c>
      <c r="M2461" s="1">
        <f t="shared" si="171"/>
        <v>0</v>
      </c>
      <c r="N2461" s="1">
        <f t="shared" si="171"/>
        <v>0</v>
      </c>
      <c r="O2461" s="1">
        <f t="shared" si="172"/>
        <v>1</v>
      </c>
      <c r="P2461" s="1" t="s">
        <v>18346</v>
      </c>
      <c r="Q2461" s="1" t="s">
        <v>18355</v>
      </c>
      <c r="R2461" s="1">
        <v>197</v>
      </c>
      <c r="S2461" s="9">
        <f t="shared" si="174"/>
        <v>146.90290000000002</v>
      </c>
      <c r="T2461" s="3">
        <v>44328</v>
      </c>
      <c r="U2461" s="8" t="s">
        <v>3789</v>
      </c>
      <c r="V2461" s="3">
        <v>44328</v>
      </c>
      <c r="W2461" s="8" t="s">
        <v>5222</v>
      </c>
      <c r="X2461" s="8">
        <v>7.1</v>
      </c>
      <c r="Y2461" s="10">
        <f t="shared" si="173"/>
        <v>1043.0105900000001</v>
      </c>
      <c r="Z2461" s="10">
        <f>IFERROR(INDEX(EFs!B:B,MATCH(P2461,EFs!A:A,0))*Dataset!Y2461/1000,0)</f>
        <v>0.94746343648403353</v>
      </c>
      <c r="AA2461">
        <v>32.794156000000001</v>
      </c>
      <c r="AB2461">
        <v>-116.95823900000001</v>
      </c>
      <c r="AC2461">
        <v>1</v>
      </c>
      <c r="AD2461" t="s">
        <v>18387</v>
      </c>
      <c r="AE2461">
        <v>151</v>
      </c>
      <c r="AF2461" t="s">
        <v>19408</v>
      </c>
      <c r="AI2461" t="s">
        <v>18449</v>
      </c>
      <c r="AJ2461" t="s">
        <v>18390</v>
      </c>
      <c r="AK2461" t="s">
        <v>18391</v>
      </c>
      <c r="AL2461">
        <v>92020</v>
      </c>
      <c r="AM2461" t="s">
        <v>18392</v>
      </c>
      <c r="AN2461" t="s">
        <v>18393</v>
      </c>
    </row>
    <row r="2462" spans="1:40" ht="72" x14ac:dyDescent="0.3">
      <c r="A2462" t="s">
        <v>11818</v>
      </c>
      <c r="B2462" s="2" t="s">
        <v>15</v>
      </c>
      <c r="C2462" s="3">
        <v>41163</v>
      </c>
      <c r="D2462" t="s">
        <v>16</v>
      </c>
      <c r="E2462" t="s">
        <v>167</v>
      </c>
      <c r="F2462" t="s">
        <v>161</v>
      </c>
      <c r="G2462" t="s">
        <v>11819</v>
      </c>
      <c r="H2462" s="2" t="s">
        <v>163</v>
      </c>
      <c r="I2462" s="2" t="s">
        <v>164</v>
      </c>
      <c r="J2462" s="1" t="s">
        <v>11820</v>
      </c>
      <c r="K2462" s="1">
        <f t="shared" si="171"/>
        <v>0</v>
      </c>
      <c r="L2462" s="1">
        <f t="shared" si="171"/>
        <v>0</v>
      </c>
      <c r="M2462" s="1">
        <f t="shared" si="171"/>
        <v>1</v>
      </c>
      <c r="N2462" s="1">
        <f t="shared" si="171"/>
        <v>0</v>
      </c>
      <c r="O2462" s="1">
        <f t="shared" si="172"/>
        <v>1</v>
      </c>
      <c r="P2462" s="1" t="s">
        <v>18348</v>
      </c>
      <c r="Q2462" s="1">
        <v>60</v>
      </c>
      <c r="R2462" s="1">
        <v>105</v>
      </c>
      <c r="S2462" s="9">
        <f t="shared" si="174"/>
        <v>60</v>
      </c>
      <c r="T2462" s="8"/>
      <c r="U2462" s="8"/>
      <c r="V2462" s="8"/>
      <c r="W2462" s="8"/>
      <c r="X2462" s="8"/>
      <c r="Y2462" s="10">
        <f t="shared" si="173"/>
        <v>0</v>
      </c>
      <c r="Z2462" s="10">
        <f>IFERROR(INDEX(EFs!B:B,MATCH(P2462,EFs!A:A,0))*Dataset!Y2462/1000,0)</f>
        <v>0</v>
      </c>
      <c r="AA2462">
        <v>33.387723000000001</v>
      </c>
      <c r="AB2462">
        <v>-117.44475799999999</v>
      </c>
      <c r="AC2462">
        <v>1</v>
      </c>
      <c r="AD2462" t="s">
        <v>18422</v>
      </c>
      <c r="AI2462" t="s">
        <v>18423</v>
      </c>
      <c r="AJ2462" t="s">
        <v>18390</v>
      </c>
      <c r="AK2462" t="s">
        <v>18391</v>
      </c>
      <c r="AL2462">
        <v>92055</v>
      </c>
      <c r="AM2462" t="s">
        <v>18392</v>
      </c>
      <c r="AN2462" t="s">
        <v>18397</v>
      </c>
    </row>
    <row r="2463" spans="1:40" ht="43.2" x14ac:dyDescent="0.3">
      <c r="A2463" t="s">
        <v>11821</v>
      </c>
      <c r="B2463" s="2" t="s">
        <v>15</v>
      </c>
      <c r="C2463" s="3">
        <v>41177</v>
      </c>
      <c r="D2463" t="s">
        <v>193</v>
      </c>
      <c r="E2463" t="s">
        <v>11822</v>
      </c>
      <c r="F2463" t="s">
        <v>27</v>
      </c>
      <c r="G2463" t="s">
        <v>11823</v>
      </c>
      <c r="H2463" s="2" t="s">
        <v>97</v>
      </c>
      <c r="I2463" s="2" t="s">
        <v>98</v>
      </c>
      <c r="J2463" s="1" t="s">
        <v>11824</v>
      </c>
      <c r="K2463" s="1">
        <f t="shared" si="171"/>
        <v>1</v>
      </c>
      <c r="L2463" s="1">
        <f t="shared" si="171"/>
        <v>0</v>
      </c>
      <c r="M2463" s="1">
        <f t="shared" si="171"/>
        <v>0</v>
      </c>
      <c r="N2463" s="1">
        <f t="shared" si="171"/>
        <v>0</v>
      </c>
      <c r="O2463" s="1">
        <f t="shared" si="172"/>
        <v>1</v>
      </c>
      <c r="P2463" s="1" t="s">
        <v>18346</v>
      </c>
      <c r="Q2463" s="1">
        <v>62</v>
      </c>
      <c r="R2463" s="1">
        <v>96</v>
      </c>
      <c r="S2463" s="9">
        <f t="shared" si="174"/>
        <v>62</v>
      </c>
      <c r="T2463" s="3">
        <v>44562</v>
      </c>
      <c r="U2463" s="8" t="s">
        <v>7117</v>
      </c>
      <c r="V2463" s="3">
        <v>44562</v>
      </c>
      <c r="W2463" s="8" t="s">
        <v>1766</v>
      </c>
      <c r="X2463" s="8">
        <v>4.5</v>
      </c>
      <c r="Y2463" s="10">
        <f t="shared" si="173"/>
        <v>279</v>
      </c>
      <c r="Z2463" s="10">
        <f>IFERROR(INDEX(EFs!B:B,MATCH(P2463,EFs!A:A,0))*Dataset!Y2463/1000,0)</f>
        <v>0.25344162495900002</v>
      </c>
      <c r="AA2463">
        <v>33.207656999999998</v>
      </c>
      <c r="AB2463">
        <v>-117.29452499999999</v>
      </c>
      <c r="AC2463">
        <v>1</v>
      </c>
      <c r="AD2463" t="s">
        <v>18387</v>
      </c>
      <c r="AE2463">
        <v>4095</v>
      </c>
      <c r="AF2463" t="s">
        <v>18980</v>
      </c>
      <c r="AI2463" t="s">
        <v>18410</v>
      </c>
      <c r="AJ2463" t="s">
        <v>18390</v>
      </c>
      <c r="AK2463" t="s">
        <v>18391</v>
      </c>
      <c r="AL2463">
        <v>92056</v>
      </c>
      <c r="AM2463" t="s">
        <v>18392</v>
      </c>
      <c r="AN2463" t="s">
        <v>18393</v>
      </c>
    </row>
    <row r="2464" spans="1:40" ht="43.2" x14ac:dyDescent="0.3">
      <c r="A2464" t="s">
        <v>11825</v>
      </c>
      <c r="B2464" s="2" t="s">
        <v>15</v>
      </c>
      <c r="C2464" s="3">
        <v>41180</v>
      </c>
      <c r="D2464" t="s">
        <v>193</v>
      </c>
      <c r="E2464" t="s">
        <v>11826</v>
      </c>
      <c r="F2464" t="s">
        <v>559</v>
      </c>
      <c r="G2464" t="s">
        <v>11827</v>
      </c>
      <c r="H2464" s="2" t="s">
        <v>19</v>
      </c>
      <c r="I2464" s="2" t="s">
        <v>20</v>
      </c>
      <c r="J2464" s="1" t="s">
        <v>11828</v>
      </c>
      <c r="K2464" s="1">
        <f t="shared" si="171"/>
        <v>0</v>
      </c>
      <c r="L2464" s="1">
        <f t="shared" si="171"/>
        <v>0</v>
      </c>
      <c r="M2464" s="1">
        <f t="shared" si="171"/>
        <v>1</v>
      </c>
      <c r="N2464" s="1">
        <f t="shared" si="171"/>
        <v>0</v>
      </c>
      <c r="O2464" s="1">
        <f t="shared" si="172"/>
        <v>1</v>
      </c>
      <c r="P2464" s="1" t="s">
        <v>18348</v>
      </c>
      <c r="Q2464" s="1">
        <v>64</v>
      </c>
      <c r="R2464" s="1">
        <v>105</v>
      </c>
      <c r="S2464" s="9">
        <f t="shared" si="174"/>
        <v>64</v>
      </c>
      <c r="T2464" s="8"/>
      <c r="U2464" s="8"/>
      <c r="V2464" s="8"/>
      <c r="W2464" s="8"/>
      <c r="X2464" s="8"/>
      <c r="Y2464" s="10">
        <f t="shared" si="173"/>
        <v>0</v>
      </c>
      <c r="Z2464" s="10">
        <f>IFERROR(INDEX(EFs!B:B,MATCH(P2464,EFs!A:A,0))*Dataset!Y2464/1000,0)</f>
        <v>0</v>
      </c>
      <c r="AA2464">
        <v>32.718069</v>
      </c>
      <c r="AB2464">
        <v>-117.169456</v>
      </c>
      <c r="AC2464">
        <v>1</v>
      </c>
      <c r="AD2464" t="s">
        <v>18387</v>
      </c>
      <c r="AE2464">
        <v>1202</v>
      </c>
      <c r="AF2464" t="s">
        <v>18821</v>
      </c>
      <c r="AI2464" t="s">
        <v>18389</v>
      </c>
      <c r="AJ2464" t="s">
        <v>18390</v>
      </c>
      <c r="AK2464" t="s">
        <v>18391</v>
      </c>
      <c r="AL2464">
        <v>92101</v>
      </c>
      <c r="AM2464" t="s">
        <v>18392</v>
      </c>
      <c r="AN2464" t="s">
        <v>18393</v>
      </c>
    </row>
    <row r="2465" spans="1:40" ht="43.2" x14ac:dyDescent="0.3">
      <c r="A2465" t="s">
        <v>11829</v>
      </c>
      <c r="B2465" s="2" t="s">
        <v>15</v>
      </c>
      <c r="C2465" s="3">
        <v>41184</v>
      </c>
      <c r="D2465" t="s">
        <v>193</v>
      </c>
      <c r="E2465" t="s">
        <v>2029</v>
      </c>
      <c r="F2465" t="s">
        <v>2030</v>
      </c>
      <c r="G2465" t="s">
        <v>11830</v>
      </c>
      <c r="H2465" s="2" t="s">
        <v>781</v>
      </c>
      <c r="I2465" s="2" t="s">
        <v>782</v>
      </c>
      <c r="J2465" s="1" t="s">
        <v>11831</v>
      </c>
      <c r="K2465" s="1">
        <f t="shared" si="171"/>
        <v>1</v>
      </c>
      <c r="L2465" s="1">
        <f t="shared" si="171"/>
        <v>0</v>
      </c>
      <c r="M2465" s="1">
        <f t="shared" si="171"/>
        <v>0</v>
      </c>
      <c r="N2465" s="1">
        <f t="shared" si="171"/>
        <v>0</v>
      </c>
      <c r="O2465" s="1">
        <f t="shared" si="172"/>
        <v>1</v>
      </c>
      <c r="P2465" s="1" t="s">
        <v>18346</v>
      </c>
      <c r="Q2465" s="1">
        <v>180</v>
      </c>
      <c r="R2465" s="1">
        <v>315</v>
      </c>
      <c r="S2465" s="9">
        <f t="shared" si="174"/>
        <v>180</v>
      </c>
      <c r="T2465" s="3">
        <v>44449</v>
      </c>
      <c r="U2465" s="8" t="s">
        <v>11832</v>
      </c>
      <c r="V2465" s="3">
        <v>44449</v>
      </c>
      <c r="W2465" s="8" t="s">
        <v>11833</v>
      </c>
      <c r="X2465" s="8">
        <v>3.2</v>
      </c>
      <c r="Y2465" s="10">
        <f t="shared" si="173"/>
        <v>576</v>
      </c>
      <c r="Z2465" s="10">
        <f>IFERROR(INDEX(EFs!B:B,MATCH(P2465,EFs!A:A,0))*Dataset!Y2465/1000,0)</f>
        <v>0.52323432249599999</v>
      </c>
      <c r="AA2465">
        <v>32.902991</v>
      </c>
      <c r="AB2465">
        <v>-117.226435</v>
      </c>
      <c r="AC2465">
        <v>1</v>
      </c>
      <c r="AD2465" t="s">
        <v>18387</v>
      </c>
      <c r="AE2465">
        <v>11025</v>
      </c>
      <c r="AF2465" t="s">
        <v>18650</v>
      </c>
      <c r="AI2465" t="s">
        <v>18389</v>
      </c>
      <c r="AJ2465" t="s">
        <v>18390</v>
      </c>
      <c r="AK2465" t="s">
        <v>18391</v>
      </c>
      <c r="AL2465">
        <v>92121</v>
      </c>
      <c r="AM2465" t="s">
        <v>18392</v>
      </c>
      <c r="AN2465" t="s">
        <v>18393</v>
      </c>
    </row>
    <row r="2466" spans="1:40" ht="43.2" x14ac:dyDescent="0.3">
      <c r="A2466" t="s">
        <v>11834</v>
      </c>
      <c r="B2466" s="2" t="s">
        <v>15</v>
      </c>
      <c r="C2466" s="3">
        <v>41184</v>
      </c>
      <c r="D2466" t="s">
        <v>193</v>
      </c>
      <c r="E2466" t="s">
        <v>2029</v>
      </c>
      <c r="F2466" t="s">
        <v>2030</v>
      </c>
      <c r="G2466" t="s">
        <v>11835</v>
      </c>
      <c r="H2466" s="2" t="s">
        <v>781</v>
      </c>
      <c r="I2466" s="2" t="s">
        <v>782</v>
      </c>
      <c r="J2466" s="1" t="s">
        <v>11836</v>
      </c>
      <c r="K2466" s="1">
        <f t="shared" si="171"/>
        <v>1</v>
      </c>
      <c r="L2466" s="1">
        <f t="shared" si="171"/>
        <v>0</v>
      </c>
      <c r="M2466" s="1">
        <f t="shared" si="171"/>
        <v>0</v>
      </c>
      <c r="N2466" s="1">
        <f t="shared" si="171"/>
        <v>0</v>
      </c>
      <c r="O2466" s="1">
        <f t="shared" si="172"/>
        <v>1</v>
      </c>
      <c r="P2466" s="1" t="s">
        <v>18346</v>
      </c>
      <c r="Q2466" s="1">
        <v>230</v>
      </c>
      <c r="R2466" s="1">
        <v>346</v>
      </c>
      <c r="S2466" s="9">
        <f t="shared" si="174"/>
        <v>230</v>
      </c>
      <c r="T2466" s="3">
        <v>44449</v>
      </c>
      <c r="U2466" s="8" t="s">
        <v>10854</v>
      </c>
      <c r="V2466" s="3">
        <v>44449</v>
      </c>
      <c r="W2466" s="8" t="s">
        <v>11837</v>
      </c>
      <c r="X2466" s="8">
        <v>2.6</v>
      </c>
      <c r="Y2466" s="10">
        <f t="shared" si="173"/>
        <v>598</v>
      </c>
      <c r="Z2466" s="10">
        <f>IFERROR(INDEX(EFs!B:B,MATCH(P2466,EFs!A:A,0))*Dataset!Y2466/1000,0)</f>
        <v>0.54321896675799997</v>
      </c>
      <c r="AA2466">
        <v>32.903807999999998</v>
      </c>
      <c r="AB2466">
        <v>-117.227158</v>
      </c>
      <c r="AC2466">
        <v>1</v>
      </c>
      <c r="AD2466" t="s">
        <v>18387</v>
      </c>
      <c r="AE2466">
        <v>11035</v>
      </c>
      <c r="AF2466" t="s">
        <v>18650</v>
      </c>
      <c r="AI2466" t="s">
        <v>18389</v>
      </c>
      <c r="AJ2466" t="s">
        <v>18390</v>
      </c>
      <c r="AK2466" t="s">
        <v>18391</v>
      </c>
      <c r="AL2466">
        <v>92121</v>
      </c>
      <c r="AM2466" t="s">
        <v>18392</v>
      </c>
      <c r="AN2466" t="s">
        <v>18393</v>
      </c>
    </row>
    <row r="2467" spans="1:40" ht="43.2" x14ac:dyDescent="0.3">
      <c r="A2467" t="s">
        <v>11838</v>
      </c>
      <c r="B2467" s="2" t="s">
        <v>15</v>
      </c>
      <c r="C2467" s="3">
        <v>41184</v>
      </c>
      <c r="D2467" t="s">
        <v>193</v>
      </c>
      <c r="E2467" t="s">
        <v>11839</v>
      </c>
      <c r="F2467" t="s">
        <v>6265</v>
      </c>
      <c r="G2467" t="s">
        <v>11840</v>
      </c>
      <c r="H2467" s="2" t="s">
        <v>781</v>
      </c>
      <c r="I2467" s="2" t="s">
        <v>782</v>
      </c>
      <c r="J2467" s="1" t="s">
        <v>11841</v>
      </c>
      <c r="K2467" s="1">
        <f t="shared" si="171"/>
        <v>1</v>
      </c>
      <c r="L2467" s="1">
        <f t="shared" si="171"/>
        <v>0</v>
      </c>
      <c r="M2467" s="1">
        <f t="shared" si="171"/>
        <v>0</v>
      </c>
      <c r="N2467" s="1">
        <f t="shared" si="171"/>
        <v>0</v>
      </c>
      <c r="O2467" s="1">
        <f t="shared" si="172"/>
        <v>1</v>
      </c>
      <c r="P2467" s="1" t="s">
        <v>18346</v>
      </c>
      <c r="Q2467" s="1">
        <v>300</v>
      </c>
      <c r="R2467" s="1">
        <v>463</v>
      </c>
      <c r="S2467" s="9">
        <f t="shared" si="174"/>
        <v>300</v>
      </c>
      <c r="T2467" s="3">
        <v>44550</v>
      </c>
      <c r="U2467" s="8" t="s">
        <v>5204</v>
      </c>
      <c r="V2467" s="3">
        <v>44596</v>
      </c>
      <c r="W2467" s="8" t="s">
        <v>9202</v>
      </c>
      <c r="X2467" s="8">
        <v>5.5</v>
      </c>
      <c r="Y2467" s="10">
        <f t="shared" si="173"/>
        <v>1650</v>
      </c>
      <c r="Z2467" s="10">
        <f>IFERROR(INDEX(EFs!B:B,MATCH(P2467,EFs!A:A,0))*Dataset!Y2467/1000,0)</f>
        <v>1.4988483196500002</v>
      </c>
      <c r="AA2467">
        <v>32.904398999999998</v>
      </c>
      <c r="AB2467">
        <v>-117.22783699999999</v>
      </c>
      <c r="AC2467">
        <v>1</v>
      </c>
      <c r="AD2467" t="s">
        <v>18387</v>
      </c>
      <c r="AE2467">
        <v>11045</v>
      </c>
      <c r="AF2467" t="s">
        <v>18650</v>
      </c>
      <c r="AI2467" t="s">
        <v>18389</v>
      </c>
      <c r="AJ2467" t="s">
        <v>18390</v>
      </c>
      <c r="AK2467" t="s">
        <v>18391</v>
      </c>
      <c r="AL2467">
        <v>92121</v>
      </c>
      <c r="AM2467" t="s">
        <v>18392</v>
      </c>
      <c r="AN2467" t="s">
        <v>18393</v>
      </c>
    </row>
    <row r="2468" spans="1:40" ht="43.2" x14ac:dyDescent="0.3">
      <c r="A2468" t="s">
        <v>11842</v>
      </c>
      <c r="B2468" s="2" t="s">
        <v>15</v>
      </c>
      <c r="C2468" s="3">
        <v>41192</v>
      </c>
      <c r="D2468" t="s">
        <v>193</v>
      </c>
      <c r="E2468" t="s">
        <v>11843</v>
      </c>
      <c r="G2468" t="s">
        <v>11844</v>
      </c>
      <c r="H2468" s="2" t="s">
        <v>235</v>
      </c>
      <c r="I2468" s="2" t="s">
        <v>236</v>
      </c>
      <c r="J2468" s="1" t="s">
        <v>11845</v>
      </c>
      <c r="K2468" s="1">
        <f t="shared" si="171"/>
        <v>1</v>
      </c>
      <c r="L2468" s="1">
        <f t="shared" si="171"/>
        <v>0</v>
      </c>
      <c r="M2468" s="1">
        <f t="shared" si="171"/>
        <v>0</v>
      </c>
      <c r="N2468" s="1">
        <f t="shared" si="171"/>
        <v>0</v>
      </c>
      <c r="O2468" s="1">
        <f t="shared" si="172"/>
        <v>1</v>
      </c>
      <c r="P2468" s="1" t="s">
        <v>18346</v>
      </c>
      <c r="Q2468" s="1">
        <v>35</v>
      </c>
      <c r="R2468" s="1">
        <v>80</v>
      </c>
      <c r="S2468" s="9">
        <f t="shared" si="174"/>
        <v>35</v>
      </c>
      <c r="T2468" s="3">
        <v>44439</v>
      </c>
      <c r="U2468" s="8" t="s">
        <v>6848</v>
      </c>
      <c r="V2468" s="3">
        <v>44439</v>
      </c>
      <c r="W2468" s="8" t="s">
        <v>11846</v>
      </c>
      <c r="X2468" s="8">
        <v>11.9</v>
      </c>
      <c r="Y2468" s="10">
        <f t="shared" si="173"/>
        <v>416.5</v>
      </c>
      <c r="Z2468" s="10">
        <f>IFERROR(INDEX(EFs!B:B,MATCH(P2468,EFs!A:A,0))*Dataset!Y2468/1000,0)</f>
        <v>0.37834565159650002</v>
      </c>
      <c r="AA2468">
        <v>32.769095</v>
      </c>
      <c r="AB2468">
        <v>-117.16658</v>
      </c>
      <c r="AC2468">
        <v>1</v>
      </c>
      <c r="AD2468" t="s">
        <v>18387</v>
      </c>
      <c r="AE2468">
        <v>7027</v>
      </c>
      <c r="AF2468" t="s">
        <v>18770</v>
      </c>
      <c r="AI2468" t="s">
        <v>18389</v>
      </c>
      <c r="AJ2468" t="s">
        <v>18390</v>
      </c>
      <c r="AK2468" t="s">
        <v>18391</v>
      </c>
      <c r="AL2468">
        <v>92108</v>
      </c>
      <c r="AM2468" t="s">
        <v>18392</v>
      </c>
      <c r="AN2468" t="s">
        <v>18393</v>
      </c>
    </row>
    <row r="2469" spans="1:40" ht="43.2" x14ac:dyDescent="0.3">
      <c r="A2469" t="s">
        <v>11847</v>
      </c>
      <c r="B2469" s="2" t="s">
        <v>15</v>
      </c>
      <c r="C2469" s="3">
        <v>41193</v>
      </c>
      <c r="D2469" t="s">
        <v>193</v>
      </c>
      <c r="E2469" t="s">
        <v>11848</v>
      </c>
      <c r="F2469" t="s">
        <v>11849</v>
      </c>
      <c r="G2469" t="s">
        <v>11850</v>
      </c>
      <c r="H2469" s="2" t="s">
        <v>364</v>
      </c>
      <c r="I2469" s="2" t="s">
        <v>62</v>
      </c>
      <c r="J2469" s="1" t="s">
        <v>11851</v>
      </c>
      <c r="K2469" s="1">
        <f t="shared" si="171"/>
        <v>1</v>
      </c>
      <c r="L2469" s="1">
        <f t="shared" si="171"/>
        <v>0</v>
      </c>
      <c r="M2469" s="1">
        <f t="shared" si="171"/>
        <v>0</v>
      </c>
      <c r="N2469" s="1">
        <f t="shared" si="171"/>
        <v>0</v>
      </c>
      <c r="O2469" s="1">
        <f t="shared" si="172"/>
        <v>1</v>
      </c>
      <c r="P2469" s="1" t="s">
        <v>18346</v>
      </c>
      <c r="Q2469" s="1">
        <v>125</v>
      </c>
      <c r="R2469" s="1">
        <v>250</v>
      </c>
      <c r="S2469" s="9">
        <f t="shared" si="174"/>
        <v>125</v>
      </c>
      <c r="T2469" s="3">
        <v>44547</v>
      </c>
      <c r="U2469" s="8" t="s">
        <v>11852</v>
      </c>
      <c r="V2469" s="3">
        <v>44698</v>
      </c>
      <c r="W2469" s="8" t="s">
        <v>11853</v>
      </c>
      <c r="X2469" s="8">
        <v>29.2</v>
      </c>
      <c r="Y2469" s="10">
        <f t="shared" si="173"/>
        <v>3650</v>
      </c>
      <c r="Z2469" s="10">
        <f>IFERROR(INDEX(EFs!B:B,MATCH(P2469,EFs!A:A,0))*Dataset!Y2469/1000,0)</f>
        <v>3.3156341616499998</v>
      </c>
      <c r="AA2469">
        <v>32.775010000000002</v>
      </c>
      <c r="AB2469">
        <v>-117.028605</v>
      </c>
      <c r="AC2469">
        <v>1</v>
      </c>
      <c r="AD2469" t="s">
        <v>18387</v>
      </c>
      <c r="AE2469">
        <v>7800</v>
      </c>
      <c r="AF2469" t="s">
        <v>19409</v>
      </c>
      <c r="AI2469" t="s">
        <v>18460</v>
      </c>
      <c r="AJ2469" t="s">
        <v>18390</v>
      </c>
      <c r="AK2469" t="s">
        <v>18391</v>
      </c>
      <c r="AL2469">
        <v>91942</v>
      </c>
      <c r="AM2469" t="s">
        <v>18392</v>
      </c>
      <c r="AN2469" t="s">
        <v>18393</v>
      </c>
    </row>
    <row r="2470" spans="1:40" ht="28.8" x14ac:dyDescent="0.3">
      <c r="A2470" t="s">
        <v>11854</v>
      </c>
      <c r="B2470" s="2" t="s">
        <v>15</v>
      </c>
      <c r="C2470" s="3">
        <v>41194</v>
      </c>
      <c r="D2470" t="s">
        <v>193</v>
      </c>
      <c r="E2470" t="s">
        <v>11855</v>
      </c>
      <c r="F2470" t="s">
        <v>11856</v>
      </c>
      <c r="G2470" t="s">
        <v>11857</v>
      </c>
      <c r="H2470" s="2" t="s">
        <v>781</v>
      </c>
      <c r="I2470" s="2" t="s">
        <v>782</v>
      </c>
      <c r="J2470" s="1" t="s">
        <v>11858</v>
      </c>
      <c r="K2470" s="1">
        <f t="shared" si="171"/>
        <v>1</v>
      </c>
      <c r="L2470" s="1">
        <f t="shared" si="171"/>
        <v>0</v>
      </c>
      <c r="M2470" s="1">
        <f t="shared" si="171"/>
        <v>0</v>
      </c>
      <c r="N2470" s="1">
        <f t="shared" si="171"/>
        <v>0</v>
      </c>
      <c r="O2470" s="1">
        <f t="shared" si="172"/>
        <v>1</v>
      </c>
      <c r="P2470" s="1" t="s">
        <v>18346</v>
      </c>
      <c r="Q2470" s="1" t="s">
        <v>18355</v>
      </c>
      <c r="R2470" s="1">
        <v>463</v>
      </c>
      <c r="S2470" s="9">
        <f t="shared" si="174"/>
        <v>345.25909999999999</v>
      </c>
      <c r="T2470" s="3">
        <v>44509</v>
      </c>
      <c r="U2470" s="8" t="s">
        <v>11859</v>
      </c>
      <c r="V2470" s="3">
        <v>44509</v>
      </c>
      <c r="W2470" s="8" t="s">
        <v>1714</v>
      </c>
      <c r="X2470" s="8">
        <v>10.8</v>
      </c>
      <c r="Y2470" s="10">
        <f t="shared" si="173"/>
        <v>3728.79828</v>
      </c>
      <c r="Z2470" s="10">
        <f>IFERROR(INDEX(EFs!B:B,MATCH(P2470,EFs!A:A,0))*Dataset!Y2470/1000,0)</f>
        <v>3.387213961388976</v>
      </c>
      <c r="AA2470">
        <v>32.886482000000001</v>
      </c>
      <c r="AB2470">
        <v>-117.182438</v>
      </c>
      <c r="AC2470">
        <v>1</v>
      </c>
      <c r="AD2470" t="s">
        <v>18387</v>
      </c>
      <c r="AE2470">
        <v>6455</v>
      </c>
      <c r="AF2470" t="s">
        <v>18631</v>
      </c>
      <c r="AI2470" t="s">
        <v>18389</v>
      </c>
      <c r="AJ2470" t="s">
        <v>18390</v>
      </c>
      <c r="AK2470" t="s">
        <v>18391</v>
      </c>
      <c r="AL2470">
        <v>92121</v>
      </c>
      <c r="AM2470" t="s">
        <v>18392</v>
      </c>
      <c r="AN2470" t="s">
        <v>18393</v>
      </c>
    </row>
    <row r="2471" spans="1:40" ht="43.2" x14ac:dyDescent="0.3">
      <c r="A2471" t="s">
        <v>11860</v>
      </c>
      <c r="B2471" s="2" t="s">
        <v>15</v>
      </c>
      <c r="C2471" s="3">
        <v>41197</v>
      </c>
      <c r="D2471" t="s">
        <v>193</v>
      </c>
      <c r="E2471" t="s">
        <v>11861</v>
      </c>
      <c r="F2471" t="s">
        <v>11862</v>
      </c>
      <c r="G2471" t="s">
        <v>11863</v>
      </c>
      <c r="H2471" s="2" t="s">
        <v>669</v>
      </c>
      <c r="I2471" s="2" t="s">
        <v>236</v>
      </c>
      <c r="J2471" s="1" t="s">
        <v>11864</v>
      </c>
      <c r="K2471" s="1">
        <f t="shared" si="171"/>
        <v>0</v>
      </c>
      <c r="L2471" s="1">
        <f t="shared" si="171"/>
        <v>0</v>
      </c>
      <c r="M2471" s="1">
        <f t="shared" si="171"/>
        <v>1</v>
      </c>
      <c r="N2471" s="1">
        <f t="shared" si="171"/>
        <v>0</v>
      </c>
      <c r="O2471" s="1">
        <f t="shared" si="172"/>
        <v>1</v>
      </c>
      <c r="P2471" s="1" t="s">
        <v>18348</v>
      </c>
      <c r="Q2471" s="1">
        <v>100</v>
      </c>
      <c r="R2471" s="1">
        <v>212</v>
      </c>
      <c r="S2471" s="9">
        <f t="shared" si="174"/>
        <v>100</v>
      </c>
      <c r="T2471" s="3">
        <v>44522</v>
      </c>
      <c r="U2471" s="8" t="s">
        <v>11865</v>
      </c>
      <c r="V2471" s="3">
        <v>44522</v>
      </c>
      <c r="W2471" s="8" t="s">
        <v>11866</v>
      </c>
      <c r="X2471" s="8">
        <v>2.2999999999999998</v>
      </c>
      <c r="Y2471" s="10">
        <f t="shared" si="173"/>
        <v>229.99999999999997</v>
      </c>
      <c r="Z2471" s="10">
        <f>IFERROR(INDEX(EFs!B:B,MATCH(P2471,EFs!A:A,0))*Dataset!Y2471/1000,0)</f>
        <v>0.16703881536999998</v>
      </c>
      <c r="AA2471">
        <v>32.741379999999999</v>
      </c>
      <c r="AB2471">
        <v>-117.15882000000001</v>
      </c>
      <c r="AC2471">
        <v>1</v>
      </c>
      <c r="AD2471" t="s">
        <v>18387</v>
      </c>
      <c r="AE2471">
        <v>666</v>
      </c>
      <c r="AF2471" t="s">
        <v>19410</v>
      </c>
      <c r="AI2471" t="s">
        <v>18389</v>
      </c>
      <c r="AJ2471" t="s">
        <v>18390</v>
      </c>
      <c r="AK2471" t="s">
        <v>18391</v>
      </c>
      <c r="AL2471">
        <v>92103</v>
      </c>
      <c r="AM2471" t="s">
        <v>18392</v>
      </c>
      <c r="AN2471" t="s">
        <v>18393</v>
      </c>
    </row>
    <row r="2472" spans="1:40" ht="43.2" x14ac:dyDescent="0.3">
      <c r="A2472" t="s">
        <v>11867</v>
      </c>
      <c r="B2472" s="2" t="s">
        <v>15</v>
      </c>
      <c r="C2472" s="3">
        <v>41197</v>
      </c>
      <c r="D2472" t="s">
        <v>193</v>
      </c>
      <c r="E2472" t="s">
        <v>11868</v>
      </c>
      <c r="F2472" t="s">
        <v>5644</v>
      </c>
      <c r="G2472" t="s">
        <v>11869</v>
      </c>
      <c r="H2472" s="2" t="s">
        <v>19</v>
      </c>
      <c r="I2472" s="2" t="s">
        <v>20</v>
      </c>
      <c r="J2472" s="1" t="s">
        <v>11870</v>
      </c>
      <c r="K2472" s="1">
        <f t="shared" si="171"/>
        <v>1</v>
      </c>
      <c r="L2472" s="1">
        <f t="shared" si="171"/>
        <v>0</v>
      </c>
      <c r="M2472" s="1">
        <f t="shared" si="171"/>
        <v>0</v>
      </c>
      <c r="N2472" s="1">
        <f t="shared" si="171"/>
        <v>0</v>
      </c>
      <c r="O2472" s="1">
        <f t="shared" si="172"/>
        <v>1</v>
      </c>
      <c r="P2472" s="1" t="s">
        <v>18346</v>
      </c>
      <c r="Q2472" s="1" t="s">
        <v>18355</v>
      </c>
      <c r="R2472" s="1">
        <v>418</v>
      </c>
      <c r="S2472" s="9">
        <f t="shared" si="174"/>
        <v>311.70260000000002</v>
      </c>
      <c r="T2472" s="8"/>
      <c r="U2472" s="8"/>
      <c r="V2472" s="8"/>
      <c r="W2472" s="8"/>
      <c r="X2472" s="8"/>
      <c r="Y2472" s="10">
        <f t="shared" si="173"/>
        <v>0</v>
      </c>
      <c r="Z2472" s="10">
        <f>IFERROR(INDEX(EFs!B:B,MATCH(P2472,EFs!A:A,0))*Dataset!Y2472/1000,0)</f>
        <v>0</v>
      </c>
      <c r="AA2472">
        <v>32.725254</v>
      </c>
      <c r="AB2472">
        <v>-117.162059</v>
      </c>
      <c r="AC2472">
        <v>1</v>
      </c>
      <c r="AD2472" t="s">
        <v>18394</v>
      </c>
      <c r="AE2472">
        <v>300</v>
      </c>
      <c r="AF2472" t="s">
        <v>19411</v>
      </c>
      <c r="AI2472" t="s">
        <v>18389</v>
      </c>
      <c r="AJ2472" t="s">
        <v>18390</v>
      </c>
      <c r="AK2472" t="s">
        <v>18391</v>
      </c>
      <c r="AL2472">
        <v>92101</v>
      </c>
      <c r="AM2472" t="s">
        <v>18392</v>
      </c>
      <c r="AN2472" t="s">
        <v>18397</v>
      </c>
    </row>
    <row r="2473" spans="1:40" ht="43.2" x14ac:dyDescent="0.3">
      <c r="A2473" t="s">
        <v>11871</v>
      </c>
      <c r="B2473" s="2" t="s">
        <v>15</v>
      </c>
      <c r="C2473" s="3">
        <v>41201</v>
      </c>
      <c r="D2473" t="s">
        <v>193</v>
      </c>
      <c r="E2473" t="s">
        <v>42</v>
      </c>
      <c r="F2473" t="s">
        <v>43</v>
      </c>
      <c r="G2473" t="s">
        <v>44</v>
      </c>
      <c r="H2473" s="2" t="s">
        <v>45</v>
      </c>
      <c r="I2473" s="2" t="s">
        <v>46</v>
      </c>
      <c r="J2473" s="1" t="s">
        <v>11872</v>
      </c>
      <c r="K2473" s="1">
        <f t="shared" si="171"/>
        <v>1</v>
      </c>
      <c r="L2473" s="1">
        <f t="shared" si="171"/>
        <v>0</v>
      </c>
      <c r="M2473" s="1">
        <f t="shared" si="171"/>
        <v>0</v>
      </c>
      <c r="N2473" s="1">
        <f t="shared" si="171"/>
        <v>0</v>
      </c>
      <c r="O2473" s="1">
        <f t="shared" si="172"/>
        <v>1</v>
      </c>
      <c r="P2473" s="1" t="s">
        <v>18346</v>
      </c>
      <c r="Q2473" s="1">
        <v>150</v>
      </c>
      <c r="R2473" s="1">
        <v>324</v>
      </c>
      <c r="S2473" s="9">
        <f t="shared" si="174"/>
        <v>150</v>
      </c>
      <c r="T2473" s="8"/>
      <c r="U2473" s="8"/>
      <c r="V2473" s="8"/>
      <c r="W2473" s="8"/>
      <c r="X2473" s="8"/>
      <c r="Y2473" s="10">
        <f t="shared" si="173"/>
        <v>0</v>
      </c>
      <c r="Z2473" s="10">
        <f>IFERROR(INDEX(EFs!B:B,MATCH(P2473,EFs!A:A,0))*Dataset!Y2473/1000,0)</f>
        <v>0</v>
      </c>
      <c r="AA2473">
        <v>32.761102000000001</v>
      </c>
      <c r="AB2473">
        <v>-117.22194399999999</v>
      </c>
      <c r="AC2473">
        <v>1</v>
      </c>
      <c r="AD2473" t="s">
        <v>18394</v>
      </c>
      <c r="AE2473">
        <v>500</v>
      </c>
      <c r="AF2473" t="s">
        <v>18399</v>
      </c>
      <c r="AI2473" t="s">
        <v>18389</v>
      </c>
      <c r="AJ2473" t="s">
        <v>18390</v>
      </c>
      <c r="AK2473" t="s">
        <v>18391</v>
      </c>
      <c r="AL2473">
        <v>92109</v>
      </c>
      <c r="AM2473" t="s">
        <v>18392</v>
      </c>
      <c r="AN2473" t="s">
        <v>18397</v>
      </c>
    </row>
    <row r="2474" spans="1:40" ht="28.8" x14ac:dyDescent="0.3">
      <c r="A2474" t="s">
        <v>11873</v>
      </c>
      <c r="B2474" s="2" t="s">
        <v>15</v>
      </c>
      <c r="C2474" s="3">
        <v>41201</v>
      </c>
      <c r="D2474" t="s">
        <v>193</v>
      </c>
      <c r="E2474" t="s">
        <v>11874</v>
      </c>
      <c r="F2474" t="s">
        <v>11875</v>
      </c>
      <c r="G2474" t="s">
        <v>11876</v>
      </c>
      <c r="H2474" s="2" t="s">
        <v>797</v>
      </c>
      <c r="I2474" s="2" t="s">
        <v>30</v>
      </c>
      <c r="J2474" s="1" t="s">
        <v>11877</v>
      </c>
      <c r="K2474" s="1">
        <f t="shared" si="171"/>
        <v>1</v>
      </c>
      <c r="L2474" s="1">
        <f t="shared" si="171"/>
        <v>0</v>
      </c>
      <c r="M2474" s="1">
        <f t="shared" si="171"/>
        <v>0</v>
      </c>
      <c r="N2474" s="1">
        <f t="shared" si="171"/>
        <v>0</v>
      </c>
      <c r="O2474" s="1">
        <f t="shared" si="172"/>
        <v>1</v>
      </c>
      <c r="P2474" s="1" t="s">
        <v>18346</v>
      </c>
      <c r="Q2474" s="1" t="s">
        <v>18355</v>
      </c>
      <c r="R2474" s="1">
        <v>385</v>
      </c>
      <c r="S2474" s="9">
        <f t="shared" si="174"/>
        <v>287.09450000000004</v>
      </c>
      <c r="T2474" s="3">
        <v>44664</v>
      </c>
      <c r="U2474" s="8" t="s">
        <v>11878</v>
      </c>
      <c r="V2474" s="3">
        <v>44664</v>
      </c>
      <c r="W2474" s="8" t="s">
        <v>5982</v>
      </c>
      <c r="X2474" s="8">
        <v>2</v>
      </c>
      <c r="Y2474" s="10">
        <f t="shared" si="173"/>
        <v>574.18900000000008</v>
      </c>
      <c r="Z2474" s="10">
        <f>IFERROR(INDEX(EFs!B:B,MATCH(P2474,EFs!A:A,0))*Dataset!Y2474/1000,0)</f>
        <v>0.52158922291606902</v>
      </c>
      <c r="AA2474">
        <v>32.986440000000002</v>
      </c>
      <c r="AB2474">
        <v>-117.067967</v>
      </c>
      <c r="AC2474">
        <v>1</v>
      </c>
      <c r="AD2474" t="s">
        <v>18387</v>
      </c>
      <c r="AE2474">
        <v>12375</v>
      </c>
      <c r="AF2474" t="s">
        <v>19186</v>
      </c>
      <c r="AI2474" t="s">
        <v>18389</v>
      </c>
      <c r="AJ2474" t="s">
        <v>18390</v>
      </c>
      <c r="AK2474" t="s">
        <v>18391</v>
      </c>
      <c r="AL2474">
        <v>92128</v>
      </c>
      <c r="AM2474" t="s">
        <v>18392</v>
      </c>
      <c r="AN2474" t="s">
        <v>18393</v>
      </c>
    </row>
    <row r="2475" spans="1:40" ht="43.2" x14ac:dyDescent="0.3">
      <c r="A2475" t="s">
        <v>11879</v>
      </c>
      <c r="B2475" s="2" t="s">
        <v>15</v>
      </c>
      <c r="C2475" s="3">
        <v>41208</v>
      </c>
      <c r="D2475" t="s">
        <v>193</v>
      </c>
      <c r="E2475" t="s">
        <v>9035</v>
      </c>
      <c r="F2475" t="s">
        <v>10820</v>
      </c>
      <c r="G2475" t="s">
        <v>11880</v>
      </c>
      <c r="H2475" s="2" t="s">
        <v>305</v>
      </c>
      <c r="I2475" s="2" t="s">
        <v>306</v>
      </c>
      <c r="J2475" s="1" t="s">
        <v>11881</v>
      </c>
      <c r="K2475" s="1">
        <f t="shared" si="171"/>
        <v>1</v>
      </c>
      <c r="L2475" s="1">
        <f t="shared" si="171"/>
        <v>0</v>
      </c>
      <c r="M2475" s="1">
        <f t="shared" si="171"/>
        <v>0</v>
      </c>
      <c r="N2475" s="1">
        <f t="shared" si="171"/>
        <v>0</v>
      </c>
      <c r="O2475" s="1">
        <f t="shared" si="172"/>
        <v>1</v>
      </c>
      <c r="P2475" s="1" t="s">
        <v>18346</v>
      </c>
      <c r="Q2475" s="1">
        <v>100</v>
      </c>
      <c r="R2475" s="1">
        <v>170</v>
      </c>
      <c r="S2475" s="9">
        <f t="shared" si="174"/>
        <v>100</v>
      </c>
      <c r="T2475" s="3">
        <v>44698</v>
      </c>
      <c r="U2475" s="8" t="s">
        <v>11882</v>
      </c>
      <c r="V2475" s="3">
        <v>44698</v>
      </c>
      <c r="W2475" s="8" t="s">
        <v>5875</v>
      </c>
      <c r="X2475" s="8">
        <v>8.3000000000000007</v>
      </c>
      <c r="Y2475" s="10">
        <f t="shared" si="173"/>
        <v>830.00000000000011</v>
      </c>
      <c r="Z2475" s="10">
        <f>IFERROR(INDEX(EFs!B:B,MATCH(P2475,EFs!A:A,0))*Dataset!Y2475/1000,0)</f>
        <v>0.75396612443000011</v>
      </c>
      <c r="AA2475">
        <v>32.829417999999997</v>
      </c>
      <c r="AB2475">
        <v>-116.97566399999999</v>
      </c>
      <c r="AC2475">
        <v>1</v>
      </c>
      <c r="AD2475" t="s">
        <v>18394</v>
      </c>
      <c r="AE2475">
        <v>225</v>
      </c>
      <c r="AF2475" t="s">
        <v>19412</v>
      </c>
      <c r="AI2475" t="s">
        <v>18449</v>
      </c>
      <c r="AJ2475" t="s">
        <v>18390</v>
      </c>
      <c r="AK2475" t="s">
        <v>18391</v>
      </c>
      <c r="AL2475">
        <v>92020</v>
      </c>
      <c r="AM2475" t="s">
        <v>18392</v>
      </c>
      <c r="AN2475" t="s">
        <v>18397</v>
      </c>
    </row>
    <row r="2476" spans="1:40" ht="43.2" x14ac:dyDescent="0.3">
      <c r="A2476" t="s">
        <v>11883</v>
      </c>
      <c r="B2476" s="2" t="s">
        <v>15</v>
      </c>
      <c r="C2476" s="3">
        <v>41219</v>
      </c>
      <c r="D2476" t="s">
        <v>193</v>
      </c>
      <c r="E2476" t="s">
        <v>5289</v>
      </c>
      <c r="F2476" t="s">
        <v>11884</v>
      </c>
      <c r="G2476" t="s">
        <v>11885</v>
      </c>
      <c r="H2476" s="2" t="s">
        <v>1319</v>
      </c>
      <c r="I2476" s="2" t="s">
        <v>62</v>
      </c>
      <c r="J2476" s="1" t="s">
        <v>11886</v>
      </c>
      <c r="K2476" s="1">
        <f t="shared" si="171"/>
        <v>1</v>
      </c>
      <c r="L2476" s="1">
        <f t="shared" si="171"/>
        <v>0</v>
      </c>
      <c r="M2476" s="1">
        <f t="shared" si="171"/>
        <v>0</v>
      </c>
      <c r="N2476" s="1">
        <f t="shared" si="171"/>
        <v>0</v>
      </c>
      <c r="O2476" s="1">
        <f t="shared" si="172"/>
        <v>1</v>
      </c>
      <c r="P2476" s="1" t="s">
        <v>18346</v>
      </c>
      <c r="Q2476" s="1">
        <v>77</v>
      </c>
      <c r="R2476" s="1">
        <v>133</v>
      </c>
      <c r="S2476" s="9">
        <f t="shared" si="174"/>
        <v>77</v>
      </c>
      <c r="T2476" s="3">
        <v>44540</v>
      </c>
      <c r="U2476" s="8" t="s">
        <v>87</v>
      </c>
      <c r="V2476" s="3">
        <v>44656</v>
      </c>
      <c r="W2476" s="8" t="s">
        <v>11887</v>
      </c>
      <c r="X2476" s="8">
        <v>6.6</v>
      </c>
      <c r="Y2476" s="10">
        <f t="shared" si="173"/>
        <v>508.2</v>
      </c>
      <c r="Z2476" s="10">
        <f>IFERROR(INDEX(EFs!B:B,MATCH(P2476,EFs!A:A,0))*Dataset!Y2476/1000,0)</f>
        <v>0.46164528245219999</v>
      </c>
      <c r="AA2476">
        <v>32.753138</v>
      </c>
      <c r="AB2476">
        <v>-117.021046</v>
      </c>
      <c r="AC2476">
        <v>1</v>
      </c>
      <c r="AD2476" t="s">
        <v>18394</v>
      </c>
      <c r="AE2476">
        <v>4165</v>
      </c>
      <c r="AF2476" t="s">
        <v>19413</v>
      </c>
      <c r="AI2476" t="s">
        <v>18460</v>
      </c>
      <c r="AJ2476" t="s">
        <v>18390</v>
      </c>
      <c r="AK2476" t="s">
        <v>18391</v>
      </c>
      <c r="AL2476">
        <v>91941</v>
      </c>
      <c r="AM2476" t="s">
        <v>18392</v>
      </c>
      <c r="AN2476" t="s">
        <v>18397</v>
      </c>
    </row>
    <row r="2477" spans="1:40" ht="43.2" x14ac:dyDescent="0.3">
      <c r="A2477" t="s">
        <v>11888</v>
      </c>
      <c r="B2477" s="2" t="s">
        <v>15</v>
      </c>
      <c r="C2477" s="3">
        <v>41226</v>
      </c>
      <c r="D2477" t="s">
        <v>193</v>
      </c>
      <c r="E2477" t="s">
        <v>11889</v>
      </c>
      <c r="F2477" t="s">
        <v>559</v>
      </c>
      <c r="G2477" t="s">
        <v>11890</v>
      </c>
      <c r="H2477" s="2" t="s">
        <v>554</v>
      </c>
      <c r="I2477" s="2" t="s">
        <v>84</v>
      </c>
      <c r="J2477" s="1" t="s">
        <v>11891</v>
      </c>
      <c r="K2477" s="1">
        <f t="shared" si="171"/>
        <v>1</v>
      </c>
      <c r="L2477" s="1">
        <f t="shared" si="171"/>
        <v>0</v>
      </c>
      <c r="M2477" s="1">
        <f t="shared" si="171"/>
        <v>0</v>
      </c>
      <c r="N2477" s="1">
        <f t="shared" si="171"/>
        <v>0</v>
      </c>
      <c r="O2477" s="1">
        <f t="shared" si="172"/>
        <v>1</v>
      </c>
      <c r="P2477" s="1" t="s">
        <v>18346</v>
      </c>
      <c r="Q2477" s="1" t="s">
        <v>18355</v>
      </c>
      <c r="R2477" s="1">
        <v>210</v>
      </c>
      <c r="S2477" s="9">
        <f t="shared" si="174"/>
        <v>156.59700000000001</v>
      </c>
      <c r="T2477" s="3">
        <v>44588</v>
      </c>
      <c r="U2477" s="8" t="s">
        <v>1739</v>
      </c>
      <c r="V2477" s="3">
        <v>44588</v>
      </c>
      <c r="W2477" s="8" t="s">
        <v>1739</v>
      </c>
      <c r="X2477" s="8">
        <v>0</v>
      </c>
      <c r="Y2477" s="10">
        <f t="shared" si="173"/>
        <v>0</v>
      </c>
      <c r="Z2477" s="10">
        <f>IFERROR(INDEX(EFs!B:B,MATCH(P2477,EFs!A:A,0))*Dataset!Y2477/1000,0)</f>
        <v>0</v>
      </c>
      <c r="AA2477">
        <v>32.656820000000003</v>
      </c>
      <c r="AB2477">
        <v>-117.111966</v>
      </c>
      <c r="AC2477">
        <v>0.7</v>
      </c>
      <c r="AD2477" t="s">
        <v>18429</v>
      </c>
      <c r="AE2477">
        <v>1022</v>
      </c>
      <c r="AF2477" t="s">
        <v>19158</v>
      </c>
      <c r="AI2477" t="s">
        <v>18491</v>
      </c>
      <c r="AJ2477" t="s">
        <v>18390</v>
      </c>
      <c r="AK2477" t="s">
        <v>18391</v>
      </c>
      <c r="AL2477">
        <v>91950</v>
      </c>
      <c r="AM2477" t="s">
        <v>18392</v>
      </c>
      <c r="AN2477" t="s">
        <v>18393</v>
      </c>
    </row>
    <row r="2478" spans="1:40" ht="43.2" x14ac:dyDescent="0.3">
      <c r="A2478" t="s">
        <v>11892</v>
      </c>
      <c r="B2478" s="2" t="s">
        <v>15</v>
      </c>
      <c r="C2478" s="3">
        <v>41226</v>
      </c>
      <c r="D2478" t="s">
        <v>193</v>
      </c>
      <c r="E2478" t="s">
        <v>2139</v>
      </c>
      <c r="F2478" t="s">
        <v>2140</v>
      </c>
      <c r="G2478" t="s">
        <v>2141</v>
      </c>
      <c r="H2478" s="2" t="s">
        <v>781</v>
      </c>
      <c r="I2478" s="2" t="s">
        <v>782</v>
      </c>
      <c r="J2478" s="1" t="s">
        <v>11893</v>
      </c>
      <c r="K2478" s="1">
        <f t="shared" si="171"/>
        <v>1</v>
      </c>
      <c r="L2478" s="1">
        <f t="shared" si="171"/>
        <v>0</v>
      </c>
      <c r="M2478" s="1">
        <f t="shared" si="171"/>
        <v>0</v>
      </c>
      <c r="N2478" s="1">
        <f t="shared" si="171"/>
        <v>0</v>
      </c>
      <c r="O2478" s="1">
        <f t="shared" si="172"/>
        <v>1</v>
      </c>
      <c r="P2478" s="1" t="s">
        <v>18346</v>
      </c>
      <c r="Q2478" s="1">
        <v>500</v>
      </c>
      <c r="R2478" s="1">
        <v>757</v>
      </c>
      <c r="S2478" s="9">
        <f t="shared" si="174"/>
        <v>500</v>
      </c>
      <c r="T2478" s="3">
        <v>44561</v>
      </c>
      <c r="U2478" s="8" t="s">
        <v>11153</v>
      </c>
      <c r="V2478" s="3">
        <v>44644</v>
      </c>
      <c r="W2478" s="8" t="s">
        <v>6402</v>
      </c>
      <c r="X2478" s="8">
        <v>21.8</v>
      </c>
      <c r="Y2478" s="10">
        <f t="shared" si="173"/>
        <v>10900</v>
      </c>
      <c r="Z2478" s="10">
        <f>IFERROR(INDEX(EFs!B:B,MATCH(P2478,EFs!A:A,0))*Dataset!Y2478/1000,0)</f>
        <v>9.9014828388999998</v>
      </c>
      <c r="AA2478">
        <v>32.900537999999997</v>
      </c>
      <c r="AB2478">
        <v>-117.23668000000001</v>
      </c>
      <c r="AC2478">
        <v>1</v>
      </c>
      <c r="AD2478" t="s">
        <v>18394</v>
      </c>
      <c r="AE2478">
        <v>3210</v>
      </c>
      <c r="AF2478" t="s">
        <v>18664</v>
      </c>
      <c r="AI2478" t="s">
        <v>18389</v>
      </c>
      <c r="AJ2478" t="s">
        <v>18390</v>
      </c>
      <c r="AK2478" t="s">
        <v>18391</v>
      </c>
      <c r="AL2478">
        <v>92121</v>
      </c>
      <c r="AM2478" t="s">
        <v>18392</v>
      </c>
      <c r="AN2478" t="s">
        <v>18397</v>
      </c>
    </row>
    <row r="2479" spans="1:40" ht="43.2" x14ac:dyDescent="0.3">
      <c r="A2479" t="s">
        <v>11894</v>
      </c>
      <c r="B2479" s="2" t="s">
        <v>15</v>
      </c>
      <c r="C2479" s="3">
        <v>41226</v>
      </c>
      <c r="D2479" t="s">
        <v>193</v>
      </c>
      <c r="E2479" t="s">
        <v>2139</v>
      </c>
      <c r="F2479" t="s">
        <v>2140</v>
      </c>
      <c r="G2479" t="s">
        <v>2141</v>
      </c>
      <c r="H2479" s="2" t="s">
        <v>781</v>
      </c>
      <c r="I2479" s="2" t="s">
        <v>782</v>
      </c>
      <c r="J2479" s="1" t="s">
        <v>11895</v>
      </c>
      <c r="K2479" s="1">
        <f t="shared" si="171"/>
        <v>1</v>
      </c>
      <c r="L2479" s="1">
        <f t="shared" si="171"/>
        <v>0</v>
      </c>
      <c r="M2479" s="1">
        <f t="shared" si="171"/>
        <v>0</v>
      </c>
      <c r="N2479" s="1">
        <f t="shared" si="171"/>
        <v>0</v>
      </c>
      <c r="O2479" s="1">
        <f t="shared" si="172"/>
        <v>1</v>
      </c>
      <c r="P2479" s="1" t="s">
        <v>18346</v>
      </c>
      <c r="Q2479" s="1">
        <v>500</v>
      </c>
      <c r="R2479" s="1">
        <v>757</v>
      </c>
      <c r="S2479" s="9">
        <f t="shared" si="174"/>
        <v>500</v>
      </c>
      <c r="T2479" s="3">
        <v>44644</v>
      </c>
      <c r="U2479" s="8" t="s">
        <v>11896</v>
      </c>
      <c r="V2479" s="3">
        <v>44644</v>
      </c>
      <c r="W2479" s="8" t="s">
        <v>6403</v>
      </c>
      <c r="X2479" s="8">
        <v>4.9000000000000004</v>
      </c>
      <c r="Y2479" s="10">
        <f t="shared" si="173"/>
        <v>2450</v>
      </c>
      <c r="Z2479" s="10">
        <f>IFERROR(INDEX(EFs!B:B,MATCH(P2479,EFs!A:A,0))*Dataset!Y2479/1000,0)</f>
        <v>2.2255626564499997</v>
      </c>
      <c r="AA2479">
        <v>32.900537999999997</v>
      </c>
      <c r="AB2479">
        <v>-117.23668000000001</v>
      </c>
      <c r="AC2479">
        <v>1</v>
      </c>
      <c r="AD2479" t="s">
        <v>18394</v>
      </c>
      <c r="AE2479">
        <v>3210</v>
      </c>
      <c r="AF2479" t="s">
        <v>18664</v>
      </c>
      <c r="AI2479" t="s">
        <v>18389</v>
      </c>
      <c r="AJ2479" t="s">
        <v>18390</v>
      </c>
      <c r="AK2479" t="s">
        <v>18391</v>
      </c>
      <c r="AL2479">
        <v>92121</v>
      </c>
      <c r="AM2479" t="s">
        <v>18392</v>
      </c>
      <c r="AN2479" t="s">
        <v>18397</v>
      </c>
    </row>
    <row r="2480" spans="1:40" ht="43.2" x14ac:dyDescent="0.3">
      <c r="A2480" t="s">
        <v>11897</v>
      </c>
      <c r="B2480" s="2" t="s">
        <v>15</v>
      </c>
      <c r="C2480" s="3">
        <v>41247</v>
      </c>
      <c r="D2480" t="s">
        <v>193</v>
      </c>
      <c r="E2480" t="s">
        <v>11898</v>
      </c>
      <c r="F2480" t="s">
        <v>11899</v>
      </c>
      <c r="G2480" t="s">
        <v>11900</v>
      </c>
      <c r="H2480" s="2" t="s">
        <v>106</v>
      </c>
      <c r="I2480" s="2" t="s">
        <v>107</v>
      </c>
      <c r="J2480" s="1" t="s">
        <v>11901</v>
      </c>
      <c r="K2480" s="1">
        <f t="shared" si="171"/>
        <v>1</v>
      </c>
      <c r="L2480" s="1">
        <f t="shared" si="171"/>
        <v>0</v>
      </c>
      <c r="M2480" s="1">
        <f t="shared" si="171"/>
        <v>0</v>
      </c>
      <c r="N2480" s="1">
        <f t="shared" si="171"/>
        <v>0</v>
      </c>
      <c r="O2480" s="1">
        <f t="shared" si="172"/>
        <v>1</v>
      </c>
      <c r="P2480" s="1" t="s">
        <v>18346</v>
      </c>
      <c r="Q2480" s="1">
        <v>500</v>
      </c>
      <c r="R2480" s="1">
        <v>755</v>
      </c>
      <c r="S2480" s="9">
        <f t="shared" si="174"/>
        <v>500</v>
      </c>
      <c r="T2480" s="3">
        <v>44489</v>
      </c>
      <c r="U2480" s="8" t="s">
        <v>11902</v>
      </c>
      <c r="V2480" s="3">
        <v>44489</v>
      </c>
      <c r="W2480" s="8" t="s">
        <v>1909</v>
      </c>
      <c r="X2480" s="8">
        <v>6.8</v>
      </c>
      <c r="Y2480" s="10">
        <f t="shared" si="173"/>
        <v>3400</v>
      </c>
      <c r="Z2480" s="10">
        <f>IFERROR(INDEX(EFs!B:B,MATCH(P2480,EFs!A:A,0))*Dataset!Y2480/1000,0)</f>
        <v>3.0885359314</v>
      </c>
      <c r="AA2480">
        <v>32.825679000000001</v>
      </c>
      <c r="AB2480">
        <v>-117.132867</v>
      </c>
      <c r="AC2480">
        <v>1</v>
      </c>
      <c r="AD2480" t="s">
        <v>18387</v>
      </c>
      <c r="AE2480">
        <v>9201</v>
      </c>
      <c r="AF2480" t="s">
        <v>18803</v>
      </c>
      <c r="AI2480" t="s">
        <v>18389</v>
      </c>
      <c r="AJ2480" t="s">
        <v>18390</v>
      </c>
      <c r="AK2480" t="s">
        <v>18391</v>
      </c>
      <c r="AL2480">
        <v>92123</v>
      </c>
      <c r="AM2480" t="s">
        <v>18392</v>
      </c>
      <c r="AN2480" t="s">
        <v>18393</v>
      </c>
    </row>
    <row r="2481" spans="1:40" ht="43.2" x14ac:dyDescent="0.3">
      <c r="A2481" t="s">
        <v>11903</v>
      </c>
      <c r="B2481" s="2" t="s">
        <v>15</v>
      </c>
      <c r="C2481" s="3">
        <v>41247</v>
      </c>
      <c r="D2481" t="s">
        <v>193</v>
      </c>
      <c r="E2481" t="s">
        <v>26</v>
      </c>
      <c r="G2481" t="s">
        <v>11904</v>
      </c>
      <c r="H2481" s="2" t="s">
        <v>29</v>
      </c>
      <c r="I2481" s="2" t="s">
        <v>30</v>
      </c>
      <c r="J2481" s="1" t="s">
        <v>11905</v>
      </c>
      <c r="K2481" s="1">
        <f t="shared" si="171"/>
        <v>1</v>
      </c>
      <c r="L2481" s="1">
        <f t="shared" si="171"/>
        <v>0</v>
      </c>
      <c r="M2481" s="1">
        <f t="shared" si="171"/>
        <v>0</v>
      </c>
      <c r="N2481" s="1">
        <f t="shared" si="171"/>
        <v>0</v>
      </c>
      <c r="O2481" s="1">
        <f t="shared" si="172"/>
        <v>1</v>
      </c>
      <c r="P2481" s="1" t="s">
        <v>18346</v>
      </c>
      <c r="Q2481" s="1">
        <v>563</v>
      </c>
      <c r="R2481" s="1">
        <v>755</v>
      </c>
      <c r="S2481" s="9">
        <f t="shared" si="174"/>
        <v>563</v>
      </c>
      <c r="T2481" s="8"/>
      <c r="U2481" s="8"/>
      <c r="V2481" s="8"/>
      <c r="W2481" s="8"/>
      <c r="X2481" s="8"/>
      <c r="Y2481" s="10">
        <f t="shared" si="173"/>
        <v>0</v>
      </c>
      <c r="Z2481" s="10">
        <f>IFERROR(INDEX(EFs!B:B,MATCH(P2481,EFs!A:A,0))*Dataset!Y2481/1000,0)</f>
        <v>0</v>
      </c>
      <c r="AA2481">
        <v>33.048589</v>
      </c>
      <c r="AB2481">
        <v>-116.873885</v>
      </c>
      <c r="AC2481">
        <v>1</v>
      </c>
      <c r="AD2481" t="s">
        <v>18387</v>
      </c>
      <c r="AE2481">
        <v>1031</v>
      </c>
      <c r="AF2481" t="s">
        <v>19414</v>
      </c>
      <c r="AI2481" t="s">
        <v>18396</v>
      </c>
      <c r="AJ2481" t="s">
        <v>18390</v>
      </c>
      <c r="AK2481" t="s">
        <v>18391</v>
      </c>
      <c r="AL2481">
        <v>92065</v>
      </c>
      <c r="AM2481" t="s">
        <v>18392</v>
      </c>
      <c r="AN2481" t="s">
        <v>18393</v>
      </c>
    </row>
    <row r="2482" spans="1:40" ht="57.6" x14ac:dyDescent="0.3">
      <c r="A2482" t="s">
        <v>11906</v>
      </c>
      <c r="B2482" s="2" t="s">
        <v>15</v>
      </c>
      <c r="C2482" s="3">
        <v>41249</v>
      </c>
      <c r="D2482" t="s">
        <v>193</v>
      </c>
      <c r="E2482" t="s">
        <v>3322</v>
      </c>
      <c r="F2482" t="s">
        <v>2100</v>
      </c>
      <c r="G2482" t="s">
        <v>2101</v>
      </c>
      <c r="H2482" s="2" t="s">
        <v>19</v>
      </c>
      <c r="I2482" s="2" t="s">
        <v>20</v>
      </c>
      <c r="J2482" s="1" t="s">
        <v>11907</v>
      </c>
      <c r="K2482" s="1">
        <f t="shared" si="171"/>
        <v>1</v>
      </c>
      <c r="L2482" s="1">
        <f t="shared" si="171"/>
        <v>0</v>
      </c>
      <c r="M2482" s="1">
        <f t="shared" si="171"/>
        <v>0</v>
      </c>
      <c r="N2482" s="1">
        <f t="shared" si="171"/>
        <v>0</v>
      </c>
      <c r="O2482" s="1">
        <f t="shared" si="172"/>
        <v>1</v>
      </c>
      <c r="P2482" s="1" t="s">
        <v>18346</v>
      </c>
      <c r="Q2482" s="1">
        <v>250</v>
      </c>
      <c r="R2482" s="1">
        <v>881</v>
      </c>
      <c r="S2482" s="9">
        <f t="shared" si="174"/>
        <v>250</v>
      </c>
      <c r="T2482" s="3">
        <v>44679</v>
      </c>
      <c r="U2482" s="8" t="s">
        <v>4525</v>
      </c>
      <c r="V2482" s="3">
        <v>44679</v>
      </c>
      <c r="W2482" s="8" t="s">
        <v>11908</v>
      </c>
      <c r="X2482" s="8">
        <v>9.9</v>
      </c>
      <c r="Y2482" s="10">
        <f t="shared" si="173"/>
        <v>2475</v>
      </c>
      <c r="Z2482" s="10">
        <f>IFERROR(INDEX(EFs!B:B,MATCH(P2482,EFs!A:A,0))*Dataset!Y2482/1000,0)</f>
        <v>2.2482724794750002</v>
      </c>
      <c r="AA2482">
        <v>32.729312999999998</v>
      </c>
      <c r="AB2482">
        <v>-117.190921</v>
      </c>
      <c r="AC2482">
        <v>1</v>
      </c>
      <c r="AD2482" t="s">
        <v>18394</v>
      </c>
      <c r="AE2482">
        <v>3225</v>
      </c>
      <c r="AF2482" t="s">
        <v>18598</v>
      </c>
      <c r="AI2482" t="s">
        <v>18389</v>
      </c>
      <c r="AJ2482" t="s">
        <v>18390</v>
      </c>
      <c r="AK2482" t="s">
        <v>18391</v>
      </c>
      <c r="AL2482">
        <v>92101</v>
      </c>
      <c r="AM2482" t="s">
        <v>18392</v>
      </c>
      <c r="AN2482" t="s">
        <v>18397</v>
      </c>
    </row>
    <row r="2483" spans="1:40" ht="43.2" x14ac:dyDescent="0.3">
      <c r="A2483" t="s">
        <v>11909</v>
      </c>
      <c r="B2483" s="2" t="s">
        <v>15</v>
      </c>
      <c r="C2483" s="3">
        <v>41253</v>
      </c>
      <c r="D2483" t="s">
        <v>193</v>
      </c>
      <c r="E2483" t="s">
        <v>11910</v>
      </c>
      <c r="F2483" t="s">
        <v>11911</v>
      </c>
      <c r="G2483" t="s">
        <v>11912</v>
      </c>
      <c r="H2483" s="2" t="s">
        <v>351</v>
      </c>
      <c r="I2483" s="2" t="s">
        <v>92</v>
      </c>
      <c r="J2483" s="1" t="s">
        <v>11913</v>
      </c>
      <c r="K2483" s="1">
        <f t="shared" si="171"/>
        <v>1</v>
      </c>
      <c r="L2483" s="1">
        <f t="shared" si="171"/>
        <v>0</v>
      </c>
      <c r="M2483" s="1">
        <f t="shared" si="171"/>
        <v>0</v>
      </c>
      <c r="N2483" s="1">
        <f t="shared" si="171"/>
        <v>0</v>
      </c>
      <c r="O2483" s="1">
        <f t="shared" si="172"/>
        <v>1</v>
      </c>
      <c r="P2483" s="1" t="s">
        <v>18346</v>
      </c>
      <c r="Q2483" s="1">
        <v>54</v>
      </c>
      <c r="R2483" s="1">
        <v>106</v>
      </c>
      <c r="S2483" s="9">
        <f t="shared" si="174"/>
        <v>54</v>
      </c>
      <c r="T2483" s="3">
        <v>44573</v>
      </c>
      <c r="U2483" s="8" t="s">
        <v>3115</v>
      </c>
      <c r="V2483" s="3">
        <v>44573</v>
      </c>
      <c r="W2483" s="8" t="s">
        <v>3115</v>
      </c>
      <c r="X2483" s="8">
        <v>0</v>
      </c>
      <c r="Y2483" s="10">
        <f t="shared" si="173"/>
        <v>0</v>
      </c>
      <c r="Z2483" s="10">
        <f>IFERROR(INDEX(EFs!B:B,MATCH(P2483,EFs!A:A,0))*Dataset!Y2483/1000,0)</f>
        <v>0</v>
      </c>
      <c r="AA2483">
        <v>32.692250999999999</v>
      </c>
      <c r="AB2483">
        <v>-117.177693</v>
      </c>
      <c r="AC2483">
        <v>1</v>
      </c>
      <c r="AD2483" t="s">
        <v>18394</v>
      </c>
      <c r="AE2483">
        <v>1001</v>
      </c>
      <c r="AF2483" t="s">
        <v>19415</v>
      </c>
      <c r="AI2483" t="s">
        <v>18458</v>
      </c>
      <c r="AJ2483" t="s">
        <v>18390</v>
      </c>
      <c r="AK2483" t="s">
        <v>18391</v>
      </c>
      <c r="AL2483">
        <v>92118</v>
      </c>
      <c r="AM2483" t="s">
        <v>18392</v>
      </c>
      <c r="AN2483" t="s">
        <v>18397</v>
      </c>
    </row>
    <row r="2484" spans="1:40" ht="28.8" x14ac:dyDescent="0.3">
      <c r="A2484" t="s">
        <v>11914</v>
      </c>
      <c r="B2484" s="2" t="s">
        <v>15</v>
      </c>
      <c r="C2484" s="3">
        <v>41253</v>
      </c>
      <c r="D2484" t="s">
        <v>193</v>
      </c>
      <c r="E2484" t="s">
        <v>6814</v>
      </c>
      <c r="F2484" t="s">
        <v>11915</v>
      </c>
      <c r="G2484" t="s">
        <v>11916</v>
      </c>
      <c r="H2484" s="2" t="s">
        <v>275</v>
      </c>
      <c r="I2484" s="2" t="s">
        <v>139</v>
      </c>
      <c r="J2484" s="1" t="s">
        <v>11917</v>
      </c>
      <c r="K2484" s="1">
        <f t="shared" si="171"/>
        <v>1</v>
      </c>
      <c r="L2484" s="1">
        <f t="shared" si="171"/>
        <v>0</v>
      </c>
      <c r="M2484" s="1">
        <f t="shared" si="171"/>
        <v>0</v>
      </c>
      <c r="N2484" s="1">
        <f t="shared" si="171"/>
        <v>0</v>
      </c>
      <c r="O2484" s="1">
        <f t="shared" si="172"/>
        <v>1</v>
      </c>
      <c r="P2484" s="1" t="s">
        <v>18346</v>
      </c>
      <c r="Q2484" s="1" t="s">
        <v>18355</v>
      </c>
      <c r="R2484" s="1">
        <v>158</v>
      </c>
      <c r="S2484" s="9">
        <f t="shared" si="174"/>
        <v>117.8206</v>
      </c>
      <c r="T2484" s="3">
        <v>44562</v>
      </c>
      <c r="U2484" s="8" t="s">
        <v>3041</v>
      </c>
      <c r="V2484" s="3">
        <v>44562</v>
      </c>
      <c r="W2484" s="8" t="s">
        <v>7848</v>
      </c>
      <c r="X2484" s="8">
        <v>6.5</v>
      </c>
      <c r="Y2484" s="10">
        <f t="shared" si="173"/>
        <v>765.83389999999997</v>
      </c>
      <c r="Z2484" s="10">
        <f>IFERROR(INDEX(EFs!B:B,MATCH(P2484,EFs!A:A,0))*Dataset!Y2484/1000,0)</f>
        <v>0.69567809342182196</v>
      </c>
      <c r="AA2484">
        <v>32.870510000000003</v>
      </c>
      <c r="AB2484">
        <v>-116.969937</v>
      </c>
      <c r="AC2484">
        <v>1</v>
      </c>
      <c r="AD2484" t="s">
        <v>18387</v>
      </c>
      <c r="AE2484">
        <v>10601</v>
      </c>
      <c r="AF2484" t="s">
        <v>19416</v>
      </c>
      <c r="AI2484" t="s">
        <v>18442</v>
      </c>
      <c r="AJ2484" t="s">
        <v>18390</v>
      </c>
      <c r="AK2484" t="s">
        <v>18391</v>
      </c>
      <c r="AL2484">
        <v>92071</v>
      </c>
      <c r="AM2484" t="s">
        <v>18392</v>
      </c>
      <c r="AN2484" t="s">
        <v>18393</v>
      </c>
    </row>
    <row r="2485" spans="1:40" ht="43.2" x14ac:dyDescent="0.3">
      <c r="A2485" t="s">
        <v>11918</v>
      </c>
      <c r="B2485" s="2" t="s">
        <v>15</v>
      </c>
      <c r="C2485" s="3">
        <v>41256</v>
      </c>
      <c r="D2485" t="s">
        <v>193</v>
      </c>
      <c r="E2485" t="s">
        <v>11919</v>
      </c>
      <c r="F2485" t="s">
        <v>8068</v>
      </c>
      <c r="G2485" t="s">
        <v>11920</v>
      </c>
      <c r="H2485" s="2" t="s">
        <v>173</v>
      </c>
      <c r="I2485" s="2" t="s">
        <v>174</v>
      </c>
      <c r="J2485" s="1" t="s">
        <v>11921</v>
      </c>
      <c r="K2485" s="1">
        <f t="shared" si="171"/>
        <v>1</v>
      </c>
      <c r="L2485" s="1">
        <f t="shared" si="171"/>
        <v>0</v>
      </c>
      <c r="M2485" s="1">
        <f t="shared" si="171"/>
        <v>0</v>
      </c>
      <c r="N2485" s="1">
        <f t="shared" si="171"/>
        <v>0</v>
      </c>
      <c r="O2485" s="1">
        <f t="shared" si="172"/>
        <v>1</v>
      </c>
      <c r="P2485" s="1" t="s">
        <v>18346</v>
      </c>
      <c r="Q2485" s="1">
        <v>2000</v>
      </c>
      <c r="R2485" s="1">
        <v>722</v>
      </c>
      <c r="S2485" s="9">
        <f t="shared" si="174"/>
        <v>2000</v>
      </c>
      <c r="T2485" s="3">
        <v>44559</v>
      </c>
      <c r="U2485" s="8" t="s">
        <v>11922</v>
      </c>
      <c r="V2485" s="3">
        <v>44559</v>
      </c>
      <c r="W2485" s="8" t="s">
        <v>9294</v>
      </c>
      <c r="X2485" s="8">
        <v>2.8</v>
      </c>
      <c r="Y2485" s="10">
        <f t="shared" si="173"/>
        <v>5600</v>
      </c>
      <c r="Z2485" s="10">
        <f>IFERROR(INDEX(EFs!B:B,MATCH(P2485,EFs!A:A,0))*Dataset!Y2485/1000,0)</f>
        <v>5.0870003576</v>
      </c>
      <c r="AA2485">
        <v>32.675663</v>
      </c>
      <c r="AB2485">
        <v>-117.11553600000001</v>
      </c>
      <c r="AC2485">
        <v>0.9</v>
      </c>
      <c r="AD2485" t="s">
        <v>18394</v>
      </c>
      <c r="AE2485">
        <v>3550</v>
      </c>
      <c r="AF2485" t="s">
        <v>18958</v>
      </c>
      <c r="AI2485" t="s">
        <v>18389</v>
      </c>
      <c r="AJ2485" t="s">
        <v>18390</v>
      </c>
      <c r="AK2485" t="s">
        <v>18391</v>
      </c>
      <c r="AL2485">
        <v>92136</v>
      </c>
      <c r="AM2485" t="s">
        <v>18392</v>
      </c>
      <c r="AN2485" t="s">
        <v>18397</v>
      </c>
    </row>
    <row r="2486" spans="1:40" ht="43.2" x14ac:dyDescent="0.3">
      <c r="A2486" t="s">
        <v>11923</v>
      </c>
      <c r="B2486" s="2" t="s">
        <v>15</v>
      </c>
      <c r="C2486" s="3">
        <v>41256</v>
      </c>
      <c r="D2486" t="s">
        <v>193</v>
      </c>
      <c r="E2486" t="s">
        <v>11924</v>
      </c>
      <c r="F2486" t="s">
        <v>8068</v>
      </c>
      <c r="G2486" t="s">
        <v>11920</v>
      </c>
      <c r="H2486" s="2" t="s">
        <v>173</v>
      </c>
      <c r="I2486" s="2" t="s">
        <v>174</v>
      </c>
      <c r="J2486" s="1" t="s">
        <v>11925</v>
      </c>
      <c r="K2486" s="1">
        <f t="shared" si="171"/>
        <v>1</v>
      </c>
      <c r="L2486" s="1">
        <f t="shared" si="171"/>
        <v>0</v>
      </c>
      <c r="M2486" s="1">
        <f t="shared" si="171"/>
        <v>0</v>
      </c>
      <c r="N2486" s="1">
        <f t="shared" si="171"/>
        <v>0</v>
      </c>
      <c r="O2486" s="1">
        <f t="shared" si="172"/>
        <v>1</v>
      </c>
      <c r="P2486" s="1" t="s">
        <v>18346</v>
      </c>
      <c r="Q2486" s="1">
        <v>2000</v>
      </c>
      <c r="R2486" s="1">
        <v>722</v>
      </c>
      <c r="S2486" s="9">
        <f t="shared" si="174"/>
        <v>2000</v>
      </c>
      <c r="T2486" s="3">
        <v>44559</v>
      </c>
      <c r="U2486" s="8" t="s">
        <v>8349</v>
      </c>
      <c r="V2486" s="3">
        <v>44559</v>
      </c>
      <c r="W2486" s="8" t="s">
        <v>11926</v>
      </c>
      <c r="X2486" s="8">
        <v>3</v>
      </c>
      <c r="Y2486" s="10">
        <f t="shared" si="173"/>
        <v>6000</v>
      </c>
      <c r="Z2486" s="10">
        <f>IFERROR(INDEX(EFs!B:B,MATCH(P2486,EFs!A:A,0))*Dataset!Y2486/1000,0)</f>
        <v>5.4503575259999995</v>
      </c>
      <c r="AA2486">
        <v>32.675663</v>
      </c>
      <c r="AB2486">
        <v>-117.11553600000001</v>
      </c>
      <c r="AC2486">
        <v>0.9</v>
      </c>
      <c r="AD2486" t="s">
        <v>18394</v>
      </c>
      <c r="AE2486">
        <v>3550</v>
      </c>
      <c r="AF2486" t="s">
        <v>18958</v>
      </c>
      <c r="AI2486" t="s">
        <v>18389</v>
      </c>
      <c r="AJ2486" t="s">
        <v>18390</v>
      </c>
      <c r="AK2486" t="s">
        <v>18391</v>
      </c>
      <c r="AL2486">
        <v>92136</v>
      </c>
      <c r="AM2486" t="s">
        <v>18392</v>
      </c>
      <c r="AN2486" t="s">
        <v>18397</v>
      </c>
    </row>
    <row r="2487" spans="1:40" ht="43.2" x14ac:dyDescent="0.3">
      <c r="A2487" t="s">
        <v>11927</v>
      </c>
      <c r="B2487" s="2" t="s">
        <v>15</v>
      </c>
      <c r="C2487" s="3">
        <v>41256</v>
      </c>
      <c r="D2487" t="s">
        <v>193</v>
      </c>
      <c r="E2487" t="s">
        <v>11924</v>
      </c>
      <c r="F2487" t="s">
        <v>8068</v>
      </c>
      <c r="G2487" t="s">
        <v>11928</v>
      </c>
      <c r="H2487" s="2" t="s">
        <v>781</v>
      </c>
      <c r="I2487" s="2" t="s">
        <v>782</v>
      </c>
      <c r="J2487" s="1" t="s">
        <v>11929</v>
      </c>
      <c r="K2487" s="1">
        <f t="shared" si="171"/>
        <v>1</v>
      </c>
      <c r="L2487" s="1">
        <f t="shared" si="171"/>
        <v>0</v>
      </c>
      <c r="M2487" s="1">
        <f t="shared" si="171"/>
        <v>0</v>
      </c>
      <c r="N2487" s="1">
        <f t="shared" si="171"/>
        <v>0</v>
      </c>
      <c r="O2487" s="1">
        <f t="shared" si="172"/>
        <v>1</v>
      </c>
      <c r="P2487" s="1" t="s">
        <v>18346</v>
      </c>
      <c r="Q2487" s="1">
        <v>2000</v>
      </c>
      <c r="R2487" s="1">
        <v>722</v>
      </c>
      <c r="S2487" s="9">
        <f t="shared" si="174"/>
        <v>2000</v>
      </c>
      <c r="T2487" s="3">
        <v>44440</v>
      </c>
      <c r="U2487" s="8" t="s">
        <v>11930</v>
      </c>
      <c r="V2487" s="3">
        <v>44440</v>
      </c>
      <c r="W2487" s="8" t="s">
        <v>5268</v>
      </c>
      <c r="X2487" s="8">
        <v>0.7</v>
      </c>
      <c r="Y2487" s="10">
        <f t="shared" si="173"/>
        <v>1400</v>
      </c>
      <c r="Z2487" s="10">
        <f>IFERROR(INDEX(EFs!B:B,MATCH(P2487,EFs!A:A,0))*Dataset!Y2487/1000,0)</f>
        <v>1.2717500894</v>
      </c>
      <c r="AA2487">
        <v>32.878613999999999</v>
      </c>
      <c r="AB2487">
        <v>-117.198277</v>
      </c>
      <c r="AC2487">
        <v>1</v>
      </c>
      <c r="AD2487" t="s">
        <v>18387</v>
      </c>
      <c r="AE2487">
        <v>4949</v>
      </c>
      <c r="AF2487" t="s">
        <v>18782</v>
      </c>
      <c r="AI2487" t="s">
        <v>18389</v>
      </c>
      <c r="AJ2487" t="s">
        <v>18390</v>
      </c>
      <c r="AK2487" t="s">
        <v>18391</v>
      </c>
      <c r="AL2487">
        <v>92121</v>
      </c>
      <c r="AM2487" t="s">
        <v>18392</v>
      </c>
      <c r="AN2487" t="s">
        <v>18393</v>
      </c>
    </row>
    <row r="2488" spans="1:40" ht="43.2" x14ac:dyDescent="0.3">
      <c r="A2488" t="s">
        <v>11931</v>
      </c>
      <c r="B2488" s="2" t="s">
        <v>15</v>
      </c>
      <c r="C2488" s="3">
        <v>41256</v>
      </c>
      <c r="D2488" t="s">
        <v>193</v>
      </c>
      <c r="E2488" t="s">
        <v>280</v>
      </c>
      <c r="F2488" t="s">
        <v>27</v>
      </c>
      <c r="G2488" t="s">
        <v>11932</v>
      </c>
      <c r="H2488" s="2" t="s">
        <v>38</v>
      </c>
      <c r="I2488" s="2" t="s">
        <v>30</v>
      </c>
      <c r="J2488" s="1" t="s">
        <v>11933</v>
      </c>
      <c r="K2488" s="1">
        <f t="shared" si="171"/>
        <v>1</v>
      </c>
      <c r="L2488" s="1">
        <f t="shared" si="171"/>
        <v>0</v>
      </c>
      <c r="M2488" s="1">
        <f t="shared" si="171"/>
        <v>0</v>
      </c>
      <c r="N2488" s="1">
        <f t="shared" si="171"/>
        <v>0</v>
      </c>
      <c r="O2488" s="1">
        <f t="shared" si="172"/>
        <v>1</v>
      </c>
      <c r="P2488" s="1" t="s">
        <v>18346</v>
      </c>
      <c r="Q2488" s="1">
        <v>2000</v>
      </c>
      <c r="R2488" s="1">
        <v>722</v>
      </c>
      <c r="S2488" s="9">
        <f t="shared" si="174"/>
        <v>2000</v>
      </c>
      <c r="T2488" s="3">
        <v>44336</v>
      </c>
      <c r="U2488" s="8" t="s">
        <v>11934</v>
      </c>
      <c r="V2488" s="3">
        <v>44699</v>
      </c>
      <c r="W2488" s="8" t="s">
        <v>11935</v>
      </c>
      <c r="X2488" s="8">
        <v>3.7</v>
      </c>
      <c r="Y2488" s="10">
        <f t="shared" si="173"/>
        <v>7400</v>
      </c>
      <c r="Z2488" s="10">
        <f>IFERROR(INDEX(EFs!B:B,MATCH(P2488,EFs!A:A,0))*Dataset!Y2488/1000,0)</f>
        <v>6.7221076154000006</v>
      </c>
      <c r="AA2488">
        <v>32.811228</v>
      </c>
      <c r="AB2488">
        <v>-117.24892800000001</v>
      </c>
      <c r="AC2488">
        <v>0.7</v>
      </c>
      <c r="AD2488" t="s">
        <v>18408</v>
      </c>
      <c r="AF2488" t="s">
        <v>19417</v>
      </c>
      <c r="AI2488" t="s">
        <v>18389</v>
      </c>
      <c r="AJ2488" t="s">
        <v>18390</v>
      </c>
      <c r="AK2488" t="s">
        <v>18391</v>
      </c>
      <c r="AL2488">
        <v>92109</v>
      </c>
      <c r="AM2488" t="s">
        <v>18392</v>
      </c>
      <c r="AN2488" t="s">
        <v>18397</v>
      </c>
    </row>
    <row r="2489" spans="1:40" ht="43.2" x14ac:dyDescent="0.3">
      <c r="A2489" t="s">
        <v>11936</v>
      </c>
      <c r="B2489" s="2" t="s">
        <v>15</v>
      </c>
      <c r="C2489" s="3">
        <v>41256</v>
      </c>
      <c r="D2489" t="s">
        <v>193</v>
      </c>
      <c r="E2489" t="s">
        <v>11924</v>
      </c>
      <c r="F2489" t="s">
        <v>8068</v>
      </c>
      <c r="G2489" t="s">
        <v>11937</v>
      </c>
      <c r="H2489" s="2" t="s">
        <v>781</v>
      </c>
      <c r="I2489" s="2" t="s">
        <v>782</v>
      </c>
      <c r="J2489" s="1" t="s">
        <v>11938</v>
      </c>
      <c r="K2489" s="1">
        <f t="shared" si="171"/>
        <v>1</v>
      </c>
      <c r="L2489" s="1">
        <f t="shared" si="171"/>
        <v>0</v>
      </c>
      <c r="M2489" s="1">
        <f t="shared" si="171"/>
        <v>0</v>
      </c>
      <c r="N2489" s="1">
        <f t="shared" si="171"/>
        <v>0</v>
      </c>
      <c r="O2489" s="1">
        <f t="shared" si="172"/>
        <v>1</v>
      </c>
      <c r="P2489" s="1" t="s">
        <v>18346</v>
      </c>
      <c r="Q2489" s="1">
        <v>2000</v>
      </c>
      <c r="R2489" s="1">
        <v>722</v>
      </c>
      <c r="S2489" s="9">
        <f t="shared" si="174"/>
        <v>2000</v>
      </c>
      <c r="T2489" s="3">
        <v>44561</v>
      </c>
      <c r="U2489" s="8" t="s">
        <v>3585</v>
      </c>
      <c r="V2489" s="3">
        <v>44652</v>
      </c>
      <c r="W2489" s="8" t="s">
        <v>518</v>
      </c>
      <c r="X2489" s="8">
        <v>3.2</v>
      </c>
      <c r="Y2489" s="10">
        <f t="shared" si="173"/>
        <v>6400</v>
      </c>
      <c r="Z2489" s="10">
        <f>IFERROR(INDEX(EFs!B:B,MATCH(P2489,EFs!A:A,0))*Dataset!Y2489/1000,0)</f>
        <v>5.8137146944000007</v>
      </c>
      <c r="AA2489">
        <v>32.921456999999997</v>
      </c>
      <c r="AB2489">
        <v>-117.23994999999999</v>
      </c>
      <c r="AC2489">
        <v>1</v>
      </c>
      <c r="AD2489" t="s">
        <v>18387</v>
      </c>
      <c r="AE2489">
        <v>12112</v>
      </c>
      <c r="AF2489" t="s">
        <v>18749</v>
      </c>
      <c r="AI2489" t="s">
        <v>18389</v>
      </c>
      <c r="AJ2489" t="s">
        <v>18390</v>
      </c>
      <c r="AK2489" t="s">
        <v>18391</v>
      </c>
      <c r="AL2489">
        <v>92121</v>
      </c>
      <c r="AM2489" t="s">
        <v>18392</v>
      </c>
      <c r="AN2489" t="s">
        <v>18393</v>
      </c>
    </row>
    <row r="2490" spans="1:40" ht="43.2" x14ac:dyDescent="0.3">
      <c r="A2490" t="s">
        <v>11939</v>
      </c>
      <c r="B2490" s="2" t="s">
        <v>15</v>
      </c>
      <c r="C2490" s="3">
        <v>41256</v>
      </c>
      <c r="D2490" t="s">
        <v>193</v>
      </c>
      <c r="E2490" t="s">
        <v>11924</v>
      </c>
      <c r="F2490" t="s">
        <v>8068</v>
      </c>
      <c r="G2490" t="s">
        <v>11940</v>
      </c>
      <c r="H2490" s="2" t="s">
        <v>781</v>
      </c>
      <c r="I2490" s="2" t="s">
        <v>782</v>
      </c>
      <c r="J2490" s="1" t="s">
        <v>11941</v>
      </c>
      <c r="K2490" s="1">
        <f t="shared" si="171"/>
        <v>1</v>
      </c>
      <c r="L2490" s="1">
        <f t="shared" si="171"/>
        <v>0</v>
      </c>
      <c r="M2490" s="1">
        <f t="shared" si="171"/>
        <v>0</v>
      </c>
      <c r="N2490" s="1">
        <f t="shared" si="171"/>
        <v>0</v>
      </c>
      <c r="O2490" s="1">
        <f t="shared" si="172"/>
        <v>1</v>
      </c>
      <c r="P2490" s="1" t="s">
        <v>18346</v>
      </c>
      <c r="Q2490" s="1">
        <v>2000</v>
      </c>
      <c r="R2490" s="1">
        <v>722</v>
      </c>
      <c r="S2490" s="9">
        <f t="shared" si="174"/>
        <v>2000</v>
      </c>
      <c r="T2490" s="3">
        <v>44561</v>
      </c>
      <c r="U2490" s="8" t="s">
        <v>11942</v>
      </c>
      <c r="V2490" s="3">
        <v>44596</v>
      </c>
      <c r="W2490" s="8" t="s">
        <v>11943</v>
      </c>
      <c r="X2490" s="8">
        <v>4.3</v>
      </c>
      <c r="Y2490" s="10">
        <f t="shared" si="173"/>
        <v>8600</v>
      </c>
      <c r="Z2490" s="10">
        <f>IFERROR(INDEX(EFs!B:B,MATCH(P2490,EFs!A:A,0))*Dataset!Y2490/1000,0)</f>
        <v>7.8121791205999997</v>
      </c>
      <c r="AA2490">
        <v>32.900239999999997</v>
      </c>
      <c r="AB2490">
        <v>-117.22322</v>
      </c>
      <c r="AC2490">
        <v>1</v>
      </c>
      <c r="AD2490" t="s">
        <v>18394</v>
      </c>
      <c r="AE2490">
        <v>10745</v>
      </c>
      <c r="AF2490" t="s">
        <v>18650</v>
      </c>
      <c r="AI2490" t="s">
        <v>18389</v>
      </c>
      <c r="AJ2490" t="s">
        <v>18390</v>
      </c>
      <c r="AK2490" t="s">
        <v>18391</v>
      </c>
      <c r="AL2490">
        <v>92121</v>
      </c>
      <c r="AM2490" t="s">
        <v>18392</v>
      </c>
      <c r="AN2490" t="s">
        <v>18397</v>
      </c>
    </row>
    <row r="2491" spans="1:40" ht="43.2" x14ac:dyDescent="0.3">
      <c r="A2491" t="s">
        <v>11944</v>
      </c>
      <c r="B2491" s="2" t="s">
        <v>15</v>
      </c>
      <c r="C2491" s="3">
        <v>41256</v>
      </c>
      <c r="D2491" t="s">
        <v>193</v>
      </c>
      <c r="E2491" t="s">
        <v>11924</v>
      </c>
      <c r="F2491" t="s">
        <v>8068</v>
      </c>
      <c r="G2491" t="s">
        <v>11940</v>
      </c>
      <c r="H2491" s="2" t="s">
        <v>781</v>
      </c>
      <c r="I2491" s="2" t="s">
        <v>782</v>
      </c>
      <c r="J2491" s="1" t="s">
        <v>11945</v>
      </c>
      <c r="K2491" s="1">
        <f t="shared" si="171"/>
        <v>1</v>
      </c>
      <c r="L2491" s="1">
        <f t="shared" si="171"/>
        <v>0</v>
      </c>
      <c r="M2491" s="1">
        <f t="shared" si="171"/>
        <v>0</v>
      </c>
      <c r="N2491" s="1">
        <f t="shared" si="171"/>
        <v>0</v>
      </c>
      <c r="O2491" s="1">
        <f t="shared" si="172"/>
        <v>1</v>
      </c>
      <c r="P2491" s="1" t="s">
        <v>18346</v>
      </c>
      <c r="Q2491" s="1">
        <v>2000</v>
      </c>
      <c r="R2491" s="1">
        <v>722</v>
      </c>
      <c r="S2491" s="9">
        <f t="shared" si="174"/>
        <v>2000</v>
      </c>
      <c r="T2491" s="3">
        <v>44561</v>
      </c>
      <c r="U2491" s="8" t="s">
        <v>11946</v>
      </c>
      <c r="V2491" s="3">
        <v>44596</v>
      </c>
      <c r="W2491" s="8" t="s">
        <v>1470</v>
      </c>
      <c r="X2491" s="8">
        <v>4.9000000000000004</v>
      </c>
      <c r="Y2491" s="10">
        <f t="shared" si="173"/>
        <v>9800</v>
      </c>
      <c r="Z2491" s="10">
        <f>IFERROR(INDEX(EFs!B:B,MATCH(P2491,EFs!A:A,0))*Dataset!Y2491/1000,0)</f>
        <v>8.9022506257999989</v>
      </c>
      <c r="AA2491">
        <v>32.900239999999997</v>
      </c>
      <c r="AB2491">
        <v>-117.22322</v>
      </c>
      <c r="AC2491">
        <v>1</v>
      </c>
      <c r="AD2491" t="s">
        <v>18394</v>
      </c>
      <c r="AE2491">
        <v>10745</v>
      </c>
      <c r="AF2491" t="s">
        <v>18650</v>
      </c>
      <c r="AI2491" t="s">
        <v>18389</v>
      </c>
      <c r="AJ2491" t="s">
        <v>18390</v>
      </c>
      <c r="AK2491" t="s">
        <v>18391</v>
      </c>
      <c r="AL2491">
        <v>92121</v>
      </c>
      <c r="AM2491" t="s">
        <v>18392</v>
      </c>
      <c r="AN2491" t="s">
        <v>18397</v>
      </c>
    </row>
    <row r="2492" spans="1:40" ht="43.2" x14ac:dyDescent="0.3">
      <c r="A2492" t="s">
        <v>11947</v>
      </c>
      <c r="B2492" s="2" t="s">
        <v>15</v>
      </c>
      <c r="C2492" s="3">
        <v>41256</v>
      </c>
      <c r="D2492" t="s">
        <v>193</v>
      </c>
      <c r="E2492" t="s">
        <v>3966</v>
      </c>
      <c r="F2492" t="s">
        <v>559</v>
      </c>
      <c r="G2492" t="s">
        <v>11948</v>
      </c>
      <c r="H2492" s="2" t="s">
        <v>138</v>
      </c>
      <c r="I2492" s="2" t="s">
        <v>139</v>
      </c>
      <c r="J2492" s="1" t="s">
        <v>11949</v>
      </c>
      <c r="K2492" s="1">
        <f t="shared" si="171"/>
        <v>1</v>
      </c>
      <c r="L2492" s="1">
        <f t="shared" si="171"/>
        <v>0</v>
      </c>
      <c r="M2492" s="1">
        <f t="shared" si="171"/>
        <v>0</v>
      </c>
      <c r="N2492" s="1">
        <f t="shared" si="171"/>
        <v>0</v>
      </c>
      <c r="O2492" s="1">
        <f t="shared" si="172"/>
        <v>1</v>
      </c>
      <c r="P2492" s="1" t="s">
        <v>18346</v>
      </c>
      <c r="Q2492" s="1">
        <v>407</v>
      </c>
      <c r="R2492" s="1">
        <v>546</v>
      </c>
      <c r="S2492" s="9">
        <f t="shared" si="174"/>
        <v>407</v>
      </c>
      <c r="T2492" s="3">
        <v>44562</v>
      </c>
      <c r="U2492" s="8" t="s">
        <v>459</v>
      </c>
      <c r="V2492" s="3">
        <v>44562</v>
      </c>
      <c r="W2492" s="8" t="s">
        <v>5754</v>
      </c>
      <c r="X2492" s="8">
        <v>2.5</v>
      </c>
      <c r="Y2492" s="10">
        <f t="shared" si="173"/>
        <v>1017.5</v>
      </c>
      <c r="Z2492" s="10">
        <f>IFERROR(INDEX(EFs!B:B,MATCH(P2492,EFs!A:A,0))*Dataset!Y2492/1000,0)</f>
        <v>0.92428979711750003</v>
      </c>
      <c r="AA2492">
        <v>32.834449999999997</v>
      </c>
      <c r="AB2492">
        <v>-116.75104399999999</v>
      </c>
      <c r="AC2492">
        <v>1</v>
      </c>
      <c r="AD2492" t="s">
        <v>18394</v>
      </c>
      <c r="AE2492">
        <v>2643</v>
      </c>
      <c r="AF2492" t="s">
        <v>19223</v>
      </c>
      <c r="AI2492" t="s">
        <v>18418</v>
      </c>
      <c r="AJ2492" t="s">
        <v>18390</v>
      </c>
      <c r="AK2492" t="s">
        <v>18391</v>
      </c>
      <c r="AL2492">
        <v>91901</v>
      </c>
      <c r="AM2492" t="s">
        <v>18392</v>
      </c>
      <c r="AN2492" t="s">
        <v>18397</v>
      </c>
    </row>
    <row r="2493" spans="1:40" ht="43.2" x14ac:dyDescent="0.3">
      <c r="A2493" t="s">
        <v>11950</v>
      </c>
      <c r="B2493" s="2" t="s">
        <v>15</v>
      </c>
      <c r="C2493" s="3">
        <v>41277</v>
      </c>
      <c r="D2493" t="s">
        <v>193</v>
      </c>
      <c r="E2493" t="s">
        <v>11951</v>
      </c>
      <c r="F2493" t="s">
        <v>11952</v>
      </c>
      <c r="G2493" t="s">
        <v>11953</v>
      </c>
      <c r="H2493" s="2" t="s">
        <v>298</v>
      </c>
      <c r="I2493" s="2" t="s">
        <v>84</v>
      </c>
      <c r="J2493" s="1" t="s">
        <v>11954</v>
      </c>
      <c r="K2493" s="1">
        <f t="shared" si="171"/>
        <v>1</v>
      </c>
      <c r="L2493" s="1">
        <f t="shared" si="171"/>
        <v>0</v>
      </c>
      <c r="M2493" s="1">
        <f t="shared" si="171"/>
        <v>0</v>
      </c>
      <c r="N2493" s="1">
        <f t="shared" si="171"/>
        <v>0</v>
      </c>
      <c r="O2493" s="1">
        <f t="shared" si="172"/>
        <v>1</v>
      </c>
      <c r="P2493" s="1" t="s">
        <v>18346</v>
      </c>
      <c r="Q2493" s="1">
        <v>100</v>
      </c>
      <c r="R2493" s="1">
        <v>158</v>
      </c>
      <c r="S2493" s="9">
        <f t="shared" si="174"/>
        <v>100</v>
      </c>
      <c r="T2493" s="3">
        <v>44406</v>
      </c>
      <c r="U2493" s="8" t="s">
        <v>11955</v>
      </c>
      <c r="V2493" s="3">
        <v>44784</v>
      </c>
      <c r="W2493" s="8" t="s">
        <v>2982</v>
      </c>
      <c r="X2493" s="8">
        <v>18</v>
      </c>
      <c r="Y2493" s="10">
        <f t="shared" si="173"/>
        <v>1800</v>
      </c>
      <c r="Z2493" s="10">
        <f>IFERROR(INDEX(EFs!B:B,MATCH(P2493,EFs!A:A,0))*Dataset!Y2493/1000,0)</f>
        <v>1.6351072578000001</v>
      </c>
      <c r="AA2493">
        <v>32.737200999999999</v>
      </c>
      <c r="AB2493">
        <v>-116.94207299999999</v>
      </c>
      <c r="AC2493">
        <v>1</v>
      </c>
      <c r="AD2493" t="s">
        <v>18387</v>
      </c>
      <c r="AE2493">
        <v>11970</v>
      </c>
      <c r="AF2493" t="s">
        <v>18825</v>
      </c>
      <c r="AI2493" t="s">
        <v>18446</v>
      </c>
      <c r="AJ2493" t="s">
        <v>18390</v>
      </c>
      <c r="AK2493" t="s">
        <v>18391</v>
      </c>
      <c r="AL2493">
        <v>91978</v>
      </c>
      <c r="AM2493" t="s">
        <v>18392</v>
      </c>
      <c r="AN2493" t="s">
        <v>18407</v>
      </c>
    </row>
    <row r="2494" spans="1:40" ht="43.2" x14ac:dyDescent="0.3">
      <c r="A2494" t="s">
        <v>11956</v>
      </c>
      <c r="B2494" s="2" t="s">
        <v>15</v>
      </c>
      <c r="C2494" s="3">
        <v>41277</v>
      </c>
      <c r="D2494" t="s">
        <v>193</v>
      </c>
      <c r="E2494" t="s">
        <v>11957</v>
      </c>
      <c r="F2494" t="s">
        <v>11958</v>
      </c>
      <c r="G2494" t="s">
        <v>11959</v>
      </c>
      <c r="H2494" s="2" t="s">
        <v>511</v>
      </c>
      <c r="I2494" s="2" t="s">
        <v>75</v>
      </c>
      <c r="J2494" s="1" t="s">
        <v>11960</v>
      </c>
      <c r="K2494" s="1">
        <f t="shared" si="171"/>
        <v>1</v>
      </c>
      <c r="L2494" s="1">
        <f t="shared" si="171"/>
        <v>0</v>
      </c>
      <c r="M2494" s="1">
        <f t="shared" si="171"/>
        <v>0</v>
      </c>
      <c r="N2494" s="1">
        <f t="shared" si="171"/>
        <v>0</v>
      </c>
      <c r="O2494" s="1">
        <f t="shared" si="172"/>
        <v>1</v>
      </c>
      <c r="P2494" s="1" t="s">
        <v>18346</v>
      </c>
      <c r="Q2494" s="1">
        <v>137</v>
      </c>
      <c r="R2494" s="1">
        <v>237</v>
      </c>
      <c r="S2494" s="9">
        <f t="shared" si="174"/>
        <v>137</v>
      </c>
      <c r="T2494" s="8"/>
      <c r="U2494" s="8"/>
      <c r="V2494" s="8"/>
      <c r="W2494" s="8"/>
      <c r="X2494" s="8"/>
      <c r="Y2494" s="10">
        <f t="shared" si="173"/>
        <v>0</v>
      </c>
      <c r="Z2494" s="10">
        <f>IFERROR(INDEX(EFs!B:B,MATCH(P2494,EFs!A:A,0))*Dataset!Y2494/1000,0)</f>
        <v>0</v>
      </c>
      <c r="AA2494">
        <v>33.026203000000002</v>
      </c>
      <c r="AB2494">
        <v>-117.27651899999999</v>
      </c>
      <c r="AC2494">
        <v>0.9</v>
      </c>
      <c r="AD2494" t="s">
        <v>18387</v>
      </c>
      <c r="AE2494">
        <v>618</v>
      </c>
      <c r="AF2494" t="s">
        <v>19418</v>
      </c>
      <c r="AI2494" t="s">
        <v>19304</v>
      </c>
      <c r="AJ2494" t="s">
        <v>18390</v>
      </c>
      <c r="AK2494" t="s">
        <v>18391</v>
      </c>
      <c r="AL2494">
        <v>92007</v>
      </c>
      <c r="AM2494" t="s">
        <v>18392</v>
      </c>
      <c r="AN2494" t="s">
        <v>18393</v>
      </c>
    </row>
    <row r="2495" spans="1:40" ht="43.2" x14ac:dyDescent="0.3">
      <c r="A2495" t="s">
        <v>11961</v>
      </c>
      <c r="B2495" s="2" t="s">
        <v>15</v>
      </c>
      <c r="C2495" s="3">
        <v>41277</v>
      </c>
      <c r="D2495" t="s">
        <v>193</v>
      </c>
      <c r="E2495" t="s">
        <v>11962</v>
      </c>
      <c r="G2495" t="s">
        <v>11963</v>
      </c>
      <c r="H2495" s="2" t="s">
        <v>511</v>
      </c>
      <c r="I2495" s="2" t="s">
        <v>75</v>
      </c>
      <c r="J2495" s="1" t="s">
        <v>11964</v>
      </c>
      <c r="K2495" s="1">
        <f t="shared" si="171"/>
        <v>1</v>
      </c>
      <c r="L2495" s="1">
        <f t="shared" si="171"/>
        <v>0</v>
      </c>
      <c r="M2495" s="1">
        <f t="shared" si="171"/>
        <v>0</v>
      </c>
      <c r="N2495" s="1">
        <f t="shared" si="171"/>
        <v>0</v>
      </c>
      <c r="O2495" s="1">
        <f t="shared" si="172"/>
        <v>1</v>
      </c>
      <c r="P2495" s="1" t="s">
        <v>18346</v>
      </c>
      <c r="Q2495" s="1">
        <v>300</v>
      </c>
      <c r="R2495" s="1">
        <v>685</v>
      </c>
      <c r="S2495" s="9">
        <f t="shared" si="174"/>
        <v>300</v>
      </c>
      <c r="T2495" s="8"/>
      <c r="U2495" s="8"/>
      <c r="V2495" s="8"/>
      <c r="W2495" s="8"/>
      <c r="X2495" s="8"/>
      <c r="Y2495" s="10">
        <f t="shared" si="173"/>
        <v>0</v>
      </c>
      <c r="Z2495" s="10">
        <f>IFERROR(INDEX(EFs!B:B,MATCH(P2495,EFs!A:A,0))*Dataset!Y2495/1000,0)</f>
        <v>0</v>
      </c>
      <c r="AA2495">
        <v>33.046298</v>
      </c>
      <c r="AB2495">
        <v>-117.28549099999999</v>
      </c>
      <c r="AC2495">
        <v>1</v>
      </c>
      <c r="AD2495" t="s">
        <v>18387</v>
      </c>
      <c r="AE2495">
        <v>160</v>
      </c>
      <c r="AF2495" t="s">
        <v>19419</v>
      </c>
      <c r="AI2495" t="s">
        <v>18485</v>
      </c>
      <c r="AJ2495" t="s">
        <v>18390</v>
      </c>
      <c r="AK2495" t="s">
        <v>18391</v>
      </c>
      <c r="AL2495">
        <v>92024</v>
      </c>
      <c r="AM2495" t="s">
        <v>18392</v>
      </c>
      <c r="AN2495" t="s">
        <v>18393</v>
      </c>
    </row>
    <row r="2496" spans="1:40" ht="43.2" x14ac:dyDescent="0.3">
      <c r="A2496" t="s">
        <v>11965</v>
      </c>
      <c r="B2496" s="2" t="s">
        <v>15</v>
      </c>
      <c r="C2496" s="3">
        <v>41291</v>
      </c>
      <c r="D2496" t="s">
        <v>193</v>
      </c>
      <c r="E2496" t="s">
        <v>3966</v>
      </c>
      <c r="F2496" t="s">
        <v>11966</v>
      </c>
      <c r="G2496" t="s">
        <v>11967</v>
      </c>
      <c r="H2496" s="2" t="s">
        <v>275</v>
      </c>
      <c r="I2496" s="2" t="s">
        <v>139</v>
      </c>
      <c r="J2496" s="1" t="s">
        <v>11968</v>
      </c>
      <c r="K2496" s="1">
        <f t="shared" si="171"/>
        <v>1</v>
      </c>
      <c r="L2496" s="1">
        <f t="shared" si="171"/>
        <v>0</v>
      </c>
      <c r="M2496" s="1">
        <f t="shared" si="171"/>
        <v>0</v>
      </c>
      <c r="N2496" s="1">
        <f t="shared" si="171"/>
        <v>0</v>
      </c>
      <c r="O2496" s="1">
        <f t="shared" si="172"/>
        <v>1</v>
      </c>
      <c r="P2496" s="1" t="s">
        <v>18346</v>
      </c>
      <c r="Q2496" s="1">
        <v>500</v>
      </c>
      <c r="R2496" s="1">
        <v>755</v>
      </c>
      <c r="S2496" s="9">
        <f t="shared" si="174"/>
        <v>500</v>
      </c>
      <c r="T2496" s="3">
        <v>44562</v>
      </c>
      <c r="U2496" s="8" t="s">
        <v>9280</v>
      </c>
      <c r="V2496" s="3">
        <v>44562</v>
      </c>
      <c r="W2496" s="8" t="s">
        <v>11969</v>
      </c>
      <c r="X2496" s="8">
        <v>1</v>
      </c>
      <c r="Y2496" s="10">
        <f t="shared" si="173"/>
        <v>500</v>
      </c>
      <c r="Z2496" s="10">
        <f>IFERROR(INDEX(EFs!B:B,MATCH(P2496,EFs!A:A,0))*Dataset!Y2496/1000,0)</f>
        <v>0.45419646050000001</v>
      </c>
      <c r="AA2496">
        <v>32.844707</v>
      </c>
      <c r="AB2496">
        <v>-117.00282</v>
      </c>
      <c r="AC2496">
        <v>1</v>
      </c>
      <c r="AD2496" t="s">
        <v>18394</v>
      </c>
      <c r="AE2496">
        <v>9120</v>
      </c>
      <c r="AF2496" t="s">
        <v>19089</v>
      </c>
      <c r="AI2496" t="s">
        <v>18442</v>
      </c>
      <c r="AJ2496" t="s">
        <v>18390</v>
      </c>
      <c r="AK2496" t="s">
        <v>18391</v>
      </c>
      <c r="AL2496">
        <v>92071</v>
      </c>
      <c r="AM2496" t="s">
        <v>18392</v>
      </c>
      <c r="AN2496" t="s">
        <v>18397</v>
      </c>
    </row>
    <row r="2497" spans="1:40" ht="43.2" x14ac:dyDescent="0.3">
      <c r="A2497" t="s">
        <v>11970</v>
      </c>
      <c r="B2497" s="2" t="s">
        <v>15</v>
      </c>
      <c r="C2497" s="3">
        <v>41297</v>
      </c>
      <c r="D2497" t="s">
        <v>193</v>
      </c>
      <c r="E2497" t="s">
        <v>11971</v>
      </c>
      <c r="F2497" t="s">
        <v>4823</v>
      </c>
      <c r="G2497" t="s">
        <v>11972</v>
      </c>
      <c r="H2497" s="2" t="s">
        <v>275</v>
      </c>
      <c r="I2497" s="2" t="s">
        <v>139</v>
      </c>
      <c r="J2497" s="1" t="s">
        <v>11973</v>
      </c>
      <c r="K2497" s="1">
        <f t="shared" si="171"/>
        <v>1</v>
      </c>
      <c r="L2497" s="1">
        <f t="shared" si="171"/>
        <v>0</v>
      </c>
      <c r="M2497" s="1">
        <f t="shared" si="171"/>
        <v>0</v>
      </c>
      <c r="N2497" s="1">
        <f t="shared" si="171"/>
        <v>0</v>
      </c>
      <c r="O2497" s="1">
        <f t="shared" si="172"/>
        <v>1</v>
      </c>
      <c r="P2497" s="1" t="s">
        <v>18346</v>
      </c>
      <c r="Q2497" s="1">
        <v>1000</v>
      </c>
      <c r="R2497" s="1">
        <v>1528</v>
      </c>
      <c r="S2497" s="9">
        <f t="shared" si="174"/>
        <v>1000</v>
      </c>
      <c r="T2497" s="3">
        <v>44562</v>
      </c>
      <c r="U2497" s="8" t="s">
        <v>11974</v>
      </c>
      <c r="V2497" s="3">
        <v>44562</v>
      </c>
      <c r="W2497" s="8" t="s">
        <v>2494</v>
      </c>
      <c r="X2497" s="8">
        <v>16.100000000000001</v>
      </c>
      <c r="Y2497" s="10">
        <f t="shared" si="173"/>
        <v>16100.000000000002</v>
      </c>
      <c r="Z2497" s="10">
        <f>IFERROR(INDEX(EFs!B:B,MATCH(P2497,EFs!A:A,0))*Dataset!Y2497/1000,0)</f>
        <v>14.625126028100002</v>
      </c>
      <c r="AA2497">
        <v>32.852333000000002</v>
      </c>
      <c r="AB2497">
        <v>-116.97551199999999</v>
      </c>
      <c r="AC2497">
        <v>1</v>
      </c>
      <c r="AD2497" t="s">
        <v>18394</v>
      </c>
      <c r="AE2497">
        <v>655</v>
      </c>
      <c r="AF2497" t="s">
        <v>18959</v>
      </c>
      <c r="AI2497" t="s">
        <v>18442</v>
      </c>
      <c r="AJ2497" t="s">
        <v>18390</v>
      </c>
      <c r="AK2497" t="s">
        <v>18391</v>
      </c>
      <c r="AL2497">
        <v>92071</v>
      </c>
      <c r="AM2497" t="s">
        <v>18392</v>
      </c>
      <c r="AN2497" t="s">
        <v>18397</v>
      </c>
    </row>
    <row r="2498" spans="1:40" ht="43.2" x14ac:dyDescent="0.3">
      <c r="A2498" t="s">
        <v>11975</v>
      </c>
      <c r="B2498" s="2" t="s">
        <v>15</v>
      </c>
      <c r="C2498" s="3">
        <v>41298</v>
      </c>
      <c r="D2498" t="s">
        <v>193</v>
      </c>
      <c r="E2498" t="s">
        <v>5289</v>
      </c>
      <c r="F2498" t="s">
        <v>11976</v>
      </c>
      <c r="G2498" t="s">
        <v>11977</v>
      </c>
      <c r="H2498" s="2" t="s">
        <v>390</v>
      </c>
      <c r="I2498" s="2" t="s">
        <v>62</v>
      </c>
      <c r="J2498" s="1" t="s">
        <v>11978</v>
      </c>
      <c r="K2498" s="1">
        <f t="shared" si="171"/>
        <v>1</v>
      </c>
      <c r="L2498" s="1">
        <f t="shared" si="171"/>
        <v>0</v>
      </c>
      <c r="M2498" s="1">
        <f t="shared" si="171"/>
        <v>0</v>
      </c>
      <c r="N2498" s="1">
        <f t="shared" ref="N2498:N2561" si="175">IFERROR(IF(SEARCH(N$1,$J2498)&gt;0,1),0)</f>
        <v>0</v>
      </c>
      <c r="O2498" s="1">
        <f t="shared" si="172"/>
        <v>1</v>
      </c>
      <c r="P2498" s="1" t="s">
        <v>18346</v>
      </c>
      <c r="Q2498" s="1">
        <v>77</v>
      </c>
      <c r="R2498" s="1">
        <v>133</v>
      </c>
      <c r="S2498" s="9">
        <f t="shared" si="174"/>
        <v>77</v>
      </c>
      <c r="T2498" s="3">
        <v>44474</v>
      </c>
      <c r="U2498" s="8" t="s">
        <v>9645</v>
      </c>
      <c r="V2498" s="3">
        <v>44474</v>
      </c>
      <c r="W2498" s="8" t="s">
        <v>11979</v>
      </c>
      <c r="X2498" s="8">
        <v>2</v>
      </c>
      <c r="Y2498" s="10">
        <f t="shared" si="173"/>
        <v>154</v>
      </c>
      <c r="Z2498" s="10">
        <f>IFERROR(INDEX(EFs!B:B,MATCH(P2498,EFs!A:A,0))*Dataset!Y2498/1000,0)</f>
        <v>0.13989250983400001</v>
      </c>
      <c r="AA2498">
        <v>32.729345000000002</v>
      </c>
      <c r="AB2498">
        <v>-116.99067100000001</v>
      </c>
      <c r="AC2498">
        <v>1</v>
      </c>
      <c r="AD2498" t="s">
        <v>18394</v>
      </c>
      <c r="AE2498">
        <v>9601</v>
      </c>
      <c r="AF2498" t="s">
        <v>19420</v>
      </c>
      <c r="AI2498" t="s">
        <v>18446</v>
      </c>
      <c r="AJ2498" t="s">
        <v>18390</v>
      </c>
      <c r="AK2498" t="s">
        <v>18391</v>
      </c>
      <c r="AL2498">
        <v>91977</v>
      </c>
      <c r="AM2498" t="s">
        <v>18392</v>
      </c>
      <c r="AN2498" t="s">
        <v>18397</v>
      </c>
    </row>
    <row r="2499" spans="1:40" ht="28.8" x14ac:dyDescent="0.3">
      <c r="A2499" t="s">
        <v>11980</v>
      </c>
      <c r="B2499" s="2" t="s">
        <v>15</v>
      </c>
      <c r="C2499" s="3">
        <v>41298</v>
      </c>
      <c r="D2499" t="s">
        <v>193</v>
      </c>
      <c r="E2499" t="s">
        <v>11981</v>
      </c>
      <c r="F2499" t="s">
        <v>161</v>
      </c>
      <c r="G2499" t="s">
        <v>11982</v>
      </c>
      <c r="H2499" s="2" t="s">
        <v>163</v>
      </c>
      <c r="I2499" s="2" t="s">
        <v>164</v>
      </c>
      <c r="J2499" s="1" t="s">
        <v>11983</v>
      </c>
      <c r="K2499" s="1">
        <f t="shared" ref="K2499:N2562" si="176">IFERROR(IF(SEARCH(K$1,$J2499)&gt;0,1),0)</f>
        <v>1</v>
      </c>
      <c r="L2499" s="1">
        <f t="shared" si="176"/>
        <v>0</v>
      </c>
      <c r="M2499" s="1">
        <f t="shared" si="176"/>
        <v>0</v>
      </c>
      <c r="N2499" s="1">
        <f t="shared" si="175"/>
        <v>0</v>
      </c>
      <c r="O2499" s="1">
        <f t="shared" ref="O2499:O2562" si="177">SUM(K2499:N2499)</f>
        <v>1</v>
      </c>
      <c r="P2499" s="1" t="s">
        <v>18346</v>
      </c>
      <c r="Q2499" s="1" t="s">
        <v>18355</v>
      </c>
      <c r="R2499" s="1">
        <v>158</v>
      </c>
      <c r="S2499" s="9">
        <f t="shared" si="174"/>
        <v>117.8206</v>
      </c>
      <c r="T2499" s="8"/>
      <c r="U2499" s="8"/>
      <c r="V2499" s="8"/>
      <c r="W2499" s="8"/>
      <c r="X2499" s="8"/>
      <c r="Y2499" s="10">
        <f t="shared" ref="Y2499:Y2562" si="178">X2499*S2499</f>
        <v>0</v>
      </c>
      <c r="Z2499" s="10">
        <f>IFERROR(INDEX(EFs!B:B,MATCH(P2499,EFs!A:A,0))*Dataset!Y2499/1000,0)</f>
        <v>0</v>
      </c>
      <c r="AA2499">
        <v>33.387723000000001</v>
      </c>
      <c r="AB2499">
        <v>-117.44475799999999</v>
      </c>
      <c r="AC2499">
        <v>1</v>
      </c>
      <c r="AD2499" t="s">
        <v>18422</v>
      </c>
      <c r="AI2499" t="s">
        <v>18423</v>
      </c>
      <c r="AJ2499" t="s">
        <v>18390</v>
      </c>
      <c r="AK2499" t="s">
        <v>18391</v>
      </c>
      <c r="AL2499">
        <v>92055</v>
      </c>
      <c r="AM2499" t="s">
        <v>18392</v>
      </c>
      <c r="AN2499" t="s">
        <v>18397</v>
      </c>
    </row>
    <row r="2500" spans="1:40" ht="43.2" x14ac:dyDescent="0.3">
      <c r="A2500" t="s">
        <v>11984</v>
      </c>
      <c r="B2500" s="2" t="s">
        <v>15</v>
      </c>
      <c r="C2500" s="3">
        <v>41302</v>
      </c>
      <c r="D2500" t="s">
        <v>193</v>
      </c>
      <c r="E2500" t="s">
        <v>11985</v>
      </c>
      <c r="F2500" t="s">
        <v>559</v>
      </c>
      <c r="G2500" t="s">
        <v>11986</v>
      </c>
      <c r="H2500" s="2" t="s">
        <v>351</v>
      </c>
      <c r="I2500" s="2" t="s">
        <v>92</v>
      </c>
      <c r="J2500" s="1" t="s">
        <v>11987</v>
      </c>
      <c r="K2500" s="1">
        <f t="shared" si="176"/>
        <v>1</v>
      </c>
      <c r="L2500" s="1">
        <f t="shared" si="176"/>
        <v>0</v>
      </c>
      <c r="M2500" s="1">
        <f t="shared" si="176"/>
        <v>0</v>
      </c>
      <c r="N2500" s="1">
        <f t="shared" si="175"/>
        <v>0</v>
      </c>
      <c r="O2500" s="1">
        <f t="shared" si="177"/>
        <v>1</v>
      </c>
      <c r="P2500" s="1" t="s">
        <v>18346</v>
      </c>
      <c r="Q2500" s="1">
        <v>300</v>
      </c>
      <c r="R2500" s="1">
        <v>463</v>
      </c>
      <c r="S2500" s="9">
        <f t="shared" ref="S2500:S2563" si="179">IFERROR(IF(Q2500&lt;&gt;"",Q2500,R2500*0.7457),"Unknown")</f>
        <v>300</v>
      </c>
      <c r="T2500" s="8"/>
      <c r="U2500" s="8"/>
      <c r="V2500" s="8"/>
      <c r="W2500" s="8"/>
      <c r="X2500" s="8"/>
      <c r="Y2500" s="10">
        <f t="shared" si="178"/>
        <v>0</v>
      </c>
      <c r="Z2500" s="10">
        <f>IFERROR(INDEX(EFs!B:B,MATCH(P2500,EFs!A:A,0))*Dataset!Y2500/1000,0)</f>
        <v>0</v>
      </c>
      <c r="AA2500">
        <v>32.694301000000003</v>
      </c>
      <c r="AB2500">
        <v>-117.168077</v>
      </c>
      <c r="AC2500">
        <v>1</v>
      </c>
      <c r="AD2500" t="s">
        <v>18394</v>
      </c>
      <c r="AE2500">
        <v>250</v>
      </c>
      <c r="AF2500" t="s">
        <v>19171</v>
      </c>
      <c r="AI2500" t="s">
        <v>18458</v>
      </c>
      <c r="AJ2500" t="s">
        <v>18390</v>
      </c>
      <c r="AK2500" t="s">
        <v>18391</v>
      </c>
      <c r="AL2500">
        <v>92118</v>
      </c>
      <c r="AM2500" t="s">
        <v>18392</v>
      </c>
      <c r="AN2500" t="s">
        <v>18397</v>
      </c>
    </row>
    <row r="2501" spans="1:40" ht="43.2" x14ac:dyDescent="0.3">
      <c r="A2501" t="s">
        <v>11988</v>
      </c>
      <c r="B2501" s="2" t="s">
        <v>15</v>
      </c>
      <c r="C2501" s="3">
        <v>41303</v>
      </c>
      <c r="D2501" t="s">
        <v>193</v>
      </c>
      <c r="E2501" t="s">
        <v>11989</v>
      </c>
      <c r="F2501" t="s">
        <v>11990</v>
      </c>
      <c r="G2501" t="s">
        <v>11991</v>
      </c>
      <c r="H2501" s="2" t="s">
        <v>431</v>
      </c>
      <c r="I2501" s="2" t="s">
        <v>53</v>
      </c>
      <c r="J2501" s="1" t="s">
        <v>11992</v>
      </c>
      <c r="K2501" s="1">
        <f t="shared" si="176"/>
        <v>0</v>
      </c>
      <c r="L2501" s="1">
        <f t="shared" si="176"/>
        <v>0</v>
      </c>
      <c r="M2501" s="1">
        <f t="shared" si="176"/>
        <v>0</v>
      </c>
      <c r="N2501" s="1">
        <f t="shared" si="175"/>
        <v>0</v>
      </c>
      <c r="O2501" s="1">
        <f t="shared" si="177"/>
        <v>0</v>
      </c>
      <c r="P2501" s="1" t="s">
        <v>18352</v>
      </c>
      <c r="Q2501" s="1" t="s">
        <v>18355</v>
      </c>
      <c r="R2501" s="1">
        <v>82</v>
      </c>
      <c r="S2501" s="9">
        <f t="shared" si="179"/>
        <v>61.147400000000005</v>
      </c>
      <c r="T2501" s="3">
        <v>44480</v>
      </c>
      <c r="U2501" s="8" t="s">
        <v>10586</v>
      </c>
      <c r="V2501" s="3">
        <v>44770</v>
      </c>
      <c r="W2501" s="8" t="s">
        <v>11993</v>
      </c>
      <c r="X2501" s="8">
        <v>23.9</v>
      </c>
      <c r="Y2501" s="10">
        <f t="shared" si="178"/>
        <v>1461.4228600000001</v>
      </c>
      <c r="Z2501" s="10">
        <f>IFERROR(INDEX(EFs!B:B,MATCH(P2501,EFs!A:A,0))*Dataset!Y2501/1000,0)</f>
        <v>0</v>
      </c>
      <c r="AA2501">
        <v>33.143371999999999</v>
      </c>
      <c r="AB2501">
        <v>-117.18144599999999</v>
      </c>
      <c r="AC2501">
        <v>1</v>
      </c>
      <c r="AD2501" t="s">
        <v>18387</v>
      </c>
      <c r="AE2501">
        <v>915</v>
      </c>
      <c r="AF2501" t="s">
        <v>19421</v>
      </c>
      <c r="AI2501" t="s">
        <v>18466</v>
      </c>
      <c r="AJ2501" t="s">
        <v>18390</v>
      </c>
      <c r="AK2501" t="s">
        <v>18391</v>
      </c>
      <c r="AL2501">
        <v>92069</v>
      </c>
      <c r="AM2501" t="s">
        <v>18392</v>
      </c>
      <c r="AN2501" t="s">
        <v>18407</v>
      </c>
    </row>
    <row r="2502" spans="1:40" ht="43.2" x14ac:dyDescent="0.3">
      <c r="A2502" t="s">
        <v>11994</v>
      </c>
      <c r="B2502" s="2" t="s">
        <v>15</v>
      </c>
      <c r="C2502" s="3">
        <v>41303</v>
      </c>
      <c r="D2502" t="s">
        <v>193</v>
      </c>
      <c r="E2502" t="s">
        <v>2733</v>
      </c>
      <c r="F2502" t="s">
        <v>11995</v>
      </c>
      <c r="G2502" t="s">
        <v>11996</v>
      </c>
      <c r="H2502" s="2" t="s">
        <v>106</v>
      </c>
      <c r="I2502" s="2" t="s">
        <v>107</v>
      </c>
      <c r="J2502" s="1" t="s">
        <v>11997</v>
      </c>
      <c r="K2502" s="1">
        <f t="shared" si="176"/>
        <v>1</v>
      </c>
      <c r="L2502" s="1">
        <f t="shared" si="176"/>
        <v>0</v>
      </c>
      <c r="M2502" s="1">
        <f t="shared" si="176"/>
        <v>0</v>
      </c>
      <c r="N2502" s="1">
        <f t="shared" si="175"/>
        <v>0</v>
      </c>
      <c r="O2502" s="1">
        <f t="shared" si="177"/>
        <v>1</v>
      </c>
      <c r="P2502" s="1" t="s">
        <v>18346</v>
      </c>
      <c r="Q2502" s="1">
        <v>355</v>
      </c>
      <c r="R2502" s="1">
        <v>550</v>
      </c>
      <c r="S2502" s="9">
        <f t="shared" si="179"/>
        <v>355</v>
      </c>
      <c r="T2502" s="8"/>
      <c r="U2502" s="8"/>
      <c r="V2502" s="8"/>
      <c r="W2502" s="8"/>
      <c r="X2502" s="8"/>
      <c r="Y2502" s="10">
        <f t="shared" si="178"/>
        <v>0</v>
      </c>
      <c r="Z2502" s="10">
        <f>IFERROR(INDEX(EFs!B:B,MATCH(P2502,EFs!A:A,0))*Dataset!Y2502/1000,0)</f>
        <v>0</v>
      </c>
      <c r="AA2502">
        <v>32.820340000000002</v>
      </c>
      <c r="AB2502">
        <v>-117.121747</v>
      </c>
      <c r="AC2502">
        <v>1</v>
      </c>
      <c r="AD2502" t="s">
        <v>18387</v>
      </c>
      <c r="AE2502">
        <v>9601</v>
      </c>
      <c r="AF2502" t="s">
        <v>19422</v>
      </c>
      <c r="AI2502" t="s">
        <v>18389</v>
      </c>
      <c r="AJ2502" t="s">
        <v>18390</v>
      </c>
      <c r="AK2502" t="s">
        <v>18391</v>
      </c>
      <c r="AL2502">
        <v>92123</v>
      </c>
      <c r="AM2502" t="s">
        <v>18392</v>
      </c>
      <c r="AN2502" t="s">
        <v>18407</v>
      </c>
    </row>
    <row r="2503" spans="1:40" ht="43.2" x14ac:dyDescent="0.3">
      <c r="A2503" t="s">
        <v>11998</v>
      </c>
      <c r="B2503" s="2" t="s">
        <v>15</v>
      </c>
      <c r="C2503" s="3">
        <v>41305</v>
      </c>
      <c r="D2503" t="s">
        <v>25</v>
      </c>
      <c r="E2503" t="s">
        <v>11999</v>
      </c>
      <c r="F2503" t="s">
        <v>12000</v>
      </c>
      <c r="G2503" t="s">
        <v>12001</v>
      </c>
      <c r="H2503" s="2" t="s">
        <v>364</v>
      </c>
      <c r="I2503" s="2" t="s">
        <v>62</v>
      </c>
      <c r="J2503" s="1" t="s">
        <v>12002</v>
      </c>
      <c r="K2503" s="1">
        <f t="shared" si="176"/>
        <v>0</v>
      </c>
      <c r="L2503" s="1">
        <f t="shared" si="176"/>
        <v>0</v>
      </c>
      <c r="M2503" s="1">
        <f t="shared" si="176"/>
        <v>0</v>
      </c>
      <c r="N2503" s="1">
        <f t="shared" si="175"/>
        <v>0</v>
      </c>
      <c r="O2503" s="1">
        <f t="shared" si="177"/>
        <v>0</v>
      </c>
      <c r="P2503" s="1" t="s">
        <v>18353</v>
      </c>
      <c r="Q2503" s="1" t="s">
        <v>18355</v>
      </c>
      <c r="R2503" s="1">
        <v>51</v>
      </c>
      <c r="S2503" s="9">
        <f t="shared" si="179"/>
        <v>38.030700000000003</v>
      </c>
      <c r="T2503" s="3">
        <v>44557</v>
      </c>
      <c r="U2503" s="8" t="s">
        <v>12003</v>
      </c>
      <c r="V2503" s="3">
        <v>44645</v>
      </c>
      <c r="W2503" s="8" t="s">
        <v>12004</v>
      </c>
      <c r="X2503" s="8">
        <v>51.7</v>
      </c>
      <c r="Y2503" s="10">
        <f t="shared" si="178"/>
        <v>1966.1871900000003</v>
      </c>
      <c r="Z2503" s="10">
        <f>IFERROR(INDEX(EFs!B:B,MATCH(P2503,EFs!A:A,0))*Dataset!Y2503/1000,0)</f>
        <v>1.5631685822139665</v>
      </c>
      <c r="AA2503">
        <v>32.783965999999999</v>
      </c>
      <c r="AB2503">
        <v>-117.029156</v>
      </c>
      <c r="AC2503">
        <v>1</v>
      </c>
      <c r="AD2503" t="s">
        <v>18387</v>
      </c>
      <c r="AE2503">
        <v>5696</v>
      </c>
      <c r="AF2503" t="s">
        <v>18488</v>
      </c>
      <c r="AI2503" t="s">
        <v>18460</v>
      </c>
      <c r="AJ2503" t="s">
        <v>18390</v>
      </c>
      <c r="AK2503" t="s">
        <v>18391</v>
      </c>
      <c r="AL2503">
        <v>91942</v>
      </c>
      <c r="AM2503" t="s">
        <v>18392</v>
      </c>
      <c r="AN2503" t="s">
        <v>18393</v>
      </c>
    </row>
    <row r="2504" spans="1:40" ht="43.2" x14ac:dyDescent="0.3">
      <c r="A2504" t="s">
        <v>12005</v>
      </c>
      <c r="B2504" s="2" t="s">
        <v>15</v>
      </c>
      <c r="C2504" s="3">
        <v>41305</v>
      </c>
      <c r="D2504" t="s">
        <v>193</v>
      </c>
      <c r="E2504" t="s">
        <v>12006</v>
      </c>
      <c r="G2504" t="s">
        <v>12007</v>
      </c>
      <c r="H2504" s="2" t="s">
        <v>283</v>
      </c>
      <c r="I2504" s="2" t="s">
        <v>46</v>
      </c>
      <c r="J2504" s="1" t="s">
        <v>12008</v>
      </c>
      <c r="K2504" s="1">
        <f t="shared" si="176"/>
        <v>1</v>
      </c>
      <c r="L2504" s="1">
        <f t="shared" si="176"/>
        <v>0</v>
      </c>
      <c r="M2504" s="1">
        <f t="shared" si="176"/>
        <v>0</v>
      </c>
      <c r="N2504" s="1">
        <f t="shared" si="175"/>
        <v>0</v>
      </c>
      <c r="O2504" s="1">
        <f t="shared" si="177"/>
        <v>1</v>
      </c>
      <c r="P2504" s="1" t="s">
        <v>18346</v>
      </c>
      <c r="Q2504" s="1">
        <v>60</v>
      </c>
      <c r="R2504" s="1">
        <v>96</v>
      </c>
      <c r="S2504" s="9">
        <f t="shared" si="179"/>
        <v>60</v>
      </c>
      <c r="T2504" s="3">
        <v>44455</v>
      </c>
      <c r="U2504" s="8" t="s">
        <v>12009</v>
      </c>
      <c r="V2504" s="3">
        <v>44455</v>
      </c>
      <c r="W2504" s="8" t="s">
        <v>12010</v>
      </c>
      <c r="X2504" s="8">
        <v>10.199999999999999</v>
      </c>
      <c r="Y2504" s="10">
        <f t="shared" si="178"/>
        <v>612</v>
      </c>
      <c r="Z2504" s="10">
        <f>IFERROR(INDEX(EFs!B:B,MATCH(P2504,EFs!A:A,0))*Dataset!Y2504/1000,0)</f>
        <v>0.555936467652</v>
      </c>
      <c r="AA2504">
        <v>32.724581000000001</v>
      </c>
      <c r="AB2504">
        <v>-117.22131299999999</v>
      </c>
      <c r="AC2504">
        <v>1</v>
      </c>
      <c r="AD2504" t="s">
        <v>18408</v>
      </c>
      <c r="AF2504" t="s">
        <v>19423</v>
      </c>
      <c r="AI2504" t="s">
        <v>18389</v>
      </c>
      <c r="AJ2504" t="s">
        <v>18390</v>
      </c>
      <c r="AK2504" t="s">
        <v>18391</v>
      </c>
      <c r="AL2504">
        <v>92147</v>
      </c>
      <c r="AM2504" t="s">
        <v>18392</v>
      </c>
      <c r="AN2504" t="s">
        <v>18397</v>
      </c>
    </row>
    <row r="2505" spans="1:40" ht="43.2" x14ac:dyDescent="0.3">
      <c r="A2505" t="s">
        <v>12011</v>
      </c>
      <c r="B2505" s="2" t="s">
        <v>15</v>
      </c>
      <c r="C2505" s="3">
        <v>41309</v>
      </c>
      <c r="D2505" t="s">
        <v>193</v>
      </c>
      <c r="E2505" t="s">
        <v>9442</v>
      </c>
      <c r="F2505" t="s">
        <v>12012</v>
      </c>
      <c r="G2505" t="s">
        <v>9444</v>
      </c>
      <c r="H2505" s="2" t="s">
        <v>781</v>
      </c>
      <c r="I2505" s="2" t="s">
        <v>782</v>
      </c>
      <c r="J2505" s="1" t="s">
        <v>12013</v>
      </c>
      <c r="K2505" s="1">
        <f t="shared" si="176"/>
        <v>1</v>
      </c>
      <c r="L2505" s="1">
        <f t="shared" si="176"/>
        <v>0</v>
      </c>
      <c r="M2505" s="1">
        <f t="shared" si="176"/>
        <v>0</v>
      </c>
      <c r="N2505" s="1">
        <f t="shared" si="175"/>
        <v>0</v>
      </c>
      <c r="O2505" s="1">
        <f t="shared" si="177"/>
        <v>1</v>
      </c>
      <c r="P2505" s="1" t="s">
        <v>18346</v>
      </c>
      <c r="Q2505" s="1">
        <v>62</v>
      </c>
      <c r="R2505" s="1">
        <v>97</v>
      </c>
      <c r="S2505" s="9">
        <f t="shared" si="179"/>
        <v>62</v>
      </c>
      <c r="T2505" s="3">
        <v>44405</v>
      </c>
      <c r="U2505" s="8" t="s">
        <v>7261</v>
      </c>
      <c r="V2505" s="3">
        <v>44405</v>
      </c>
      <c r="W2505" s="8" t="s">
        <v>11859</v>
      </c>
      <c r="X2505" s="8">
        <v>2.2999999999999998</v>
      </c>
      <c r="Y2505" s="10">
        <f t="shared" si="178"/>
        <v>142.6</v>
      </c>
      <c r="Z2505" s="10">
        <f>IFERROR(INDEX(EFs!B:B,MATCH(P2505,EFs!A:A,0))*Dataset!Y2505/1000,0)</f>
        <v>0.12953683053459999</v>
      </c>
      <c r="AA2505">
        <v>32.892879999999998</v>
      </c>
      <c r="AB2505">
        <v>-117.222967</v>
      </c>
      <c r="AC2505">
        <v>1</v>
      </c>
      <c r="AD2505" t="s">
        <v>18387</v>
      </c>
      <c r="AE2505">
        <v>10300</v>
      </c>
      <c r="AF2505" t="s">
        <v>18845</v>
      </c>
      <c r="AI2505" t="s">
        <v>18389</v>
      </c>
      <c r="AJ2505" t="s">
        <v>18390</v>
      </c>
      <c r="AK2505" t="s">
        <v>18391</v>
      </c>
      <c r="AL2505">
        <v>92121</v>
      </c>
      <c r="AM2505" t="s">
        <v>18392</v>
      </c>
      <c r="AN2505" t="s">
        <v>18393</v>
      </c>
    </row>
    <row r="2506" spans="1:40" ht="43.2" x14ac:dyDescent="0.3">
      <c r="A2506" t="s">
        <v>12014</v>
      </c>
      <c r="B2506" s="2" t="s">
        <v>15</v>
      </c>
      <c r="C2506" s="3">
        <v>41309</v>
      </c>
      <c r="D2506" t="s">
        <v>193</v>
      </c>
      <c r="E2506" t="s">
        <v>11985</v>
      </c>
      <c r="F2506" t="s">
        <v>559</v>
      </c>
      <c r="G2506" t="s">
        <v>11986</v>
      </c>
      <c r="H2506" s="2" t="s">
        <v>351</v>
      </c>
      <c r="I2506" s="2" t="s">
        <v>92</v>
      </c>
      <c r="J2506" s="1" t="s">
        <v>12015</v>
      </c>
      <c r="K2506" s="1">
        <f t="shared" si="176"/>
        <v>1</v>
      </c>
      <c r="L2506" s="1">
        <f t="shared" si="176"/>
        <v>0</v>
      </c>
      <c r="M2506" s="1">
        <f t="shared" si="176"/>
        <v>0</v>
      </c>
      <c r="N2506" s="1">
        <f t="shared" si="175"/>
        <v>0</v>
      </c>
      <c r="O2506" s="1">
        <f t="shared" si="177"/>
        <v>1</v>
      </c>
      <c r="P2506" s="1" t="s">
        <v>18346</v>
      </c>
      <c r="Q2506" s="1">
        <v>300</v>
      </c>
      <c r="R2506" s="1">
        <v>463</v>
      </c>
      <c r="S2506" s="9">
        <f t="shared" si="179"/>
        <v>300</v>
      </c>
      <c r="T2506" s="8"/>
      <c r="U2506" s="8"/>
      <c r="V2506" s="8"/>
      <c r="W2506" s="8"/>
      <c r="X2506" s="8"/>
      <c r="Y2506" s="10">
        <f t="shared" si="178"/>
        <v>0</v>
      </c>
      <c r="Z2506" s="10">
        <f>IFERROR(INDEX(EFs!B:B,MATCH(P2506,EFs!A:A,0))*Dataset!Y2506/1000,0)</f>
        <v>0</v>
      </c>
      <c r="AA2506">
        <v>32.694301000000003</v>
      </c>
      <c r="AB2506">
        <v>-117.168077</v>
      </c>
      <c r="AC2506">
        <v>1</v>
      </c>
      <c r="AD2506" t="s">
        <v>18394</v>
      </c>
      <c r="AE2506">
        <v>250</v>
      </c>
      <c r="AF2506" t="s">
        <v>19171</v>
      </c>
      <c r="AI2506" t="s">
        <v>18458</v>
      </c>
      <c r="AJ2506" t="s">
        <v>18390</v>
      </c>
      <c r="AK2506" t="s">
        <v>18391</v>
      </c>
      <c r="AL2506">
        <v>92118</v>
      </c>
      <c r="AM2506" t="s">
        <v>18392</v>
      </c>
      <c r="AN2506" t="s">
        <v>18397</v>
      </c>
    </row>
    <row r="2507" spans="1:40" ht="43.2" x14ac:dyDescent="0.3">
      <c r="A2507" t="s">
        <v>12016</v>
      </c>
      <c r="B2507" s="2" t="s">
        <v>15</v>
      </c>
      <c r="C2507" s="3">
        <v>41317</v>
      </c>
      <c r="D2507" t="s">
        <v>193</v>
      </c>
      <c r="E2507" t="s">
        <v>12017</v>
      </c>
      <c r="F2507" t="s">
        <v>12018</v>
      </c>
      <c r="G2507" t="s">
        <v>12019</v>
      </c>
      <c r="H2507" s="2" t="s">
        <v>781</v>
      </c>
      <c r="I2507" s="2" t="s">
        <v>782</v>
      </c>
      <c r="J2507" s="1" t="s">
        <v>12020</v>
      </c>
      <c r="K2507" s="1">
        <f t="shared" si="176"/>
        <v>1</v>
      </c>
      <c r="L2507" s="1">
        <f t="shared" si="176"/>
        <v>0</v>
      </c>
      <c r="M2507" s="1">
        <f t="shared" si="176"/>
        <v>0</v>
      </c>
      <c r="N2507" s="1">
        <f t="shared" si="175"/>
        <v>0</v>
      </c>
      <c r="O2507" s="1">
        <f t="shared" si="177"/>
        <v>1</v>
      </c>
      <c r="P2507" s="1" t="s">
        <v>18346</v>
      </c>
      <c r="Q2507" s="1">
        <v>2000</v>
      </c>
      <c r="R2507" s="1">
        <v>2923</v>
      </c>
      <c r="S2507" s="9">
        <f t="shared" si="179"/>
        <v>2000</v>
      </c>
      <c r="T2507" s="3">
        <v>44391</v>
      </c>
      <c r="U2507" s="8" t="s">
        <v>12021</v>
      </c>
      <c r="V2507" s="3">
        <v>44391</v>
      </c>
      <c r="W2507" s="8" t="s">
        <v>5702</v>
      </c>
      <c r="X2507" s="8">
        <v>9.1</v>
      </c>
      <c r="Y2507" s="10">
        <f t="shared" si="178"/>
        <v>18200</v>
      </c>
      <c r="Z2507" s="10">
        <f>IFERROR(INDEX(EFs!B:B,MATCH(P2507,EFs!A:A,0))*Dataset!Y2507/1000,0)</f>
        <v>16.5327511622</v>
      </c>
      <c r="AA2507">
        <v>32.892879999999998</v>
      </c>
      <c r="AB2507">
        <v>-117.222967</v>
      </c>
      <c r="AC2507">
        <v>1</v>
      </c>
      <c r="AD2507" t="s">
        <v>18387</v>
      </c>
      <c r="AE2507">
        <v>10300</v>
      </c>
      <c r="AF2507" t="s">
        <v>18845</v>
      </c>
      <c r="AG2507" t="s">
        <v>18510</v>
      </c>
      <c r="AH2507">
        <v>100</v>
      </c>
      <c r="AI2507" t="s">
        <v>18389</v>
      </c>
      <c r="AJ2507" t="s">
        <v>18390</v>
      </c>
      <c r="AK2507" t="s">
        <v>18391</v>
      </c>
      <c r="AL2507">
        <v>92121</v>
      </c>
      <c r="AM2507" t="s">
        <v>18392</v>
      </c>
      <c r="AN2507" t="s">
        <v>18393</v>
      </c>
    </row>
    <row r="2508" spans="1:40" ht="43.2" x14ac:dyDescent="0.3">
      <c r="A2508" t="s">
        <v>12022</v>
      </c>
      <c r="B2508" s="2" t="s">
        <v>15</v>
      </c>
      <c r="C2508" s="3">
        <v>41319</v>
      </c>
      <c r="D2508" t="s">
        <v>193</v>
      </c>
      <c r="E2508" t="s">
        <v>2643</v>
      </c>
      <c r="F2508" t="s">
        <v>4113</v>
      </c>
      <c r="G2508" t="s">
        <v>2644</v>
      </c>
      <c r="H2508" s="2" t="s">
        <v>1020</v>
      </c>
      <c r="I2508" s="2" t="s">
        <v>92</v>
      </c>
      <c r="J2508" s="1" t="s">
        <v>12023</v>
      </c>
      <c r="K2508" s="1">
        <f t="shared" si="176"/>
        <v>1</v>
      </c>
      <c r="L2508" s="1">
        <f t="shared" si="176"/>
        <v>0</v>
      </c>
      <c r="M2508" s="1">
        <f t="shared" si="176"/>
        <v>0</v>
      </c>
      <c r="N2508" s="1">
        <f t="shared" si="175"/>
        <v>0</v>
      </c>
      <c r="O2508" s="1">
        <f t="shared" si="177"/>
        <v>1</v>
      </c>
      <c r="P2508" s="1" t="s">
        <v>18346</v>
      </c>
      <c r="Q2508" s="1">
        <v>350</v>
      </c>
      <c r="R2508" s="1">
        <v>755</v>
      </c>
      <c r="S2508" s="9">
        <f t="shared" si="179"/>
        <v>350</v>
      </c>
      <c r="T2508" s="3">
        <v>44434</v>
      </c>
      <c r="U2508" s="8" t="s">
        <v>12024</v>
      </c>
      <c r="V2508" s="3">
        <v>44749</v>
      </c>
      <c r="W2508" s="8" t="s">
        <v>9434</v>
      </c>
      <c r="X2508" s="8">
        <v>4.4000000000000004</v>
      </c>
      <c r="Y2508" s="10">
        <f t="shared" si="178"/>
        <v>1540.0000000000002</v>
      </c>
      <c r="Z2508" s="10">
        <f>IFERROR(INDEX(EFs!B:B,MATCH(P2508,EFs!A:A,0))*Dataset!Y2508/1000,0)</f>
        <v>1.3989250983400001</v>
      </c>
      <c r="AA2508">
        <v>32.699235000000002</v>
      </c>
      <c r="AB2508">
        <v>-117.209642</v>
      </c>
      <c r="AC2508">
        <v>1</v>
      </c>
      <c r="AD2508" t="s">
        <v>18422</v>
      </c>
      <c r="AI2508" t="s">
        <v>18458</v>
      </c>
      <c r="AJ2508" t="s">
        <v>18390</v>
      </c>
      <c r="AK2508" t="s">
        <v>18391</v>
      </c>
      <c r="AL2508">
        <v>92118</v>
      </c>
      <c r="AM2508" t="s">
        <v>18392</v>
      </c>
      <c r="AN2508" t="s">
        <v>18397</v>
      </c>
    </row>
    <row r="2509" spans="1:40" ht="43.2" x14ac:dyDescent="0.3">
      <c r="A2509" t="s">
        <v>12025</v>
      </c>
      <c r="B2509" s="2" t="s">
        <v>15</v>
      </c>
      <c r="C2509" s="3">
        <v>41319</v>
      </c>
      <c r="D2509" t="s">
        <v>193</v>
      </c>
      <c r="E2509" t="s">
        <v>12026</v>
      </c>
      <c r="F2509" t="s">
        <v>12027</v>
      </c>
      <c r="G2509" t="s">
        <v>12028</v>
      </c>
      <c r="H2509" s="2" t="s">
        <v>781</v>
      </c>
      <c r="I2509" s="2" t="s">
        <v>782</v>
      </c>
      <c r="J2509" s="1" t="s">
        <v>12029</v>
      </c>
      <c r="K2509" s="1">
        <f t="shared" si="176"/>
        <v>1</v>
      </c>
      <c r="L2509" s="1">
        <f t="shared" si="176"/>
        <v>0</v>
      </c>
      <c r="M2509" s="1">
        <f t="shared" si="176"/>
        <v>0</v>
      </c>
      <c r="N2509" s="1">
        <f t="shared" si="175"/>
        <v>0</v>
      </c>
      <c r="O2509" s="1">
        <f t="shared" si="177"/>
        <v>1</v>
      </c>
      <c r="P2509" s="1" t="s">
        <v>18346</v>
      </c>
      <c r="Q2509" s="1">
        <v>300</v>
      </c>
      <c r="R2509" s="1">
        <v>480</v>
      </c>
      <c r="S2509" s="9">
        <f t="shared" si="179"/>
        <v>300</v>
      </c>
      <c r="T2509" s="3">
        <v>44547</v>
      </c>
      <c r="U2509" s="8" t="s">
        <v>10151</v>
      </c>
      <c r="V2509" s="3">
        <v>44547</v>
      </c>
      <c r="W2509" s="8" t="s">
        <v>2641</v>
      </c>
      <c r="X2509" s="8">
        <v>30.1</v>
      </c>
      <c r="Y2509" s="10">
        <f t="shared" si="178"/>
        <v>9030</v>
      </c>
      <c r="Z2509" s="10">
        <f>IFERROR(INDEX(EFs!B:B,MATCH(P2509,EFs!A:A,0))*Dataset!Y2509/1000,0)</f>
        <v>8.2027880766300001</v>
      </c>
      <c r="AA2509">
        <v>32.887452000000003</v>
      </c>
      <c r="AB2509">
        <v>-117.174772</v>
      </c>
      <c r="AC2509">
        <v>1</v>
      </c>
      <c r="AD2509" t="s">
        <v>18387</v>
      </c>
      <c r="AE2509">
        <v>9449</v>
      </c>
      <c r="AF2509" t="s">
        <v>19078</v>
      </c>
      <c r="AI2509" t="s">
        <v>18389</v>
      </c>
      <c r="AJ2509" t="s">
        <v>18390</v>
      </c>
      <c r="AK2509" t="s">
        <v>18391</v>
      </c>
      <c r="AL2509">
        <v>92121</v>
      </c>
      <c r="AM2509" t="s">
        <v>18392</v>
      </c>
      <c r="AN2509" t="s">
        <v>18393</v>
      </c>
    </row>
    <row r="2510" spans="1:40" ht="28.8" x14ac:dyDescent="0.3">
      <c r="A2510" t="s">
        <v>12030</v>
      </c>
      <c r="B2510" s="2" t="s">
        <v>15</v>
      </c>
      <c r="C2510" s="3">
        <v>41324</v>
      </c>
      <c r="D2510" t="s">
        <v>193</v>
      </c>
      <c r="E2510" t="s">
        <v>9035</v>
      </c>
      <c r="F2510" t="s">
        <v>10820</v>
      </c>
      <c r="G2510" t="s">
        <v>12031</v>
      </c>
      <c r="H2510" s="2" t="s">
        <v>4057</v>
      </c>
      <c r="I2510" s="2" t="s">
        <v>328</v>
      </c>
      <c r="J2510" s="1" t="s">
        <v>12032</v>
      </c>
      <c r="K2510" s="1">
        <f t="shared" si="176"/>
        <v>1</v>
      </c>
      <c r="L2510" s="1">
        <f t="shared" si="176"/>
        <v>0</v>
      </c>
      <c r="M2510" s="1">
        <f t="shared" si="176"/>
        <v>0</v>
      </c>
      <c r="N2510" s="1">
        <f t="shared" si="175"/>
        <v>0</v>
      </c>
      <c r="O2510" s="1">
        <f t="shared" si="177"/>
        <v>1</v>
      </c>
      <c r="P2510" s="1" t="s">
        <v>18346</v>
      </c>
      <c r="Q2510" s="1" t="s">
        <v>18355</v>
      </c>
      <c r="R2510" s="1">
        <v>2346</v>
      </c>
      <c r="S2510" s="9">
        <f t="shared" si="179"/>
        <v>1749.4122</v>
      </c>
      <c r="T2510" s="3">
        <v>44561</v>
      </c>
      <c r="U2510" s="8" t="s">
        <v>734</v>
      </c>
      <c r="V2510" s="3">
        <v>44682</v>
      </c>
      <c r="W2510" s="8" t="s">
        <v>12033</v>
      </c>
      <c r="X2510" s="8">
        <v>63.5</v>
      </c>
      <c r="Y2510" s="10">
        <f t="shared" si="178"/>
        <v>111087.6747</v>
      </c>
      <c r="Z2510" s="10">
        <f>IFERROR(INDEX(EFs!B:B,MATCH(P2510,EFs!A:A,0))*Dataset!Y2510/1000,0)</f>
        <v>100.91125730783081</v>
      </c>
      <c r="AA2510">
        <v>32.687035000000002</v>
      </c>
      <c r="AB2510">
        <v>-116.293511</v>
      </c>
      <c r="AC2510">
        <v>1</v>
      </c>
      <c r="AD2510" t="s">
        <v>18394</v>
      </c>
      <c r="AE2510">
        <v>2463</v>
      </c>
      <c r="AF2510" t="s">
        <v>18853</v>
      </c>
      <c r="AI2510" t="s">
        <v>18854</v>
      </c>
      <c r="AJ2510" t="s">
        <v>18390</v>
      </c>
      <c r="AK2510" t="s">
        <v>18391</v>
      </c>
      <c r="AL2510">
        <v>91905</v>
      </c>
      <c r="AM2510" t="s">
        <v>18392</v>
      </c>
      <c r="AN2510" t="s">
        <v>18397</v>
      </c>
    </row>
    <row r="2511" spans="1:40" ht="43.2" x14ac:dyDescent="0.3">
      <c r="A2511" t="s">
        <v>12034</v>
      </c>
      <c r="B2511" s="2" t="s">
        <v>15</v>
      </c>
      <c r="C2511" s="3">
        <v>41326</v>
      </c>
      <c r="D2511" t="s">
        <v>193</v>
      </c>
      <c r="E2511" t="s">
        <v>7068</v>
      </c>
      <c r="F2511" t="s">
        <v>50</v>
      </c>
      <c r="G2511" t="s">
        <v>7069</v>
      </c>
      <c r="H2511" s="2" t="s">
        <v>283</v>
      </c>
      <c r="I2511" s="2" t="s">
        <v>46</v>
      </c>
      <c r="J2511" s="1" t="s">
        <v>12035</v>
      </c>
      <c r="K2511" s="1">
        <f t="shared" si="176"/>
        <v>1</v>
      </c>
      <c r="L2511" s="1">
        <f t="shared" si="176"/>
        <v>0</v>
      </c>
      <c r="M2511" s="1">
        <f t="shared" si="176"/>
        <v>0</v>
      </c>
      <c r="N2511" s="1">
        <f t="shared" si="175"/>
        <v>0</v>
      </c>
      <c r="O2511" s="1">
        <f t="shared" si="177"/>
        <v>1</v>
      </c>
      <c r="P2511" s="1" t="s">
        <v>18346</v>
      </c>
      <c r="Q2511" s="1">
        <v>150</v>
      </c>
      <c r="R2511" s="1">
        <v>324</v>
      </c>
      <c r="S2511" s="9">
        <f t="shared" si="179"/>
        <v>150</v>
      </c>
      <c r="T2511" s="3">
        <v>44364</v>
      </c>
      <c r="U2511" s="8" t="s">
        <v>12036</v>
      </c>
      <c r="V2511" s="3">
        <v>44364</v>
      </c>
      <c r="W2511" s="8" t="s">
        <v>12037</v>
      </c>
      <c r="X2511" s="8">
        <v>5</v>
      </c>
      <c r="Y2511" s="10">
        <f t="shared" si="178"/>
        <v>750</v>
      </c>
      <c r="Z2511" s="10">
        <f>IFERROR(INDEX(EFs!B:B,MATCH(P2511,EFs!A:A,0))*Dataset!Y2511/1000,0)</f>
        <v>0.68129469074999993</v>
      </c>
      <c r="AA2511">
        <v>32.724102999999999</v>
      </c>
      <c r="AB2511">
        <v>-117.170912</v>
      </c>
      <c r="AC2511">
        <v>0.5</v>
      </c>
      <c r="AD2511" t="s">
        <v>18422</v>
      </c>
      <c r="AI2511" t="s">
        <v>18389</v>
      </c>
      <c r="AJ2511" t="s">
        <v>18390</v>
      </c>
      <c r="AK2511" t="s">
        <v>18391</v>
      </c>
      <c r="AL2511">
        <v>92101</v>
      </c>
      <c r="AM2511" t="s">
        <v>18392</v>
      </c>
      <c r="AN2511" t="s">
        <v>18397</v>
      </c>
    </row>
    <row r="2512" spans="1:40" ht="43.2" x14ac:dyDescent="0.3">
      <c r="A2512" t="s">
        <v>12038</v>
      </c>
      <c r="B2512" s="2" t="s">
        <v>15</v>
      </c>
      <c r="C2512" s="3">
        <v>41326</v>
      </c>
      <c r="D2512" t="s">
        <v>193</v>
      </c>
      <c r="E2512" t="s">
        <v>12039</v>
      </c>
      <c r="F2512" t="s">
        <v>12040</v>
      </c>
      <c r="G2512" t="s">
        <v>12041</v>
      </c>
      <c r="H2512" s="2" t="s">
        <v>19</v>
      </c>
      <c r="I2512" s="2" t="s">
        <v>20</v>
      </c>
      <c r="J2512" s="1" t="s">
        <v>12042</v>
      </c>
      <c r="K2512" s="1">
        <f t="shared" si="176"/>
        <v>1</v>
      </c>
      <c r="L2512" s="1">
        <f t="shared" si="176"/>
        <v>0</v>
      </c>
      <c r="M2512" s="1">
        <f t="shared" si="176"/>
        <v>0</v>
      </c>
      <c r="N2512" s="1">
        <f t="shared" si="175"/>
        <v>0</v>
      </c>
      <c r="O2512" s="1">
        <f t="shared" si="177"/>
        <v>1</v>
      </c>
      <c r="P2512" s="1" t="s">
        <v>18346</v>
      </c>
      <c r="Q2512" s="1">
        <v>81</v>
      </c>
      <c r="R2512" s="1">
        <v>133</v>
      </c>
      <c r="S2512" s="9">
        <f t="shared" si="179"/>
        <v>81</v>
      </c>
      <c r="T2512" s="3">
        <v>44456</v>
      </c>
      <c r="U2512" s="8" t="s">
        <v>1888</v>
      </c>
      <c r="V2512" s="3">
        <v>44712</v>
      </c>
      <c r="W2512" s="8" t="s">
        <v>12043</v>
      </c>
      <c r="X2512" s="8">
        <v>17.7</v>
      </c>
      <c r="Y2512" s="10">
        <f t="shared" si="178"/>
        <v>1433.7</v>
      </c>
      <c r="Z2512" s="10">
        <f>IFERROR(INDEX(EFs!B:B,MATCH(P2512,EFs!A:A,0))*Dataset!Y2512/1000,0)</f>
        <v>1.3023629308377001</v>
      </c>
      <c r="AA2512">
        <v>32.742074000000002</v>
      </c>
      <c r="AB2512">
        <v>-117.183981</v>
      </c>
      <c r="AC2512">
        <v>0.7</v>
      </c>
      <c r="AD2512" t="s">
        <v>18429</v>
      </c>
      <c r="AE2512">
        <v>2150</v>
      </c>
      <c r="AF2512" t="s">
        <v>19391</v>
      </c>
      <c r="AI2512" t="s">
        <v>18389</v>
      </c>
      <c r="AJ2512" t="s">
        <v>18390</v>
      </c>
      <c r="AK2512" t="s">
        <v>18391</v>
      </c>
      <c r="AL2512">
        <v>92110</v>
      </c>
      <c r="AM2512" t="s">
        <v>18392</v>
      </c>
      <c r="AN2512" t="s">
        <v>18393</v>
      </c>
    </row>
    <row r="2513" spans="1:40" ht="28.8" x14ac:dyDescent="0.3">
      <c r="A2513" t="s">
        <v>12044</v>
      </c>
      <c r="B2513" s="2" t="s">
        <v>15</v>
      </c>
      <c r="C2513" s="3">
        <v>41331</v>
      </c>
      <c r="D2513" t="s">
        <v>193</v>
      </c>
      <c r="E2513" t="s">
        <v>11981</v>
      </c>
      <c r="F2513" t="s">
        <v>161</v>
      </c>
      <c r="G2513" t="s">
        <v>12045</v>
      </c>
      <c r="H2513" s="2" t="s">
        <v>163</v>
      </c>
      <c r="I2513" s="2" t="s">
        <v>164</v>
      </c>
      <c r="J2513" s="1" t="s">
        <v>12046</v>
      </c>
      <c r="K2513" s="1">
        <f t="shared" si="176"/>
        <v>1</v>
      </c>
      <c r="L2513" s="1">
        <f t="shared" si="176"/>
        <v>0</v>
      </c>
      <c r="M2513" s="1">
        <f t="shared" si="176"/>
        <v>0</v>
      </c>
      <c r="N2513" s="1">
        <f t="shared" si="175"/>
        <v>0</v>
      </c>
      <c r="O2513" s="1">
        <f t="shared" si="177"/>
        <v>1</v>
      </c>
      <c r="P2513" s="1" t="s">
        <v>18346</v>
      </c>
      <c r="Q2513" s="1" t="s">
        <v>18355</v>
      </c>
      <c r="R2513" s="1">
        <v>1881</v>
      </c>
      <c r="S2513" s="9">
        <f t="shared" si="179"/>
        <v>1402.6617000000001</v>
      </c>
      <c r="T2513" s="8"/>
      <c r="U2513" s="8"/>
      <c r="V2513" s="8"/>
      <c r="W2513" s="8"/>
      <c r="X2513" s="8"/>
      <c r="Y2513" s="10">
        <f t="shared" si="178"/>
        <v>0</v>
      </c>
      <c r="Z2513" s="10">
        <f>IFERROR(INDEX(EFs!B:B,MATCH(P2513,EFs!A:A,0))*Dataset!Y2513/1000,0)</f>
        <v>0</v>
      </c>
      <c r="AA2513">
        <v>33.387723000000001</v>
      </c>
      <c r="AB2513">
        <v>-117.44475799999999</v>
      </c>
      <c r="AC2513">
        <v>0.5</v>
      </c>
      <c r="AD2513" t="s">
        <v>18422</v>
      </c>
      <c r="AI2513" t="s">
        <v>18423</v>
      </c>
      <c r="AJ2513" t="s">
        <v>18390</v>
      </c>
      <c r="AK2513" t="s">
        <v>18391</v>
      </c>
      <c r="AL2513">
        <v>92055</v>
      </c>
      <c r="AM2513" t="s">
        <v>18392</v>
      </c>
      <c r="AN2513" t="s">
        <v>18397</v>
      </c>
    </row>
    <row r="2514" spans="1:40" ht="43.2" x14ac:dyDescent="0.3">
      <c r="A2514" t="s">
        <v>12047</v>
      </c>
      <c r="B2514" s="2" t="s">
        <v>15</v>
      </c>
      <c r="C2514" s="3">
        <v>41332</v>
      </c>
      <c r="D2514" t="s">
        <v>193</v>
      </c>
      <c r="E2514" t="s">
        <v>2822</v>
      </c>
      <c r="G2514" t="s">
        <v>2823</v>
      </c>
      <c r="H2514" s="2" t="s">
        <v>2824</v>
      </c>
      <c r="I2514" s="2" t="s">
        <v>46</v>
      </c>
      <c r="J2514" s="1" t="s">
        <v>12048</v>
      </c>
      <c r="K2514" s="1">
        <f t="shared" si="176"/>
        <v>1</v>
      </c>
      <c r="L2514" s="1">
        <f t="shared" si="176"/>
        <v>0</v>
      </c>
      <c r="M2514" s="1">
        <f t="shared" si="176"/>
        <v>0</v>
      </c>
      <c r="N2514" s="1">
        <f t="shared" si="175"/>
        <v>0</v>
      </c>
      <c r="O2514" s="1">
        <f t="shared" si="177"/>
        <v>1</v>
      </c>
      <c r="P2514" s="1" t="s">
        <v>18346</v>
      </c>
      <c r="Q2514" s="1" t="s">
        <v>18355</v>
      </c>
      <c r="R2514" s="1">
        <v>923</v>
      </c>
      <c r="S2514" s="9">
        <f t="shared" si="179"/>
        <v>688.28110000000004</v>
      </c>
      <c r="T2514" s="3">
        <v>44749</v>
      </c>
      <c r="U2514" s="8" t="s">
        <v>12049</v>
      </c>
      <c r="V2514" s="3">
        <v>44749</v>
      </c>
      <c r="W2514" s="8" t="s">
        <v>7669</v>
      </c>
      <c r="X2514" s="8">
        <v>1.2</v>
      </c>
      <c r="Y2514" s="10">
        <f t="shared" si="178"/>
        <v>825.93732</v>
      </c>
      <c r="Z2514" s="10">
        <f>IFERROR(INDEX(EFs!B:B,MATCH(P2514,EFs!A:A,0))*Dataset!Y2514/1000,0)</f>
        <v>0.75027561467771176</v>
      </c>
      <c r="AA2514">
        <v>32.724037000000003</v>
      </c>
      <c r="AB2514">
        <v>-117.247873</v>
      </c>
      <c r="AC2514">
        <v>0.7</v>
      </c>
      <c r="AD2514" t="s">
        <v>18408</v>
      </c>
      <c r="AF2514" t="s">
        <v>18732</v>
      </c>
      <c r="AI2514" t="s">
        <v>18389</v>
      </c>
      <c r="AJ2514" t="s">
        <v>18390</v>
      </c>
      <c r="AK2514" t="s">
        <v>18391</v>
      </c>
      <c r="AL2514">
        <v>92107</v>
      </c>
      <c r="AM2514" t="s">
        <v>18392</v>
      </c>
      <c r="AN2514" t="s">
        <v>18397</v>
      </c>
    </row>
    <row r="2515" spans="1:40" ht="28.8" x14ac:dyDescent="0.3">
      <c r="A2515" t="s">
        <v>12050</v>
      </c>
      <c r="B2515" s="2" t="s">
        <v>15</v>
      </c>
      <c r="C2515" s="3">
        <v>41337</v>
      </c>
      <c r="D2515" t="s">
        <v>193</v>
      </c>
      <c r="E2515" t="s">
        <v>1186</v>
      </c>
      <c r="F2515" t="s">
        <v>1187</v>
      </c>
      <c r="G2515" t="s">
        <v>190</v>
      </c>
      <c r="H2515" s="2" t="s">
        <v>163</v>
      </c>
      <c r="I2515" s="2" t="s">
        <v>164</v>
      </c>
      <c r="J2515" s="1" t="s">
        <v>12051</v>
      </c>
      <c r="K2515" s="1">
        <f t="shared" si="176"/>
        <v>1</v>
      </c>
      <c r="L2515" s="1">
        <f t="shared" si="176"/>
        <v>0</v>
      </c>
      <c r="M2515" s="1">
        <f t="shared" si="176"/>
        <v>0</v>
      </c>
      <c r="N2515" s="1">
        <f t="shared" si="175"/>
        <v>0</v>
      </c>
      <c r="O2515" s="1">
        <f t="shared" si="177"/>
        <v>1</v>
      </c>
      <c r="P2515" s="1" t="s">
        <v>18346</v>
      </c>
      <c r="Q2515" s="1" t="s">
        <v>18355</v>
      </c>
      <c r="R2515" s="1">
        <v>80</v>
      </c>
      <c r="S2515" s="9">
        <f t="shared" si="179"/>
        <v>59.656000000000006</v>
      </c>
      <c r="T2515" s="3">
        <v>44370</v>
      </c>
      <c r="U2515" s="8" t="s">
        <v>208</v>
      </c>
      <c r="V2515" s="3">
        <v>44370</v>
      </c>
      <c r="W2515" s="8" t="s">
        <v>12052</v>
      </c>
      <c r="X2515" s="8">
        <v>2.2999999999999998</v>
      </c>
      <c r="Y2515" s="10">
        <f t="shared" si="178"/>
        <v>137.2088</v>
      </c>
      <c r="Z2515" s="10">
        <f>IFERROR(INDEX(EFs!B:B,MATCH(P2515,EFs!A:A,0))*Dataset!Y2515/1000,0)</f>
        <v>0.1246395026189048</v>
      </c>
      <c r="AA2515">
        <v>33.387723000000001</v>
      </c>
      <c r="AB2515">
        <v>-117.44475799999999</v>
      </c>
      <c r="AC2515">
        <v>1</v>
      </c>
      <c r="AD2515" t="s">
        <v>18422</v>
      </c>
      <c r="AI2515" t="s">
        <v>18423</v>
      </c>
      <c r="AJ2515" t="s">
        <v>18390</v>
      </c>
      <c r="AK2515" t="s">
        <v>18391</v>
      </c>
      <c r="AL2515">
        <v>92055</v>
      </c>
      <c r="AM2515" t="s">
        <v>18392</v>
      </c>
      <c r="AN2515" t="s">
        <v>18397</v>
      </c>
    </row>
    <row r="2516" spans="1:40" ht="28.8" x14ac:dyDescent="0.3">
      <c r="A2516" t="s">
        <v>12053</v>
      </c>
      <c r="B2516" s="2" t="s">
        <v>15</v>
      </c>
      <c r="C2516" s="3">
        <v>41337</v>
      </c>
      <c r="D2516" t="s">
        <v>193</v>
      </c>
      <c r="E2516" t="s">
        <v>1186</v>
      </c>
      <c r="F2516" t="s">
        <v>1187</v>
      </c>
      <c r="G2516" t="s">
        <v>190</v>
      </c>
      <c r="H2516" s="2" t="s">
        <v>163</v>
      </c>
      <c r="I2516" s="2" t="s">
        <v>164</v>
      </c>
      <c r="J2516" s="1" t="s">
        <v>12054</v>
      </c>
      <c r="K2516" s="1">
        <f t="shared" si="176"/>
        <v>1</v>
      </c>
      <c r="L2516" s="1">
        <f t="shared" si="176"/>
        <v>0</v>
      </c>
      <c r="M2516" s="1">
        <f t="shared" si="176"/>
        <v>0</v>
      </c>
      <c r="N2516" s="1">
        <f t="shared" si="175"/>
        <v>0</v>
      </c>
      <c r="O2516" s="1">
        <f t="shared" si="177"/>
        <v>1</v>
      </c>
      <c r="P2516" s="1" t="s">
        <v>18346</v>
      </c>
      <c r="Q2516" s="1" t="s">
        <v>18355</v>
      </c>
      <c r="R2516" s="1">
        <v>80</v>
      </c>
      <c r="S2516" s="9">
        <f t="shared" si="179"/>
        <v>59.656000000000006</v>
      </c>
      <c r="T2516" s="3">
        <v>44370</v>
      </c>
      <c r="U2516" s="8" t="s">
        <v>12055</v>
      </c>
      <c r="V2516" s="3">
        <v>44370</v>
      </c>
      <c r="W2516" s="8" t="s">
        <v>12056</v>
      </c>
      <c r="X2516" s="8">
        <v>1.9</v>
      </c>
      <c r="Y2516" s="10">
        <f t="shared" si="178"/>
        <v>113.3464</v>
      </c>
      <c r="Z2516" s="10">
        <f>IFERROR(INDEX(EFs!B:B,MATCH(P2516,EFs!A:A,0))*Dataset!Y2516/1000,0)</f>
        <v>0.1029630673808344</v>
      </c>
      <c r="AA2516">
        <v>33.387723000000001</v>
      </c>
      <c r="AB2516">
        <v>-117.44475799999999</v>
      </c>
      <c r="AC2516">
        <v>1</v>
      </c>
      <c r="AD2516" t="s">
        <v>18422</v>
      </c>
      <c r="AI2516" t="s">
        <v>18423</v>
      </c>
      <c r="AJ2516" t="s">
        <v>18390</v>
      </c>
      <c r="AK2516" t="s">
        <v>18391</v>
      </c>
      <c r="AL2516">
        <v>92055</v>
      </c>
      <c r="AM2516" t="s">
        <v>18392</v>
      </c>
      <c r="AN2516" t="s">
        <v>18397</v>
      </c>
    </row>
    <row r="2517" spans="1:40" ht="43.2" x14ac:dyDescent="0.3">
      <c r="A2517" t="s">
        <v>12057</v>
      </c>
      <c r="B2517" s="2" t="s">
        <v>15</v>
      </c>
      <c r="C2517" s="3">
        <v>41339</v>
      </c>
      <c r="D2517" t="s">
        <v>193</v>
      </c>
      <c r="E2517" t="s">
        <v>12058</v>
      </c>
      <c r="F2517" t="s">
        <v>12059</v>
      </c>
      <c r="G2517" t="s">
        <v>12060</v>
      </c>
      <c r="H2517" s="2" t="s">
        <v>781</v>
      </c>
      <c r="I2517" s="2" t="s">
        <v>782</v>
      </c>
      <c r="J2517" s="1" t="s">
        <v>12061</v>
      </c>
      <c r="K2517" s="1">
        <f t="shared" si="176"/>
        <v>1</v>
      </c>
      <c r="L2517" s="1">
        <f t="shared" si="176"/>
        <v>0</v>
      </c>
      <c r="M2517" s="1">
        <f t="shared" si="176"/>
        <v>0</v>
      </c>
      <c r="N2517" s="1">
        <f t="shared" si="175"/>
        <v>0</v>
      </c>
      <c r="O2517" s="1">
        <f t="shared" si="177"/>
        <v>1</v>
      </c>
      <c r="P2517" s="1" t="s">
        <v>18346</v>
      </c>
      <c r="Q2517" s="1">
        <v>400</v>
      </c>
      <c r="R2517" s="1">
        <v>635</v>
      </c>
      <c r="S2517" s="9">
        <f t="shared" si="179"/>
        <v>400</v>
      </c>
      <c r="T2517" s="3">
        <v>44441</v>
      </c>
      <c r="U2517" s="8" t="s">
        <v>7861</v>
      </c>
      <c r="V2517" s="3">
        <v>44441</v>
      </c>
      <c r="W2517" s="8" t="s">
        <v>12062</v>
      </c>
      <c r="X2517" s="8">
        <v>19.100000000000001</v>
      </c>
      <c r="Y2517" s="10">
        <f t="shared" si="178"/>
        <v>7640.0000000000009</v>
      </c>
      <c r="Z2517" s="10">
        <f>IFERROR(INDEX(EFs!B:B,MATCH(P2517,EFs!A:A,0))*Dataset!Y2517/1000,0)</f>
        <v>6.9401219164400008</v>
      </c>
      <c r="AA2517">
        <v>32.884293999999997</v>
      </c>
      <c r="AB2517">
        <v>-117.173404</v>
      </c>
      <c r="AC2517">
        <v>1</v>
      </c>
      <c r="AD2517" t="s">
        <v>18387</v>
      </c>
      <c r="AE2517">
        <v>8870</v>
      </c>
      <c r="AF2517" t="s">
        <v>19424</v>
      </c>
      <c r="AI2517" t="s">
        <v>18389</v>
      </c>
      <c r="AJ2517" t="s">
        <v>18390</v>
      </c>
      <c r="AK2517" t="s">
        <v>18391</v>
      </c>
      <c r="AL2517">
        <v>92121</v>
      </c>
      <c r="AM2517" t="s">
        <v>18392</v>
      </c>
      <c r="AN2517" t="s">
        <v>18407</v>
      </c>
    </row>
    <row r="2518" spans="1:40" ht="57.6" x14ac:dyDescent="0.3">
      <c r="A2518" t="s">
        <v>12063</v>
      </c>
      <c r="B2518" s="2" t="s">
        <v>15</v>
      </c>
      <c r="C2518" s="3">
        <v>41341</v>
      </c>
      <c r="D2518" t="s">
        <v>193</v>
      </c>
      <c r="E2518" t="s">
        <v>4017</v>
      </c>
      <c r="F2518" t="s">
        <v>12064</v>
      </c>
      <c r="G2518" t="s">
        <v>12065</v>
      </c>
      <c r="H2518" s="2" t="s">
        <v>351</v>
      </c>
      <c r="I2518" s="2" t="s">
        <v>92</v>
      </c>
      <c r="J2518" s="1" t="s">
        <v>12066</v>
      </c>
      <c r="K2518" s="1">
        <f t="shared" si="176"/>
        <v>1</v>
      </c>
      <c r="L2518" s="1">
        <f t="shared" si="176"/>
        <v>0</v>
      </c>
      <c r="M2518" s="1">
        <f t="shared" si="176"/>
        <v>0</v>
      </c>
      <c r="N2518" s="1">
        <f t="shared" si="175"/>
        <v>0</v>
      </c>
      <c r="O2518" s="1">
        <f t="shared" si="177"/>
        <v>1</v>
      </c>
      <c r="P2518" s="1" t="s">
        <v>18346</v>
      </c>
      <c r="Q2518" s="1">
        <v>80</v>
      </c>
      <c r="R2518" s="1">
        <v>315</v>
      </c>
      <c r="S2518" s="9">
        <f t="shared" si="179"/>
        <v>80</v>
      </c>
      <c r="T2518" s="3">
        <v>44322</v>
      </c>
      <c r="U2518" s="8" t="s">
        <v>9192</v>
      </c>
      <c r="V2518" s="3">
        <v>44322</v>
      </c>
      <c r="W2518" s="8" t="s">
        <v>12067</v>
      </c>
      <c r="X2518" s="8">
        <v>3.3</v>
      </c>
      <c r="Y2518" s="10">
        <f t="shared" si="178"/>
        <v>264</v>
      </c>
      <c r="Z2518" s="10">
        <f>IFERROR(INDEX(EFs!B:B,MATCH(P2518,EFs!A:A,0))*Dataset!Y2518/1000,0)</f>
        <v>0.23981573114400001</v>
      </c>
      <c r="AA2518">
        <v>32.697932999999999</v>
      </c>
      <c r="AB2518">
        <v>-117.170027</v>
      </c>
      <c r="AC2518">
        <v>1</v>
      </c>
      <c r="AD2518" t="s">
        <v>18394</v>
      </c>
      <c r="AE2518">
        <v>101</v>
      </c>
      <c r="AF2518" t="s">
        <v>19425</v>
      </c>
      <c r="AI2518" t="s">
        <v>18458</v>
      </c>
      <c r="AJ2518" t="s">
        <v>18390</v>
      </c>
      <c r="AK2518" t="s">
        <v>18391</v>
      </c>
      <c r="AL2518">
        <v>92118</v>
      </c>
      <c r="AM2518" t="s">
        <v>18392</v>
      </c>
      <c r="AN2518" t="s">
        <v>18397</v>
      </c>
    </row>
    <row r="2519" spans="1:40" ht="28.8" x14ac:dyDescent="0.3">
      <c r="A2519" t="s">
        <v>12068</v>
      </c>
      <c r="B2519" s="2" t="s">
        <v>15</v>
      </c>
      <c r="C2519" s="3">
        <v>41348</v>
      </c>
      <c r="D2519" t="s">
        <v>193</v>
      </c>
      <c r="E2519" t="s">
        <v>999</v>
      </c>
      <c r="F2519" t="s">
        <v>1000</v>
      </c>
      <c r="G2519" t="s">
        <v>1001</v>
      </c>
      <c r="H2519" s="2" t="s">
        <v>694</v>
      </c>
      <c r="I2519" s="2" t="s">
        <v>98</v>
      </c>
      <c r="J2519" s="1" t="s">
        <v>12069</v>
      </c>
      <c r="K2519" s="1">
        <f t="shared" si="176"/>
        <v>1</v>
      </c>
      <c r="L2519" s="1">
        <f t="shared" si="176"/>
        <v>0</v>
      </c>
      <c r="M2519" s="1">
        <f t="shared" si="176"/>
        <v>0</v>
      </c>
      <c r="N2519" s="1">
        <f t="shared" si="175"/>
        <v>0</v>
      </c>
      <c r="O2519" s="1">
        <f t="shared" si="177"/>
        <v>1</v>
      </c>
      <c r="P2519" s="1" t="s">
        <v>18346</v>
      </c>
      <c r="Q2519" s="1" t="s">
        <v>18355</v>
      </c>
      <c r="R2519" s="1">
        <v>398</v>
      </c>
      <c r="S2519" s="9">
        <f t="shared" si="179"/>
        <v>296.78860000000003</v>
      </c>
      <c r="T2519" s="8"/>
      <c r="U2519" s="8"/>
      <c r="V2519" s="8"/>
      <c r="W2519" s="8"/>
      <c r="X2519" s="8"/>
      <c r="Y2519" s="10">
        <f t="shared" si="178"/>
        <v>0</v>
      </c>
      <c r="Z2519" s="10">
        <f>IFERROR(INDEX(EFs!B:B,MATCH(P2519,EFs!A:A,0))*Dataset!Y2519/1000,0)</f>
        <v>0</v>
      </c>
      <c r="AA2519">
        <v>33.136539999999997</v>
      </c>
      <c r="AB2519">
        <v>-117.269908</v>
      </c>
      <c r="AC2519">
        <v>1</v>
      </c>
      <c r="AD2519" t="s">
        <v>18394</v>
      </c>
      <c r="AE2519">
        <v>2470</v>
      </c>
      <c r="AF2519" t="s">
        <v>18545</v>
      </c>
      <c r="AI2519" t="s">
        <v>18509</v>
      </c>
      <c r="AJ2519" t="s">
        <v>18390</v>
      </c>
      <c r="AK2519" t="s">
        <v>18391</v>
      </c>
      <c r="AL2519">
        <v>92010</v>
      </c>
      <c r="AM2519" t="s">
        <v>18392</v>
      </c>
      <c r="AN2519" t="s">
        <v>18397</v>
      </c>
    </row>
    <row r="2520" spans="1:40" ht="43.2" x14ac:dyDescent="0.3">
      <c r="A2520" t="s">
        <v>12070</v>
      </c>
      <c r="B2520" s="2" t="s">
        <v>15</v>
      </c>
      <c r="C2520" s="3">
        <v>41348</v>
      </c>
      <c r="D2520" t="s">
        <v>193</v>
      </c>
      <c r="E2520" t="s">
        <v>12071</v>
      </c>
      <c r="G2520" t="s">
        <v>12072</v>
      </c>
      <c r="H2520" s="2" t="s">
        <v>106</v>
      </c>
      <c r="I2520" s="2" t="s">
        <v>107</v>
      </c>
      <c r="J2520" s="1" t="s">
        <v>12073</v>
      </c>
      <c r="K2520" s="1">
        <f t="shared" si="176"/>
        <v>1</v>
      </c>
      <c r="L2520" s="1">
        <f t="shared" si="176"/>
        <v>0</v>
      </c>
      <c r="M2520" s="1">
        <f t="shared" si="176"/>
        <v>0</v>
      </c>
      <c r="N2520" s="1">
        <f t="shared" si="175"/>
        <v>0</v>
      </c>
      <c r="O2520" s="1">
        <f t="shared" si="177"/>
        <v>1</v>
      </c>
      <c r="P2520" s="1" t="s">
        <v>18346</v>
      </c>
      <c r="Q2520" s="1">
        <v>500</v>
      </c>
      <c r="R2520" s="1">
        <v>755</v>
      </c>
      <c r="S2520" s="9">
        <f t="shared" si="179"/>
        <v>500</v>
      </c>
      <c r="T2520" s="3">
        <v>44441</v>
      </c>
      <c r="U2520" s="8" t="s">
        <v>1484</v>
      </c>
      <c r="V2520" s="3">
        <v>44441</v>
      </c>
      <c r="W2520" s="8" t="s">
        <v>6631</v>
      </c>
      <c r="X2520" s="8">
        <v>13.5</v>
      </c>
      <c r="Y2520" s="10">
        <f t="shared" si="178"/>
        <v>6750</v>
      </c>
      <c r="Z2520" s="10">
        <f>IFERROR(INDEX(EFs!B:B,MATCH(P2520,EFs!A:A,0))*Dataset!Y2520/1000,0)</f>
        <v>6.1316522167500001</v>
      </c>
      <c r="AA2520">
        <v>32.795682999999997</v>
      </c>
      <c r="AB2520">
        <v>-117.15524000000001</v>
      </c>
      <c r="AC2520">
        <v>1</v>
      </c>
      <c r="AD2520" t="s">
        <v>18387</v>
      </c>
      <c r="AE2520">
        <v>7850</v>
      </c>
      <c r="AF2520" t="s">
        <v>19426</v>
      </c>
      <c r="AI2520" t="s">
        <v>18389</v>
      </c>
      <c r="AJ2520" t="s">
        <v>18390</v>
      </c>
      <c r="AK2520" t="s">
        <v>18391</v>
      </c>
      <c r="AL2520">
        <v>92123</v>
      </c>
      <c r="AM2520" t="s">
        <v>18392</v>
      </c>
      <c r="AN2520" t="s">
        <v>18393</v>
      </c>
    </row>
    <row r="2521" spans="1:40" ht="57.6" x14ac:dyDescent="0.3">
      <c r="A2521" t="s">
        <v>12074</v>
      </c>
      <c r="B2521" s="2" t="s">
        <v>15</v>
      </c>
      <c r="C2521" s="3">
        <v>41358</v>
      </c>
      <c r="D2521" t="s">
        <v>193</v>
      </c>
      <c r="E2521" t="s">
        <v>12075</v>
      </c>
      <c r="F2521" t="s">
        <v>12076</v>
      </c>
      <c r="G2521" t="s">
        <v>12077</v>
      </c>
      <c r="H2521" s="2" t="s">
        <v>781</v>
      </c>
      <c r="I2521" s="2" t="s">
        <v>782</v>
      </c>
      <c r="J2521" s="1" t="s">
        <v>12078</v>
      </c>
      <c r="K2521" s="1">
        <f t="shared" si="176"/>
        <v>1</v>
      </c>
      <c r="L2521" s="1">
        <f t="shared" si="176"/>
        <v>0</v>
      </c>
      <c r="M2521" s="1">
        <f t="shared" si="176"/>
        <v>0</v>
      </c>
      <c r="N2521" s="1">
        <f t="shared" si="175"/>
        <v>0</v>
      </c>
      <c r="O2521" s="1">
        <f t="shared" si="177"/>
        <v>1</v>
      </c>
      <c r="P2521" s="1" t="s">
        <v>18346</v>
      </c>
      <c r="Q2521" s="1">
        <v>750</v>
      </c>
      <c r="R2521" s="1">
        <v>1120</v>
      </c>
      <c r="S2521" s="9">
        <f t="shared" si="179"/>
        <v>750</v>
      </c>
      <c r="T2521" s="3">
        <v>44546</v>
      </c>
      <c r="U2521" s="8" t="s">
        <v>2307</v>
      </c>
      <c r="V2521" s="3">
        <v>44546</v>
      </c>
      <c r="W2521" s="8" t="s">
        <v>12079</v>
      </c>
      <c r="X2521" s="8">
        <v>7</v>
      </c>
      <c r="Y2521" s="10">
        <f t="shared" si="178"/>
        <v>5250</v>
      </c>
      <c r="Z2521" s="10">
        <f>IFERROR(INDEX(EFs!B:B,MATCH(P2521,EFs!A:A,0))*Dataset!Y2521/1000,0)</f>
        <v>4.7690628352499997</v>
      </c>
      <c r="AA2521">
        <v>32.905636000000001</v>
      </c>
      <c r="AB2521">
        <v>-117.236598</v>
      </c>
      <c r="AC2521">
        <v>1</v>
      </c>
      <c r="AD2521" t="s">
        <v>18387</v>
      </c>
      <c r="AE2521">
        <v>11011</v>
      </c>
      <c r="AF2521" t="s">
        <v>18530</v>
      </c>
      <c r="AI2521" t="s">
        <v>18389</v>
      </c>
      <c r="AJ2521" t="s">
        <v>18390</v>
      </c>
      <c r="AK2521" t="s">
        <v>18391</v>
      </c>
      <c r="AL2521">
        <v>92121</v>
      </c>
      <c r="AM2521" t="s">
        <v>18392</v>
      </c>
      <c r="AN2521" t="s">
        <v>18393</v>
      </c>
    </row>
    <row r="2522" spans="1:40" ht="43.2" x14ac:dyDescent="0.3">
      <c r="A2522" t="s">
        <v>12080</v>
      </c>
      <c r="B2522" s="2" t="s">
        <v>15</v>
      </c>
      <c r="C2522" s="3">
        <v>41358</v>
      </c>
      <c r="D2522" t="s">
        <v>193</v>
      </c>
      <c r="E2522" t="s">
        <v>12081</v>
      </c>
      <c r="F2522" t="s">
        <v>12082</v>
      </c>
      <c r="G2522" t="s">
        <v>12083</v>
      </c>
      <c r="H2522" s="2" t="s">
        <v>390</v>
      </c>
      <c r="I2522" s="2" t="s">
        <v>62</v>
      </c>
      <c r="J2522" s="1" t="s">
        <v>12084</v>
      </c>
      <c r="K2522" s="1">
        <f t="shared" si="176"/>
        <v>1</v>
      </c>
      <c r="L2522" s="1">
        <f t="shared" si="176"/>
        <v>0</v>
      </c>
      <c r="M2522" s="1">
        <f t="shared" si="176"/>
        <v>0</v>
      </c>
      <c r="N2522" s="1">
        <f t="shared" si="175"/>
        <v>0</v>
      </c>
      <c r="O2522" s="1">
        <f t="shared" si="177"/>
        <v>1</v>
      </c>
      <c r="P2522" s="1" t="s">
        <v>18346</v>
      </c>
      <c r="Q2522" s="1">
        <v>280</v>
      </c>
      <c r="R2522" s="1">
        <v>422</v>
      </c>
      <c r="S2522" s="9">
        <f t="shared" si="179"/>
        <v>280</v>
      </c>
      <c r="T2522" s="3">
        <v>44476</v>
      </c>
      <c r="U2522" s="8" t="s">
        <v>12085</v>
      </c>
      <c r="V2522" s="3">
        <v>44476</v>
      </c>
      <c r="W2522" s="8" t="s">
        <v>12086</v>
      </c>
      <c r="X2522" s="8">
        <v>14.9</v>
      </c>
      <c r="Y2522" s="10">
        <f t="shared" si="178"/>
        <v>4172</v>
      </c>
      <c r="Z2522" s="10">
        <f>IFERROR(INDEX(EFs!B:B,MATCH(P2522,EFs!A:A,0))*Dataset!Y2522/1000,0)</f>
        <v>3.7898152664120004</v>
      </c>
      <c r="AA2522">
        <v>32.702317000000001</v>
      </c>
      <c r="AB2522">
        <v>-117.000547</v>
      </c>
      <c r="AC2522">
        <v>1</v>
      </c>
      <c r="AD2522" t="s">
        <v>18387</v>
      </c>
      <c r="AE2522">
        <v>325</v>
      </c>
      <c r="AF2522" t="s">
        <v>19427</v>
      </c>
      <c r="AI2522" t="s">
        <v>18446</v>
      </c>
      <c r="AJ2522" t="s">
        <v>18390</v>
      </c>
      <c r="AK2522" t="s">
        <v>18391</v>
      </c>
      <c r="AL2522">
        <v>91977</v>
      </c>
      <c r="AM2522" t="s">
        <v>18392</v>
      </c>
      <c r="AN2522" t="s">
        <v>18393</v>
      </c>
    </row>
    <row r="2523" spans="1:40" ht="57.6" x14ac:dyDescent="0.3">
      <c r="A2523" t="s">
        <v>12087</v>
      </c>
      <c r="B2523" s="2" t="s">
        <v>15</v>
      </c>
      <c r="C2523" s="3">
        <v>41359</v>
      </c>
      <c r="D2523" t="s">
        <v>193</v>
      </c>
      <c r="E2523" t="s">
        <v>12088</v>
      </c>
      <c r="F2523" t="s">
        <v>12089</v>
      </c>
      <c r="G2523" t="s">
        <v>12090</v>
      </c>
      <c r="H2523" s="2" t="s">
        <v>451</v>
      </c>
      <c r="I2523" s="2" t="s">
        <v>139</v>
      </c>
      <c r="J2523" s="1" t="s">
        <v>12091</v>
      </c>
      <c r="K2523" s="1">
        <f t="shared" si="176"/>
        <v>1</v>
      </c>
      <c r="L2523" s="1">
        <f t="shared" si="176"/>
        <v>0</v>
      </c>
      <c r="M2523" s="1">
        <f t="shared" si="176"/>
        <v>0</v>
      </c>
      <c r="N2523" s="1">
        <f t="shared" si="175"/>
        <v>0</v>
      </c>
      <c r="O2523" s="1">
        <f t="shared" si="177"/>
        <v>1</v>
      </c>
      <c r="P2523" s="1" t="s">
        <v>18346</v>
      </c>
      <c r="Q2523" s="1">
        <v>50</v>
      </c>
      <c r="R2523" s="1">
        <v>80</v>
      </c>
      <c r="S2523" s="9">
        <f t="shared" si="179"/>
        <v>50</v>
      </c>
      <c r="T2523" s="8"/>
      <c r="U2523" s="8"/>
      <c r="V2523" s="8"/>
      <c r="W2523" s="8"/>
      <c r="X2523" s="8"/>
      <c r="Y2523" s="10">
        <f t="shared" si="178"/>
        <v>0</v>
      </c>
      <c r="Z2523" s="10">
        <f>IFERROR(INDEX(EFs!B:B,MATCH(P2523,EFs!A:A,0))*Dataset!Y2523/1000,0)</f>
        <v>0</v>
      </c>
      <c r="AA2523">
        <v>32.867747999999999</v>
      </c>
      <c r="AB2523">
        <v>-116.916758</v>
      </c>
      <c r="AC2523">
        <v>1</v>
      </c>
      <c r="AD2523" t="s">
        <v>18387</v>
      </c>
      <c r="AE2523">
        <v>10410</v>
      </c>
      <c r="AF2523" t="s">
        <v>19428</v>
      </c>
      <c r="AI2523" t="s">
        <v>18476</v>
      </c>
      <c r="AJ2523" t="s">
        <v>18390</v>
      </c>
      <c r="AK2523" t="s">
        <v>18391</v>
      </c>
      <c r="AL2523">
        <v>92040</v>
      </c>
      <c r="AM2523" t="s">
        <v>18392</v>
      </c>
      <c r="AN2523" t="s">
        <v>18393</v>
      </c>
    </row>
    <row r="2524" spans="1:40" ht="43.2" x14ac:dyDescent="0.3">
      <c r="A2524" t="s">
        <v>12092</v>
      </c>
      <c r="B2524" s="2" t="s">
        <v>15</v>
      </c>
      <c r="C2524" s="3">
        <v>41362</v>
      </c>
      <c r="D2524" t="s">
        <v>193</v>
      </c>
      <c r="E2524" t="s">
        <v>12093</v>
      </c>
      <c r="F2524" t="s">
        <v>12094</v>
      </c>
      <c r="G2524" t="s">
        <v>12095</v>
      </c>
      <c r="H2524" s="2" t="s">
        <v>781</v>
      </c>
      <c r="I2524" s="2" t="s">
        <v>782</v>
      </c>
      <c r="J2524" s="1" t="s">
        <v>12096</v>
      </c>
      <c r="K2524" s="1">
        <f t="shared" si="176"/>
        <v>1</v>
      </c>
      <c r="L2524" s="1">
        <f t="shared" si="176"/>
        <v>0</v>
      </c>
      <c r="M2524" s="1">
        <f t="shared" si="176"/>
        <v>0</v>
      </c>
      <c r="N2524" s="1">
        <f t="shared" si="175"/>
        <v>0</v>
      </c>
      <c r="O2524" s="1">
        <f t="shared" si="177"/>
        <v>1</v>
      </c>
      <c r="P2524" s="1" t="s">
        <v>18346</v>
      </c>
      <c r="Q2524" s="1">
        <v>200</v>
      </c>
      <c r="R2524" s="1">
        <v>315</v>
      </c>
      <c r="S2524" s="9">
        <f t="shared" si="179"/>
        <v>200</v>
      </c>
      <c r="T2524" s="3">
        <v>44539</v>
      </c>
      <c r="U2524" s="8" t="s">
        <v>4277</v>
      </c>
      <c r="V2524" s="3">
        <v>44539</v>
      </c>
      <c r="W2524" s="8" t="s">
        <v>9903</v>
      </c>
      <c r="X2524" s="8">
        <v>1.8</v>
      </c>
      <c r="Y2524" s="10">
        <f t="shared" si="178"/>
        <v>360</v>
      </c>
      <c r="Z2524" s="10">
        <f>IFERROR(INDEX(EFs!B:B,MATCH(P2524,EFs!A:A,0))*Dataset!Y2524/1000,0)</f>
        <v>0.32702145156000001</v>
      </c>
      <c r="AA2524">
        <v>32.878146000000001</v>
      </c>
      <c r="AB2524">
        <v>-117.203776</v>
      </c>
      <c r="AC2524">
        <v>1</v>
      </c>
      <c r="AD2524" t="s">
        <v>18387</v>
      </c>
      <c r="AE2524">
        <v>4755</v>
      </c>
      <c r="AF2524" t="s">
        <v>19429</v>
      </c>
      <c r="AI2524" t="s">
        <v>18389</v>
      </c>
      <c r="AJ2524" t="s">
        <v>18390</v>
      </c>
      <c r="AK2524" t="s">
        <v>18391</v>
      </c>
      <c r="AL2524">
        <v>92121</v>
      </c>
      <c r="AM2524" t="s">
        <v>18392</v>
      </c>
      <c r="AN2524" t="s">
        <v>18393</v>
      </c>
    </row>
    <row r="2525" spans="1:40" ht="43.2" x14ac:dyDescent="0.3">
      <c r="A2525" t="s">
        <v>12097</v>
      </c>
      <c r="B2525" s="2" t="s">
        <v>15</v>
      </c>
      <c r="C2525" s="3">
        <v>41366</v>
      </c>
      <c r="D2525" t="s">
        <v>193</v>
      </c>
      <c r="E2525" t="s">
        <v>852</v>
      </c>
      <c r="F2525" t="s">
        <v>3738</v>
      </c>
      <c r="G2525" t="s">
        <v>12098</v>
      </c>
      <c r="H2525" s="2" t="s">
        <v>298</v>
      </c>
      <c r="I2525" s="2" t="s">
        <v>84</v>
      </c>
      <c r="J2525" s="1" t="s">
        <v>12099</v>
      </c>
      <c r="K2525" s="1">
        <f t="shared" si="176"/>
        <v>1</v>
      </c>
      <c r="L2525" s="1">
        <f t="shared" si="176"/>
        <v>0</v>
      </c>
      <c r="M2525" s="1">
        <f t="shared" si="176"/>
        <v>0</v>
      </c>
      <c r="N2525" s="1">
        <f t="shared" si="175"/>
        <v>0</v>
      </c>
      <c r="O2525" s="1">
        <f t="shared" si="177"/>
        <v>1</v>
      </c>
      <c r="P2525" s="1" t="s">
        <v>18346</v>
      </c>
      <c r="Q2525" s="1">
        <v>100</v>
      </c>
      <c r="R2525" s="1">
        <v>1569</v>
      </c>
      <c r="S2525" s="9">
        <f t="shared" si="179"/>
        <v>100</v>
      </c>
      <c r="T2525" s="3">
        <v>44656</v>
      </c>
      <c r="U2525" s="8" t="s">
        <v>12100</v>
      </c>
      <c r="V2525" s="3">
        <v>44656</v>
      </c>
      <c r="W2525" s="8" t="s">
        <v>10454</v>
      </c>
      <c r="X2525" s="8">
        <v>1</v>
      </c>
      <c r="Y2525" s="10">
        <f t="shared" si="178"/>
        <v>100</v>
      </c>
      <c r="Z2525" s="10">
        <f>IFERROR(INDEX(EFs!B:B,MATCH(P2525,EFs!A:A,0))*Dataset!Y2525/1000,0)</f>
        <v>9.083929210000001E-2</v>
      </c>
      <c r="AA2525">
        <v>32.724476000000003</v>
      </c>
      <c r="AB2525">
        <v>-116.966629</v>
      </c>
      <c r="AC2525">
        <v>1</v>
      </c>
      <c r="AD2525" t="s">
        <v>18387</v>
      </c>
      <c r="AE2525">
        <v>2553</v>
      </c>
      <c r="AF2525" t="s">
        <v>18799</v>
      </c>
      <c r="AI2525" t="s">
        <v>18446</v>
      </c>
      <c r="AJ2525" t="s">
        <v>18390</v>
      </c>
      <c r="AK2525" t="s">
        <v>18391</v>
      </c>
      <c r="AL2525">
        <v>91978</v>
      </c>
      <c r="AM2525" t="s">
        <v>18392</v>
      </c>
      <c r="AN2525" t="s">
        <v>18393</v>
      </c>
    </row>
    <row r="2526" spans="1:40" ht="43.2" x14ac:dyDescent="0.3">
      <c r="A2526" t="s">
        <v>12101</v>
      </c>
      <c r="B2526" s="2" t="s">
        <v>15</v>
      </c>
      <c r="C2526" s="3">
        <v>41366</v>
      </c>
      <c r="D2526" t="s">
        <v>193</v>
      </c>
      <c r="E2526" t="s">
        <v>852</v>
      </c>
      <c r="F2526" t="s">
        <v>3738</v>
      </c>
      <c r="G2526" t="s">
        <v>12102</v>
      </c>
      <c r="H2526" s="2" t="s">
        <v>298</v>
      </c>
      <c r="I2526" s="2" t="s">
        <v>84</v>
      </c>
      <c r="J2526" s="1" t="s">
        <v>12103</v>
      </c>
      <c r="K2526" s="1">
        <f t="shared" si="176"/>
        <v>1</v>
      </c>
      <c r="L2526" s="1">
        <f t="shared" si="176"/>
        <v>0</v>
      </c>
      <c r="M2526" s="1">
        <f t="shared" si="176"/>
        <v>0</v>
      </c>
      <c r="N2526" s="1">
        <f t="shared" si="175"/>
        <v>0</v>
      </c>
      <c r="O2526" s="1">
        <f t="shared" si="177"/>
        <v>1</v>
      </c>
      <c r="P2526" s="1" t="s">
        <v>18346</v>
      </c>
      <c r="Q2526" s="1">
        <v>80</v>
      </c>
      <c r="R2526" s="1">
        <v>130</v>
      </c>
      <c r="S2526" s="9">
        <f t="shared" si="179"/>
        <v>80</v>
      </c>
      <c r="T2526" s="3">
        <v>44656</v>
      </c>
      <c r="U2526" s="8" t="s">
        <v>12104</v>
      </c>
      <c r="V2526" s="3">
        <v>44656</v>
      </c>
      <c r="W2526" s="8" t="s">
        <v>9407</v>
      </c>
      <c r="X2526" s="8">
        <v>1.5</v>
      </c>
      <c r="Y2526" s="10">
        <f t="shared" si="178"/>
        <v>120</v>
      </c>
      <c r="Z2526" s="10">
        <f>IFERROR(INDEX(EFs!B:B,MATCH(P2526,EFs!A:A,0))*Dataset!Y2526/1000,0)</f>
        <v>0.10900715052</v>
      </c>
      <c r="AA2526">
        <v>32.7089</v>
      </c>
      <c r="AB2526">
        <v>-116.902795</v>
      </c>
      <c r="AC2526">
        <v>0.77</v>
      </c>
      <c r="AD2526" t="s">
        <v>18429</v>
      </c>
      <c r="AE2526">
        <v>2999</v>
      </c>
      <c r="AF2526" t="s">
        <v>19430</v>
      </c>
      <c r="AI2526" t="s">
        <v>18446</v>
      </c>
      <c r="AJ2526" t="s">
        <v>18390</v>
      </c>
      <c r="AK2526" t="s">
        <v>18391</v>
      </c>
      <c r="AL2526">
        <v>91978</v>
      </c>
      <c r="AM2526" t="s">
        <v>18392</v>
      </c>
      <c r="AN2526" t="s">
        <v>18393</v>
      </c>
    </row>
    <row r="2527" spans="1:40" ht="57.6" x14ac:dyDescent="0.3">
      <c r="A2527" t="s">
        <v>12105</v>
      </c>
      <c r="B2527" s="2" t="s">
        <v>15</v>
      </c>
      <c r="C2527" s="3">
        <v>41366</v>
      </c>
      <c r="D2527" t="s">
        <v>193</v>
      </c>
      <c r="E2527" t="s">
        <v>1160</v>
      </c>
      <c r="F2527" t="s">
        <v>1161</v>
      </c>
      <c r="G2527" t="s">
        <v>12106</v>
      </c>
      <c r="H2527" s="2" t="s">
        <v>163</v>
      </c>
      <c r="I2527" s="2" t="s">
        <v>164</v>
      </c>
      <c r="J2527" s="1" t="s">
        <v>12107</v>
      </c>
      <c r="K2527" s="1">
        <f t="shared" si="176"/>
        <v>1</v>
      </c>
      <c r="L2527" s="1">
        <f t="shared" si="176"/>
        <v>0</v>
      </c>
      <c r="M2527" s="1">
        <f t="shared" si="176"/>
        <v>0</v>
      </c>
      <c r="N2527" s="1">
        <f t="shared" si="175"/>
        <v>0</v>
      </c>
      <c r="O2527" s="1">
        <f t="shared" si="177"/>
        <v>1</v>
      </c>
      <c r="P2527" s="1" t="s">
        <v>18346</v>
      </c>
      <c r="Q2527" s="1">
        <v>100</v>
      </c>
      <c r="R2527" s="1">
        <v>158</v>
      </c>
      <c r="S2527" s="9">
        <f t="shared" si="179"/>
        <v>100</v>
      </c>
      <c r="T2527" s="8"/>
      <c r="U2527" s="8"/>
      <c r="V2527" s="8"/>
      <c r="W2527" s="8"/>
      <c r="X2527" s="8"/>
      <c r="Y2527" s="10">
        <f t="shared" si="178"/>
        <v>0</v>
      </c>
      <c r="Z2527" s="10">
        <f>IFERROR(INDEX(EFs!B:B,MATCH(P2527,EFs!A:A,0))*Dataset!Y2527/1000,0)</f>
        <v>0</v>
      </c>
      <c r="AA2527">
        <v>33.387723000000001</v>
      </c>
      <c r="AB2527">
        <v>-117.44475799999999</v>
      </c>
      <c r="AC2527">
        <v>0.5</v>
      </c>
      <c r="AD2527" t="s">
        <v>18422</v>
      </c>
      <c r="AI2527" t="s">
        <v>18423</v>
      </c>
      <c r="AJ2527" t="s">
        <v>18390</v>
      </c>
      <c r="AK2527" t="s">
        <v>18391</v>
      </c>
      <c r="AL2527">
        <v>92055</v>
      </c>
      <c r="AM2527" t="s">
        <v>18392</v>
      </c>
      <c r="AN2527" t="s">
        <v>18397</v>
      </c>
    </row>
    <row r="2528" spans="1:40" ht="43.2" x14ac:dyDescent="0.3">
      <c r="A2528" t="s">
        <v>12108</v>
      </c>
      <c r="B2528" s="2" t="s">
        <v>15</v>
      </c>
      <c r="C2528" s="3">
        <v>41366</v>
      </c>
      <c r="D2528" t="s">
        <v>193</v>
      </c>
      <c r="E2528" t="s">
        <v>12109</v>
      </c>
      <c r="F2528" t="s">
        <v>12110</v>
      </c>
      <c r="G2528" t="s">
        <v>12111</v>
      </c>
      <c r="H2528" s="2" t="s">
        <v>1579</v>
      </c>
      <c r="I2528" s="2" t="s">
        <v>30</v>
      </c>
      <c r="J2528" s="1" t="s">
        <v>12112</v>
      </c>
      <c r="K2528" s="1">
        <f t="shared" si="176"/>
        <v>1</v>
      </c>
      <c r="L2528" s="1">
        <f t="shared" si="176"/>
        <v>0</v>
      </c>
      <c r="M2528" s="1">
        <f t="shared" si="176"/>
        <v>0</v>
      </c>
      <c r="N2528" s="1">
        <f t="shared" si="175"/>
        <v>0</v>
      </c>
      <c r="O2528" s="1">
        <f t="shared" si="177"/>
        <v>1</v>
      </c>
      <c r="P2528" s="1" t="s">
        <v>18346</v>
      </c>
      <c r="Q2528" s="1" t="s">
        <v>18355</v>
      </c>
      <c r="R2528" s="1">
        <v>689</v>
      </c>
      <c r="S2528" s="9">
        <f t="shared" si="179"/>
        <v>513.78730000000007</v>
      </c>
      <c r="T2528" s="3">
        <v>44348</v>
      </c>
      <c r="U2528" s="8" t="s">
        <v>12113</v>
      </c>
      <c r="V2528" s="3">
        <v>44712</v>
      </c>
      <c r="W2528" s="8" t="s">
        <v>12114</v>
      </c>
      <c r="X2528" s="8">
        <v>12.1</v>
      </c>
      <c r="Y2528" s="10">
        <f t="shared" si="178"/>
        <v>6216.8263300000008</v>
      </c>
      <c r="Z2528" s="10">
        <f>IFERROR(INDEX(EFs!B:B,MATCH(P2528,EFs!A:A,0))*Dataset!Y2528/1000,0)</f>
        <v>5.6473210292584106</v>
      </c>
      <c r="AA2528">
        <v>32.990214000000002</v>
      </c>
      <c r="AB2528">
        <v>-117.023864</v>
      </c>
      <c r="AC2528">
        <v>0.99</v>
      </c>
      <c r="AD2528" t="s">
        <v>18387</v>
      </c>
      <c r="AE2528">
        <v>14218</v>
      </c>
      <c r="AF2528" t="s">
        <v>19431</v>
      </c>
      <c r="AI2528" t="s">
        <v>18600</v>
      </c>
      <c r="AJ2528" t="s">
        <v>18390</v>
      </c>
      <c r="AK2528" t="s">
        <v>18391</v>
      </c>
      <c r="AL2528">
        <v>92064</v>
      </c>
      <c r="AM2528" t="s">
        <v>18392</v>
      </c>
      <c r="AN2528" t="s">
        <v>18393</v>
      </c>
    </row>
    <row r="2529" spans="1:40" ht="57.6" x14ac:dyDescent="0.3">
      <c r="A2529" t="s">
        <v>12115</v>
      </c>
      <c r="B2529" s="2" t="s">
        <v>15</v>
      </c>
      <c r="C2529" s="3">
        <v>41366</v>
      </c>
      <c r="D2529" t="s">
        <v>193</v>
      </c>
      <c r="E2529" t="s">
        <v>1700</v>
      </c>
      <c r="F2529" t="s">
        <v>1701</v>
      </c>
      <c r="G2529" t="s">
        <v>12116</v>
      </c>
      <c r="H2529" s="2" t="s">
        <v>106</v>
      </c>
      <c r="I2529" s="2" t="s">
        <v>107</v>
      </c>
      <c r="J2529" s="1" t="s">
        <v>12117</v>
      </c>
      <c r="K2529" s="1">
        <f t="shared" si="176"/>
        <v>1</v>
      </c>
      <c r="L2529" s="1">
        <f t="shared" si="176"/>
        <v>0</v>
      </c>
      <c r="M2529" s="1">
        <f t="shared" si="176"/>
        <v>0</v>
      </c>
      <c r="N2529" s="1">
        <f t="shared" si="175"/>
        <v>0</v>
      </c>
      <c r="O2529" s="1">
        <f t="shared" si="177"/>
        <v>1</v>
      </c>
      <c r="P2529" s="1" t="s">
        <v>18346</v>
      </c>
      <c r="Q2529" s="1">
        <v>125</v>
      </c>
      <c r="R2529" s="1">
        <v>197</v>
      </c>
      <c r="S2529" s="9">
        <f t="shared" si="179"/>
        <v>125</v>
      </c>
      <c r="T2529" s="8"/>
      <c r="U2529" s="8"/>
      <c r="V2529" s="8"/>
      <c r="W2529" s="8"/>
      <c r="X2529" s="8"/>
      <c r="Y2529" s="10">
        <f t="shared" si="178"/>
        <v>0</v>
      </c>
      <c r="Z2529" s="10">
        <f>IFERROR(INDEX(EFs!B:B,MATCH(P2529,EFs!A:A,0))*Dataset!Y2529/1000,0)</f>
        <v>0</v>
      </c>
      <c r="AA2529">
        <v>32.829783999999997</v>
      </c>
      <c r="AB2529">
        <v>-117.12169799999999</v>
      </c>
      <c r="AC2529">
        <v>1</v>
      </c>
      <c r="AD2529" t="s">
        <v>18387</v>
      </c>
      <c r="AE2529">
        <v>5251</v>
      </c>
      <c r="AF2529" t="s">
        <v>19432</v>
      </c>
      <c r="AI2529" t="s">
        <v>18389</v>
      </c>
      <c r="AJ2529" t="s">
        <v>18390</v>
      </c>
      <c r="AK2529" t="s">
        <v>18391</v>
      </c>
      <c r="AL2529">
        <v>92123</v>
      </c>
      <c r="AM2529" t="s">
        <v>18392</v>
      </c>
      <c r="AN2529" t="s">
        <v>18407</v>
      </c>
    </row>
    <row r="2530" spans="1:40" ht="43.2" x14ac:dyDescent="0.3">
      <c r="A2530" t="s">
        <v>12118</v>
      </c>
      <c r="B2530" s="2" t="s">
        <v>15</v>
      </c>
      <c r="C2530" s="3">
        <v>41367</v>
      </c>
      <c r="D2530" t="s">
        <v>193</v>
      </c>
      <c r="E2530" t="s">
        <v>12119</v>
      </c>
      <c r="F2530" t="s">
        <v>12120</v>
      </c>
      <c r="G2530" t="s">
        <v>12121</v>
      </c>
      <c r="H2530" s="2" t="s">
        <v>19</v>
      </c>
      <c r="I2530" s="2" t="s">
        <v>20</v>
      </c>
      <c r="J2530" s="1" t="s">
        <v>12122</v>
      </c>
      <c r="K2530" s="1">
        <f t="shared" si="176"/>
        <v>1</v>
      </c>
      <c r="L2530" s="1">
        <f t="shared" si="176"/>
        <v>0</v>
      </c>
      <c r="M2530" s="1">
        <f t="shared" si="176"/>
        <v>0</v>
      </c>
      <c r="N2530" s="1">
        <f t="shared" si="175"/>
        <v>0</v>
      </c>
      <c r="O2530" s="1">
        <f t="shared" si="177"/>
        <v>1</v>
      </c>
      <c r="P2530" s="1" t="s">
        <v>18346</v>
      </c>
      <c r="Q2530" s="1">
        <v>100</v>
      </c>
      <c r="R2530" s="1">
        <v>158</v>
      </c>
      <c r="S2530" s="9">
        <f t="shared" si="179"/>
        <v>100</v>
      </c>
      <c r="T2530" s="8"/>
      <c r="U2530" s="8"/>
      <c r="V2530" s="8"/>
      <c r="W2530" s="8"/>
      <c r="X2530" s="8"/>
      <c r="Y2530" s="10">
        <f t="shared" si="178"/>
        <v>0</v>
      </c>
      <c r="Z2530" s="10">
        <f>IFERROR(INDEX(EFs!B:B,MATCH(P2530,EFs!A:A,0))*Dataset!Y2530/1000,0)</f>
        <v>0</v>
      </c>
      <c r="AA2530">
        <v>32.717632999999999</v>
      </c>
      <c r="AB2530">
        <v>-117.159701</v>
      </c>
      <c r="AC2530">
        <v>1</v>
      </c>
      <c r="AD2530" t="s">
        <v>18387</v>
      </c>
      <c r="AE2530">
        <v>525</v>
      </c>
      <c r="AF2530" t="s">
        <v>18494</v>
      </c>
      <c r="AG2530" t="s">
        <v>18510</v>
      </c>
      <c r="AH2530">
        <v>1300</v>
      </c>
      <c r="AI2530" t="s">
        <v>18389</v>
      </c>
      <c r="AJ2530" t="s">
        <v>18390</v>
      </c>
      <c r="AK2530" t="s">
        <v>18391</v>
      </c>
      <c r="AL2530">
        <v>92101</v>
      </c>
      <c r="AM2530" t="s">
        <v>18392</v>
      </c>
      <c r="AN2530" t="s">
        <v>18393</v>
      </c>
    </row>
    <row r="2531" spans="1:40" ht="43.2" x14ac:dyDescent="0.3">
      <c r="A2531" t="s">
        <v>12123</v>
      </c>
      <c r="B2531" s="2" t="s">
        <v>15</v>
      </c>
      <c r="C2531" s="3">
        <v>41368</v>
      </c>
      <c r="D2531" t="s">
        <v>193</v>
      </c>
      <c r="E2531" t="s">
        <v>1214</v>
      </c>
      <c r="F2531" t="s">
        <v>161</v>
      </c>
      <c r="G2531" t="s">
        <v>12124</v>
      </c>
      <c r="H2531" s="2" t="s">
        <v>163</v>
      </c>
      <c r="I2531" s="2" t="s">
        <v>164</v>
      </c>
      <c r="J2531" s="1" t="s">
        <v>12125</v>
      </c>
      <c r="K2531" s="1">
        <f t="shared" si="176"/>
        <v>1</v>
      </c>
      <c r="L2531" s="1">
        <f t="shared" si="176"/>
        <v>0</v>
      </c>
      <c r="M2531" s="1">
        <f t="shared" si="176"/>
        <v>0</v>
      </c>
      <c r="N2531" s="1">
        <f t="shared" si="175"/>
        <v>0</v>
      </c>
      <c r="O2531" s="1">
        <f t="shared" si="177"/>
        <v>1</v>
      </c>
      <c r="P2531" s="1" t="s">
        <v>18346</v>
      </c>
      <c r="Q2531" s="1">
        <v>200</v>
      </c>
      <c r="R2531" s="1">
        <v>315</v>
      </c>
      <c r="S2531" s="9">
        <f t="shared" si="179"/>
        <v>200</v>
      </c>
      <c r="T2531" s="8"/>
      <c r="U2531" s="8"/>
      <c r="V2531" s="8"/>
      <c r="W2531" s="8"/>
      <c r="X2531" s="8"/>
      <c r="Y2531" s="10">
        <f t="shared" si="178"/>
        <v>0</v>
      </c>
      <c r="Z2531" s="10">
        <f>IFERROR(INDEX(EFs!B:B,MATCH(P2531,EFs!A:A,0))*Dataset!Y2531/1000,0)</f>
        <v>0</v>
      </c>
      <c r="AA2531">
        <v>33.387723000000001</v>
      </c>
      <c r="AB2531">
        <v>-117.44475799999999</v>
      </c>
      <c r="AC2531">
        <v>1</v>
      </c>
      <c r="AD2531" t="s">
        <v>18422</v>
      </c>
      <c r="AI2531" t="s">
        <v>18423</v>
      </c>
      <c r="AJ2531" t="s">
        <v>18390</v>
      </c>
      <c r="AK2531" t="s">
        <v>18391</v>
      </c>
      <c r="AL2531">
        <v>92055</v>
      </c>
      <c r="AM2531" t="s">
        <v>18392</v>
      </c>
      <c r="AN2531" t="s">
        <v>18397</v>
      </c>
    </row>
    <row r="2532" spans="1:40" ht="57.6" x14ac:dyDescent="0.3">
      <c r="A2532" t="s">
        <v>12126</v>
      </c>
      <c r="B2532" s="2" t="s">
        <v>15</v>
      </c>
      <c r="C2532" s="3">
        <v>41369</v>
      </c>
      <c r="D2532" t="s">
        <v>193</v>
      </c>
      <c r="E2532" t="s">
        <v>2643</v>
      </c>
      <c r="F2532" t="s">
        <v>2018</v>
      </c>
      <c r="G2532" t="s">
        <v>2644</v>
      </c>
      <c r="H2532" s="2" t="s">
        <v>91</v>
      </c>
      <c r="I2532" s="2" t="s">
        <v>92</v>
      </c>
      <c r="J2532" s="1" t="s">
        <v>12127</v>
      </c>
      <c r="K2532" s="1">
        <f t="shared" si="176"/>
        <v>1</v>
      </c>
      <c r="L2532" s="1">
        <f t="shared" si="176"/>
        <v>0</v>
      </c>
      <c r="M2532" s="1">
        <f t="shared" si="176"/>
        <v>0</v>
      </c>
      <c r="N2532" s="1">
        <f t="shared" si="175"/>
        <v>0</v>
      </c>
      <c r="O2532" s="1">
        <f t="shared" si="177"/>
        <v>1</v>
      </c>
      <c r="P2532" s="1" t="s">
        <v>18346</v>
      </c>
      <c r="Q2532" s="1">
        <v>100</v>
      </c>
      <c r="R2532" s="1">
        <v>158</v>
      </c>
      <c r="S2532" s="9">
        <f t="shared" si="179"/>
        <v>100</v>
      </c>
      <c r="T2532" s="3">
        <v>44371</v>
      </c>
      <c r="U2532" s="8" t="s">
        <v>3730</v>
      </c>
      <c r="V2532" s="3">
        <v>44735</v>
      </c>
      <c r="W2532" s="8" t="s">
        <v>8341</v>
      </c>
      <c r="X2532" s="8">
        <v>6.1</v>
      </c>
      <c r="Y2532" s="10">
        <f t="shared" si="178"/>
        <v>610</v>
      </c>
      <c r="Z2532" s="10">
        <f>IFERROR(INDEX(EFs!B:B,MATCH(P2532,EFs!A:A,0))*Dataset!Y2532/1000,0)</f>
        <v>0.55411968180999993</v>
      </c>
      <c r="AA2532">
        <v>32.699235000000002</v>
      </c>
      <c r="AB2532">
        <v>-117.209642</v>
      </c>
      <c r="AC2532">
        <v>1</v>
      </c>
      <c r="AD2532" t="s">
        <v>18422</v>
      </c>
      <c r="AI2532" t="s">
        <v>18458</v>
      </c>
      <c r="AJ2532" t="s">
        <v>18390</v>
      </c>
      <c r="AK2532" t="s">
        <v>18391</v>
      </c>
      <c r="AL2532">
        <v>92118</v>
      </c>
      <c r="AM2532" t="s">
        <v>18392</v>
      </c>
      <c r="AN2532" t="s">
        <v>18397</v>
      </c>
    </row>
    <row r="2533" spans="1:40" ht="43.2" x14ac:dyDescent="0.3">
      <c r="A2533" t="s">
        <v>12128</v>
      </c>
      <c r="B2533" s="2" t="s">
        <v>15</v>
      </c>
      <c r="C2533" s="3">
        <v>41374</v>
      </c>
      <c r="D2533" t="s">
        <v>193</v>
      </c>
      <c r="E2533" t="s">
        <v>852</v>
      </c>
      <c r="F2533" t="s">
        <v>3744</v>
      </c>
      <c r="G2533" t="s">
        <v>3745</v>
      </c>
      <c r="H2533" s="2" t="s">
        <v>966</v>
      </c>
      <c r="I2533" s="2" t="s">
        <v>328</v>
      </c>
      <c r="J2533" s="1" t="s">
        <v>12129</v>
      </c>
      <c r="K2533" s="1">
        <f t="shared" si="176"/>
        <v>1</v>
      </c>
      <c r="L2533" s="1">
        <f t="shared" si="176"/>
        <v>0</v>
      </c>
      <c r="M2533" s="1">
        <f t="shared" si="176"/>
        <v>0</v>
      </c>
      <c r="N2533" s="1">
        <f t="shared" si="175"/>
        <v>0</v>
      </c>
      <c r="O2533" s="1">
        <f t="shared" si="177"/>
        <v>1</v>
      </c>
      <c r="P2533" s="1" t="s">
        <v>18346</v>
      </c>
      <c r="Q2533" s="1">
        <v>200</v>
      </c>
      <c r="R2533" s="1">
        <v>324</v>
      </c>
      <c r="S2533" s="9">
        <f t="shared" si="179"/>
        <v>200</v>
      </c>
      <c r="T2533" s="3">
        <v>44719</v>
      </c>
      <c r="U2533" s="8" t="s">
        <v>3955</v>
      </c>
      <c r="V2533" s="3">
        <v>44719</v>
      </c>
      <c r="W2533" s="8" t="s">
        <v>12130</v>
      </c>
      <c r="X2533" s="8">
        <v>2.2000000000000002</v>
      </c>
      <c r="Y2533" s="10">
        <f t="shared" si="178"/>
        <v>440.00000000000006</v>
      </c>
      <c r="Z2533" s="10">
        <f>IFERROR(INDEX(EFs!B:B,MATCH(P2533,EFs!A:A,0))*Dataset!Y2533/1000,0)</f>
        <v>0.39969288524000007</v>
      </c>
      <c r="AA2533">
        <v>32.728942000000004</v>
      </c>
      <c r="AB2533">
        <v>-116.89851400000001</v>
      </c>
      <c r="AC2533">
        <v>1</v>
      </c>
      <c r="AD2533" t="s">
        <v>18394</v>
      </c>
      <c r="AE2533">
        <v>13255</v>
      </c>
      <c r="AF2533" t="s">
        <v>18464</v>
      </c>
      <c r="AI2533" t="s">
        <v>18540</v>
      </c>
      <c r="AJ2533" t="s">
        <v>18390</v>
      </c>
      <c r="AK2533" t="s">
        <v>18391</v>
      </c>
      <c r="AL2533">
        <v>91935</v>
      </c>
      <c r="AM2533" t="s">
        <v>18392</v>
      </c>
      <c r="AN2533" t="s">
        <v>18397</v>
      </c>
    </row>
    <row r="2534" spans="1:40" ht="43.2" x14ac:dyDescent="0.3">
      <c r="A2534" t="s">
        <v>12131</v>
      </c>
      <c r="B2534" s="2" t="s">
        <v>15</v>
      </c>
      <c r="C2534" s="3">
        <v>41374</v>
      </c>
      <c r="D2534" t="s">
        <v>193</v>
      </c>
      <c r="E2534" t="s">
        <v>12132</v>
      </c>
      <c r="F2534" t="s">
        <v>12133</v>
      </c>
      <c r="G2534" t="s">
        <v>12134</v>
      </c>
      <c r="H2534" s="2" t="s">
        <v>627</v>
      </c>
      <c r="I2534" s="2" t="s">
        <v>306</v>
      </c>
      <c r="J2534" s="1" t="s">
        <v>12135</v>
      </c>
      <c r="K2534" s="1">
        <f t="shared" si="176"/>
        <v>0</v>
      </c>
      <c r="L2534" s="1">
        <f t="shared" si="176"/>
        <v>0</v>
      </c>
      <c r="M2534" s="1">
        <f t="shared" si="176"/>
        <v>1</v>
      </c>
      <c r="N2534" s="1">
        <f t="shared" si="175"/>
        <v>0</v>
      </c>
      <c r="O2534" s="1">
        <f t="shared" si="177"/>
        <v>1</v>
      </c>
      <c r="P2534" s="1" t="s">
        <v>18348</v>
      </c>
      <c r="Q2534" s="1">
        <v>150</v>
      </c>
      <c r="R2534" s="1">
        <v>238</v>
      </c>
      <c r="S2534" s="9">
        <f t="shared" si="179"/>
        <v>150</v>
      </c>
      <c r="T2534" s="3">
        <v>44706</v>
      </c>
      <c r="U2534" s="8" t="s">
        <v>3908</v>
      </c>
      <c r="V2534" s="3">
        <v>44706</v>
      </c>
      <c r="W2534" s="8" t="s">
        <v>12136</v>
      </c>
      <c r="X2534" s="8">
        <v>1.6</v>
      </c>
      <c r="Y2534" s="10">
        <f t="shared" si="178"/>
        <v>240</v>
      </c>
      <c r="Z2534" s="10">
        <f>IFERROR(INDEX(EFs!B:B,MATCH(P2534,EFs!A:A,0))*Dataset!Y2534/1000,0)</f>
        <v>0.17430137256</v>
      </c>
      <c r="AA2534">
        <v>32.816597000000002</v>
      </c>
      <c r="AB2534">
        <v>-117.00738200000001</v>
      </c>
      <c r="AC2534">
        <v>1</v>
      </c>
      <c r="AD2534" t="s">
        <v>18387</v>
      </c>
      <c r="AE2534">
        <v>8800</v>
      </c>
      <c r="AF2534" t="s">
        <v>19433</v>
      </c>
      <c r="AI2534" t="s">
        <v>18449</v>
      </c>
      <c r="AJ2534" t="s">
        <v>18390</v>
      </c>
      <c r="AK2534" t="s">
        <v>18391</v>
      </c>
      <c r="AL2534">
        <v>92020</v>
      </c>
      <c r="AM2534" t="s">
        <v>18392</v>
      </c>
      <c r="AN2534" t="s">
        <v>18393</v>
      </c>
    </row>
    <row r="2535" spans="1:40" ht="43.2" x14ac:dyDescent="0.3">
      <c r="A2535" t="s">
        <v>12137</v>
      </c>
      <c r="B2535" s="2" t="s">
        <v>15</v>
      </c>
      <c r="C2535" s="3">
        <v>41374</v>
      </c>
      <c r="D2535" t="s">
        <v>193</v>
      </c>
      <c r="E2535" t="s">
        <v>7934</v>
      </c>
      <c r="F2535" t="s">
        <v>12133</v>
      </c>
      <c r="G2535" t="s">
        <v>12134</v>
      </c>
      <c r="H2535" s="2" t="s">
        <v>627</v>
      </c>
      <c r="I2535" s="2" t="s">
        <v>306</v>
      </c>
      <c r="J2535" s="1" t="s">
        <v>12138</v>
      </c>
      <c r="K2535" s="1">
        <f t="shared" si="176"/>
        <v>1</v>
      </c>
      <c r="L2535" s="1">
        <f t="shared" si="176"/>
        <v>0</v>
      </c>
      <c r="M2535" s="1">
        <f t="shared" si="176"/>
        <v>0</v>
      </c>
      <c r="N2535" s="1">
        <f t="shared" si="175"/>
        <v>0</v>
      </c>
      <c r="O2535" s="1">
        <f t="shared" si="177"/>
        <v>1</v>
      </c>
      <c r="P2535" s="1" t="s">
        <v>18346</v>
      </c>
      <c r="Q2535" s="1">
        <v>250</v>
      </c>
      <c r="R2535" s="1">
        <v>385</v>
      </c>
      <c r="S2535" s="9">
        <f t="shared" si="179"/>
        <v>250</v>
      </c>
      <c r="T2535" s="3">
        <v>44703</v>
      </c>
      <c r="U2535" s="8" t="s">
        <v>12139</v>
      </c>
      <c r="V2535" s="3">
        <v>44703</v>
      </c>
      <c r="W2535" s="8" t="s">
        <v>10581</v>
      </c>
      <c r="X2535" s="8">
        <v>1.6</v>
      </c>
      <c r="Y2535" s="10">
        <f t="shared" si="178"/>
        <v>400</v>
      </c>
      <c r="Z2535" s="10">
        <f>IFERROR(INDEX(EFs!B:B,MATCH(P2535,EFs!A:A,0))*Dataset!Y2535/1000,0)</f>
        <v>0.36335716840000004</v>
      </c>
      <c r="AA2535">
        <v>32.816597000000002</v>
      </c>
      <c r="AB2535">
        <v>-117.00738200000001</v>
      </c>
      <c r="AC2535">
        <v>1</v>
      </c>
      <c r="AD2535" t="s">
        <v>18387</v>
      </c>
      <c r="AE2535">
        <v>8800</v>
      </c>
      <c r="AF2535" t="s">
        <v>19433</v>
      </c>
      <c r="AI2535" t="s">
        <v>18449</v>
      </c>
      <c r="AJ2535" t="s">
        <v>18390</v>
      </c>
      <c r="AK2535" t="s">
        <v>18391</v>
      </c>
      <c r="AL2535">
        <v>92020</v>
      </c>
      <c r="AM2535" t="s">
        <v>18392</v>
      </c>
      <c r="AN2535" t="s">
        <v>18393</v>
      </c>
    </row>
    <row r="2536" spans="1:40" ht="43.2" x14ac:dyDescent="0.3">
      <c r="A2536" t="s">
        <v>12140</v>
      </c>
      <c r="B2536" s="2" t="s">
        <v>15</v>
      </c>
      <c r="C2536" s="3">
        <v>41375</v>
      </c>
      <c r="D2536" t="s">
        <v>193</v>
      </c>
      <c r="E2536" t="s">
        <v>167</v>
      </c>
      <c r="F2536" t="s">
        <v>161</v>
      </c>
      <c r="G2536" t="s">
        <v>12141</v>
      </c>
      <c r="H2536" s="2" t="s">
        <v>163</v>
      </c>
      <c r="I2536" s="2" t="s">
        <v>164</v>
      </c>
      <c r="J2536" s="1" t="s">
        <v>12142</v>
      </c>
      <c r="K2536" s="1">
        <f t="shared" si="176"/>
        <v>1</v>
      </c>
      <c r="L2536" s="1">
        <f t="shared" si="176"/>
        <v>0</v>
      </c>
      <c r="M2536" s="1">
        <f t="shared" si="176"/>
        <v>0</v>
      </c>
      <c r="N2536" s="1">
        <f t="shared" si="175"/>
        <v>0</v>
      </c>
      <c r="O2536" s="1">
        <f t="shared" si="177"/>
        <v>1</v>
      </c>
      <c r="P2536" s="1" t="s">
        <v>18346</v>
      </c>
      <c r="Q2536" s="1">
        <v>60</v>
      </c>
      <c r="R2536" s="1">
        <v>96</v>
      </c>
      <c r="S2536" s="9">
        <f t="shared" si="179"/>
        <v>60</v>
      </c>
      <c r="T2536" s="8"/>
      <c r="U2536" s="8"/>
      <c r="V2536" s="8"/>
      <c r="W2536" s="8"/>
      <c r="X2536" s="8"/>
      <c r="Y2536" s="10">
        <f t="shared" si="178"/>
        <v>0</v>
      </c>
      <c r="Z2536" s="10">
        <f>IFERROR(INDEX(EFs!B:B,MATCH(P2536,EFs!A:A,0))*Dataset!Y2536/1000,0)</f>
        <v>0</v>
      </c>
      <c r="AA2536">
        <v>33.387723000000001</v>
      </c>
      <c r="AB2536">
        <v>-117.44475799999999</v>
      </c>
      <c r="AC2536">
        <v>0.5</v>
      </c>
      <c r="AD2536" t="s">
        <v>18422</v>
      </c>
      <c r="AI2536" t="s">
        <v>18423</v>
      </c>
      <c r="AJ2536" t="s">
        <v>18390</v>
      </c>
      <c r="AK2536" t="s">
        <v>18391</v>
      </c>
      <c r="AL2536">
        <v>92055</v>
      </c>
      <c r="AM2536" t="s">
        <v>18392</v>
      </c>
      <c r="AN2536" t="s">
        <v>18397</v>
      </c>
    </row>
    <row r="2537" spans="1:40" ht="43.2" x14ac:dyDescent="0.3">
      <c r="A2537" t="s">
        <v>12143</v>
      </c>
      <c r="B2537" s="2" t="s">
        <v>15</v>
      </c>
      <c r="C2537" s="3">
        <v>41376</v>
      </c>
      <c r="D2537" t="s">
        <v>193</v>
      </c>
      <c r="E2537" t="s">
        <v>2558</v>
      </c>
      <c r="F2537" t="s">
        <v>273</v>
      </c>
      <c r="G2537" t="s">
        <v>12144</v>
      </c>
      <c r="H2537" s="2" t="s">
        <v>115</v>
      </c>
      <c r="I2537" s="2" t="s">
        <v>46</v>
      </c>
      <c r="J2537" s="1" t="s">
        <v>12145</v>
      </c>
      <c r="K2537" s="1">
        <f t="shared" si="176"/>
        <v>1</v>
      </c>
      <c r="L2537" s="1">
        <f t="shared" si="176"/>
        <v>0</v>
      </c>
      <c r="M2537" s="1">
        <f t="shared" si="176"/>
        <v>0</v>
      </c>
      <c r="N2537" s="1">
        <f t="shared" si="175"/>
        <v>0</v>
      </c>
      <c r="O2537" s="1">
        <f t="shared" si="177"/>
        <v>1</v>
      </c>
      <c r="P2537" s="1" t="s">
        <v>18346</v>
      </c>
      <c r="Q2537" s="1" t="s">
        <v>18355</v>
      </c>
      <c r="R2537" s="1">
        <v>237</v>
      </c>
      <c r="S2537" s="9">
        <f t="shared" si="179"/>
        <v>176.73090000000002</v>
      </c>
      <c r="T2537" s="8"/>
      <c r="U2537" s="8"/>
      <c r="V2537" s="8"/>
      <c r="W2537" s="8"/>
      <c r="X2537" s="8"/>
      <c r="Y2537" s="10">
        <f t="shared" si="178"/>
        <v>0</v>
      </c>
      <c r="Z2537" s="10">
        <f>IFERROR(INDEX(EFs!B:B,MATCH(P2537,EFs!A:A,0))*Dataset!Y2537/1000,0)</f>
        <v>0</v>
      </c>
      <c r="AA2537">
        <v>32.752566000000002</v>
      </c>
      <c r="AB2537">
        <v>-117.21338799999999</v>
      </c>
      <c r="AC2537">
        <v>1</v>
      </c>
      <c r="AD2537" t="s">
        <v>18387</v>
      </c>
      <c r="AE2537">
        <v>3555</v>
      </c>
      <c r="AF2537" t="s">
        <v>18413</v>
      </c>
      <c r="AI2537" t="s">
        <v>18389</v>
      </c>
      <c r="AJ2537" t="s">
        <v>18390</v>
      </c>
      <c r="AK2537" t="s">
        <v>18391</v>
      </c>
      <c r="AL2537">
        <v>92110</v>
      </c>
      <c r="AM2537" t="s">
        <v>18392</v>
      </c>
      <c r="AN2537" t="s">
        <v>18393</v>
      </c>
    </row>
    <row r="2538" spans="1:40" ht="43.2" x14ac:dyDescent="0.3">
      <c r="A2538" t="s">
        <v>12146</v>
      </c>
      <c r="B2538" s="2" t="s">
        <v>15</v>
      </c>
      <c r="C2538" s="3">
        <v>41376</v>
      </c>
      <c r="D2538" t="s">
        <v>25</v>
      </c>
      <c r="E2538" t="s">
        <v>12147</v>
      </c>
      <c r="F2538" t="s">
        <v>12148</v>
      </c>
      <c r="G2538" t="s">
        <v>12149</v>
      </c>
      <c r="H2538" s="2" t="s">
        <v>351</v>
      </c>
      <c r="I2538" s="2" t="s">
        <v>92</v>
      </c>
      <c r="J2538" s="1" t="s">
        <v>12150</v>
      </c>
      <c r="K2538" s="1">
        <f t="shared" si="176"/>
        <v>1</v>
      </c>
      <c r="L2538" s="1">
        <f t="shared" si="176"/>
        <v>0</v>
      </c>
      <c r="M2538" s="1">
        <f t="shared" si="176"/>
        <v>0</v>
      </c>
      <c r="N2538" s="1">
        <f t="shared" si="175"/>
        <v>0</v>
      </c>
      <c r="O2538" s="1">
        <f t="shared" si="177"/>
        <v>1</v>
      </c>
      <c r="P2538" s="1" t="s">
        <v>18346</v>
      </c>
      <c r="Q2538" s="1" t="s">
        <v>18355</v>
      </c>
      <c r="R2538" s="1">
        <v>136</v>
      </c>
      <c r="S2538" s="9">
        <f t="shared" si="179"/>
        <v>101.4152</v>
      </c>
      <c r="T2538" s="3">
        <v>44355</v>
      </c>
      <c r="U2538" s="8" t="s">
        <v>9662</v>
      </c>
      <c r="V2538" s="3">
        <v>44748</v>
      </c>
      <c r="W2538" s="8" t="s">
        <v>10915</v>
      </c>
      <c r="X2538" s="8">
        <v>36.799999999999997</v>
      </c>
      <c r="Y2538" s="10">
        <f t="shared" si="178"/>
        <v>3732.0793599999997</v>
      </c>
      <c r="Z2538" s="10">
        <f>IFERROR(INDEX(EFs!B:B,MATCH(P2538,EFs!A:A,0))*Dataset!Y2538/1000,0)</f>
        <v>3.3901944712342105</v>
      </c>
      <c r="AA2538">
        <v>32.677213000000002</v>
      </c>
      <c r="AB2538">
        <v>-117.17460800000001</v>
      </c>
      <c r="AC2538">
        <v>1</v>
      </c>
      <c r="AD2538" t="s">
        <v>18387</v>
      </c>
      <c r="AE2538">
        <v>1750</v>
      </c>
      <c r="AF2538" t="s">
        <v>18457</v>
      </c>
      <c r="AI2538" t="s">
        <v>18458</v>
      </c>
      <c r="AJ2538" t="s">
        <v>18390</v>
      </c>
      <c r="AK2538" t="s">
        <v>18391</v>
      </c>
      <c r="AL2538">
        <v>92118</v>
      </c>
      <c r="AM2538" t="s">
        <v>18392</v>
      </c>
      <c r="AN2538" t="s">
        <v>18393</v>
      </c>
    </row>
    <row r="2539" spans="1:40" ht="28.8" x14ac:dyDescent="0.3">
      <c r="A2539" t="s">
        <v>12151</v>
      </c>
      <c r="B2539" s="2" t="s">
        <v>15</v>
      </c>
      <c r="C2539" s="3">
        <v>41376</v>
      </c>
      <c r="D2539" t="s">
        <v>193</v>
      </c>
      <c r="E2539" t="s">
        <v>9746</v>
      </c>
      <c r="F2539" t="s">
        <v>12152</v>
      </c>
      <c r="G2539" t="s">
        <v>12149</v>
      </c>
      <c r="H2539" s="2" t="s">
        <v>351</v>
      </c>
      <c r="I2539" s="2" t="s">
        <v>92</v>
      </c>
      <c r="J2539" s="1" t="s">
        <v>12153</v>
      </c>
      <c r="K2539" s="1">
        <f t="shared" si="176"/>
        <v>1</v>
      </c>
      <c r="L2539" s="1">
        <f t="shared" si="176"/>
        <v>0</v>
      </c>
      <c r="M2539" s="1">
        <f t="shared" si="176"/>
        <v>0</v>
      </c>
      <c r="N2539" s="1">
        <f t="shared" si="175"/>
        <v>0</v>
      </c>
      <c r="O2539" s="1">
        <f t="shared" si="177"/>
        <v>1</v>
      </c>
      <c r="P2539" s="1" t="s">
        <v>18346</v>
      </c>
      <c r="Q2539" s="1" t="s">
        <v>18355</v>
      </c>
      <c r="R2539" s="1">
        <v>183</v>
      </c>
      <c r="S2539" s="9">
        <f t="shared" si="179"/>
        <v>136.4631</v>
      </c>
      <c r="T2539" s="3">
        <v>44355</v>
      </c>
      <c r="U2539" s="8" t="s">
        <v>12154</v>
      </c>
      <c r="V2539" s="3">
        <v>44748</v>
      </c>
      <c r="W2539" s="8" t="s">
        <v>12155</v>
      </c>
      <c r="X2539" s="8">
        <v>39.5</v>
      </c>
      <c r="Y2539" s="10">
        <f t="shared" si="178"/>
        <v>5390.2924499999999</v>
      </c>
      <c r="Z2539" s="10">
        <f>IFERROR(INDEX(EFs!B:B,MATCH(P2539,EFs!A:A,0))*Dataset!Y2539/1000,0)</f>
        <v>4.896503503699746</v>
      </c>
      <c r="AA2539">
        <v>32.677213000000002</v>
      </c>
      <c r="AB2539">
        <v>-117.17460800000001</v>
      </c>
      <c r="AC2539">
        <v>1</v>
      </c>
      <c r="AD2539" t="s">
        <v>18387</v>
      </c>
      <c r="AE2539">
        <v>1750</v>
      </c>
      <c r="AF2539" t="s">
        <v>18457</v>
      </c>
      <c r="AI2539" t="s">
        <v>18458</v>
      </c>
      <c r="AJ2539" t="s">
        <v>18390</v>
      </c>
      <c r="AK2539" t="s">
        <v>18391</v>
      </c>
      <c r="AL2539">
        <v>92118</v>
      </c>
      <c r="AM2539" t="s">
        <v>18392</v>
      </c>
      <c r="AN2539" t="s">
        <v>18393</v>
      </c>
    </row>
    <row r="2540" spans="1:40" ht="43.2" x14ac:dyDescent="0.3">
      <c r="A2540" t="s">
        <v>12156</v>
      </c>
      <c r="B2540" s="2" t="s">
        <v>15</v>
      </c>
      <c r="C2540" s="3">
        <v>41376</v>
      </c>
      <c r="D2540" t="s">
        <v>193</v>
      </c>
      <c r="E2540" t="s">
        <v>12157</v>
      </c>
      <c r="F2540" t="s">
        <v>161</v>
      </c>
      <c r="G2540" t="s">
        <v>12158</v>
      </c>
      <c r="H2540" s="2" t="s">
        <v>163</v>
      </c>
      <c r="I2540" s="2" t="s">
        <v>164</v>
      </c>
      <c r="J2540" s="1" t="s">
        <v>12159</v>
      </c>
      <c r="K2540" s="1">
        <f t="shared" si="176"/>
        <v>1</v>
      </c>
      <c r="L2540" s="1">
        <f t="shared" si="176"/>
        <v>0</v>
      </c>
      <c r="M2540" s="1">
        <f t="shared" si="176"/>
        <v>0</v>
      </c>
      <c r="N2540" s="1">
        <f t="shared" si="175"/>
        <v>0</v>
      </c>
      <c r="O2540" s="1">
        <f t="shared" si="177"/>
        <v>1</v>
      </c>
      <c r="P2540" s="1" t="s">
        <v>18346</v>
      </c>
      <c r="Q2540" s="1">
        <v>150</v>
      </c>
      <c r="R2540" s="1">
        <v>230</v>
      </c>
      <c r="S2540" s="9">
        <f t="shared" si="179"/>
        <v>150</v>
      </c>
      <c r="T2540" s="8"/>
      <c r="U2540" s="8"/>
      <c r="V2540" s="8"/>
      <c r="W2540" s="8"/>
      <c r="X2540" s="8"/>
      <c r="Y2540" s="10">
        <f t="shared" si="178"/>
        <v>0</v>
      </c>
      <c r="Z2540" s="10">
        <f>IFERROR(INDEX(EFs!B:B,MATCH(P2540,EFs!A:A,0))*Dataset!Y2540/1000,0)</f>
        <v>0</v>
      </c>
      <c r="AA2540">
        <v>33.387723000000001</v>
      </c>
      <c r="AB2540">
        <v>-117.44475799999999</v>
      </c>
      <c r="AC2540">
        <v>0.5</v>
      </c>
      <c r="AD2540" t="s">
        <v>18422</v>
      </c>
      <c r="AI2540" t="s">
        <v>18423</v>
      </c>
      <c r="AJ2540" t="s">
        <v>18390</v>
      </c>
      <c r="AK2540" t="s">
        <v>18391</v>
      </c>
      <c r="AL2540">
        <v>92055</v>
      </c>
      <c r="AM2540" t="s">
        <v>18392</v>
      </c>
      <c r="AN2540" t="s">
        <v>18397</v>
      </c>
    </row>
    <row r="2541" spans="1:40" ht="43.2" x14ac:dyDescent="0.3">
      <c r="A2541" t="s">
        <v>12160</v>
      </c>
      <c r="B2541" s="2" t="s">
        <v>15</v>
      </c>
      <c r="C2541" s="3">
        <v>41376</v>
      </c>
      <c r="D2541" t="s">
        <v>193</v>
      </c>
      <c r="E2541" t="s">
        <v>12157</v>
      </c>
      <c r="F2541" t="s">
        <v>161</v>
      </c>
      <c r="G2541" t="s">
        <v>12161</v>
      </c>
      <c r="H2541" s="2" t="s">
        <v>163</v>
      </c>
      <c r="I2541" s="2" t="s">
        <v>164</v>
      </c>
      <c r="J2541" s="1" t="s">
        <v>12162</v>
      </c>
      <c r="K2541" s="1">
        <f t="shared" si="176"/>
        <v>1</v>
      </c>
      <c r="L2541" s="1">
        <f t="shared" si="176"/>
        <v>0</v>
      </c>
      <c r="M2541" s="1">
        <f t="shared" si="176"/>
        <v>0</v>
      </c>
      <c r="N2541" s="1">
        <f t="shared" si="175"/>
        <v>0</v>
      </c>
      <c r="O2541" s="1">
        <f t="shared" si="177"/>
        <v>1</v>
      </c>
      <c r="P2541" s="1" t="s">
        <v>18346</v>
      </c>
      <c r="Q2541" s="1">
        <v>150</v>
      </c>
      <c r="R2541" s="1">
        <v>230</v>
      </c>
      <c r="S2541" s="9">
        <f t="shared" si="179"/>
        <v>150</v>
      </c>
      <c r="T2541" s="8"/>
      <c r="U2541" s="8"/>
      <c r="V2541" s="8"/>
      <c r="W2541" s="8"/>
      <c r="X2541" s="8"/>
      <c r="Y2541" s="10">
        <f t="shared" si="178"/>
        <v>0</v>
      </c>
      <c r="Z2541" s="10">
        <f>IFERROR(INDEX(EFs!B:B,MATCH(P2541,EFs!A:A,0))*Dataset!Y2541/1000,0)</f>
        <v>0</v>
      </c>
      <c r="AA2541">
        <v>33.387723000000001</v>
      </c>
      <c r="AB2541">
        <v>-117.44475799999999</v>
      </c>
      <c r="AC2541">
        <v>0.5</v>
      </c>
      <c r="AD2541" t="s">
        <v>18422</v>
      </c>
      <c r="AI2541" t="s">
        <v>18423</v>
      </c>
      <c r="AJ2541" t="s">
        <v>18390</v>
      </c>
      <c r="AK2541" t="s">
        <v>18391</v>
      </c>
      <c r="AL2541">
        <v>92055</v>
      </c>
      <c r="AM2541" t="s">
        <v>18392</v>
      </c>
      <c r="AN2541" t="s">
        <v>18397</v>
      </c>
    </row>
    <row r="2542" spans="1:40" ht="43.2" x14ac:dyDescent="0.3">
      <c r="A2542" t="s">
        <v>12163</v>
      </c>
      <c r="B2542" s="2" t="s">
        <v>15</v>
      </c>
      <c r="C2542" s="3">
        <v>41376</v>
      </c>
      <c r="D2542" t="s">
        <v>193</v>
      </c>
      <c r="E2542" t="s">
        <v>4560</v>
      </c>
      <c r="F2542" t="s">
        <v>161</v>
      </c>
      <c r="G2542" t="s">
        <v>12164</v>
      </c>
      <c r="H2542" s="2" t="s">
        <v>163</v>
      </c>
      <c r="I2542" s="2" t="s">
        <v>164</v>
      </c>
      <c r="J2542" s="1" t="s">
        <v>12165</v>
      </c>
      <c r="K2542" s="1">
        <f t="shared" si="176"/>
        <v>1</v>
      </c>
      <c r="L2542" s="1">
        <f t="shared" si="176"/>
        <v>0</v>
      </c>
      <c r="M2542" s="1">
        <f t="shared" si="176"/>
        <v>0</v>
      </c>
      <c r="N2542" s="1">
        <f t="shared" si="175"/>
        <v>0</v>
      </c>
      <c r="O2542" s="1">
        <f t="shared" si="177"/>
        <v>1</v>
      </c>
      <c r="P2542" s="1" t="s">
        <v>18346</v>
      </c>
      <c r="Q2542" s="1">
        <v>1000</v>
      </c>
      <c r="R2542" s="1">
        <v>490</v>
      </c>
      <c r="S2542" s="9">
        <f t="shared" si="179"/>
        <v>1000</v>
      </c>
      <c r="T2542" s="8"/>
      <c r="U2542" s="8"/>
      <c r="V2542" s="8"/>
      <c r="W2542" s="8"/>
      <c r="X2542" s="8"/>
      <c r="Y2542" s="10">
        <f t="shared" si="178"/>
        <v>0</v>
      </c>
      <c r="Z2542" s="10">
        <f>IFERROR(INDEX(EFs!B:B,MATCH(P2542,EFs!A:A,0))*Dataset!Y2542/1000,0)</f>
        <v>0</v>
      </c>
      <c r="AA2542">
        <v>33.387723000000001</v>
      </c>
      <c r="AB2542">
        <v>-117.44475799999999</v>
      </c>
      <c r="AC2542">
        <v>0.5</v>
      </c>
      <c r="AD2542" t="s">
        <v>18422</v>
      </c>
      <c r="AI2542" t="s">
        <v>18423</v>
      </c>
      <c r="AJ2542" t="s">
        <v>18390</v>
      </c>
      <c r="AK2542" t="s">
        <v>18391</v>
      </c>
      <c r="AL2542">
        <v>92055</v>
      </c>
      <c r="AM2542" t="s">
        <v>18392</v>
      </c>
      <c r="AN2542" t="s">
        <v>18397</v>
      </c>
    </row>
    <row r="2543" spans="1:40" ht="43.2" x14ac:dyDescent="0.3">
      <c r="A2543" t="s">
        <v>12166</v>
      </c>
      <c r="B2543" s="2" t="s">
        <v>15</v>
      </c>
      <c r="C2543" s="3">
        <v>41376</v>
      </c>
      <c r="D2543" t="s">
        <v>193</v>
      </c>
      <c r="E2543" t="s">
        <v>12157</v>
      </c>
      <c r="F2543" t="s">
        <v>161</v>
      </c>
      <c r="G2543" t="s">
        <v>12167</v>
      </c>
      <c r="H2543" s="2" t="s">
        <v>163</v>
      </c>
      <c r="I2543" s="2" t="s">
        <v>164</v>
      </c>
      <c r="J2543" s="1" t="s">
        <v>12168</v>
      </c>
      <c r="K2543" s="1">
        <f t="shared" si="176"/>
        <v>1</v>
      </c>
      <c r="L2543" s="1">
        <f t="shared" si="176"/>
        <v>0</v>
      </c>
      <c r="M2543" s="1">
        <f t="shared" si="176"/>
        <v>0</v>
      </c>
      <c r="N2543" s="1">
        <f t="shared" si="175"/>
        <v>0</v>
      </c>
      <c r="O2543" s="1">
        <f t="shared" si="177"/>
        <v>1</v>
      </c>
      <c r="P2543" s="1" t="s">
        <v>18346</v>
      </c>
      <c r="Q2543" s="1">
        <v>150</v>
      </c>
      <c r="R2543" s="1">
        <v>230</v>
      </c>
      <c r="S2543" s="9">
        <f t="shared" si="179"/>
        <v>150</v>
      </c>
      <c r="T2543" s="8"/>
      <c r="U2543" s="8"/>
      <c r="V2543" s="8"/>
      <c r="W2543" s="8"/>
      <c r="X2543" s="8"/>
      <c r="Y2543" s="10">
        <f t="shared" si="178"/>
        <v>0</v>
      </c>
      <c r="Z2543" s="10">
        <f>IFERROR(INDEX(EFs!B:B,MATCH(P2543,EFs!A:A,0))*Dataset!Y2543/1000,0)</f>
        <v>0</v>
      </c>
      <c r="AA2543">
        <v>33.387723000000001</v>
      </c>
      <c r="AB2543">
        <v>-117.44475799999999</v>
      </c>
      <c r="AC2543">
        <v>0.5</v>
      </c>
      <c r="AD2543" t="s">
        <v>18422</v>
      </c>
      <c r="AI2543" t="s">
        <v>18423</v>
      </c>
      <c r="AJ2543" t="s">
        <v>18390</v>
      </c>
      <c r="AK2543" t="s">
        <v>18391</v>
      </c>
      <c r="AL2543">
        <v>92055</v>
      </c>
      <c r="AM2543" t="s">
        <v>18392</v>
      </c>
      <c r="AN2543" t="s">
        <v>18397</v>
      </c>
    </row>
    <row r="2544" spans="1:40" ht="43.2" x14ac:dyDescent="0.3">
      <c r="A2544" t="s">
        <v>12169</v>
      </c>
      <c r="B2544" s="2" t="s">
        <v>15</v>
      </c>
      <c r="C2544" s="3">
        <v>41376</v>
      </c>
      <c r="D2544" t="s">
        <v>193</v>
      </c>
      <c r="E2544" t="s">
        <v>12157</v>
      </c>
      <c r="F2544" t="s">
        <v>161</v>
      </c>
      <c r="G2544" t="s">
        <v>12170</v>
      </c>
      <c r="H2544" s="2" t="s">
        <v>163</v>
      </c>
      <c r="I2544" s="2" t="s">
        <v>164</v>
      </c>
      <c r="J2544" s="1" t="s">
        <v>12171</v>
      </c>
      <c r="K2544" s="1">
        <f t="shared" si="176"/>
        <v>1</v>
      </c>
      <c r="L2544" s="1">
        <f t="shared" si="176"/>
        <v>0</v>
      </c>
      <c r="M2544" s="1">
        <f t="shared" si="176"/>
        <v>0</v>
      </c>
      <c r="N2544" s="1">
        <f t="shared" si="175"/>
        <v>0</v>
      </c>
      <c r="O2544" s="1">
        <f t="shared" si="177"/>
        <v>1</v>
      </c>
      <c r="P2544" s="1" t="s">
        <v>18346</v>
      </c>
      <c r="Q2544" s="1">
        <v>150</v>
      </c>
      <c r="R2544" s="1">
        <v>230</v>
      </c>
      <c r="S2544" s="9">
        <f t="shared" si="179"/>
        <v>150</v>
      </c>
      <c r="T2544" s="8"/>
      <c r="U2544" s="8"/>
      <c r="V2544" s="8"/>
      <c r="W2544" s="8"/>
      <c r="X2544" s="8"/>
      <c r="Y2544" s="10">
        <f t="shared" si="178"/>
        <v>0</v>
      </c>
      <c r="Z2544" s="10">
        <f>IFERROR(INDEX(EFs!B:B,MATCH(P2544,EFs!A:A,0))*Dataset!Y2544/1000,0)</f>
        <v>0</v>
      </c>
      <c r="AA2544">
        <v>33.387723000000001</v>
      </c>
      <c r="AB2544">
        <v>-117.44475799999999</v>
      </c>
      <c r="AC2544">
        <v>0.5</v>
      </c>
      <c r="AD2544" t="s">
        <v>18422</v>
      </c>
      <c r="AI2544" t="s">
        <v>18423</v>
      </c>
      <c r="AJ2544" t="s">
        <v>18390</v>
      </c>
      <c r="AK2544" t="s">
        <v>18391</v>
      </c>
      <c r="AL2544">
        <v>92055</v>
      </c>
      <c r="AM2544" t="s">
        <v>18392</v>
      </c>
      <c r="AN2544" t="s">
        <v>18397</v>
      </c>
    </row>
    <row r="2545" spans="1:40" ht="43.2" x14ac:dyDescent="0.3">
      <c r="A2545" t="s">
        <v>12172</v>
      </c>
      <c r="B2545" s="2" t="s">
        <v>15</v>
      </c>
      <c r="C2545" s="3">
        <v>41376</v>
      </c>
      <c r="D2545" t="s">
        <v>193</v>
      </c>
      <c r="E2545" t="s">
        <v>12157</v>
      </c>
      <c r="F2545" t="s">
        <v>161</v>
      </c>
      <c r="G2545" t="s">
        <v>12173</v>
      </c>
      <c r="H2545" s="2" t="s">
        <v>163</v>
      </c>
      <c r="I2545" s="2" t="s">
        <v>164</v>
      </c>
      <c r="J2545" s="1" t="s">
        <v>12174</v>
      </c>
      <c r="K2545" s="1">
        <f t="shared" si="176"/>
        <v>1</v>
      </c>
      <c r="L2545" s="1">
        <f t="shared" si="176"/>
        <v>0</v>
      </c>
      <c r="M2545" s="1">
        <f t="shared" si="176"/>
        <v>0</v>
      </c>
      <c r="N2545" s="1">
        <f t="shared" si="175"/>
        <v>0</v>
      </c>
      <c r="O2545" s="1">
        <f t="shared" si="177"/>
        <v>1</v>
      </c>
      <c r="P2545" s="1" t="s">
        <v>18346</v>
      </c>
      <c r="Q2545" s="1">
        <v>150</v>
      </c>
      <c r="R2545" s="1">
        <v>230</v>
      </c>
      <c r="S2545" s="9">
        <f t="shared" si="179"/>
        <v>150</v>
      </c>
      <c r="T2545" s="8"/>
      <c r="U2545" s="8"/>
      <c r="V2545" s="8"/>
      <c r="W2545" s="8"/>
      <c r="X2545" s="8"/>
      <c r="Y2545" s="10">
        <f t="shared" si="178"/>
        <v>0</v>
      </c>
      <c r="Z2545" s="10">
        <f>IFERROR(INDEX(EFs!B:B,MATCH(P2545,EFs!A:A,0))*Dataset!Y2545/1000,0)</f>
        <v>0</v>
      </c>
      <c r="AA2545">
        <v>33.387723000000001</v>
      </c>
      <c r="AB2545">
        <v>-117.44475799999999</v>
      </c>
      <c r="AC2545">
        <v>0.5</v>
      </c>
      <c r="AD2545" t="s">
        <v>18422</v>
      </c>
      <c r="AI2545" t="s">
        <v>18423</v>
      </c>
      <c r="AJ2545" t="s">
        <v>18390</v>
      </c>
      <c r="AK2545" t="s">
        <v>18391</v>
      </c>
      <c r="AL2545">
        <v>92055</v>
      </c>
      <c r="AM2545" t="s">
        <v>18392</v>
      </c>
      <c r="AN2545" t="s">
        <v>18397</v>
      </c>
    </row>
    <row r="2546" spans="1:40" ht="28.8" x14ac:dyDescent="0.3">
      <c r="A2546" t="s">
        <v>12175</v>
      </c>
      <c r="B2546" s="2" t="s">
        <v>15</v>
      </c>
      <c r="C2546" s="3">
        <v>41379</v>
      </c>
      <c r="D2546" t="s">
        <v>25</v>
      </c>
      <c r="E2546" t="s">
        <v>12176</v>
      </c>
      <c r="F2546" t="s">
        <v>2596</v>
      </c>
      <c r="G2546" t="s">
        <v>12177</v>
      </c>
      <c r="H2546" s="2" t="s">
        <v>19</v>
      </c>
      <c r="I2546" s="2" t="s">
        <v>20</v>
      </c>
      <c r="J2546" s="1" t="s">
        <v>12178</v>
      </c>
      <c r="K2546" s="1">
        <f t="shared" si="176"/>
        <v>1</v>
      </c>
      <c r="L2546" s="1">
        <f t="shared" si="176"/>
        <v>0</v>
      </c>
      <c r="M2546" s="1">
        <f t="shared" si="176"/>
        <v>0</v>
      </c>
      <c r="N2546" s="1">
        <f t="shared" si="175"/>
        <v>0</v>
      </c>
      <c r="O2546" s="1">
        <f t="shared" si="177"/>
        <v>1</v>
      </c>
      <c r="P2546" s="1" t="s">
        <v>18346</v>
      </c>
      <c r="Q2546" s="1" t="s">
        <v>18355</v>
      </c>
      <c r="R2546" s="1">
        <v>1005</v>
      </c>
      <c r="S2546" s="9">
        <f t="shared" si="179"/>
        <v>749.42849999999999</v>
      </c>
      <c r="T2546" s="3">
        <v>44439</v>
      </c>
      <c r="U2546" s="8" t="s">
        <v>12179</v>
      </c>
      <c r="V2546" s="3">
        <v>44439</v>
      </c>
      <c r="W2546" s="8" t="s">
        <v>12180</v>
      </c>
      <c r="X2546" s="8">
        <v>6</v>
      </c>
      <c r="Y2546" s="10">
        <f t="shared" si="178"/>
        <v>4496.5709999999999</v>
      </c>
      <c r="Z2546" s="10">
        <f>IFERROR(INDEX(EFs!B:B,MATCH(P2546,EFs!A:A,0))*Dataset!Y2546/1000,0)</f>
        <v>4.0846532651738912</v>
      </c>
      <c r="AA2546">
        <v>32.719430000000003</v>
      </c>
      <c r="AB2546">
        <v>-117.165037</v>
      </c>
      <c r="AC2546">
        <v>1</v>
      </c>
      <c r="AD2546" t="s">
        <v>18387</v>
      </c>
      <c r="AE2546">
        <v>1350</v>
      </c>
      <c r="AF2546" t="s">
        <v>18661</v>
      </c>
      <c r="AG2546" t="s">
        <v>18510</v>
      </c>
      <c r="AH2546">
        <v>4012</v>
      </c>
      <c r="AI2546" t="s">
        <v>18389</v>
      </c>
      <c r="AJ2546" t="s">
        <v>18390</v>
      </c>
      <c r="AK2546" t="s">
        <v>18391</v>
      </c>
      <c r="AL2546">
        <v>92101</v>
      </c>
      <c r="AM2546" t="s">
        <v>18392</v>
      </c>
      <c r="AN2546" t="s">
        <v>18393</v>
      </c>
    </row>
    <row r="2547" spans="1:40" ht="43.2" x14ac:dyDescent="0.3">
      <c r="A2547" t="s">
        <v>12181</v>
      </c>
      <c r="B2547" s="2" t="s">
        <v>15</v>
      </c>
      <c r="C2547" s="3">
        <v>41380</v>
      </c>
      <c r="D2547" t="s">
        <v>193</v>
      </c>
      <c r="E2547" t="s">
        <v>954</v>
      </c>
      <c r="F2547" t="s">
        <v>12182</v>
      </c>
      <c r="G2547" t="s">
        <v>12183</v>
      </c>
      <c r="H2547" s="2" t="s">
        <v>957</v>
      </c>
      <c r="I2547" s="2" t="s">
        <v>139</v>
      </c>
      <c r="J2547" s="1" t="s">
        <v>12184</v>
      </c>
      <c r="K2547" s="1">
        <f t="shared" si="176"/>
        <v>1</v>
      </c>
      <c r="L2547" s="1">
        <f t="shared" si="176"/>
        <v>0</v>
      </c>
      <c r="M2547" s="1">
        <f t="shared" si="176"/>
        <v>0</v>
      </c>
      <c r="N2547" s="1">
        <f t="shared" si="175"/>
        <v>0</v>
      </c>
      <c r="O2547" s="1">
        <f t="shared" si="177"/>
        <v>1</v>
      </c>
      <c r="P2547" s="1" t="s">
        <v>18346</v>
      </c>
      <c r="Q2547" s="1">
        <v>60</v>
      </c>
      <c r="R2547" s="1">
        <v>80</v>
      </c>
      <c r="S2547" s="9">
        <f t="shared" si="179"/>
        <v>60</v>
      </c>
      <c r="T2547" s="3">
        <v>44562</v>
      </c>
      <c r="U2547" s="8" t="s">
        <v>12185</v>
      </c>
      <c r="V2547" s="3">
        <v>44562</v>
      </c>
      <c r="W2547" s="8" t="s">
        <v>10289</v>
      </c>
      <c r="X2547" s="8">
        <v>4.3</v>
      </c>
      <c r="Y2547" s="10">
        <f t="shared" si="178"/>
        <v>258</v>
      </c>
      <c r="Z2547" s="10">
        <f>IFERROR(INDEX(EFs!B:B,MATCH(P2547,EFs!A:A,0))*Dataset!Y2547/1000,0)</f>
        <v>0.234365373618</v>
      </c>
      <c r="AA2547">
        <v>32.879537999999997</v>
      </c>
      <c r="AB2547">
        <v>-117.161181</v>
      </c>
      <c r="AC2547">
        <v>1</v>
      </c>
      <c r="AD2547" t="s">
        <v>18408</v>
      </c>
      <c r="AF2547" t="s">
        <v>18538</v>
      </c>
      <c r="AI2547" t="s">
        <v>18389</v>
      </c>
      <c r="AJ2547" t="s">
        <v>18390</v>
      </c>
      <c r="AK2547" t="s">
        <v>18391</v>
      </c>
      <c r="AL2547">
        <v>92121</v>
      </c>
      <c r="AM2547" t="s">
        <v>18392</v>
      </c>
      <c r="AN2547" t="s">
        <v>18397</v>
      </c>
    </row>
    <row r="2548" spans="1:40" ht="43.2" x14ac:dyDescent="0.3">
      <c r="A2548" t="s">
        <v>12186</v>
      </c>
      <c r="B2548" s="2" t="s">
        <v>15</v>
      </c>
      <c r="C2548" s="3">
        <v>41380</v>
      </c>
      <c r="D2548" t="s">
        <v>193</v>
      </c>
      <c r="E2548" t="s">
        <v>12187</v>
      </c>
      <c r="G2548" t="s">
        <v>12188</v>
      </c>
      <c r="H2548" s="2" t="s">
        <v>957</v>
      </c>
      <c r="I2548" s="2" t="s">
        <v>139</v>
      </c>
      <c r="J2548" s="1" t="s">
        <v>12189</v>
      </c>
      <c r="K2548" s="1">
        <f t="shared" si="176"/>
        <v>1</v>
      </c>
      <c r="L2548" s="1">
        <f t="shared" si="176"/>
        <v>0</v>
      </c>
      <c r="M2548" s="1">
        <f t="shared" si="176"/>
        <v>0</v>
      </c>
      <c r="N2548" s="1">
        <f t="shared" si="175"/>
        <v>0</v>
      </c>
      <c r="O2548" s="1">
        <f t="shared" si="177"/>
        <v>1</v>
      </c>
      <c r="P2548" s="1" t="s">
        <v>18346</v>
      </c>
      <c r="Q2548" s="1">
        <v>100</v>
      </c>
      <c r="R2548" s="1">
        <v>158</v>
      </c>
      <c r="S2548" s="9">
        <f t="shared" si="179"/>
        <v>100</v>
      </c>
      <c r="T2548" s="3">
        <v>44562</v>
      </c>
      <c r="U2548" s="8" t="s">
        <v>9138</v>
      </c>
      <c r="V2548" s="3">
        <v>44562</v>
      </c>
      <c r="W2548" s="8" t="s">
        <v>10462</v>
      </c>
      <c r="X2548" s="8">
        <v>6.3</v>
      </c>
      <c r="Y2548" s="10">
        <f t="shared" si="178"/>
        <v>630</v>
      </c>
      <c r="Z2548" s="10">
        <f>IFERROR(INDEX(EFs!B:B,MATCH(P2548,EFs!A:A,0))*Dataset!Y2548/1000,0)</f>
        <v>0.57228754022999995</v>
      </c>
      <c r="AA2548">
        <v>33.180329</v>
      </c>
      <c r="AB2548">
        <v>-117.239234</v>
      </c>
      <c r="AC2548">
        <v>0.77</v>
      </c>
      <c r="AD2548" t="s">
        <v>18429</v>
      </c>
      <c r="AE2548">
        <v>810</v>
      </c>
      <c r="AF2548" t="s">
        <v>19434</v>
      </c>
      <c r="AI2548" t="s">
        <v>18416</v>
      </c>
      <c r="AJ2548" t="s">
        <v>18390</v>
      </c>
      <c r="AK2548" t="s">
        <v>18391</v>
      </c>
      <c r="AL2548">
        <v>92081</v>
      </c>
      <c r="AM2548" t="s">
        <v>18392</v>
      </c>
      <c r="AN2548" t="s">
        <v>18407</v>
      </c>
    </row>
    <row r="2549" spans="1:40" ht="43.2" x14ac:dyDescent="0.3">
      <c r="A2549" t="s">
        <v>12190</v>
      </c>
      <c r="B2549" s="2" t="s">
        <v>15</v>
      </c>
      <c r="C2549" s="3">
        <v>41383</v>
      </c>
      <c r="D2549" t="s">
        <v>193</v>
      </c>
      <c r="E2549" t="s">
        <v>12191</v>
      </c>
      <c r="F2549" t="s">
        <v>12192</v>
      </c>
      <c r="G2549" t="s">
        <v>12193</v>
      </c>
      <c r="H2549" s="2" t="s">
        <v>217</v>
      </c>
      <c r="I2549" s="2" t="s">
        <v>218</v>
      </c>
      <c r="J2549" s="1" t="s">
        <v>12194</v>
      </c>
      <c r="K2549" s="1">
        <f t="shared" si="176"/>
        <v>1</v>
      </c>
      <c r="L2549" s="1">
        <f t="shared" si="176"/>
        <v>0</v>
      </c>
      <c r="M2549" s="1">
        <f t="shared" si="176"/>
        <v>0</v>
      </c>
      <c r="N2549" s="1">
        <f t="shared" si="175"/>
        <v>0</v>
      </c>
      <c r="O2549" s="1">
        <f t="shared" si="177"/>
        <v>1</v>
      </c>
      <c r="P2549" s="1" t="s">
        <v>18346</v>
      </c>
      <c r="Q2549" s="1">
        <v>55</v>
      </c>
      <c r="R2549" s="1">
        <v>74</v>
      </c>
      <c r="S2549" s="9">
        <f t="shared" si="179"/>
        <v>55</v>
      </c>
      <c r="T2549" s="3">
        <v>44327</v>
      </c>
      <c r="U2549" s="8" t="s">
        <v>9619</v>
      </c>
      <c r="V2549" s="3">
        <v>44735</v>
      </c>
      <c r="W2549" s="8" t="s">
        <v>12195</v>
      </c>
      <c r="X2549" s="8">
        <v>52.4</v>
      </c>
      <c r="Y2549" s="10">
        <f t="shared" si="178"/>
        <v>2882</v>
      </c>
      <c r="Z2549" s="10">
        <f>IFERROR(INDEX(EFs!B:B,MATCH(P2549,EFs!A:A,0))*Dataset!Y2549/1000,0)</f>
        <v>2.6179883983220003</v>
      </c>
      <c r="AA2549">
        <v>32.555895</v>
      </c>
      <c r="AB2549">
        <v>-117.06226700000001</v>
      </c>
      <c r="AC2549">
        <v>1</v>
      </c>
      <c r="AD2549" t="s">
        <v>18394</v>
      </c>
      <c r="AE2549">
        <v>2411</v>
      </c>
      <c r="AF2549" t="s">
        <v>18711</v>
      </c>
      <c r="AI2549" t="s">
        <v>18389</v>
      </c>
      <c r="AJ2549" t="s">
        <v>18390</v>
      </c>
      <c r="AK2549" t="s">
        <v>18391</v>
      </c>
      <c r="AL2549">
        <v>92154</v>
      </c>
      <c r="AM2549" t="s">
        <v>18392</v>
      </c>
      <c r="AN2549" t="s">
        <v>18397</v>
      </c>
    </row>
    <row r="2550" spans="1:40" ht="43.2" x14ac:dyDescent="0.3">
      <c r="A2550" t="s">
        <v>12196</v>
      </c>
      <c r="B2550" s="2" t="s">
        <v>15</v>
      </c>
      <c r="C2550" s="3">
        <v>41383</v>
      </c>
      <c r="D2550" t="s">
        <v>193</v>
      </c>
      <c r="E2550" t="s">
        <v>12197</v>
      </c>
      <c r="F2550" t="s">
        <v>12198</v>
      </c>
      <c r="G2550" t="s">
        <v>12199</v>
      </c>
      <c r="H2550" s="2" t="s">
        <v>781</v>
      </c>
      <c r="I2550" s="2" t="s">
        <v>782</v>
      </c>
      <c r="J2550" s="1" t="s">
        <v>12200</v>
      </c>
      <c r="K2550" s="1">
        <f t="shared" si="176"/>
        <v>1</v>
      </c>
      <c r="L2550" s="1">
        <f t="shared" si="176"/>
        <v>0</v>
      </c>
      <c r="M2550" s="1">
        <f t="shared" si="176"/>
        <v>0</v>
      </c>
      <c r="N2550" s="1">
        <f t="shared" si="175"/>
        <v>0</v>
      </c>
      <c r="O2550" s="1">
        <f t="shared" si="177"/>
        <v>1</v>
      </c>
      <c r="P2550" s="1" t="s">
        <v>18346</v>
      </c>
      <c r="Q2550" s="1">
        <v>125</v>
      </c>
      <c r="R2550" s="1">
        <v>217</v>
      </c>
      <c r="S2550" s="9">
        <f t="shared" si="179"/>
        <v>125</v>
      </c>
      <c r="T2550" s="3">
        <v>44449</v>
      </c>
      <c r="U2550" s="8" t="s">
        <v>12201</v>
      </c>
      <c r="V2550" s="3">
        <v>44449</v>
      </c>
      <c r="W2550" s="8" t="s">
        <v>11176</v>
      </c>
      <c r="X2550" s="8">
        <v>10.6</v>
      </c>
      <c r="Y2550" s="10">
        <f t="shared" si="178"/>
        <v>1325</v>
      </c>
      <c r="Z2550" s="10">
        <f>IFERROR(INDEX(EFs!B:B,MATCH(P2550,EFs!A:A,0))*Dataset!Y2550/1000,0)</f>
        <v>1.2036206203250002</v>
      </c>
      <c r="AA2550">
        <v>32.905137000000003</v>
      </c>
      <c r="AB2550">
        <v>-117.23085500000001</v>
      </c>
      <c r="AC2550">
        <v>1</v>
      </c>
      <c r="AD2550" t="s">
        <v>18387</v>
      </c>
      <c r="AE2550">
        <v>11080</v>
      </c>
      <c r="AF2550" t="s">
        <v>18650</v>
      </c>
      <c r="AI2550" t="s">
        <v>18389</v>
      </c>
      <c r="AJ2550" t="s">
        <v>18390</v>
      </c>
      <c r="AK2550" t="s">
        <v>18391</v>
      </c>
      <c r="AL2550">
        <v>92121</v>
      </c>
      <c r="AM2550" t="s">
        <v>18392</v>
      </c>
      <c r="AN2550" t="s">
        <v>18393</v>
      </c>
    </row>
    <row r="2551" spans="1:40" ht="43.2" x14ac:dyDescent="0.3">
      <c r="A2551" t="s">
        <v>12202</v>
      </c>
      <c r="B2551" s="2" t="s">
        <v>15</v>
      </c>
      <c r="C2551" s="3">
        <v>41388</v>
      </c>
      <c r="D2551" t="s">
        <v>193</v>
      </c>
      <c r="E2551" t="s">
        <v>6014</v>
      </c>
      <c r="F2551" t="s">
        <v>1382</v>
      </c>
      <c r="G2551" t="s">
        <v>12203</v>
      </c>
      <c r="H2551" s="2" t="s">
        <v>781</v>
      </c>
      <c r="I2551" s="2" t="s">
        <v>782</v>
      </c>
      <c r="J2551" s="1" t="s">
        <v>12204</v>
      </c>
      <c r="K2551" s="1">
        <f t="shared" si="176"/>
        <v>1</v>
      </c>
      <c r="L2551" s="1">
        <f t="shared" si="176"/>
        <v>0</v>
      </c>
      <c r="M2551" s="1">
        <f t="shared" si="176"/>
        <v>0</v>
      </c>
      <c r="N2551" s="1">
        <f t="shared" si="175"/>
        <v>0</v>
      </c>
      <c r="O2551" s="1">
        <f t="shared" si="177"/>
        <v>1</v>
      </c>
      <c r="P2551" s="1" t="s">
        <v>18346</v>
      </c>
      <c r="Q2551" s="1">
        <v>1000</v>
      </c>
      <c r="R2551" s="1">
        <v>1474</v>
      </c>
      <c r="S2551" s="9">
        <f t="shared" si="179"/>
        <v>1000</v>
      </c>
      <c r="T2551" s="3">
        <v>44561</v>
      </c>
      <c r="U2551" s="8" t="s">
        <v>9253</v>
      </c>
      <c r="V2551" s="3">
        <v>44685</v>
      </c>
      <c r="W2551" s="8" t="s">
        <v>12205</v>
      </c>
      <c r="X2551" s="8">
        <v>21.2</v>
      </c>
      <c r="Y2551" s="10">
        <f t="shared" si="178"/>
        <v>21200</v>
      </c>
      <c r="Z2551" s="10">
        <f>IFERROR(INDEX(EFs!B:B,MATCH(P2551,EFs!A:A,0))*Dataset!Y2551/1000,0)</f>
        <v>19.257929925200003</v>
      </c>
      <c r="AA2551">
        <v>32.906789000000003</v>
      </c>
      <c r="AB2551">
        <v>-117.188125</v>
      </c>
      <c r="AC2551">
        <v>1</v>
      </c>
      <c r="AD2551" t="s">
        <v>18387</v>
      </c>
      <c r="AE2551">
        <v>10445</v>
      </c>
      <c r="AF2551" t="s">
        <v>18804</v>
      </c>
      <c r="AI2551" t="s">
        <v>18389</v>
      </c>
      <c r="AJ2551" t="s">
        <v>18390</v>
      </c>
      <c r="AK2551" t="s">
        <v>18391</v>
      </c>
      <c r="AL2551">
        <v>92121</v>
      </c>
      <c r="AM2551" t="s">
        <v>18392</v>
      </c>
      <c r="AN2551" t="s">
        <v>18407</v>
      </c>
    </row>
    <row r="2552" spans="1:40" ht="28.8" x14ac:dyDescent="0.3">
      <c r="A2552" t="s">
        <v>12206</v>
      </c>
      <c r="B2552" s="2" t="s">
        <v>15</v>
      </c>
      <c r="C2552" s="3">
        <v>41389</v>
      </c>
      <c r="D2552" t="s">
        <v>193</v>
      </c>
      <c r="E2552" t="s">
        <v>8615</v>
      </c>
      <c r="F2552" t="s">
        <v>12207</v>
      </c>
      <c r="G2552" t="s">
        <v>12208</v>
      </c>
      <c r="H2552" s="2" t="s">
        <v>106</v>
      </c>
      <c r="I2552" s="2" t="s">
        <v>107</v>
      </c>
      <c r="J2552" s="1" t="s">
        <v>12209</v>
      </c>
      <c r="K2552" s="1">
        <f t="shared" si="176"/>
        <v>1</v>
      </c>
      <c r="L2552" s="1">
        <f t="shared" si="176"/>
        <v>0</v>
      </c>
      <c r="M2552" s="1">
        <f t="shared" si="176"/>
        <v>0</v>
      </c>
      <c r="N2552" s="1">
        <f t="shared" si="175"/>
        <v>0</v>
      </c>
      <c r="O2552" s="1">
        <f t="shared" si="177"/>
        <v>1</v>
      </c>
      <c r="P2552" s="1" t="s">
        <v>18346</v>
      </c>
      <c r="Q2552" s="1" t="s">
        <v>18355</v>
      </c>
      <c r="R2552" s="1">
        <v>80</v>
      </c>
      <c r="S2552" s="9">
        <f t="shared" si="179"/>
        <v>59.656000000000006</v>
      </c>
      <c r="T2552" s="3">
        <v>44517</v>
      </c>
      <c r="U2552" s="8" t="s">
        <v>12210</v>
      </c>
      <c r="V2552" s="3">
        <v>44517</v>
      </c>
      <c r="W2552" s="8" t="s">
        <v>12211</v>
      </c>
      <c r="X2552" s="8">
        <v>19.899999999999999</v>
      </c>
      <c r="Y2552" s="10">
        <f t="shared" si="178"/>
        <v>1187.1544000000001</v>
      </c>
      <c r="Z2552" s="10">
        <f>IFERROR(INDEX(EFs!B:B,MATCH(P2552,EFs!A:A,0))*Dataset!Y2552/1000,0)</f>
        <v>1.0784026530940025</v>
      </c>
      <c r="AA2552">
        <v>32.816947999999996</v>
      </c>
      <c r="AB2552">
        <v>-117.13173500000001</v>
      </c>
      <c r="AC2552">
        <v>1</v>
      </c>
      <c r="AD2552" t="s">
        <v>18387</v>
      </c>
      <c r="AE2552">
        <v>4229</v>
      </c>
      <c r="AF2552" t="s">
        <v>19001</v>
      </c>
      <c r="AG2552" t="s">
        <v>18510</v>
      </c>
      <c r="AH2552" t="s">
        <v>98</v>
      </c>
      <c r="AI2552" t="s">
        <v>18389</v>
      </c>
      <c r="AJ2552" t="s">
        <v>18390</v>
      </c>
      <c r="AK2552" t="s">
        <v>18391</v>
      </c>
      <c r="AL2552">
        <v>92123</v>
      </c>
      <c r="AM2552" t="s">
        <v>18392</v>
      </c>
      <c r="AN2552" t="s">
        <v>18393</v>
      </c>
    </row>
    <row r="2553" spans="1:40" ht="72" x14ac:dyDescent="0.3">
      <c r="A2553" t="s">
        <v>12212</v>
      </c>
      <c r="B2553" s="2" t="s">
        <v>15</v>
      </c>
      <c r="C2553" s="3">
        <v>41395</v>
      </c>
      <c r="D2553" t="s">
        <v>193</v>
      </c>
      <c r="E2553" t="s">
        <v>3816</v>
      </c>
      <c r="F2553" t="s">
        <v>36</v>
      </c>
      <c r="G2553" t="s">
        <v>12213</v>
      </c>
      <c r="H2553" s="2" t="s">
        <v>320</v>
      </c>
      <c r="I2553" s="2" t="s">
        <v>46</v>
      </c>
      <c r="J2553" s="1" t="s">
        <v>12214</v>
      </c>
      <c r="K2553" s="1">
        <f t="shared" si="176"/>
        <v>1</v>
      </c>
      <c r="L2553" s="1">
        <f t="shared" si="176"/>
        <v>0</v>
      </c>
      <c r="M2553" s="1">
        <f t="shared" si="176"/>
        <v>0</v>
      </c>
      <c r="N2553" s="1">
        <f t="shared" si="175"/>
        <v>0</v>
      </c>
      <c r="O2553" s="1">
        <f t="shared" si="177"/>
        <v>1</v>
      </c>
      <c r="P2553" s="1" t="s">
        <v>18346</v>
      </c>
      <c r="Q2553" s="1">
        <v>132</v>
      </c>
      <c r="R2553" s="1">
        <v>256</v>
      </c>
      <c r="S2553" s="9">
        <f t="shared" si="179"/>
        <v>132</v>
      </c>
      <c r="T2553" s="3">
        <v>44370</v>
      </c>
      <c r="U2553" s="8" t="s">
        <v>2026</v>
      </c>
      <c r="V2553" s="3">
        <v>44763</v>
      </c>
      <c r="W2553" s="8" t="s">
        <v>8013</v>
      </c>
      <c r="X2553" s="8">
        <v>12.4</v>
      </c>
      <c r="Y2553" s="10">
        <f t="shared" si="178"/>
        <v>1636.8</v>
      </c>
      <c r="Z2553" s="10">
        <f>IFERROR(INDEX(EFs!B:B,MATCH(P2553,EFs!A:A,0))*Dataset!Y2553/1000,0)</f>
        <v>1.4868575330928</v>
      </c>
      <c r="AA2553">
        <v>32.875765999999999</v>
      </c>
      <c r="AB2553">
        <v>-117.239553</v>
      </c>
      <c r="AC2553">
        <v>0.9</v>
      </c>
      <c r="AD2553" t="s">
        <v>18387</v>
      </c>
      <c r="AE2553">
        <v>9500</v>
      </c>
      <c r="AF2553" t="s">
        <v>18451</v>
      </c>
      <c r="AG2553" t="s">
        <v>18831</v>
      </c>
      <c r="AH2553">
        <v>89</v>
      </c>
      <c r="AI2553" t="s">
        <v>18428</v>
      </c>
      <c r="AJ2553" t="s">
        <v>18390</v>
      </c>
      <c r="AK2553" t="s">
        <v>18391</v>
      </c>
      <c r="AL2553">
        <v>92093</v>
      </c>
      <c r="AM2553" t="s">
        <v>18392</v>
      </c>
      <c r="AN2553" t="s">
        <v>18393</v>
      </c>
    </row>
    <row r="2554" spans="1:40" ht="72" x14ac:dyDescent="0.3">
      <c r="A2554" t="s">
        <v>12215</v>
      </c>
      <c r="B2554" s="2" t="s">
        <v>15</v>
      </c>
      <c r="C2554" s="3">
        <v>41395</v>
      </c>
      <c r="D2554" t="s">
        <v>193</v>
      </c>
      <c r="E2554" t="s">
        <v>3816</v>
      </c>
      <c r="F2554" t="s">
        <v>36</v>
      </c>
      <c r="G2554" t="s">
        <v>3817</v>
      </c>
      <c r="H2554" s="2" t="s">
        <v>320</v>
      </c>
      <c r="I2554" s="2" t="s">
        <v>46</v>
      </c>
      <c r="J2554" s="1" t="s">
        <v>12216</v>
      </c>
      <c r="K2554" s="1">
        <f t="shared" si="176"/>
        <v>1</v>
      </c>
      <c r="L2554" s="1">
        <f t="shared" si="176"/>
        <v>0</v>
      </c>
      <c r="M2554" s="1">
        <f t="shared" si="176"/>
        <v>0</v>
      </c>
      <c r="N2554" s="1">
        <f t="shared" si="175"/>
        <v>0</v>
      </c>
      <c r="O2554" s="1">
        <f t="shared" si="177"/>
        <v>1</v>
      </c>
      <c r="P2554" s="1" t="s">
        <v>18346</v>
      </c>
      <c r="Q2554" s="1">
        <v>264</v>
      </c>
      <c r="R2554" s="1">
        <v>433</v>
      </c>
      <c r="S2554" s="9">
        <f t="shared" si="179"/>
        <v>264</v>
      </c>
      <c r="T2554" s="3">
        <v>44369</v>
      </c>
      <c r="U2554" s="8" t="s">
        <v>2263</v>
      </c>
      <c r="V2554" s="3">
        <v>44764</v>
      </c>
      <c r="W2554" s="8" t="s">
        <v>2176</v>
      </c>
      <c r="X2554" s="8">
        <v>10.5</v>
      </c>
      <c r="Y2554" s="10">
        <f t="shared" si="178"/>
        <v>2772</v>
      </c>
      <c r="Z2554" s="10">
        <f>IFERROR(INDEX(EFs!B:B,MATCH(P2554,EFs!A:A,0))*Dataset!Y2554/1000,0)</f>
        <v>2.5180651770120002</v>
      </c>
      <c r="AA2554">
        <v>32.875765999999999</v>
      </c>
      <c r="AB2554">
        <v>-117.239553</v>
      </c>
      <c r="AC2554">
        <v>0.9</v>
      </c>
      <c r="AD2554" t="s">
        <v>18387</v>
      </c>
      <c r="AE2554">
        <v>9500</v>
      </c>
      <c r="AF2554" t="s">
        <v>18451</v>
      </c>
      <c r="AG2554" t="s">
        <v>18831</v>
      </c>
      <c r="AH2554">
        <v>89</v>
      </c>
      <c r="AI2554" t="s">
        <v>18428</v>
      </c>
      <c r="AJ2554" t="s">
        <v>18390</v>
      </c>
      <c r="AK2554" t="s">
        <v>18391</v>
      </c>
      <c r="AL2554">
        <v>92093</v>
      </c>
      <c r="AM2554" t="s">
        <v>18392</v>
      </c>
      <c r="AN2554" t="s">
        <v>18393</v>
      </c>
    </row>
    <row r="2555" spans="1:40" ht="72" x14ac:dyDescent="0.3">
      <c r="A2555" t="s">
        <v>12217</v>
      </c>
      <c r="B2555" s="2" t="s">
        <v>15</v>
      </c>
      <c r="C2555" s="3">
        <v>41395</v>
      </c>
      <c r="D2555" t="s">
        <v>193</v>
      </c>
      <c r="E2555" t="s">
        <v>3816</v>
      </c>
      <c r="F2555" t="s">
        <v>36</v>
      </c>
      <c r="G2555" t="s">
        <v>3817</v>
      </c>
      <c r="H2555" s="2" t="s">
        <v>320</v>
      </c>
      <c r="I2555" s="2" t="s">
        <v>46</v>
      </c>
      <c r="J2555" s="1" t="s">
        <v>12218</v>
      </c>
      <c r="K2555" s="1">
        <f t="shared" si="176"/>
        <v>1</v>
      </c>
      <c r="L2555" s="1">
        <f t="shared" si="176"/>
        <v>0</v>
      </c>
      <c r="M2555" s="1">
        <f t="shared" si="176"/>
        <v>0</v>
      </c>
      <c r="N2555" s="1">
        <f t="shared" si="175"/>
        <v>0</v>
      </c>
      <c r="O2555" s="1">
        <f t="shared" si="177"/>
        <v>1</v>
      </c>
      <c r="P2555" s="1" t="s">
        <v>18346</v>
      </c>
      <c r="Q2555" s="1">
        <v>234</v>
      </c>
      <c r="R2555" s="1">
        <v>314</v>
      </c>
      <c r="S2555" s="9">
        <f t="shared" si="179"/>
        <v>234</v>
      </c>
      <c r="T2555" s="3">
        <v>44369</v>
      </c>
      <c r="U2555" s="8" t="s">
        <v>12219</v>
      </c>
      <c r="V2555" s="3">
        <v>44764</v>
      </c>
      <c r="W2555" s="8" t="s">
        <v>1964</v>
      </c>
      <c r="X2555" s="8">
        <v>9</v>
      </c>
      <c r="Y2555" s="10">
        <f t="shared" si="178"/>
        <v>2106</v>
      </c>
      <c r="Z2555" s="10">
        <f>IFERROR(INDEX(EFs!B:B,MATCH(P2555,EFs!A:A,0))*Dataset!Y2555/1000,0)</f>
        <v>1.913075491626</v>
      </c>
      <c r="AA2555">
        <v>32.875765999999999</v>
      </c>
      <c r="AB2555">
        <v>-117.239553</v>
      </c>
      <c r="AC2555">
        <v>0.9</v>
      </c>
      <c r="AD2555" t="s">
        <v>18387</v>
      </c>
      <c r="AE2555">
        <v>9500</v>
      </c>
      <c r="AF2555" t="s">
        <v>18451</v>
      </c>
      <c r="AG2555" t="s">
        <v>18831</v>
      </c>
      <c r="AH2555">
        <v>89</v>
      </c>
      <c r="AI2555" t="s">
        <v>18428</v>
      </c>
      <c r="AJ2555" t="s">
        <v>18390</v>
      </c>
      <c r="AK2555" t="s">
        <v>18391</v>
      </c>
      <c r="AL2555">
        <v>92093</v>
      </c>
      <c r="AM2555" t="s">
        <v>18392</v>
      </c>
      <c r="AN2555" t="s">
        <v>18393</v>
      </c>
    </row>
    <row r="2556" spans="1:40" ht="72" x14ac:dyDescent="0.3">
      <c r="A2556" t="s">
        <v>12220</v>
      </c>
      <c r="B2556" s="2" t="s">
        <v>15</v>
      </c>
      <c r="C2556" s="3">
        <v>41395</v>
      </c>
      <c r="D2556" t="s">
        <v>193</v>
      </c>
      <c r="E2556" t="s">
        <v>3816</v>
      </c>
      <c r="F2556" t="s">
        <v>36</v>
      </c>
      <c r="G2556" t="s">
        <v>3817</v>
      </c>
      <c r="H2556" s="2" t="s">
        <v>320</v>
      </c>
      <c r="I2556" s="2" t="s">
        <v>46</v>
      </c>
      <c r="J2556" s="1" t="s">
        <v>12221</v>
      </c>
      <c r="K2556" s="1">
        <f t="shared" si="176"/>
        <v>1</v>
      </c>
      <c r="L2556" s="1">
        <f t="shared" si="176"/>
        <v>0</v>
      </c>
      <c r="M2556" s="1">
        <f t="shared" si="176"/>
        <v>0</v>
      </c>
      <c r="N2556" s="1">
        <f t="shared" si="175"/>
        <v>0</v>
      </c>
      <c r="O2556" s="1">
        <f t="shared" si="177"/>
        <v>1</v>
      </c>
      <c r="P2556" s="1" t="s">
        <v>18346</v>
      </c>
      <c r="Q2556" s="1">
        <v>234</v>
      </c>
      <c r="R2556" s="1">
        <v>314</v>
      </c>
      <c r="S2556" s="9">
        <f t="shared" si="179"/>
        <v>234</v>
      </c>
      <c r="T2556" s="3">
        <v>44369</v>
      </c>
      <c r="U2556" s="8" t="s">
        <v>9241</v>
      </c>
      <c r="V2556" s="3">
        <v>44763</v>
      </c>
      <c r="W2556" s="8" t="s">
        <v>11783</v>
      </c>
      <c r="X2556" s="8">
        <v>25.4</v>
      </c>
      <c r="Y2556" s="10">
        <f t="shared" si="178"/>
        <v>5943.5999999999995</v>
      </c>
      <c r="Z2556" s="10">
        <f>IFERROR(INDEX(EFs!B:B,MATCH(P2556,EFs!A:A,0))*Dataset!Y2556/1000,0)</f>
        <v>5.3991241652555999</v>
      </c>
      <c r="AA2556">
        <v>32.875765999999999</v>
      </c>
      <c r="AB2556">
        <v>-117.239553</v>
      </c>
      <c r="AC2556">
        <v>0.9</v>
      </c>
      <c r="AD2556" t="s">
        <v>18387</v>
      </c>
      <c r="AE2556">
        <v>9500</v>
      </c>
      <c r="AF2556" t="s">
        <v>18451</v>
      </c>
      <c r="AG2556" t="s">
        <v>18831</v>
      </c>
      <c r="AH2556">
        <v>89</v>
      </c>
      <c r="AI2556" t="s">
        <v>18428</v>
      </c>
      <c r="AJ2556" t="s">
        <v>18390</v>
      </c>
      <c r="AK2556" t="s">
        <v>18391</v>
      </c>
      <c r="AL2556">
        <v>92093</v>
      </c>
      <c r="AM2556" t="s">
        <v>18392</v>
      </c>
      <c r="AN2556" t="s">
        <v>18393</v>
      </c>
    </row>
    <row r="2557" spans="1:40" ht="72" x14ac:dyDescent="0.3">
      <c r="A2557" t="s">
        <v>12222</v>
      </c>
      <c r="B2557" s="2" t="s">
        <v>15</v>
      </c>
      <c r="C2557" s="3">
        <v>41395</v>
      </c>
      <c r="D2557" t="s">
        <v>193</v>
      </c>
      <c r="E2557" t="s">
        <v>3816</v>
      </c>
      <c r="F2557" t="s">
        <v>36</v>
      </c>
      <c r="G2557" t="s">
        <v>3817</v>
      </c>
      <c r="H2557" s="2" t="s">
        <v>320</v>
      </c>
      <c r="I2557" s="2" t="s">
        <v>46</v>
      </c>
      <c r="J2557" s="1" t="s">
        <v>12223</v>
      </c>
      <c r="K2557" s="1">
        <f t="shared" si="176"/>
        <v>1</v>
      </c>
      <c r="L2557" s="1">
        <f t="shared" si="176"/>
        <v>0</v>
      </c>
      <c r="M2557" s="1">
        <f t="shared" si="176"/>
        <v>0</v>
      </c>
      <c r="N2557" s="1">
        <f t="shared" si="175"/>
        <v>0</v>
      </c>
      <c r="O2557" s="1">
        <f t="shared" si="177"/>
        <v>1</v>
      </c>
      <c r="P2557" s="1" t="s">
        <v>18346</v>
      </c>
      <c r="Q2557" s="1">
        <v>234</v>
      </c>
      <c r="R2557" s="1">
        <v>314</v>
      </c>
      <c r="S2557" s="9">
        <f t="shared" si="179"/>
        <v>234</v>
      </c>
      <c r="T2557" s="3">
        <v>44376</v>
      </c>
      <c r="U2557" s="8" t="s">
        <v>12224</v>
      </c>
      <c r="V2557" s="3">
        <v>44764</v>
      </c>
      <c r="W2557" s="8" t="s">
        <v>12225</v>
      </c>
      <c r="X2557" s="8">
        <v>27.6</v>
      </c>
      <c r="Y2557" s="10">
        <f t="shared" si="178"/>
        <v>6458.4000000000005</v>
      </c>
      <c r="Z2557" s="10">
        <f>IFERROR(INDEX(EFs!B:B,MATCH(P2557,EFs!A:A,0))*Dataset!Y2557/1000,0)</f>
        <v>5.8667648409864004</v>
      </c>
      <c r="AA2557">
        <v>32.875765999999999</v>
      </c>
      <c r="AB2557">
        <v>-117.239553</v>
      </c>
      <c r="AC2557">
        <v>0.9</v>
      </c>
      <c r="AD2557" t="s">
        <v>18387</v>
      </c>
      <c r="AE2557">
        <v>9500</v>
      </c>
      <c r="AF2557" t="s">
        <v>18451</v>
      </c>
      <c r="AG2557" t="s">
        <v>18831</v>
      </c>
      <c r="AH2557">
        <v>89</v>
      </c>
      <c r="AI2557" t="s">
        <v>18428</v>
      </c>
      <c r="AJ2557" t="s">
        <v>18390</v>
      </c>
      <c r="AK2557" t="s">
        <v>18391</v>
      </c>
      <c r="AL2557">
        <v>92093</v>
      </c>
      <c r="AM2557" t="s">
        <v>18392</v>
      </c>
      <c r="AN2557" t="s">
        <v>18393</v>
      </c>
    </row>
    <row r="2558" spans="1:40" ht="72" x14ac:dyDescent="0.3">
      <c r="A2558" t="s">
        <v>12226</v>
      </c>
      <c r="B2558" s="2" t="s">
        <v>15</v>
      </c>
      <c r="C2558" s="3">
        <v>41395</v>
      </c>
      <c r="D2558" t="s">
        <v>193</v>
      </c>
      <c r="E2558" t="s">
        <v>3816</v>
      </c>
      <c r="F2558" t="s">
        <v>36</v>
      </c>
      <c r="G2558" t="s">
        <v>3817</v>
      </c>
      <c r="H2558" s="2" t="s">
        <v>320</v>
      </c>
      <c r="I2558" s="2" t="s">
        <v>46</v>
      </c>
      <c r="J2558" s="1" t="s">
        <v>12227</v>
      </c>
      <c r="K2558" s="1">
        <f t="shared" si="176"/>
        <v>1</v>
      </c>
      <c r="L2558" s="1">
        <f t="shared" si="176"/>
        <v>0</v>
      </c>
      <c r="M2558" s="1">
        <f t="shared" si="176"/>
        <v>0</v>
      </c>
      <c r="N2558" s="1">
        <f t="shared" si="175"/>
        <v>0</v>
      </c>
      <c r="O2558" s="1">
        <f t="shared" si="177"/>
        <v>1</v>
      </c>
      <c r="P2558" s="1" t="s">
        <v>18346</v>
      </c>
      <c r="Q2558" s="1">
        <v>234</v>
      </c>
      <c r="R2558" s="1">
        <v>314</v>
      </c>
      <c r="S2558" s="9">
        <f t="shared" si="179"/>
        <v>234</v>
      </c>
      <c r="T2558" s="3">
        <v>44369</v>
      </c>
      <c r="U2558" s="8" t="s">
        <v>658</v>
      </c>
      <c r="V2558" s="3">
        <v>44767</v>
      </c>
      <c r="W2558" s="8" t="s">
        <v>8035</v>
      </c>
      <c r="X2558" s="8">
        <v>10.4</v>
      </c>
      <c r="Y2558" s="10">
        <f t="shared" si="178"/>
        <v>2433.6</v>
      </c>
      <c r="Z2558" s="10">
        <f>IFERROR(INDEX(EFs!B:B,MATCH(P2558,EFs!A:A,0))*Dataset!Y2558/1000,0)</f>
        <v>2.2106650125455998</v>
      </c>
      <c r="AA2558">
        <v>32.875765999999999</v>
      </c>
      <c r="AB2558">
        <v>-117.239553</v>
      </c>
      <c r="AC2558">
        <v>0.9</v>
      </c>
      <c r="AD2558" t="s">
        <v>18387</v>
      </c>
      <c r="AE2558">
        <v>9500</v>
      </c>
      <c r="AF2558" t="s">
        <v>18451</v>
      </c>
      <c r="AG2558" t="s">
        <v>18831</v>
      </c>
      <c r="AH2558">
        <v>89</v>
      </c>
      <c r="AI2558" t="s">
        <v>18428</v>
      </c>
      <c r="AJ2558" t="s">
        <v>18390</v>
      </c>
      <c r="AK2558" t="s">
        <v>18391</v>
      </c>
      <c r="AL2558">
        <v>92093</v>
      </c>
      <c r="AM2558" t="s">
        <v>18392</v>
      </c>
      <c r="AN2558" t="s">
        <v>18393</v>
      </c>
    </row>
    <row r="2559" spans="1:40" ht="28.8" x14ac:dyDescent="0.3">
      <c r="A2559" t="s">
        <v>12228</v>
      </c>
      <c r="B2559" s="2" t="s">
        <v>15</v>
      </c>
      <c r="C2559" s="3">
        <v>41396</v>
      </c>
      <c r="D2559" t="s">
        <v>193</v>
      </c>
      <c r="E2559" t="s">
        <v>1253</v>
      </c>
      <c r="F2559" t="s">
        <v>161</v>
      </c>
      <c r="G2559" t="s">
        <v>12229</v>
      </c>
      <c r="H2559" s="2" t="s">
        <v>163</v>
      </c>
      <c r="I2559" s="2" t="s">
        <v>164</v>
      </c>
      <c r="J2559" s="1" t="s">
        <v>12230</v>
      </c>
      <c r="K2559" s="1">
        <f t="shared" si="176"/>
        <v>1</v>
      </c>
      <c r="L2559" s="1">
        <f t="shared" si="176"/>
        <v>0</v>
      </c>
      <c r="M2559" s="1">
        <f t="shared" si="176"/>
        <v>0</v>
      </c>
      <c r="N2559" s="1">
        <f t="shared" si="175"/>
        <v>0</v>
      </c>
      <c r="O2559" s="1">
        <f t="shared" si="177"/>
        <v>1</v>
      </c>
      <c r="P2559" s="1" t="s">
        <v>18346</v>
      </c>
      <c r="Q2559" s="1" t="s">
        <v>18355</v>
      </c>
      <c r="R2559" s="1">
        <v>2923</v>
      </c>
      <c r="S2559" s="9">
        <f t="shared" si="179"/>
        <v>2179.6811000000002</v>
      </c>
      <c r="T2559" s="8"/>
      <c r="U2559" s="8"/>
      <c r="V2559" s="8"/>
      <c r="W2559" s="8"/>
      <c r="X2559" s="8"/>
      <c r="Y2559" s="10">
        <f t="shared" si="178"/>
        <v>0</v>
      </c>
      <c r="Z2559" s="10">
        <f>IFERROR(INDEX(EFs!B:B,MATCH(P2559,EFs!A:A,0))*Dataset!Y2559/1000,0)</f>
        <v>0</v>
      </c>
      <c r="AA2559">
        <v>33.387723000000001</v>
      </c>
      <c r="AB2559">
        <v>-117.44475799999999</v>
      </c>
      <c r="AC2559">
        <v>0.5</v>
      </c>
      <c r="AD2559" t="s">
        <v>18422</v>
      </c>
      <c r="AI2559" t="s">
        <v>18423</v>
      </c>
      <c r="AJ2559" t="s">
        <v>18390</v>
      </c>
      <c r="AK2559" t="s">
        <v>18391</v>
      </c>
      <c r="AL2559">
        <v>92055</v>
      </c>
      <c r="AM2559" t="s">
        <v>18392</v>
      </c>
      <c r="AN2559" t="s">
        <v>18397</v>
      </c>
    </row>
    <row r="2560" spans="1:40" ht="28.8" x14ac:dyDescent="0.3">
      <c r="A2560" t="s">
        <v>12231</v>
      </c>
      <c r="B2560" s="2" t="s">
        <v>15</v>
      </c>
      <c r="C2560" s="3">
        <v>41396</v>
      </c>
      <c r="D2560" t="s">
        <v>193</v>
      </c>
      <c r="E2560" t="s">
        <v>1253</v>
      </c>
      <c r="F2560" t="s">
        <v>161</v>
      </c>
      <c r="G2560" t="s">
        <v>7568</v>
      </c>
      <c r="H2560" s="2" t="s">
        <v>163</v>
      </c>
      <c r="I2560" s="2" t="s">
        <v>164</v>
      </c>
      <c r="J2560" s="1" t="s">
        <v>12232</v>
      </c>
      <c r="K2560" s="1">
        <f t="shared" si="176"/>
        <v>1</v>
      </c>
      <c r="L2560" s="1">
        <f t="shared" si="176"/>
        <v>0</v>
      </c>
      <c r="M2560" s="1">
        <f t="shared" si="176"/>
        <v>0</v>
      </c>
      <c r="N2560" s="1">
        <f t="shared" si="175"/>
        <v>0</v>
      </c>
      <c r="O2560" s="1">
        <f t="shared" si="177"/>
        <v>1</v>
      </c>
      <c r="P2560" s="1" t="s">
        <v>18346</v>
      </c>
      <c r="Q2560" s="1" t="s">
        <v>18355</v>
      </c>
      <c r="R2560" s="1">
        <v>2923</v>
      </c>
      <c r="S2560" s="9">
        <f t="shared" si="179"/>
        <v>2179.6811000000002</v>
      </c>
      <c r="T2560" s="8"/>
      <c r="U2560" s="8"/>
      <c r="V2560" s="8"/>
      <c r="W2560" s="8"/>
      <c r="X2560" s="8"/>
      <c r="Y2560" s="10">
        <f t="shared" si="178"/>
        <v>0</v>
      </c>
      <c r="Z2560" s="10">
        <f>IFERROR(INDEX(EFs!B:B,MATCH(P2560,EFs!A:A,0))*Dataset!Y2560/1000,0)</f>
        <v>0</v>
      </c>
      <c r="AA2560">
        <v>33.387723000000001</v>
      </c>
      <c r="AB2560">
        <v>-117.44475799999999</v>
      </c>
      <c r="AC2560">
        <v>0.5</v>
      </c>
      <c r="AD2560" t="s">
        <v>18422</v>
      </c>
      <c r="AI2560" t="s">
        <v>18423</v>
      </c>
      <c r="AJ2560" t="s">
        <v>18390</v>
      </c>
      <c r="AK2560" t="s">
        <v>18391</v>
      </c>
      <c r="AL2560">
        <v>92055</v>
      </c>
      <c r="AM2560" t="s">
        <v>18392</v>
      </c>
      <c r="AN2560" t="s">
        <v>18397</v>
      </c>
    </row>
    <row r="2561" spans="1:40" ht="28.8" x14ac:dyDescent="0.3">
      <c r="A2561" t="s">
        <v>12233</v>
      </c>
      <c r="B2561" s="2" t="s">
        <v>15</v>
      </c>
      <c r="C2561" s="3">
        <v>41396</v>
      </c>
      <c r="D2561" t="s">
        <v>193</v>
      </c>
      <c r="E2561" t="s">
        <v>1253</v>
      </c>
      <c r="F2561" t="s">
        <v>161</v>
      </c>
      <c r="G2561" t="s">
        <v>12229</v>
      </c>
      <c r="H2561" s="2" t="s">
        <v>163</v>
      </c>
      <c r="I2561" s="2" t="s">
        <v>164</v>
      </c>
      <c r="J2561" s="1" t="s">
        <v>12234</v>
      </c>
      <c r="K2561" s="1">
        <f t="shared" si="176"/>
        <v>1</v>
      </c>
      <c r="L2561" s="1">
        <f t="shared" si="176"/>
        <v>0</v>
      </c>
      <c r="M2561" s="1">
        <f t="shared" si="176"/>
        <v>0</v>
      </c>
      <c r="N2561" s="1">
        <f t="shared" si="175"/>
        <v>0</v>
      </c>
      <c r="O2561" s="1">
        <f t="shared" si="177"/>
        <v>1</v>
      </c>
      <c r="P2561" s="1" t="s">
        <v>18346</v>
      </c>
      <c r="Q2561" s="1" t="s">
        <v>18355</v>
      </c>
      <c r="R2561" s="1">
        <v>2923</v>
      </c>
      <c r="S2561" s="9">
        <f t="shared" si="179"/>
        <v>2179.6811000000002</v>
      </c>
      <c r="T2561" s="8"/>
      <c r="U2561" s="8"/>
      <c r="V2561" s="8"/>
      <c r="W2561" s="8"/>
      <c r="X2561" s="8"/>
      <c r="Y2561" s="10">
        <f t="shared" si="178"/>
        <v>0</v>
      </c>
      <c r="Z2561" s="10">
        <f>IFERROR(INDEX(EFs!B:B,MATCH(P2561,EFs!A:A,0))*Dataset!Y2561/1000,0)</f>
        <v>0</v>
      </c>
      <c r="AA2561">
        <v>33.387723000000001</v>
      </c>
      <c r="AB2561">
        <v>-117.44475799999999</v>
      </c>
      <c r="AC2561">
        <v>0.5</v>
      </c>
      <c r="AD2561" t="s">
        <v>18422</v>
      </c>
      <c r="AI2561" t="s">
        <v>18423</v>
      </c>
      <c r="AJ2561" t="s">
        <v>18390</v>
      </c>
      <c r="AK2561" t="s">
        <v>18391</v>
      </c>
      <c r="AL2561">
        <v>92055</v>
      </c>
      <c r="AM2561" t="s">
        <v>18392</v>
      </c>
      <c r="AN2561" t="s">
        <v>18397</v>
      </c>
    </row>
    <row r="2562" spans="1:40" ht="43.2" x14ac:dyDescent="0.3">
      <c r="A2562" t="s">
        <v>12235</v>
      </c>
      <c r="B2562" s="2" t="s">
        <v>15</v>
      </c>
      <c r="C2562" s="3">
        <v>41397</v>
      </c>
      <c r="D2562" t="s">
        <v>193</v>
      </c>
      <c r="E2562" t="s">
        <v>7068</v>
      </c>
      <c r="G2562" t="s">
        <v>12236</v>
      </c>
      <c r="H2562" s="2" t="s">
        <v>283</v>
      </c>
      <c r="I2562" s="2" t="s">
        <v>46</v>
      </c>
      <c r="J2562" s="1" t="s">
        <v>12237</v>
      </c>
      <c r="K2562" s="1">
        <f t="shared" si="176"/>
        <v>1</v>
      </c>
      <c r="L2562" s="1">
        <f t="shared" si="176"/>
        <v>0</v>
      </c>
      <c r="M2562" s="1">
        <f t="shared" si="176"/>
        <v>0</v>
      </c>
      <c r="N2562" s="1">
        <f t="shared" si="176"/>
        <v>0</v>
      </c>
      <c r="O2562" s="1">
        <f t="shared" si="177"/>
        <v>1</v>
      </c>
      <c r="P2562" s="1" t="s">
        <v>18346</v>
      </c>
      <c r="Q2562" s="1">
        <v>80</v>
      </c>
      <c r="R2562" s="1">
        <v>145</v>
      </c>
      <c r="S2562" s="9">
        <f t="shared" si="179"/>
        <v>80</v>
      </c>
      <c r="T2562" s="3">
        <v>44364</v>
      </c>
      <c r="U2562" s="8" t="s">
        <v>12238</v>
      </c>
      <c r="V2562" s="3">
        <v>44364</v>
      </c>
      <c r="W2562" s="8" t="s">
        <v>12239</v>
      </c>
      <c r="X2562" s="8">
        <v>3</v>
      </c>
      <c r="Y2562" s="10">
        <f t="shared" si="178"/>
        <v>240</v>
      </c>
      <c r="Z2562" s="10">
        <f>IFERROR(INDEX(EFs!B:B,MATCH(P2562,EFs!A:A,0))*Dataset!Y2562/1000,0)</f>
        <v>0.21801430104</v>
      </c>
      <c r="AA2562">
        <v>32.724102999999999</v>
      </c>
      <c r="AB2562">
        <v>-117.170912</v>
      </c>
      <c r="AC2562">
        <v>0.5</v>
      </c>
      <c r="AD2562" t="s">
        <v>18422</v>
      </c>
      <c r="AI2562" t="s">
        <v>18389</v>
      </c>
      <c r="AJ2562" t="s">
        <v>18390</v>
      </c>
      <c r="AK2562" t="s">
        <v>18391</v>
      </c>
      <c r="AL2562">
        <v>92101</v>
      </c>
      <c r="AM2562" t="s">
        <v>18392</v>
      </c>
      <c r="AN2562" t="s">
        <v>18397</v>
      </c>
    </row>
    <row r="2563" spans="1:40" ht="28.8" x14ac:dyDescent="0.3">
      <c r="A2563" t="s">
        <v>12240</v>
      </c>
      <c r="B2563" s="2" t="s">
        <v>15</v>
      </c>
      <c r="C2563" s="3">
        <v>41402</v>
      </c>
      <c r="D2563" t="s">
        <v>193</v>
      </c>
      <c r="E2563" t="s">
        <v>12241</v>
      </c>
      <c r="F2563" t="s">
        <v>1878</v>
      </c>
      <c r="G2563" t="s">
        <v>12242</v>
      </c>
      <c r="H2563" s="2" t="s">
        <v>781</v>
      </c>
      <c r="I2563" s="2" t="s">
        <v>782</v>
      </c>
      <c r="J2563" s="1" t="s">
        <v>12243</v>
      </c>
      <c r="K2563" s="1">
        <f t="shared" ref="K2563:N2626" si="180">IFERROR(IF(SEARCH(K$1,$J2563)&gt;0,1),0)</f>
        <v>1</v>
      </c>
      <c r="L2563" s="1">
        <f t="shared" si="180"/>
        <v>0</v>
      </c>
      <c r="M2563" s="1">
        <f t="shared" si="180"/>
        <v>0</v>
      </c>
      <c r="N2563" s="1">
        <f t="shared" si="180"/>
        <v>0</v>
      </c>
      <c r="O2563" s="1">
        <f t="shared" ref="O2563:O2626" si="181">SUM(K2563:N2563)</f>
        <v>1</v>
      </c>
      <c r="P2563" s="1" t="s">
        <v>18346</v>
      </c>
      <c r="Q2563" s="1" t="s">
        <v>18355</v>
      </c>
      <c r="R2563" s="1">
        <v>158</v>
      </c>
      <c r="S2563" s="9">
        <f t="shared" si="179"/>
        <v>117.8206</v>
      </c>
      <c r="T2563" s="3">
        <v>44550</v>
      </c>
      <c r="U2563" s="8" t="s">
        <v>7262</v>
      </c>
      <c r="V2563" s="3">
        <v>44579</v>
      </c>
      <c r="W2563" s="8" t="s">
        <v>12244</v>
      </c>
      <c r="X2563" s="8">
        <v>8.1</v>
      </c>
      <c r="Y2563" s="10">
        <f t="shared" ref="Y2563:Y2626" si="182">X2563*S2563</f>
        <v>954.34685999999999</v>
      </c>
      <c r="Z2563" s="10">
        <f>IFERROR(INDEX(EFs!B:B,MATCH(P2563,EFs!A:A,0))*Dataset!Y2563/1000,0)</f>
        <v>0.86692193180257815</v>
      </c>
      <c r="AA2563">
        <v>32.881160000000001</v>
      </c>
      <c r="AB2563">
        <v>-117.17306000000001</v>
      </c>
      <c r="AC2563">
        <v>1</v>
      </c>
      <c r="AD2563" t="s">
        <v>18387</v>
      </c>
      <c r="AE2563">
        <v>8340</v>
      </c>
      <c r="AF2563" t="s">
        <v>19203</v>
      </c>
      <c r="AI2563" t="s">
        <v>18389</v>
      </c>
      <c r="AJ2563" t="s">
        <v>18390</v>
      </c>
      <c r="AK2563" t="s">
        <v>18391</v>
      </c>
      <c r="AL2563">
        <v>92121</v>
      </c>
      <c r="AM2563" t="s">
        <v>18392</v>
      </c>
      <c r="AN2563" t="s">
        <v>18393</v>
      </c>
    </row>
    <row r="2564" spans="1:40" ht="43.2" x14ac:dyDescent="0.3">
      <c r="A2564" t="s">
        <v>12245</v>
      </c>
      <c r="B2564" s="2" t="s">
        <v>15</v>
      </c>
      <c r="C2564" s="3">
        <v>41403</v>
      </c>
      <c r="D2564" t="s">
        <v>193</v>
      </c>
      <c r="E2564" t="s">
        <v>8440</v>
      </c>
      <c r="F2564" t="s">
        <v>8441</v>
      </c>
      <c r="G2564" t="s">
        <v>8442</v>
      </c>
      <c r="H2564" s="2" t="s">
        <v>739</v>
      </c>
      <c r="I2564" s="2" t="s">
        <v>236</v>
      </c>
      <c r="J2564" s="1" t="s">
        <v>12246</v>
      </c>
      <c r="K2564" s="1">
        <f t="shared" si="180"/>
        <v>1</v>
      </c>
      <c r="L2564" s="1">
        <f t="shared" si="180"/>
        <v>0</v>
      </c>
      <c r="M2564" s="1">
        <f t="shared" si="180"/>
        <v>0</v>
      </c>
      <c r="N2564" s="1">
        <f t="shared" si="180"/>
        <v>0</v>
      </c>
      <c r="O2564" s="1">
        <f t="shared" si="181"/>
        <v>1</v>
      </c>
      <c r="P2564" s="1" t="s">
        <v>18346</v>
      </c>
      <c r="Q2564" s="1">
        <v>300</v>
      </c>
      <c r="R2564" s="1">
        <v>463</v>
      </c>
      <c r="S2564" s="9">
        <f t="shared" ref="S2564:S2627" si="183">IFERROR(IF(Q2564&lt;&gt;"",Q2564,R2564*0.7457),"Unknown")</f>
        <v>300</v>
      </c>
      <c r="T2564" s="3">
        <v>44606</v>
      </c>
      <c r="U2564" s="8" t="s">
        <v>1925</v>
      </c>
      <c r="V2564" s="3">
        <v>44606</v>
      </c>
      <c r="W2564" s="8" t="s">
        <v>1920</v>
      </c>
      <c r="X2564" s="8">
        <v>1.8</v>
      </c>
      <c r="Y2564" s="10">
        <f t="shared" si="182"/>
        <v>540</v>
      </c>
      <c r="Z2564" s="10">
        <f>IFERROR(INDEX(EFs!B:B,MATCH(P2564,EFs!A:A,0))*Dataset!Y2564/1000,0)</f>
        <v>0.49053217734000004</v>
      </c>
      <c r="AA2564">
        <v>32.910134999999997</v>
      </c>
      <c r="AB2564">
        <v>-117.12106</v>
      </c>
      <c r="AC2564">
        <v>1</v>
      </c>
      <c r="AD2564" t="s">
        <v>18387</v>
      </c>
      <c r="AE2564">
        <v>10440</v>
      </c>
      <c r="AF2564" t="s">
        <v>18717</v>
      </c>
      <c r="AI2564" t="s">
        <v>18389</v>
      </c>
      <c r="AJ2564" t="s">
        <v>18390</v>
      </c>
      <c r="AK2564" t="s">
        <v>18391</v>
      </c>
      <c r="AL2564">
        <v>92126</v>
      </c>
      <c r="AM2564" t="s">
        <v>18392</v>
      </c>
      <c r="AN2564" t="s">
        <v>18393</v>
      </c>
    </row>
    <row r="2565" spans="1:40" ht="43.2" x14ac:dyDescent="0.3">
      <c r="A2565" t="s">
        <v>12247</v>
      </c>
      <c r="B2565" s="2" t="s">
        <v>15</v>
      </c>
      <c r="C2565" s="3">
        <v>41410</v>
      </c>
      <c r="D2565" t="s">
        <v>193</v>
      </c>
      <c r="E2565" t="s">
        <v>12248</v>
      </c>
      <c r="F2565" t="s">
        <v>12249</v>
      </c>
      <c r="G2565" t="s">
        <v>12250</v>
      </c>
      <c r="H2565" s="2" t="s">
        <v>19</v>
      </c>
      <c r="I2565" s="2" t="s">
        <v>20</v>
      </c>
      <c r="J2565" s="1" t="s">
        <v>12251</v>
      </c>
      <c r="K2565" s="1">
        <f t="shared" si="180"/>
        <v>0</v>
      </c>
      <c r="L2565" s="1">
        <f t="shared" si="180"/>
        <v>0</v>
      </c>
      <c r="M2565" s="1">
        <f t="shared" si="180"/>
        <v>0</v>
      </c>
      <c r="N2565" s="1">
        <f t="shared" si="180"/>
        <v>0</v>
      </c>
      <c r="O2565" s="1">
        <f t="shared" si="181"/>
        <v>0</v>
      </c>
      <c r="P2565" s="1" t="s">
        <v>18352</v>
      </c>
      <c r="Q2565" s="1">
        <v>400</v>
      </c>
      <c r="R2565" s="1">
        <v>617</v>
      </c>
      <c r="S2565" s="9">
        <f t="shared" si="183"/>
        <v>400</v>
      </c>
      <c r="T2565" s="8"/>
      <c r="U2565" s="8"/>
      <c r="V2565" s="8"/>
      <c r="W2565" s="8"/>
      <c r="X2565" s="8"/>
      <c r="Y2565" s="10">
        <f t="shared" si="182"/>
        <v>0</v>
      </c>
      <c r="Z2565" s="10">
        <f>IFERROR(INDEX(EFs!B:B,MATCH(P2565,EFs!A:A,0))*Dataset!Y2565/1000,0)</f>
        <v>0</v>
      </c>
      <c r="AA2565">
        <v>32.718259000000003</v>
      </c>
      <c r="AB2565">
        <v>-117.163343</v>
      </c>
      <c r="AC2565">
        <v>1</v>
      </c>
      <c r="AD2565" t="s">
        <v>18387</v>
      </c>
      <c r="AE2565">
        <v>202</v>
      </c>
      <c r="AF2565" t="s">
        <v>18684</v>
      </c>
      <c r="AI2565" t="s">
        <v>18389</v>
      </c>
      <c r="AJ2565" t="s">
        <v>18390</v>
      </c>
      <c r="AK2565" t="s">
        <v>18391</v>
      </c>
      <c r="AL2565">
        <v>92101</v>
      </c>
      <c r="AM2565" t="s">
        <v>18392</v>
      </c>
      <c r="AN2565" t="s">
        <v>18393</v>
      </c>
    </row>
    <row r="2566" spans="1:40" ht="43.2" x14ac:dyDescent="0.3">
      <c r="A2566" t="s">
        <v>12252</v>
      </c>
      <c r="B2566" s="2" t="s">
        <v>15</v>
      </c>
      <c r="C2566" s="3">
        <v>41410</v>
      </c>
      <c r="D2566" t="s">
        <v>193</v>
      </c>
      <c r="E2566" t="s">
        <v>8992</v>
      </c>
      <c r="F2566" t="s">
        <v>8993</v>
      </c>
      <c r="G2566" t="s">
        <v>12253</v>
      </c>
      <c r="H2566" s="2" t="s">
        <v>781</v>
      </c>
      <c r="I2566" s="2" t="s">
        <v>782</v>
      </c>
      <c r="J2566" s="1" t="s">
        <v>12254</v>
      </c>
      <c r="K2566" s="1">
        <f t="shared" si="180"/>
        <v>1</v>
      </c>
      <c r="L2566" s="1">
        <f t="shared" si="180"/>
        <v>0</v>
      </c>
      <c r="M2566" s="1">
        <f t="shared" si="180"/>
        <v>0</v>
      </c>
      <c r="N2566" s="1">
        <f t="shared" si="180"/>
        <v>0</v>
      </c>
      <c r="O2566" s="1">
        <f t="shared" si="181"/>
        <v>1</v>
      </c>
      <c r="P2566" s="1" t="s">
        <v>18346</v>
      </c>
      <c r="Q2566" s="1">
        <v>40</v>
      </c>
      <c r="R2566" s="1">
        <v>85</v>
      </c>
      <c r="S2566" s="9">
        <f t="shared" si="183"/>
        <v>40</v>
      </c>
      <c r="T2566" s="3">
        <v>44673</v>
      </c>
      <c r="U2566" s="8" t="s">
        <v>12255</v>
      </c>
      <c r="V2566" s="3">
        <v>44673</v>
      </c>
      <c r="W2566" s="8" t="s">
        <v>12256</v>
      </c>
      <c r="X2566" s="8">
        <v>9.8000000000000007</v>
      </c>
      <c r="Y2566" s="10">
        <f t="shared" si="182"/>
        <v>392</v>
      </c>
      <c r="Z2566" s="10">
        <f>IFERROR(INDEX(EFs!B:B,MATCH(P2566,EFs!A:A,0))*Dataset!Y2566/1000,0)</f>
        <v>0.35609002503200005</v>
      </c>
      <c r="AA2566">
        <v>32.904941999999998</v>
      </c>
      <c r="AB2566">
        <v>-117.217529</v>
      </c>
      <c r="AC2566">
        <v>1</v>
      </c>
      <c r="AD2566" t="s">
        <v>18387</v>
      </c>
      <c r="AE2566">
        <v>4122</v>
      </c>
      <c r="AF2566" t="s">
        <v>18611</v>
      </c>
      <c r="AI2566" t="s">
        <v>18389</v>
      </c>
      <c r="AJ2566" t="s">
        <v>18390</v>
      </c>
      <c r="AK2566" t="s">
        <v>18391</v>
      </c>
      <c r="AL2566">
        <v>92121</v>
      </c>
      <c r="AM2566" t="s">
        <v>18392</v>
      </c>
      <c r="AN2566" t="s">
        <v>18393</v>
      </c>
    </row>
    <row r="2567" spans="1:40" ht="43.2" x14ac:dyDescent="0.3">
      <c r="A2567" t="s">
        <v>12252</v>
      </c>
      <c r="B2567" s="2" t="s">
        <v>15</v>
      </c>
      <c r="C2567" s="3">
        <v>41410</v>
      </c>
      <c r="D2567" t="s">
        <v>193</v>
      </c>
      <c r="E2567" t="s">
        <v>8992</v>
      </c>
      <c r="F2567" t="s">
        <v>8993</v>
      </c>
      <c r="G2567" t="s">
        <v>12253</v>
      </c>
      <c r="H2567" s="2" t="s">
        <v>781</v>
      </c>
      <c r="I2567" s="2" t="s">
        <v>782</v>
      </c>
      <c r="J2567" s="1" t="s">
        <v>12254</v>
      </c>
      <c r="K2567" s="1">
        <f t="shared" si="180"/>
        <v>1</v>
      </c>
      <c r="L2567" s="1">
        <f t="shared" si="180"/>
        <v>0</v>
      </c>
      <c r="M2567" s="1">
        <f t="shared" si="180"/>
        <v>0</v>
      </c>
      <c r="N2567" s="1">
        <f t="shared" si="180"/>
        <v>0</v>
      </c>
      <c r="O2567" s="1">
        <f t="shared" si="181"/>
        <v>1</v>
      </c>
      <c r="P2567" s="1" t="s">
        <v>18346</v>
      </c>
      <c r="Q2567" s="1">
        <v>40</v>
      </c>
      <c r="R2567" s="1">
        <v>85</v>
      </c>
      <c r="S2567" s="9">
        <f t="shared" si="183"/>
        <v>40</v>
      </c>
      <c r="T2567" s="3">
        <v>44673</v>
      </c>
      <c r="U2567" s="8" t="s">
        <v>12255</v>
      </c>
      <c r="V2567" s="3">
        <v>44673</v>
      </c>
      <c r="W2567" s="8" t="s">
        <v>3178</v>
      </c>
      <c r="X2567" s="8">
        <v>15.8</v>
      </c>
      <c r="Y2567" s="10">
        <f t="shared" si="182"/>
        <v>632</v>
      </c>
      <c r="Z2567" s="10">
        <f>IFERROR(INDEX(EFs!B:B,MATCH(P2567,EFs!A:A,0))*Dataset!Y2567/1000,0)</f>
        <v>0.57410432607200002</v>
      </c>
      <c r="AA2567">
        <v>32.904941999999998</v>
      </c>
      <c r="AB2567">
        <v>-117.217529</v>
      </c>
      <c r="AC2567">
        <v>1</v>
      </c>
      <c r="AD2567" t="s">
        <v>18387</v>
      </c>
      <c r="AE2567">
        <v>4122</v>
      </c>
      <c r="AF2567" t="s">
        <v>18611</v>
      </c>
      <c r="AI2567" t="s">
        <v>18389</v>
      </c>
      <c r="AJ2567" t="s">
        <v>18390</v>
      </c>
      <c r="AK2567" t="s">
        <v>18391</v>
      </c>
      <c r="AL2567">
        <v>92121</v>
      </c>
      <c r="AM2567" t="s">
        <v>18392</v>
      </c>
      <c r="AN2567" t="s">
        <v>18393</v>
      </c>
    </row>
    <row r="2568" spans="1:40" ht="43.2" x14ac:dyDescent="0.3">
      <c r="A2568" t="s">
        <v>12252</v>
      </c>
      <c r="B2568" s="2" t="s">
        <v>15</v>
      </c>
      <c r="C2568" s="3">
        <v>41410</v>
      </c>
      <c r="D2568" t="s">
        <v>193</v>
      </c>
      <c r="E2568" t="s">
        <v>8992</v>
      </c>
      <c r="F2568" t="s">
        <v>8993</v>
      </c>
      <c r="G2568" t="s">
        <v>12253</v>
      </c>
      <c r="H2568" s="2" t="s">
        <v>781</v>
      </c>
      <c r="I2568" s="2" t="s">
        <v>782</v>
      </c>
      <c r="J2568" s="1" t="s">
        <v>12254</v>
      </c>
      <c r="K2568" s="1">
        <f t="shared" si="180"/>
        <v>1</v>
      </c>
      <c r="L2568" s="1">
        <f t="shared" si="180"/>
        <v>0</v>
      </c>
      <c r="M2568" s="1">
        <f t="shared" si="180"/>
        <v>0</v>
      </c>
      <c r="N2568" s="1">
        <f t="shared" si="180"/>
        <v>0</v>
      </c>
      <c r="O2568" s="1">
        <f t="shared" si="181"/>
        <v>1</v>
      </c>
      <c r="P2568" s="1" t="s">
        <v>18346</v>
      </c>
      <c r="Q2568" s="1">
        <v>40</v>
      </c>
      <c r="R2568" s="1">
        <v>85</v>
      </c>
      <c r="S2568" s="9">
        <f t="shared" si="183"/>
        <v>40</v>
      </c>
      <c r="T2568" s="3">
        <v>44673</v>
      </c>
      <c r="U2568" s="8" t="s">
        <v>12256</v>
      </c>
      <c r="V2568" s="3">
        <v>44673</v>
      </c>
      <c r="W2568" s="8" t="s">
        <v>12256</v>
      </c>
      <c r="X2568" s="8">
        <v>0</v>
      </c>
      <c r="Y2568" s="10">
        <f t="shared" si="182"/>
        <v>0</v>
      </c>
      <c r="Z2568" s="10">
        <f>IFERROR(INDEX(EFs!B:B,MATCH(P2568,EFs!A:A,0))*Dataset!Y2568/1000,0)</f>
        <v>0</v>
      </c>
      <c r="AA2568">
        <v>32.904941999999998</v>
      </c>
      <c r="AB2568">
        <v>-117.217529</v>
      </c>
      <c r="AC2568">
        <v>1</v>
      </c>
      <c r="AD2568" t="s">
        <v>18387</v>
      </c>
      <c r="AE2568">
        <v>4122</v>
      </c>
      <c r="AF2568" t="s">
        <v>18611</v>
      </c>
      <c r="AI2568" t="s">
        <v>18389</v>
      </c>
      <c r="AJ2568" t="s">
        <v>18390</v>
      </c>
      <c r="AK2568" t="s">
        <v>18391</v>
      </c>
      <c r="AL2568">
        <v>92121</v>
      </c>
      <c r="AM2568" t="s">
        <v>18392</v>
      </c>
      <c r="AN2568" t="s">
        <v>18393</v>
      </c>
    </row>
    <row r="2569" spans="1:40" ht="43.2" x14ac:dyDescent="0.3">
      <c r="A2569" t="s">
        <v>12252</v>
      </c>
      <c r="B2569" s="2" t="s">
        <v>15</v>
      </c>
      <c r="C2569" s="3">
        <v>41410</v>
      </c>
      <c r="D2569" t="s">
        <v>193</v>
      </c>
      <c r="E2569" t="s">
        <v>8992</v>
      </c>
      <c r="F2569" t="s">
        <v>8993</v>
      </c>
      <c r="G2569" t="s">
        <v>12253</v>
      </c>
      <c r="H2569" s="2" t="s">
        <v>781</v>
      </c>
      <c r="I2569" s="2" t="s">
        <v>782</v>
      </c>
      <c r="J2569" s="1" t="s">
        <v>12254</v>
      </c>
      <c r="K2569" s="1">
        <f t="shared" si="180"/>
        <v>1</v>
      </c>
      <c r="L2569" s="1">
        <f t="shared" si="180"/>
        <v>0</v>
      </c>
      <c r="M2569" s="1">
        <f t="shared" si="180"/>
        <v>0</v>
      </c>
      <c r="N2569" s="1">
        <f t="shared" si="180"/>
        <v>0</v>
      </c>
      <c r="O2569" s="1">
        <f t="shared" si="181"/>
        <v>1</v>
      </c>
      <c r="P2569" s="1" t="s">
        <v>18346</v>
      </c>
      <c r="Q2569" s="1">
        <v>40</v>
      </c>
      <c r="R2569" s="1">
        <v>85</v>
      </c>
      <c r="S2569" s="9">
        <f t="shared" si="183"/>
        <v>40</v>
      </c>
      <c r="T2569" s="3">
        <v>44673</v>
      </c>
      <c r="U2569" s="8" t="s">
        <v>12256</v>
      </c>
      <c r="V2569" s="3">
        <v>44673</v>
      </c>
      <c r="W2569" s="8" t="s">
        <v>3178</v>
      </c>
      <c r="X2569" s="8">
        <v>6</v>
      </c>
      <c r="Y2569" s="10">
        <f t="shared" si="182"/>
        <v>240</v>
      </c>
      <c r="Z2569" s="10">
        <f>IFERROR(INDEX(EFs!B:B,MATCH(P2569,EFs!A:A,0))*Dataset!Y2569/1000,0)</f>
        <v>0.21801430104</v>
      </c>
      <c r="AA2569">
        <v>32.904941999999998</v>
      </c>
      <c r="AB2569">
        <v>-117.217529</v>
      </c>
      <c r="AC2569">
        <v>1</v>
      </c>
      <c r="AD2569" t="s">
        <v>18387</v>
      </c>
      <c r="AE2569">
        <v>4122</v>
      </c>
      <c r="AF2569" t="s">
        <v>18611</v>
      </c>
      <c r="AI2569" t="s">
        <v>18389</v>
      </c>
      <c r="AJ2569" t="s">
        <v>18390</v>
      </c>
      <c r="AK2569" t="s">
        <v>18391</v>
      </c>
      <c r="AL2569">
        <v>92121</v>
      </c>
      <c r="AM2569" t="s">
        <v>18392</v>
      </c>
      <c r="AN2569" t="s">
        <v>18393</v>
      </c>
    </row>
    <row r="2570" spans="1:40" ht="100.8" x14ac:dyDescent="0.3">
      <c r="A2570" t="s">
        <v>12257</v>
      </c>
      <c r="B2570" s="2" t="s">
        <v>15</v>
      </c>
      <c r="C2570" s="3">
        <v>41411</v>
      </c>
      <c r="D2570" t="s">
        <v>193</v>
      </c>
      <c r="E2570" t="s">
        <v>12258</v>
      </c>
      <c r="F2570" t="s">
        <v>9212</v>
      </c>
      <c r="G2570" t="s">
        <v>12259</v>
      </c>
      <c r="H2570" s="2" t="s">
        <v>776</v>
      </c>
      <c r="I2570" s="2" t="s">
        <v>155</v>
      </c>
      <c r="J2570" s="1" t="s">
        <v>12260</v>
      </c>
      <c r="K2570" s="1">
        <f t="shared" si="180"/>
        <v>1</v>
      </c>
      <c r="L2570" s="1">
        <f t="shared" si="180"/>
        <v>0</v>
      </c>
      <c r="M2570" s="1">
        <f t="shared" si="180"/>
        <v>0</v>
      </c>
      <c r="N2570" s="1">
        <f t="shared" si="180"/>
        <v>0</v>
      </c>
      <c r="O2570" s="1">
        <f t="shared" si="181"/>
        <v>1</v>
      </c>
      <c r="P2570" s="1" t="s">
        <v>18346</v>
      </c>
      <c r="Q2570" s="1" t="s">
        <v>18355</v>
      </c>
      <c r="R2570" s="1">
        <v>197</v>
      </c>
      <c r="S2570" s="9">
        <f t="shared" si="183"/>
        <v>146.90290000000002</v>
      </c>
      <c r="T2570" s="8"/>
      <c r="U2570" s="8"/>
      <c r="V2570" s="8"/>
      <c r="W2570" s="8"/>
      <c r="X2570" s="8"/>
      <c r="Y2570" s="10">
        <f t="shared" si="182"/>
        <v>0</v>
      </c>
      <c r="Z2570" s="10">
        <f>IFERROR(INDEX(EFs!B:B,MATCH(P2570,EFs!A:A,0))*Dataset!Y2570/1000,0)</f>
        <v>0</v>
      </c>
      <c r="AA2570">
        <v>33.086010000000002</v>
      </c>
      <c r="AB2570">
        <v>-117.057419</v>
      </c>
      <c r="AC2570">
        <v>1</v>
      </c>
      <c r="AD2570" t="s">
        <v>18394</v>
      </c>
      <c r="AE2570">
        <v>3301</v>
      </c>
      <c r="AF2570" t="s">
        <v>19435</v>
      </c>
      <c r="AI2570" t="s">
        <v>18421</v>
      </c>
      <c r="AJ2570" t="s">
        <v>18390</v>
      </c>
      <c r="AK2570" t="s">
        <v>18391</v>
      </c>
      <c r="AL2570">
        <v>92025</v>
      </c>
      <c r="AM2570" t="s">
        <v>18392</v>
      </c>
      <c r="AN2570" t="s">
        <v>18397</v>
      </c>
    </row>
    <row r="2571" spans="1:40" ht="28.8" x14ac:dyDescent="0.3">
      <c r="A2571" t="s">
        <v>12261</v>
      </c>
      <c r="B2571" s="2" t="s">
        <v>15</v>
      </c>
      <c r="C2571" s="3">
        <v>41417</v>
      </c>
      <c r="D2571" t="s">
        <v>25</v>
      </c>
      <c r="E2571" t="s">
        <v>12262</v>
      </c>
      <c r="F2571" t="s">
        <v>12263</v>
      </c>
      <c r="G2571" t="s">
        <v>12264</v>
      </c>
      <c r="H2571" s="2" t="s">
        <v>781</v>
      </c>
      <c r="I2571" s="2" t="s">
        <v>782</v>
      </c>
      <c r="J2571" s="1" t="s">
        <v>12265</v>
      </c>
      <c r="K2571" s="1">
        <f t="shared" si="180"/>
        <v>0</v>
      </c>
      <c r="L2571" s="1">
        <f t="shared" si="180"/>
        <v>0</v>
      </c>
      <c r="M2571" s="1">
        <f t="shared" si="180"/>
        <v>1</v>
      </c>
      <c r="N2571" s="1">
        <f t="shared" si="180"/>
        <v>0</v>
      </c>
      <c r="O2571" s="1">
        <f t="shared" si="181"/>
        <v>1</v>
      </c>
      <c r="P2571" s="1" t="s">
        <v>18348</v>
      </c>
      <c r="Q2571" s="1" t="s">
        <v>18355</v>
      </c>
      <c r="R2571" s="1">
        <v>74</v>
      </c>
      <c r="S2571" s="9">
        <f t="shared" si="183"/>
        <v>55.181800000000003</v>
      </c>
      <c r="T2571" s="3">
        <v>44561</v>
      </c>
      <c r="U2571" s="8" t="s">
        <v>915</v>
      </c>
      <c r="V2571" s="3">
        <v>44568</v>
      </c>
      <c r="W2571" s="8" t="s">
        <v>3932</v>
      </c>
      <c r="X2571" s="8">
        <v>4.0999999999999996</v>
      </c>
      <c r="Y2571" s="10">
        <f t="shared" si="182"/>
        <v>226.24537999999998</v>
      </c>
      <c r="Z2571" s="10">
        <f>IFERROR(INDEX(EFs!B:B,MATCH(P2571,EFs!A:A,0))*Dataset!Y2571/1000,0)</f>
        <v>0.16431200112232822</v>
      </c>
      <c r="AA2571">
        <v>32.88711</v>
      </c>
      <c r="AB2571">
        <v>-117.179163</v>
      </c>
      <c r="AC2571">
        <v>1</v>
      </c>
      <c r="AD2571" t="s">
        <v>18387</v>
      </c>
      <c r="AE2571">
        <v>6650</v>
      </c>
      <c r="AF2571" t="s">
        <v>18631</v>
      </c>
      <c r="AI2571" t="s">
        <v>18389</v>
      </c>
      <c r="AJ2571" t="s">
        <v>18390</v>
      </c>
      <c r="AK2571" t="s">
        <v>18391</v>
      </c>
      <c r="AL2571">
        <v>92121</v>
      </c>
      <c r="AM2571" t="s">
        <v>18392</v>
      </c>
      <c r="AN2571" t="s">
        <v>18393</v>
      </c>
    </row>
    <row r="2572" spans="1:40" ht="43.2" x14ac:dyDescent="0.3">
      <c r="A2572" t="s">
        <v>12266</v>
      </c>
      <c r="B2572" s="2" t="s">
        <v>15</v>
      </c>
      <c r="C2572" s="3">
        <v>41432</v>
      </c>
      <c r="D2572" t="s">
        <v>193</v>
      </c>
      <c r="E2572" t="s">
        <v>8610</v>
      </c>
      <c r="G2572" t="s">
        <v>8611</v>
      </c>
      <c r="H2572" s="2" t="s">
        <v>8612</v>
      </c>
      <c r="I2572" s="2" t="s">
        <v>155</v>
      </c>
      <c r="J2572" s="1" t="s">
        <v>12267</v>
      </c>
      <c r="K2572" s="1">
        <f t="shared" si="180"/>
        <v>0</v>
      </c>
      <c r="L2572" s="1">
        <f t="shared" si="180"/>
        <v>0</v>
      </c>
      <c r="M2572" s="1">
        <f t="shared" si="180"/>
        <v>0</v>
      </c>
      <c r="N2572" s="1">
        <f t="shared" si="180"/>
        <v>0</v>
      </c>
      <c r="O2572" s="1">
        <f t="shared" si="181"/>
        <v>0</v>
      </c>
      <c r="P2572" s="1" t="s">
        <v>18349</v>
      </c>
      <c r="Q2572" s="1" t="s">
        <v>18355</v>
      </c>
      <c r="R2572" s="1">
        <v>128</v>
      </c>
      <c r="S2572" s="9">
        <f t="shared" si="183"/>
        <v>95.449600000000004</v>
      </c>
      <c r="T2572" s="3">
        <v>44379</v>
      </c>
      <c r="U2572" s="8" t="s">
        <v>12268</v>
      </c>
      <c r="V2572" s="3">
        <v>44379</v>
      </c>
      <c r="W2572" s="8" t="s">
        <v>12269</v>
      </c>
      <c r="X2572" s="8">
        <v>9</v>
      </c>
      <c r="Y2572" s="10">
        <f t="shared" si="182"/>
        <v>859.04640000000006</v>
      </c>
      <c r="Z2572" s="10">
        <f>IFERROR(INDEX(EFs!B:B,MATCH(P2572,EFs!A:A,0))*Dataset!Y2572/1000,0)</f>
        <v>0.8527888405770625</v>
      </c>
      <c r="AA2572">
        <v>32.967095999999998</v>
      </c>
      <c r="AB2572">
        <v>-116.579971</v>
      </c>
      <c r="AC2572">
        <v>0.9</v>
      </c>
      <c r="AD2572" t="s">
        <v>18394</v>
      </c>
      <c r="AE2572">
        <v>13650</v>
      </c>
      <c r="AF2572" t="s">
        <v>18400</v>
      </c>
      <c r="AI2572" t="s">
        <v>18474</v>
      </c>
      <c r="AJ2572" t="s">
        <v>18390</v>
      </c>
      <c r="AK2572" t="s">
        <v>18391</v>
      </c>
      <c r="AL2572">
        <v>92036</v>
      </c>
      <c r="AM2572" t="s">
        <v>18392</v>
      </c>
      <c r="AN2572" t="s">
        <v>18397</v>
      </c>
    </row>
    <row r="2573" spans="1:40" ht="43.2" x14ac:dyDescent="0.3">
      <c r="A2573" t="s">
        <v>12270</v>
      </c>
      <c r="B2573" s="2" t="s">
        <v>15</v>
      </c>
      <c r="C2573" s="3">
        <v>41435</v>
      </c>
      <c r="D2573" t="s">
        <v>193</v>
      </c>
      <c r="E2573" t="s">
        <v>12271</v>
      </c>
      <c r="F2573" t="s">
        <v>12182</v>
      </c>
      <c r="G2573" t="s">
        <v>12272</v>
      </c>
      <c r="H2573" s="2" t="s">
        <v>957</v>
      </c>
      <c r="I2573" s="2" t="s">
        <v>139</v>
      </c>
      <c r="J2573" s="1" t="s">
        <v>12273</v>
      </c>
      <c r="K2573" s="1">
        <f t="shared" si="180"/>
        <v>1</v>
      </c>
      <c r="L2573" s="1">
        <f t="shared" si="180"/>
        <v>0</v>
      </c>
      <c r="M2573" s="1">
        <f t="shared" si="180"/>
        <v>0</v>
      </c>
      <c r="N2573" s="1">
        <f t="shared" si="180"/>
        <v>0</v>
      </c>
      <c r="O2573" s="1">
        <f t="shared" si="181"/>
        <v>1</v>
      </c>
      <c r="P2573" s="1" t="s">
        <v>18346</v>
      </c>
      <c r="Q2573" s="1">
        <v>50</v>
      </c>
      <c r="R2573" s="1">
        <v>80</v>
      </c>
      <c r="S2573" s="9">
        <f t="shared" si="183"/>
        <v>50</v>
      </c>
      <c r="T2573" s="3">
        <v>44562</v>
      </c>
      <c r="U2573" s="8" t="s">
        <v>7927</v>
      </c>
      <c r="V2573" s="3">
        <v>44562</v>
      </c>
      <c r="W2573" s="8" t="s">
        <v>7928</v>
      </c>
      <c r="X2573" s="8">
        <v>2.5</v>
      </c>
      <c r="Y2573" s="10">
        <f t="shared" si="182"/>
        <v>125</v>
      </c>
      <c r="Z2573" s="10">
        <f>IFERROR(INDEX(EFs!B:B,MATCH(P2573,EFs!A:A,0))*Dataset!Y2573/1000,0)</f>
        <v>0.113549115125</v>
      </c>
      <c r="AA2573">
        <v>32.724102999999999</v>
      </c>
      <c r="AB2573">
        <v>-117.170912</v>
      </c>
      <c r="AC2573">
        <v>1</v>
      </c>
      <c r="AD2573" t="s">
        <v>18422</v>
      </c>
      <c r="AI2573" t="s">
        <v>18389</v>
      </c>
      <c r="AJ2573" t="s">
        <v>18390</v>
      </c>
      <c r="AK2573" t="s">
        <v>18391</v>
      </c>
      <c r="AL2573">
        <v>92101</v>
      </c>
      <c r="AM2573" t="s">
        <v>18392</v>
      </c>
      <c r="AN2573" t="s">
        <v>18397</v>
      </c>
    </row>
    <row r="2574" spans="1:40" ht="43.2" x14ac:dyDescent="0.3">
      <c r="A2574" t="s">
        <v>12274</v>
      </c>
      <c r="B2574" s="2" t="s">
        <v>15</v>
      </c>
      <c r="C2574" s="3">
        <v>41435</v>
      </c>
      <c r="D2574" t="s">
        <v>193</v>
      </c>
      <c r="E2574" t="s">
        <v>12275</v>
      </c>
      <c r="F2574" t="s">
        <v>36</v>
      </c>
      <c r="G2574" t="s">
        <v>12276</v>
      </c>
      <c r="H2574" s="2" t="s">
        <v>320</v>
      </c>
      <c r="I2574" s="2" t="s">
        <v>46</v>
      </c>
      <c r="J2574" s="1" t="s">
        <v>12277</v>
      </c>
      <c r="K2574" s="1">
        <f t="shared" si="180"/>
        <v>0</v>
      </c>
      <c r="L2574" s="1">
        <f t="shared" si="180"/>
        <v>0</v>
      </c>
      <c r="M2574" s="1">
        <f t="shared" si="180"/>
        <v>1</v>
      </c>
      <c r="N2574" s="1">
        <f t="shared" si="180"/>
        <v>0</v>
      </c>
      <c r="O2574" s="1">
        <f t="shared" si="181"/>
        <v>1</v>
      </c>
      <c r="P2574" s="1" t="s">
        <v>18348</v>
      </c>
      <c r="Q2574" s="1">
        <v>125</v>
      </c>
      <c r="R2574" s="1">
        <v>195</v>
      </c>
      <c r="S2574" s="9">
        <f t="shared" si="183"/>
        <v>125</v>
      </c>
      <c r="T2574" s="3">
        <v>44370</v>
      </c>
      <c r="U2574" s="8" t="s">
        <v>12278</v>
      </c>
      <c r="V2574" s="3">
        <v>44764</v>
      </c>
      <c r="W2574" s="8" t="s">
        <v>7665</v>
      </c>
      <c r="X2574" s="8">
        <v>10.1</v>
      </c>
      <c r="Y2574" s="10">
        <f t="shared" si="182"/>
        <v>1262.5</v>
      </c>
      <c r="Z2574" s="10">
        <f>IFERROR(INDEX(EFs!B:B,MATCH(P2574,EFs!A:A,0))*Dataset!Y2574/1000,0)</f>
        <v>0.91689784523749995</v>
      </c>
      <c r="AA2574">
        <v>32.875765999999999</v>
      </c>
      <c r="AB2574">
        <v>-117.239553</v>
      </c>
      <c r="AC2574">
        <v>0.9</v>
      </c>
      <c r="AD2574" t="s">
        <v>18387</v>
      </c>
      <c r="AE2574">
        <v>9500</v>
      </c>
      <c r="AF2574" t="s">
        <v>18451</v>
      </c>
      <c r="AI2574" t="s">
        <v>18428</v>
      </c>
      <c r="AJ2574" t="s">
        <v>18390</v>
      </c>
      <c r="AK2574" t="s">
        <v>18391</v>
      </c>
      <c r="AL2574">
        <v>92093</v>
      </c>
      <c r="AM2574" t="s">
        <v>18392</v>
      </c>
      <c r="AN2574" t="s">
        <v>18393</v>
      </c>
    </row>
    <row r="2575" spans="1:40" ht="57.6" x14ac:dyDescent="0.3">
      <c r="A2575" t="s">
        <v>12279</v>
      </c>
      <c r="B2575" s="2" t="s">
        <v>15</v>
      </c>
      <c r="C2575" s="3">
        <v>41437</v>
      </c>
      <c r="D2575" t="s">
        <v>193</v>
      </c>
      <c r="E2575" t="s">
        <v>10500</v>
      </c>
      <c r="F2575" t="s">
        <v>12280</v>
      </c>
      <c r="G2575" t="s">
        <v>12281</v>
      </c>
      <c r="H2575" s="2" t="s">
        <v>275</v>
      </c>
      <c r="I2575" s="2" t="s">
        <v>139</v>
      </c>
      <c r="J2575" s="1" t="s">
        <v>12282</v>
      </c>
      <c r="K2575" s="1">
        <f t="shared" si="180"/>
        <v>0</v>
      </c>
      <c r="L2575" s="1">
        <f t="shared" si="180"/>
        <v>0</v>
      </c>
      <c r="M2575" s="1">
        <f t="shared" si="180"/>
        <v>1</v>
      </c>
      <c r="N2575" s="1">
        <f t="shared" si="180"/>
        <v>0</v>
      </c>
      <c r="O2575" s="1">
        <f t="shared" si="181"/>
        <v>1</v>
      </c>
      <c r="P2575" s="1" t="s">
        <v>18348</v>
      </c>
      <c r="Q2575" s="1">
        <v>175</v>
      </c>
      <c r="R2575" s="1">
        <v>234</v>
      </c>
      <c r="S2575" s="9">
        <f t="shared" si="183"/>
        <v>175</v>
      </c>
      <c r="T2575" s="8"/>
      <c r="U2575" s="8"/>
      <c r="V2575" s="8"/>
      <c r="W2575" s="8"/>
      <c r="X2575" s="8"/>
      <c r="Y2575" s="10">
        <f t="shared" si="182"/>
        <v>0</v>
      </c>
      <c r="Z2575" s="10">
        <f>IFERROR(INDEX(EFs!B:B,MATCH(P2575,EFs!A:A,0))*Dataset!Y2575/1000,0)</f>
        <v>0</v>
      </c>
      <c r="AA2575">
        <v>32.842767000000002</v>
      </c>
      <c r="AB2575">
        <v>-116.964393</v>
      </c>
      <c r="AC2575">
        <v>1</v>
      </c>
      <c r="AD2575" t="s">
        <v>18387</v>
      </c>
      <c r="AE2575">
        <v>9216</v>
      </c>
      <c r="AF2575" t="s">
        <v>19436</v>
      </c>
      <c r="AI2575" t="s">
        <v>18442</v>
      </c>
      <c r="AJ2575" t="s">
        <v>18390</v>
      </c>
      <c r="AK2575" t="s">
        <v>18391</v>
      </c>
      <c r="AL2575">
        <v>92071</v>
      </c>
      <c r="AM2575" t="s">
        <v>18392</v>
      </c>
      <c r="AN2575" t="s">
        <v>18393</v>
      </c>
    </row>
    <row r="2576" spans="1:40" ht="57.6" x14ac:dyDescent="0.3">
      <c r="A2576" t="s">
        <v>12283</v>
      </c>
      <c r="B2576" s="2" t="s">
        <v>15</v>
      </c>
      <c r="C2576" s="3">
        <v>41443</v>
      </c>
      <c r="D2576" t="s">
        <v>193</v>
      </c>
      <c r="E2576" t="s">
        <v>10500</v>
      </c>
      <c r="F2576" t="s">
        <v>4823</v>
      </c>
      <c r="G2576" t="s">
        <v>12284</v>
      </c>
      <c r="H2576" s="2" t="s">
        <v>275</v>
      </c>
      <c r="I2576" s="2" t="s">
        <v>139</v>
      </c>
      <c r="J2576" s="1" t="s">
        <v>12285</v>
      </c>
      <c r="K2576" s="1">
        <f t="shared" si="180"/>
        <v>0</v>
      </c>
      <c r="L2576" s="1">
        <f t="shared" si="180"/>
        <v>0</v>
      </c>
      <c r="M2576" s="1">
        <f t="shared" si="180"/>
        <v>1</v>
      </c>
      <c r="N2576" s="1">
        <f t="shared" si="180"/>
        <v>0</v>
      </c>
      <c r="O2576" s="1">
        <f t="shared" si="181"/>
        <v>1</v>
      </c>
      <c r="P2576" s="1" t="s">
        <v>18348</v>
      </c>
      <c r="Q2576" s="1">
        <v>175</v>
      </c>
      <c r="R2576" s="1">
        <v>234</v>
      </c>
      <c r="S2576" s="9">
        <f t="shared" si="183"/>
        <v>175</v>
      </c>
      <c r="T2576" s="8"/>
      <c r="U2576" s="8"/>
      <c r="V2576" s="8"/>
      <c r="W2576" s="8"/>
      <c r="X2576" s="8"/>
      <c r="Y2576" s="10">
        <f t="shared" si="182"/>
        <v>0</v>
      </c>
      <c r="Z2576" s="10">
        <f>IFERROR(INDEX(EFs!B:B,MATCH(P2576,EFs!A:A,0))*Dataset!Y2576/1000,0)</f>
        <v>0</v>
      </c>
      <c r="AA2576">
        <v>32.845306000000001</v>
      </c>
      <c r="AB2576">
        <v>-116.95959000000001</v>
      </c>
      <c r="AC2576">
        <v>1</v>
      </c>
      <c r="AD2576" t="s">
        <v>18387</v>
      </c>
      <c r="AE2576">
        <v>10946</v>
      </c>
      <c r="AF2576" t="s">
        <v>19437</v>
      </c>
      <c r="AI2576" t="s">
        <v>18442</v>
      </c>
      <c r="AJ2576" t="s">
        <v>18390</v>
      </c>
      <c r="AK2576" t="s">
        <v>18391</v>
      </c>
      <c r="AL2576">
        <v>92071</v>
      </c>
      <c r="AM2576" t="s">
        <v>18392</v>
      </c>
      <c r="AN2576" t="s">
        <v>18393</v>
      </c>
    </row>
    <row r="2577" spans="1:40" ht="43.2" x14ac:dyDescent="0.3">
      <c r="A2577" t="s">
        <v>12286</v>
      </c>
      <c r="B2577" s="2" t="s">
        <v>15</v>
      </c>
      <c r="C2577" s="3">
        <v>41445</v>
      </c>
      <c r="D2577" t="s">
        <v>193</v>
      </c>
      <c r="E2577" t="s">
        <v>12287</v>
      </c>
      <c r="F2577" t="s">
        <v>12288</v>
      </c>
      <c r="G2577" t="s">
        <v>12289</v>
      </c>
      <c r="H2577" s="2" t="s">
        <v>38</v>
      </c>
      <c r="I2577" s="2" t="s">
        <v>30</v>
      </c>
      <c r="J2577" s="1" t="s">
        <v>12290</v>
      </c>
      <c r="K2577" s="1">
        <f t="shared" si="180"/>
        <v>1</v>
      </c>
      <c r="L2577" s="1">
        <f t="shared" si="180"/>
        <v>0</v>
      </c>
      <c r="M2577" s="1">
        <f t="shared" si="180"/>
        <v>0</v>
      </c>
      <c r="N2577" s="1">
        <f t="shared" si="180"/>
        <v>0</v>
      </c>
      <c r="O2577" s="1">
        <f t="shared" si="181"/>
        <v>1</v>
      </c>
      <c r="P2577" s="1" t="s">
        <v>18346</v>
      </c>
      <c r="Q2577" s="1">
        <v>80</v>
      </c>
      <c r="R2577" s="1">
        <v>130</v>
      </c>
      <c r="S2577" s="9">
        <f t="shared" si="183"/>
        <v>80</v>
      </c>
      <c r="T2577" s="3">
        <v>44386</v>
      </c>
      <c r="U2577" s="8" t="s">
        <v>12291</v>
      </c>
      <c r="V2577" s="3">
        <v>44741</v>
      </c>
      <c r="W2577" s="8" t="s">
        <v>12292</v>
      </c>
      <c r="X2577" s="8">
        <v>10.6</v>
      </c>
      <c r="Y2577" s="10">
        <f t="shared" si="182"/>
        <v>848</v>
      </c>
      <c r="Z2577" s="10">
        <f>IFERROR(INDEX(EFs!B:B,MATCH(P2577,EFs!A:A,0))*Dataset!Y2577/1000,0)</f>
        <v>0.77031719700799994</v>
      </c>
      <c r="AA2577">
        <v>32.912260000000003</v>
      </c>
      <c r="AB2577">
        <v>-117.110598</v>
      </c>
      <c r="AC2577">
        <v>1</v>
      </c>
      <c r="AD2577" t="s">
        <v>18387</v>
      </c>
      <c r="AE2577">
        <v>10650</v>
      </c>
      <c r="AF2577" t="s">
        <v>18884</v>
      </c>
      <c r="AG2577" t="s">
        <v>18510</v>
      </c>
      <c r="AH2577">
        <v>109</v>
      </c>
      <c r="AI2577" t="s">
        <v>18389</v>
      </c>
      <c r="AJ2577" t="s">
        <v>18390</v>
      </c>
      <c r="AK2577" t="s">
        <v>18391</v>
      </c>
      <c r="AL2577">
        <v>92131</v>
      </c>
      <c r="AM2577" t="s">
        <v>18392</v>
      </c>
      <c r="AN2577" t="s">
        <v>18393</v>
      </c>
    </row>
    <row r="2578" spans="1:40" ht="43.2" x14ac:dyDescent="0.3">
      <c r="A2578" t="s">
        <v>12293</v>
      </c>
      <c r="B2578" s="2" t="s">
        <v>15</v>
      </c>
      <c r="C2578" s="3">
        <v>41449</v>
      </c>
      <c r="D2578" t="s">
        <v>193</v>
      </c>
      <c r="E2578" t="s">
        <v>3429</v>
      </c>
      <c r="F2578" t="s">
        <v>3430</v>
      </c>
      <c r="G2578" t="s">
        <v>8504</v>
      </c>
      <c r="H2578" s="2" t="s">
        <v>465</v>
      </c>
      <c r="I2578" s="2" t="s">
        <v>98</v>
      </c>
      <c r="J2578" s="1" t="s">
        <v>12294</v>
      </c>
      <c r="K2578" s="1">
        <f t="shared" si="180"/>
        <v>1</v>
      </c>
      <c r="L2578" s="1">
        <f t="shared" si="180"/>
        <v>0</v>
      </c>
      <c r="M2578" s="1">
        <f t="shared" si="180"/>
        <v>0</v>
      </c>
      <c r="N2578" s="1">
        <f t="shared" si="180"/>
        <v>0</v>
      </c>
      <c r="O2578" s="1">
        <f t="shared" si="181"/>
        <v>1</v>
      </c>
      <c r="P2578" s="1" t="s">
        <v>18346</v>
      </c>
      <c r="Q2578" s="1">
        <v>102</v>
      </c>
      <c r="R2578" s="1">
        <v>158</v>
      </c>
      <c r="S2578" s="9">
        <f t="shared" si="183"/>
        <v>102</v>
      </c>
      <c r="T2578" s="3">
        <v>44629</v>
      </c>
      <c r="U2578" s="8" t="s">
        <v>12295</v>
      </c>
      <c r="V2578" s="3">
        <v>44629</v>
      </c>
      <c r="W2578" s="8" t="s">
        <v>12296</v>
      </c>
      <c r="X2578" s="8">
        <v>3.3</v>
      </c>
      <c r="Y2578" s="10">
        <f t="shared" si="182"/>
        <v>336.59999999999997</v>
      </c>
      <c r="Z2578" s="10">
        <f>IFERROR(INDEX(EFs!B:B,MATCH(P2578,EFs!A:A,0))*Dataset!Y2578/1000,0)</f>
        <v>0.30576505720859998</v>
      </c>
      <c r="AA2578">
        <v>33.197916999999997</v>
      </c>
      <c r="AB2578">
        <v>-117.37967999999999</v>
      </c>
      <c r="AC2578">
        <v>0.9</v>
      </c>
      <c r="AD2578" t="s">
        <v>18387</v>
      </c>
      <c r="AE2578">
        <v>300</v>
      </c>
      <c r="AF2578" t="s">
        <v>19220</v>
      </c>
      <c r="AI2578" t="s">
        <v>18410</v>
      </c>
      <c r="AJ2578" t="s">
        <v>18390</v>
      </c>
      <c r="AK2578" t="s">
        <v>18391</v>
      </c>
      <c r="AL2578">
        <v>92054</v>
      </c>
      <c r="AM2578" t="s">
        <v>18392</v>
      </c>
      <c r="AN2578" t="s">
        <v>18393</v>
      </c>
    </row>
    <row r="2579" spans="1:40" ht="43.2" x14ac:dyDescent="0.3">
      <c r="A2579" t="s">
        <v>12297</v>
      </c>
      <c r="B2579" s="2" t="s">
        <v>15</v>
      </c>
      <c r="C2579" s="3">
        <v>41457</v>
      </c>
      <c r="D2579" t="s">
        <v>193</v>
      </c>
      <c r="E2579" t="s">
        <v>12298</v>
      </c>
      <c r="F2579" t="s">
        <v>12299</v>
      </c>
      <c r="G2579" t="s">
        <v>12300</v>
      </c>
      <c r="H2579" s="2" t="s">
        <v>781</v>
      </c>
      <c r="I2579" s="2" t="s">
        <v>782</v>
      </c>
      <c r="J2579" s="1" t="s">
        <v>12301</v>
      </c>
      <c r="K2579" s="1">
        <f t="shared" si="180"/>
        <v>1</v>
      </c>
      <c r="L2579" s="1">
        <f t="shared" si="180"/>
        <v>0</v>
      </c>
      <c r="M2579" s="1">
        <f t="shared" si="180"/>
        <v>0</v>
      </c>
      <c r="N2579" s="1">
        <f t="shared" si="180"/>
        <v>0</v>
      </c>
      <c r="O2579" s="1">
        <f t="shared" si="181"/>
        <v>1</v>
      </c>
      <c r="P2579" s="1" t="s">
        <v>18346</v>
      </c>
      <c r="Q2579" s="1">
        <v>100</v>
      </c>
      <c r="R2579" s="1">
        <v>166</v>
      </c>
      <c r="S2579" s="9">
        <f t="shared" si="183"/>
        <v>100</v>
      </c>
      <c r="T2579" s="3">
        <v>44560</v>
      </c>
      <c r="U2579" s="8" t="s">
        <v>7832</v>
      </c>
      <c r="V2579" s="3">
        <v>44560</v>
      </c>
      <c r="W2579" s="8" t="s">
        <v>10554</v>
      </c>
      <c r="X2579" s="8">
        <v>2.6</v>
      </c>
      <c r="Y2579" s="10">
        <f t="shared" si="182"/>
        <v>260</v>
      </c>
      <c r="Z2579" s="10">
        <f>IFERROR(INDEX(EFs!B:B,MATCH(P2579,EFs!A:A,0))*Dataset!Y2579/1000,0)</f>
        <v>0.23618215946000001</v>
      </c>
      <c r="AA2579">
        <v>32.904978</v>
      </c>
      <c r="AB2579">
        <v>-117.187943</v>
      </c>
      <c r="AC2579">
        <v>1</v>
      </c>
      <c r="AD2579" t="s">
        <v>18387</v>
      </c>
      <c r="AE2579">
        <v>10307</v>
      </c>
      <c r="AF2579" t="s">
        <v>18804</v>
      </c>
      <c r="AI2579" t="s">
        <v>18389</v>
      </c>
      <c r="AJ2579" t="s">
        <v>18390</v>
      </c>
      <c r="AK2579" t="s">
        <v>18391</v>
      </c>
      <c r="AL2579">
        <v>92121</v>
      </c>
      <c r="AM2579" t="s">
        <v>18392</v>
      </c>
      <c r="AN2579" t="s">
        <v>18407</v>
      </c>
    </row>
    <row r="2580" spans="1:40" ht="43.2" x14ac:dyDescent="0.3">
      <c r="A2580" t="s">
        <v>12302</v>
      </c>
      <c r="B2580" s="2" t="s">
        <v>15</v>
      </c>
      <c r="C2580" s="3">
        <v>41463</v>
      </c>
      <c r="D2580" t="s">
        <v>193</v>
      </c>
      <c r="E2580" t="s">
        <v>1160</v>
      </c>
      <c r="F2580" t="s">
        <v>1161</v>
      </c>
      <c r="G2580" t="s">
        <v>12303</v>
      </c>
      <c r="H2580" s="2" t="s">
        <v>163</v>
      </c>
      <c r="I2580" s="2" t="s">
        <v>164</v>
      </c>
      <c r="J2580" s="1" t="s">
        <v>12304</v>
      </c>
      <c r="K2580" s="1">
        <f t="shared" si="180"/>
        <v>1</v>
      </c>
      <c r="L2580" s="1">
        <f t="shared" si="180"/>
        <v>0</v>
      </c>
      <c r="M2580" s="1">
        <f t="shared" si="180"/>
        <v>0</v>
      </c>
      <c r="N2580" s="1">
        <f t="shared" si="180"/>
        <v>0</v>
      </c>
      <c r="O2580" s="1">
        <f t="shared" si="181"/>
        <v>1</v>
      </c>
      <c r="P2580" s="1" t="s">
        <v>18346</v>
      </c>
      <c r="Q2580" s="1">
        <v>200</v>
      </c>
      <c r="R2580" s="1">
        <v>318</v>
      </c>
      <c r="S2580" s="9">
        <f t="shared" si="183"/>
        <v>200</v>
      </c>
      <c r="T2580" s="8"/>
      <c r="U2580" s="8"/>
      <c r="V2580" s="8"/>
      <c r="W2580" s="8"/>
      <c r="X2580" s="8"/>
      <c r="Y2580" s="10">
        <f t="shared" si="182"/>
        <v>0</v>
      </c>
      <c r="Z2580" s="10">
        <f>IFERROR(INDEX(EFs!B:B,MATCH(P2580,EFs!A:A,0))*Dataset!Y2580/1000,0)</f>
        <v>0</v>
      </c>
      <c r="AA2580">
        <v>33.387723000000001</v>
      </c>
      <c r="AB2580">
        <v>-117.44475799999999</v>
      </c>
      <c r="AC2580">
        <v>1</v>
      </c>
      <c r="AD2580" t="s">
        <v>18422</v>
      </c>
      <c r="AI2580" t="s">
        <v>18423</v>
      </c>
      <c r="AJ2580" t="s">
        <v>18390</v>
      </c>
      <c r="AK2580" t="s">
        <v>18391</v>
      </c>
      <c r="AL2580">
        <v>92055</v>
      </c>
      <c r="AM2580" t="s">
        <v>18392</v>
      </c>
      <c r="AN2580" t="s">
        <v>18397</v>
      </c>
    </row>
    <row r="2581" spans="1:40" ht="43.2" x14ac:dyDescent="0.3">
      <c r="A2581" t="s">
        <v>12305</v>
      </c>
      <c r="B2581" s="2" t="s">
        <v>15</v>
      </c>
      <c r="C2581" s="3">
        <v>41463</v>
      </c>
      <c r="D2581" t="s">
        <v>193</v>
      </c>
      <c r="E2581" t="s">
        <v>4023</v>
      </c>
      <c r="F2581" t="s">
        <v>12306</v>
      </c>
      <c r="G2581" t="s">
        <v>12307</v>
      </c>
      <c r="H2581" s="2" t="s">
        <v>4250</v>
      </c>
      <c r="I2581" s="2" t="s">
        <v>92</v>
      </c>
      <c r="J2581" s="1" t="s">
        <v>12308</v>
      </c>
      <c r="K2581" s="1">
        <f t="shared" si="180"/>
        <v>1</v>
      </c>
      <c r="L2581" s="1">
        <f t="shared" si="180"/>
        <v>0</v>
      </c>
      <c r="M2581" s="1">
        <f t="shared" si="180"/>
        <v>0</v>
      </c>
      <c r="N2581" s="1">
        <f t="shared" si="180"/>
        <v>0</v>
      </c>
      <c r="O2581" s="1">
        <f t="shared" si="181"/>
        <v>1</v>
      </c>
      <c r="P2581" s="1" t="s">
        <v>18346</v>
      </c>
      <c r="Q2581" s="1">
        <v>100</v>
      </c>
      <c r="R2581" s="1">
        <v>158</v>
      </c>
      <c r="S2581" s="9">
        <f t="shared" si="183"/>
        <v>100</v>
      </c>
      <c r="T2581" s="8"/>
      <c r="U2581" s="8"/>
      <c r="V2581" s="8"/>
      <c r="W2581" s="8"/>
      <c r="X2581" s="8"/>
      <c r="Y2581" s="10">
        <f t="shared" si="182"/>
        <v>0</v>
      </c>
      <c r="Z2581" s="10">
        <f>IFERROR(INDEX(EFs!B:B,MATCH(P2581,EFs!A:A,0))*Dataset!Y2581/1000,0)</f>
        <v>0</v>
      </c>
      <c r="AA2581">
        <v>32.847549999999998</v>
      </c>
      <c r="AB2581">
        <v>-115.56944</v>
      </c>
      <c r="AC2581">
        <v>0.5</v>
      </c>
      <c r="AD2581" t="s">
        <v>18422</v>
      </c>
      <c r="AI2581" t="s">
        <v>19438</v>
      </c>
      <c r="AJ2581" t="s">
        <v>18390</v>
      </c>
      <c r="AK2581" t="s">
        <v>18775</v>
      </c>
      <c r="AL2581">
        <v>92251</v>
      </c>
      <c r="AM2581" t="s">
        <v>18392</v>
      </c>
      <c r="AN2581" t="s">
        <v>18397</v>
      </c>
    </row>
    <row r="2582" spans="1:40" ht="43.2" x14ac:dyDescent="0.3">
      <c r="A2582" t="s">
        <v>12309</v>
      </c>
      <c r="B2582" s="2" t="s">
        <v>15</v>
      </c>
      <c r="C2582" s="3">
        <v>41464</v>
      </c>
      <c r="D2582" t="s">
        <v>193</v>
      </c>
      <c r="E2582" t="s">
        <v>9863</v>
      </c>
      <c r="F2582" t="s">
        <v>12310</v>
      </c>
      <c r="G2582" t="s">
        <v>12311</v>
      </c>
      <c r="H2582" s="2" t="s">
        <v>781</v>
      </c>
      <c r="I2582" s="2" t="s">
        <v>782</v>
      </c>
      <c r="J2582" s="1" t="s">
        <v>12312</v>
      </c>
      <c r="K2582" s="1">
        <f t="shared" si="180"/>
        <v>1</v>
      </c>
      <c r="L2582" s="1">
        <f t="shared" si="180"/>
        <v>0</v>
      </c>
      <c r="M2582" s="1">
        <f t="shared" si="180"/>
        <v>0</v>
      </c>
      <c r="N2582" s="1">
        <f t="shared" si="180"/>
        <v>0</v>
      </c>
      <c r="O2582" s="1">
        <f t="shared" si="181"/>
        <v>1</v>
      </c>
      <c r="P2582" s="1" t="s">
        <v>18346</v>
      </c>
      <c r="Q2582" s="1">
        <v>125</v>
      </c>
      <c r="R2582" s="1">
        <v>197</v>
      </c>
      <c r="S2582" s="9">
        <f t="shared" si="183"/>
        <v>125</v>
      </c>
      <c r="T2582" s="3">
        <v>44442</v>
      </c>
      <c r="U2582" s="8" t="s">
        <v>4696</v>
      </c>
      <c r="V2582" s="3">
        <v>44442</v>
      </c>
      <c r="W2582" s="8" t="s">
        <v>10602</v>
      </c>
      <c r="X2582" s="8">
        <v>12.2</v>
      </c>
      <c r="Y2582" s="10">
        <f t="shared" si="182"/>
        <v>1525</v>
      </c>
      <c r="Z2582" s="10">
        <f>IFERROR(INDEX(EFs!B:B,MATCH(P2582,EFs!A:A,0))*Dataset!Y2582/1000,0)</f>
        <v>1.3852992045250001</v>
      </c>
      <c r="AA2582">
        <v>32.903787999999999</v>
      </c>
      <c r="AB2582">
        <v>-117.230886</v>
      </c>
      <c r="AC2582">
        <v>1</v>
      </c>
      <c r="AD2582" t="s">
        <v>18387</v>
      </c>
      <c r="AE2582">
        <v>11055</v>
      </c>
      <c r="AF2582" t="s">
        <v>19297</v>
      </c>
      <c r="AI2582" t="s">
        <v>18389</v>
      </c>
      <c r="AJ2582" t="s">
        <v>18390</v>
      </c>
      <c r="AK2582" t="s">
        <v>18391</v>
      </c>
      <c r="AL2582">
        <v>92121</v>
      </c>
      <c r="AM2582" t="s">
        <v>18392</v>
      </c>
      <c r="AN2582" t="s">
        <v>18393</v>
      </c>
    </row>
    <row r="2583" spans="1:40" ht="43.2" x14ac:dyDescent="0.3">
      <c r="A2583" t="s">
        <v>12313</v>
      </c>
      <c r="B2583" s="2" t="s">
        <v>15</v>
      </c>
      <c r="C2583" s="3">
        <v>41465</v>
      </c>
      <c r="D2583" t="s">
        <v>193</v>
      </c>
      <c r="E2583" t="s">
        <v>8219</v>
      </c>
      <c r="F2583" t="s">
        <v>12314</v>
      </c>
      <c r="G2583" t="s">
        <v>12315</v>
      </c>
      <c r="H2583" s="2" t="s">
        <v>781</v>
      </c>
      <c r="I2583" s="2" t="s">
        <v>782</v>
      </c>
      <c r="J2583" s="1" t="s">
        <v>12316</v>
      </c>
      <c r="K2583" s="1">
        <f t="shared" si="180"/>
        <v>1</v>
      </c>
      <c r="L2583" s="1">
        <f t="shared" si="180"/>
        <v>0</v>
      </c>
      <c r="M2583" s="1">
        <f t="shared" si="180"/>
        <v>0</v>
      </c>
      <c r="N2583" s="1">
        <f t="shared" si="180"/>
        <v>0</v>
      </c>
      <c r="O2583" s="1">
        <f t="shared" si="181"/>
        <v>1</v>
      </c>
      <c r="P2583" s="1" t="s">
        <v>18346</v>
      </c>
      <c r="Q2583" s="1">
        <v>250</v>
      </c>
      <c r="R2583" s="1">
        <v>385</v>
      </c>
      <c r="S2583" s="9">
        <f t="shared" si="183"/>
        <v>250</v>
      </c>
      <c r="T2583" s="8"/>
      <c r="U2583" s="8"/>
      <c r="V2583" s="8"/>
      <c r="W2583" s="8"/>
      <c r="X2583" s="8"/>
      <c r="Y2583" s="10">
        <f t="shared" si="182"/>
        <v>0</v>
      </c>
      <c r="Z2583" s="10">
        <f>IFERROR(INDEX(EFs!B:B,MATCH(P2583,EFs!A:A,0))*Dataset!Y2583/1000,0)</f>
        <v>0</v>
      </c>
      <c r="AA2583">
        <v>32.887847000000001</v>
      </c>
      <c r="AB2583">
        <v>-117.20795699999999</v>
      </c>
      <c r="AC2583">
        <v>1</v>
      </c>
      <c r="AD2583" t="s">
        <v>18387</v>
      </c>
      <c r="AE2583">
        <v>10130</v>
      </c>
      <c r="AF2583" t="s">
        <v>18749</v>
      </c>
      <c r="AG2583" t="s">
        <v>18510</v>
      </c>
      <c r="AH2583" t="s">
        <v>164</v>
      </c>
      <c r="AI2583" t="s">
        <v>18389</v>
      </c>
      <c r="AJ2583" t="s">
        <v>18390</v>
      </c>
      <c r="AK2583" t="s">
        <v>18391</v>
      </c>
      <c r="AL2583">
        <v>92121</v>
      </c>
      <c r="AM2583" t="s">
        <v>18392</v>
      </c>
      <c r="AN2583" t="s">
        <v>18393</v>
      </c>
    </row>
    <row r="2584" spans="1:40" ht="43.2" x14ac:dyDescent="0.3">
      <c r="A2584" t="s">
        <v>12317</v>
      </c>
      <c r="B2584" s="2" t="s">
        <v>15</v>
      </c>
      <c r="C2584" s="3">
        <v>41465</v>
      </c>
      <c r="D2584" t="s">
        <v>193</v>
      </c>
      <c r="E2584" t="s">
        <v>9863</v>
      </c>
      <c r="F2584" t="s">
        <v>12310</v>
      </c>
      <c r="G2584" t="s">
        <v>12318</v>
      </c>
      <c r="H2584" s="2" t="s">
        <v>781</v>
      </c>
      <c r="I2584" s="2" t="s">
        <v>782</v>
      </c>
      <c r="J2584" s="1" t="s">
        <v>12319</v>
      </c>
      <c r="K2584" s="1">
        <f t="shared" si="180"/>
        <v>1</v>
      </c>
      <c r="L2584" s="1">
        <f t="shared" si="180"/>
        <v>0</v>
      </c>
      <c r="M2584" s="1">
        <f t="shared" si="180"/>
        <v>0</v>
      </c>
      <c r="N2584" s="1">
        <f t="shared" si="180"/>
        <v>0</v>
      </c>
      <c r="O2584" s="1">
        <f t="shared" si="181"/>
        <v>1</v>
      </c>
      <c r="P2584" s="1" t="s">
        <v>18346</v>
      </c>
      <c r="Q2584" s="1">
        <v>350</v>
      </c>
      <c r="R2584" s="1">
        <v>538</v>
      </c>
      <c r="S2584" s="9">
        <f t="shared" si="183"/>
        <v>350</v>
      </c>
      <c r="T2584" s="3">
        <v>44442</v>
      </c>
      <c r="U2584" s="8" t="s">
        <v>12320</v>
      </c>
      <c r="V2584" s="3">
        <v>44442</v>
      </c>
      <c r="W2584" s="8" t="s">
        <v>2270</v>
      </c>
      <c r="X2584" s="8">
        <v>12.4</v>
      </c>
      <c r="Y2584" s="10">
        <f t="shared" si="182"/>
        <v>4340</v>
      </c>
      <c r="Z2584" s="10">
        <f>IFERROR(INDEX(EFs!B:B,MATCH(P2584,EFs!A:A,0))*Dataset!Y2584/1000,0)</f>
        <v>3.9424252771400004</v>
      </c>
      <c r="AA2584">
        <v>32.905669000000003</v>
      </c>
      <c r="AB2584">
        <v>-117.231599</v>
      </c>
      <c r="AC2584">
        <v>1</v>
      </c>
      <c r="AD2584" t="s">
        <v>18387</v>
      </c>
      <c r="AE2584">
        <v>11180</v>
      </c>
      <c r="AF2584" t="s">
        <v>18650</v>
      </c>
      <c r="AI2584" t="s">
        <v>18389</v>
      </c>
      <c r="AJ2584" t="s">
        <v>18390</v>
      </c>
      <c r="AK2584" t="s">
        <v>18391</v>
      </c>
      <c r="AL2584">
        <v>92121</v>
      </c>
      <c r="AM2584" t="s">
        <v>18392</v>
      </c>
      <c r="AN2584" t="s">
        <v>18393</v>
      </c>
    </row>
    <row r="2585" spans="1:40" ht="57.6" x14ac:dyDescent="0.3">
      <c r="A2585" t="s">
        <v>12321</v>
      </c>
      <c r="B2585" s="2" t="s">
        <v>15</v>
      </c>
      <c r="C2585" s="3">
        <v>41465</v>
      </c>
      <c r="D2585" t="s">
        <v>193</v>
      </c>
      <c r="E2585" t="s">
        <v>12322</v>
      </c>
      <c r="F2585" t="s">
        <v>12323</v>
      </c>
      <c r="G2585" t="s">
        <v>12324</v>
      </c>
      <c r="H2585" s="2" t="s">
        <v>781</v>
      </c>
      <c r="I2585" s="2" t="s">
        <v>782</v>
      </c>
      <c r="J2585" s="1" t="s">
        <v>12325</v>
      </c>
      <c r="K2585" s="1">
        <f t="shared" si="180"/>
        <v>0</v>
      </c>
      <c r="L2585" s="1">
        <f t="shared" si="180"/>
        <v>0</v>
      </c>
      <c r="M2585" s="1">
        <f t="shared" si="180"/>
        <v>1</v>
      </c>
      <c r="N2585" s="1">
        <f t="shared" si="180"/>
        <v>0</v>
      </c>
      <c r="O2585" s="1">
        <f t="shared" si="181"/>
        <v>1</v>
      </c>
      <c r="P2585" s="1" t="s">
        <v>18348</v>
      </c>
      <c r="Q2585" s="1">
        <v>40</v>
      </c>
      <c r="R2585" s="1">
        <v>75</v>
      </c>
      <c r="S2585" s="9">
        <f t="shared" si="183"/>
        <v>40</v>
      </c>
      <c r="T2585" s="3">
        <v>44449</v>
      </c>
      <c r="U2585" s="8" t="s">
        <v>11723</v>
      </c>
      <c r="V2585" s="3">
        <v>44449</v>
      </c>
      <c r="W2585" s="8" t="s">
        <v>12326</v>
      </c>
      <c r="X2585" s="8">
        <v>11.1</v>
      </c>
      <c r="Y2585" s="10">
        <f t="shared" si="182"/>
        <v>444</v>
      </c>
      <c r="Z2585" s="10">
        <f>IFERROR(INDEX(EFs!B:B,MATCH(P2585,EFs!A:A,0))*Dataset!Y2585/1000,0)</f>
        <v>0.32245753923600001</v>
      </c>
      <c r="AA2585">
        <v>32.724102999999999</v>
      </c>
      <c r="AB2585">
        <v>-117.170912</v>
      </c>
      <c r="AC2585">
        <v>0.5</v>
      </c>
      <c r="AD2585" t="s">
        <v>18422</v>
      </c>
      <c r="AI2585" t="s">
        <v>18389</v>
      </c>
      <c r="AJ2585" t="s">
        <v>18390</v>
      </c>
      <c r="AK2585" t="s">
        <v>18391</v>
      </c>
      <c r="AL2585">
        <v>92101</v>
      </c>
      <c r="AM2585" t="s">
        <v>18392</v>
      </c>
      <c r="AN2585" t="s">
        <v>18397</v>
      </c>
    </row>
    <row r="2586" spans="1:40" ht="43.2" x14ac:dyDescent="0.3">
      <c r="A2586" t="s">
        <v>12327</v>
      </c>
      <c r="B2586" s="2" t="s">
        <v>15</v>
      </c>
      <c r="C2586" s="3">
        <v>41465</v>
      </c>
      <c r="D2586" t="s">
        <v>193</v>
      </c>
      <c r="E2586" t="s">
        <v>12328</v>
      </c>
      <c r="F2586" t="s">
        <v>12329</v>
      </c>
      <c r="G2586" t="s">
        <v>12330</v>
      </c>
      <c r="H2586" s="2" t="s">
        <v>781</v>
      </c>
      <c r="I2586" s="2" t="s">
        <v>782</v>
      </c>
      <c r="J2586" s="1" t="s">
        <v>12331</v>
      </c>
      <c r="K2586" s="1">
        <f t="shared" si="180"/>
        <v>1</v>
      </c>
      <c r="L2586" s="1">
        <f t="shared" si="180"/>
        <v>0</v>
      </c>
      <c r="M2586" s="1">
        <f t="shared" si="180"/>
        <v>0</v>
      </c>
      <c r="N2586" s="1">
        <f t="shared" si="180"/>
        <v>0</v>
      </c>
      <c r="O2586" s="1">
        <f t="shared" si="181"/>
        <v>1</v>
      </c>
      <c r="P2586" s="1" t="s">
        <v>18346</v>
      </c>
      <c r="Q2586" s="1">
        <v>100</v>
      </c>
      <c r="R2586" s="1">
        <v>158</v>
      </c>
      <c r="S2586" s="9">
        <f t="shared" si="183"/>
        <v>100</v>
      </c>
      <c r="T2586" s="3">
        <v>44456</v>
      </c>
      <c r="U2586" s="8" t="s">
        <v>3657</v>
      </c>
      <c r="V2586" s="3">
        <v>44456</v>
      </c>
      <c r="W2586" s="8" t="s">
        <v>11596</v>
      </c>
      <c r="X2586" s="8">
        <v>9.6</v>
      </c>
      <c r="Y2586" s="10">
        <f t="shared" si="182"/>
        <v>960</v>
      </c>
      <c r="Z2586" s="10">
        <f>IFERROR(INDEX(EFs!B:B,MATCH(P2586,EFs!A:A,0))*Dataset!Y2586/1000,0)</f>
        <v>0.87205720415999999</v>
      </c>
      <c r="AA2586">
        <v>32.895533999999998</v>
      </c>
      <c r="AB2586">
        <v>-117.20853</v>
      </c>
      <c r="AC2586">
        <v>1</v>
      </c>
      <c r="AD2586" t="s">
        <v>18387</v>
      </c>
      <c r="AE2586">
        <v>5005</v>
      </c>
      <c r="AF2586" t="s">
        <v>19439</v>
      </c>
      <c r="AI2586" t="s">
        <v>18389</v>
      </c>
      <c r="AJ2586" t="s">
        <v>18390</v>
      </c>
      <c r="AK2586" t="s">
        <v>18391</v>
      </c>
      <c r="AL2586">
        <v>92121</v>
      </c>
      <c r="AM2586" t="s">
        <v>18392</v>
      </c>
      <c r="AN2586" t="s">
        <v>18393</v>
      </c>
    </row>
    <row r="2587" spans="1:40" ht="43.2" x14ac:dyDescent="0.3">
      <c r="A2587" t="s">
        <v>12332</v>
      </c>
      <c r="B2587" s="2" t="s">
        <v>15</v>
      </c>
      <c r="C2587" s="3">
        <v>41465</v>
      </c>
      <c r="D2587" t="s">
        <v>193</v>
      </c>
      <c r="E2587" t="s">
        <v>736</v>
      </c>
      <c r="F2587" t="s">
        <v>12333</v>
      </c>
      <c r="G2587" t="s">
        <v>12334</v>
      </c>
      <c r="H2587" s="2" t="s">
        <v>163</v>
      </c>
      <c r="I2587" s="2" t="s">
        <v>164</v>
      </c>
      <c r="J2587" s="1" t="s">
        <v>12335</v>
      </c>
      <c r="K2587" s="1">
        <f t="shared" si="180"/>
        <v>1</v>
      </c>
      <c r="L2587" s="1">
        <f t="shared" si="180"/>
        <v>0</v>
      </c>
      <c r="M2587" s="1">
        <f t="shared" si="180"/>
        <v>0</v>
      </c>
      <c r="N2587" s="1">
        <f t="shared" si="180"/>
        <v>0</v>
      </c>
      <c r="O2587" s="1">
        <f t="shared" si="181"/>
        <v>1</v>
      </c>
      <c r="P2587" s="1" t="s">
        <v>18346</v>
      </c>
      <c r="Q2587" s="1">
        <v>100</v>
      </c>
      <c r="R2587" s="1">
        <v>158</v>
      </c>
      <c r="S2587" s="9">
        <f t="shared" si="183"/>
        <v>100</v>
      </c>
      <c r="T2587" s="8"/>
      <c r="U2587" s="8"/>
      <c r="V2587" s="8"/>
      <c r="W2587" s="8"/>
      <c r="X2587" s="8"/>
      <c r="Y2587" s="10">
        <f t="shared" si="182"/>
        <v>0</v>
      </c>
      <c r="Z2587" s="10">
        <f>IFERROR(INDEX(EFs!B:B,MATCH(P2587,EFs!A:A,0))*Dataset!Y2587/1000,0)</f>
        <v>0</v>
      </c>
      <c r="AA2587">
        <v>33.387723000000001</v>
      </c>
      <c r="AB2587">
        <v>-117.44475799999999</v>
      </c>
      <c r="AC2587">
        <v>0.5</v>
      </c>
      <c r="AD2587" t="s">
        <v>18422</v>
      </c>
      <c r="AI2587" t="s">
        <v>18423</v>
      </c>
      <c r="AJ2587" t="s">
        <v>18390</v>
      </c>
      <c r="AK2587" t="s">
        <v>18391</v>
      </c>
      <c r="AL2587">
        <v>92055</v>
      </c>
      <c r="AM2587" t="s">
        <v>18392</v>
      </c>
      <c r="AN2587" t="s">
        <v>18397</v>
      </c>
    </row>
    <row r="2588" spans="1:40" ht="43.2" x14ac:dyDescent="0.3">
      <c r="A2588" t="s">
        <v>12336</v>
      </c>
      <c r="B2588" s="2" t="s">
        <v>15</v>
      </c>
      <c r="C2588" s="3">
        <v>41466</v>
      </c>
      <c r="D2588" t="s">
        <v>193</v>
      </c>
      <c r="E2588" t="s">
        <v>12337</v>
      </c>
      <c r="F2588" t="s">
        <v>12338</v>
      </c>
      <c r="G2588" t="s">
        <v>12339</v>
      </c>
      <c r="H2588" s="2" t="s">
        <v>61</v>
      </c>
      <c r="I2588" s="2" t="s">
        <v>62</v>
      </c>
      <c r="J2588" s="1" t="s">
        <v>12340</v>
      </c>
      <c r="K2588" s="1">
        <f t="shared" si="180"/>
        <v>1</v>
      </c>
      <c r="L2588" s="1">
        <f t="shared" si="180"/>
        <v>0</v>
      </c>
      <c r="M2588" s="1">
        <f t="shared" si="180"/>
        <v>0</v>
      </c>
      <c r="N2588" s="1">
        <f t="shared" si="180"/>
        <v>0</v>
      </c>
      <c r="O2588" s="1">
        <f t="shared" si="181"/>
        <v>1</v>
      </c>
      <c r="P2588" s="1" t="s">
        <v>18346</v>
      </c>
      <c r="Q2588" s="1">
        <v>350</v>
      </c>
      <c r="R2588" s="1">
        <v>538</v>
      </c>
      <c r="S2588" s="9">
        <f t="shared" si="183"/>
        <v>350</v>
      </c>
      <c r="T2588" s="3">
        <v>44490</v>
      </c>
      <c r="U2588" s="8" t="s">
        <v>12341</v>
      </c>
      <c r="V2588" s="3">
        <v>44490</v>
      </c>
      <c r="W2588" s="8" t="s">
        <v>2981</v>
      </c>
      <c r="X2588" s="8">
        <v>14.1</v>
      </c>
      <c r="Y2588" s="10">
        <f t="shared" si="182"/>
        <v>4935</v>
      </c>
      <c r="Z2588" s="10">
        <f>IFERROR(INDEX(EFs!B:B,MATCH(P2588,EFs!A:A,0))*Dataset!Y2588/1000,0)</f>
        <v>4.4829190651350004</v>
      </c>
      <c r="AA2588">
        <v>32.771427000000003</v>
      </c>
      <c r="AB2588">
        <v>-117.072247</v>
      </c>
      <c r="AC2588">
        <v>0.82</v>
      </c>
      <c r="AD2588" t="s">
        <v>18429</v>
      </c>
      <c r="AE2588">
        <v>5118</v>
      </c>
      <c r="AF2588" t="s">
        <v>18402</v>
      </c>
      <c r="AI2588" t="s">
        <v>18389</v>
      </c>
      <c r="AJ2588" t="s">
        <v>18390</v>
      </c>
      <c r="AK2588" t="s">
        <v>18391</v>
      </c>
      <c r="AL2588">
        <v>92115</v>
      </c>
      <c r="AM2588" t="s">
        <v>18392</v>
      </c>
      <c r="AN2588" t="s">
        <v>18393</v>
      </c>
    </row>
    <row r="2589" spans="1:40" ht="43.2" x14ac:dyDescent="0.3">
      <c r="A2589" t="s">
        <v>12342</v>
      </c>
      <c r="B2589" s="2" t="s">
        <v>15</v>
      </c>
      <c r="C2589" s="3">
        <v>41466</v>
      </c>
      <c r="D2589" t="s">
        <v>193</v>
      </c>
      <c r="E2589" t="s">
        <v>10145</v>
      </c>
      <c r="F2589" t="s">
        <v>10146</v>
      </c>
      <c r="G2589" t="s">
        <v>12343</v>
      </c>
      <c r="H2589" s="2" t="s">
        <v>38</v>
      </c>
      <c r="I2589" s="2" t="s">
        <v>30</v>
      </c>
      <c r="J2589" s="1" t="s">
        <v>12344</v>
      </c>
      <c r="K2589" s="1">
        <f t="shared" si="180"/>
        <v>1</v>
      </c>
      <c r="L2589" s="1">
        <f t="shared" si="180"/>
        <v>0</v>
      </c>
      <c r="M2589" s="1">
        <f t="shared" si="180"/>
        <v>0</v>
      </c>
      <c r="N2589" s="1">
        <f t="shared" si="180"/>
        <v>0</v>
      </c>
      <c r="O2589" s="1">
        <f t="shared" si="181"/>
        <v>1</v>
      </c>
      <c r="P2589" s="1" t="s">
        <v>18346</v>
      </c>
      <c r="Q2589" s="1">
        <v>2000</v>
      </c>
      <c r="R2589" s="1">
        <v>2923</v>
      </c>
      <c r="S2589" s="9">
        <f t="shared" si="183"/>
        <v>2000</v>
      </c>
      <c r="T2589" s="3">
        <v>44378</v>
      </c>
      <c r="U2589" s="8" t="s">
        <v>12345</v>
      </c>
      <c r="V2589" s="3">
        <v>44761</v>
      </c>
      <c r="W2589" s="8" t="s">
        <v>10809</v>
      </c>
      <c r="X2589" s="8">
        <v>12.7</v>
      </c>
      <c r="Y2589" s="10">
        <f t="shared" si="182"/>
        <v>25400</v>
      </c>
      <c r="Z2589" s="10">
        <f>IFERROR(INDEX(EFs!B:B,MATCH(P2589,EFs!A:A,0))*Dataset!Y2589/1000,0)</f>
        <v>23.073180193399999</v>
      </c>
      <c r="AA2589">
        <v>32.941625000000002</v>
      </c>
      <c r="AB2589">
        <v>-117.10382</v>
      </c>
      <c r="AC2589">
        <v>1</v>
      </c>
      <c r="AD2589" t="s">
        <v>18387</v>
      </c>
      <c r="AE2589">
        <v>12278</v>
      </c>
      <c r="AF2589" t="s">
        <v>19206</v>
      </c>
      <c r="AI2589" t="s">
        <v>18389</v>
      </c>
      <c r="AJ2589" t="s">
        <v>18390</v>
      </c>
      <c r="AK2589" t="s">
        <v>18391</v>
      </c>
      <c r="AL2589">
        <v>92131</v>
      </c>
      <c r="AM2589" t="s">
        <v>18392</v>
      </c>
      <c r="AN2589" t="s">
        <v>18393</v>
      </c>
    </row>
    <row r="2590" spans="1:40" ht="43.2" x14ac:dyDescent="0.3">
      <c r="A2590" t="s">
        <v>12346</v>
      </c>
      <c r="B2590" s="2" t="s">
        <v>15</v>
      </c>
      <c r="C2590" s="3">
        <v>41466</v>
      </c>
      <c r="D2590" t="s">
        <v>193</v>
      </c>
      <c r="E2590" t="s">
        <v>12271</v>
      </c>
      <c r="F2590" t="s">
        <v>12182</v>
      </c>
      <c r="G2590" t="s">
        <v>12347</v>
      </c>
      <c r="H2590" s="2" t="s">
        <v>957</v>
      </c>
      <c r="I2590" s="2" t="s">
        <v>139</v>
      </c>
      <c r="J2590" s="1" t="s">
        <v>12348</v>
      </c>
      <c r="K2590" s="1">
        <f t="shared" si="180"/>
        <v>1</v>
      </c>
      <c r="L2590" s="1">
        <f t="shared" si="180"/>
        <v>0</v>
      </c>
      <c r="M2590" s="1">
        <f t="shared" si="180"/>
        <v>0</v>
      </c>
      <c r="N2590" s="1">
        <f t="shared" si="180"/>
        <v>0</v>
      </c>
      <c r="O2590" s="1">
        <f t="shared" si="181"/>
        <v>1</v>
      </c>
      <c r="P2590" s="1" t="s">
        <v>18346</v>
      </c>
      <c r="Q2590" s="1">
        <v>600</v>
      </c>
      <c r="R2590" s="1">
        <v>904</v>
      </c>
      <c r="S2590" s="9">
        <f t="shared" si="183"/>
        <v>600</v>
      </c>
      <c r="T2590" s="3">
        <v>44562</v>
      </c>
      <c r="U2590" s="8" t="s">
        <v>1679</v>
      </c>
      <c r="V2590" s="3">
        <v>44562</v>
      </c>
      <c r="W2590" s="8" t="s">
        <v>10227</v>
      </c>
      <c r="X2590" s="8">
        <v>3.4</v>
      </c>
      <c r="Y2590" s="10">
        <f t="shared" si="182"/>
        <v>2040</v>
      </c>
      <c r="Z2590" s="10">
        <f>IFERROR(INDEX(EFs!B:B,MATCH(P2590,EFs!A:A,0))*Dataset!Y2590/1000,0)</f>
        <v>1.8531215588400001</v>
      </c>
      <c r="AA2590">
        <v>32.879537999999997</v>
      </c>
      <c r="AB2590">
        <v>-117.161181</v>
      </c>
      <c r="AC2590">
        <v>1</v>
      </c>
      <c r="AD2590" t="s">
        <v>18408</v>
      </c>
      <c r="AF2590" t="s">
        <v>18538</v>
      </c>
      <c r="AI2590" t="s">
        <v>18389</v>
      </c>
      <c r="AJ2590" t="s">
        <v>18390</v>
      </c>
      <c r="AK2590" t="s">
        <v>18391</v>
      </c>
      <c r="AL2590">
        <v>92121</v>
      </c>
      <c r="AM2590" t="s">
        <v>18392</v>
      </c>
      <c r="AN2590" t="s">
        <v>18397</v>
      </c>
    </row>
    <row r="2591" spans="1:40" ht="43.2" x14ac:dyDescent="0.3">
      <c r="A2591" t="s">
        <v>12349</v>
      </c>
      <c r="B2591" s="2" t="s">
        <v>15</v>
      </c>
      <c r="C2591" s="3">
        <v>41466</v>
      </c>
      <c r="D2591" t="s">
        <v>193</v>
      </c>
      <c r="E2591" t="s">
        <v>12350</v>
      </c>
      <c r="F2591" t="s">
        <v>559</v>
      </c>
      <c r="G2591" t="s">
        <v>12351</v>
      </c>
      <c r="H2591" s="2" t="s">
        <v>74</v>
      </c>
      <c r="I2591" s="2" t="s">
        <v>75</v>
      </c>
      <c r="J2591" s="1" t="s">
        <v>12352</v>
      </c>
      <c r="K2591" s="1">
        <f t="shared" si="180"/>
        <v>1</v>
      </c>
      <c r="L2591" s="1">
        <f t="shared" si="180"/>
        <v>0</v>
      </c>
      <c r="M2591" s="1">
        <f t="shared" si="180"/>
        <v>0</v>
      </c>
      <c r="N2591" s="1">
        <f t="shared" si="180"/>
        <v>0</v>
      </c>
      <c r="O2591" s="1">
        <f t="shared" si="181"/>
        <v>1</v>
      </c>
      <c r="P2591" s="1" t="s">
        <v>18346</v>
      </c>
      <c r="Q2591" s="1">
        <v>102</v>
      </c>
      <c r="R2591" s="1">
        <v>158</v>
      </c>
      <c r="S2591" s="9">
        <f t="shared" si="183"/>
        <v>102</v>
      </c>
      <c r="T2591" s="8"/>
      <c r="U2591" s="8"/>
      <c r="V2591" s="8"/>
      <c r="W2591" s="8"/>
      <c r="X2591" s="8"/>
      <c r="Y2591" s="10">
        <f t="shared" si="182"/>
        <v>0</v>
      </c>
      <c r="Z2591" s="10">
        <f>IFERROR(INDEX(EFs!B:B,MATCH(P2591,EFs!A:A,0))*Dataset!Y2591/1000,0)</f>
        <v>0</v>
      </c>
      <c r="AA2591">
        <v>32.990132000000003</v>
      </c>
      <c r="AB2591">
        <v>-117.188676</v>
      </c>
      <c r="AC2591">
        <v>1</v>
      </c>
      <c r="AD2591" t="s">
        <v>18387</v>
      </c>
      <c r="AE2591">
        <v>5926</v>
      </c>
      <c r="AF2591" t="s">
        <v>19440</v>
      </c>
      <c r="AI2591" t="s">
        <v>18404</v>
      </c>
      <c r="AJ2591" t="s">
        <v>18390</v>
      </c>
      <c r="AK2591" t="s">
        <v>18391</v>
      </c>
      <c r="AL2591">
        <v>92067</v>
      </c>
      <c r="AM2591" t="s">
        <v>18392</v>
      </c>
      <c r="AN2591" t="s">
        <v>18393</v>
      </c>
    </row>
    <row r="2592" spans="1:40" ht="43.2" x14ac:dyDescent="0.3">
      <c r="A2592" t="s">
        <v>12353</v>
      </c>
      <c r="B2592" s="2" t="s">
        <v>15</v>
      </c>
      <c r="C2592" s="3">
        <v>41466</v>
      </c>
      <c r="D2592" t="s">
        <v>193</v>
      </c>
      <c r="E2592" t="s">
        <v>12271</v>
      </c>
      <c r="F2592" t="s">
        <v>12182</v>
      </c>
      <c r="G2592" t="s">
        <v>12354</v>
      </c>
      <c r="H2592" s="2" t="s">
        <v>957</v>
      </c>
      <c r="I2592" s="2" t="s">
        <v>139</v>
      </c>
      <c r="J2592" s="1" t="s">
        <v>12355</v>
      </c>
      <c r="K2592" s="1">
        <f t="shared" si="180"/>
        <v>1</v>
      </c>
      <c r="L2592" s="1">
        <f t="shared" si="180"/>
        <v>0</v>
      </c>
      <c r="M2592" s="1">
        <f t="shared" si="180"/>
        <v>0</v>
      </c>
      <c r="N2592" s="1">
        <f t="shared" si="180"/>
        <v>0</v>
      </c>
      <c r="O2592" s="1">
        <f t="shared" si="181"/>
        <v>1</v>
      </c>
      <c r="P2592" s="1" t="s">
        <v>18346</v>
      </c>
      <c r="Q2592" s="1">
        <v>350</v>
      </c>
      <c r="R2592" s="1">
        <v>538</v>
      </c>
      <c r="S2592" s="9">
        <f t="shared" si="183"/>
        <v>350</v>
      </c>
      <c r="T2592" s="3">
        <v>44562</v>
      </c>
      <c r="U2592" s="8" t="s">
        <v>12067</v>
      </c>
      <c r="V2592" s="3">
        <v>44562</v>
      </c>
      <c r="W2592" s="8" t="s">
        <v>12356</v>
      </c>
      <c r="X2592" s="8">
        <v>3.5</v>
      </c>
      <c r="Y2592" s="10">
        <f t="shared" si="182"/>
        <v>1225</v>
      </c>
      <c r="Z2592" s="10">
        <f>IFERROR(INDEX(EFs!B:B,MATCH(P2592,EFs!A:A,0))*Dataset!Y2592/1000,0)</f>
        <v>1.1127813282249999</v>
      </c>
      <c r="AA2592">
        <v>32.879537999999997</v>
      </c>
      <c r="AB2592">
        <v>-117.161181</v>
      </c>
      <c r="AC2592">
        <v>1</v>
      </c>
      <c r="AD2592" t="s">
        <v>18408</v>
      </c>
      <c r="AF2592" t="s">
        <v>18538</v>
      </c>
      <c r="AI2592" t="s">
        <v>18389</v>
      </c>
      <c r="AJ2592" t="s">
        <v>18390</v>
      </c>
      <c r="AK2592" t="s">
        <v>18391</v>
      </c>
      <c r="AL2592">
        <v>92121</v>
      </c>
      <c r="AM2592" t="s">
        <v>18392</v>
      </c>
      <c r="AN2592" t="s">
        <v>18397</v>
      </c>
    </row>
    <row r="2593" spans="1:40" ht="43.2" x14ac:dyDescent="0.3">
      <c r="A2593" t="s">
        <v>12357</v>
      </c>
      <c r="B2593" s="2" t="s">
        <v>15</v>
      </c>
      <c r="C2593" s="3">
        <v>41466</v>
      </c>
      <c r="D2593" t="s">
        <v>193</v>
      </c>
      <c r="E2593" t="s">
        <v>12358</v>
      </c>
      <c r="F2593" t="s">
        <v>12338</v>
      </c>
      <c r="G2593" t="s">
        <v>12359</v>
      </c>
      <c r="H2593" s="2" t="s">
        <v>61</v>
      </c>
      <c r="I2593" s="2" t="s">
        <v>62</v>
      </c>
      <c r="J2593" s="1" t="s">
        <v>12360</v>
      </c>
      <c r="K2593" s="1">
        <f t="shared" si="180"/>
        <v>1</v>
      </c>
      <c r="L2593" s="1">
        <f t="shared" si="180"/>
        <v>0</v>
      </c>
      <c r="M2593" s="1">
        <f t="shared" si="180"/>
        <v>0</v>
      </c>
      <c r="N2593" s="1">
        <f t="shared" si="180"/>
        <v>0</v>
      </c>
      <c r="O2593" s="1">
        <f t="shared" si="181"/>
        <v>1</v>
      </c>
      <c r="P2593" s="1" t="s">
        <v>18346</v>
      </c>
      <c r="Q2593" s="1">
        <v>50</v>
      </c>
      <c r="R2593" s="1">
        <v>237</v>
      </c>
      <c r="S2593" s="9">
        <f t="shared" si="183"/>
        <v>50</v>
      </c>
      <c r="T2593" s="3">
        <v>44505</v>
      </c>
      <c r="U2593" s="8" t="s">
        <v>10621</v>
      </c>
      <c r="V2593" s="3">
        <v>44505</v>
      </c>
      <c r="W2593" s="8" t="s">
        <v>12361</v>
      </c>
      <c r="X2593" s="8">
        <v>10.3</v>
      </c>
      <c r="Y2593" s="10">
        <f t="shared" si="182"/>
        <v>515</v>
      </c>
      <c r="Z2593" s="10">
        <f>IFERROR(INDEX(EFs!B:B,MATCH(P2593,EFs!A:A,0))*Dataset!Y2593/1000,0)</f>
        <v>0.46782235431499997</v>
      </c>
      <c r="AA2593">
        <v>32.666674999999998</v>
      </c>
      <c r="AB2593">
        <v>-117.05944599999999</v>
      </c>
      <c r="AC2593">
        <v>1</v>
      </c>
      <c r="AD2593" t="s">
        <v>18408</v>
      </c>
      <c r="AF2593" t="s">
        <v>19441</v>
      </c>
      <c r="AI2593" t="s">
        <v>18389</v>
      </c>
      <c r="AJ2593" t="s">
        <v>18390</v>
      </c>
      <c r="AK2593" t="s">
        <v>18391</v>
      </c>
      <c r="AL2593">
        <v>92139</v>
      </c>
      <c r="AM2593" t="s">
        <v>18392</v>
      </c>
      <c r="AN2593" t="s">
        <v>18397</v>
      </c>
    </row>
    <row r="2594" spans="1:40" ht="43.2" x14ac:dyDescent="0.3">
      <c r="A2594" t="s">
        <v>12362</v>
      </c>
      <c r="B2594" s="2" t="s">
        <v>15</v>
      </c>
      <c r="C2594" s="3">
        <v>41466</v>
      </c>
      <c r="D2594" t="s">
        <v>193</v>
      </c>
      <c r="E2594" t="s">
        <v>2466</v>
      </c>
      <c r="F2594" t="s">
        <v>12363</v>
      </c>
      <c r="G2594" t="s">
        <v>12364</v>
      </c>
      <c r="H2594" s="2" t="s">
        <v>1436</v>
      </c>
      <c r="I2594" s="2" t="s">
        <v>98</v>
      </c>
      <c r="J2594" s="1" t="s">
        <v>12365</v>
      </c>
      <c r="K2594" s="1">
        <f t="shared" si="180"/>
        <v>1</v>
      </c>
      <c r="L2594" s="1">
        <f t="shared" si="180"/>
        <v>0</v>
      </c>
      <c r="M2594" s="1">
        <f t="shared" si="180"/>
        <v>0</v>
      </c>
      <c r="N2594" s="1">
        <f t="shared" si="180"/>
        <v>0</v>
      </c>
      <c r="O2594" s="1">
        <f t="shared" si="181"/>
        <v>1</v>
      </c>
      <c r="P2594" s="1" t="s">
        <v>18346</v>
      </c>
      <c r="Q2594" s="1">
        <v>350</v>
      </c>
      <c r="R2594" s="1">
        <v>538</v>
      </c>
      <c r="S2594" s="9">
        <f t="shared" si="183"/>
        <v>350</v>
      </c>
      <c r="T2594" s="3">
        <v>44384</v>
      </c>
      <c r="U2594" s="8" t="s">
        <v>7364</v>
      </c>
      <c r="V2594" s="3">
        <v>44770</v>
      </c>
      <c r="W2594" s="8" t="s">
        <v>12366</v>
      </c>
      <c r="X2594" s="8">
        <v>31.6</v>
      </c>
      <c r="Y2594" s="10">
        <f t="shared" si="182"/>
        <v>11060</v>
      </c>
      <c r="Z2594" s="10">
        <f>IFERROR(INDEX(EFs!B:B,MATCH(P2594,EFs!A:A,0))*Dataset!Y2594/1000,0)</f>
        <v>10.04682570626</v>
      </c>
      <c r="AA2594">
        <v>33.127063</v>
      </c>
      <c r="AB2594">
        <v>-117.278783</v>
      </c>
      <c r="AC2594">
        <v>1</v>
      </c>
      <c r="AD2594" t="s">
        <v>18387</v>
      </c>
      <c r="AE2594">
        <v>2515</v>
      </c>
      <c r="AF2594" t="s">
        <v>19310</v>
      </c>
      <c r="AI2594" t="s">
        <v>18509</v>
      </c>
      <c r="AJ2594" t="s">
        <v>18390</v>
      </c>
      <c r="AK2594" t="s">
        <v>18391</v>
      </c>
      <c r="AL2594">
        <v>92011</v>
      </c>
      <c r="AM2594" t="s">
        <v>18392</v>
      </c>
      <c r="AN2594" t="s">
        <v>18393</v>
      </c>
    </row>
    <row r="2595" spans="1:40" ht="43.2" x14ac:dyDescent="0.3">
      <c r="A2595" t="s">
        <v>12367</v>
      </c>
      <c r="B2595" s="2" t="s">
        <v>15</v>
      </c>
      <c r="C2595" s="3">
        <v>41471</v>
      </c>
      <c r="D2595" t="s">
        <v>193</v>
      </c>
      <c r="E2595" t="s">
        <v>12071</v>
      </c>
      <c r="F2595" t="s">
        <v>12368</v>
      </c>
      <c r="G2595" t="s">
        <v>12072</v>
      </c>
      <c r="H2595" s="2" t="s">
        <v>106</v>
      </c>
      <c r="I2595" s="2" t="s">
        <v>107</v>
      </c>
      <c r="J2595" s="1" t="s">
        <v>12369</v>
      </c>
      <c r="K2595" s="1">
        <f t="shared" si="180"/>
        <v>1</v>
      </c>
      <c r="L2595" s="1">
        <f t="shared" si="180"/>
        <v>0</v>
      </c>
      <c r="M2595" s="1">
        <f t="shared" si="180"/>
        <v>0</v>
      </c>
      <c r="N2595" s="1">
        <f t="shared" si="180"/>
        <v>0</v>
      </c>
      <c r="O2595" s="1">
        <f t="shared" si="181"/>
        <v>1</v>
      </c>
      <c r="P2595" s="1" t="s">
        <v>18346</v>
      </c>
      <c r="Q2595" s="1" t="s">
        <v>18355</v>
      </c>
      <c r="R2595" s="1">
        <v>364</v>
      </c>
      <c r="S2595" s="9">
        <f t="shared" si="183"/>
        <v>271.4348</v>
      </c>
      <c r="T2595" s="3">
        <v>44441</v>
      </c>
      <c r="U2595" s="8" t="s">
        <v>1481</v>
      </c>
      <c r="V2595" s="3">
        <v>44441</v>
      </c>
      <c r="W2595" s="8" t="s">
        <v>1358</v>
      </c>
      <c r="X2595" s="8">
        <v>14.1</v>
      </c>
      <c r="Y2595" s="10">
        <f t="shared" si="182"/>
        <v>3827.2306799999997</v>
      </c>
      <c r="Z2595" s="10">
        <f>IFERROR(INDEX(EFs!B:B,MATCH(P2595,EFs!A:A,0))*Dataset!Y2595/1000,0)</f>
        <v>3.476629256746016</v>
      </c>
      <c r="AA2595">
        <v>32.795682999999997</v>
      </c>
      <c r="AB2595">
        <v>-117.15524000000001</v>
      </c>
      <c r="AC2595">
        <v>1</v>
      </c>
      <c r="AD2595" t="s">
        <v>18387</v>
      </c>
      <c r="AE2595">
        <v>7850</v>
      </c>
      <c r="AF2595" t="s">
        <v>19426</v>
      </c>
      <c r="AI2595" t="s">
        <v>18389</v>
      </c>
      <c r="AJ2595" t="s">
        <v>18390</v>
      </c>
      <c r="AK2595" t="s">
        <v>18391</v>
      </c>
      <c r="AL2595">
        <v>92123</v>
      </c>
      <c r="AM2595" t="s">
        <v>18392</v>
      </c>
      <c r="AN2595" t="s">
        <v>18393</v>
      </c>
    </row>
    <row r="2596" spans="1:40" ht="57.6" x14ac:dyDescent="0.3">
      <c r="A2596" t="s">
        <v>12370</v>
      </c>
      <c r="B2596" s="2" t="s">
        <v>15</v>
      </c>
      <c r="C2596" s="3">
        <v>41473</v>
      </c>
      <c r="D2596" t="s">
        <v>193</v>
      </c>
      <c r="E2596" t="s">
        <v>12371</v>
      </c>
      <c r="F2596" t="s">
        <v>12372</v>
      </c>
      <c r="G2596" t="s">
        <v>12373</v>
      </c>
      <c r="H2596" s="2" t="s">
        <v>1542</v>
      </c>
      <c r="I2596" s="2" t="s">
        <v>236</v>
      </c>
      <c r="J2596" s="1" t="s">
        <v>12374</v>
      </c>
      <c r="K2596" s="1">
        <f t="shared" si="180"/>
        <v>0</v>
      </c>
      <c r="L2596" s="1">
        <f t="shared" si="180"/>
        <v>0</v>
      </c>
      <c r="M2596" s="1">
        <f t="shared" si="180"/>
        <v>1</v>
      </c>
      <c r="N2596" s="1">
        <f t="shared" si="180"/>
        <v>0</v>
      </c>
      <c r="O2596" s="1">
        <f t="shared" si="181"/>
        <v>1</v>
      </c>
      <c r="P2596" s="1" t="s">
        <v>18348</v>
      </c>
      <c r="Q2596" s="1">
        <v>100</v>
      </c>
      <c r="R2596" s="1">
        <v>133</v>
      </c>
      <c r="S2596" s="9">
        <f t="shared" si="183"/>
        <v>100</v>
      </c>
      <c r="T2596" s="3">
        <v>44561</v>
      </c>
      <c r="U2596" s="8" t="s">
        <v>12375</v>
      </c>
      <c r="V2596" s="3">
        <v>44566</v>
      </c>
      <c r="W2596" s="8" t="s">
        <v>12376</v>
      </c>
      <c r="X2596" s="8">
        <v>3.3</v>
      </c>
      <c r="Y2596" s="10">
        <f t="shared" si="182"/>
        <v>330</v>
      </c>
      <c r="Z2596" s="10">
        <f>IFERROR(INDEX(EFs!B:B,MATCH(P2596,EFs!A:A,0))*Dataset!Y2596/1000,0)</f>
        <v>0.23966438727</v>
      </c>
      <c r="AA2596">
        <v>32.816307999999999</v>
      </c>
      <c r="AB2596">
        <v>-117.15238600000001</v>
      </c>
      <c r="AC2596">
        <v>1</v>
      </c>
      <c r="AD2596" t="s">
        <v>18387</v>
      </c>
      <c r="AE2596">
        <v>8001</v>
      </c>
      <c r="AF2596" t="s">
        <v>19442</v>
      </c>
      <c r="AI2596" t="s">
        <v>18389</v>
      </c>
      <c r="AJ2596" t="s">
        <v>18390</v>
      </c>
      <c r="AK2596" t="s">
        <v>18391</v>
      </c>
      <c r="AL2596">
        <v>92111</v>
      </c>
      <c r="AM2596" t="s">
        <v>18392</v>
      </c>
      <c r="AN2596" t="s">
        <v>18393</v>
      </c>
    </row>
    <row r="2597" spans="1:40" ht="43.2" x14ac:dyDescent="0.3">
      <c r="A2597" t="s">
        <v>12377</v>
      </c>
      <c r="B2597" s="2" t="s">
        <v>15</v>
      </c>
      <c r="C2597" s="3">
        <v>41477</v>
      </c>
      <c r="D2597" t="s">
        <v>193</v>
      </c>
      <c r="E2597" t="s">
        <v>12378</v>
      </c>
      <c r="F2597" t="s">
        <v>12379</v>
      </c>
      <c r="G2597" t="s">
        <v>12380</v>
      </c>
      <c r="H2597" s="2" t="s">
        <v>217</v>
      </c>
      <c r="I2597" s="2" t="s">
        <v>218</v>
      </c>
      <c r="J2597" s="1" t="s">
        <v>12381</v>
      </c>
      <c r="K2597" s="1">
        <f t="shared" si="180"/>
        <v>1</v>
      </c>
      <c r="L2597" s="1">
        <f t="shared" si="180"/>
        <v>0</v>
      </c>
      <c r="M2597" s="1">
        <f t="shared" si="180"/>
        <v>0</v>
      </c>
      <c r="N2597" s="1">
        <f t="shared" si="180"/>
        <v>0</v>
      </c>
      <c r="O2597" s="1">
        <f t="shared" si="181"/>
        <v>1</v>
      </c>
      <c r="P2597" s="1" t="s">
        <v>18346</v>
      </c>
      <c r="Q2597" s="1">
        <v>180</v>
      </c>
      <c r="R2597" s="1">
        <v>315</v>
      </c>
      <c r="S2597" s="9">
        <f t="shared" si="183"/>
        <v>180</v>
      </c>
      <c r="T2597" s="3">
        <v>44686</v>
      </c>
      <c r="U2597" s="8" t="s">
        <v>1679</v>
      </c>
      <c r="V2597" s="3">
        <v>44686</v>
      </c>
      <c r="W2597" s="8" t="s">
        <v>3529</v>
      </c>
      <c r="X2597" s="8">
        <v>0.5</v>
      </c>
      <c r="Y2597" s="10">
        <f t="shared" si="182"/>
        <v>90</v>
      </c>
      <c r="Z2597" s="10">
        <f>IFERROR(INDEX(EFs!B:B,MATCH(P2597,EFs!A:A,0))*Dataset!Y2597/1000,0)</f>
        <v>8.1755362890000002E-2</v>
      </c>
      <c r="AA2597">
        <v>32.552537000000001</v>
      </c>
      <c r="AB2597">
        <v>-116.981016</v>
      </c>
      <c r="AC2597">
        <v>1</v>
      </c>
      <c r="AD2597" t="s">
        <v>18387</v>
      </c>
      <c r="AE2597">
        <v>2550</v>
      </c>
      <c r="AF2597" t="s">
        <v>19443</v>
      </c>
      <c r="AI2597" t="s">
        <v>18389</v>
      </c>
      <c r="AJ2597" t="s">
        <v>18390</v>
      </c>
      <c r="AK2597" t="s">
        <v>18391</v>
      </c>
      <c r="AL2597">
        <v>92154</v>
      </c>
      <c r="AM2597" t="s">
        <v>18392</v>
      </c>
      <c r="AN2597" t="s">
        <v>18393</v>
      </c>
    </row>
    <row r="2598" spans="1:40" ht="43.2" x14ac:dyDescent="0.3">
      <c r="A2598" t="s">
        <v>12382</v>
      </c>
      <c r="B2598" s="2" t="s">
        <v>15</v>
      </c>
      <c r="C2598" s="3">
        <v>41486</v>
      </c>
      <c r="D2598" t="s">
        <v>193</v>
      </c>
      <c r="E2598" t="s">
        <v>12383</v>
      </c>
      <c r="F2598" t="s">
        <v>12384</v>
      </c>
      <c r="G2598" t="s">
        <v>12385</v>
      </c>
      <c r="H2598" s="2" t="s">
        <v>364</v>
      </c>
      <c r="I2598" s="2" t="s">
        <v>62</v>
      </c>
      <c r="J2598" s="1" t="s">
        <v>12386</v>
      </c>
      <c r="K2598" s="1">
        <f t="shared" si="180"/>
        <v>1</v>
      </c>
      <c r="L2598" s="1">
        <f t="shared" si="180"/>
        <v>0</v>
      </c>
      <c r="M2598" s="1">
        <f t="shared" si="180"/>
        <v>0</v>
      </c>
      <c r="N2598" s="1">
        <f t="shared" si="180"/>
        <v>0</v>
      </c>
      <c r="O2598" s="1">
        <f t="shared" si="181"/>
        <v>1</v>
      </c>
      <c r="P2598" s="1" t="s">
        <v>18346</v>
      </c>
      <c r="Q2598" s="1">
        <v>100</v>
      </c>
      <c r="R2598" s="1">
        <v>158</v>
      </c>
      <c r="S2598" s="9">
        <f t="shared" si="183"/>
        <v>100</v>
      </c>
      <c r="T2598" s="3">
        <v>44519</v>
      </c>
      <c r="U2598" s="8" t="s">
        <v>12387</v>
      </c>
      <c r="V2598" s="3">
        <v>44519</v>
      </c>
      <c r="W2598" s="8" t="s">
        <v>12388</v>
      </c>
      <c r="X2598" s="8">
        <v>1.5</v>
      </c>
      <c r="Y2598" s="10">
        <f t="shared" si="182"/>
        <v>150</v>
      </c>
      <c r="Z2598" s="10">
        <f>IFERROR(INDEX(EFs!B:B,MATCH(P2598,EFs!A:A,0))*Dataset!Y2598/1000,0)</f>
        <v>0.13625893815000001</v>
      </c>
      <c r="AA2598">
        <v>32.762512000000001</v>
      </c>
      <c r="AB2598">
        <v>-117.028997</v>
      </c>
      <c r="AC2598">
        <v>1</v>
      </c>
      <c r="AD2598" t="s">
        <v>18387</v>
      </c>
      <c r="AE2598">
        <v>7811</v>
      </c>
      <c r="AF2598" t="s">
        <v>18461</v>
      </c>
      <c r="AI2598" t="s">
        <v>18460</v>
      </c>
      <c r="AJ2598" t="s">
        <v>18390</v>
      </c>
      <c r="AK2598" t="s">
        <v>18391</v>
      </c>
      <c r="AL2598">
        <v>91942</v>
      </c>
      <c r="AM2598" t="s">
        <v>18392</v>
      </c>
      <c r="AN2598" t="s">
        <v>18393</v>
      </c>
    </row>
    <row r="2599" spans="1:40" ht="43.2" x14ac:dyDescent="0.3">
      <c r="A2599" t="s">
        <v>12389</v>
      </c>
      <c r="B2599" s="2" t="s">
        <v>15</v>
      </c>
      <c r="C2599" s="3">
        <v>41487</v>
      </c>
      <c r="D2599" t="s">
        <v>193</v>
      </c>
      <c r="E2599" t="s">
        <v>12390</v>
      </c>
      <c r="F2599" t="s">
        <v>12391</v>
      </c>
      <c r="G2599" t="s">
        <v>12392</v>
      </c>
      <c r="H2599" s="2" t="s">
        <v>797</v>
      </c>
      <c r="I2599" s="2" t="s">
        <v>30</v>
      </c>
      <c r="J2599" s="1" t="s">
        <v>12393</v>
      </c>
      <c r="K2599" s="1">
        <f t="shared" si="180"/>
        <v>1</v>
      </c>
      <c r="L2599" s="1">
        <f t="shared" si="180"/>
        <v>0</v>
      </c>
      <c r="M2599" s="1">
        <f t="shared" si="180"/>
        <v>0</v>
      </c>
      <c r="N2599" s="1">
        <f t="shared" si="180"/>
        <v>0</v>
      </c>
      <c r="O2599" s="1">
        <f t="shared" si="181"/>
        <v>1</v>
      </c>
      <c r="P2599" s="1" t="s">
        <v>18346</v>
      </c>
      <c r="Q2599" s="1">
        <v>200</v>
      </c>
      <c r="R2599" s="1">
        <v>315</v>
      </c>
      <c r="S2599" s="9">
        <f t="shared" si="183"/>
        <v>200</v>
      </c>
      <c r="T2599" s="3">
        <v>44652</v>
      </c>
      <c r="U2599" s="8" t="s">
        <v>1930</v>
      </c>
      <c r="V2599" s="3">
        <v>44652</v>
      </c>
      <c r="W2599" s="8" t="s">
        <v>9241</v>
      </c>
      <c r="X2599" s="8">
        <v>0.5</v>
      </c>
      <c r="Y2599" s="10">
        <f t="shared" si="182"/>
        <v>100</v>
      </c>
      <c r="Z2599" s="10">
        <f>IFERROR(INDEX(EFs!B:B,MATCH(P2599,EFs!A:A,0))*Dataset!Y2599/1000,0)</f>
        <v>9.083929210000001E-2</v>
      </c>
      <c r="AA2599">
        <v>32.995927000000002</v>
      </c>
      <c r="AB2599">
        <v>-117.08162799999999</v>
      </c>
      <c r="AC2599">
        <v>1</v>
      </c>
      <c r="AD2599" t="s">
        <v>18387</v>
      </c>
      <c r="AE2599">
        <v>15435</v>
      </c>
      <c r="AF2599" t="s">
        <v>18848</v>
      </c>
      <c r="AG2599" t="s">
        <v>18510</v>
      </c>
      <c r="AH2599">
        <v>125</v>
      </c>
      <c r="AI2599" t="s">
        <v>18389</v>
      </c>
      <c r="AJ2599" t="s">
        <v>18390</v>
      </c>
      <c r="AK2599" t="s">
        <v>18391</v>
      </c>
      <c r="AL2599">
        <v>92128</v>
      </c>
      <c r="AM2599" t="s">
        <v>18392</v>
      </c>
      <c r="AN2599" t="s">
        <v>18393</v>
      </c>
    </row>
    <row r="2600" spans="1:40" ht="43.2" x14ac:dyDescent="0.3">
      <c r="A2600" t="s">
        <v>12394</v>
      </c>
      <c r="B2600" s="2" t="s">
        <v>15</v>
      </c>
      <c r="C2600" s="3">
        <v>41495</v>
      </c>
      <c r="D2600" t="s">
        <v>193</v>
      </c>
      <c r="E2600" t="s">
        <v>10834</v>
      </c>
      <c r="F2600" t="s">
        <v>10835</v>
      </c>
      <c r="G2600" t="s">
        <v>10836</v>
      </c>
      <c r="H2600" s="2" t="s">
        <v>610</v>
      </c>
      <c r="I2600" s="2" t="s">
        <v>30</v>
      </c>
      <c r="J2600" s="1" t="s">
        <v>12395</v>
      </c>
      <c r="K2600" s="1">
        <f t="shared" si="180"/>
        <v>1</v>
      </c>
      <c r="L2600" s="1">
        <f t="shared" si="180"/>
        <v>0</v>
      </c>
      <c r="M2600" s="1">
        <f t="shared" si="180"/>
        <v>0</v>
      </c>
      <c r="N2600" s="1">
        <f t="shared" si="180"/>
        <v>0</v>
      </c>
      <c r="O2600" s="1">
        <f t="shared" si="181"/>
        <v>1</v>
      </c>
      <c r="P2600" s="1" t="s">
        <v>18346</v>
      </c>
      <c r="Q2600" s="1">
        <v>800</v>
      </c>
      <c r="R2600" s="1">
        <v>1214</v>
      </c>
      <c r="S2600" s="9">
        <f t="shared" si="183"/>
        <v>800</v>
      </c>
      <c r="T2600" s="3">
        <v>44579</v>
      </c>
      <c r="U2600" s="8" t="s">
        <v>12396</v>
      </c>
      <c r="V2600" s="3">
        <v>44579</v>
      </c>
      <c r="W2600" s="8" t="s">
        <v>12397</v>
      </c>
      <c r="X2600" s="8">
        <v>0.8</v>
      </c>
      <c r="Y2600" s="10">
        <f t="shared" si="182"/>
        <v>640</v>
      </c>
      <c r="Z2600" s="10">
        <f>IFERROR(INDEX(EFs!B:B,MATCH(P2600,EFs!A:A,0))*Dataset!Y2600/1000,0)</f>
        <v>0.58137146944000007</v>
      </c>
      <c r="AA2600">
        <v>33.022925000000001</v>
      </c>
      <c r="AB2600">
        <v>-117.084619</v>
      </c>
      <c r="AC2600">
        <v>1</v>
      </c>
      <c r="AD2600" t="s">
        <v>18387</v>
      </c>
      <c r="AE2600">
        <v>16981</v>
      </c>
      <c r="AF2600" t="s">
        <v>19344</v>
      </c>
      <c r="AI2600" t="s">
        <v>18389</v>
      </c>
      <c r="AJ2600" t="s">
        <v>18390</v>
      </c>
      <c r="AK2600" t="s">
        <v>18391</v>
      </c>
      <c r="AL2600">
        <v>92127</v>
      </c>
      <c r="AM2600" t="s">
        <v>18392</v>
      </c>
      <c r="AN2600" t="s">
        <v>18393</v>
      </c>
    </row>
    <row r="2601" spans="1:40" ht="43.2" x14ac:dyDescent="0.3">
      <c r="A2601" t="s">
        <v>12398</v>
      </c>
      <c r="B2601" s="2" t="s">
        <v>15</v>
      </c>
      <c r="C2601" s="3">
        <v>41502</v>
      </c>
      <c r="D2601" t="s">
        <v>25</v>
      </c>
      <c r="E2601" t="s">
        <v>12399</v>
      </c>
      <c r="F2601" t="s">
        <v>10402</v>
      </c>
      <c r="G2601" t="s">
        <v>12400</v>
      </c>
      <c r="H2601" s="2" t="s">
        <v>372</v>
      </c>
      <c r="I2601" s="2" t="s">
        <v>62</v>
      </c>
      <c r="J2601" s="1" t="s">
        <v>12401</v>
      </c>
      <c r="K2601" s="1">
        <f t="shared" si="180"/>
        <v>1</v>
      </c>
      <c r="L2601" s="1">
        <f t="shared" si="180"/>
        <v>0</v>
      </c>
      <c r="M2601" s="1">
        <f t="shared" si="180"/>
        <v>0</v>
      </c>
      <c r="N2601" s="1">
        <f t="shared" si="180"/>
        <v>0</v>
      </c>
      <c r="O2601" s="1">
        <f t="shared" si="181"/>
        <v>1</v>
      </c>
      <c r="P2601" s="1" t="s">
        <v>18346</v>
      </c>
      <c r="Q2601" s="1" t="s">
        <v>18355</v>
      </c>
      <c r="R2601" s="1">
        <v>220</v>
      </c>
      <c r="S2601" s="9">
        <f t="shared" si="183"/>
        <v>164.054</v>
      </c>
      <c r="T2601" s="3">
        <v>44456</v>
      </c>
      <c r="U2601" s="8" t="s">
        <v>12402</v>
      </c>
      <c r="V2601" s="3">
        <v>44791</v>
      </c>
      <c r="W2601" s="8" t="s">
        <v>12403</v>
      </c>
      <c r="X2601" s="8">
        <v>11.85</v>
      </c>
      <c r="Y2601" s="10">
        <f t="shared" si="182"/>
        <v>1944.0399</v>
      </c>
      <c r="Z2601" s="10">
        <f>IFERROR(INDEX(EFs!B:B,MATCH(P2601,EFs!A:A,0))*Dataset!Y2601/1000,0)</f>
        <v>1.7659520833015478</v>
      </c>
      <c r="AA2601">
        <v>32.752554000000003</v>
      </c>
      <c r="AB2601">
        <v>-117.104814</v>
      </c>
      <c r="AC2601">
        <v>1</v>
      </c>
      <c r="AD2601" t="s">
        <v>18387</v>
      </c>
      <c r="AE2601">
        <v>4142</v>
      </c>
      <c r="AF2601" t="s">
        <v>19444</v>
      </c>
      <c r="AI2601" t="s">
        <v>18389</v>
      </c>
      <c r="AJ2601" t="s">
        <v>18390</v>
      </c>
      <c r="AK2601" t="s">
        <v>18391</v>
      </c>
      <c r="AL2601">
        <v>92105</v>
      </c>
      <c r="AM2601" t="s">
        <v>18392</v>
      </c>
      <c r="AN2601" t="s">
        <v>18393</v>
      </c>
    </row>
    <row r="2602" spans="1:40" ht="43.2" x14ac:dyDescent="0.3">
      <c r="A2602" t="s">
        <v>12404</v>
      </c>
      <c r="B2602" s="2" t="s">
        <v>15</v>
      </c>
      <c r="C2602" s="3">
        <v>41506</v>
      </c>
      <c r="D2602" t="s">
        <v>193</v>
      </c>
      <c r="E2602" t="s">
        <v>12405</v>
      </c>
      <c r="F2602" t="s">
        <v>5899</v>
      </c>
      <c r="G2602" t="s">
        <v>12406</v>
      </c>
      <c r="H2602" s="2" t="s">
        <v>610</v>
      </c>
      <c r="I2602" s="2" t="s">
        <v>30</v>
      </c>
      <c r="J2602" s="1" t="s">
        <v>12407</v>
      </c>
      <c r="K2602" s="1">
        <f t="shared" si="180"/>
        <v>1</v>
      </c>
      <c r="L2602" s="1">
        <f t="shared" si="180"/>
        <v>0</v>
      </c>
      <c r="M2602" s="1">
        <f t="shared" si="180"/>
        <v>0</v>
      </c>
      <c r="N2602" s="1">
        <f t="shared" si="180"/>
        <v>0</v>
      </c>
      <c r="O2602" s="1">
        <f t="shared" si="181"/>
        <v>1</v>
      </c>
      <c r="P2602" s="1" t="s">
        <v>18346</v>
      </c>
      <c r="Q2602" s="1" t="s">
        <v>18355</v>
      </c>
      <c r="R2602" s="1">
        <v>315</v>
      </c>
      <c r="S2602" s="9">
        <f t="shared" si="183"/>
        <v>234.8955</v>
      </c>
      <c r="T2602" s="3">
        <v>44484</v>
      </c>
      <c r="U2602" s="8" t="s">
        <v>12408</v>
      </c>
      <c r="V2602" s="3">
        <v>44484</v>
      </c>
      <c r="W2602" s="8" t="s">
        <v>12409</v>
      </c>
      <c r="X2602" s="8">
        <v>16.2</v>
      </c>
      <c r="Y2602" s="10">
        <f t="shared" si="182"/>
        <v>3805.3071</v>
      </c>
      <c r="Z2602" s="10">
        <f>IFERROR(INDEX(EFs!B:B,MATCH(P2602,EFs!A:A,0))*Dataset!Y2602/1000,0)</f>
        <v>3.456714031871039</v>
      </c>
      <c r="AA2602">
        <v>33.008220999999999</v>
      </c>
      <c r="AB2602">
        <v>-117.093653</v>
      </c>
      <c r="AC2602">
        <v>1</v>
      </c>
      <c r="AD2602" t="s">
        <v>18387</v>
      </c>
      <c r="AE2602">
        <v>10975</v>
      </c>
      <c r="AF2602" t="s">
        <v>19445</v>
      </c>
      <c r="AI2602" t="s">
        <v>18389</v>
      </c>
      <c r="AJ2602" t="s">
        <v>18390</v>
      </c>
      <c r="AK2602" t="s">
        <v>18391</v>
      </c>
      <c r="AL2602">
        <v>92127</v>
      </c>
      <c r="AM2602" t="s">
        <v>18392</v>
      </c>
      <c r="AN2602" t="s">
        <v>18393</v>
      </c>
    </row>
    <row r="2603" spans="1:40" ht="43.2" x14ac:dyDescent="0.3">
      <c r="A2603" t="s">
        <v>12410</v>
      </c>
      <c r="B2603" s="2" t="s">
        <v>15</v>
      </c>
      <c r="C2603" s="3">
        <v>41506</v>
      </c>
      <c r="D2603" t="s">
        <v>193</v>
      </c>
      <c r="E2603" t="s">
        <v>12405</v>
      </c>
      <c r="F2603" t="s">
        <v>5899</v>
      </c>
      <c r="G2603" t="s">
        <v>12406</v>
      </c>
      <c r="H2603" s="2" t="s">
        <v>610</v>
      </c>
      <c r="I2603" s="2" t="s">
        <v>30</v>
      </c>
      <c r="J2603" s="1" t="s">
        <v>12411</v>
      </c>
      <c r="K2603" s="1">
        <f t="shared" si="180"/>
        <v>1</v>
      </c>
      <c r="L2603" s="1">
        <f t="shared" si="180"/>
        <v>0</v>
      </c>
      <c r="M2603" s="1">
        <f t="shared" si="180"/>
        <v>0</v>
      </c>
      <c r="N2603" s="1">
        <f t="shared" si="180"/>
        <v>0</v>
      </c>
      <c r="O2603" s="1">
        <f t="shared" si="181"/>
        <v>1</v>
      </c>
      <c r="P2603" s="1" t="s">
        <v>18346</v>
      </c>
      <c r="Q2603" s="1" t="s">
        <v>18355</v>
      </c>
      <c r="R2603" s="1">
        <v>315</v>
      </c>
      <c r="S2603" s="9">
        <f t="shared" si="183"/>
        <v>234.8955</v>
      </c>
      <c r="T2603" s="3">
        <v>44484</v>
      </c>
      <c r="U2603" s="8" t="s">
        <v>6008</v>
      </c>
      <c r="V2603" s="3">
        <v>44484</v>
      </c>
      <c r="W2603" s="8" t="s">
        <v>11832</v>
      </c>
      <c r="X2603" s="8">
        <v>6.9</v>
      </c>
      <c r="Y2603" s="10">
        <f t="shared" si="182"/>
        <v>1620.7789500000001</v>
      </c>
      <c r="Z2603" s="10">
        <f>IFERROR(INDEX(EFs!B:B,MATCH(P2603,EFs!A:A,0))*Dataset!Y2603/1000,0)</f>
        <v>1.4723041246858131</v>
      </c>
      <c r="AA2603">
        <v>33.008220999999999</v>
      </c>
      <c r="AB2603">
        <v>-117.093653</v>
      </c>
      <c r="AC2603">
        <v>1</v>
      </c>
      <c r="AD2603" t="s">
        <v>18387</v>
      </c>
      <c r="AE2603">
        <v>10975</v>
      </c>
      <c r="AF2603" t="s">
        <v>19445</v>
      </c>
      <c r="AI2603" t="s">
        <v>18389</v>
      </c>
      <c r="AJ2603" t="s">
        <v>18390</v>
      </c>
      <c r="AK2603" t="s">
        <v>18391</v>
      </c>
      <c r="AL2603">
        <v>92127</v>
      </c>
      <c r="AM2603" t="s">
        <v>18392</v>
      </c>
      <c r="AN2603" t="s">
        <v>18393</v>
      </c>
    </row>
    <row r="2604" spans="1:40" ht="43.2" x14ac:dyDescent="0.3">
      <c r="A2604" t="s">
        <v>12412</v>
      </c>
      <c r="B2604" s="2" t="s">
        <v>15</v>
      </c>
      <c r="C2604" s="3">
        <v>41506</v>
      </c>
      <c r="D2604" t="s">
        <v>193</v>
      </c>
      <c r="E2604" t="s">
        <v>167</v>
      </c>
      <c r="F2604" t="s">
        <v>161</v>
      </c>
      <c r="G2604" t="s">
        <v>12413</v>
      </c>
      <c r="H2604" s="2" t="s">
        <v>163</v>
      </c>
      <c r="I2604" s="2" t="s">
        <v>164</v>
      </c>
      <c r="J2604" s="1" t="s">
        <v>12414</v>
      </c>
      <c r="K2604" s="1">
        <f t="shared" si="180"/>
        <v>1</v>
      </c>
      <c r="L2604" s="1">
        <f t="shared" si="180"/>
        <v>0</v>
      </c>
      <c r="M2604" s="1">
        <f t="shared" si="180"/>
        <v>0</v>
      </c>
      <c r="N2604" s="1">
        <f t="shared" si="180"/>
        <v>0</v>
      </c>
      <c r="O2604" s="1">
        <f t="shared" si="181"/>
        <v>1</v>
      </c>
      <c r="P2604" s="1" t="s">
        <v>18346</v>
      </c>
      <c r="Q2604" s="1">
        <v>200</v>
      </c>
      <c r="R2604" s="1">
        <v>318</v>
      </c>
      <c r="S2604" s="9">
        <f t="shared" si="183"/>
        <v>200</v>
      </c>
      <c r="T2604" s="8"/>
      <c r="U2604" s="8"/>
      <c r="V2604" s="8"/>
      <c r="W2604" s="8"/>
      <c r="X2604" s="8"/>
      <c r="Y2604" s="10">
        <f t="shared" si="182"/>
        <v>0</v>
      </c>
      <c r="Z2604" s="10">
        <f>IFERROR(INDEX(EFs!B:B,MATCH(P2604,EFs!A:A,0))*Dataset!Y2604/1000,0)</f>
        <v>0</v>
      </c>
      <c r="AA2604">
        <v>33.387723000000001</v>
      </c>
      <c r="AB2604">
        <v>-117.44475799999999</v>
      </c>
      <c r="AC2604">
        <v>1</v>
      </c>
      <c r="AD2604" t="s">
        <v>18422</v>
      </c>
      <c r="AI2604" t="s">
        <v>18423</v>
      </c>
      <c r="AJ2604" t="s">
        <v>18390</v>
      </c>
      <c r="AK2604" t="s">
        <v>18391</v>
      </c>
      <c r="AL2604">
        <v>92055</v>
      </c>
      <c r="AM2604" t="s">
        <v>18392</v>
      </c>
      <c r="AN2604" t="s">
        <v>18397</v>
      </c>
    </row>
    <row r="2605" spans="1:40" ht="43.2" x14ac:dyDescent="0.3">
      <c r="A2605" t="s">
        <v>12415</v>
      </c>
      <c r="B2605" s="2" t="s">
        <v>15</v>
      </c>
      <c r="C2605" s="3">
        <v>41506</v>
      </c>
      <c r="D2605" t="s">
        <v>193</v>
      </c>
      <c r="E2605" t="s">
        <v>167</v>
      </c>
      <c r="F2605" t="s">
        <v>161</v>
      </c>
      <c r="G2605" t="s">
        <v>12416</v>
      </c>
      <c r="H2605" s="2" t="s">
        <v>163</v>
      </c>
      <c r="I2605" s="2" t="s">
        <v>164</v>
      </c>
      <c r="J2605" s="1" t="s">
        <v>12417</v>
      </c>
      <c r="K2605" s="1">
        <f t="shared" si="180"/>
        <v>1</v>
      </c>
      <c r="L2605" s="1">
        <f t="shared" si="180"/>
        <v>0</v>
      </c>
      <c r="M2605" s="1">
        <f t="shared" si="180"/>
        <v>0</v>
      </c>
      <c r="N2605" s="1">
        <f t="shared" si="180"/>
        <v>0</v>
      </c>
      <c r="O2605" s="1">
        <f t="shared" si="181"/>
        <v>1</v>
      </c>
      <c r="P2605" s="1" t="s">
        <v>18346</v>
      </c>
      <c r="Q2605" s="1">
        <v>150</v>
      </c>
      <c r="R2605" s="1">
        <v>237</v>
      </c>
      <c r="S2605" s="9">
        <f t="shared" si="183"/>
        <v>150</v>
      </c>
      <c r="T2605" s="8"/>
      <c r="U2605" s="8"/>
      <c r="V2605" s="8"/>
      <c r="W2605" s="8"/>
      <c r="X2605" s="8"/>
      <c r="Y2605" s="10">
        <f t="shared" si="182"/>
        <v>0</v>
      </c>
      <c r="Z2605" s="10">
        <f>IFERROR(INDEX(EFs!B:B,MATCH(P2605,EFs!A:A,0))*Dataset!Y2605/1000,0)</f>
        <v>0</v>
      </c>
      <c r="AA2605">
        <v>33.387723000000001</v>
      </c>
      <c r="AB2605">
        <v>-117.44475799999999</v>
      </c>
      <c r="AC2605">
        <v>1</v>
      </c>
      <c r="AD2605" t="s">
        <v>18422</v>
      </c>
      <c r="AI2605" t="s">
        <v>18423</v>
      </c>
      <c r="AJ2605" t="s">
        <v>18390</v>
      </c>
      <c r="AK2605" t="s">
        <v>18391</v>
      </c>
      <c r="AL2605">
        <v>92055</v>
      </c>
      <c r="AM2605" t="s">
        <v>18392</v>
      </c>
      <c r="AN2605" t="s">
        <v>18397</v>
      </c>
    </row>
    <row r="2606" spans="1:40" ht="43.2" x14ac:dyDescent="0.3">
      <c r="A2606" t="s">
        <v>12418</v>
      </c>
      <c r="B2606" s="2" t="s">
        <v>15</v>
      </c>
      <c r="C2606" s="3">
        <v>41506</v>
      </c>
      <c r="D2606" t="s">
        <v>193</v>
      </c>
      <c r="E2606" t="s">
        <v>1214</v>
      </c>
      <c r="F2606" t="s">
        <v>161</v>
      </c>
      <c r="G2606" t="s">
        <v>12419</v>
      </c>
      <c r="H2606" s="2" t="s">
        <v>163</v>
      </c>
      <c r="I2606" s="2" t="s">
        <v>164</v>
      </c>
      <c r="J2606" s="1" t="s">
        <v>12420</v>
      </c>
      <c r="K2606" s="1">
        <f t="shared" si="180"/>
        <v>1</v>
      </c>
      <c r="L2606" s="1">
        <f t="shared" si="180"/>
        <v>0</v>
      </c>
      <c r="M2606" s="1">
        <f t="shared" si="180"/>
        <v>0</v>
      </c>
      <c r="N2606" s="1">
        <f t="shared" si="180"/>
        <v>0</v>
      </c>
      <c r="O2606" s="1">
        <f t="shared" si="181"/>
        <v>1</v>
      </c>
      <c r="P2606" s="1" t="s">
        <v>18346</v>
      </c>
      <c r="Q2606" s="1">
        <v>200</v>
      </c>
      <c r="R2606" s="1">
        <v>315</v>
      </c>
      <c r="S2606" s="9">
        <f t="shared" si="183"/>
        <v>200</v>
      </c>
      <c r="T2606" s="8"/>
      <c r="U2606" s="8"/>
      <c r="V2606" s="8"/>
      <c r="W2606" s="8"/>
      <c r="X2606" s="8"/>
      <c r="Y2606" s="10">
        <f t="shared" si="182"/>
        <v>0</v>
      </c>
      <c r="Z2606" s="10">
        <f>IFERROR(INDEX(EFs!B:B,MATCH(P2606,EFs!A:A,0))*Dataset!Y2606/1000,0)</f>
        <v>0</v>
      </c>
      <c r="AA2606">
        <v>33.387723000000001</v>
      </c>
      <c r="AB2606">
        <v>-117.44475799999999</v>
      </c>
      <c r="AC2606">
        <v>1</v>
      </c>
      <c r="AD2606" t="s">
        <v>18422</v>
      </c>
      <c r="AI2606" t="s">
        <v>18423</v>
      </c>
      <c r="AJ2606" t="s">
        <v>18390</v>
      </c>
      <c r="AK2606" t="s">
        <v>18391</v>
      </c>
      <c r="AL2606">
        <v>92055</v>
      </c>
      <c r="AM2606" t="s">
        <v>18392</v>
      </c>
      <c r="AN2606" t="s">
        <v>18397</v>
      </c>
    </row>
    <row r="2607" spans="1:40" ht="43.2" x14ac:dyDescent="0.3">
      <c r="A2607" t="s">
        <v>12421</v>
      </c>
      <c r="B2607" s="2" t="s">
        <v>15</v>
      </c>
      <c r="C2607" s="3">
        <v>41506</v>
      </c>
      <c r="D2607" t="s">
        <v>193</v>
      </c>
      <c r="E2607" t="s">
        <v>1186</v>
      </c>
      <c r="F2607" t="s">
        <v>12422</v>
      </c>
      <c r="G2607" t="s">
        <v>12423</v>
      </c>
      <c r="H2607" s="2" t="s">
        <v>163</v>
      </c>
      <c r="I2607" s="2" t="s">
        <v>164</v>
      </c>
      <c r="J2607" s="1" t="s">
        <v>12424</v>
      </c>
      <c r="K2607" s="1">
        <f t="shared" si="180"/>
        <v>1</v>
      </c>
      <c r="L2607" s="1">
        <f t="shared" si="180"/>
        <v>0</v>
      </c>
      <c r="M2607" s="1">
        <f t="shared" si="180"/>
        <v>0</v>
      </c>
      <c r="N2607" s="1">
        <f t="shared" si="180"/>
        <v>0</v>
      </c>
      <c r="O2607" s="1">
        <f t="shared" si="181"/>
        <v>1</v>
      </c>
      <c r="P2607" s="1" t="s">
        <v>18346</v>
      </c>
      <c r="Q2607" s="1">
        <v>60</v>
      </c>
      <c r="R2607" s="1">
        <v>105</v>
      </c>
      <c r="S2607" s="9">
        <f t="shared" si="183"/>
        <v>60</v>
      </c>
      <c r="T2607" s="3">
        <v>44369</v>
      </c>
      <c r="U2607" s="8" t="s">
        <v>12425</v>
      </c>
      <c r="V2607" s="3">
        <v>44369</v>
      </c>
      <c r="W2607" s="8" t="s">
        <v>12426</v>
      </c>
      <c r="X2607" s="8">
        <v>0.7</v>
      </c>
      <c r="Y2607" s="10">
        <f t="shared" si="182"/>
        <v>42</v>
      </c>
      <c r="Z2607" s="10">
        <f>IFERROR(INDEX(EFs!B:B,MATCH(P2607,EFs!A:A,0))*Dataset!Y2607/1000,0)</f>
        <v>3.8152502681999996E-2</v>
      </c>
      <c r="AA2607">
        <v>33.387723000000001</v>
      </c>
      <c r="AB2607">
        <v>-117.44475799999999</v>
      </c>
      <c r="AC2607">
        <v>0.5</v>
      </c>
      <c r="AD2607" t="s">
        <v>18422</v>
      </c>
      <c r="AI2607" t="s">
        <v>18423</v>
      </c>
      <c r="AJ2607" t="s">
        <v>18390</v>
      </c>
      <c r="AK2607" t="s">
        <v>18391</v>
      </c>
      <c r="AL2607">
        <v>92055</v>
      </c>
      <c r="AM2607" t="s">
        <v>18392</v>
      </c>
      <c r="AN2607" t="s">
        <v>18397</v>
      </c>
    </row>
    <row r="2608" spans="1:40" ht="43.2" x14ac:dyDescent="0.3">
      <c r="A2608" t="s">
        <v>12427</v>
      </c>
      <c r="B2608" s="2" t="s">
        <v>15</v>
      </c>
      <c r="C2608" s="3">
        <v>41507</v>
      </c>
      <c r="D2608" t="s">
        <v>193</v>
      </c>
      <c r="E2608" t="s">
        <v>2134</v>
      </c>
      <c r="F2608" t="s">
        <v>5076</v>
      </c>
      <c r="G2608" t="s">
        <v>5077</v>
      </c>
      <c r="H2608" s="2" t="s">
        <v>781</v>
      </c>
      <c r="I2608" s="2" t="s">
        <v>782</v>
      </c>
      <c r="J2608" s="1" t="s">
        <v>12428</v>
      </c>
      <c r="K2608" s="1">
        <f t="shared" si="180"/>
        <v>1</v>
      </c>
      <c r="L2608" s="1">
        <f t="shared" si="180"/>
        <v>0</v>
      </c>
      <c r="M2608" s="1">
        <f t="shared" si="180"/>
        <v>0</v>
      </c>
      <c r="N2608" s="1">
        <f t="shared" si="180"/>
        <v>0</v>
      </c>
      <c r="O2608" s="1">
        <f t="shared" si="181"/>
        <v>1</v>
      </c>
      <c r="P2608" s="1" t="s">
        <v>18346</v>
      </c>
      <c r="Q2608" s="1">
        <v>500</v>
      </c>
      <c r="R2608" s="1">
        <v>762</v>
      </c>
      <c r="S2608" s="9">
        <f t="shared" si="183"/>
        <v>500</v>
      </c>
      <c r="T2608" s="3">
        <v>44561</v>
      </c>
      <c r="U2608" s="8" t="s">
        <v>9798</v>
      </c>
      <c r="V2608" s="3">
        <v>44686</v>
      </c>
      <c r="W2608" s="8" t="s">
        <v>1481</v>
      </c>
      <c r="X2608" s="8">
        <v>22.7</v>
      </c>
      <c r="Y2608" s="10">
        <f t="shared" si="182"/>
        <v>11350</v>
      </c>
      <c r="Z2608" s="10">
        <f>IFERROR(INDEX(EFs!B:B,MATCH(P2608,EFs!A:A,0))*Dataset!Y2608/1000,0)</f>
        <v>10.31025965335</v>
      </c>
      <c r="AA2608">
        <v>32.724102999999999</v>
      </c>
      <c r="AB2608">
        <v>-117.170912</v>
      </c>
      <c r="AC2608">
        <v>0.5</v>
      </c>
      <c r="AD2608" t="s">
        <v>18422</v>
      </c>
      <c r="AI2608" t="s">
        <v>18389</v>
      </c>
      <c r="AJ2608" t="s">
        <v>18390</v>
      </c>
      <c r="AK2608" t="s">
        <v>18391</v>
      </c>
      <c r="AL2608">
        <v>92101</v>
      </c>
      <c r="AM2608" t="s">
        <v>18392</v>
      </c>
      <c r="AN2608" t="s">
        <v>18397</v>
      </c>
    </row>
    <row r="2609" spans="1:40" ht="43.2" x14ac:dyDescent="0.3">
      <c r="A2609" t="s">
        <v>12429</v>
      </c>
      <c r="B2609" s="2" t="s">
        <v>15</v>
      </c>
      <c r="C2609" s="3">
        <v>41507</v>
      </c>
      <c r="D2609" t="s">
        <v>193</v>
      </c>
      <c r="E2609" t="s">
        <v>2134</v>
      </c>
      <c r="F2609" t="s">
        <v>5076</v>
      </c>
      <c r="G2609" t="s">
        <v>5077</v>
      </c>
      <c r="H2609" s="2" t="s">
        <v>781</v>
      </c>
      <c r="I2609" s="2" t="s">
        <v>782</v>
      </c>
      <c r="J2609" s="1" t="s">
        <v>12430</v>
      </c>
      <c r="K2609" s="1">
        <f t="shared" si="180"/>
        <v>1</v>
      </c>
      <c r="L2609" s="1">
        <f t="shared" si="180"/>
        <v>0</v>
      </c>
      <c r="M2609" s="1">
        <f t="shared" si="180"/>
        <v>0</v>
      </c>
      <c r="N2609" s="1">
        <f t="shared" si="180"/>
        <v>0</v>
      </c>
      <c r="O2609" s="1">
        <f t="shared" si="181"/>
        <v>1</v>
      </c>
      <c r="P2609" s="1" t="s">
        <v>18346</v>
      </c>
      <c r="Q2609" s="1">
        <v>2000</v>
      </c>
      <c r="R2609" s="1">
        <v>937</v>
      </c>
      <c r="S2609" s="9">
        <f t="shared" si="183"/>
        <v>2000</v>
      </c>
      <c r="T2609" s="3">
        <v>44561</v>
      </c>
      <c r="U2609" s="8" t="s">
        <v>12431</v>
      </c>
      <c r="V2609" s="3">
        <v>44686</v>
      </c>
      <c r="W2609" s="8" t="s">
        <v>9264</v>
      </c>
      <c r="X2609" s="8">
        <v>20.7</v>
      </c>
      <c r="Y2609" s="10">
        <f t="shared" si="182"/>
        <v>41400</v>
      </c>
      <c r="Z2609" s="10">
        <f>IFERROR(INDEX(EFs!B:B,MATCH(P2609,EFs!A:A,0))*Dataset!Y2609/1000,0)</f>
        <v>37.607466929399997</v>
      </c>
      <c r="AA2609">
        <v>32.724102999999999</v>
      </c>
      <c r="AB2609">
        <v>-117.170912</v>
      </c>
      <c r="AC2609">
        <v>0.5</v>
      </c>
      <c r="AD2609" t="s">
        <v>18422</v>
      </c>
      <c r="AI2609" t="s">
        <v>18389</v>
      </c>
      <c r="AJ2609" t="s">
        <v>18390</v>
      </c>
      <c r="AK2609" t="s">
        <v>18391</v>
      </c>
      <c r="AL2609">
        <v>92101</v>
      </c>
      <c r="AM2609" t="s">
        <v>18392</v>
      </c>
      <c r="AN2609" t="s">
        <v>18397</v>
      </c>
    </row>
    <row r="2610" spans="1:40" ht="43.2" x14ac:dyDescent="0.3">
      <c r="A2610" t="s">
        <v>12432</v>
      </c>
      <c r="B2610" s="2" t="s">
        <v>15</v>
      </c>
      <c r="C2610" s="3">
        <v>41507</v>
      </c>
      <c r="D2610" t="s">
        <v>193</v>
      </c>
      <c r="E2610" t="s">
        <v>2134</v>
      </c>
      <c r="F2610" t="s">
        <v>5076</v>
      </c>
      <c r="G2610" t="s">
        <v>5077</v>
      </c>
      <c r="H2610" s="2" t="s">
        <v>781</v>
      </c>
      <c r="I2610" s="2" t="s">
        <v>782</v>
      </c>
      <c r="J2610" s="1" t="s">
        <v>12433</v>
      </c>
      <c r="K2610" s="1">
        <f t="shared" si="180"/>
        <v>1</v>
      </c>
      <c r="L2610" s="1">
        <f t="shared" si="180"/>
        <v>0</v>
      </c>
      <c r="M2610" s="1">
        <f t="shared" si="180"/>
        <v>0</v>
      </c>
      <c r="N2610" s="1">
        <f t="shared" si="180"/>
        <v>0</v>
      </c>
      <c r="O2610" s="1">
        <f t="shared" si="181"/>
        <v>1</v>
      </c>
      <c r="P2610" s="1" t="s">
        <v>18346</v>
      </c>
      <c r="Q2610" s="1">
        <v>2000</v>
      </c>
      <c r="R2610" s="1">
        <v>937</v>
      </c>
      <c r="S2610" s="9">
        <f t="shared" si="183"/>
        <v>2000</v>
      </c>
      <c r="T2610" s="3">
        <v>44561</v>
      </c>
      <c r="U2610" s="8" t="s">
        <v>3955</v>
      </c>
      <c r="V2610" s="3">
        <v>44686</v>
      </c>
      <c r="W2610" s="8" t="s">
        <v>12434</v>
      </c>
      <c r="X2610" s="8">
        <v>20.6</v>
      </c>
      <c r="Y2610" s="10">
        <f t="shared" si="182"/>
        <v>41200</v>
      </c>
      <c r="Z2610" s="10">
        <f>IFERROR(INDEX(EFs!B:B,MATCH(P2610,EFs!A:A,0))*Dataset!Y2610/1000,0)</f>
        <v>37.425788345200004</v>
      </c>
      <c r="AA2610">
        <v>32.724102999999999</v>
      </c>
      <c r="AB2610">
        <v>-117.170912</v>
      </c>
      <c r="AC2610">
        <v>0.5</v>
      </c>
      <c r="AD2610" t="s">
        <v>18422</v>
      </c>
      <c r="AI2610" t="s">
        <v>18389</v>
      </c>
      <c r="AJ2610" t="s">
        <v>18390</v>
      </c>
      <c r="AK2610" t="s">
        <v>18391</v>
      </c>
      <c r="AL2610">
        <v>92101</v>
      </c>
      <c r="AM2610" t="s">
        <v>18392</v>
      </c>
      <c r="AN2610" t="s">
        <v>18397</v>
      </c>
    </row>
    <row r="2611" spans="1:40" ht="43.2" x14ac:dyDescent="0.3">
      <c r="A2611" t="s">
        <v>12435</v>
      </c>
      <c r="B2611" s="2" t="s">
        <v>15</v>
      </c>
      <c r="C2611" s="3">
        <v>41507</v>
      </c>
      <c r="D2611" t="s">
        <v>193</v>
      </c>
      <c r="E2611" t="s">
        <v>2134</v>
      </c>
      <c r="F2611" t="s">
        <v>5076</v>
      </c>
      <c r="G2611" t="s">
        <v>5077</v>
      </c>
      <c r="H2611" s="2" t="s">
        <v>781</v>
      </c>
      <c r="I2611" s="2" t="s">
        <v>782</v>
      </c>
      <c r="J2611" s="1" t="s">
        <v>12436</v>
      </c>
      <c r="K2611" s="1">
        <f t="shared" si="180"/>
        <v>1</v>
      </c>
      <c r="L2611" s="1">
        <f t="shared" si="180"/>
        <v>0</v>
      </c>
      <c r="M2611" s="1">
        <f t="shared" si="180"/>
        <v>0</v>
      </c>
      <c r="N2611" s="1">
        <f t="shared" si="180"/>
        <v>0</v>
      </c>
      <c r="O2611" s="1">
        <f t="shared" si="181"/>
        <v>1</v>
      </c>
      <c r="P2611" s="1" t="s">
        <v>18346</v>
      </c>
      <c r="Q2611" s="1">
        <v>300</v>
      </c>
      <c r="R2611" s="1">
        <v>480</v>
      </c>
      <c r="S2611" s="9">
        <f t="shared" si="183"/>
        <v>300</v>
      </c>
      <c r="T2611" s="3">
        <v>44561</v>
      </c>
      <c r="U2611" s="8" t="s">
        <v>10974</v>
      </c>
      <c r="V2611" s="3">
        <v>44698</v>
      </c>
      <c r="W2611" s="8" t="s">
        <v>12437</v>
      </c>
      <c r="X2611" s="8">
        <v>22.5</v>
      </c>
      <c r="Y2611" s="10">
        <f t="shared" si="182"/>
        <v>6750</v>
      </c>
      <c r="Z2611" s="10">
        <f>IFERROR(INDEX(EFs!B:B,MATCH(P2611,EFs!A:A,0))*Dataset!Y2611/1000,0)</f>
        <v>6.1316522167500001</v>
      </c>
      <c r="AA2611">
        <v>32.724102999999999</v>
      </c>
      <c r="AB2611">
        <v>-117.170912</v>
      </c>
      <c r="AC2611">
        <v>0.5</v>
      </c>
      <c r="AD2611" t="s">
        <v>18422</v>
      </c>
      <c r="AI2611" t="s">
        <v>18389</v>
      </c>
      <c r="AJ2611" t="s">
        <v>18390</v>
      </c>
      <c r="AK2611" t="s">
        <v>18391</v>
      </c>
      <c r="AL2611">
        <v>92101</v>
      </c>
      <c r="AM2611" t="s">
        <v>18392</v>
      </c>
      <c r="AN2611" t="s">
        <v>18397</v>
      </c>
    </row>
    <row r="2612" spans="1:40" ht="43.2" x14ac:dyDescent="0.3">
      <c r="A2612" t="s">
        <v>12438</v>
      </c>
      <c r="B2612" s="2" t="s">
        <v>15</v>
      </c>
      <c r="C2612" s="3">
        <v>41507</v>
      </c>
      <c r="D2612" t="s">
        <v>193</v>
      </c>
      <c r="E2612" t="s">
        <v>12439</v>
      </c>
      <c r="F2612" t="s">
        <v>161</v>
      </c>
      <c r="G2612" t="s">
        <v>12440</v>
      </c>
      <c r="H2612" s="2" t="s">
        <v>163</v>
      </c>
      <c r="I2612" s="2" t="s">
        <v>164</v>
      </c>
      <c r="J2612" s="1" t="s">
        <v>12441</v>
      </c>
      <c r="K2612" s="1">
        <f t="shared" si="180"/>
        <v>1</v>
      </c>
      <c r="L2612" s="1">
        <f t="shared" si="180"/>
        <v>0</v>
      </c>
      <c r="M2612" s="1">
        <f t="shared" si="180"/>
        <v>0</v>
      </c>
      <c r="N2612" s="1">
        <f t="shared" si="180"/>
        <v>0</v>
      </c>
      <c r="O2612" s="1">
        <f t="shared" si="181"/>
        <v>1</v>
      </c>
      <c r="P2612" s="1" t="s">
        <v>18346</v>
      </c>
      <c r="Q2612" s="1">
        <v>150</v>
      </c>
      <c r="R2612" s="1">
        <v>230</v>
      </c>
      <c r="S2612" s="9">
        <f t="shared" si="183"/>
        <v>150</v>
      </c>
      <c r="T2612" s="8"/>
      <c r="U2612" s="8"/>
      <c r="V2612" s="8"/>
      <c r="W2612" s="8"/>
      <c r="X2612" s="8"/>
      <c r="Y2612" s="10">
        <f t="shared" si="182"/>
        <v>0</v>
      </c>
      <c r="Z2612" s="10">
        <f>IFERROR(INDEX(EFs!B:B,MATCH(P2612,EFs!A:A,0))*Dataset!Y2612/1000,0)</f>
        <v>0</v>
      </c>
      <c r="AA2612">
        <v>33.387723000000001</v>
      </c>
      <c r="AB2612">
        <v>-117.44475799999999</v>
      </c>
      <c r="AC2612">
        <v>0.5</v>
      </c>
      <c r="AD2612" t="s">
        <v>18422</v>
      </c>
      <c r="AI2612" t="s">
        <v>18423</v>
      </c>
      <c r="AJ2612" t="s">
        <v>18390</v>
      </c>
      <c r="AK2612" t="s">
        <v>18391</v>
      </c>
      <c r="AL2612">
        <v>92055</v>
      </c>
      <c r="AM2612" t="s">
        <v>18392</v>
      </c>
      <c r="AN2612" t="s">
        <v>18397</v>
      </c>
    </row>
    <row r="2613" spans="1:40" ht="43.2" x14ac:dyDescent="0.3">
      <c r="A2613" t="s">
        <v>12442</v>
      </c>
      <c r="B2613" s="2" t="s">
        <v>15</v>
      </c>
      <c r="C2613" s="3">
        <v>41507</v>
      </c>
      <c r="D2613" t="s">
        <v>193</v>
      </c>
      <c r="E2613" t="s">
        <v>1253</v>
      </c>
      <c r="F2613" t="s">
        <v>161</v>
      </c>
      <c r="G2613" t="s">
        <v>12443</v>
      </c>
      <c r="H2613" s="2" t="s">
        <v>163</v>
      </c>
      <c r="I2613" s="2" t="s">
        <v>164</v>
      </c>
      <c r="J2613" s="1" t="s">
        <v>12444</v>
      </c>
      <c r="K2613" s="1">
        <f t="shared" si="180"/>
        <v>1</v>
      </c>
      <c r="L2613" s="1">
        <f t="shared" si="180"/>
        <v>0</v>
      </c>
      <c r="M2613" s="1">
        <f t="shared" si="180"/>
        <v>0</v>
      </c>
      <c r="N2613" s="1">
        <f t="shared" si="180"/>
        <v>0</v>
      </c>
      <c r="O2613" s="1">
        <f t="shared" si="181"/>
        <v>1</v>
      </c>
      <c r="P2613" s="1" t="s">
        <v>18346</v>
      </c>
      <c r="Q2613" s="1">
        <v>150</v>
      </c>
      <c r="R2613" s="1">
        <v>230</v>
      </c>
      <c r="S2613" s="9">
        <f t="shared" si="183"/>
        <v>150</v>
      </c>
      <c r="T2613" s="8"/>
      <c r="U2613" s="8"/>
      <c r="V2613" s="8"/>
      <c r="W2613" s="8"/>
      <c r="X2613" s="8"/>
      <c r="Y2613" s="10">
        <f t="shared" si="182"/>
        <v>0</v>
      </c>
      <c r="Z2613" s="10">
        <f>IFERROR(INDEX(EFs!B:B,MATCH(P2613,EFs!A:A,0))*Dataset!Y2613/1000,0)</f>
        <v>0</v>
      </c>
      <c r="AA2613">
        <v>33.387723000000001</v>
      </c>
      <c r="AB2613">
        <v>-117.44475799999999</v>
      </c>
      <c r="AC2613">
        <v>0.5</v>
      </c>
      <c r="AD2613" t="s">
        <v>18422</v>
      </c>
      <c r="AI2613" t="s">
        <v>18423</v>
      </c>
      <c r="AJ2613" t="s">
        <v>18390</v>
      </c>
      <c r="AK2613" t="s">
        <v>18391</v>
      </c>
      <c r="AL2613">
        <v>92055</v>
      </c>
      <c r="AM2613" t="s">
        <v>18392</v>
      </c>
      <c r="AN2613" t="s">
        <v>18397</v>
      </c>
    </row>
    <row r="2614" spans="1:40" ht="43.2" x14ac:dyDescent="0.3">
      <c r="A2614" t="s">
        <v>12445</v>
      </c>
      <c r="B2614" s="2" t="s">
        <v>15</v>
      </c>
      <c r="C2614" s="3">
        <v>41509</v>
      </c>
      <c r="D2614" t="s">
        <v>193</v>
      </c>
      <c r="E2614" t="s">
        <v>12446</v>
      </c>
      <c r="F2614" t="s">
        <v>559</v>
      </c>
      <c r="G2614" t="s">
        <v>12447</v>
      </c>
      <c r="H2614" s="2" t="s">
        <v>781</v>
      </c>
      <c r="I2614" s="2" t="s">
        <v>782</v>
      </c>
      <c r="J2614" s="1" t="s">
        <v>12448</v>
      </c>
      <c r="K2614" s="1">
        <f t="shared" si="180"/>
        <v>1</v>
      </c>
      <c r="L2614" s="1">
        <f t="shared" si="180"/>
        <v>0</v>
      </c>
      <c r="M2614" s="1">
        <f t="shared" si="180"/>
        <v>0</v>
      </c>
      <c r="N2614" s="1">
        <f t="shared" si="180"/>
        <v>0</v>
      </c>
      <c r="O2614" s="1">
        <f t="shared" si="181"/>
        <v>1</v>
      </c>
      <c r="P2614" s="1" t="s">
        <v>18346</v>
      </c>
      <c r="Q2614" s="1">
        <v>2000</v>
      </c>
      <c r="R2614" s="1">
        <v>923</v>
      </c>
      <c r="S2614" s="9">
        <f t="shared" si="183"/>
        <v>2000</v>
      </c>
      <c r="T2614" s="3">
        <v>44561</v>
      </c>
      <c r="U2614" s="8" t="s">
        <v>11902</v>
      </c>
      <c r="V2614" s="3">
        <v>44715</v>
      </c>
      <c r="W2614" s="8" t="s">
        <v>12449</v>
      </c>
      <c r="X2614" s="8">
        <v>14.9</v>
      </c>
      <c r="Y2614" s="10">
        <f t="shared" si="182"/>
        <v>29800</v>
      </c>
      <c r="Z2614" s="10">
        <f>IFERROR(INDEX(EFs!B:B,MATCH(P2614,EFs!A:A,0))*Dataset!Y2614/1000,0)</f>
        <v>27.070109045799999</v>
      </c>
      <c r="AA2614">
        <v>32.897261</v>
      </c>
      <c r="AB2614">
        <v>-117.214698</v>
      </c>
      <c r="AC2614">
        <v>1</v>
      </c>
      <c r="AD2614" t="s">
        <v>18387</v>
      </c>
      <c r="AE2614">
        <v>10385</v>
      </c>
      <c r="AF2614" t="s">
        <v>19162</v>
      </c>
      <c r="AI2614" t="s">
        <v>18389</v>
      </c>
      <c r="AJ2614" t="s">
        <v>18390</v>
      </c>
      <c r="AK2614" t="s">
        <v>18391</v>
      </c>
      <c r="AL2614">
        <v>92121</v>
      </c>
      <c r="AM2614" t="s">
        <v>18392</v>
      </c>
      <c r="AN2614" t="s">
        <v>18407</v>
      </c>
    </row>
    <row r="2615" spans="1:40" ht="43.2" x14ac:dyDescent="0.3">
      <c r="A2615" t="s">
        <v>12450</v>
      </c>
      <c r="B2615" s="2" t="s">
        <v>15</v>
      </c>
      <c r="C2615" s="3">
        <v>41516</v>
      </c>
      <c r="D2615" t="s">
        <v>193</v>
      </c>
      <c r="E2615" t="s">
        <v>2134</v>
      </c>
      <c r="F2615" t="s">
        <v>5076</v>
      </c>
      <c r="G2615" t="s">
        <v>5077</v>
      </c>
      <c r="H2615" s="2" t="s">
        <v>781</v>
      </c>
      <c r="I2615" s="2" t="s">
        <v>782</v>
      </c>
      <c r="J2615" s="1" t="s">
        <v>12451</v>
      </c>
      <c r="K2615" s="1">
        <f t="shared" si="180"/>
        <v>1</v>
      </c>
      <c r="L2615" s="1">
        <f t="shared" si="180"/>
        <v>0</v>
      </c>
      <c r="M2615" s="1">
        <f t="shared" si="180"/>
        <v>0</v>
      </c>
      <c r="N2615" s="1">
        <f t="shared" si="180"/>
        <v>0</v>
      </c>
      <c r="O2615" s="1">
        <f t="shared" si="181"/>
        <v>1</v>
      </c>
      <c r="P2615" s="1" t="s">
        <v>18346</v>
      </c>
      <c r="Q2615" s="1">
        <v>550</v>
      </c>
      <c r="R2615" s="1">
        <v>839</v>
      </c>
      <c r="S2615" s="9">
        <f t="shared" si="183"/>
        <v>550</v>
      </c>
      <c r="T2615" s="3">
        <v>44561</v>
      </c>
      <c r="U2615" s="8" t="s">
        <v>5079</v>
      </c>
      <c r="V2615" s="3">
        <v>44698</v>
      </c>
      <c r="W2615" s="8" t="s">
        <v>5080</v>
      </c>
      <c r="X2615" s="8">
        <v>22.3</v>
      </c>
      <c r="Y2615" s="10">
        <f t="shared" si="182"/>
        <v>12265</v>
      </c>
      <c r="Z2615" s="10">
        <f>IFERROR(INDEX(EFs!B:B,MATCH(P2615,EFs!A:A,0))*Dataset!Y2615/1000,0)</f>
        <v>11.141439176064999</v>
      </c>
      <c r="AA2615">
        <v>32.724102999999999</v>
      </c>
      <c r="AB2615">
        <v>-117.170912</v>
      </c>
      <c r="AC2615">
        <v>0.5</v>
      </c>
      <c r="AD2615" t="s">
        <v>18422</v>
      </c>
      <c r="AI2615" t="s">
        <v>18389</v>
      </c>
      <c r="AJ2615" t="s">
        <v>18390</v>
      </c>
      <c r="AK2615" t="s">
        <v>18391</v>
      </c>
      <c r="AL2615">
        <v>92101</v>
      </c>
      <c r="AM2615" t="s">
        <v>18392</v>
      </c>
      <c r="AN2615" t="s">
        <v>18397</v>
      </c>
    </row>
    <row r="2616" spans="1:40" ht="57.6" x14ac:dyDescent="0.3">
      <c r="A2616" t="s">
        <v>12452</v>
      </c>
      <c r="B2616" s="2" t="s">
        <v>15</v>
      </c>
      <c r="C2616" s="3">
        <v>41523</v>
      </c>
      <c r="D2616" t="s">
        <v>25</v>
      </c>
      <c r="E2616" t="s">
        <v>12453</v>
      </c>
      <c r="F2616" t="s">
        <v>12454</v>
      </c>
      <c r="G2616" t="s">
        <v>12455</v>
      </c>
      <c r="H2616" s="2" t="s">
        <v>364</v>
      </c>
      <c r="I2616" s="2" t="s">
        <v>62</v>
      </c>
      <c r="J2616" s="1" t="s">
        <v>12456</v>
      </c>
      <c r="K2616" s="1">
        <f t="shared" si="180"/>
        <v>1</v>
      </c>
      <c r="L2616" s="1">
        <f t="shared" si="180"/>
        <v>0</v>
      </c>
      <c r="M2616" s="1">
        <f t="shared" si="180"/>
        <v>0</v>
      </c>
      <c r="N2616" s="1">
        <f t="shared" si="180"/>
        <v>0</v>
      </c>
      <c r="O2616" s="1">
        <f t="shared" si="181"/>
        <v>1</v>
      </c>
      <c r="P2616" s="1" t="s">
        <v>18346</v>
      </c>
      <c r="Q2616" s="1" t="s">
        <v>18355</v>
      </c>
      <c r="R2616" s="1">
        <v>80</v>
      </c>
      <c r="S2616" s="9">
        <f t="shared" si="183"/>
        <v>59.656000000000006</v>
      </c>
      <c r="T2616" s="3">
        <v>44442</v>
      </c>
      <c r="U2616" s="8" t="s">
        <v>12457</v>
      </c>
      <c r="V2616" s="3">
        <v>44785</v>
      </c>
      <c r="W2616" s="8" t="s">
        <v>12458</v>
      </c>
      <c r="X2616" s="8">
        <v>23.2</v>
      </c>
      <c r="Y2616" s="10">
        <f t="shared" si="182"/>
        <v>1384.0192000000002</v>
      </c>
      <c r="Z2616" s="10">
        <f>IFERROR(INDEX(EFs!B:B,MATCH(P2616,EFs!A:A,0))*Dataset!Y2616/1000,0)</f>
        <v>1.2572332438080835</v>
      </c>
      <c r="AA2616">
        <v>32.774588000000001</v>
      </c>
      <c r="AB2616">
        <v>-117.044156</v>
      </c>
      <c r="AC2616">
        <v>1</v>
      </c>
      <c r="AD2616" t="s">
        <v>18387</v>
      </c>
      <c r="AE2616">
        <v>7050</v>
      </c>
      <c r="AF2616" t="s">
        <v>19409</v>
      </c>
      <c r="AI2616" t="s">
        <v>18460</v>
      </c>
      <c r="AJ2616" t="s">
        <v>18390</v>
      </c>
      <c r="AK2616" t="s">
        <v>18391</v>
      </c>
      <c r="AL2616">
        <v>91942</v>
      </c>
      <c r="AM2616" t="s">
        <v>18392</v>
      </c>
      <c r="AN2616" t="s">
        <v>18393</v>
      </c>
    </row>
    <row r="2617" spans="1:40" ht="43.2" x14ac:dyDescent="0.3">
      <c r="A2617" t="s">
        <v>12459</v>
      </c>
      <c r="B2617" s="2" t="s">
        <v>15</v>
      </c>
      <c r="C2617" s="3">
        <v>41523</v>
      </c>
      <c r="D2617" t="s">
        <v>193</v>
      </c>
      <c r="E2617" t="s">
        <v>12460</v>
      </c>
      <c r="F2617" t="s">
        <v>12461</v>
      </c>
      <c r="G2617" t="s">
        <v>12462</v>
      </c>
      <c r="H2617" s="2" t="s">
        <v>781</v>
      </c>
      <c r="I2617" s="2" t="s">
        <v>782</v>
      </c>
      <c r="J2617" s="1" t="s">
        <v>12463</v>
      </c>
      <c r="K2617" s="1">
        <f t="shared" si="180"/>
        <v>1</v>
      </c>
      <c r="L2617" s="1">
        <f t="shared" si="180"/>
        <v>0</v>
      </c>
      <c r="M2617" s="1">
        <f t="shared" si="180"/>
        <v>0</v>
      </c>
      <c r="N2617" s="1">
        <f t="shared" si="180"/>
        <v>0</v>
      </c>
      <c r="O2617" s="1">
        <f t="shared" si="181"/>
        <v>1</v>
      </c>
      <c r="P2617" s="1" t="s">
        <v>18346</v>
      </c>
      <c r="Q2617" s="1">
        <v>155</v>
      </c>
      <c r="R2617" s="1">
        <v>237</v>
      </c>
      <c r="S2617" s="9">
        <f t="shared" si="183"/>
        <v>155</v>
      </c>
      <c r="T2617" s="3">
        <v>44544</v>
      </c>
      <c r="U2617" s="8" t="s">
        <v>12464</v>
      </c>
      <c r="V2617" s="3">
        <v>44544</v>
      </c>
      <c r="W2617" s="8" t="s">
        <v>3646</v>
      </c>
      <c r="X2617" s="8">
        <v>6.1</v>
      </c>
      <c r="Y2617" s="10">
        <f t="shared" si="182"/>
        <v>945.5</v>
      </c>
      <c r="Z2617" s="10">
        <f>IFERROR(INDEX(EFs!B:B,MATCH(P2617,EFs!A:A,0))*Dataset!Y2617/1000,0)</f>
        <v>0.85888550680550002</v>
      </c>
      <c r="AA2617">
        <v>32.883659000000002</v>
      </c>
      <c r="AB2617">
        <v>-117.20610600000001</v>
      </c>
      <c r="AC2617">
        <v>1</v>
      </c>
      <c r="AD2617" t="s">
        <v>18387</v>
      </c>
      <c r="AE2617">
        <v>4820</v>
      </c>
      <c r="AF2617" t="s">
        <v>18782</v>
      </c>
      <c r="AI2617" t="s">
        <v>18389</v>
      </c>
      <c r="AJ2617" t="s">
        <v>18390</v>
      </c>
      <c r="AK2617" t="s">
        <v>18391</v>
      </c>
      <c r="AL2617">
        <v>92121</v>
      </c>
      <c r="AM2617" t="s">
        <v>18392</v>
      </c>
      <c r="AN2617" t="s">
        <v>18393</v>
      </c>
    </row>
    <row r="2618" spans="1:40" ht="43.2" x14ac:dyDescent="0.3">
      <c r="A2618" t="s">
        <v>12465</v>
      </c>
      <c r="B2618" s="2" t="s">
        <v>15</v>
      </c>
      <c r="C2618" s="3">
        <v>41533</v>
      </c>
      <c r="D2618" t="s">
        <v>25</v>
      </c>
      <c r="E2618" t="s">
        <v>6455</v>
      </c>
      <c r="F2618" t="s">
        <v>12466</v>
      </c>
      <c r="G2618" t="s">
        <v>12467</v>
      </c>
      <c r="H2618" s="2" t="s">
        <v>1542</v>
      </c>
      <c r="I2618" s="2" t="s">
        <v>236</v>
      </c>
      <c r="J2618" s="1" t="s">
        <v>12468</v>
      </c>
      <c r="K2618" s="1">
        <f t="shared" si="180"/>
        <v>0</v>
      </c>
      <c r="L2618" s="1">
        <f t="shared" si="180"/>
        <v>0</v>
      </c>
      <c r="M2618" s="1">
        <f t="shared" si="180"/>
        <v>0</v>
      </c>
      <c r="N2618" s="1">
        <f t="shared" si="180"/>
        <v>1</v>
      </c>
      <c r="O2618" s="1">
        <f t="shared" si="181"/>
        <v>1</v>
      </c>
      <c r="P2618" s="1" t="s">
        <v>18347</v>
      </c>
      <c r="Q2618" s="1" t="s">
        <v>18355</v>
      </c>
      <c r="R2618" s="1">
        <v>55</v>
      </c>
      <c r="S2618" s="9">
        <f t="shared" si="183"/>
        <v>41.013500000000001</v>
      </c>
      <c r="T2618" s="3">
        <v>44399</v>
      </c>
      <c r="U2618" s="8" t="s">
        <v>12469</v>
      </c>
      <c r="V2618" s="3">
        <v>44399</v>
      </c>
      <c r="W2618" s="8" t="s">
        <v>12470</v>
      </c>
      <c r="X2618" s="8">
        <v>1.3</v>
      </c>
      <c r="Y2618" s="10">
        <f t="shared" si="182"/>
        <v>53.317550000000004</v>
      </c>
      <c r="Z2618" s="10">
        <f>IFERROR(INDEX(EFs!B:B,MATCH(P2618,EFs!A:A,0))*Dataset!Y2618/1000,0)</f>
        <v>4.3928329445000004E-2</v>
      </c>
      <c r="AA2618">
        <v>32.826850999999998</v>
      </c>
      <c r="AB2618">
        <v>-117.151516</v>
      </c>
      <c r="AC2618">
        <v>1</v>
      </c>
      <c r="AD2618" t="s">
        <v>18387</v>
      </c>
      <c r="AE2618">
        <v>7999</v>
      </c>
      <c r="AF2618" t="s">
        <v>19051</v>
      </c>
      <c r="AI2618" t="s">
        <v>18389</v>
      </c>
      <c r="AJ2618" t="s">
        <v>18390</v>
      </c>
      <c r="AK2618" t="s">
        <v>18391</v>
      </c>
      <c r="AL2618">
        <v>92111</v>
      </c>
      <c r="AM2618" t="s">
        <v>18392</v>
      </c>
      <c r="AN2618" t="s">
        <v>18393</v>
      </c>
    </row>
    <row r="2619" spans="1:40" ht="43.2" x14ac:dyDescent="0.3">
      <c r="A2619" t="s">
        <v>12471</v>
      </c>
      <c r="B2619" s="2" t="s">
        <v>15</v>
      </c>
      <c r="C2619" s="3">
        <v>41541</v>
      </c>
      <c r="D2619" t="s">
        <v>193</v>
      </c>
      <c r="E2619" t="s">
        <v>12472</v>
      </c>
      <c r="F2619" t="s">
        <v>12473</v>
      </c>
      <c r="G2619" t="s">
        <v>12474</v>
      </c>
      <c r="H2619" s="2" t="s">
        <v>1542</v>
      </c>
      <c r="I2619" s="2" t="s">
        <v>236</v>
      </c>
      <c r="J2619" s="1" t="s">
        <v>12475</v>
      </c>
      <c r="K2619" s="1">
        <f t="shared" si="180"/>
        <v>1</v>
      </c>
      <c r="L2619" s="1">
        <f t="shared" si="180"/>
        <v>0</v>
      </c>
      <c r="M2619" s="1">
        <f t="shared" si="180"/>
        <v>0</v>
      </c>
      <c r="N2619" s="1">
        <f t="shared" si="180"/>
        <v>0</v>
      </c>
      <c r="O2619" s="1">
        <f t="shared" si="181"/>
        <v>1</v>
      </c>
      <c r="P2619" s="1" t="s">
        <v>18346</v>
      </c>
      <c r="Q2619" s="1">
        <v>100</v>
      </c>
      <c r="R2619" s="1">
        <v>1569</v>
      </c>
      <c r="S2619" s="9">
        <f t="shared" si="183"/>
        <v>100</v>
      </c>
      <c r="T2619" s="8"/>
      <c r="U2619" s="8"/>
      <c r="V2619" s="8"/>
      <c r="W2619" s="8"/>
      <c r="X2619" s="8"/>
      <c r="Y2619" s="10">
        <f t="shared" si="182"/>
        <v>0</v>
      </c>
      <c r="Z2619" s="10">
        <f>IFERROR(INDEX(EFs!B:B,MATCH(P2619,EFs!A:A,0))*Dataset!Y2619/1000,0)</f>
        <v>0</v>
      </c>
      <c r="AA2619">
        <v>32.807085999999998</v>
      </c>
      <c r="AB2619">
        <v>-117.18283</v>
      </c>
      <c r="AC2619">
        <v>1</v>
      </c>
      <c r="AD2619" t="s">
        <v>18387</v>
      </c>
      <c r="AE2619">
        <v>3590</v>
      </c>
      <c r="AF2619" t="s">
        <v>19446</v>
      </c>
      <c r="AI2619" t="s">
        <v>18389</v>
      </c>
      <c r="AJ2619" t="s">
        <v>18390</v>
      </c>
      <c r="AK2619" t="s">
        <v>18391</v>
      </c>
      <c r="AL2619">
        <v>92111</v>
      </c>
      <c r="AM2619" t="s">
        <v>18392</v>
      </c>
      <c r="AN2619" t="s">
        <v>18393</v>
      </c>
    </row>
    <row r="2620" spans="1:40" ht="43.2" x14ac:dyDescent="0.3">
      <c r="A2620" t="s">
        <v>12476</v>
      </c>
      <c r="B2620" s="2" t="s">
        <v>15</v>
      </c>
      <c r="C2620" s="3">
        <v>41542</v>
      </c>
      <c r="D2620" t="s">
        <v>193</v>
      </c>
      <c r="E2620" t="s">
        <v>12477</v>
      </c>
      <c r="F2620" t="s">
        <v>2352</v>
      </c>
      <c r="G2620" t="s">
        <v>12478</v>
      </c>
      <c r="H2620" s="2" t="s">
        <v>451</v>
      </c>
      <c r="I2620" s="2" t="s">
        <v>139</v>
      </c>
      <c r="J2620" s="1" t="s">
        <v>12479</v>
      </c>
      <c r="K2620" s="1">
        <f t="shared" si="180"/>
        <v>1</v>
      </c>
      <c r="L2620" s="1">
        <f t="shared" si="180"/>
        <v>0</v>
      </c>
      <c r="M2620" s="1">
        <f t="shared" si="180"/>
        <v>0</v>
      </c>
      <c r="N2620" s="1">
        <f t="shared" si="180"/>
        <v>0</v>
      </c>
      <c r="O2620" s="1">
        <f t="shared" si="181"/>
        <v>1</v>
      </c>
      <c r="P2620" s="1" t="s">
        <v>18346</v>
      </c>
      <c r="Q2620" s="1">
        <v>180</v>
      </c>
      <c r="R2620" s="1">
        <v>315</v>
      </c>
      <c r="S2620" s="9">
        <f t="shared" si="183"/>
        <v>180</v>
      </c>
      <c r="T2620" s="8"/>
      <c r="U2620" s="8"/>
      <c r="V2620" s="8"/>
      <c r="W2620" s="8"/>
      <c r="X2620" s="8"/>
      <c r="Y2620" s="10">
        <f t="shared" si="182"/>
        <v>0</v>
      </c>
      <c r="Z2620" s="10">
        <f>IFERROR(INDEX(EFs!B:B,MATCH(P2620,EFs!A:A,0))*Dataset!Y2620/1000,0)</f>
        <v>0</v>
      </c>
      <c r="AA2620">
        <v>32.903072999999999</v>
      </c>
      <c r="AB2620">
        <v>-116.929363</v>
      </c>
      <c r="AC2620">
        <v>1</v>
      </c>
      <c r="AD2620" t="s">
        <v>18394</v>
      </c>
      <c r="AE2620">
        <v>12393</v>
      </c>
      <c r="AF2620" t="s">
        <v>19315</v>
      </c>
      <c r="AI2620" t="s">
        <v>18476</v>
      </c>
      <c r="AJ2620" t="s">
        <v>18390</v>
      </c>
      <c r="AK2620" t="s">
        <v>18391</v>
      </c>
      <c r="AL2620">
        <v>92040</v>
      </c>
      <c r="AM2620" t="s">
        <v>18392</v>
      </c>
      <c r="AN2620" t="s">
        <v>18397</v>
      </c>
    </row>
    <row r="2621" spans="1:40" ht="43.2" x14ac:dyDescent="0.3">
      <c r="A2621" t="s">
        <v>12480</v>
      </c>
      <c r="B2621" s="2" t="s">
        <v>15</v>
      </c>
      <c r="C2621" s="3">
        <v>41547</v>
      </c>
      <c r="D2621" t="s">
        <v>193</v>
      </c>
      <c r="E2621" t="s">
        <v>8784</v>
      </c>
      <c r="F2621" t="s">
        <v>12481</v>
      </c>
      <c r="G2621" t="s">
        <v>12482</v>
      </c>
      <c r="H2621" s="2" t="s">
        <v>2472</v>
      </c>
      <c r="I2621" s="2" t="s">
        <v>328</v>
      </c>
      <c r="J2621" s="1" t="s">
        <v>12483</v>
      </c>
      <c r="K2621" s="1">
        <f t="shared" si="180"/>
        <v>0</v>
      </c>
      <c r="L2621" s="1">
        <f t="shared" si="180"/>
        <v>0</v>
      </c>
      <c r="M2621" s="1">
        <f t="shared" si="180"/>
        <v>1</v>
      </c>
      <c r="N2621" s="1">
        <f t="shared" si="180"/>
        <v>0</v>
      </c>
      <c r="O2621" s="1">
        <f t="shared" si="181"/>
        <v>1</v>
      </c>
      <c r="P2621" s="1" t="s">
        <v>18348</v>
      </c>
      <c r="Q2621" s="1">
        <v>100</v>
      </c>
      <c r="R2621" s="1">
        <v>162</v>
      </c>
      <c r="S2621" s="9">
        <f t="shared" si="183"/>
        <v>100</v>
      </c>
      <c r="T2621" s="3">
        <v>44629</v>
      </c>
      <c r="U2621" s="8" t="s">
        <v>12484</v>
      </c>
      <c r="V2621" s="3">
        <v>44629</v>
      </c>
      <c r="W2621" s="8" t="s">
        <v>12485</v>
      </c>
      <c r="X2621" s="8">
        <v>1.3</v>
      </c>
      <c r="Y2621" s="10">
        <f t="shared" si="182"/>
        <v>130</v>
      </c>
      <c r="Z2621" s="10">
        <f>IFERROR(INDEX(EFs!B:B,MATCH(P2621,EFs!A:A,0))*Dataset!Y2621/1000,0)</f>
        <v>9.4413243469999991E-2</v>
      </c>
      <c r="AA2621">
        <v>32.822364999999998</v>
      </c>
      <c r="AB2621">
        <v>-116.529725</v>
      </c>
      <c r="AC2621">
        <v>1</v>
      </c>
      <c r="AD2621" t="s">
        <v>18387</v>
      </c>
      <c r="AE2621">
        <v>28848</v>
      </c>
      <c r="AF2621" t="s">
        <v>18815</v>
      </c>
      <c r="AI2621" t="s">
        <v>18694</v>
      </c>
      <c r="AJ2621" t="s">
        <v>18390</v>
      </c>
      <c r="AK2621" t="s">
        <v>18391</v>
      </c>
      <c r="AL2621">
        <v>91962</v>
      </c>
      <c r="AM2621" t="s">
        <v>18392</v>
      </c>
      <c r="AN2621" t="s">
        <v>18393</v>
      </c>
    </row>
    <row r="2622" spans="1:40" ht="43.2" x14ac:dyDescent="0.3">
      <c r="A2622" t="s">
        <v>12486</v>
      </c>
      <c r="B2622" s="2" t="s">
        <v>15</v>
      </c>
      <c r="C2622" s="3">
        <v>41551</v>
      </c>
      <c r="D2622" t="s">
        <v>193</v>
      </c>
      <c r="E2622" t="s">
        <v>12487</v>
      </c>
      <c r="F2622" t="s">
        <v>12488</v>
      </c>
      <c r="G2622" t="s">
        <v>12489</v>
      </c>
      <c r="H2622" s="2" t="s">
        <v>1787</v>
      </c>
      <c r="I2622" s="2" t="s">
        <v>53</v>
      </c>
      <c r="J2622" s="1" t="s">
        <v>12490</v>
      </c>
      <c r="K2622" s="1">
        <f t="shared" si="180"/>
        <v>0</v>
      </c>
      <c r="L2622" s="1">
        <f t="shared" si="180"/>
        <v>0</v>
      </c>
      <c r="M2622" s="1">
        <f t="shared" si="180"/>
        <v>0</v>
      </c>
      <c r="N2622" s="1">
        <f t="shared" si="180"/>
        <v>1</v>
      </c>
      <c r="O2622" s="1">
        <f t="shared" si="181"/>
        <v>1</v>
      </c>
      <c r="P2622" s="1" t="s">
        <v>18347</v>
      </c>
      <c r="Q2622" s="1" t="s">
        <v>18355</v>
      </c>
      <c r="R2622" s="1">
        <v>89</v>
      </c>
      <c r="S2622" s="9">
        <f t="shared" si="183"/>
        <v>66.3673</v>
      </c>
      <c r="T2622" s="3">
        <v>44427</v>
      </c>
      <c r="U2622" s="8" t="s">
        <v>12491</v>
      </c>
      <c r="V2622" s="3">
        <v>44427</v>
      </c>
      <c r="W2622" s="8" t="s">
        <v>664</v>
      </c>
      <c r="X2622" s="8">
        <v>11</v>
      </c>
      <c r="Y2622" s="10">
        <f t="shared" si="182"/>
        <v>730.0403</v>
      </c>
      <c r="Z2622" s="10">
        <f>IFERROR(INDEX(EFs!B:B,MATCH(P2622,EFs!A:A,0))*Dataset!Y2622/1000,0)</f>
        <v>0.60148020316999995</v>
      </c>
      <c r="AA2622">
        <v>33.236221</v>
      </c>
      <c r="AB2622">
        <v>-117.02174599999999</v>
      </c>
      <c r="AC2622">
        <v>1</v>
      </c>
      <c r="AD2622" t="s">
        <v>18387</v>
      </c>
      <c r="AE2622">
        <v>28751</v>
      </c>
      <c r="AF2622" t="s">
        <v>18724</v>
      </c>
      <c r="AI2622" t="s">
        <v>18625</v>
      </c>
      <c r="AJ2622" t="s">
        <v>18390</v>
      </c>
      <c r="AK2622" t="s">
        <v>18391</v>
      </c>
      <c r="AL2622">
        <v>92082</v>
      </c>
      <c r="AM2622" t="s">
        <v>18392</v>
      </c>
      <c r="AN2622" t="s">
        <v>18393</v>
      </c>
    </row>
    <row r="2623" spans="1:40" ht="57.6" x14ac:dyDescent="0.3">
      <c r="A2623" t="s">
        <v>12492</v>
      </c>
      <c r="B2623" s="2" t="s">
        <v>15</v>
      </c>
      <c r="C2623" s="3">
        <v>41555</v>
      </c>
      <c r="D2623" t="s">
        <v>193</v>
      </c>
      <c r="E2623" t="s">
        <v>12493</v>
      </c>
      <c r="F2623" t="s">
        <v>72</v>
      </c>
      <c r="G2623" t="s">
        <v>5465</v>
      </c>
      <c r="H2623" s="2" t="s">
        <v>74</v>
      </c>
      <c r="I2623" s="2" t="s">
        <v>75</v>
      </c>
      <c r="J2623" s="1" t="s">
        <v>12494</v>
      </c>
      <c r="K2623" s="1">
        <f t="shared" si="180"/>
        <v>1</v>
      </c>
      <c r="L2623" s="1">
        <f t="shared" si="180"/>
        <v>0</v>
      </c>
      <c r="M2623" s="1">
        <f t="shared" si="180"/>
        <v>0</v>
      </c>
      <c r="N2623" s="1">
        <f t="shared" si="180"/>
        <v>0</v>
      </c>
      <c r="O2623" s="1">
        <f t="shared" si="181"/>
        <v>1</v>
      </c>
      <c r="P2623" s="1" t="s">
        <v>18346</v>
      </c>
      <c r="Q2623" s="1">
        <v>125</v>
      </c>
      <c r="R2623" s="1">
        <v>217</v>
      </c>
      <c r="S2623" s="9">
        <f t="shared" si="183"/>
        <v>125</v>
      </c>
      <c r="T2623" s="3">
        <v>44562</v>
      </c>
      <c r="U2623" s="8" t="s">
        <v>12495</v>
      </c>
      <c r="V2623" s="3">
        <v>44562</v>
      </c>
      <c r="W2623" s="8" t="s">
        <v>12495</v>
      </c>
      <c r="X2623" s="8">
        <v>0</v>
      </c>
      <c r="Y2623" s="10">
        <f t="shared" si="182"/>
        <v>0</v>
      </c>
      <c r="Z2623" s="10">
        <f>IFERROR(INDEX(EFs!B:B,MATCH(P2623,EFs!A:A,0))*Dataset!Y2623/1000,0)</f>
        <v>0</v>
      </c>
      <c r="AA2623">
        <v>33.019871000000002</v>
      </c>
      <c r="AB2623">
        <v>-117.207268</v>
      </c>
      <c r="AC2623">
        <v>1</v>
      </c>
      <c r="AD2623" t="s">
        <v>18387</v>
      </c>
      <c r="AE2623">
        <v>16936</v>
      </c>
      <c r="AF2623" t="s">
        <v>18967</v>
      </c>
      <c r="AI2623" t="s">
        <v>18404</v>
      </c>
      <c r="AJ2623" t="s">
        <v>18390</v>
      </c>
      <c r="AK2623" t="s">
        <v>18391</v>
      </c>
      <c r="AL2623">
        <v>92067</v>
      </c>
      <c r="AM2623" t="s">
        <v>18392</v>
      </c>
      <c r="AN2623" t="s">
        <v>18393</v>
      </c>
    </row>
    <row r="2624" spans="1:40" ht="43.2" x14ac:dyDescent="0.3">
      <c r="A2624" t="s">
        <v>12496</v>
      </c>
      <c r="B2624" s="2" t="s">
        <v>15</v>
      </c>
      <c r="C2624" s="3">
        <v>41556</v>
      </c>
      <c r="D2624" t="s">
        <v>193</v>
      </c>
      <c r="E2624" t="s">
        <v>1444</v>
      </c>
      <c r="F2624" t="s">
        <v>1445</v>
      </c>
      <c r="G2624" t="s">
        <v>1446</v>
      </c>
      <c r="H2624" s="2" t="s">
        <v>106</v>
      </c>
      <c r="I2624" s="2" t="s">
        <v>107</v>
      </c>
      <c r="J2624" s="1" t="s">
        <v>12497</v>
      </c>
      <c r="K2624" s="1">
        <f t="shared" si="180"/>
        <v>1</v>
      </c>
      <c r="L2624" s="1">
        <f t="shared" si="180"/>
        <v>0</v>
      </c>
      <c r="M2624" s="1">
        <f t="shared" si="180"/>
        <v>0</v>
      </c>
      <c r="N2624" s="1">
        <f t="shared" si="180"/>
        <v>0</v>
      </c>
      <c r="O2624" s="1">
        <f t="shared" si="181"/>
        <v>1</v>
      </c>
      <c r="P2624" s="1" t="s">
        <v>18346</v>
      </c>
      <c r="Q2624" s="1">
        <v>2000</v>
      </c>
      <c r="R2624" s="1">
        <v>2922</v>
      </c>
      <c r="S2624" s="9">
        <f t="shared" si="183"/>
        <v>2000</v>
      </c>
      <c r="T2624" s="8"/>
      <c r="U2624" s="8"/>
      <c r="V2624" s="8"/>
      <c r="W2624" s="8"/>
      <c r="X2624" s="8"/>
      <c r="Y2624" s="10">
        <f t="shared" si="182"/>
        <v>0</v>
      </c>
      <c r="Z2624" s="10">
        <f>IFERROR(INDEX(EFs!B:B,MATCH(P2624,EFs!A:A,0))*Dataset!Y2624/1000,0)</f>
        <v>0</v>
      </c>
      <c r="AA2624">
        <v>32.833888000000002</v>
      </c>
      <c r="AB2624">
        <v>-117.130578</v>
      </c>
      <c r="AC2624">
        <v>1</v>
      </c>
      <c r="AD2624" t="s">
        <v>18394</v>
      </c>
      <c r="AE2624">
        <v>5555</v>
      </c>
      <c r="AF2624" t="s">
        <v>18581</v>
      </c>
      <c r="AG2624" t="s">
        <v>18582</v>
      </c>
      <c r="AH2624">
        <v>10</v>
      </c>
      <c r="AI2624" t="s">
        <v>18389</v>
      </c>
      <c r="AJ2624" t="s">
        <v>18390</v>
      </c>
      <c r="AK2624" t="s">
        <v>18391</v>
      </c>
      <c r="AL2624">
        <v>92123</v>
      </c>
      <c r="AM2624" t="s">
        <v>18392</v>
      </c>
      <c r="AN2624" t="s">
        <v>18397</v>
      </c>
    </row>
    <row r="2625" spans="1:40" ht="57.6" x14ac:dyDescent="0.3">
      <c r="A2625" t="s">
        <v>12498</v>
      </c>
      <c r="B2625" s="2" t="s">
        <v>15</v>
      </c>
      <c r="C2625" s="3">
        <v>41557</v>
      </c>
      <c r="D2625" t="s">
        <v>193</v>
      </c>
      <c r="E2625" t="s">
        <v>12499</v>
      </c>
      <c r="F2625" t="s">
        <v>12500</v>
      </c>
      <c r="G2625" t="s">
        <v>12501</v>
      </c>
      <c r="H2625" s="2" t="s">
        <v>1542</v>
      </c>
      <c r="I2625" s="2" t="s">
        <v>236</v>
      </c>
      <c r="J2625" s="1" t="s">
        <v>12502</v>
      </c>
      <c r="K2625" s="1">
        <f t="shared" si="180"/>
        <v>1</v>
      </c>
      <c r="L2625" s="1">
        <f t="shared" si="180"/>
        <v>0</v>
      </c>
      <c r="M2625" s="1">
        <f t="shared" si="180"/>
        <v>0</v>
      </c>
      <c r="N2625" s="1">
        <f t="shared" si="180"/>
        <v>0</v>
      </c>
      <c r="O2625" s="1">
        <f t="shared" si="181"/>
        <v>1</v>
      </c>
      <c r="P2625" s="1" t="s">
        <v>18346</v>
      </c>
      <c r="Q2625" s="1">
        <v>50</v>
      </c>
      <c r="R2625" s="1">
        <v>385</v>
      </c>
      <c r="S2625" s="9">
        <f t="shared" si="183"/>
        <v>50</v>
      </c>
      <c r="T2625" s="3">
        <v>44606</v>
      </c>
      <c r="U2625" s="8" t="s">
        <v>1573</v>
      </c>
      <c r="V2625" s="3">
        <v>44606</v>
      </c>
      <c r="W2625" s="8" t="s">
        <v>12503</v>
      </c>
      <c r="X2625" s="8">
        <v>1.7</v>
      </c>
      <c r="Y2625" s="10">
        <f t="shared" si="182"/>
        <v>85</v>
      </c>
      <c r="Z2625" s="10">
        <f>IFERROR(INDEX(EFs!B:B,MATCH(P2625,EFs!A:A,0))*Dataset!Y2625/1000,0)</f>
        <v>7.7213398284999998E-2</v>
      </c>
      <c r="AA2625">
        <v>32.841909000000001</v>
      </c>
      <c r="AB2625">
        <v>-117.169324</v>
      </c>
      <c r="AC2625">
        <v>1</v>
      </c>
      <c r="AD2625" t="s">
        <v>18387</v>
      </c>
      <c r="AE2625">
        <v>5751</v>
      </c>
      <c r="AF2625" t="s">
        <v>18627</v>
      </c>
      <c r="AI2625" t="s">
        <v>18389</v>
      </c>
      <c r="AJ2625" t="s">
        <v>18390</v>
      </c>
      <c r="AK2625" t="s">
        <v>18391</v>
      </c>
      <c r="AL2625">
        <v>92111</v>
      </c>
      <c r="AM2625" t="s">
        <v>18392</v>
      </c>
      <c r="AN2625" t="s">
        <v>18393</v>
      </c>
    </row>
    <row r="2626" spans="1:40" ht="43.2" x14ac:dyDescent="0.3">
      <c r="A2626" t="s">
        <v>12504</v>
      </c>
      <c r="B2626" s="2" t="s">
        <v>15</v>
      </c>
      <c r="C2626" s="3">
        <v>41562</v>
      </c>
      <c r="D2626" t="s">
        <v>193</v>
      </c>
      <c r="E2626" t="s">
        <v>12505</v>
      </c>
      <c r="F2626" t="s">
        <v>12506</v>
      </c>
      <c r="G2626" t="s">
        <v>12507</v>
      </c>
      <c r="H2626" s="2" t="s">
        <v>781</v>
      </c>
      <c r="I2626" s="2" t="s">
        <v>782</v>
      </c>
      <c r="J2626" s="1" t="s">
        <v>12508</v>
      </c>
      <c r="K2626" s="1">
        <f t="shared" si="180"/>
        <v>1</v>
      </c>
      <c r="L2626" s="1">
        <f t="shared" si="180"/>
        <v>0</v>
      </c>
      <c r="M2626" s="1">
        <f t="shared" si="180"/>
        <v>0</v>
      </c>
      <c r="N2626" s="1">
        <f t="shared" ref="N2626:N2689" si="184">IFERROR(IF(SEARCH(N$1,$J2626)&gt;0,1),0)</f>
        <v>0</v>
      </c>
      <c r="O2626" s="1">
        <f t="shared" si="181"/>
        <v>1</v>
      </c>
      <c r="P2626" s="1" t="s">
        <v>18346</v>
      </c>
      <c r="Q2626" s="1">
        <v>100</v>
      </c>
      <c r="R2626" s="1">
        <v>1569</v>
      </c>
      <c r="S2626" s="9">
        <f t="shared" si="183"/>
        <v>100</v>
      </c>
      <c r="T2626" s="3">
        <v>44516</v>
      </c>
      <c r="U2626" s="8" t="s">
        <v>12509</v>
      </c>
      <c r="V2626" s="3">
        <v>44516</v>
      </c>
      <c r="W2626" s="8" t="s">
        <v>12510</v>
      </c>
      <c r="X2626" s="8">
        <v>3.1</v>
      </c>
      <c r="Y2626" s="10">
        <f t="shared" si="182"/>
        <v>310</v>
      </c>
      <c r="Z2626" s="10">
        <f>IFERROR(INDEX(EFs!B:B,MATCH(P2626,EFs!A:A,0))*Dataset!Y2626/1000,0)</f>
        <v>0.28160180551000003</v>
      </c>
      <c r="AA2626">
        <v>32.898788000000003</v>
      </c>
      <c r="AB2626">
        <v>-117.179136</v>
      </c>
      <c r="AC2626">
        <v>1</v>
      </c>
      <c r="AD2626" t="s">
        <v>18387</v>
      </c>
      <c r="AE2626">
        <v>9925</v>
      </c>
      <c r="AF2626" t="s">
        <v>19447</v>
      </c>
      <c r="AI2626" t="s">
        <v>18389</v>
      </c>
      <c r="AJ2626" t="s">
        <v>18390</v>
      </c>
      <c r="AK2626" t="s">
        <v>18391</v>
      </c>
      <c r="AL2626">
        <v>92121</v>
      </c>
      <c r="AM2626" t="s">
        <v>18392</v>
      </c>
      <c r="AN2626" t="s">
        <v>18393</v>
      </c>
    </row>
    <row r="2627" spans="1:40" ht="43.2" x14ac:dyDescent="0.3">
      <c r="A2627" t="s">
        <v>12511</v>
      </c>
      <c r="B2627" s="2" t="s">
        <v>15</v>
      </c>
      <c r="C2627" s="3">
        <v>41563</v>
      </c>
      <c r="D2627" t="s">
        <v>193</v>
      </c>
      <c r="E2627" t="s">
        <v>12512</v>
      </c>
      <c r="F2627" t="s">
        <v>12513</v>
      </c>
      <c r="G2627" t="s">
        <v>8237</v>
      </c>
      <c r="H2627" s="2" t="s">
        <v>523</v>
      </c>
      <c r="I2627" s="2" t="s">
        <v>164</v>
      </c>
      <c r="J2627" s="1" t="s">
        <v>12514</v>
      </c>
      <c r="K2627" s="1">
        <f t="shared" ref="K2627:N2690" si="185">IFERROR(IF(SEARCH(K$1,$J2627)&gt;0,1),0)</f>
        <v>1</v>
      </c>
      <c r="L2627" s="1">
        <f t="shared" si="185"/>
        <v>0</v>
      </c>
      <c r="M2627" s="1">
        <f t="shared" si="185"/>
        <v>0</v>
      </c>
      <c r="N2627" s="1">
        <f t="shared" si="184"/>
        <v>0</v>
      </c>
      <c r="O2627" s="1">
        <f t="shared" ref="O2627:O2690" si="186">SUM(K2627:N2627)</f>
        <v>1</v>
      </c>
      <c r="P2627" s="1" t="s">
        <v>18346</v>
      </c>
      <c r="Q2627" s="1">
        <v>800</v>
      </c>
      <c r="R2627" s="1">
        <v>194</v>
      </c>
      <c r="S2627" s="9">
        <f t="shared" si="183"/>
        <v>800</v>
      </c>
      <c r="T2627" s="8"/>
      <c r="U2627" s="8"/>
      <c r="V2627" s="8"/>
      <c r="W2627" s="8"/>
      <c r="X2627" s="8"/>
      <c r="Y2627" s="10">
        <f t="shared" ref="Y2627:Y2690" si="187">X2627*S2627</f>
        <v>0</v>
      </c>
      <c r="Z2627" s="10">
        <f>IFERROR(INDEX(EFs!B:B,MATCH(P2627,EFs!A:A,0))*Dataset!Y2627/1000,0)</f>
        <v>0</v>
      </c>
      <c r="AA2627">
        <v>33.226944000000003</v>
      </c>
      <c r="AB2627">
        <v>-117.33840499999999</v>
      </c>
      <c r="AC2627">
        <v>1</v>
      </c>
      <c r="AD2627" t="s">
        <v>18394</v>
      </c>
      <c r="AE2627">
        <v>215</v>
      </c>
      <c r="AF2627" t="s">
        <v>19190</v>
      </c>
      <c r="AI2627" t="s">
        <v>18410</v>
      </c>
      <c r="AJ2627" t="s">
        <v>18390</v>
      </c>
      <c r="AK2627" t="s">
        <v>18391</v>
      </c>
      <c r="AL2627">
        <v>92058</v>
      </c>
      <c r="AM2627" t="s">
        <v>18392</v>
      </c>
      <c r="AN2627" t="s">
        <v>18397</v>
      </c>
    </row>
    <row r="2628" spans="1:40" ht="28.8" x14ac:dyDescent="0.3">
      <c r="A2628" t="s">
        <v>12515</v>
      </c>
      <c r="B2628" s="2" t="s">
        <v>15</v>
      </c>
      <c r="C2628" s="3">
        <v>41575</v>
      </c>
      <c r="D2628" t="s">
        <v>25</v>
      </c>
      <c r="E2628" t="s">
        <v>12516</v>
      </c>
      <c r="F2628" t="s">
        <v>12517</v>
      </c>
      <c r="G2628" t="s">
        <v>12518</v>
      </c>
      <c r="H2628" s="2" t="s">
        <v>19</v>
      </c>
      <c r="I2628" s="2" t="s">
        <v>20</v>
      </c>
      <c r="J2628" s="1" t="s">
        <v>12519</v>
      </c>
      <c r="K2628" s="1">
        <f t="shared" si="185"/>
        <v>1</v>
      </c>
      <c r="L2628" s="1">
        <f t="shared" si="185"/>
        <v>0</v>
      </c>
      <c r="M2628" s="1">
        <f t="shared" si="185"/>
        <v>0</v>
      </c>
      <c r="N2628" s="1">
        <f t="shared" si="184"/>
        <v>0</v>
      </c>
      <c r="O2628" s="1">
        <f t="shared" si="186"/>
        <v>1</v>
      </c>
      <c r="P2628" s="1" t="s">
        <v>18346</v>
      </c>
      <c r="Q2628" s="1" t="s">
        <v>18355</v>
      </c>
      <c r="R2628" s="1">
        <v>316</v>
      </c>
      <c r="S2628" s="9">
        <f t="shared" ref="S2628:S2691" si="188">IFERROR(IF(Q2628&lt;&gt;"",Q2628,R2628*0.7457),"Unknown")</f>
        <v>235.6412</v>
      </c>
      <c r="T2628" s="3">
        <v>44541</v>
      </c>
      <c r="U2628" s="8" t="s">
        <v>12520</v>
      </c>
      <c r="V2628" s="3">
        <v>44761</v>
      </c>
      <c r="W2628" s="8" t="s">
        <v>11226</v>
      </c>
      <c r="X2628" s="8">
        <v>6.4</v>
      </c>
      <c r="Y2628" s="10">
        <f t="shared" si="187"/>
        <v>1508.1036800000002</v>
      </c>
      <c r="Z2628" s="10">
        <f>IFERROR(INDEX(EFs!B:B,MATCH(P2628,EFs!A:A,0))*Dataset!Y2628/1000,0)</f>
        <v>1.3699507070460495</v>
      </c>
      <c r="AA2628">
        <v>32.713028999999999</v>
      </c>
      <c r="AB2628">
        <v>-117.16425099999999</v>
      </c>
      <c r="AC2628">
        <v>1</v>
      </c>
      <c r="AD2628" t="s">
        <v>18387</v>
      </c>
      <c r="AE2628">
        <v>777</v>
      </c>
      <c r="AF2628" t="s">
        <v>18661</v>
      </c>
      <c r="AI2628" t="s">
        <v>18389</v>
      </c>
      <c r="AJ2628" t="s">
        <v>18390</v>
      </c>
      <c r="AK2628" t="s">
        <v>18391</v>
      </c>
      <c r="AL2628">
        <v>92101</v>
      </c>
      <c r="AM2628" t="s">
        <v>18392</v>
      </c>
      <c r="AN2628" t="s">
        <v>18393</v>
      </c>
    </row>
    <row r="2629" spans="1:40" ht="28.8" x14ac:dyDescent="0.3">
      <c r="A2629" t="s">
        <v>12521</v>
      </c>
      <c r="B2629" s="2" t="s">
        <v>15</v>
      </c>
      <c r="C2629" s="3">
        <v>41576</v>
      </c>
      <c r="D2629" t="s">
        <v>193</v>
      </c>
      <c r="E2629" t="s">
        <v>4150</v>
      </c>
      <c r="F2629" t="s">
        <v>559</v>
      </c>
      <c r="G2629" t="s">
        <v>12522</v>
      </c>
      <c r="H2629" s="2" t="s">
        <v>627</v>
      </c>
      <c r="I2629" s="2" t="s">
        <v>306</v>
      </c>
      <c r="J2629" s="1" t="s">
        <v>12523</v>
      </c>
      <c r="K2629" s="1">
        <f t="shared" si="185"/>
        <v>1</v>
      </c>
      <c r="L2629" s="1">
        <f t="shared" si="185"/>
        <v>0</v>
      </c>
      <c r="M2629" s="1">
        <f t="shared" si="185"/>
        <v>0</v>
      </c>
      <c r="N2629" s="1">
        <f t="shared" si="184"/>
        <v>0</v>
      </c>
      <c r="O2629" s="1">
        <f t="shared" si="186"/>
        <v>1</v>
      </c>
      <c r="P2629" s="1" t="s">
        <v>18346</v>
      </c>
      <c r="Q2629" s="1" t="s">
        <v>18355</v>
      </c>
      <c r="R2629" s="1">
        <v>315</v>
      </c>
      <c r="S2629" s="9">
        <f t="shared" si="188"/>
        <v>234.8955</v>
      </c>
      <c r="T2629" s="3">
        <v>44754</v>
      </c>
      <c r="U2629" s="8" t="s">
        <v>11120</v>
      </c>
      <c r="V2629" s="3">
        <v>44754</v>
      </c>
      <c r="W2629" s="8" t="s">
        <v>12524</v>
      </c>
      <c r="X2629" s="8">
        <v>6.92</v>
      </c>
      <c r="Y2629" s="10">
        <f t="shared" si="187"/>
        <v>1625.47686</v>
      </c>
      <c r="Z2629" s="10">
        <f>IFERROR(INDEX(EFs!B:B,MATCH(P2629,EFs!A:A,0))*Dataset!Y2629/1000,0)</f>
        <v>1.476571672873308</v>
      </c>
      <c r="AA2629">
        <v>32.82047</v>
      </c>
      <c r="AB2629">
        <v>-116.977856</v>
      </c>
      <c r="AC2629">
        <v>1</v>
      </c>
      <c r="AD2629" t="s">
        <v>18387</v>
      </c>
      <c r="AE2629">
        <v>1919</v>
      </c>
      <c r="AF2629" t="s">
        <v>19448</v>
      </c>
      <c r="AI2629" t="s">
        <v>18449</v>
      </c>
      <c r="AJ2629" t="s">
        <v>18390</v>
      </c>
      <c r="AK2629" t="s">
        <v>18391</v>
      </c>
      <c r="AL2629">
        <v>92020</v>
      </c>
      <c r="AM2629" t="s">
        <v>18392</v>
      </c>
      <c r="AN2629" t="s">
        <v>18393</v>
      </c>
    </row>
    <row r="2630" spans="1:40" ht="43.2" x14ac:dyDescent="0.3">
      <c r="A2630" t="s">
        <v>12525</v>
      </c>
      <c r="B2630" s="2" t="s">
        <v>15</v>
      </c>
      <c r="C2630" s="3">
        <v>41582</v>
      </c>
      <c r="D2630" t="s">
        <v>193</v>
      </c>
      <c r="E2630" t="s">
        <v>12526</v>
      </c>
      <c r="F2630" t="s">
        <v>12527</v>
      </c>
      <c r="G2630" t="s">
        <v>12528</v>
      </c>
      <c r="H2630" s="2" t="s">
        <v>781</v>
      </c>
      <c r="I2630" s="2" t="s">
        <v>782</v>
      </c>
      <c r="J2630" s="1" t="s">
        <v>12529</v>
      </c>
      <c r="K2630" s="1">
        <f t="shared" si="185"/>
        <v>1</v>
      </c>
      <c r="L2630" s="1">
        <f t="shared" si="185"/>
        <v>0</v>
      </c>
      <c r="M2630" s="1">
        <f t="shared" si="185"/>
        <v>0</v>
      </c>
      <c r="N2630" s="1">
        <f t="shared" si="184"/>
        <v>0</v>
      </c>
      <c r="O2630" s="1">
        <f t="shared" si="186"/>
        <v>1</v>
      </c>
      <c r="P2630" s="1" t="s">
        <v>18346</v>
      </c>
      <c r="Q2630" s="1">
        <v>500</v>
      </c>
      <c r="R2630" s="1">
        <v>755</v>
      </c>
      <c r="S2630" s="9">
        <f t="shared" si="188"/>
        <v>500</v>
      </c>
      <c r="T2630" s="3">
        <v>44546</v>
      </c>
      <c r="U2630" s="8" t="s">
        <v>12530</v>
      </c>
      <c r="V2630" s="3">
        <v>44546</v>
      </c>
      <c r="W2630" s="8" t="s">
        <v>5394</v>
      </c>
      <c r="X2630" s="8">
        <v>16.5</v>
      </c>
      <c r="Y2630" s="10">
        <f t="shared" si="187"/>
        <v>8250</v>
      </c>
      <c r="Z2630" s="10">
        <f>IFERROR(INDEX(EFs!B:B,MATCH(P2630,EFs!A:A,0))*Dataset!Y2630/1000,0)</f>
        <v>7.4942415982500004</v>
      </c>
      <c r="AA2630">
        <v>32.878110999999997</v>
      </c>
      <c r="AB2630">
        <v>-117.202612</v>
      </c>
      <c r="AC2630">
        <v>1</v>
      </c>
      <c r="AD2630" t="s">
        <v>18387</v>
      </c>
      <c r="AE2630">
        <v>4757</v>
      </c>
      <c r="AF2630" t="s">
        <v>19155</v>
      </c>
      <c r="AI2630" t="s">
        <v>18389</v>
      </c>
      <c r="AJ2630" t="s">
        <v>18390</v>
      </c>
      <c r="AK2630" t="s">
        <v>18391</v>
      </c>
      <c r="AL2630">
        <v>92121</v>
      </c>
      <c r="AM2630" t="s">
        <v>18392</v>
      </c>
      <c r="AN2630" t="s">
        <v>18393</v>
      </c>
    </row>
    <row r="2631" spans="1:40" ht="43.2" x14ac:dyDescent="0.3">
      <c r="A2631" t="s">
        <v>12531</v>
      </c>
      <c r="B2631" s="2" t="s">
        <v>15</v>
      </c>
      <c r="C2631" s="3">
        <v>41582</v>
      </c>
      <c r="D2631" t="s">
        <v>193</v>
      </c>
      <c r="E2631" t="s">
        <v>6010</v>
      </c>
      <c r="F2631" t="s">
        <v>10206</v>
      </c>
      <c r="G2631" t="s">
        <v>10207</v>
      </c>
      <c r="H2631" s="2" t="s">
        <v>1542</v>
      </c>
      <c r="I2631" s="2" t="s">
        <v>236</v>
      </c>
      <c r="J2631" s="1" t="s">
        <v>12532</v>
      </c>
      <c r="K2631" s="1">
        <f t="shared" si="185"/>
        <v>1</v>
      </c>
      <c r="L2631" s="1">
        <f t="shared" si="185"/>
        <v>0</v>
      </c>
      <c r="M2631" s="1">
        <f t="shared" si="185"/>
        <v>0</v>
      </c>
      <c r="N2631" s="1">
        <f t="shared" si="184"/>
        <v>0</v>
      </c>
      <c r="O2631" s="1">
        <f t="shared" si="186"/>
        <v>1</v>
      </c>
      <c r="P2631" s="1" t="s">
        <v>18346</v>
      </c>
      <c r="Q2631" s="1">
        <v>1000</v>
      </c>
      <c r="R2631" s="1">
        <v>1495</v>
      </c>
      <c r="S2631" s="9">
        <f t="shared" si="188"/>
        <v>1000</v>
      </c>
      <c r="T2631" s="3">
        <v>44561</v>
      </c>
      <c r="U2631" s="8" t="s">
        <v>10489</v>
      </c>
      <c r="V2631" s="3">
        <v>44606</v>
      </c>
      <c r="W2631" s="8" t="s">
        <v>12155</v>
      </c>
      <c r="X2631" s="8">
        <v>6.7</v>
      </c>
      <c r="Y2631" s="10">
        <f t="shared" si="187"/>
        <v>6700</v>
      </c>
      <c r="Z2631" s="10">
        <f>IFERROR(INDEX(EFs!B:B,MATCH(P2631,EFs!A:A,0))*Dataset!Y2631/1000,0)</f>
        <v>6.0862325707</v>
      </c>
      <c r="AA2631">
        <v>32.842239999999997</v>
      </c>
      <c r="AB2631">
        <v>-117.16682</v>
      </c>
      <c r="AC2631">
        <v>1</v>
      </c>
      <c r="AD2631" t="s">
        <v>18387</v>
      </c>
      <c r="AE2631">
        <v>5651</v>
      </c>
      <c r="AF2631" t="s">
        <v>18627</v>
      </c>
      <c r="AI2631" t="s">
        <v>18389</v>
      </c>
      <c r="AJ2631" t="s">
        <v>18390</v>
      </c>
      <c r="AK2631" t="s">
        <v>18391</v>
      </c>
      <c r="AL2631">
        <v>92111</v>
      </c>
      <c r="AM2631" t="s">
        <v>18392</v>
      </c>
      <c r="AN2631" t="s">
        <v>18393</v>
      </c>
    </row>
    <row r="2632" spans="1:40" ht="43.2" x14ac:dyDescent="0.3">
      <c r="A2632" t="s">
        <v>12533</v>
      </c>
      <c r="B2632" s="2" t="s">
        <v>15</v>
      </c>
      <c r="C2632" s="3">
        <v>41582</v>
      </c>
      <c r="D2632" t="s">
        <v>193</v>
      </c>
      <c r="E2632" t="s">
        <v>2643</v>
      </c>
      <c r="F2632" t="s">
        <v>4113</v>
      </c>
      <c r="G2632" t="s">
        <v>2644</v>
      </c>
      <c r="H2632" s="2" t="s">
        <v>1020</v>
      </c>
      <c r="I2632" s="2" t="s">
        <v>92</v>
      </c>
      <c r="J2632" s="1" t="s">
        <v>12534</v>
      </c>
      <c r="K2632" s="1">
        <f t="shared" si="185"/>
        <v>1</v>
      </c>
      <c r="L2632" s="1">
        <f t="shared" si="185"/>
        <v>0</v>
      </c>
      <c r="M2632" s="1">
        <f t="shared" si="185"/>
        <v>0</v>
      </c>
      <c r="N2632" s="1">
        <f t="shared" si="184"/>
        <v>0</v>
      </c>
      <c r="O2632" s="1">
        <f t="shared" si="186"/>
        <v>1</v>
      </c>
      <c r="P2632" s="1" t="s">
        <v>18346</v>
      </c>
      <c r="Q2632" s="1">
        <v>250</v>
      </c>
      <c r="R2632" s="1">
        <v>389</v>
      </c>
      <c r="S2632" s="9">
        <f t="shared" si="188"/>
        <v>250</v>
      </c>
      <c r="T2632" s="3">
        <v>44440</v>
      </c>
      <c r="U2632" s="8" t="s">
        <v>3730</v>
      </c>
      <c r="V2632" s="3">
        <v>44714</v>
      </c>
      <c r="W2632" s="8" t="s">
        <v>12535</v>
      </c>
      <c r="X2632" s="8">
        <v>4.7</v>
      </c>
      <c r="Y2632" s="10">
        <f t="shared" si="187"/>
        <v>1175</v>
      </c>
      <c r="Z2632" s="10">
        <f>IFERROR(INDEX(EFs!B:B,MATCH(P2632,EFs!A:A,0))*Dataset!Y2632/1000,0)</f>
        <v>1.067361682175</v>
      </c>
      <c r="AA2632">
        <v>32.699235000000002</v>
      </c>
      <c r="AB2632">
        <v>-117.209642</v>
      </c>
      <c r="AC2632">
        <v>1</v>
      </c>
      <c r="AD2632" t="s">
        <v>18422</v>
      </c>
      <c r="AI2632" t="s">
        <v>18458</v>
      </c>
      <c r="AJ2632" t="s">
        <v>18390</v>
      </c>
      <c r="AK2632" t="s">
        <v>18391</v>
      </c>
      <c r="AL2632">
        <v>92118</v>
      </c>
      <c r="AM2632" t="s">
        <v>18392</v>
      </c>
      <c r="AN2632" t="s">
        <v>18397</v>
      </c>
    </row>
    <row r="2633" spans="1:40" ht="43.2" x14ac:dyDescent="0.3">
      <c r="A2633" t="s">
        <v>12536</v>
      </c>
      <c r="B2633" s="2" t="s">
        <v>15</v>
      </c>
      <c r="C2633" s="3">
        <v>41584</v>
      </c>
      <c r="D2633" t="s">
        <v>193</v>
      </c>
      <c r="E2633" t="s">
        <v>12537</v>
      </c>
      <c r="F2633" t="s">
        <v>12538</v>
      </c>
      <c r="G2633" t="s">
        <v>12539</v>
      </c>
      <c r="H2633" s="2" t="s">
        <v>781</v>
      </c>
      <c r="I2633" s="2" t="s">
        <v>782</v>
      </c>
      <c r="J2633" s="1" t="s">
        <v>12540</v>
      </c>
      <c r="K2633" s="1">
        <f t="shared" si="185"/>
        <v>1</v>
      </c>
      <c r="L2633" s="1">
        <f t="shared" si="185"/>
        <v>0</v>
      </c>
      <c r="M2633" s="1">
        <f t="shared" si="185"/>
        <v>0</v>
      </c>
      <c r="N2633" s="1">
        <f t="shared" si="184"/>
        <v>0</v>
      </c>
      <c r="O2633" s="1">
        <f t="shared" si="186"/>
        <v>1</v>
      </c>
      <c r="P2633" s="1" t="s">
        <v>18346</v>
      </c>
      <c r="Q2633" s="1">
        <v>500</v>
      </c>
      <c r="R2633" s="1">
        <v>220</v>
      </c>
      <c r="S2633" s="9">
        <f t="shared" si="188"/>
        <v>500</v>
      </c>
      <c r="T2633" s="3">
        <v>44329</v>
      </c>
      <c r="U2633" s="8" t="s">
        <v>11226</v>
      </c>
      <c r="V2633" s="3">
        <v>44736</v>
      </c>
      <c r="W2633" s="8" t="s">
        <v>12541</v>
      </c>
      <c r="X2633" s="8">
        <v>20.3</v>
      </c>
      <c r="Y2633" s="10">
        <f t="shared" si="187"/>
        <v>10150</v>
      </c>
      <c r="Z2633" s="10">
        <f>IFERROR(INDEX(EFs!B:B,MATCH(P2633,EFs!A:A,0))*Dataset!Y2633/1000,0)</f>
        <v>9.220188148150001</v>
      </c>
      <c r="AA2633">
        <v>32.896427000000003</v>
      </c>
      <c r="AB2633">
        <v>-117.209312</v>
      </c>
      <c r="AC2633">
        <v>1</v>
      </c>
      <c r="AD2633" t="s">
        <v>18387</v>
      </c>
      <c r="AE2633">
        <v>5010</v>
      </c>
      <c r="AF2633" t="s">
        <v>19439</v>
      </c>
      <c r="AI2633" t="s">
        <v>18389</v>
      </c>
      <c r="AJ2633" t="s">
        <v>18390</v>
      </c>
      <c r="AK2633" t="s">
        <v>18391</v>
      </c>
      <c r="AL2633">
        <v>92121</v>
      </c>
      <c r="AM2633" t="s">
        <v>18392</v>
      </c>
      <c r="AN2633" t="s">
        <v>18393</v>
      </c>
    </row>
    <row r="2634" spans="1:40" ht="43.2" x14ac:dyDescent="0.3">
      <c r="A2634" t="s">
        <v>12542</v>
      </c>
      <c r="B2634" s="2" t="s">
        <v>15</v>
      </c>
      <c r="C2634" s="3">
        <v>41584</v>
      </c>
      <c r="D2634" t="s">
        <v>193</v>
      </c>
      <c r="E2634" t="s">
        <v>12537</v>
      </c>
      <c r="F2634" t="s">
        <v>12538</v>
      </c>
      <c r="G2634" t="s">
        <v>12539</v>
      </c>
      <c r="H2634" s="2" t="s">
        <v>781</v>
      </c>
      <c r="I2634" s="2" t="s">
        <v>782</v>
      </c>
      <c r="J2634" s="1" t="s">
        <v>12543</v>
      </c>
      <c r="K2634" s="1">
        <f t="shared" si="185"/>
        <v>1</v>
      </c>
      <c r="L2634" s="1">
        <f t="shared" si="185"/>
        <v>0</v>
      </c>
      <c r="M2634" s="1">
        <f t="shared" si="185"/>
        <v>0</v>
      </c>
      <c r="N2634" s="1">
        <f t="shared" si="184"/>
        <v>0</v>
      </c>
      <c r="O2634" s="1">
        <f t="shared" si="186"/>
        <v>1</v>
      </c>
      <c r="P2634" s="1" t="s">
        <v>18346</v>
      </c>
      <c r="Q2634" s="1">
        <v>500</v>
      </c>
      <c r="R2634" s="1">
        <v>220</v>
      </c>
      <c r="S2634" s="9">
        <f t="shared" si="188"/>
        <v>500</v>
      </c>
      <c r="T2634" s="3">
        <v>44329</v>
      </c>
      <c r="U2634" s="8" t="s">
        <v>7927</v>
      </c>
      <c r="V2634" s="3">
        <v>44736</v>
      </c>
      <c r="W2634" s="8" t="s">
        <v>12544</v>
      </c>
      <c r="X2634" s="8">
        <v>18</v>
      </c>
      <c r="Y2634" s="10">
        <f t="shared" si="187"/>
        <v>9000</v>
      </c>
      <c r="Z2634" s="10">
        <f>IFERROR(INDEX(EFs!B:B,MATCH(P2634,EFs!A:A,0))*Dataset!Y2634/1000,0)</f>
        <v>8.1755362890000001</v>
      </c>
      <c r="AA2634">
        <v>32.896427000000003</v>
      </c>
      <c r="AB2634">
        <v>-117.209312</v>
      </c>
      <c r="AC2634">
        <v>1</v>
      </c>
      <c r="AD2634" t="s">
        <v>18387</v>
      </c>
      <c r="AE2634">
        <v>5010</v>
      </c>
      <c r="AF2634" t="s">
        <v>19439</v>
      </c>
      <c r="AI2634" t="s">
        <v>18389</v>
      </c>
      <c r="AJ2634" t="s">
        <v>18390</v>
      </c>
      <c r="AK2634" t="s">
        <v>18391</v>
      </c>
      <c r="AL2634">
        <v>92121</v>
      </c>
      <c r="AM2634" t="s">
        <v>18392</v>
      </c>
      <c r="AN2634" t="s">
        <v>18393</v>
      </c>
    </row>
    <row r="2635" spans="1:40" ht="43.2" x14ac:dyDescent="0.3">
      <c r="A2635" t="s">
        <v>12545</v>
      </c>
      <c r="B2635" s="2" t="s">
        <v>15</v>
      </c>
      <c r="C2635" s="3">
        <v>41584</v>
      </c>
      <c r="D2635" t="s">
        <v>193</v>
      </c>
      <c r="E2635" t="s">
        <v>2134</v>
      </c>
      <c r="F2635" t="s">
        <v>1382</v>
      </c>
      <c r="G2635" t="s">
        <v>2135</v>
      </c>
      <c r="H2635" s="2" t="s">
        <v>781</v>
      </c>
      <c r="I2635" s="2" t="s">
        <v>782</v>
      </c>
      <c r="J2635" s="1" t="s">
        <v>12546</v>
      </c>
      <c r="K2635" s="1">
        <f t="shared" si="185"/>
        <v>0</v>
      </c>
      <c r="L2635" s="1">
        <f t="shared" si="185"/>
        <v>0</v>
      </c>
      <c r="M2635" s="1">
        <f t="shared" si="185"/>
        <v>0</v>
      </c>
      <c r="N2635" s="1">
        <f t="shared" si="184"/>
        <v>0</v>
      </c>
      <c r="O2635" s="1">
        <f t="shared" si="186"/>
        <v>0</v>
      </c>
      <c r="P2635" s="1" t="s">
        <v>18352</v>
      </c>
      <c r="Q2635" s="1">
        <v>298</v>
      </c>
      <c r="R2635" s="1">
        <v>4423</v>
      </c>
      <c r="S2635" s="9">
        <f t="shared" si="188"/>
        <v>298</v>
      </c>
      <c r="T2635" s="3">
        <v>44561</v>
      </c>
      <c r="U2635" s="8" t="s">
        <v>12547</v>
      </c>
      <c r="V2635" s="3">
        <v>44686</v>
      </c>
      <c r="W2635" s="8" t="s">
        <v>12548</v>
      </c>
      <c r="X2635" s="8">
        <v>20.6</v>
      </c>
      <c r="Y2635" s="10">
        <f t="shared" si="187"/>
        <v>6138.8</v>
      </c>
      <c r="Z2635" s="10">
        <f>IFERROR(INDEX(EFs!B:B,MATCH(P2635,EFs!A:A,0))*Dataset!Y2635/1000,0)</f>
        <v>0</v>
      </c>
      <c r="AA2635">
        <v>32.895986000000001</v>
      </c>
      <c r="AB2635">
        <v>-117.195266</v>
      </c>
      <c r="AC2635">
        <v>1</v>
      </c>
      <c r="AD2635" t="s">
        <v>18387</v>
      </c>
      <c r="AE2635">
        <v>5555</v>
      </c>
      <c r="AF2635" t="s">
        <v>18663</v>
      </c>
      <c r="AI2635" t="s">
        <v>18389</v>
      </c>
      <c r="AJ2635" t="s">
        <v>18390</v>
      </c>
      <c r="AK2635" t="s">
        <v>18391</v>
      </c>
      <c r="AL2635">
        <v>92121</v>
      </c>
      <c r="AM2635" t="s">
        <v>18392</v>
      </c>
      <c r="AN2635" t="s">
        <v>18393</v>
      </c>
    </row>
    <row r="2636" spans="1:40" ht="43.2" x14ac:dyDescent="0.3">
      <c r="A2636" t="s">
        <v>12549</v>
      </c>
      <c r="B2636" s="2" t="s">
        <v>15</v>
      </c>
      <c r="C2636" s="3">
        <v>41590</v>
      </c>
      <c r="D2636" t="s">
        <v>193</v>
      </c>
      <c r="E2636" t="s">
        <v>12550</v>
      </c>
      <c r="F2636" t="s">
        <v>12551</v>
      </c>
      <c r="G2636" t="s">
        <v>12552</v>
      </c>
      <c r="H2636" s="2" t="s">
        <v>283</v>
      </c>
      <c r="I2636" s="2" t="s">
        <v>46</v>
      </c>
      <c r="J2636" s="1" t="s">
        <v>12553</v>
      </c>
      <c r="K2636" s="1">
        <f t="shared" si="185"/>
        <v>0</v>
      </c>
      <c r="L2636" s="1">
        <f t="shared" si="185"/>
        <v>0</v>
      </c>
      <c r="M2636" s="1">
        <f t="shared" si="185"/>
        <v>1</v>
      </c>
      <c r="N2636" s="1">
        <f t="shared" si="184"/>
        <v>0</v>
      </c>
      <c r="O2636" s="1">
        <f t="shared" si="186"/>
        <v>1</v>
      </c>
      <c r="P2636" s="1" t="s">
        <v>18348</v>
      </c>
      <c r="Q2636" s="1">
        <v>35</v>
      </c>
      <c r="R2636" s="1">
        <v>82</v>
      </c>
      <c r="S2636" s="9">
        <f t="shared" si="188"/>
        <v>35</v>
      </c>
      <c r="T2636" s="8"/>
      <c r="U2636" s="8"/>
      <c r="V2636" s="8"/>
      <c r="W2636" s="8"/>
      <c r="X2636" s="8"/>
      <c r="Y2636" s="10">
        <f t="shared" si="187"/>
        <v>0</v>
      </c>
      <c r="Z2636" s="10">
        <f>IFERROR(INDEX(EFs!B:B,MATCH(P2636,EFs!A:A,0))*Dataset!Y2636/1000,0)</f>
        <v>0</v>
      </c>
      <c r="AA2636">
        <v>32.729002000000001</v>
      </c>
      <c r="AB2636">
        <v>-117.22590599999999</v>
      </c>
      <c r="AC2636">
        <v>1</v>
      </c>
      <c r="AD2636" t="s">
        <v>18387</v>
      </c>
      <c r="AE2636">
        <v>1704</v>
      </c>
      <c r="AF2636" t="s">
        <v>18499</v>
      </c>
      <c r="AI2636" t="s">
        <v>18389</v>
      </c>
      <c r="AJ2636" t="s">
        <v>18390</v>
      </c>
      <c r="AK2636" t="s">
        <v>18391</v>
      </c>
      <c r="AL2636">
        <v>92106</v>
      </c>
      <c r="AM2636" t="s">
        <v>18392</v>
      </c>
      <c r="AN2636" t="s">
        <v>18393</v>
      </c>
    </row>
    <row r="2637" spans="1:40" ht="43.2" x14ac:dyDescent="0.3">
      <c r="A2637" t="s">
        <v>12554</v>
      </c>
      <c r="B2637" s="2" t="s">
        <v>15</v>
      </c>
      <c r="C2637" s="3">
        <v>41590</v>
      </c>
      <c r="D2637" t="s">
        <v>193</v>
      </c>
      <c r="E2637" t="s">
        <v>12271</v>
      </c>
      <c r="F2637" t="s">
        <v>12182</v>
      </c>
      <c r="G2637" t="s">
        <v>12555</v>
      </c>
      <c r="H2637" s="2" t="s">
        <v>957</v>
      </c>
      <c r="I2637" s="2" t="s">
        <v>139</v>
      </c>
      <c r="J2637" s="1" t="s">
        <v>12556</v>
      </c>
      <c r="K2637" s="1">
        <f t="shared" si="185"/>
        <v>1</v>
      </c>
      <c r="L2637" s="1">
        <f t="shared" si="185"/>
        <v>0</v>
      </c>
      <c r="M2637" s="1">
        <f t="shared" si="185"/>
        <v>0</v>
      </c>
      <c r="N2637" s="1">
        <f t="shared" si="184"/>
        <v>0</v>
      </c>
      <c r="O2637" s="1">
        <f t="shared" si="186"/>
        <v>1</v>
      </c>
      <c r="P2637" s="1" t="s">
        <v>18346</v>
      </c>
      <c r="Q2637" s="1">
        <v>80</v>
      </c>
      <c r="R2637" s="1">
        <v>133</v>
      </c>
      <c r="S2637" s="9">
        <f t="shared" si="188"/>
        <v>80</v>
      </c>
      <c r="T2637" s="3">
        <v>44562</v>
      </c>
      <c r="U2637" s="8" t="s">
        <v>10975</v>
      </c>
      <c r="V2637" s="3">
        <v>44562</v>
      </c>
      <c r="W2637" s="8" t="s">
        <v>12557</v>
      </c>
      <c r="X2637" s="8">
        <v>3.8</v>
      </c>
      <c r="Y2637" s="10">
        <f t="shared" si="187"/>
        <v>304</v>
      </c>
      <c r="Z2637" s="10">
        <f>IFERROR(INDEX(EFs!B:B,MATCH(P2637,EFs!A:A,0))*Dataset!Y2637/1000,0)</f>
        <v>0.27615144798400004</v>
      </c>
      <c r="AA2637">
        <v>32.879537999999997</v>
      </c>
      <c r="AB2637">
        <v>-117.161181</v>
      </c>
      <c r="AC2637">
        <v>1</v>
      </c>
      <c r="AD2637" t="s">
        <v>18408</v>
      </c>
      <c r="AF2637" t="s">
        <v>18538</v>
      </c>
      <c r="AI2637" t="s">
        <v>18389</v>
      </c>
      <c r="AJ2637" t="s">
        <v>18390</v>
      </c>
      <c r="AK2637" t="s">
        <v>18391</v>
      </c>
      <c r="AL2637">
        <v>92121</v>
      </c>
      <c r="AM2637" t="s">
        <v>18392</v>
      </c>
      <c r="AN2637" t="s">
        <v>18397</v>
      </c>
    </row>
    <row r="2638" spans="1:40" ht="43.2" x14ac:dyDescent="0.3">
      <c r="A2638" t="s">
        <v>12558</v>
      </c>
      <c r="B2638" s="2" t="s">
        <v>15</v>
      </c>
      <c r="C2638" s="3">
        <v>41590</v>
      </c>
      <c r="D2638" t="s">
        <v>193</v>
      </c>
      <c r="E2638" t="s">
        <v>3160</v>
      </c>
      <c r="F2638" t="s">
        <v>12559</v>
      </c>
      <c r="G2638" t="s">
        <v>12560</v>
      </c>
      <c r="H2638" s="2" t="s">
        <v>1787</v>
      </c>
      <c r="I2638" s="2" t="s">
        <v>53</v>
      </c>
      <c r="J2638" s="1" t="s">
        <v>12561</v>
      </c>
      <c r="K2638" s="1">
        <f t="shared" si="185"/>
        <v>1</v>
      </c>
      <c r="L2638" s="1">
        <f t="shared" si="185"/>
        <v>0</v>
      </c>
      <c r="M2638" s="1">
        <f t="shared" si="185"/>
        <v>0</v>
      </c>
      <c r="N2638" s="1">
        <f t="shared" si="184"/>
        <v>0</v>
      </c>
      <c r="O2638" s="1">
        <f t="shared" si="186"/>
        <v>1</v>
      </c>
      <c r="P2638" s="1" t="s">
        <v>18346</v>
      </c>
      <c r="Q2638" s="1">
        <v>100</v>
      </c>
      <c r="R2638" s="1">
        <v>158</v>
      </c>
      <c r="S2638" s="9">
        <f t="shared" si="188"/>
        <v>100</v>
      </c>
      <c r="T2638" s="3">
        <v>44686</v>
      </c>
      <c r="U2638" s="8" t="s">
        <v>12562</v>
      </c>
      <c r="V2638" s="3">
        <v>44686</v>
      </c>
      <c r="W2638" s="8" t="s">
        <v>12563</v>
      </c>
      <c r="X2638" s="8">
        <v>5.5</v>
      </c>
      <c r="Y2638" s="10">
        <f t="shared" si="187"/>
        <v>550</v>
      </c>
      <c r="Z2638" s="10">
        <f>IFERROR(INDEX(EFs!B:B,MATCH(P2638,EFs!A:A,0))*Dataset!Y2638/1000,0)</f>
        <v>0.49961610654999999</v>
      </c>
      <c r="AA2638">
        <v>33.202437000000003</v>
      </c>
      <c r="AB2638">
        <v>-117.04214</v>
      </c>
      <c r="AC2638">
        <v>0.73</v>
      </c>
      <c r="AD2638" t="s">
        <v>18429</v>
      </c>
      <c r="AE2638">
        <v>27221</v>
      </c>
      <c r="AF2638" t="s">
        <v>19449</v>
      </c>
      <c r="AI2638" t="s">
        <v>18625</v>
      </c>
      <c r="AJ2638" t="s">
        <v>18390</v>
      </c>
      <c r="AK2638" t="s">
        <v>18391</v>
      </c>
      <c r="AL2638">
        <v>92082</v>
      </c>
      <c r="AM2638" t="s">
        <v>18392</v>
      </c>
      <c r="AN2638" t="s">
        <v>18393</v>
      </c>
    </row>
    <row r="2639" spans="1:40" ht="28.8" x14ac:dyDescent="0.3">
      <c r="A2639" t="s">
        <v>12564</v>
      </c>
      <c r="B2639" s="2" t="s">
        <v>15</v>
      </c>
      <c r="C2639" s="3">
        <v>41590</v>
      </c>
      <c r="D2639" t="s">
        <v>193</v>
      </c>
      <c r="E2639" t="s">
        <v>1723</v>
      </c>
      <c r="F2639" t="s">
        <v>12565</v>
      </c>
      <c r="G2639" t="s">
        <v>12566</v>
      </c>
      <c r="H2639" s="2" t="s">
        <v>511</v>
      </c>
      <c r="I2639" s="2" t="s">
        <v>75</v>
      </c>
      <c r="J2639" s="1" t="s">
        <v>12567</v>
      </c>
      <c r="K2639" s="1">
        <f t="shared" si="185"/>
        <v>1</v>
      </c>
      <c r="L2639" s="1">
        <f t="shared" si="185"/>
        <v>0</v>
      </c>
      <c r="M2639" s="1">
        <f t="shared" si="185"/>
        <v>0</v>
      </c>
      <c r="N2639" s="1">
        <f t="shared" si="184"/>
        <v>0</v>
      </c>
      <c r="O2639" s="1">
        <f t="shared" si="186"/>
        <v>1</v>
      </c>
      <c r="P2639" s="1" t="s">
        <v>18346</v>
      </c>
      <c r="Q2639" s="1" t="s">
        <v>18355</v>
      </c>
      <c r="R2639" s="1">
        <v>242</v>
      </c>
      <c r="S2639" s="9">
        <f t="shared" si="188"/>
        <v>180.45940000000002</v>
      </c>
      <c r="T2639" s="3">
        <v>44561</v>
      </c>
      <c r="U2639" s="8" t="s">
        <v>7665</v>
      </c>
      <c r="V2639" s="3">
        <v>44659</v>
      </c>
      <c r="W2639" s="8" t="s">
        <v>7665</v>
      </c>
      <c r="X2639" s="8">
        <v>0</v>
      </c>
      <c r="Y2639" s="10">
        <f t="shared" si="187"/>
        <v>0</v>
      </c>
      <c r="Z2639" s="10">
        <f>IFERROR(INDEX(EFs!B:B,MATCH(P2639,EFs!A:A,0))*Dataset!Y2639/1000,0)</f>
        <v>0</v>
      </c>
      <c r="AA2639">
        <v>33.066977000000001</v>
      </c>
      <c r="AB2639">
        <v>-117.247426</v>
      </c>
      <c r="AC2639">
        <v>1</v>
      </c>
      <c r="AD2639" t="s">
        <v>18387</v>
      </c>
      <c r="AE2639">
        <v>1966</v>
      </c>
      <c r="AF2639" t="s">
        <v>19450</v>
      </c>
      <c r="AI2639" t="s">
        <v>18485</v>
      </c>
      <c r="AJ2639" t="s">
        <v>18390</v>
      </c>
      <c r="AK2639" t="s">
        <v>18391</v>
      </c>
      <c r="AL2639">
        <v>92024</v>
      </c>
      <c r="AM2639" t="s">
        <v>18392</v>
      </c>
      <c r="AN2639" t="s">
        <v>18393</v>
      </c>
    </row>
    <row r="2640" spans="1:40" ht="57.6" x14ac:dyDescent="0.3">
      <c r="A2640" t="s">
        <v>12568</v>
      </c>
      <c r="B2640" s="2" t="s">
        <v>15</v>
      </c>
      <c r="C2640" s="3">
        <v>41596</v>
      </c>
      <c r="D2640" t="s">
        <v>193</v>
      </c>
      <c r="E2640" t="s">
        <v>12569</v>
      </c>
      <c r="G2640" t="s">
        <v>12570</v>
      </c>
      <c r="H2640" s="2" t="s">
        <v>444</v>
      </c>
      <c r="I2640" s="2" t="s">
        <v>155</v>
      </c>
      <c r="J2640" s="1" t="s">
        <v>12571</v>
      </c>
      <c r="K2640" s="1">
        <f t="shared" si="185"/>
        <v>0</v>
      </c>
      <c r="L2640" s="1">
        <f t="shared" si="185"/>
        <v>0</v>
      </c>
      <c r="M2640" s="1">
        <f t="shared" si="185"/>
        <v>0</v>
      </c>
      <c r="N2640" s="1">
        <f t="shared" si="184"/>
        <v>1</v>
      </c>
      <c r="O2640" s="1">
        <f t="shared" si="186"/>
        <v>1</v>
      </c>
      <c r="P2640" s="1" t="s">
        <v>18347</v>
      </c>
      <c r="Q2640" s="1">
        <v>45</v>
      </c>
      <c r="R2640" s="1">
        <v>72</v>
      </c>
      <c r="S2640" s="9">
        <f t="shared" si="188"/>
        <v>45</v>
      </c>
      <c r="T2640" s="3">
        <v>44384</v>
      </c>
      <c r="U2640" s="8" t="s">
        <v>251</v>
      </c>
      <c r="V2640" s="3">
        <v>44384</v>
      </c>
      <c r="W2640" s="8" t="s">
        <v>12572</v>
      </c>
      <c r="X2640" s="8">
        <v>6.8</v>
      </c>
      <c r="Y2640" s="10">
        <f t="shared" si="187"/>
        <v>306</v>
      </c>
      <c r="Z2640" s="10">
        <f>IFERROR(INDEX(EFs!B:B,MATCH(P2640,EFs!A:A,0))*Dataset!Y2640/1000,0)</f>
        <v>0.25211339999999999</v>
      </c>
      <c r="AA2640">
        <v>32.99315</v>
      </c>
      <c r="AB2640">
        <v>-116.585204</v>
      </c>
      <c r="AC2640">
        <v>1</v>
      </c>
      <c r="AD2640" t="s">
        <v>18387</v>
      </c>
      <c r="AE2640">
        <v>34520</v>
      </c>
      <c r="AF2640" t="s">
        <v>19451</v>
      </c>
      <c r="AI2640" t="s">
        <v>18474</v>
      </c>
      <c r="AJ2640" t="s">
        <v>18390</v>
      </c>
      <c r="AK2640" t="s">
        <v>18391</v>
      </c>
      <c r="AL2640">
        <v>92036</v>
      </c>
      <c r="AM2640" t="s">
        <v>18392</v>
      </c>
      <c r="AN2640" t="s">
        <v>18393</v>
      </c>
    </row>
    <row r="2641" spans="1:40" ht="43.2" x14ac:dyDescent="0.3">
      <c r="A2641" t="s">
        <v>12573</v>
      </c>
      <c r="B2641" s="2" t="s">
        <v>15</v>
      </c>
      <c r="C2641" s="3">
        <v>41600</v>
      </c>
      <c r="D2641" t="s">
        <v>193</v>
      </c>
      <c r="E2641" t="s">
        <v>12271</v>
      </c>
      <c r="F2641" t="s">
        <v>12182</v>
      </c>
      <c r="G2641" t="s">
        <v>12574</v>
      </c>
      <c r="H2641" s="2" t="s">
        <v>957</v>
      </c>
      <c r="I2641" s="2" t="s">
        <v>139</v>
      </c>
      <c r="J2641" s="1" t="s">
        <v>12575</v>
      </c>
      <c r="K2641" s="1">
        <f t="shared" si="185"/>
        <v>1</v>
      </c>
      <c r="L2641" s="1">
        <f t="shared" si="185"/>
        <v>0</v>
      </c>
      <c r="M2641" s="1">
        <f t="shared" si="185"/>
        <v>0</v>
      </c>
      <c r="N2641" s="1">
        <f t="shared" si="184"/>
        <v>0</v>
      </c>
      <c r="O2641" s="1">
        <f t="shared" si="186"/>
        <v>1</v>
      </c>
      <c r="P2641" s="1" t="s">
        <v>18346</v>
      </c>
      <c r="Q2641" s="1">
        <v>1000</v>
      </c>
      <c r="R2641" s="1">
        <v>158</v>
      </c>
      <c r="S2641" s="9">
        <f t="shared" si="188"/>
        <v>1000</v>
      </c>
      <c r="T2641" s="3">
        <v>44562</v>
      </c>
      <c r="U2641" s="8" t="s">
        <v>8374</v>
      </c>
      <c r="V2641" s="3">
        <v>44562</v>
      </c>
      <c r="W2641" s="8" t="s">
        <v>6403</v>
      </c>
      <c r="X2641" s="8">
        <v>2.8</v>
      </c>
      <c r="Y2641" s="10">
        <f t="shared" si="187"/>
        <v>2800</v>
      </c>
      <c r="Z2641" s="10">
        <f>IFERROR(INDEX(EFs!B:B,MATCH(P2641,EFs!A:A,0))*Dataset!Y2641/1000,0)</f>
        <v>2.5435001788</v>
      </c>
      <c r="AA2641">
        <v>32.724102999999999</v>
      </c>
      <c r="AB2641">
        <v>-117.170912</v>
      </c>
      <c r="AC2641">
        <v>0.5</v>
      </c>
      <c r="AD2641" t="s">
        <v>18422</v>
      </c>
      <c r="AI2641" t="s">
        <v>18389</v>
      </c>
      <c r="AJ2641" t="s">
        <v>18390</v>
      </c>
      <c r="AK2641" t="s">
        <v>18391</v>
      </c>
      <c r="AL2641">
        <v>92101</v>
      </c>
      <c r="AM2641" t="s">
        <v>18392</v>
      </c>
      <c r="AN2641" t="s">
        <v>18397</v>
      </c>
    </row>
    <row r="2642" spans="1:40" ht="43.2" x14ac:dyDescent="0.3">
      <c r="A2642" t="s">
        <v>12576</v>
      </c>
      <c r="B2642" s="2" t="s">
        <v>15</v>
      </c>
      <c r="C2642" s="3">
        <v>41611</v>
      </c>
      <c r="D2642" t="s">
        <v>193</v>
      </c>
      <c r="E2642" t="s">
        <v>12577</v>
      </c>
      <c r="F2642" t="s">
        <v>12578</v>
      </c>
      <c r="G2642" t="s">
        <v>12579</v>
      </c>
      <c r="H2642" s="2" t="s">
        <v>19</v>
      </c>
      <c r="I2642" s="2" t="s">
        <v>20</v>
      </c>
      <c r="J2642" s="1" t="s">
        <v>12580</v>
      </c>
      <c r="K2642" s="1">
        <f t="shared" si="185"/>
        <v>1</v>
      </c>
      <c r="L2642" s="1">
        <f t="shared" si="185"/>
        <v>0</v>
      </c>
      <c r="M2642" s="1">
        <f t="shared" si="185"/>
        <v>0</v>
      </c>
      <c r="N2642" s="1">
        <f t="shared" si="184"/>
        <v>0</v>
      </c>
      <c r="O2642" s="1">
        <f t="shared" si="186"/>
        <v>1</v>
      </c>
      <c r="P2642" s="1" t="s">
        <v>18346</v>
      </c>
      <c r="Q2642" s="1" t="s">
        <v>18355</v>
      </c>
      <c r="R2642" s="1">
        <v>757</v>
      </c>
      <c r="S2642" s="9">
        <f t="shared" si="188"/>
        <v>564.49490000000003</v>
      </c>
      <c r="T2642" s="8"/>
      <c r="U2642" s="8"/>
      <c r="V2642" s="8"/>
      <c r="W2642" s="8"/>
      <c r="X2642" s="8"/>
      <c r="Y2642" s="10">
        <f t="shared" si="187"/>
        <v>0</v>
      </c>
      <c r="Z2642" s="10">
        <f>IFERROR(INDEX(EFs!B:B,MATCH(P2642,EFs!A:A,0))*Dataset!Y2642/1000,0)</f>
        <v>0</v>
      </c>
      <c r="AA2642">
        <v>32.721051000000003</v>
      </c>
      <c r="AB2642">
        <v>-117.169169</v>
      </c>
      <c r="AC2642">
        <v>1</v>
      </c>
      <c r="AD2642" t="s">
        <v>18394</v>
      </c>
      <c r="AE2642">
        <v>701</v>
      </c>
      <c r="AF2642" t="s">
        <v>19109</v>
      </c>
      <c r="AI2642" t="s">
        <v>18389</v>
      </c>
      <c r="AJ2642" t="s">
        <v>18390</v>
      </c>
      <c r="AK2642" t="s">
        <v>18391</v>
      </c>
      <c r="AL2642">
        <v>92101</v>
      </c>
      <c r="AM2642" t="s">
        <v>18392</v>
      </c>
      <c r="AN2642" t="s">
        <v>18397</v>
      </c>
    </row>
    <row r="2643" spans="1:40" ht="43.2" x14ac:dyDescent="0.3">
      <c r="A2643" t="s">
        <v>12581</v>
      </c>
      <c r="B2643" s="2" t="s">
        <v>15</v>
      </c>
      <c r="C2643" s="3">
        <v>41611</v>
      </c>
      <c r="D2643" t="s">
        <v>193</v>
      </c>
      <c r="E2643" t="s">
        <v>12582</v>
      </c>
      <c r="F2643" t="s">
        <v>5644</v>
      </c>
      <c r="G2643" t="s">
        <v>12583</v>
      </c>
      <c r="H2643" s="2" t="s">
        <v>38</v>
      </c>
      <c r="I2643" s="2" t="s">
        <v>30</v>
      </c>
      <c r="J2643" s="1" t="s">
        <v>12584</v>
      </c>
      <c r="K2643" s="1">
        <f t="shared" si="185"/>
        <v>0</v>
      </c>
      <c r="L2643" s="1">
        <f t="shared" si="185"/>
        <v>0</v>
      </c>
      <c r="M2643" s="1">
        <f t="shared" si="185"/>
        <v>1</v>
      </c>
      <c r="N2643" s="1">
        <f t="shared" si="184"/>
        <v>0</v>
      </c>
      <c r="O2643" s="1">
        <f t="shared" si="186"/>
        <v>1</v>
      </c>
      <c r="P2643" s="1" t="s">
        <v>18348</v>
      </c>
      <c r="Q2643" s="1">
        <v>50</v>
      </c>
      <c r="R2643" s="1">
        <v>89</v>
      </c>
      <c r="S2643" s="9">
        <f t="shared" si="188"/>
        <v>50</v>
      </c>
      <c r="T2643" s="3">
        <v>44377</v>
      </c>
      <c r="U2643" s="8" t="s">
        <v>12585</v>
      </c>
      <c r="V2643" s="3">
        <v>44747</v>
      </c>
      <c r="W2643" s="8" t="s">
        <v>12586</v>
      </c>
      <c r="X2643" s="8">
        <v>8.5</v>
      </c>
      <c r="Y2643" s="10">
        <f t="shared" si="187"/>
        <v>425</v>
      </c>
      <c r="Z2643" s="10">
        <f>IFERROR(INDEX(EFs!B:B,MATCH(P2643,EFs!A:A,0))*Dataset!Y2643/1000,0)</f>
        <v>0.30865868057500001</v>
      </c>
      <c r="AA2643">
        <v>32.939042000000001</v>
      </c>
      <c r="AB2643">
        <v>-117.099453</v>
      </c>
      <c r="AC2643">
        <v>1</v>
      </c>
      <c r="AD2643" t="s">
        <v>18394</v>
      </c>
      <c r="AE2643">
        <v>10672</v>
      </c>
      <c r="AF2643" t="s">
        <v>19452</v>
      </c>
      <c r="AI2643" t="s">
        <v>18389</v>
      </c>
      <c r="AJ2643" t="s">
        <v>18390</v>
      </c>
      <c r="AK2643" t="s">
        <v>18391</v>
      </c>
      <c r="AL2643">
        <v>92131</v>
      </c>
      <c r="AM2643" t="s">
        <v>18392</v>
      </c>
      <c r="AN2643" t="s">
        <v>18397</v>
      </c>
    </row>
    <row r="2644" spans="1:40" ht="43.2" x14ac:dyDescent="0.3">
      <c r="A2644" t="s">
        <v>12587</v>
      </c>
      <c r="B2644" s="2" t="s">
        <v>15</v>
      </c>
      <c r="C2644" s="3">
        <v>41612</v>
      </c>
      <c r="D2644" t="s">
        <v>193</v>
      </c>
      <c r="E2644" t="s">
        <v>829</v>
      </c>
      <c r="F2644" t="s">
        <v>830</v>
      </c>
      <c r="G2644" t="s">
        <v>831</v>
      </c>
      <c r="H2644" s="2" t="s">
        <v>647</v>
      </c>
      <c r="I2644" s="2" t="s">
        <v>218</v>
      </c>
      <c r="J2644" s="1" t="s">
        <v>12588</v>
      </c>
      <c r="K2644" s="1">
        <f t="shared" si="185"/>
        <v>1</v>
      </c>
      <c r="L2644" s="1">
        <f t="shared" si="185"/>
        <v>0</v>
      </c>
      <c r="M2644" s="1">
        <f t="shared" si="185"/>
        <v>0</v>
      </c>
      <c r="N2644" s="1">
        <f t="shared" si="184"/>
        <v>0</v>
      </c>
      <c r="O2644" s="1">
        <f t="shared" si="186"/>
        <v>1</v>
      </c>
      <c r="P2644" s="1" t="s">
        <v>18346</v>
      </c>
      <c r="Q2644" s="1">
        <v>100</v>
      </c>
      <c r="R2644" s="1">
        <v>158</v>
      </c>
      <c r="S2644" s="9">
        <f t="shared" si="188"/>
        <v>100</v>
      </c>
      <c r="T2644" s="3">
        <v>44571</v>
      </c>
      <c r="U2644" s="8" t="s">
        <v>12589</v>
      </c>
      <c r="V2644" s="3">
        <v>44571</v>
      </c>
      <c r="W2644" s="8" t="s">
        <v>12590</v>
      </c>
      <c r="X2644" s="8">
        <v>2</v>
      </c>
      <c r="Y2644" s="10">
        <f t="shared" si="187"/>
        <v>200</v>
      </c>
      <c r="Z2644" s="10">
        <f>IFERROR(INDEX(EFs!B:B,MATCH(P2644,EFs!A:A,0))*Dataset!Y2644/1000,0)</f>
        <v>0.18167858420000002</v>
      </c>
      <c r="AA2644">
        <v>32.724102999999999</v>
      </c>
      <c r="AB2644">
        <v>-117.170912</v>
      </c>
      <c r="AC2644">
        <v>0.5</v>
      </c>
      <c r="AD2644" t="s">
        <v>18422</v>
      </c>
      <c r="AI2644" t="s">
        <v>18389</v>
      </c>
      <c r="AJ2644" t="s">
        <v>18390</v>
      </c>
      <c r="AK2644" t="s">
        <v>18391</v>
      </c>
      <c r="AL2644">
        <v>92101</v>
      </c>
      <c r="AM2644" t="s">
        <v>18392</v>
      </c>
      <c r="AN2644" t="s">
        <v>18397</v>
      </c>
    </row>
    <row r="2645" spans="1:40" ht="57.6" x14ac:dyDescent="0.3">
      <c r="A2645" t="s">
        <v>12591</v>
      </c>
      <c r="B2645" s="2" t="s">
        <v>15</v>
      </c>
      <c r="C2645" s="3">
        <v>41612</v>
      </c>
      <c r="D2645" t="s">
        <v>193</v>
      </c>
      <c r="E2645" t="s">
        <v>12592</v>
      </c>
      <c r="F2645" t="s">
        <v>12593</v>
      </c>
      <c r="G2645" t="s">
        <v>12594</v>
      </c>
      <c r="H2645" s="2" t="s">
        <v>949</v>
      </c>
      <c r="I2645" s="2" t="s">
        <v>75</v>
      </c>
      <c r="J2645" s="1" t="s">
        <v>12595</v>
      </c>
      <c r="K2645" s="1">
        <f t="shared" si="185"/>
        <v>1</v>
      </c>
      <c r="L2645" s="1">
        <f t="shared" si="185"/>
        <v>0</v>
      </c>
      <c r="M2645" s="1">
        <f t="shared" si="185"/>
        <v>0</v>
      </c>
      <c r="N2645" s="1">
        <f t="shared" si="184"/>
        <v>0</v>
      </c>
      <c r="O2645" s="1">
        <f t="shared" si="186"/>
        <v>1</v>
      </c>
      <c r="P2645" s="1" t="s">
        <v>18346</v>
      </c>
      <c r="Q2645" s="1">
        <v>80</v>
      </c>
      <c r="R2645" s="1">
        <v>145</v>
      </c>
      <c r="S2645" s="9">
        <f t="shared" si="188"/>
        <v>80</v>
      </c>
      <c r="T2645" s="3">
        <v>44562</v>
      </c>
      <c r="U2645" s="8" t="s">
        <v>12596</v>
      </c>
      <c r="V2645" s="3">
        <v>44562</v>
      </c>
      <c r="W2645" s="8" t="s">
        <v>12597</v>
      </c>
      <c r="X2645" s="8">
        <v>4.9000000000000004</v>
      </c>
      <c r="Y2645" s="10">
        <f t="shared" si="187"/>
        <v>392</v>
      </c>
      <c r="Z2645" s="10">
        <f>IFERROR(INDEX(EFs!B:B,MATCH(P2645,EFs!A:A,0))*Dataset!Y2645/1000,0)</f>
        <v>0.35609002503200005</v>
      </c>
      <c r="AA2645">
        <v>33.122878999999998</v>
      </c>
      <c r="AB2645">
        <v>-117.24979999999999</v>
      </c>
      <c r="AC2645">
        <v>1</v>
      </c>
      <c r="AD2645" t="s">
        <v>18387</v>
      </c>
      <c r="AE2645">
        <v>6269</v>
      </c>
      <c r="AF2645" t="s">
        <v>19156</v>
      </c>
      <c r="AI2645" t="s">
        <v>18509</v>
      </c>
      <c r="AJ2645" t="s">
        <v>18390</v>
      </c>
      <c r="AK2645" t="s">
        <v>18391</v>
      </c>
      <c r="AL2645">
        <v>92009</v>
      </c>
      <c r="AM2645" t="s">
        <v>18392</v>
      </c>
      <c r="AN2645" t="s">
        <v>18393</v>
      </c>
    </row>
    <row r="2646" spans="1:40" ht="43.2" x14ac:dyDescent="0.3">
      <c r="A2646" t="s">
        <v>12598</v>
      </c>
      <c r="B2646" s="2" t="s">
        <v>15</v>
      </c>
      <c r="C2646" s="3">
        <v>41612</v>
      </c>
      <c r="D2646" t="s">
        <v>193</v>
      </c>
      <c r="E2646" t="s">
        <v>12599</v>
      </c>
      <c r="G2646" t="s">
        <v>12600</v>
      </c>
      <c r="H2646" s="2" t="s">
        <v>3078</v>
      </c>
      <c r="I2646" s="2" t="s">
        <v>236</v>
      </c>
      <c r="J2646" s="1" t="s">
        <v>12601</v>
      </c>
      <c r="K2646" s="1">
        <f t="shared" si="185"/>
        <v>1</v>
      </c>
      <c r="L2646" s="1">
        <f t="shared" si="185"/>
        <v>0</v>
      </c>
      <c r="M2646" s="1">
        <f t="shared" si="185"/>
        <v>0</v>
      </c>
      <c r="N2646" s="1">
        <f t="shared" si="184"/>
        <v>0</v>
      </c>
      <c r="O2646" s="1">
        <f t="shared" si="186"/>
        <v>1</v>
      </c>
      <c r="P2646" s="1" t="s">
        <v>18346</v>
      </c>
      <c r="Q2646" s="1">
        <v>300</v>
      </c>
      <c r="R2646" s="1">
        <v>480</v>
      </c>
      <c r="S2646" s="9">
        <f t="shared" si="188"/>
        <v>300</v>
      </c>
      <c r="T2646" s="3">
        <v>44355</v>
      </c>
      <c r="U2646" s="8" t="s">
        <v>12602</v>
      </c>
      <c r="V2646" s="3">
        <v>44355</v>
      </c>
      <c r="W2646" s="8" t="s">
        <v>12603</v>
      </c>
      <c r="X2646" s="8">
        <v>1.1000000000000001</v>
      </c>
      <c r="Y2646" s="10">
        <f t="shared" si="187"/>
        <v>330</v>
      </c>
      <c r="Z2646" s="10">
        <f>IFERROR(INDEX(EFs!B:B,MATCH(P2646,EFs!A:A,0))*Dataset!Y2646/1000,0)</f>
        <v>0.29976966392999999</v>
      </c>
      <c r="AA2646">
        <v>32.822347999999998</v>
      </c>
      <c r="AB2646">
        <v>-117.225398</v>
      </c>
      <c r="AC2646">
        <v>1</v>
      </c>
      <c r="AD2646" t="s">
        <v>18387</v>
      </c>
      <c r="AE2646">
        <v>4649</v>
      </c>
      <c r="AF2646" t="s">
        <v>18759</v>
      </c>
      <c r="AI2646" t="s">
        <v>18389</v>
      </c>
      <c r="AJ2646" t="s">
        <v>18390</v>
      </c>
      <c r="AK2646" t="s">
        <v>18391</v>
      </c>
      <c r="AL2646">
        <v>92117</v>
      </c>
      <c r="AM2646" t="s">
        <v>18392</v>
      </c>
      <c r="AN2646" t="s">
        <v>18393</v>
      </c>
    </row>
    <row r="2647" spans="1:40" ht="43.2" x14ac:dyDescent="0.3">
      <c r="A2647" t="s">
        <v>12604</v>
      </c>
      <c r="B2647" s="2" t="s">
        <v>15</v>
      </c>
      <c r="C2647" s="3">
        <v>41612</v>
      </c>
      <c r="D2647" t="s">
        <v>193</v>
      </c>
      <c r="E2647" t="s">
        <v>6014</v>
      </c>
      <c r="F2647" t="s">
        <v>1382</v>
      </c>
      <c r="G2647" t="s">
        <v>12605</v>
      </c>
      <c r="H2647" s="2" t="s">
        <v>781</v>
      </c>
      <c r="I2647" s="2" t="s">
        <v>782</v>
      </c>
      <c r="J2647" s="1" t="s">
        <v>12606</v>
      </c>
      <c r="K2647" s="1">
        <f t="shared" si="185"/>
        <v>1</v>
      </c>
      <c r="L2647" s="1">
        <f t="shared" si="185"/>
        <v>0</v>
      </c>
      <c r="M2647" s="1">
        <f t="shared" si="185"/>
        <v>0</v>
      </c>
      <c r="N2647" s="1">
        <f t="shared" si="184"/>
        <v>0</v>
      </c>
      <c r="O2647" s="1">
        <f t="shared" si="186"/>
        <v>1</v>
      </c>
      <c r="P2647" s="1" t="s">
        <v>18346</v>
      </c>
      <c r="Q2647" s="1">
        <v>180</v>
      </c>
      <c r="R2647" s="1">
        <v>315</v>
      </c>
      <c r="S2647" s="9">
        <f t="shared" si="188"/>
        <v>180</v>
      </c>
      <c r="T2647" s="3">
        <v>44561</v>
      </c>
      <c r="U2647" s="8" t="s">
        <v>12607</v>
      </c>
      <c r="V2647" s="3">
        <v>44652</v>
      </c>
      <c r="W2647" s="8" t="s">
        <v>2579</v>
      </c>
      <c r="X2647" s="8">
        <v>41.3</v>
      </c>
      <c r="Y2647" s="10">
        <f t="shared" si="187"/>
        <v>7433.9999999999991</v>
      </c>
      <c r="Z2647" s="10">
        <f>IFERROR(INDEX(EFs!B:B,MATCH(P2647,EFs!A:A,0))*Dataset!Y2647/1000,0)</f>
        <v>6.7529929747139992</v>
      </c>
      <c r="AA2647">
        <v>32.897347000000003</v>
      </c>
      <c r="AB2647">
        <v>-117.21869</v>
      </c>
      <c r="AC2647">
        <v>1</v>
      </c>
      <c r="AD2647" t="s">
        <v>18387</v>
      </c>
      <c r="AE2647">
        <v>10555</v>
      </c>
      <c r="AF2647" t="s">
        <v>18749</v>
      </c>
      <c r="AI2647" t="s">
        <v>18389</v>
      </c>
      <c r="AJ2647" t="s">
        <v>18390</v>
      </c>
      <c r="AK2647" t="s">
        <v>18391</v>
      </c>
      <c r="AL2647">
        <v>92121</v>
      </c>
      <c r="AM2647" t="s">
        <v>18392</v>
      </c>
      <c r="AN2647" t="s">
        <v>18393</v>
      </c>
    </row>
    <row r="2648" spans="1:40" ht="57.6" x14ac:dyDescent="0.3">
      <c r="A2648" t="s">
        <v>12608</v>
      </c>
      <c r="B2648" s="2" t="s">
        <v>15</v>
      </c>
      <c r="C2648" s="3">
        <v>41612</v>
      </c>
      <c r="D2648" t="s">
        <v>193</v>
      </c>
      <c r="E2648" t="s">
        <v>12609</v>
      </c>
      <c r="F2648" t="s">
        <v>2427</v>
      </c>
      <c r="G2648" t="s">
        <v>12610</v>
      </c>
      <c r="H2648" s="2" t="s">
        <v>3465</v>
      </c>
      <c r="I2648" s="2" t="s">
        <v>107</v>
      </c>
      <c r="J2648" s="1" t="s">
        <v>12611</v>
      </c>
      <c r="K2648" s="1">
        <f t="shared" si="185"/>
        <v>1</v>
      </c>
      <c r="L2648" s="1">
        <f t="shared" si="185"/>
        <v>0</v>
      </c>
      <c r="M2648" s="1">
        <f t="shared" si="185"/>
        <v>0</v>
      </c>
      <c r="N2648" s="1">
        <f t="shared" si="184"/>
        <v>0</v>
      </c>
      <c r="O2648" s="1">
        <f t="shared" si="186"/>
        <v>1</v>
      </c>
      <c r="P2648" s="1" t="s">
        <v>18346</v>
      </c>
      <c r="Q2648" s="1">
        <v>600</v>
      </c>
      <c r="R2648" s="1">
        <v>346</v>
      </c>
      <c r="S2648" s="9">
        <f t="shared" si="188"/>
        <v>600</v>
      </c>
      <c r="T2648" s="3">
        <v>44440</v>
      </c>
      <c r="U2648" s="8" t="s">
        <v>12612</v>
      </c>
      <c r="V2648" s="3">
        <v>44440</v>
      </c>
      <c r="W2648" s="8" t="s">
        <v>12613</v>
      </c>
      <c r="X2648" s="8">
        <v>2.8</v>
      </c>
      <c r="Y2648" s="10">
        <f t="shared" si="187"/>
        <v>1680</v>
      </c>
      <c r="Z2648" s="10">
        <f>IFERROR(INDEX(EFs!B:B,MATCH(P2648,EFs!A:A,0))*Dataset!Y2648/1000,0)</f>
        <v>1.52610010728</v>
      </c>
      <c r="AA2648">
        <v>32.825449999999996</v>
      </c>
      <c r="AB2648">
        <v>-117.108165</v>
      </c>
      <c r="AC2648">
        <v>1</v>
      </c>
      <c r="AD2648" t="s">
        <v>18387</v>
      </c>
      <c r="AE2648">
        <v>5156</v>
      </c>
      <c r="AF2648" t="s">
        <v>19453</v>
      </c>
      <c r="AI2648" t="s">
        <v>18389</v>
      </c>
      <c r="AJ2648" t="s">
        <v>18390</v>
      </c>
      <c r="AK2648" t="s">
        <v>18391</v>
      </c>
      <c r="AL2648">
        <v>92124</v>
      </c>
      <c r="AM2648" t="s">
        <v>18392</v>
      </c>
      <c r="AN2648" t="s">
        <v>18393</v>
      </c>
    </row>
    <row r="2649" spans="1:40" ht="57.6" x14ac:dyDescent="0.3">
      <c r="A2649" t="s">
        <v>12614</v>
      </c>
      <c r="B2649" s="2" t="s">
        <v>15</v>
      </c>
      <c r="C2649" s="3">
        <v>41612</v>
      </c>
      <c r="D2649" t="s">
        <v>193</v>
      </c>
      <c r="E2649" t="s">
        <v>2643</v>
      </c>
      <c r="F2649" t="s">
        <v>2018</v>
      </c>
      <c r="G2649" t="s">
        <v>2644</v>
      </c>
      <c r="H2649" s="2" t="s">
        <v>91</v>
      </c>
      <c r="I2649" s="2" t="s">
        <v>92</v>
      </c>
      <c r="J2649" s="1" t="s">
        <v>12615</v>
      </c>
      <c r="K2649" s="1">
        <f t="shared" si="185"/>
        <v>0</v>
      </c>
      <c r="L2649" s="1">
        <f t="shared" si="185"/>
        <v>0</v>
      </c>
      <c r="M2649" s="1">
        <f t="shared" si="185"/>
        <v>1</v>
      </c>
      <c r="N2649" s="1">
        <f t="shared" si="184"/>
        <v>0</v>
      </c>
      <c r="O2649" s="1">
        <f t="shared" si="186"/>
        <v>1</v>
      </c>
      <c r="P2649" s="1" t="s">
        <v>18348</v>
      </c>
      <c r="Q2649" s="1" t="s">
        <v>18355</v>
      </c>
      <c r="R2649" s="1">
        <v>132</v>
      </c>
      <c r="S2649" s="9">
        <f t="shared" si="188"/>
        <v>98.432400000000001</v>
      </c>
      <c r="T2649" s="3">
        <v>44371</v>
      </c>
      <c r="U2649" s="8" t="s">
        <v>12616</v>
      </c>
      <c r="V2649" s="3">
        <v>44735</v>
      </c>
      <c r="W2649" s="8" t="s">
        <v>12617</v>
      </c>
      <c r="X2649" s="8">
        <v>16.100000000000001</v>
      </c>
      <c r="Y2649" s="10">
        <f t="shared" si="187"/>
        <v>1584.7616400000002</v>
      </c>
      <c r="Z2649" s="10">
        <f>IFERROR(INDEX(EFs!B:B,MATCH(P2649,EFs!A:A,0))*Dataset!Y2649/1000,0)</f>
        <v>1.1509422043018191</v>
      </c>
      <c r="AA2649">
        <v>32.699235000000002</v>
      </c>
      <c r="AB2649">
        <v>-117.209642</v>
      </c>
      <c r="AC2649">
        <v>1</v>
      </c>
      <c r="AD2649" t="s">
        <v>18422</v>
      </c>
      <c r="AI2649" t="s">
        <v>18458</v>
      </c>
      <c r="AJ2649" t="s">
        <v>18390</v>
      </c>
      <c r="AK2649" t="s">
        <v>18391</v>
      </c>
      <c r="AL2649">
        <v>92118</v>
      </c>
      <c r="AM2649" t="s">
        <v>18392</v>
      </c>
      <c r="AN2649" t="s">
        <v>18397</v>
      </c>
    </row>
    <row r="2650" spans="1:40" ht="43.2" x14ac:dyDescent="0.3">
      <c r="A2650" t="s">
        <v>12618</v>
      </c>
      <c r="B2650" s="2" t="s">
        <v>15</v>
      </c>
      <c r="C2650" s="3">
        <v>41618</v>
      </c>
      <c r="D2650" t="s">
        <v>193</v>
      </c>
      <c r="E2650" t="s">
        <v>888</v>
      </c>
      <c r="F2650" t="s">
        <v>889</v>
      </c>
      <c r="G2650" t="s">
        <v>12619</v>
      </c>
      <c r="H2650" s="2" t="s">
        <v>781</v>
      </c>
      <c r="I2650" s="2" t="s">
        <v>782</v>
      </c>
      <c r="J2650" s="1" t="s">
        <v>12620</v>
      </c>
      <c r="K2650" s="1">
        <f t="shared" si="185"/>
        <v>1</v>
      </c>
      <c r="L2650" s="1">
        <f t="shared" si="185"/>
        <v>0</v>
      </c>
      <c r="M2650" s="1">
        <f t="shared" si="185"/>
        <v>0</v>
      </c>
      <c r="N2650" s="1">
        <f t="shared" si="184"/>
        <v>0</v>
      </c>
      <c r="O2650" s="1">
        <f t="shared" si="186"/>
        <v>1</v>
      </c>
      <c r="P2650" s="1" t="s">
        <v>18346</v>
      </c>
      <c r="Q2650" s="1">
        <v>230</v>
      </c>
      <c r="R2650" s="1">
        <v>389</v>
      </c>
      <c r="S2650" s="9">
        <f t="shared" si="188"/>
        <v>230</v>
      </c>
      <c r="T2650" s="3">
        <v>44561</v>
      </c>
      <c r="U2650" s="8" t="s">
        <v>12621</v>
      </c>
      <c r="V2650" s="3">
        <v>44621</v>
      </c>
      <c r="W2650" s="8" t="s">
        <v>12622</v>
      </c>
      <c r="X2650" s="8">
        <v>10.5</v>
      </c>
      <c r="Y2650" s="10">
        <f t="shared" si="187"/>
        <v>2415</v>
      </c>
      <c r="Z2650" s="10">
        <f>IFERROR(INDEX(EFs!B:B,MATCH(P2650,EFs!A:A,0))*Dataset!Y2650/1000,0)</f>
        <v>2.1937689042150001</v>
      </c>
      <c r="AA2650">
        <v>32.907902999999997</v>
      </c>
      <c r="AB2650">
        <v>-117.187652</v>
      </c>
      <c r="AC2650">
        <v>1</v>
      </c>
      <c r="AD2650" t="s">
        <v>18387</v>
      </c>
      <c r="AE2650">
        <v>5995</v>
      </c>
      <c r="AF2650" t="s">
        <v>18706</v>
      </c>
      <c r="AI2650" t="s">
        <v>18389</v>
      </c>
      <c r="AJ2650" t="s">
        <v>18390</v>
      </c>
      <c r="AK2650" t="s">
        <v>18391</v>
      </c>
      <c r="AL2650">
        <v>92121</v>
      </c>
      <c r="AM2650" t="s">
        <v>18392</v>
      </c>
      <c r="AN2650" t="s">
        <v>18393</v>
      </c>
    </row>
    <row r="2651" spans="1:40" ht="43.2" x14ac:dyDescent="0.3">
      <c r="A2651" t="s">
        <v>12623</v>
      </c>
      <c r="B2651" s="2" t="s">
        <v>15</v>
      </c>
      <c r="C2651" s="3">
        <v>41618</v>
      </c>
      <c r="D2651" t="s">
        <v>193</v>
      </c>
      <c r="E2651" t="s">
        <v>1381</v>
      </c>
      <c r="F2651" t="s">
        <v>1382</v>
      </c>
      <c r="G2651" t="s">
        <v>1383</v>
      </c>
      <c r="H2651" s="2" t="s">
        <v>781</v>
      </c>
      <c r="I2651" s="2" t="s">
        <v>782</v>
      </c>
      <c r="J2651" s="1" t="s">
        <v>12624</v>
      </c>
      <c r="K2651" s="1">
        <f t="shared" si="185"/>
        <v>1</v>
      </c>
      <c r="L2651" s="1">
        <f t="shared" si="185"/>
        <v>0</v>
      </c>
      <c r="M2651" s="1">
        <f t="shared" si="185"/>
        <v>0</v>
      </c>
      <c r="N2651" s="1">
        <f t="shared" si="184"/>
        <v>0</v>
      </c>
      <c r="O2651" s="1">
        <f t="shared" si="186"/>
        <v>1</v>
      </c>
      <c r="P2651" s="1" t="s">
        <v>18346</v>
      </c>
      <c r="Q2651" s="1">
        <v>250</v>
      </c>
      <c r="R2651" s="1">
        <v>2220</v>
      </c>
      <c r="S2651" s="9">
        <f t="shared" si="188"/>
        <v>250</v>
      </c>
      <c r="T2651" s="3">
        <v>44349</v>
      </c>
      <c r="U2651" s="8" t="s">
        <v>9903</v>
      </c>
      <c r="V2651" s="3">
        <v>44736</v>
      </c>
      <c r="W2651" s="8" t="s">
        <v>6847</v>
      </c>
      <c r="X2651" s="8">
        <v>29.5</v>
      </c>
      <c r="Y2651" s="10">
        <f t="shared" si="187"/>
        <v>7375</v>
      </c>
      <c r="Z2651" s="10">
        <f>IFERROR(INDEX(EFs!B:B,MATCH(P2651,EFs!A:A,0))*Dataset!Y2651/1000,0)</f>
        <v>6.6993977923749997</v>
      </c>
      <c r="AA2651">
        <v>32.886336999999997</v>
      </c>
      <c r="AB2651">
        <v>-117.16867000000001</v>
      </c>
      <c r="AC2651">
        <v>1</v>
      </c>
      <c r="AD2651" t="s">
        <v>18387</v>
      </c>
      <c r="AE2651">
        <v>8925</v>
      </c>
      <c r="AF2651" t="s">
        <v>18576</v>
      </c>
      <c r="AI2651" t="s">
        <v>18389</v>
      </c>
      <c r="AJ2651" t="s">
        <v>18390</v>
      </c>
      <c r="AK2651" t="s">
        <v>18391</v>
      </c>
      <c r="AL2651">
        <v>92121</v>
      </c>
      <c r="AM2651" t="s">
        <v>18392</v>
      </c>
      <c r="AN2651" t="s">
        <v>18407</v>
      </c>
    </row>
    <row r="2652" spans="1:40" ht="43.2" x14ac:dyDescent="0.3">
      <c r="A2652" t="s">
        <v>12625</v>
      </c>
      <c r="B2652" s="2" t="s">
        <v>15</v>
      </c>
      <c r="C2652" s="3">
        <v>41618</v>
      </c>
      <c r="D2652" t="s">
        <v>193</v>
      </c>
      <c r="E2652" t="s">
        <v>1381</v>
      </c>
      <c r="F2652" t="s">
        <v>1382</v>
      </c>
      <c r="G2652" t="s">
        <v>1383</v>
      </c>
      <c r="H2652" s="2" t="s">
        <v>781</v>
      </c>
      <c r="I2652" s="2" t="s">
        <v>782</v>
      </c>
      <c r="J2652" s="1" t="s">
        <v>12626</v>
      </c>
      <c r="K2652" s="1">
        <f t="shared" si="185"/>
        <v>1</v>
      </c>
      <c r="L2652" s="1">
        <f t="shared" si="185"/>
        <v>0</v>
      </c>
      <c r="M2652" s="1">
        <f t="shared" si="185"/>
        <v>0</v>
      </c>
      <c r="N2652" s="1">
        <f t="shared" si="184"/>
        <v>0</v>
      </c>
      <c r="O2652" s="1">
        <f t="shared" si="186"/>
        <v>1</v>
      </c>
      <c r="P2652" s="1" t="s">
        <v>18346</v>
      </c>
      <c r="Q2652" s="1">
        <v>250</v>
      </c>
      <c r="R2652" s="1">
        <v>2220</v>
      </c>
      <c r="S2652" s="9">
        <f t="shared" si="188"/>
        <v>250</v>
      </c>
      <c r="T2652" s="3">
        <v>44349</v>
      </c>
      <c r="U2652" s="8" t="s">
        <v>12627</v>
      </c>
      <c r="V2652" s="3">
        <v>44736</v>
      </c>
      <c r="W2652" s="8" t="s">
        <v>12628</v>
      </c>
      <c r="X2652" s="8">
        <v>29.1</v>
      </c>
      <c r="Y2652" s="10">
        <f t="shared" si="187"/>
        <v>7275</v>
      </c>
      <c r="Z2652" s="10">
        <f>IFERROR(INDEX(EFs!B:B,MATCH(P2652,EFs!A:A,0))*Dataset!Y2652/1000,0)</f>
        <v>6.6085585002750005</v>
      </c>
      <c r="AA2652">
        <v>32.886336999999997</v>
      </c>
      <c r="AB2652">
        <v>-117.16867000000001</v>
      </c>
      <c r="AC2652">
        <v>1</v>
      </c>
      <c r="AD2652" t="s">
        <v>18387</v>
      </c>
      <c r="AE2652">
        <v>8925</v>
      </c>
      <c r="AF2652" t="s">
        <v>18576</v>
      </c>
      <c r="AI2652" t="s">
        <v>18389</v>
      </c>
      <c r="AJ2652" t="s">
        <v>18390</v>
      </c>
      <c r="AK2652" t="s">
        <v>18391</v>
      </c>
      <c r="AL2652">
        <v>92121</v>
      </c>
      <c r="AM2652" t="s">
        <v>18392</v>
      </c>
      <c r="AN2652" t="s">
        <v>18407</v>
      </c>
    </row>
    <row r="2653" spans="1:40" ht="43.2" x14ac:dyDescent="0.3">
      <c r="A2653" t="s">
        <v>12629</v>
      </c>
      <c r="B2653" s="2" t="s">
        <v>15</v>
      </c>
      <c r="C2653" s="3">
        <v>41619</v>
      </c>
      <c r="D2653" t="s">
        <v>193</v>
      </c>
      <c r="E2653" t="s">
        <v>12630</v>
      </c>
      <c r="F2653" t="s">
        <v>12631</v>
      </c>
      <c r="G2653" t="s">
        <v>12632</v>
      </c>
      <c r="H2653" s="2" t="s">
        <v>29</v>
      </c>
      <c r="I2653" s="2" t="s">
        <v>30</v>
      </c>
      <c r="J2653" s="1" t="s">
        <v>12633</v>
      </c>
      <c r="K2653" s="1">
        <f t="shared" si="185"/>
        <v>1</v>
      </c>
      <c r="L2653" s="1">
        <f t="shared" si="185"/>
        <v>0</v>
      </c>
      <c r="M2653" s="1">
        <f t="shared" si="185"/>
        <v>0</v>
      </c>
      <c r="N2653" s="1">
        <f t="shared" si="184"/>
        <v>0</v>
      </c>
      <c r="O2653" s="1">
        <f t="shared" si="186"/>
        <v>1</v>
      </c>
      <c r="P2653" s="1" t="s">
        <v>18346</v>
      </c>
      <c r="Q2653" s="1">
        <v>150</v>
      </c>
      <c r="R2653" s="1">
        <v>237</v>
      </c>
      <c r="S2653" s="9">
        <f t="shared" si="188"/>
        <v>150</v>
      </c>
      <c r="T2653" s="3">
        <v>44519</v>
      </c>
      <c r="U2653" s="8" t="s">
        <v>12634</v>
      </c>
      <c r="V2653" s="3">
        <v>44519</v>
      </c>
      <c r="W2653" s="8" t="s">
        <v>5139</v>
      </c>
      <c r="X2653" s="8">
        <v>9.6</v>
      </c>
      <c r="Y2653" s="10">
        <f t="shared" si="187"/>
        <v>1440</v>
      </c>
      <c r="Z2653" s="10">
        <f>IFERROR(INDEX(EFs!B:B,MATCH(P2653,EFs!A:A,0))*Dataset!Y2653/1000,0)</f>
        <v>1.30808580624</v>
      </c>
      <c r="AA2653">
        <v>33.042431999999998</v>
      </c>
      <c r="AB2653">
        <v>-116.92047599999999</v>
      </c>
      <c r="AC2653">
        <v>1</v>
      </c>
      <c r="AD2653" t="s">
        <v>18394</v>
      </c>
      <c r="AE2653">
        <v>2926</v>
      </c>
      <c r="AF2653" t="s">
        <v>19108</v>
      </c>
      <c r="AI2653" t="s">
        <v>18396</v>
      </c>
      <c r="AJ2653" t="s">
        <v>18390</v>
      </c>
      <c r="AK2653" t="s">
        <v>18391</v>
      </c>
      <c r="AL2653">
        <v>92065</v>
      </c>
      <c r="AM2653" t="s">
        <v>18392</v>
      </c>
      <c r="AN2653" t="s">
        <v>18397</v>
      </c>
    </row>
    <row r="2654" spans="1:40" ht="43.2" x14ac:dyDescent="0.3">
      <c r="A2654" t="s">
        <v>12635</v>
      </c>
      <c r="B2654" s="2" t="s">
        <v>15</v>
      </c>
      <c r="C2654" s="3">
        <v>41624</v>
      </c>
      <c r="D2654" t="s">
        <v>193</v>
      </c>
      <c r="E2654" t="s">
        <v>12636</v>
      </c>
      <c r="F2654" t="s">
        <v>12637</v>
      </c>
      <c r="G2654" t="s">
        <v>12638</v>
      </c>
      <c r="H2654" s="2" t="s">
        <v>201</v>
      </c>
      <c r="I2654" s="2" t="s">
        <v>46</v>
      </c>
      <c r="J2654" s="1" t="s">
        <v>12639</v>
      </c>
      <c r="K2654" s="1">
        <f t="shared" si="185"/>
        <v>1</v>
      </c>
      <c r="L2654" s="1">
        <f t="shared" si="185"/>
        <v>0</v>
      </c>
      <c r="M2654" s="1">
        <f t="shared" si="185"/>
        <v>0</v>
      </c>
      <c r="N2654" s="1">
        <f t="shared" si="184"/>
        <v>0</v>
      </c>
      <c r="O2654" s="1">
        <f t="shared" si="186"/>
        <v>1</v>
      </c>
      <c r="P2654" s="1" t="s">
        <v>18346</v>
      </c>
      <c r="Q2654" s="1">
        <v>250</v>
      </c>
      <c r="R2654" s="1">
        <v>385</v>
      </c>
      <c r="S2654" s="9">
        <f t="shared" si="188"/>
        <v>250</v>
      </c>
      <c r="T2654" s="3">
        <v>44341</v>
      </c>
      <c r="U2654" s="8" t="s">
        <v>11630</v>
      </c>
      <c r="V2654" s="3">
        <v>44341</v>
      </c>
      <c r="W2654" s="8" t="s">
        <v>12640</v>
      </c>
      <c r="X2654" s="8">
        <v>3.5</v>
      </c>
      <c r="Y2654" s="10">
        <f t="shared" si="187"/>
        <v>875</v>
      </c>
      <c r="Z2654" s="10">
        <f>IFERROR(INDEX(EFs!B:B,MATCH(P2654,EFs!A:A,0))*Dataset!Y2654/1000,0)</f>
        <v>0.79484380587500003</v>
      </c>
      <c r="AA2654">
        <v>32.869644999999998</v>
      </c>
      <c r="AB2654">
        <v>-117.24333</v>
      </c>
      <c r="AC2654">
        <v>1</v>
      </c>
      <c r="AD2654" t="s">
        <v>18387</v>
      </c>
      <c r="AE2654">
        <v>4120</v>
      </c>
      <c r="AF2654" t="s">
        <v>19454</v>
      </c>
      <c r="AI2654" t="s">
        <v>18428</v>
      </c>
      <c r="AJ2654" t="s">
        <v>18390</v>
      </c>
      <c r="AK2654" t="s">
        <v>18391</v>
      </c>
      <c r="AL2654">
        <v>92037</v>
      </c>
      <c r="AM2654" t="s">
        <v>18392</v>
      </c>
      <c r="AN2654" t="s">
        <v>18407</v>
      </c>
    </row>
    <row r="2655" spans="1:40" ht="43.2" x14ac:dyDescent="0.3">
      <c r="A2655" t="s">
        <v>12641</v>
      </c>
      <c r="B2655" s="2" t="s">
        <v>15</v>
      </c>
      <c r="C2655" s="3">
        <v>41624</v>
      </c>
      <c r="D2655" t="s">
        <v>193</v>
      </c>
      <c r="E2655" t="s">
        <v>12642</v>
      </c>
      <c r="F2655" t="s">
        <v>12643</v>
      </c>
      <c r="G2655" t="s">
        <v>12644</v>
      </c>
      <c r="H2655" s="2" t="s">
        <v>19</v>
      </c>
      <c r="I2655" s="2" t="s">
        <v>20</v>
      </c>
      <c r="J2655" s="1" t="s">
        <v>12645</v>
      </c>
      <c r="K2655" s="1">
        <f t="shared" si="185"/>
        <v>1</v>
      </c>
      <c r="L2655" s="1">
        <f t="shared" si="185"/>
        <v>0</v>
      </c>
      <c r="M2655" s="1">
        <f t="shared" si="185"/>
        <v>0</v>
      </c>
      <c r="N2655" s="1">
        <f t="shared" si="184"/>
        <v>0</v>
      </c>
      <c r="O2655" s="1">
        <f t="shared" si="186"/>
        <v>1</v>
      </c>
      <c r="P2655" s="1" t="s">
        <v>18346</v>
      </c>
      <c r="Q2655" s="1">
        <v>300</v>
      </c>
      <c r="R2655" s="1">
        <v>463</v>
      </c>
      <c r="S2655" s="9">
        <f t="shared" si="188"/>
        <v>300</v>
      </c>
      <c r="T2655" s="3">
        <v>44406</v>
      </c>
      <c r="U2655" s="8" t="s">
        <v>12646</v>
      </c>
      <c r="V2655" s="3">
        <v>44693</v>
      </c>
      <c r="W2655" s="8" t="s">
        <v>10716</v>
      </c>
      <c r="X2655" s="8">
        <v>8.1999999999999993</v>
      </c>
      <c r="Y2655" s="10">
        <f t="shared" si="187"/>
        <v>2460</v>
      </c>
      <c r="Z2655" s="10">
        <f>IFERROR(INDEX(EFs!B:B,MATCH(P2655,EFs!A:A,0))*Dataset!Y2655/1000,0)</f>
        <v>2.2346465856600002</v>
      </c>
      <c r="AA2655">
        <v>32.729993999999998</v>
      </c>
      <c r="AB2655">
        <v>-117.161661</v>
      </c>
      <c r="AC2655">
        <v>1</v>
      </c>
      <c r="AD2655" t="s">
        <v>18387</v>
      </c>
      <c r="AE2655">
        <v>2340</v>
      </c>
      <c r="AF2655" t="s">
        <v>18641</v>
      </c>
      <c r="AI2655" t="s">
        <v>18389</v>
      </c>
      <c r="AJ2655" t="s">
        <v>18390</v>
      </c>
      <c r="AK2655" t="s">
        <v>18391</v>
      </c>
      <c r="AL2655">
        <v>92101</v>
      </c>
      <c r="AM2655" t="s">
        <v>18392</v>
      </c>
      <c r="AN2655" t="s">
        <v>18393</v>
      </c>
    </row>
    <row r="2656" spans="1:40" ht="43.2" x14ac:dyDescent="0.3">
      <c r="A2656" t="s">
        <v>12647</v>
      </c>
      <c r="B2656" s="2" t="s">
        <v>15</v>
      </c>
      <c r="C2656" s="3">
        <v>41627</v>
      </c>
      <c r="D2656" t="s">
        <v>193</v>
      </c>
      <c r="E2656" t="s">
        <v>12648</v>
      </c>
      <c r="F2656" t="s">
        <v>12649</v>
      </c>
      <c r="G2656" t="s">
        <v>12650</v>
      </c>
      <c r="H2656" s="2" t="s">
        <v>403</v>
      </c>
      <c r="I2656" s="2" t="s">
        <v>155</v>
      </c>
      <c r="J2656" s="1" t="s">
        <v>12651</v>
      </c>
      <c r="K2656" s="1">
        <f t="shared" si="185"/>
        <v>0</v>
      </c>
      <c r="L2656" s="1">
        <f t="shared" si="185"/>
        <v>0</v>
      </c>
      <c r="M2656" s="1">
        <f t="shared" si="185"/>
        <v>0</v>
      </c>
      <c r="N2656" s="1">
        <f t="shared" si="184"/>
        <v>1</v>
      </c>
      <c r="O2656" s="1">
        <f t="shared" si="186"/>
        <v>1</v>
      </c>
      <c r="P2656" s="1" t="s">
        <v>18347</v>
      </c>
      <c r="Q2656" s="1">
        <v>60</v>
      </c>
      <c r="R2656" s="1">
        <v>1132</v>
      </c>
      <c r="S2656" s="9">
        <f t="shared" si="188"/>
        <v>60</v>
      </c>
      <c r="T2656" s="3">
        <v>44561</v>
      </c>
      <c r="U2656" s="8" t="s">
        <v>4573</v>
      </c>
      <c r="V2656" s="3">
        <v>44589</v>
      </c>
      <c r="W2656" s="8" t="s">
        <v>6283</v>
      </c>
      <c r="X2656" s="8">
        <v>27.5</v>
      </c>
      <c r="Y2656" s="10">
        <f t="shared" si="187"/>
        <v>1650</v>
      </c>
      <c r="Z2656" s="10">
        <f>IFERROR(INDEX(EFs!B:B,MATCH(P2656,EFs!A:A,0))*Dataset!Y2656/1000,0)</f>
        <v>1.3594349999999999</v>
      </c>
      <c r="AA2656">
        <v>33.254044</v>
      </c>
      <c r="AB2656">
        <v>-116.31611599999999</v>
      </c>
      <c r="AC2656">
        <v>1</v>
      </c>
      <c r="AD2656" t="s">
        <v>18387</v>
      </c>
      <c r="AE2656">
        <v>1820</v>
      </c>
      <c r="AF2656" t="s">
        <v>18839</v>
      </c>
      <c r="AI2656" t="s">
        <v>18468</v>
      </c>
      <c r="AJ2656" t="s">
        <v>18390</v>
      </c>
      <c r="AK2656" t="s">
        <v>18391</v>
      </c>
      <c r="AL2656">
        <v>92004</v>
      </c>
      <c r="AM2656" t="s">
        <v>18392</v>
      </c>
      <c r="AN2656" t="s">
        <v>18393</v>
      </c>
    </row>
    <row r="2657" spans="1:40" ht="43.2" x14ac:dyDescent="0.3">
      <c r="A2657" t="s">
        <v>12652</v>
      </c>
      <c r="B2657" s="2" t="s">
        <v>15</v>
      </c>
      <c r="C2657" s="3">
        <v>41654</v>
      </c>
      <c r="D2657" t="s">
        <v>193</v>
      </c>
      <c r="E2657" t="s">
        <v>12653</v>
      </c>
      <c r="F2657" t="s">
        <v>5644</v>
      </c>
      <c r="G2657" t="s">
        <v>12654</v>
      </c>
      <c r="H2657" s="2" t="s">
        <v>897</v>
      </c>
      <c r="I2657" s="2" t="s">
        <v>75</v>
      </c>
      <c r="J2657" s="1" t="s">
        <v>12655</v>
      </c>
      <c r="K2657" s="1">
        <f t="shared" si="185"/>
        <v>1</v>
      </c>
      <c r="L2657" s="1">
        <f t="shared" si="185"/>
        <v>0</v>
      </c>
      <c r="M2657" s="1">
        <f t="shared" si="185"/>
        <v>0</v>
      </c>
      <c r="N2657" s="1">
        <f t="shared" si="184"/>
        <v>0</v>
      </c>
      <c r="O2657" s="1">
        <f t="shared" si="186"/>
        <v>1</v>
      </c>
      <c r="P2657" s="1" t="s">
        <v>18346</v>
      </c>
      <c r="Q2657" s="1">
        <v>50</v>
      </c>
      <c r="R2657" s="1">
        <v>80</v>
      </c>
      <c r="S2657" s="9">
        <f t="shared" si="188"/>
        <v>50</v>
      </c>
      <c r="T2657" s="8"/>
      <c r="U2657" s="8"/>
      <c r="V2657" s="8"/>
      <c r="W2657" s="8"/>
      <c r="X2657" s="8"/>
      <c r="Y2657" s="10">
        <f t="shared" si="187"/>
        <v>0</v>
      </c>
      <c r="Z2657" s="10">
        <f>IFERROR(INDEX(EFs!B:B,MATCH(P2657,EFs!A:A,0))*Dataset!Y2657/1000,0)</f>
        <v>0</v>
      </c>
      <c r="AA2657">
        <v>32.981202000000003</v>
      </c>
      <c r="AB2657">
        <v>-117.247764</v>
      </c>
      <c r="AC2657">
        <v>1</v>
      </c>
      <c r="AD2657" t="s">
        <v>18394</v>
      </c>
      <c r="AE2657">
        <v>2600</v>
      </c>
      <c r="AF2657" t="s">
        <v>19455</v>
      </c>
      <c r="AG2657" t="s">
        <v>18510</v>
      </c>
      <c r="AH2657">
        <v>200</v>
      </c>
      <c r="AI2657" t="s">
        <v>18534</v>
      </c>
      <c r="AJ2657" t="s">
        <v>18390</v>
      </c>
      <c r="AK2657" t="s">
        <v>18391</v>
      </c>
      <c r="AL2657">
        <v>92014</v>
      </c>
      <c r="AM2657" t="s">
        <v>18392</v>
      </c>
      <c r="AN2657" t="s">
        <v>18397</v>
      </c>
    </row>
    <row r="2658" spans="1:40" ht="57.6" x14ac:dyDescent="0.3">
      <c r="A2658" t="s">
        <v>12656</v>
      </c>
      <c r="B2658" s="2" t="s">
        <v>15</v>
      </c>
      <c r="C2658" s="3">
        <v>41662</v>
      </c>
      <c r="D2658" t="s">
        <v>193</v>
      </c>
      <c r="E2658" t="s">
        <v>12657</v>
      </c>
      <c r="F2658" t="s">
        <v>559</v>
      </c>
      <c r="G2658" t="s">
        <v>12658</v>
      </c>
      <c r="H2658" s="2" t="s">
        <v>173</v>
      </c>
      <c r="I2658" s="2" t="s">
        <v>174</v>
      </c>
      <c r="J2658" s="1" t="s">
        <v>12659</v>
      </c>
      <c r="K2658" s="1">
        <f t="shared" si="185"/>
        <v>1</v>
      </c>
      <c r="L2658" s="1">
        <f t="shared" si="185"/>
        <v>0</v>
      </c>
      <c r="M2658" s="1">
        <f t="shared" si="185"/>
        <v>0</v>
      </c>
      <c r="N2658" s="1">
        <f t="shared" si="184"/>
        <v>0</v>
      </c>
      <c r="O2658" s="1">
        <f t="shared" si="186"/>
        <v>1</v>
      </c>
      <c r="P2658" s="1" t="s">
        <v>18346</v>
      </c>
      <c r="Q2658" s="1">
        <v>40</v>
      </c>
      <c r="R2658" s="1">
        <v>80</v>
      </c>
      <c r="S2658" s="9">
        <f t="shared" si="188"/>
        <v>40</v>
      </c>
      <c r="T2658" s="3">
        <v>44575</v>
      </c>
      <c r="U2658" s="8" t="s">
        <v>12660</v>
      </c>
      <c r="V2658" s="3">
        <v>44575</v>
      </c>
      <c r="W2658" s="8" t="s">
        <v>1484</v>
      </c>
      <c r="X2658" s="8">
        <v>6</v>
      </c>
      <c r="Y2658" s="10">
        <f t="shared" si="187"/>
        <v>240</v>
      </c>
      <c r="Z2658" s="10">
        <f>IFERROR(INDEX(EFs!B:B,MATCH(P2658,EFs!A:A,0))*Dataset!Y2658/1000,0)</f>
        <v>0.21801430104</v>
      </c>
      <c r="AA2658">
        <v>32.695300000000003</v>
      </c>
      <c r="AB2658">
        <v>-117.090512</v>
      </c>
      <c r="AC2658">
        <v>1</v>
      </c>
      <c r="AD2658" t="s">
        <v>18387</v>
      </c>
      <c r="AE2658">
        <v>1098</v>
      </c>
      <c r="AF2658" t="s">
        <v>19456</v>
      </c>
      <c r="AI2658" t="s">
        <v>18389</v>
      </c>
      <c r="AJ2658" t="s">
        <v>18390</v>
      </c>
      <c r="AK2658" t="s">
        <v>18391</v>
      </c>
      <c r="AL2658">
        <v>92113</v>
      </c>
      <c r="AM2658" t="s">
        <v>18392</v>
      </c>
      <c r="AN2658" t="s">
        <v>18393</v>
      </c>
    </row>
    <row r="2659" spans="1:40" ht="43.2" x14ac:dyDescent="0.3">
      <c r="A2659" t="s">
        <v>12661</v>
      </c>
      <c r="B2659" s="2" t="s">
        <v>15</v>
      </c>
      <c r="C2659" s="3">
        <v>41681</v>
      </c>
      <c r="D2659" t="s">
        <v>193</v>
      </c>
      <c r="E2659" t="s">
        <v>8784</v>
      </c>
      <c r="F2659" t="s">
        <v>12662</v>
      </c>
      <c r="G2659" t="s">
        <v>12663</v>
      </c>
      <c r="H2659" s="2" t="s">
        <v>298</v>
      </c>
      <c r="I2659" s="2" t="s">
        <v>84</v>
      </c>
      <c r="J2659" s="1" t="s">
        <v>12664</v>
      </c>
      <c r="K2659" s="1">
        <f t="shared" si="185"/>
        <v>1</v>
      </c>
      <c r="L2659" s="1">
        <f t="shared" si="185"/>
        <v>0</v>
      </c>
      <c r="M2659" s="1">
        <f t="shared" si="185"/>
        <v>0</v>
      </c>
      <c r="N2659" s="1">
        <f t="shared" si="184"/>
        <v>0</v>
      </c>
      <c r="O2659" s="1">
        <f t="shared" si="186"/>
        <v>1</v>
      </c>
      <c r="P2659" s="1" t="s">
        <v>18346</v>
      </c>
      <c r="Q2659" s="1">
        <v>600</v>
      </c>
      <c r="R2659" s="1">
        <v>904</v>
      </c>
      <c r="S2659" s="9">
        <f t="shared" si="188"/>
        <v>600</v>
      </c>
      <c r="T2659" s="3">
        <v>44539</v>
      </c>
      <c r="U2659" s="8" t="s">
        <v>12665</v>
      </c>
      <c r="V2659" s="3">
        <v>44539</v>
      </c>
      <c r="W2659" s="8" t="s">
        <v>7603</v>
      </c>
      <c r="X2659" s="8">
        <v>9.4</v>
      </c>
      <c r="Y2659" s="10">
        <f t="shared" si="187"/>
        <v>5640</v>
      </c>
      <c r="Z2659" s="10">
        <f>IFERROR(INDEX(EFs!B:B,MATCH(P2659,EFs!A:A,0))*Dataset!Y2659/1000,0)</f>
        <v>5.1233360744400001</v>
      </c>
      <c r="AA2659">
        <v>32.739705000000001</v>
      </c>
      <c r="AB2659">
        <v>-116.947774</v>
      </c>
      <c r="AC2659">
        <v>1</v>
      </c>
      <c r="AD2659" t="s">
        <v>18387</v>
      </c>
      <c r="AE2659">
        <v>11486</v>
      </c>
      <c r="AF2659" t="s">
        <v>18464</v>
      </c>
      <c r="AI2659" t="s">
        <v>18446</v>
      </c>
      <c r="AJ2659" t="s">
        <v>18390</v>
      </c>
      <c r="AK2659" t="s">
        <v>18391</v>
      </c>
      <c r="AL2659">
        <v>91978</v>
      </c>
      <c r="AM2659" t="s">
        <v>18392</v>
      </c>
      <c r="AN2659" t="s">
        <v>18393</v>
      </c>
    </row>
    <row r="2660" spans="1:40" ht="43.2" x14ac:dyDescent="0.3">
      <c r="A2660" t="s">
        <v>12666</v>
      </c>
      <c r="B2660" s="2" t="s">
        <v>15</v>
      </c>
      <c r="C2660" s="3">
        <v>41681</v>
      </c>
      <c r="D2660" t="s">
        <v>193</v>
      </c>
      <c r="E2660" t="s">
        <v>8904</v>
      </c>
      <c r="F2660" t="s">
        <v>8905</v>
      </c>
      <c r="G2660" t="s">
        <v>12667</v>
      </c>
      <c r="H2660" s="2" t="s">
        <v>781</v>
      </c>
      <c r="I2660" s="2" t="s">
        <v>782</v>
      </c>
      <c r="J2660" s="1" t="s">
        <v>12668</v>
      </c>
      <c r="K2660" s="1">
        <f t="shared" si="185"/>
        <v>1</v>
      </c>
      <c r="L2660" s="1">
        <f t="shared" si="185"/>
        <v>0</v>
      </c>
      <c r="M2660" s="1">
        <f t="shared" si="185"/>
        <v>0</v>
      </c>
      <c r="N2660" s="1">
        <f t="shared" si="184"/>
        <v>0</v>
      </c>
      <c r="O2660" s="1">
        <f t="shared" si="186"/>
        <v>1</v>
      </c>
      <c r="P2660" s="1" t="s">
        <v>18346</v>
      </c>
      <c r="Q2660" s="1">
        <v>600</v>
      </c>
      <c r="R2660" s="1">
        <v>900</v>
      </c>
      <c r="S2660" s="9">
        <f t="shared" si="188"/>
        <v>600</v>
      </c>
      <c r="T2660" s="3">
        <v>44546</v>
      </c>
      <c r="U2660" s="8" t="s">
        <v>12669</v>
      </c>
      <c r="V2660" s="3">
        <v>44546</v>
      </c>
      <c r="W2660" s="8" t="s">
        <v>12670</v>
      </c>
      <c r="X2660" s="8">
        <v>15.22</v>
      </c>
      <c r="Y2660" s="10">
        <f t="shared" si="187"/>
        <v>9132</v>
      </c>
      <c r="Z2660" s="10">
        <f>IFERROR(INDEX(EFs!B:B,MATCH(P2660,EFs!A:A,0))*Dataset!Y2660/1000,0)</f>
        <v>8.2954441545719995</v>
      </c>
      <c r="AA2660">
        <v>32.875979999999998</v>
      </c>
      <c r="AB2660">
        <v>-117.204958</v>
      </c>
      <c r="AC2660">
        <v>1</v>
      </c>
      <c r="AD2660" t="s">
        <v>18387</v>
      </c>
      <c r="AE2660">
        <v>4707</v>
      </c>
      <c r="AF2660" t="s">
        <v>18760</v>
      </c>
      <c r="AI2660" t="s">
        <v>18389</v>
      </c>
      <c r="AJ2660" t="s">
        <v>18390</v>
      </c>
      <c r="AK2660" t="s">
        <v>18391</v>
      </c>
      <c r="AL2660">
        <v>92121</v>
      </c>
      <c r="AM2660" t="s">
        <v>18392</v>
      </c>
      <c r="AN2660" t="s">
        <v>18393</v>
      </c>
    </row>
    <row r="2661" spans="1:40" ht="43.2" x14ac:dyDescent="0.3">
      <c r="A2661" t="s">
        <v>12671</v>
      </c>
      <c r="B2661" s="2" t="s">
        <v>15</v>
      </c>
      <c r="C2661" s="3">
        <v>41681</v>
      </c>
      <c r="D2661" t="s">
        <v>193</v>
      </c>
      <c r="E2661" t="s">
        <v>4993</v>
      </c>
      <c r="F2661" t="s">
        <v>2018</v>
      </c>
      <c r="G2661" t="s">
        <v>12672</v>
      </c>
      <c r="H2661" s="2" t="s">
        <v>1020</v>
      </c>
      <c r="I2661" s="2" t="s">
        <v>92</v>
      </c>
      <c r="J2661" s="1" t="s">
        <v>12673</v>
      </c>
      <c r="K2661" s="1">
        <f t="shared" si="185"/>
        <v>1</v>
      </c>
      <c r="L2661" s="1">
        <f t="shared" si="185"/>
        <v>0</v>
      </c>
      <c r="M2661" s="1">
        <f t="shared" si="185"/>
        <v>0</v>
      </c>
      <c r="N2661" s="1">
        <f t="shared" si="184"/>
        <v>0</v>
      </c>
      <c r="O2661" s="1">
        <f t="shared" si="186"/>
        <v>1</v>
      </c>
      <c r="P2661" s="1" t="s">
        <v>18346</v>
      </c>
      <c r="Q2661" s="1">
        <v>250</v>
      </c>
      <c r="R2661" s="1">
        <v>315</v>
      </c>
      <c r="S2661" s="9">
        <f t="shared" si="188"/>
        <v>250</v>
      </c>
      <c r="T2661" s="3">
        <v>44678</v>
      </c>
      <c r="U2661" s="8" t="s">
        <v>12547</v>
      </c>
      <c r="V2661" s="3">
        <v>44678</v>
      </c>
      <c r="W2661" s="8" t="s">
        <v>9853</v>
      </c>
      <c r="X2661" s="8">
        <v>0.9</v>
      </c>
      <c r="Y2661" s="10">
        <f t="shared" si="187"/>
        <v>225</v>
      </c>
      <c r="Z2661" s="10">
        <f>IFERROR(INDEX(EFs!B:B,MATCH(P2661,EFs!A:A,0))*Dataset!Y2661/1000,0)</f>
        <v>0.20438840722500001</v>
      </c>
      <c r="AA2661">
        <v>32.724102999999999</v>
      </c>
      <c r="AB2661">
        <v>-117.170912</v>
      </c>
      <c r="AC2661">
        <v>0.5</v>
      </c>
      <c r="AD2661" t="s">
        <v>18422</v>
      </c>
      <c r="AI2661" t="s">
        <v>18389</v>
      </c>
      <c r="AJ2661" t="s">
        <v>18390</v>
      </c>
      <c r="AK2661" t="s">
        <v>18391</v>
      </c>
      <c r="AL2661">
        <v>92101</v>
      </c>
      <c r="AM2661" t="s">
        <v>18392</v>
      </c>
      <c r="AN2661" t="s">
        <v>18397</v>
      </c>
    </row>
    <row r="2662" spans="1:40" ht="57.6" x14ac:dyDescent="0.3">
      <c r="A2662" t="s">
        <v>12674</v>
      </c>
      <c r="B2662" s="2" t="s">
        <v>15</v>
      </c>
      <c r="C2662" s="3">
        <v>41681</v>
      </c>
      <c r="D2662" t="s">
        <v>193</v>
      </c>
      <c r="E2662" t="s">
        <v>12675</v>
      </c>
      <c r="F2662" t="s">
        <v>12676</v>
      </c>
      <c r="G2662" t="s">
        <v>12677</v>
      </c>
      <c r="H2662" s="2" t="s">
        <v>847</v>
      </c>
      <c r="I2662" s="2" t="s">
        <v>218</v>
      </c>
      <c r="J2662" s="1" t="s">
        <v>12678</v>
      </c>
      <c r="K2662" s="1">
        <f t="shared" si="185"/>
        <v>0</v>
      </c>
      <c r="L2662" s="1">
        <f t="shared" si="185"/>
        <v>0</v>
      </c>
      <c r="M2662" s="1">
        <f t="shared" si="185"/>
        <v>1</v>
      </c>
      <c r="N2662" s="1">
        <f t="shared" si="184"/>
        <v>0</v>
      </c>
      <c r="O2662" s="1">
        <f t="shared" si="186"/>
        <v>1</v>
      </c>
      <c r="P2662" s="1" t="s">
        <v>18348</v>
      </c>
      <c r="Q2662" s="1">
        <v>60</v>
      </c>
      <c r="R2662" s="1">
        <v>105</v>
      </c>
      <c r="S2662" s="9">
        <f t="shared" si="188"/>
        <v>60</v>
      </c>
      <c r="T2662" s="3">
        <v>44567</v>
      </c>
      <c r="U2662" s="8" t="s">
        <v>12679</v>
      </c>
      <c r="V2662" s="3">
        <v>44567</v>
      </c>
      <c r="W2662" s="8" t="s">
        <v>12680</v>
      </c>
      <c r="X2662" s="8">
        <v>64.2</v>
      </c>
      <c r="Y2662" s="10">
        <f t="shared" si="187"/>
        <v>3852</v>
      </c>
      <c r="Z2662" s="10">
        <f>IFERROR(INDEX(EFs!B:B,MATCH(P2662,EFs!A:A,0))*Dataset!Y2662/1000,0)</f>
        <v>2.7975370295879998</v>
      </c>
      <c r="AA2662">
        <v>32.715420000000002</v>
      </c>
      <c r="AB2662">
        <v>-117.113422</v>
      </c>
      <c r="AC2662">
        <v>1</v>
      </c>
      <c r="AD2662" t="s">
        <v>18387</v>
      </c>
      <c r="AE2662">
        <v>823</v>
      </c>
      <c r="AF2662" t="s">
        <v>19457</v>
      </c>
      <c r="AI2662" t="s">
        <v>18389</v>
      </c>
      <c r="AJ2662" t="s">
        <v>18390</v>
      </c>
      <c r="AK2662" t="s">
        <v>18391</v>
      </c>
      <c r="AL2662">
        <v>92102</v>
      </c>
      <c r="AM2662" t="s">
        <v>18392</v>
      </c>
      <c r="AN2662" t="s">
        <v>18393</v>
      </c>
    </row>
    <row r="2663" spans="1:40" ht="43.2" x14ac:dyDescent="0.3">
      <c r="A2663" t="s">
        <v>12681</v>
      </c>
      <c r="B2663" s="2" t="s">
        <v>15</v>
      </c>
      <c r="C2663" s="3">
        <v>41681</v>
      </c>
      <c r="D2663" t="s">
        <v>193</v>
      </c>
      <c r="E2663" t="s">
        <v>6667</v>
      </c>
      <c r="F2663" t="s">
        <v>12682</v>
      </c>
      <c r="G2663" t="s">
        <v>6668</v>
      </c>
      <c r="H2663" s="2" t="s">
        <v>201</v>
      </c>
      <c r="I2663" s="2" t="s">
        <v>46</v>
      </c>
      <c r="J2663" s="1" t="s">
        <v>12683</v>
      </c>
      <c r="K2663" s="1">
        <f t="shared" si="185"/>
        <v>1</v>
      </c>
      <c r="L2663" s="1">
        <f t="shared" si="185"/>
        <v>0</v>
      </c>
      <c r="M2663" s="1">
        <f t="shared" si="185"/>
        <v>0</v>
      </c>
      <c r="N2663" s="1">
        <f t="shared" si="184"/>
        <v>0</v>
      </c>
      <c r="O2663" s="1">
        <f t="shared" si="186"/>
        <v>1</v>
      </c>
      <c r="P2663" s="1" t="s">
        <v>18346</v>
      </c>
      <c r="Q2663" s="1">
        <v>60</v>
      </c>
      <c r="R2663" s="1">
        <v>96</v>
      </c>
      <c r="S2663" s="9">
        <f t="shared" si="188"/>
        <v>60</v>
      </c>
      <c r="T2663" s="3">
        <v>44754</v>
      </c>
      <c r="U2663" s="8" t="s">
        <v>12684</v>
      </c>
      <c r="V2663" s="3">
        <v>44754</v>
      </c>
      <c r="W2663" s="8" t="s">
        <v>12685</v>
      </c>
      <c r="X2663" s="8">
        <v>5.4</v>
      </c>
      <c r="Y2663" s="10">
        <f t="shared" si="187"/>
        <v>324</v>
      </c>
      <c r="Z2663" s="10">
        <f>IFERROR(INDEX(EFs!B:B,MATCH(P2663,EFs!A:A,0))*Dataset!Y2663/1000,0)</f>
        <v>0.29431930640400006</v>
      </c>
      <c r="AA2663">
        <v>32.837983000000001</v>
      </c>
      <c r="AB2663">
        <v>-117.28054</v>
      </c>
      <c r="AC2663">
        <v>1</v>
      </c>
      <c r="AD2663" t="s">
        <v>18387</v>
      </c>
      <c r="AE2663">
        <v>7450</v>
      </c>
      <c r="AF2663" t="s">
        <v>19074</v>
      </c>
      <c r="AI2663" t="s">
        <v>18428</v>
      </c>
      <c r="AJ2663" t="s">
        <v>18390</v>
      </c>
      <c r="AK2663" t="s">
        <v>18391</v>
      </c>
      <c r="AL2663">
        <v>92037</v>
      </c>
      <c r="AM2663" t="s">
        <v>18392</v>
      </c>
      <c r="AN2663" t="s">
        <v>18393</v>
      </c>
    </row>
    <row r="2664" spans="1:40" ht="57.6" x14ac:dyDescent="0.3">
      <c r="A2664" t="s">
        <v>12686</v>
      </c>
      <c r="B2664" s="2" t="s">
        <v>15</v>
      </c>
      <c r="C2664" s="3">
        <v>41682</v>
      </c>
      <c r="D2664" t="s">
        <v>193</v>
      </c>
      <c r="E2664" t="s">
        <v>2822</v>
      </c>
      <c r="G2664" t="s">
        <v>2823</v>
      </c>
      <c r="H2664" s="2" t="s">
        <v>2824</v>
      </c>
      <c r="I2664" s="2" t="s">
        <v>46</v>
      </c>
      <c r="J2664" s="1" t="s">
        <v>12687</v>
      </c>
      <c r="K2664" s="1">
        <f t="shared" si="185"/>
        <v>1</v>
      </c>
      <c r="L2664" s="1">
        <f t="shared" si="185"/>
        <v>0</v>
      </c>
      <c r="M2664" s="1">
        <f t="shared" si="185"/>
        <v>0</v>
      </c>
      <c r="N2664" s="1">
        <f t="shared" si="184"/>
        <v>0</v>
      </c>
      <c r="O2664" s="1">
        <f t="shared" si="186"/>
        <v>1</v>
      </c>
      <c r="P2664" s="1" t="s">
        <v>18346</v>
      </c>
      <c r="Q2664" s="1">
        <v>500</v>
      </c>
      <c r="R2664" s="1">
        <v>762</v>
      </c>
      <c r="S2664" s="9">
        <f t="shared" si="188"/>
        <v>500</v>
      </c>
      <c r="T2664" s="3">
        <v>44749</v>
      </c>
      <c r="U2664" s="8" t="s">
        <v>12688</v>
      </c>
      <c r="V2664" s="3">
        <v>44749</v>
      </c>
      <c r="W2664" s="8" t="s">
        <v>12689</v>
      </c>
      <c r="X2664" s="8">
        <v>1.5</v>
      </c>
      <c r="Y2664" s="10">
        <f t="shared" si="187"/>
        <v>750</v>
      </c>
      <c r="Z2664" s="10">
        <f>IFERROR(INDEX(EFs!B:B,MATCH(P2664,EFs!A:A,0))*Dataset!Y2664/1000,0)</f>
        <v>0.68129469074999993</v>
      </c>
      <c r="AA2664">
        <v>32.724037000000003</v>
      </c>
      <c r="AB2664">
        <v>-117.247873</v>
      </c>
      <c r="AC2664">
        <v>0.7</v>
      </c>
      <c r="AD2664" t="s">
        <v>18408</v>
      </c>
      <c r="AF2664" t="s">
        <v>18732</v>
      </c>
      <c r="AI2664" t="s">
        <v>18389</v>
      </c>
      <c r="AJ2664" t="s">
        <v>18390</v>
      </c>
      <c r="AK2664" t="s">
        <v>18391</v>
      </c>
      <c r="AL2664">
        <v>92107</v>
      </c>
      <c r="AM2664" t="s">
        <v>18392</v>
      </c>
      <c r="AN2664" t="s">
        <v>18397</v>
      </c>
    </row>
    <row r="2665" spans="1:40" ht="43.2" x14ac:dyDescent="0.3">
      <c r="A2665" t="s">
        <v>12690</v>
      </c>
      <c r="B2665" s="2" t="s">
        <v>15</v>
      </c>
      <c r="C2665" s="3">
        <v>41682</v>
      </c>
      <c r="D2665" t="s">
        <v>193</v>
      </c>
      <c r="E2665" t="s">
        <v>11889</v>
      </c>
      <c r="F2665" t="s">
        <v>12691</v>
      </c>
      <c r="G2665" t="s">
        <v>12692</v>
      </c>
      <c r="H2665" s="2" t="s">
        <v>19</v>
      </c>
      <c r="I2665" s="2" t="s">
        <v>20</v>
      </c>
      <c r="J2665" s="1" t="s">
        <v>12693</v>
      </c>
      <c r="K2665" s="1">
        <f t="shared" si="185"/>
        <v>1</v>
      </c>
      <c r="L2665" s="1">
        <f t="shared" si="185"/>
        <v>0</v>
      </c>
      <c r="M2665" s="1">
        <f t="shared" si="185"/>
        <v>0</v>
      </c>
      <c r="N2665" s="1">
        <f t="shared" si="184"/>
        <v>0</v>
      </c>
      <c r="O2665" s="1">
        <f t="shared" si="186"/>
        <v>1</v>
      </c>
      <c r="P2665" s="1" t="s">
        <v>18346</v>
      </c>
      <c r="Q2665" s="1">
        <v>135</v>
      </c>
      <c r="R2665" s="1">
        <v>220</v>
      </c>
      <c r="S2665" s="9">
        <f t="shared" si="188"/>
        <v>135</v>
      </c>
      <c r="T2665" s="8"/>
      <c r="U2665" s="8"/>
      <c r="V2665" s="8"/>
      <c r="W2665" s="8"/>
      <c r="X2665" s="8"/>
      <c r="Y2665" s="10">
        <f t="shared" si="187"/>
        <v>0</v>
      </c>
      <c r="Z2665" s="10">
        <f>IFERROR(INDEX(EFs!B:B,MATCH(P2665,EFs!A:A,0))*Dataset!Y2665/1000,0)</f>
        <v>0</v>
      </c>
      <c r="AA2665">
        <v>32.707908000000003</v>
      </c>
      <c r="AB2665">
        <v>-117.15235</v>
      </c>
      <c r="AC2665">
        <v>0.7</v>
      </c>
      <c r="AD2665" t="s">
        <v>18429</v>
      </c>
      <c r="AE2665">
        <v>100</v>
      </c>
      <c r="AF2665" t="s">
        <v>18802</v>
      </c>
      <c r="AI2665" t="s">
        <v>18389</v>
      </c>
      <c r="AJ2665" t="s">
        <v>18390</v>
      </c>
      <c r="AK2665" t="s">
        <v>18391</v>
      </c>
      <c r="AL2665">
        <v>92101</v>
      </c>
      <c r="AM2665" t="s">
        <v>18392</v>
      </c>
      <c r="AN2665" t="s">
        <v>18393</v>
      </c>
    </row>
    <row r="2666" spans="1:40" ht="43.2" x14ac:dyDescent="0.3">
      <c r="A2666" t="s">
        <v>12694</v>
      </c>
      <c r="B2666" s="2" t="s">
        <v>15</v>
      </c>
      <c r="C2666" s="3">
        <v>41682</v>
      </c>
      <c r="D2666" t="s">
        <v>193</v>
      </c>
      <c r="E2666" t="s">
        <v>12695</v>
      </c>
      <c r="F2666" t="s">
        <v>2018</v>
      </c>
      <c r="G2666" t="s">
        <v>12696</v>
      </c>
      <c r="H2666" s="2" t="s">
        <v>91</v>
      </c>
      <c r="I2666" s="2" t="s">
        <v>92</v>
      </c>
      <c r="J2666" s="1" t="s">
        <v>12697</v>
      </c>
      <c r="K2666" s="1">
        <f t="shared" si="185"/>
        <v>1</v>
      </c>
      <c r="L2666" s="1">
        <f t="shared" si="185"/>
        <v>0</v>
      </c>
      <c r="M2666" s="1">
        <f t="shared" si="185"/>
        <v>0</v>
      </c>
      <c r="N2666" s="1">
        <f t="shared" si="184"/>
        <v>0</v>
      </c>
      <c r="O2666" s="1">
        <f t="shared" si="186"/>
        <v>1</v>
      </c>
      <c r="P2666" s="1" t="s">
        <v>18346</v>
      </c>
      <c r="Q2666" s="1">
        <v>100</v>
      </c>
      <c r="R2666" s="1">
        <v>158</v>
      </c>
      <c r="S2666" s="9">
        <f t="shared" si="188"/>
        <v>100</v>
      </c>
      <c r="T2666" s="3">
        <v>44440</v>
      </c>
      <c r="U2666" s="8" t="s">
        <v>12698</v>
      </c>
      <c r="V2666" s="3">
        <v>44714</v>
      </c>
      <c r="W2666" s="8" t="s">
        <v>12699</v>
      </c>
      <c r="X2666" s="8">
        <v>63.3</v>
      </c>
      <c r="Y2666" s="10">
        <f t="shared" si="187"/>
        <v>6330</v>
      </c>
      <c r="Z2666" s="10">
        <f>IFERROR(INDEX(EFs!B:B,MATCH(P2666,EFs!A:A,0))*Dataset!Y2666/1000,0)</f>
        <v>5.7501271899299997</v>
      </c>
      <c r="AA2666">
        <v>32.724102999999999</v>
      </c>
      <c r="AB2666">
        <v>-117.170912</v>
      </c>
      <c r="AC2666">
        <v>0.5</v>
      </c>
      <c r="AD2666" t="s">
        <v>18422</v>
      </c>
      <c r="AI2666" t="s">
        <v>18389</v>
      </c>
      <c r="AJ2666" t="s">
        <v>18390</v>
      </c>
      <c r="AK2666" t="s">
        <v>18391</v>
      </c>
      <c r="AL2666">
        <v>92101</v>
      </c>
      <c r="AM2666" t="s">
        <v>18392</v>
      </c>
      <c r="AN2666" t="s">
        <v>18397</v>
      </c>
    </row>
    <row r="2667" spans="1:40" ht="43.2" x14ac:dyDescent="0.3">
      <c r="A2667" t="s">
        <v>12700</v>
      </c>
      <c r="B2667" s="2" t="s">
        <v>15</v>
      </c>
      <c r="C2667" s="3">
        <v>41683</v>
      </c>
      <c r="D2667" t="s">
        <v>193</v>
      </c>
      <c r="E2667" t="s">
        <v>42</v>
      </c>
      <c r="F2667" t="s">
        <v>43</v>
      </c>
      <c r="G2667" t="s">
        <v>44</v>
      </c>
      <c r="H2667" s="2" t="s">
        <v>45</v>
      </c>
      <c r="I2667" s="2" t="s">
        <v>46</v>
      </c>
      <c r="J2667" s="1" t="s">
        <v>12701</v>
      </c>
      <c r="K2667" s="1">
        <f t="shared" si="185"/>
        <v>1</v>
      </c>
      <c r="L2667" s="1">
        <f t="shared" si="185"/>
        <v>0</v>
      </c>
      <c r="M2667" s="1">
        <f t="shared" si="185"/>
        <v>0</v>
      </c>
      <c r="N2667" s="1">
        <f t="shared" si="184"/>
        <v>0</v>
      </c>
      <c r="O2667" s="1">
        <f t="shared" si="186"/>
        <v>1</v>
      </c>
      <c r="P2667" s="1" t="s">
        <v>18346</v>
      </c>
      <c r="Q2667" s="1">
        <v>150</v>
      </c>
      <c r="R2667" s="1">
        <v>237</v>
      </c>
      <c r="S2667" s="9">
        <f t="shared" si="188"/>
        <v>150</v>
      </c>
      <c r="T2667" s="8"/>
      <c r="U2667" s="8"/>
      <c r="V2667" s="8"/>
      <c r="W2667" s="8"/>
      <c r="X2667" s="8"/>
      <c r="Y2667" s="10">
        <f t="shared" si="187"/>
        <v>0</v>
      </c>
      <c r="Z2667" s="10">
        <f>IFERROR(INDEX(EFs!B:B,MATCH(P2667,EFs!A:A,0))*Dataset!Y2667/1000,0)</f>
        <v>0</v>
      </c>
      <c r="AA2667">
        <v>32.761102000000001</v>
      </c>
      <c r="AB2667">
        <v>-117.22194399999999</v>
      </c>
      <c r="AC2667">
        <v>1</v>
      </c>
      <c r="AD2667" t="s">
        <v>18394</v>
      </c>
      <c r="AE2667">
        <v>500</v>
      </c>
      <c r="AF2667" t="s">
        <v>18399</v>
      </c>
      <c r="AI2667" t="s">
        <v>18389</v>
      </c>
      <c r="AJ2667" t="s">
        <v>18390</v>
      </c>
      <c r="AK2667" t="s">
        <v>18391</v>
      </c>
      <c r="AL2667">
        <v>92109</v>
      </c>
      <c r="AM2667" t="s">
        <v>18392</v>
      </c>
      <c r="AN2667" t="s">
        <v>18397</v>
      </c>
    </row>
    <row r="2668" spans="1:40" ht="43.2" x14ac:dyDescent="0.3">
      <c r="A2668" t="s">
        <v>12702</v>
      </c>
      <c r="B2668" s="2" t="s">
        <v>15</v>
      </c>
      <c r="C2668" s="3">
        <v>41683</v>
      </c>
      <c r="D2668" t="s">
        <v>193</v>
      </c>
      <c r="E2668" t="s">
        <v>12703</v>
      </c>
      <c r="F2668" t="s">
        <v>2352</v>
      </c>
      <c r="G2668" t="s">
        <v>12704</v>
      </c>
      <c r="H2668" s="2" t="s">
        <v>334</v>
      </c>
      <c r="I2668" s="2" t="s">
        <v>107</v>
      </c>
      <c r="J2668" s="1" t="s">
        <v>12705</v>
      </c>
      <c r="K2668" s="1">
        <f t="shared" si="185"/>
        <v>1</v>
      </c>
      <c r="L2668" s="1">
        <f t="shared" si="185"/>
        <v>0</v>
      </c>
      <c r="M2668" s="1">
        <f t="shared" si="185"/>
        <v>0</v>
      </c>
      <c r="N2668" s="1">
        <f t="shared" si="184"/>
        <v>0</v>
      </c>
      <c r="O2668" s="1">
        <f t="shared" si="186"/>
        <v>1</v>
      </c>
      <c r="P2668" s="1" t="s">
        <v>18346</v>
      </c>
      <c r="Q2668" s="1" t="s">
        <v>18355</v>
      </c>
      <c r="R2668" s="1">
        <v>779</v>
      </c>
      <c r="S2668" s="9">
        <f t="shared" si="188"/>
        <v>580.90030000000002</v>
      </c>
      <c r="T2668" s="3">
        <v>44562</v>
      </c>
      <c r="U2668" s="8" t="s">
        <v>6570</v>
      </c>
      <c r="V2668" s="3">
        <v>44562</v>
      </c>
      <c r="W2668" s="8" t="s">
        <v>12706</v>
      </c>
      <c r="X2668" s="8">
        <v>3.5</v>
      </c>
      <c r="Y2668" s="10">
        <f t="shared" si="187"/>
        <v>2033.1510499999999</v>
      </c>
      <c r="Z2668" s="10">
        <f>IFERROR(INDEX(EFs!B:B,MATCH(P2668,EFs!A:A,0))*Dataset!Y2668/1000,0)</f>
        <v>1.8469000211437172</v>
      </c>
      <c r="AA2668">
        <v>32.769447</v>
      </c>
      <c r="AB2668">
        <v>-117.058548</v>
      </c>
      <c r="AC2668">
        <v>1</v>
      </c>
      <c r="AD2668" t="s">
        <v>18394</v>
      </c>
      <c r="AE2668">
        <v>4998</v>
      </c>
      <c r="AF2668" t="s">
        <v>19458</v>
      </c>
      <c r="AI2668" t="s">
        <v>18389</v>
      </c>
      <c r="AJ2668" t="s">
        <v>18390</v>
      </c>
      <c r="AK2668" t="s">
        <v>18391</v>
      </c>
      <c r="AL2668">
        <v>92115</v>
      </c>
      <c r="AM2668" t="s">
        <v>18392</v>
      </c>
      <c r="AN2668" t="s">
        <v>18397</v>
      </c>
    </row>
    <row r="2669" spans="1:40" ht="43.2" x14ac:dyDescent="0.3">
      <c r="A2669" t="s">
        <v>12707</v>
      </c>
      <c r="B2669" s="2" t="s">
        <v>15</v>
      </c>
      <c r="C2669" s="3">
        <v>41684</v>
      </c>
      <c r="D2669" t="s">
        <v>25</v>
      </c>
      <c r="E2669" t="s">
        <v>5692</v>
      </c>
      <c r="G2669" t="s">
        <v>5693</v>
      </c>
      <c r="H2669" s="2" t="s">
        <v>351</v>
      </c>
      <c r="I2669" s="2" t="s">
        <v>92</v>
      </c>
      <c r="J2669" s="1" t="s">
        <v>12708</v>
      </c>
      <c r="K2669" s="1">
        <f t="shared" si="185"/>
        <v>1</v>
      </c>
      <c r="L2669" s="1">
        <f t="shared" si="185"/>
        <v>0</v>
      </c>
      <c r="M2669" s="1">
        <f t="shared" si="185"/>
        <v>0</v>
      </c>
      <c r="N2669" s="1">
        <f t="shared" si="184"/>
        <v>0</v>
      </c>
      <c r="O2669" s="1">
        <f t="shared" si="186"/>
        <v>1</v>
      </c>
      <c r="P2669" s="1" t="s">
        <v>18346</v>
      </c>
      <c r="Q2669" s="1" t="s">
        <v>18355</v>
      </c>
      <c r="R2669" s="1">
        <v>170</v>
      </c>
      <c r="S2669" s="9">
        <f t="shared" si="188"/>
        <v>126.76900000000001</v>
      </c>
      <c r="T2669" s="3">
        <v>44356</v>
      </c>
      <c r="U2669" s="8" t="s">
        <v>12709</v>
      </c>
      <c r="V2669" s="3">
        <v>44763</v>
      </c>
      <c r="W2669" s="8" t="s">
        <v>12710</v>
      </c>
      <c r="X2669" s="8">
        <v>19.28</v>
      </c>
      <c r="Y2669" s="10">
        <f t="shared" si="187"/>
        <v>2444.1063200000003</v>
      </c>
      <c r="Z2669" s="10">
        <f>IFERROR(INDEX(EFs!B:B,MATCH(P2669,EFs!A:A,0))*Dataset!Y2669/1000,0)</f>
        <v>2.2202088792593608</v>
      </c>
      <c r="AA2669">
        <v>32.678525</v>
      </c>
      <c r="AB2669">
        <v>-117.175668</v>
      </c>
      <c r="AC2669">
        <v>1</v>
      </c>
      <c r="AD2669" t="s">
        <v>18387</v>
      </c>
      <c r="AE2669">
        <v>1710</v>
      </c>
      <c r="AF2669" t="s">
        <v>18457</v>
      </c>
      <c r="AI2669" t="s">
        <v>18458</v>
      </c>
      <c r="AJ2669" t="s">
        <v>18390</v>
      </c>
      <c r="AK2669" t="s">
        <v>18391</v>
      </c>
      <c r="AL2669">
        <v>92118</v>
      </c>
      <c r="AM2669" t="s">
        <v>18392</v>
      </c>
      <c r="AN2669" t="s">
        <v>18393</v>
      </c>
    </row>
    <row r="2670" spans="1:40" ht="43.2" x14ac:dyDescent="0.3">
      <c r="A2670" t="s">
        <v>12711</v>
      </c>
      <c r="B2670" s="2" t="s">
        <v>15</v>
      </c>
      <c r="C2670" s="3">
        <v>41684</v>
      </c>
      <c r="D2670" t="s">
        <v>25</v>
      </c>
      <c r="E2670" t="s">
        <v>5692</v>
      </c>
      <c r="G2670" t="s">
        <v>5693</v>
      </c>
      <c r="H2670" s="2" t="s">
        <v>351</v>
      </c>
      <c r="I2670" s="2" t="s">
        <v>92</v>
      </c>
      <c r="J2670" s="1" t="s">
        <v>12712</v>
      </c>
      <c r="K2670" s="1">
        <f t="shared" si="185"/>
        <v>1</v>
      </c>
      <c r="L2670" s="1">
        <f t="shared" si="185"/>
        <v>0</v>
      </c>
      <c r="M2670" s="1">
        <f t="shared" si="185"/>
        <v>0</v>
      </c>
      <c r="N2670" s="1">
        <f t="shared" si="184"/>
        <v>0</v>
      </c>
      <c r="O2670" s="1">
        <f t="shared" si="186"/>
        <v>1</v>
      </c>
      <c r="P2670" s="1" t="s">
        <v>18346</v>
      </c>
      <c r="Q2670" s="1" t="s">
        <v>18355</v>
      </c>
      <c r="R2670" s="1">
        <v>170</v>
      </c>
      <c r="S2670" s="9">
        <f t="shared" si="188"/>
        <v>126.76900000000001</v>
      </c>
      <c r="T2670" s="3">
        <v>44356</v>
      </c>
      <c r="U2670" s="8" t="s">
        <v>12713</v>
      </c>
      <c r="V2670" s="3">
        <v>44763</v>
      </c>
      <c r="W2670" s="8" t="s">
        <v>12714</v>
      </c>
      <c r="X2670" s="8">
        <v>19.43</v>
      </c>
      <c r="Y2670" s="10">
        <f t="shared" si="187"/>
        <v>2463.12167</v>
      </c>
      <c r="Z2670" s="10">
        <f>IFERROR(INDEX(EFs!B:B,MATCH(P2670,EFs!A:A,0))*Dataset!Y2670/1000,0)</f>
        <v>2.2374822885896983</v>
      </c>
      <c r="AA2670">
        <v>32.678525</v>
      </c>
      <c r="AB2670">
        <v>-117.175668</v>
      </c>
      <c r="AC2670">
        <v>1</v>
      </c>
      <c r="AD2670" t="s">
        <v>18387</v>
      </c>
      <c r="AE2670">
        <v>1710</v>
      </c>
      <c r="AF2670" t="s">
        <v>18457</v>
      </c>
      <c r="AI2670" t="s">
        <v>18458</v>
      </c>
      <c r="AJ2670" t="s">
        <v>18390</v>
      </c>
      <c r="AK2670" t="s">
        <v>18391</v>
      </c>
      <c r="AL2670">
        <v>92118</v>
      </c>
      <c r="AM2670" t="s">
        <v>18392</v>
      </c>
      <c r="AN2670" t="s">
        <v>18393</v>
      </c>
    </row>
    <row r="2671" spans="1:40" ht="43.2" x14ac:dyDescent="0.3">
      <c r="A2671" t="s">
        <v>12715</v>
      </c>
      <c r="B2671" s="2" t="s">
        <v>15</v>
      </c>
      <c r="C2671" s="3">
        <v>41688</v>
      </c>
      <c r="D2671" t="s">
        <v>193</v>
      </c>
      <c r="E2671" t="s">
        <v>12716</v>
      </c>
      <c r="F2671" t="s">
        <v>12717</v>
      </c>
      <c r="G2671" t="s">
        <v>12718</v>
      </c>
      <c r="H2671" s="2" t="s">
        <v>465</v>
      </c>
      <c r="I2671" s="2" t="s">
        <v>98</v>
      </c>
      <c r="J2671" s="1" t="s">
        <v>12719</v>
      </c>
      <c r="K2671" s="1">
        <f t="shared" si="185"/>
        <v>1</v>
      </c>
      <c r="L2671" s="1">
        <f t="shared" si="185"/>
        <v>0</v>
      </c>
      <c r="M2671" s="1">
        <f t="shared" si="185"/>
        <v>0</v>
      </c>
      <c r="N2671" s="1">
        <f t="shared" si="184"/>
        <v>0</v>
      </c>
      <c r="O2671" s="1">
        <f t="shared" si="186"/>
        <v>1</v>
      </c>
      <c r="P2671" s="1" t="s">
        <v>18346</v>
      </c>
      <c r="Q2671" s="1">
        <v>300</v>
      </c>
      <c r="R2671" s="1">
        <v>463</v>
      </c>
      <c r="S2671" s="9">
        <f t="shared" si="188"/>
        <v>300</v>
      </c>
      <c r="T2671" s="3">
        <v>44657</v>
      </c>
      <c r="U2671" s="8" t="s">
        <v>12720</v>
      </c>
      <c r="V2671" s="3">
        <v>44657</v>
      </c>
      <c r="W2671" s="8" t="s">
        <v>12721</v>
      </c>
      <c r="X2671" s="8">
        <v>2.6</v>
      </c>
      <c r="Y2671" s="10">
        <f t="shared" si="187"/>
        <v>780</v>
      </c>
      <c r="Z2671" s="10">
        <f>IFERROR(INDEX(EFs!B:B,MATCH(P2671,EFs!A:A,0))*Dataset!Y2671/1000,0)</f>
        <v>0.70854647838000007</v>
      </c>
      <c r="AA2671">
        <v>33.194012000000001</v>
      </c>
      <c r="AB2671">
        <v>-117.38166099999999</v>
      </c>
      <c r="AC2671">
        <v>1</v>
      </c>
      <c r="AD2671" t="s">
        <v>18387</v>
      </c>
      <c r="AE2671">
        <v>110</v>
      </c>
      <c r="AF2671" t="s">
        <v>19166</v>
      </c>
      <c r="AI2671" t="s">
        <v>18410</v>
      </c>
      <c r="AJ2671" t="s">
        <v>18390</v>
      </c>
      <c r="AK2671" t="s">
        <v>18391</v>
      </c>
      <c r="AL2671">
        <v>92054</v>
      </c>
      <c r="AM2671" t="s">
        <v>18392</v>
      </c>
      <c r="AN2671" t="s">
        <v>18393</v>
      </c>
    </row>
    <row r="2672" spans="1:40" ht="43.2" x14ac:dyDescent="0.3">
      <c r="A2672" t="s">
        <v>12722</v>
      </c>
      <c r="B2672" s="2" t="s">
        <v>15</v>
      </c>
      <c r="C2672" s="3">
        <v>41688</v>
      </c>
      <c r="D2672" t="s">
        <v>193</v>
      </c>
      <c r="E2672" t="s">
        <v>12723</v>
      </c>
      <c r="F2672" t="s">
        <v>12724</v>
      </c>
      <c r="G2672" t="s">
        <v>12725</v>
      </c>
      <c r="H2672" s="2" t="s">
        <v>275</v>
      </c>
      <c r="I2672" s="2" t="s">
        <v>139</v>
      </c>
      <c r="J2672" s="1" t="s">
        <v>12726</v>
      </c>
      <c r="K2672" s="1">
        <f t="shared" si="185"/>
        <v>1</v>
      </c>
      <c r="L2672" s="1">
        <f t="shared" si="185"/>
        <v>0</v>
      </c>
      <c r="M2672" s="1">
        <f t="shared" si="185"/>
        <v>0</v>
      </c>
      <c r="N2672" s="1">
        <f t="shared" si="184"/>
        <v>0</v>
      </c>
      <c r="O2672" s="1">
        <f t="shared" si="186"/>
        <v>1</v>
      </c>
      <c r="P2672" s="1" t="s">
        <v>18346</v>
      </c>
      <c r="Q2672" s="1">
        <v>2000</v>
      </c>
      <c r="R2672" s="1">
        <v>2923</v>
      </c>
      <c r="S2672" s="9">
        <f t="shared" si="188"/>
        <v>2000</v>
      </c>
      <c r="T2672" s="8"/>
      <c r="U2672" s="8"/>
      <c r="V2672" s="8"/>
      <c r="W2672" s="8"/>
      <c r="X2672" s="8"/>
      <c r="Y2672" s="10">
        <f t="shared" si="187"/>
        <v>0</v>
      </c>
      <c r="Z2672" s="10">
        <f>IFERROR(INDEX(EFs!B:B,MATCH(P2672,EFs!A:A,0))*Dataset!Y2672/1000,0)</f>
        <v>0</v>
      </c>
      <c r="AA2672">
        <v>32.843345999999997</v>
      </c>
      <c r="AB2672">
        <v>-116.97230500000001</v>
      </c>
      <c r="AC2672">
        <v>1</v>
      </c>
      <c r="AD2672" t="s">
        <v>18387</v>
      </c>
      <c r="AE2672">
        <v>451</v>
      </c>
      <c r="AF2672" t="s">
        <v>19105</v>
      </c>
      <c r="AI2672" t="s">
        <v>18442</v>
      </c>
      <c r="AJ2672" t="s">
        <v>18390</v>
      </c>
      <c r="AK2672" t="s">
        <v>18391</v>
      </c>
      <c r="AL2672">
        <v>92071</v>
      </c>
      <c r="AM2672" t="s">
        <v>18392</v>
      </c>
      <c r="AN2672" t="s">
        <v>18407</v>
      </c>
    </row>
    <row r="2673" spans="1:40" ht="43.2" x14ac:dyDescent="0.3">
      <c r="A2673" t="s">
        <v>12727</v>
      </c>
      <c r="B2673" s="2" t="s">
        <v>15</v>
      </c>
      <c r="C2673" s="3">
        <v>41688</v>
      </c>
      <c r="D2673" t="s">
        <v>193</v>
      </c>
      <c r="E2673" t="s">
        <v>12723</v>
      </c>
      <c r="F2673" t="s">
        <v>12724</v>
      </c>
      <c r="G2673" t="s">
        <v>12725</v>
      </c>
      <c r="H2673" s="2" t="s">
        <v>275</v>
      </c>
      <c r="I2673" s="2" t="s">
        <v>139</v>
      </c>
      <c r="J2673" s="1" t="s">
        <v>12728</v>
      </c>
      <c r="K2673" s="1">
        <f t="shared" si="185"/>
        <v>1</v>
      </c>
      <c r="L2673" s="1">
        <f t="shared" si="185"/>
        <v>0</v>
      </c>
      <c r="M2673" s="1">
        <f t="shared" si="185"/>
        <v>0</v>
      </c>
      <c r="N2673" s="1">
        <f t="shared" si="184"/>
        <v>0</v>
      </c>
      <c r="O2673" s="1">
        <f t="shared" si="186"/>
        <v>1</v>
      </c>
      <c r="P2673" s="1" t="s">
        <v>18346</v>
      </c>
      <c r="Q2673" s="1">
        <v>2000</v>
      </c>
      <c r="R2673" s="1">
        <v>2923</v>
      </c>
      <c r="S2673" s="9">
        <f t="shared" si="188"/>
        <v>2000</v>
      </c>
      <c r="T2673" s="8"/>
      <c r="U2673" s="8"/>
      <c r="V2673" s="8"/>
      <c r="W2673" s="8"/>
      <c r="X2673" s="8"/>
      <c r="Y2673" s="10">
        <f t="shared" si="187"/>
        <v>0</v>
      </c>
      <c r="Z2673" s="10">
        <f>IFERROR(INDEX(EFs!B:B,MATCH(P2673,EFs!A:A,0))*Dataset!Y2673/1000,0)</f>
        <v>0</v>
      </c>
      <c r="AA2673">
        <v>32.843345999999997</v>
      </c>
      <c r="AB2673">
        <v>-116.97230500000001</v>
      </c>
      <c r="AC2673">
        <v>1</v>
      </c>
      <c r="AD2673" t="s">
        <v>18387</v>
      </c>
      <c r="AE2673">
        <v>451</v>
      </c>
      <c r="AF2673" t="s">
        <v>19105</v>
      </c>
      <c r="AI2673" t="s">
        <v>18442</v>
      </c>
      <c r="AJ2673" t="s">
        <v>18390</v>
      </c>
      <c r="AK2673" t="s">
        <v>18391</v>
      </c>
      <c r="AL2673">
        <v>92071</v>
      </c>
      <c r="AM2673" t="s">
        <v>18392</v>
      </c>
      <c r="AN2673" t="s">
        <v>18407</v>
      </c>
    </row>
    <row r="2674" spans="1:40" ht="43.2" x14ac:dyDescent="0.3">
      <c r="A2674" t="s">
        <v>12729</v>
      </c>
      <c r="B2674" s="2" t="s">
        <v>15</v>
      </c>
      <c r="C2674" s="3">
        <v>41689</v>
      </c>
      <c r="D2674" t="s">
        <v>193</v>
      </c>
      <c r="E2674" t="s">
        <v>1018</v>
      </c>
      <c r="F2674" t="s">
        <v>2018</v>
      </c>
      <c r="G2674" t="s">
        <v>12730</v>
      </c>
      <c r="H2674" s="2" t="s">
        <v>1020</v>
      </c>
      <c r="I2674" s="2" t="s">
        <v>92</v>
      </c>
      <c r="J2674" s="1" t="s">
        <v>12731</v>
      </c>
      <c r="K2674" s="1">
        <f t="shared" si="185"/>
        <v>1</v>
      </c>
      <c r="L2674" s="1">
        <f t="shared" si="185"/>
        <v>0</v>
      </c>
      <c r="M2674" s="1">
        <f t="shared" si="185"/>
        <v>0</v>
      </c>
      <c r="N2674" s="1">
        <f t="shared" si="184"/>
        <v>0</v>
      </c>
      <c r="O2674" s="1">
        <f t="shared" si="186"/>
        <v>1</v>
      </c>
      <c r="P2674" s="1" t="s">
        <v>18346</v>
      </c>
      <c r="Q2674" s="1">
        <v>94</v>
      </c>
      <c r="R2674" s="1">
        <v>126</v>
      </c>
      <c r="S2674" s="9">
        <f t="shared" si="188"/>
        <v>94</v>
      </c>
      <c r="T2674" s="3">
        <v>44678</v>
      </c>
      <c r="U2674" s="8" t="s">
        <v>9192</v>
      </c>
      <c r="V2674" s="3">
        <v>44678</v>
      </c>
      <c r="W2674" s="8" t="s">
        <v>9192</v>
      </c>
      <c r="X2674" s="8">
        <v>0</v>
      </c>
      <c r="Y2674" s="10">
        <f t="shared" si="187"/>
        <v>0</v>
      </c>
      <c r="Z2674" s="10">
        <f>IFERROR(INDEX(EFs!B:B,MATCH(P2674,EFs!A:A,0))*Dataset!Y2674/1000,0)</f>
        <v>0</v>
      </c>
      <c r="AA2674">
        <v>32.724102999999999</v>
      </c>
      <c r="AB2674">
        <v>-117.170912</v>
      </c>
      <c r="AC2674">
        <v>0.5</v>
      </c>
      <c r="AD2674" t="s">
        <v>18422</v>
      </c>
      <c r="AI2674" t="s">
        <v>18389</v>
      </c>
      <c r="AJ2674" t="s">
        <v>18390</v>
      </c>
      <c r="AK2674" t="s">
        <v>18391</v>
      </c>
      <c r="AL2674">
        <v>92101</v>
      </c>
      <c r="AM2674" t="s">
        <v>18392</v>
      </c>
      <c r="AN2674" t="s">
        <v>18397</v>
      </c>
    </row>
    <row r="2675" spans="1:40" ht="43.2" x14ac:dyDescent="0.3">
      <c r="A2675" t="s">
        <v>12732</v>
      </c>
      <c r="B2675" s="2" t="s">
        <v>15</v>
      </c>
      <c r="C2675" s="3">
        <v>41696</v>
      </c>
      <c r="D2675" t="s">
        <v>193</v>
      </c>
      <c r="E2675" t="s">
        <v>462</v>
      </c>
      <c r="F2675" t="s">
        <v>463</v>
      </c>
      <c r="G2675" t="s">
        <v>12733</v>
      </c>
      <c r="H2675" s="2" t="s">
        <v>1732</v>
      </c>
      <c r="I2675" s="2" t="s">
        <v>164</v>
      </c>
      <c r="J2675" s="1" t="s">
        <v>12734</v>
      </c>
      <c r="K2675" s="1">
        <f t="shared" si="185"/>
        <v>1</v>
      </c>
      <c r="L2675" s="1">
        <f t="shared" si="185"/>
        <v>0</v>
      </c>
      <c r="M2675" s="1">
        <f t="shared" si="185"/>
        <v>0</v>
      </c>
      <c r="N2675" s="1">
        <f t="shared" si="184"/>
        <v>0</v>
      </c>
      <c r="O2675" s="1">
        <f t="shared" si="186"/>
        <v>1</v>
      </c>
      <c r="P2675" s="1" t="s">
        <v>18346</v>
      </c>
      <c r="Q2675" s="1">
        <v>80</v>
      </c>
      <c r="R2675" s="1">
        <v>133</v>
      </c>
      <c r="S2675" s="9">
        <f t="shared" si="188"/>
        <v>80</v>
      </c>
      <c r="T2675" s="8"/>
      <c r="U2675" s="8"/>
      <c r="V2675" s="8"/>
      <c r="W2675" s="8"/>
      <c r="X2675" s="8"/>
      <c r="Y2675" s="10">
        <f t="shared" si="187"/>
        <v>0</v>
      </c>
      <c r="Z2675" s="10">
        <f>IFERROR(INDEX(EFs!B:B,MATCH(P2675,EFs!A:A,0))*Dataset!Y2675/1000,0)</f>
        <v>0</v>
      </c>
      <c r="AA2675">
        <v>33.254435000000001</v>
      </c>
      <c r="AB2675">
        <v>-117.298242</v>
      </c>
      <c r="AC2675">
        <v>1</v>
      </c>
      <c r="AD2675" t="s">
        <v>18387</v>
      </c>
      <c r="AE2675">
        <v>5091</v>
      </c>
      <c r="AF2675" t="s">
        <v>18497</v>
      </c>
      <c r="AI2675" t="s">
        <v>18410</v>
      </c>
      <c r="AJ2675" t="s">
        <v>18390</v>
      </c>
      <c r="AK2675" t="s">
        <v>18391</v>
      </c>
      <c r="AL2675">
        <v>92057</v>
      </c>
      <c r="AM2675" t="s">
        <v>18392</v>
      </c>
      <c r="AN2675" t="s">
        <v>18393</v>
      </c>
    </row>
    <row r="2676" spans="1:40" ht="43.2" x14ac:dyDescent="0.3">
      <c r="A2676" t="s">
        <v>12735</v>
      </c>
      <c r="B2676" s="2" t="s">
        <v>15</v>
      </c>
      <c r="C2676" s="3">
        <v>41701</v>
      </c>
      <c r="D2676" t="s">
        <v>193</v>
      </c>
      <c r="E2676" t="s">
        <v>296</v>
      </c>
      <c r="F2676" t="s">
        <v>2087</v>
      </c>
      <c r="G2676" t="s">
        <v>2088</v>
      </c>
      <c r="H2676" s="2" t="s">
        <v>298</v>
      </c>
      <c r="I2676" s="2" t="s">
        <v>84</v>
      </c>
      <c r="J2676" s="1" t="s">
        <v>12736</v>
      </c>
      <c r="K2676" s="1">
        <f t="shared" si="185"/>
        <v>1</v>
      </c>
      <c r="L2676" s="1">
        <f t="shared" si="185"/>
        <v>0</v>
      </c>
      <c r="M2676" s="1">
        <f t="shared" si="185"/>
        <v>0</v>
      </c>
      <c r="N2676" s="1">
        <f t="shared" si="184"/>
        <v>0</v>
      </c>
      <c r="O2676" s="1">
        <f t="shared" si="186"/>
        <v>1</v>
      </c>
      <c r="P2676" s="1" t="s">
        <v>18346</v>
      </c>
      <c r="Q2676" s="1">
        <v>350</v>
      </c>
      <c r="R2676" s="1">
        <v>569</v>
      </c>
      <c r="S2676" s="9">
        <f t="shared" si="188"/>
        <v>350</v>
      </c>
      <c r="T2676" s="3">
        <v>44550</v>
      </c>
      <c r="U2676" s="8" t="s">
        <v>12685</v>
      </c>
      <c r="V2676" s="3">
        <v>44550</v>
      </c>
      <c r="W2676" s="8" t="s">
        <v>12737</v>
      </c>
      <c r="X2676" s="8">
        <v>8.5</v>
      </c>
      <c r="Y2676" s="10">
        <f t="shared" si="187"/>
        <v>2975</v>
      </c>
      <c r="Z2676" s="10">
        <f>IFERROR(INDEX(EFs!B:B,MATCH(P2676,EFs!A:A,0))*Dataset!Y2676/1000,0)</f>
        <v>2.7024689399750002</v>
      </c>
      <c r="AA2676">
        <v>32.708748999999997</v>
      </c>
      <c r="AB2676">
        <v>-116.984523</v>
      </c>
      <c r="AC2676">
        <v>1</v>
      </c>
      <c r="AD2676" t="s">
        <v>18394</v>
      </c>
      <c r="AE2676">
        <v>9903</v>
      </c>
      <c r="AF2676" t="s">
        <v>18656</v>
      </c>
      <c r="AI2676" t="s">
        <v>18446</v>
      </c>
      <c r="AJ2676" t="s">
        <v>18390</v>
      </c>
      <c r="AK2676" t="s">
        <v>18391</v>
      </c>
      <c r="AL2676">
        <v>91977</v>
      </c>
      <c r="AM2676" t="s">
        <v>18392</v>
      </c>
      <c r="AN2676" t="s">
        <v>18397</v>
      </c>
    </row>
    <row r="2677" spans="1:40" ht="43.2" x14ac:dyDescent="0.3">
      <c r="A2677" t="s">
        <v>12738</v>
      </c>
      <c r="B2677" s="2" t="s">
        <v>15</v>
      </c>
      <c r="C2677" s="3">
        <v>41703</v>
      </c>
      <c r="D2677" t="s">
        <v>193</v>
      </c>
      <c r="E2677" t="s">
        <v>12739</v>
      </c>
      <c r="F2677" t="s">
        <v>12740</v>
      </c>
      <c r="G2677" t="s">
        <v>12741</v>
      </c>
      <c r="H2677" s="2" t="s">
        <v>781</v>
      </c>
      <c r="I2677" s="2" t="s">
        <v>782</v>
      </c>
      <c r="J2677" s="1" t="s">
        <v>12742</v>
      </c>
      <c r="K2677" s="1">
        <f t="shared" si="185"/>
        <v>1</v>
      </c>
      <c r="L2677" s="1">
        <f t="shared" si="185"/>
        <v>0</v>
      </c>
      <c r="M2677" s="1">
        <f t="shared" si="185"/>
        <v>0</v>
      </c>
      <c r="N2677" s="1">
        <f t="shared" si="184"/>
        <v>0</v>
      </c>
      <c r="O2677" s="1">
        <f t="shared" si="186"/>
        <v>1</v>
      </c>
      <c r="P2677" s="1" t="s">
        <v>18346</v>
      </c>
      <c r="Q2677" s="1">
        <v>2000</v>
      </c>
      <c r="R2677" s="1">
        <v>2923</v>
      </c>
      <c r="S2677" s="9">
        <f t="shared" si="188"/>
        <v>2000</v>
      </c>
      <c r="T2677" s="3">
        <v>44546</v>
      </c>
      <c r="U2677" s="8" t="s">
        <v>12743</v>
      </c>
      <c r="V2677" s="3">
        <v>44546</v>
      </c>
      <c r="W2677" s="8" t="s">
        <v>10955</v>
      </c>
      <c r="X2677" s="8">
        <v>18.899999999999999</v>
      </c>
      <c r="Y2677" s="10">
        <f t="shared" si="187"/>
        <v>37800</v>
      </c>
      <c r="Z2677" s="10">
        <f>IFERROR(INDEX(EFs!B:B,MATCH(P2677,EFs!A:A,0))*Dataset!Y2677/1000,0)</f>
        <v>34.337252413800002</v>
      </c>
      <c r="AA2677">
        <v>32.875979999999998</v>
      </c>
      <c r="AB2677">
        <v>-117.204958</v>
      </c>
      <c r="AC2677">
        <v>1</v>
      </c>
      <c r="AD2677" t="s">
        <v>18387</v>
      </c>
      <c r="AE2677">
        <v>4707</v>
      </c>
      <c r="AF2677" t="s">
        <v>18760</v>
      </c>
      <c r="AI2677" t="s">
        <v>18389</v>
      </c>
      <c r="AJ2677" t="s">
        <v>18390</v>
      </c>
      <c r="AK2677" t="s">
        <v>18391</v>
      </c>
      <c r="AL2677">
        <v>92121</v>
      </c>
      <c r="AM2677" t="s">
        <v>18392</v>
      </c>
      <c r="AN2677" t="s">
        <v>18393</v>
      </c>
    </row>
    <row r="2678" spans="1:40" ht="43.2" x14ac:dyDescent="0.3">
      <c r="A2678" t="s">
        <v>12744</v>
      </c>
      <c r="B2678" s="2" t="s">
        <v>15</v>
      </c>
      <c r="C2678" s="3">
        <v>41703</v>
      </c>
      <c r="D2678" t="s">
        <v>193</v>
      </c>
      <c r="E2678" t="s">
        <v>12745</v>
      </c>
      <c r="F2678" t="s">
        <v>12746</v>
      </c>
      <c r="G2678" t="s">
        <v>12747</v>
      </c>
      <c r="H2678" s="2" t="s">
        <v>19</v>
      </c>
      <c r="I2678" s="2" t="s">
        <v>20</v>
      </c>
      <c r="J2678" s="1" t="s">
        <v>12748</v>
      </c>
      <c r="K2678" s="1">
        <f t="shared" si="185"/>
        <v>1</v>
      </c>
      <c r="L2678" s="1">
        <f t="shared" si="185"/>
        <v>0</v>
      </c>
      <c r="M2678" s="1">
        <f t="shared" si="185"/>
        <v>0</v>
      </c>
      <c r="N2678" s="1">
        <f t="shared" si="184"/>
        <v>0</v>
      </c>
      <c r="O2678" s="1">
        <f t="shared" si="186"/>
        <v>1</v>
      </c>
      <c r="P2678" s="1" t="s">
        <v>18346</v>
      </c>
      <c r="Q2678" s="1">
        <v>350</v>
      </c>
      <c r="R2678" s="1">
        <v>538</v>
      </c>
      <c r="S2678" s="9">
        <f t="shared" si="188"/>
        <v>350</v>
      </c>
      <c r="T2678" s="8"/>
      <c r="U2678" s="8"/>
      <c r="V2678" s="8"/>
      <c r="W2678" s="8"/>
      <c r="X2678" s="8"/>
      <c r="Y2678" s="10">
        <f t="shared" si="187"/>
        <v>0</v>
      </c>
      <c r="Z2678" s="10">
        <f>IFERROR(INDEX(EFs!B:B,MATCH(P2678,EFs!A:A,0))*Dataset!Y2678/1000,0)</f>
        <v>0</v>
      </c>
      <c r="AA2678">
        <v>32.718933999999997</v>
      </c>
      <c r="AB2678">
        <v>-117.153643</v>
      </c>
      <c r="AC2678">
        <v>1</v>
      </c>
      <c r="AD2678" t="s">
        <v>18394</v>
      </c>
      <c r="AE2678">
        <v>1313</v>
      </c>
      <c r="AF2678" t="s">
        <v>19459</v>
      </c>
      <c r="AI2678" t="s">
        <v>18389</v>
      </c>
      <c r="AJ2678" t="s">
        <v>18390</v>
      </c>
      <c r="AK2678" t="s">
        <v>18391</v>
      </c>
      <c r="AL2678">
        <v>92101</v>
      </c>
      <c r="AM2678" t="s">
        <v>18392</v>
      </c>
      <c r="AN2678" t="s">
        <v>18397</v>
      </c>
    </row>
    <row r="2679" spans="1:40" ht="43.2" x14ac:dyDescent="0.3">
      <c r="A2679" t="s">
        <v>12749</v>
      </c>
      <c r="B2679" s="2" t="s">
        <v>15</v>
      </c>
      <c r="C2679" s="3">
        <v>41705</v>
      </c>
      <c r="D2679" t="s">
        <v>193</v>
      </c>
      <c r="E2679" t="s">
        <v>12750</v>
      </c>
      <c r="F2679" t="s">
        <v>12751</v>
      </c>
      <c r="G2679" t="s">
        <v>883</v>
      </c>
      <c r="H2679" s="2" t="s">
        <v>45</v>
      </c>
      <c r="I2679" s="2" t="s">
        <v>46</v>
      </c>
      <c r="J2679" s="1" t="s">
        <v>12752</v>
      </c>
      <c r="K2679" s="1">
        <f t="shared" si="185"/>
        <v>1</v>
      </c>
      <c r="L2679" s="1">
        <f t="shared" si="185"/>
        <v>0</v>
      </c>
      <c r="M2679" s="1">
        <f t="shared" si="185"/>
        <v>0</v>
      </c>
      <c r="N2679" s="1">
        <f t="shared" si="184"/>
        <v>0</v>
      </c>
      <c r="O2679" s="1">
        <f t="shared" si="186"/>
        <v>1</v>
      </c>
      <c r="P2679" s="1" t="s">
        <v>18346</v>
      </c>
      <c r="Q2679" s="1">
        <v>40</v>
      </c>
      <c r="R2679" s="1">
        <v>80</v>
      </c>
      <c r="S2679" s="9">
        <f t="shared" si="188"/>
        <v>40</v>
      </c>
      <c r="T2679" s="3">
        <v>44776</v>
      </c>
      <c r="U2679" s="8" t="s">
        <v>4525</v>
      </c>
      <c r="V2679" s="3">
        <v>44776</v>
      </c>
      <c r="W2679" s="8" t="s">
        <v>12753</v>
      </c>
      <c r="X2679" s="8">
        <v>12</v>
      </c>
      <c r="Y2679" s="10">
        <f t="shared" si="187"/>
        <v>480</v>
      </c>
      <c r="Z2679" s="10">
        <f>IFERROR(INDEX(EFs!B:B,MATCH(P2679,EFs!A:A,0))*Dataset!Y2679/1000,0)</f>
        <v>0.43602860207999999</v>
      </c>
      <c r="AA2679">
        <v>32.777647999999999</v>
      </c>
      <c r="AB2679">
        <v>-117.209479</v>
      </c>
      <c r="AC2679">
        <v>1</v>
      </c>
      <c r="AD2679" t="s">
        <v>18394</v>
      </c>
      <c r="AE2679">
        <v>1775</v>
      </c>
      <c r="AF2679" t="s">
        <v>18531</v>
      </c>
      <c r="AI2679" t="s">
        <v>18389</v>
      </c>
      <c r="AJ2679" t="s">
        <v>18390</v>
      </c>
      <c r="AK2679" t="s">
        <v>18391</v>
      </c>
      <c r="AL2679">
        <v>92109</v>
      </c>
      <c r="AM2679" t="s">
        <v>18392</v>
      </c>
      <c r="AN2679" t="s">
        <v>18397</v>
      </c>
    </row>
    <row r="2680" spans="1:40" ht="28.8" x14ac:dyDescent="0.3">
      <c r="A2680" t="s">
        <v>12754</v>
      </c>
      <c r="B2680" s="2" t="s">
        <v>15</v>
      </c>
      <c r="C2680" s="3">
        <v>41709</v>
      </c>
      <c r="D2680" t="s">
        <v>193</v>
      </c>
      <c r="E2680" t="s">
        <v>12755</v>
      </c>
      <c r="F2680" t="s">
        <v>12756</v>
      </c>
      <c r="G2680" t="s">
        <v>12757</v>
      </c>
      <c r="H2680" s="2" t="s">
        <v>19</v>
      </c>
      <c r="I2680" s="2" t="s">
        <v>20</v>
      </c>
      <c r="J2680" s="1" t="s">
        <v>12758</v>
      </c>
      <c r="K2680" s="1">
        <f t="shared" si="185"/>
        <v>1</v>
      </c>
      <c r="L2680" s="1">
        <f t="shared" si="185"/>
        <v>0</v>
      </c>
      <c r="M2680" s="1">
        <f t="shared" si="185"/>
        <v>0</v>
      </c>
      <c r="N2680" s="1">
        <f t="shared" si="184"/>
        <v>0</v>
      </c>
      <c r="O2680" s="1">
        <f t="shared" si="186"/>
        <v>1</v>
      </c>
      <c r="P2680" s="1" t="s">
        <v>18346</v>
      </c>
      <c r="Q2680" s="1">
        <v>300</v>
      </c>
      <c r="R2680" s="1">
        <v>463</v>
      </c>
      <c r="S2680" s="9">
        <f t="shared" si="188"/>
        <v>300</v>
      </c>
      <c r="T2680" s="3">
        <v>44453</v>
      </c>
      <c r="U2680" s="8" t="s">
        <v>8154</v>
      </c>
      <c r="V2680" s="3">
        <v>44760</v>
      </c>
      <c r="W2680" s="8" t="s">
        <v>12759</v>
      </c>
      <c r="X2680" s="8">
        <v>31.5</v>
      </c>
      <c r="Y2680" s="10">
        <f t="shared" si="187"/>
        <v>9450</v>
      </c>
      <c r="Z2680" s="10">
        <f>IFERROR(INDEX(EFs!B:B,MATCH(P2680,EFs!A:A,0))*Dataset!Y2680/1000,0)</f>
        <v>8.5843131034500004</v>
      </c>
      <c r="AA2680">
        <v>32.718542999999997</v>
      </c>
      <c r="AB2680">
        <v>-117.15955</v>
      </c>
      <c r="AC2680">
        <v>1</v>
      </c>
      <c r="AD2680" t="s">
        <v>18387</v>
      </c>
      <c r="AE2680">
        <v>1250</v>
      </c>
      <c r="AF2680" t="s">
        <v>18505</v>
      </c>
      <c r="AI2680" t="s">
        <v>18389</v>
      </c>
      <c r="AJ2680" t="s">
        <v>18390</v>
      </c>
      <c r="AK2680" t="s">
        <v>18391</v>
      </c>
      <c r="AL2680">
        <v>92101</v>
      </c>
      <c r="AM2680" t="s">
        <v>18392</v>
      </c>
      <c r="AN2680" t="s">
        <v>18393</v>
      </c>
    </row>
    <row r="2681" spans="1:40" ht="43.2" x14ac:dyDescent="0.3">
      <c r="A2681" t="s">
        <v>12760</v>
      </c>
      <c r="B2681" s="2" t="s">
        <v>15</v>
      </c>
      <c r="C2681" s="3">
        <v>41715</v>
      </c>
      <c r="D2681" t="s">
        <v>193</v>
      </c>
      <c r="E2681" t="s">
        <v>4023</v>
      </c>
      <c r="F2681" t="s">
        <v>2018</v>
      </c>
      <c r="G2681" t="s">
        <v>12761</v>
      </c>
      <c r="H2681" s="2" t="s">
        <v>91</v>
      </c>
      <c r="I2681" s="2" t="s">
        <v>92</v>
      </c>
      <c r="J2681" s="1" t="s">
        <v>12762</v>
      </c>
      <c r="K2681" s="1">
        <f t="shared" si="185"/>
        <v>1</v>
      </c>
      <c r="L2681" s="1">
        <f t="shared" si="185"/>
        <v>0</v>
      </c>
      <c r="M2681" s="1">
        <f t="shared" si="185"/>
        <v>0</v>
      </c>
      <c r="N2681" s="1">
        <f t="shared" si="184"/>
        <v>0</v>
      </c>
      <c r="O2681" s="1">
        <f t="shared" si="186"/>
        <v>1</v>
      </c>
      <c r="P2681" s="1" t="s">
        <v>18346</v>
      </c>
      <c r="Q2681" s="1" t="s">
        <v>18355</v>
      </c>
      <c r="R2681" s="1">
        <v>175</v>
      </c>
      <c r="S2681" s="9">
        <f t="shared" si="188"/>
        <v>130.4975</v>
      </c>
      <c r="T2681" s="3">
        <v>44440</v>
      </c>
      <c r="U2681" s="8" t="s">
        <v>12763</v>
      </c>
      <c r="V2681" s="3">
        <v>44714</v>
      </c>
      <c r="W2681" s="8" t="s">
        <v>12764</v>
      </c>
      <c r="X2681" s="8">
        <v>2</v>
      </c>
      <c r="Y2681" s="10">
        <f t="shared" si="187"/>
        <v>260.995</v>
      </c>
      <c r="Z2681" s="10">
        <f>IFERROR(INDEX(EFs!B:B,MATCH(P2681,EFs!A:A,0))*Dataset!Y2681/1000,0)</f>
        <v>0.23708601041639499</v>
      </c>
      <c r="AA2681">
        <v>32.724102999999999</v>
      </c>
      <c r="AB2681">
        <v>-117.170912</v>
      </c>
      <c r="AC2681">
        <v>0.5</v>
      </c>
      <c r="AD2681" t="s">
        <v>18422</v>
      </c>
      <c r="AI2681" t="s">
        <v>18389</v>
      </c>
      <c r="AJ2681" t="s">
        <v>18390</v>
      </c>
      <c r="AK2681" t="s">
        <v>18391</v>
      </c>
      <c r="AL2681">
        <v>92101</v>
      </c>
      <c r="AM2681" t="s">
        <v>18392</v>
      </c>
      <c r="AN2681" t="s">
        <v>18397</v>
      </c>
    </row>
    <row r="2682" spans="1:40" ht="43.2" x14ac:dyDescent="0.3">
      <c r="A2682" t="s">
        <v>12765</v>
      </c>
      <c r="B2682" s="2" t="s">
        <v>15</v>
      </c>
      <c r="C2682" s="3">
        <v>41715</v>
      </c>
      <c r="D2682" t="s">
        <v>193</v>
      </c>
      <c r="E2682" t="s">
        <v>4023</v>
      </c>
      <c r="F2682" t="s">
        <v>2018</v>
      </c>
      <c r="G2682" t="s">
        <v>12761</v>
      </c>
      <c r="H2682" s="2" t="s">
        <v>91</v>
      </c>
      <c r="I2682" s="2" t="s">
        <v>92</v>
      </c>
      <c r="J2682" s="1" t="s">
        <v>12766</v>
      </c>
      <c r="K2682" s="1">
        <f t="shared" si="185"/>
        <v>1</v>
      </c>
      <c r="L2682" s="1">
        <f t="shared" si="185"/>
        <v>0</v>
      </c>
      <c r="M2682" s="1">
        <f t="shared" si="185"/>
        <v>0</v>
      </c>
      <c r="N2682" s="1">
        <f t="shared" si="184"/>
        <v>0</v>
      </c>
      <c r="O2682" s="1">
        <f t="shared" si="186"/>
        <v>1</v>
      </c>
      <c r="P2682" s="1" t="s">
        <v>18346</v>
      </c>
      <c r="Q2682" s="1" t="s">
        <v>18355</v>
      </c>
      <c r="R2682" s="1">
        <v>175</v>
      </c>
      <c r="S2682" s="9">
        <f t="shared" si="188"/>
        <v>130.4975</v>
      </c>
      <c r="T2682" s="3">
        <v>44440</v>
      </c>
      <c r="U2682" s="8" t="s">
        <v>3398</v>
      </c>
      <c r="V2682" s="3">
        <v>44714</v>
      </c>
      <c r="W2682" s="8" t="s">
        <v>12767</v>
      </c>
      <c r="X2682" s="8">
        <v>2</v>
      </c>
      <c r="Y2682" s="10">
        <f t="shared" si="187"/>
        <v>260.995</v>
      </c>
      <c r="Z2682" s="10">
        <f>IFERROR(INDEX(EFs!B:B,MATCH(P2682,EFs!A:A,0))*Dataset!Y2682/1000,0)</f>
        <v>0.23708601041639499</v>
      </c>
      <c r="AA2682">
        <v>32.724102999999999</v>
      </c>
      <c r="AB2682">
        <v>-117.170912</v>
      </c>
      <c r="AC2682">
        <v>0.5</v>
      </c>
      <c r="AD2682" t="s">
        <v>18422</v>
      </c>
      <c r="AI2682" t="s">
        <v>18389</v>
      </c>
      <c r="AJ2682" t="s">
        <v>18390</v>
      </c>
      <c r="AK2682" t="s">
        <v>18391</v>
      </c>
      <c r="AL2682">
        <v>92101</v>
      </c>
      <c r="AM2682" t="s">
        <v>18392</v>
      </c>
      <c r="AN2682" t="s">
        <v>18397</v>
      </c>
    </row>
    <row r="2683" spans="1:40" ht="43.2" x14ac:dyDescent="0.3">
      <c r="A2683" t="s">
        <v>12768</v>
      </c>
      <c r="B2683" s="2" t="s">
        <v>15</v>
      </c>
      <c r="C2683" s="3">
        <v>41719</v>
      </c>
      <c r="D2683" t="s">
        <v>193</v>
      </c>
      <c r="E2683" t="s">
        <v>2853</v>
      </c>
      <c r="F2683" t="s">
        <v>5930</v>
      </c>
      <c r="G2683" t="s">
        <v>5931</v>
      </c>
      <c r="H2683" s="2" t="s">
        <v>235</v>
      </c>
      <c r="I2683" s="2" t="s">
        <v>236</v>
      </c>
      <c r="J2683" s="1" t="s">
        <v>12769</v>
      </c>
      <c r="K2683" s="1">
        <f t="shared" si="185"/>
        <v>1</v>
      </c>
      <c r="L2683" s="1">
        <f t="shared" si="185"/>
        <v>0</v>
      </c>
      <c r="M2683" s="1">
        <f t="shared" si="185"/>
        <v>0</v>
      </c>
      <c r="N2683" s="1">
        <f t="shared" si="184"/>
        <v>0</v>
      </c>
      <c r="O2683" s="1">
        <f t="shared" si="186"/>
        <v>1</v>
      </c>
      <c r="P2683" s="1" t="s">
        <v>18346</v>
      </c>
      <c r="Q2683" s="1">
        <v>200</v>
      </c>
      <c r="R2683" s="1">
        <v>315</v>
      </c>
      <c r="S2683" s="9">
        <f t="shared" si="188"/>
        <v>200</v>
      </c>
      <c r="T2683" s="3">
        <v>44532</v>
      </c>
      <c r="U2683" s="8" t="s">
        <v>9662</v>
      </c>
      <c r="V2683" s="3">
        <v>44532</v>
      </c>
      <c r="W2683" s="8" t="s">
        <v>12770</v>
      </c>
      <c r="X2683" s="8">
        <v>7.8</v>
      </c>
      <c r="Y2683" s="10">
        <f t="shared" si="187"/>
        <v>1560</v>
      </c>
      <c r="Z2683" s="10">
        <f>IFERROR(INDEX(EFs!B:B,MATCH(P2683,EFs!A:A,0))*Dataset!Y2683/1000,0)</f>
        <v>1.4170929567600001</v>
      </c>
      <c r="AA2683">
        <v>32.780608999999998</v>
      </c>
      <c r="AB2683">
        <v>-117.1362</v>
      </c>
      <c r="AC2683">
        <v>1</v>
      </c>
      <c r="AD2683" t="s">
        <v>18387</v>
      </c>
      <c r="AE2683">
        <v>9060</v>
      </c>
      <c r="AF2683" t="s">
        <v>18770</v>
      </c>
      <c r="AI2683" t="s">
        <v>18389</v>
      </c>
      <c r="AJ2683" t="s">
        <v>18390</v>
      </c>
      <c r="AK2683" t="s">
        <v>18391</v>
      </c>
      <c r="AL2683">
        <v>92108</v>
      </c>
      <c r="AM2683" t="s">
        <v>18392</v>
      </c>
      <c r="AN2683" t="s">
        <v>18393</v>
      </c>
    </row>
    <row r="2684" spans="1:40" ht="43.2" x14ac:dyDescent="0.3">
      <c r="A2684" t="s">
        <v>12771</v>
      </c>
      <c r="B2684" s="2" t="s">
        <v>15</v>
      </c>
      <c r="C2684" s="3">
        <v>41726</v>
      </c>
      <c r="D2684" t="s">
        <v>193</v>
      </c>
      <c r="E2684" t="s">
        <v>946</v>
      </c>
      <c r="F2684" t="s">
        <v>12772</v>
      </c>
      <c r="G2684" t="s">
        <v>4298</v>
      </c>
      <c r="H2684" s="2" t="s">
        <v>949</v>
      </c>
      <c r="I2684" s="2" t="s">
        <v>75</v>
      </c>
      <c r="J2684" s="1" t="s">
        <v>12773</v>
      </c>
      <c r="K2684" s="1">
        <f t="shared" si="185"/>
        <v>1</v>
      </c>
      <c r="L2684" s="1">
        <f t="shared" si="185"/>
        <v>0</v>
      </c>
      <c r="M2684" s="1">
        <f t="shared" si="185"/>
        <v>0</v>
      </c>
      <c r="N2684" s="1">
        <f t="shared" si="184"/>
        <v>0</v>
      </c>
      <c r="O2684" s="1">
        <f t="shared" si="186"/>
        <v>1</v>
      </c>
      <c r="P2684" s="1" t="s">
        <v>18346</v>
      </c>
      <c r="Q2684" s="1">
        <v>800</v>
      </c>
      <c r="R2684" s="1">
        <v>1220</v>
      </c>
      <c r="S2684" s="9">
        <f t="shared" si="188"/>
        <v>800</v>
      </c>
      <c r="T2684" s="3">
        <v>44562</v>
      </c>
      <c r="U2684" s="8" t="s">
        <v>11113</v>
      </c>
      <c r="V2684" s="3">
        <v>44562</v>
      </c>
      <c r="W2684" s="8" t="s">
        <v>12774</v>
      </c>
      <c r="X2684" s="8">
        <v>29.6</v>
      </c>
      <c r="Y2684" s="10">
        <f t="shared" si="187"/>
        <v>23680</v>
      </c>
      <c r="Z2684" s="10">
        <f>IFERROR(INDEX(EFs!B:B,MATCH(P2684,EFs!A:A,0))*Dataset!Y2684/1000,0)</f>
        <v>21.510744369280001</v>
      </c>
      <c r="AA2684">
        <v>33.086770000000001</v>
      </c>
      <c r="AB2684">
        <v>-117.266352</v>
      </c>
      <c r="AC2684">
        <v>1</v>
      </c>
      <c r="AD2684" t="s">
        <v>18387</v>
      </c>
      <c r="AE2684">
        <v>1960</v>
      </c>
      <c r="AF2684" t="s">
        <v>18877</v>
      </c>
      <c r="AI2684" t="s">
        <v>18509</v>
      </c>
      <c r="AJ2684" t="s">
        <v>18390</v>
      </c>
      <c r="AK2684" t="s">
        <v>18391</v>
      </c>
      <c r="AL2684">
        <v>92009</v>
      </c>
      <c r="AM2684" t="s">
        <v>18392</v>
      </c>
      <c r="AN2684" t="s">
        <v>18393</v>
      </c>
    </row>
    <row r="2685" spans="1:40" ht="57.6" x14ac:dyDescent="0.3">
      <c r="A2685" t="s">
        <v>12775</v>
      </c>
      <c r="B2685" s="2" t="s">
        <v>15</v>
      </c>
      <c r="C2685" s="3">
        <v>41743</v>
      </c>
      <c r="D2685" t="s">
        <v>193</v>
      </c>
      <c r="E2685" t="s">
        <v>12776</v>
      </c>
      <c r="F2685" t="s">
        <v>12777</v>
      </c>
      <c r="G2685" t="s">
        <v>12778</v>
      </c>
      <c r="H2685" s="2" t="s">
        <v>781</v>
      </c>
      <c r="I2685" s="2" t="s">
        <v>782</v>
      </c>
      <c r="J2685" s="1" t="s">
        <v>12779</v>
      </c>
      <c r="K2685" s="1">
        <f t="shared" si="185"/>
        <v>0</v>
      </c>
      <c r="L2685" s="1">
        <f t="shared" si="185"/>
        <v>0</v>
      </c>
      <c r="M2685" s="1">
        <f t="shared" si="185"/>
        <v>1</v>
      </c>
      <c r="N2685" s="1">
        <f t="shared" si="184"/>
        <v>0</v>
      </c>
      <c r="O2685" s="1">
        <f t="shared" si="186"/>
        <v>1</v>
      </c>
      <c r="P2685" s="1" t="s">
        <v>18348</v>
      </c>
      <c r="Q2685" s="1">
        <v>40</v>
      </c>
      <c r="R2685" s="1">
        <v>75</v>
      </c>
      <c r="S2685" s="9">
        <f t="shared" si="188"/>
        <v>40</v>
      </c>
      <c r="T2685" s="3">
        <v>44449</v>
      </c>
      <c r="U2685" s="8" t="s">
        <v>12780</v>
      </c>
      <c r="V2685" s="3">
        <v>44449</v>
      </c>
      <c r="W2685" s="8" t="s">
        <v>11474</v>
      </c>
      <c r="X2685" s="8">
        <v>17.100000000000001</v>
      </c>
      <c r="Y2685" s="10">
        <f t="shared" si="187"/>
        <v>684</v>
      </c>
      <c r="Z2685" s="10">
        <f>IFERROR(INDEX(EFs!B:B,MATCH(P2685,EFs!A:A,0))*Dataset!Y2685/1000,0)</f>
        <v>0.49675891179599996</v>
      </c>
      <c r="AA2685">
        <v>32.904316999999999</v>
      </c>
      <c r="AB2685">
        <v>-117.231268</v>
      </c>
      <c r="AC2685">
        <v>1</v>
      </c>
      <c r="AD2685" t="s">
        <v>18387</v>
      </c>
      <c r="AE2685">
        <v>11125</v>
      </c>
      <c r="AF2685" t="s">
        <v>19297</v>
      </c>
      <c r="AG2685" t="s">
        <v>18510</v>
      </c>
      <c r="AH2685" t="s">
        <v>782</v>
      </c>
      <c r="AI2685" t="s">
        <v>18389</v>
      </c>
      <c r="AJ2685" t="s">
        <v>18390</v>
      </c>
      <c r="AK2685" t="s">
        <v>18391</v>
      </c>
      <c r="AL2685">
        <v>92121</v>
      </c>
      <c r="AM2685" t="s">
        <v>18392</v>
      </c>
      <c r="AN2685" t="s">
        <v>18393</v>
      </c>
    </row>
    <row r="2686" spans="1:40" ht="43.2" x14ac:dyDescent="0.3">
      <c r="A2686" t="s">
        <v>12781</v>
      </c>
      <c r="B2686" s="2" t="s">
        <v>15</v>
      </c>
      <c r="C2686" s="3">
        <v>41744</v>
      </c>
      <c r="D2686" t="s">
        <v>193</v>
      </c>
      <c r="E2686" t="s">
        <v>6959</v>
      </c>
      <c r="F2686" t="s">
        <v>7956</v>
      </c>
      <c r="G2686" t="s">
        <v>7957</v>
      </c>
      <c r="H2686" s="2" t="s">
        <v>511</v>
      </c>
      <c r="I2686" s="2" t="s">
        <v>75</v>
      </c>
      <c r="J2686" s="1" t="s">
        <v>12782</v>
      </c>
      <c r="K2686" s="1">
        <f t="shared" si="185"/>
        <v>1</v>
      </c>
      <c r="L2686" s="1">
        <f t="shared" si="185"/>
        <v>0</v>
      </c>
      <c r="M2686" s="1">
        <f t="shared" si="185"/>
        <v>0</v>
      </c>
      <c r="N2686" s="1">
        <f t="shared" si="184"/>
        <v>0</v>
      </c>
      <c r="O2686" s="1">
        <f t="shared" si="186"/>
        <v>1</v>
      </c>
      <c r="P2686" s="1" t="s">
        <v>18346</v>
      </c>
      <c r="Q2686" s="1">
        <v>500</v>
      </c>
      <c r="R2686" s="1">
        <v>2206</v>
      </c>
      <c r="S2686" s="9">
        <f t="shared" si="188"/>
        <v>500</v>
      </c>
      <c r="T2686" s="8"/>
      <c r="U2686" s="8"/>
      <c r="V2686" s="8"/>
      <c r="W2686" s="8"/>
      <c r="X2686" s="8"/>
      <c r="Y2686" s="10">
        <f t="shared" si="187"/>
        <v>0</v>
      </c>
      <c r="Z2686" s="10">
        <f>IFERROR(INDEX(EFs!B:B,MATCH(P2686,EFs!A:A,0))*Dataset!Y2686/1000,0)</f>
        <v>0</v>
      </c>
      <c r="AA2686">
        <v>33.037269999999999</v>
      </c>
      <c r="AB2686">
        <v>-117.283439</v>
      </c>
      <c r="AC2686">
        <v>1</v>
      </c>
      <c r="AD2686" t="s">
        <v>18387</v>
      </c>
      <c r="AE2686">
        <v>354</v>
      </c>
      <c r="AF2686" t="s">
        <v>19022</v>
      </c>
      <c r="AI2686" t="s">
        <v>18485</v>
      </c>
      <c r="AJ2686" t="s">
        <v>18390</v>
      </c>
      <c r="AK2686" t="s">
        <v>18391</v>
      </c>
      <c r="AL2686">
        <v>92024</v>
      </c>
      <c r="AM2686" t="s">
        <v>18392</v>
      </c>
      <c r="AN2686" t="s">
        <v>18407</v>
      </c>
    </row>
    <row r="2687" spans="1:40" ht="43.2" x14ac:dyDescent="0.3">
      <c r="A2687" t="s">
        <v>12783</v>
      </c>
      <c r="B2687" s="2" t="s">
        <v>15</v>
      </c>
      <c r="C2687" s="3">
        <v>41744</v>
      </c>
      <c r="D2687" t="s">
        <v>193</v>
      </c>
      <c r="E2687" t="s">
        <v>6959</v>
      </c>
      <c r="F2687" t="s">
        <v>7956</v>
      </c>
      <c r="G2687" t="s">
        <v>7957</v>
      </c>
      <c r="H2687" s="2" t="s">
        <v>511</v>
      </c>
      <c r="I2687" s="2" t="s">
        <v>75</v>
      </c>
      <c r="J2687" s="1" t="s">
        <v>12784</v>
      </c>
      <c r="K2687" s="1">
        <f t="shared" si="185"/>
        <v>1</v>
      </c>
      <c r="L2687" s="1">
        <f t="shared" si="185"/>
        <v>0</v>
      </c>
      <c r="M2687" s="1">
        <f t="shared" si="185"/>
        <v>0</v>
      </c>
      <c r="N2687" s="1">
        <f t="shared" si="184"/>
        <v>0</v>
      </c>
      <c r="O2687" s="1">
        <f t="shared" si="186"/>
        <v>1</v>
      </c>
      <c r="P2687" s="1" t="s">
        <v>18346</v>
      </c>
      <c r="Q2687" s="1">
        <v>500</v>
      </c>
      <c r="R2687" s="1">
        <v>2206</v>
      </c>
      <c r="S2687" s="9">
        <f t="shared" si="188"/>
        <v>500</v>
      </c>
      <c r="T2687" s="8"/>
      <c r="U2687" s="8"/>
      <c r="V2687" s="8"/>
      <c r="W2687" s="8"/>
      <c r="X2687" s="8"/>
      <c r="Y2687" s="10">
        <f t="shared" si="187"/>
        <v>0</v>
      </c>
      <c r="Z2687" s="10">
        <f>IFERROR(INDEX(EFs!B:B,MATCH(P2687,EFs!A:A,0))*Dataset!Y2687/1000,0)</f>
        <v>0</v>
      </c>
      <c r="AA2687">
        <v>33.037269999999999</v>
      </c>
      <c r="AB2687">
        <v>-117.283439</v>
      </c>
      <c r="AC2687">
        <v>1</v>
      </c>
      <c r="AD2687" t="s">
        <v>18387</v>
      </c>
      <c r="AE2687">
        <v>354</v>
      </c>
      <c r="AF2687" t="s">
        <v>19022</v>
      </c>
      <c r="AI2687" t="s">
        <v>18485</v>
      </c>
      <c r="AJ2687" t="s">
        <v>18390</v>
      </c>
      <c r="AK2687" t="s">
        <v>18391</v>
      </c>
      <c r="AL2687">
        <v>92024</v>
      </c>
      <c r="AM2687" t="s">
        <v>18392</v>
      </c>
      <c r="AN2687" t="s">
        <v>18407</v>
      </c>
    </row>
    <row r="2688" spans="1:40" ht="28.8" x14ac:dyDescent="0.3">
      <c r="A2688" t="s">
        <v>12785</v>
      </c>
      <c r="B2688" s="2" t="s">
        <v>15</v>
      </c>
      <c r="C2688" s="3">
        <v>41746</v>
      </c>
      <c r="D2688" t="s">
        <v>193</v>
      </c>
      <c r="E2688" t="s">
        <v>12786</v>
      </c>
      <c r="F2688" t="s">
        <v>12787</v>
      </c>
      <c r="G2688" t="s">
        <v>12788</v>
      </c>
      <c r="H2688" s="2" t="s">
        <v>83</v>
      </c>
      <c r="I2688" s="2" t="s">
        <v>84</v>
      </c>
      <c r="J2688" s="1" t="s">
        <v>12789</v>
      </c>
      <c r="K2688" s="1">
        <f t="shared" si="185"/>
        <v>1</v>
      </c>
      <c r="L2688" s="1">
        <f t="shared" si="185"/>
        <v>0</v>
      </c>
      <c r="M2688" s="1">
        <f t="shared" si="185"/>
        <v>0</v>
      </c>
      <c r="N2688" s="1">
        <f t="shared" si="184"/>
        <v>0</v>
      </c>
      <c r="O2688" s="1">
        <f t="shared" si="186"/>
        <v>1</v>
      </c>
      <c r="P2688" s="1" t="s">
        <v>18346</v>
      </c>
      <c r="Q2688" s="1" t="s">
        <v>18355</v>
      </c>
      <c r="R2688" s="1">
        <v>463</v>
      </c>
      <c r="S2688" s="9">
        <f t="shared" si="188"/>
        <v>345.25909999999999</v>
      </c>
      <c r="T2688" s="8"/>
      <c r="U2688" s="8"/>
      <c r="V2688" s="8"/>
      <c r="W2688" s="8"/>
      <c r="X2688" s="8"/>
      <c r="Y2688" s="10">
        <f t="shared" si="187"/>
        <v>0</v>
      </c>
      <c r="Z2688" s="10">
        <f>IFERROR(INDEX(EFs!B:B,MATCH(P2688,EFs!A:A,0))*Dataset!Y2688/1000,0)</f>
        <v>0</v>
      </c>
      <c r="AA2688">
        <v>32.647824999999997</v>
      </c>
      <c r="AB2688">
        <v>-117.082268</v>
      </c>
      <c r="AC2688">
        <v>1</v>
      </c>
      <c r="AD2688" t="s">
        <v>18394</v>
      </c>
      <c r="AE2688">
        <v>111</v>
      </c>
      <c r="AF2688" t="s">
        <v>18462</v>
      </c>
      <c r="AI2688" t="s">
        <v>18406</v>
      </c>
      <c r="AJ2688" t="s">
        <v>18390</v>
      </c>
      <c r="AK2688" t="s">
        <v>18391</v>
      </c>
      <c r="AL2688">
        <v>91910</v>
      </c>
      <c r="AM2688" t="s">
        <v>18392</v>
      </c>
      <c r="AN2688" t="s">
        <v>18397</v>
      </c>
    </row>
    <row r="2689" spans="1:40" ht="28.8" x14ac:dyDescent="0.3">
      <c r="A2689" t="s">
        <v>12790</v>
      </c>
      <c r="B2689" s="2" t="s">
        <v>15</v>
      </c>
      <c r="C2689" s="3">
        <v>41746</v>
      </c>
      <c r="D2689" t="s">
        <v>193</v>
      </c>
      <c r="E2689" t="s">
        <v>12271</v>
      </c>
      <c r="F2689" t="s">
        <v>12182</v>
      </c>
      <c r="G2689" t="s">
        <v>12791</v>
      </c>
      <c r="H2689" s="2" t="s">
        <v>957</v>
      </c>
      <c r="I2689" s="2" t="s">
        <v>139</v>
      </c>
      <c r="J2689" s="1" t="s">
        <v>12792</v>
      </c>
      <c r="K2689" s="1">
        <f t="shared" si="185"/>
        <v>1</v>
      </c>
      <c r="L2689" s="1">
        <f t="shared" si="185"/>
        <v>0</v>
      </c>
      <c r="M2689" s="1">
        <f t="shared" si="185"/>
        <v>0</v>
      </c>
      <c r="N2689" s="1">
        <f t="shared" si="184"/>
        <v>0</v>
      </c>
      <c r="O2689" s="1">
        <f t="shared" si="186"/>
        <v>1</v>
      </c>
      <c r="P2689" s="1" t="s">
        <v>18346</v>
      </c>
      <c r="Q2689" s="1" t="s">
        <v>18355</v>
      </c>
      <c r="R2689" s="1">
        <v>80</v>
      </c>
      <c r="S2689" s="9">
        <f t="shared" si="188"/>
        <v>59.656000000000006</v>
      </c>
      <c r="T2689" s="3">
        <v>44562</v>
      </c>
      <c r="U2689" s="8" t="s">
        <v>12793</v>
      </c>
      <c r="V2689" s="3">
        <v>44562</v>
      </c>
      <c r="W2689" s="8" t="s">
        <v>12136</v>
      </c>
      <c r="X2689" s="8">
        <v>3.5</v>
      </c>
      <c r="Y2689" s="10">
        <f t="shared" si="187"/>
        <v>208.79600000000002</v>
      </c>
      <c r="Z2689" s="10">
        <f>IFERROR(INDEX(EFs!B:B,MATCH(P2689,EFs!A:A,0))*Dataset!Y2689/1000,0)</f>
        <v>0.18966880833311603</v>
      </c>
      <c r="AA2689">
        <v>32.879922999999998</v>
      </c>
      <c r="AB2689">
        <v>-117.159504</v>
      </c>
      <c r="AC2689">
        <v>1</v>
      </c>
      <c r="AD2689" t="s">
        <v>18394</v>
      </c>
      <c r="AE2689">
        <v>9227</v>
      </c>
      <c r="AF2689" t="s">
        <v>18538</v>
      </c>
      <c r="AI2689" t="s">
        <v>18389</v>
      </c>
      <c r="AJ2689" t="s">
        <v>18390</v>
      </c>
      <c r="AK2689" t="s">
        <v>18391</v>
      </c>
      <c r="AL2689">
        <v>92145</v>
      </c>
      <c r="AM2689" t="s">
        <v>18392</v>
      </c>
      <c r="AN2689" t="s">
        <v>18397</v>
      </c>
    </row>
    <row r="2690" spans="1:40" ht="43.2" x14ac:dyDescent="0.3">
      <c r="A2690" t="s">
        <v>12794</v>
      </c>
      <c r="B2690" s="2" t="s">
        <v>15</v>
      </c>
      <c r="C2690" s="3">
        <v>41750</v>
      </c>
      <c r="D2690" t="s">
        <v>193</v>
      </c>
      <c r="E2690" t="s">
        <v>12795</v>
      </c>
      <c r="F2690" t="s">
        <v>2018</v>
      </c>
      <c r="G2690" t="s">
        <v>12796</v>
      </c>
      <c r="H2690" s="2" t="s">
        <v>91</v>
      </c>
      <c r="I2690" s="2" t="s">
        <v>92</v>
      </c>
      <c r="J2690" s="1" t="s">
        <v>12797</v>
      </c>
      <c r="K2690" s="1">
        <f t="shared" si="185"/>
        <v>1</v>
      </c>
      <c r="L2690" s="1">
        <f t="shared" si="185"/>
        <v>0</v>
      </c>
      <c r="M2690" s="1">
        <f t="shared" si="185"/>
        <v>0</v>
      </c>
      <c r="N2690" s="1">
        <f t="shared" si="185"/>
        <v>0</v>
      </c>
      <c r="O2690" s="1">
        <f t="shared" si="186"/>
        <v>1</v>
      </c>
      <c r="P2690" s="1" t="s">
        <v>18346</v>
      </c>
      <c r="Q2690" s="1">
        <v>250</v>
      </c>
      <c r="R2690" s="1">
        <v>418</v>
      </c>
      <c r="S2690" s="9">
        <f t="shared" si="188"/>
        <v>250</v>
      </c>
      <c r="T2690" s="3">
        <v>44440</v>
      </c>
      <c r="U2690" s="8" t="s">
        <v>12798</v>
      </c>
      <c r="V2690" s="3">
        <v>44714</v>
      </c>
      <c r="W2690" s="8" t="s">
        <v>12799</v>
      </c>
      <c r="X2690" s="8">
        <v>2.0499999999999998</v>
      </c>
      <c r="Y2690" s="10">
        <f t="shared" si="187"/>
        <v>512.5</v>
      </c>
      <c r="Z2690" s="10">
        <f>IFERROR(INDEX(EFs!B:B,MATCH(P2690,EFs!A:A,0))*Dataset!Y2690/1000,0)</f>
        <v>0.46555137201250002</v>
      </c>
      <c r="AA2690">
        <v>33.232765000000001</v>
      </c>
      <c r="AB2690">
        <v>-117.352028</v>
      </c>
      <c r="AC2690">
        <v>0.8</v>
      </c>
      <c r="AD2690" t="s">
        <v>18408</v>
      </c>
      <c r="AF2690" t="s">
        <v>18409</v>
      </c>
      <c r="AI2690" t="s">
        <v>18410</v>
      </c>
      <c r="AJ2690" t="s">
        <v>18390</v>
      </c>
      <c r="AK2690" t="s">
        <v>18391</v>
      </c>
      <c r="AL2690">
        <v>92058</v>
      </c>
      <c r="AM2690" t="s">
        <v>18392</v>
      </c>
      <c r="AN2690" t="s">
        <v>18397</v>
      </c>
    </row>
    <row r="2691" spans="1:40" ht="43.2" x14ac:dyDescent="0.3">
      <c r="A2691" t="s">
        <v>12800</v>
      </c>
      <c r="B2691" s="2" t="s">
        <v>15</v>
      </c>
      <c r="C2691" s="3">
        <v>41751</v>
      </c>
      <c r="D2691" t="s">
        <v>193</v>
      </c>
      <c r="E2691" t="s">
        <v>12801</v>
      </c>
      <c r="F2691" t="s">
        <v>3660</v>
      </c>
      <c r="G2691" t="s">
        <v>12802</v>
      </c>
      <c r="H2691" s="2" t="s">
        <v>781</v>
      </c>
      <c r="I2691" s="2" t="s">
        <v>782</v>
      </c>
      <c r="J2691" s="1" t="s">
        <v>12803</v>
      </c>
      <c r="K2691" s="1">
        <f t="shared" ref="K2691:N2754" si="189">IFERROR(IF(SEARCH(K$1,$J2691)&gt;0,1),0)</f>
        <v>1</v>
      </c>
      <c r="L2691" s="1">
        <f t="shared" si="189"/>
        <v>0</v>
      </c>
      <c r="M2691" s="1">
        <f t="shared" si="189"/>
        <v>0</v>
      </c>
      <c r="N2691" s="1">
        <f t="shared" si="189"/>
        <v>0</v>
      </c>
      <c r="O2691" s="1">
        <f t="shared" ref="O2691:O2754" si="190">SUM(K2691:N2691)</f>
        <v>1</v>
      </c>
      <c r="P2691" s="1" t="s">
        <v>18346</v>
      </c>
      <c r="Q2691" s="1">
        <v>150</v>
      </c>
      <c r="R2691" s="1">
        <v>237</v>
      </c>
      <c r="S2691" s="9">
        <f t="shared" si="188"/>
        <v>150</v>
      </c>
      <c r="T2691" s="3">
        <v>44496</v>
      </c>
      <c r="U2691" s="8" t="s">
        <v>11693</v>
      </c>
      <c r="V2691" s="3">
        <v>44496</v>
      </c>
      <c r="W2691" s="8" t="s">
        <v>12520</v>
      </c>
      <c r="X2691" s="8">
        <v>3</v>
      </c>
      <c r="Y2691" s="10">
        <f t="shared" ref="Y2691:Y2754" si="191">X2691*S2691</f>
        <v>450</v>
      </c>
      <c r="Z2691" s="10">
        <f>IFERROR(INDEX(EFs!B:B,MATCH(P2691,EFs!A:A,0))*Dataset!Y2691/1000,0)</f>
        <v>0.40877681445000003</v>
      </c>
      <c r="AA2691">
        <v>32.902237999999997</v>
      </c>
      <c r="AB2691">
        <v>-117.23638699999999</v>
      </c>
      <c r="AC2691">
        <v>1</v>
      </c>
      <c r="AD2691" t="s">
        <v>18387</v>
      </c>
      <c r="AE2691">
        <v>10835</v>
      </c>
      <c r="AF2691" t="s">
        <v>19151</v>
      </c>
      <c r="AI2691" t="s">
        <v>18389</v>
      </c>
      <c r="AJ2691" t="s">
        <v>18390</v>
      </c>
      <c r="AK2691" t="s">
        <v>18391</v>
      </c>
      <c r="AL2691">
        <v>92121</v>
      </c>
      <c r="AM2691" t="s">
        <v>18392</v>
      </c>
      <c r="AN2691" t="s">
        <v>18393</v>
      </c>
    </row>
    <row r="2692" spans="1:40" ht="43.2" x14ac:dyDescent="0.3">
      <c r="A2692" t="s">
        <v>12804</v>
      </c>
      <c r="B2692" s="2" t="s">
        <v>15</v>
      </c>
      <c r="C2692" s="3">
        <v>41752</v>
      </c>
      <c r="D2692" t="s">
        <v>193</v>
      </c>
      <c r="E2692" t="s">
        <v>4023</v>
      </c>
      <c r="F2692" t="s">
        <v>2018</v>
      </c>
      <c r="G2692" t="s">
        <v>12796</v>
      </c>
      <c r="H2692" s="2" t="s">
        <v>91</v>
      </c>
      <c r="I2692" s="2" t="s">
        <v>92</v>
      </c>
      <c r="J2692" s="1" t="s">
        <v>12805</v>
      </c>
      <c r="K2692" s="1">
        <f t="shared" si="189"/>
        <v>1</v>
      </c>
      <c r="L2692" s="1">
        <f t="shared" si="189"/>
        <v>0</v>
      </c>
      <c r="M2692" s="1">
        <f t="shared" si="189"/>
        <v>0</v>
      </c>
      <c r="N2692" s="1">
        <f t="shared" si="189"/>
        <v>0</v>
      </c>
      <c r="O2692" s="1">
        <f t="shared" si="190"/>
        <v>1</v>
      </c>
      <c r="P2692" s="1" t="s">
        <v>18346</v>
      </c>
      <c r="Q2692" s="1">
        <v>250</v>
      </c>
      <c r="R2692" s="1">
        <v>418</v>
      </c>
      <c r="S2692" s="9">
        <f t="shared" ref="S2692:S2755" si="192">IFERROR(IF(Q2692&lt;&gt;"",Q2692,R2692*0.7457),"Unknown")</f>
        <v>250</v>
      </c>
      <c r="T2692" s="3">
        <v>44440</v>
      </c>
      <c r="U2692" s="8" t="s">
        <v>12806</v>
      </c>
      <c r="V2692" s="3">
        <v>44714</v>
      </c>
      <c r="W2692" s="8" t="s">
        <v>12807</v>
      </c>
      <c r="X2692" s="8">
        <v>5.33</v>
      </c>
      <c r="Y2692" s="10">
        <f t="shared" si="191"/>
        <v>1332.5</v>
      </c>
      <c r="Z2692" s="10">
        <f>IFERROR(INDEX(EFs!B:B,MATCH(P2692,EFs!A:A,0))*Dataset!Y2692/1000,0)</f>
        <v>1.2104335672325002</v>
      </c>
      <c r="AA2692">
        <v>33.232765000000001</v>
      </c>
      <c r="AB2692">
        <v>-117.352028</v>
      </c>
      <c r="AC2692">
        <v>0.8</v>
      </c>
      <c r="AD2692" t="s">
        <v>18408</v>
      </c>
      <c r="AF2692" t="s">
        <v>18409</v>
      </c>
      <c r="AI2692" t="s">
        <v>18410</v>
      </c>
      <c r="AJ2692" t="s">
        <v>18390</v>
      </c>
      <c r="AK2692" t="s">
        <v>18391</v>
      </c>
      <c r="AL2692">
        <v>92058</v>
      </c>
      <c r="AM2692" t="s">
        <v>18392</v>
      </c>
      <c r="AN2692" t="s">
        <v>18397</v>
      </c>
    </row>
    <row r="2693" spans="1:40" ht="43.2" x14ac:dyDescent="0.3">
      <c r="A2693" t="s">
        <v>12808</v>
      </c>
      <c r="B2693" s="2" t="s">
        <v>15</v>
      </c>
      <c r="C2693" s="3">
        <v>41752</v>
      </c>
      <c r="D2693" t="s">
        <v>193</v>
      </c>
      <c r="E2693" t="s">
        <v>3966</v>
      </c>
      <c r="F2693" t="s">
        <v>559</v>
      </c>
      <c r="G2693" t="s">
        <v>12809</v>
      </c>
      <c r="H2693" s="2" t="s">
        <v>138</v>
      </c>
      <c r="I2693" s="2" t="s">
        <v>139</v>
      </c>
      <c r="J2693" s="1" t="s">
        <v>12810</v>
      </c>
      <c r="K2693" s="1">
        <f t="shared" si="189"/>
        <v>1</v>
      </c>
      <c r="L2693" s="1">
        <f t="shared" si="189"/>
        <v>0</v>
      </c>
      <c r="M2693" s="1">
        <f t="shared" si="189"/>
        <v>0</v>
      </c>
      <c r="N2693" s="1">
        <f t="shared" si="189"/>
        <v>0</v>
      </c>
      <c r="O2693" s="1">
        <f t="shared" si="190"/>
        <v>1</v>
      </c>
      <c r="P2693" s="1" t="s">
        <v>18346</v>
      </c>
      <c r="Q2693" s="1">
        <v>300</v>
      </c>
      <c r="R2693" s="1">
        <v>463</v>
      </c>
      <c r="S2693" s="9">
        <f t="shared" si="192"/>
        <v>300</v>
      </c>
      <c r="T2693" s="3">
        <v>44562</v>
      </c>
      <c r="U2693" s="8" t="s">
        <v>12811</v>
      </c>
      <c r="V2693" s="3">
        <v>44562</v>
      </c>
      <c r="W2693" s="8" t="s">
        <v>4747</v>
      </c>
      <c r="X2693" s="8">
        <v>3</v>
      </c>
      <c r="Y2693" s="10">
        <f t="shared" si="191"/>
        <v>900</v>
      </c>
      <c r="Z2693" s="10">
        <f>IFERROR(INDEX(EFs!B:B,MATCH(P2693,EFs!A:A,0))*Dataset!Y2693/1000,0)</f>
        <v>0.81755362890000005</v>
      </c>
      <c r="AA2693">
        <v>32.841718999999998</v>
      </c>
      <c r="AB2693">
        <v>-116.768119</v>
      </c>
      <c r="AC2693">
        <v>1</v>
      </c>
      <c r="AD2693" t="s">
        <v>18394</v>
      </c>
      <c r="AE2693">
        <v>2444</v>
      </c>
      <c r="AF2693" t="s">
        <v>19398</v>
      </c>
      <c r="AI2693" t="s">
        <v>18418</v>
      </c>
      <c r="AJ2693" t="s">
        <v>18390</v>
      </c>
      <c r="AK2693" t="s">
        <v>18391</v>
      </c>
      <c r="AL2693">
        <v>91901</v>
      </c>
      <c r="AM2693" t="s">
        <v>18392</v>
      </c>
      <c r="AN2693" t="s">
        <v>18397</v>
      </c>
    </row>
    <row r="2694" spans="1:40" ht="43.2" x14ac:dyDescent="0.3">
      <c r="A2694" t="s">
        <v>12812</v>
      </c>
      <c r="B2694" s="2" t="s">
        <v>15</v>
      </c>
      <c r="C2694" s="3">
        <v>41752</v>
      </c>
      <c r="D2694" t="s">
        <v>193</v>
      </c>
      <c r="E2694" t="s">
        <v>10824</v>
      </c>
      <c r="F2694" t="s">
        <v>10825</v>
      </c>
      <c r="G2694" t="s">
        <v>5168</v>
      </c>
      <c r="H2694" s="2" t="s">
        <v>397</v>
      </c>
      <c r="I2694" s="2" t="s">
        <v>75</v>
      </c>
      <c r="J2694" s="1" t="s">
        <v>12813</v>
      </c>
      <c r="K2694" s="1">
        <f t="shared" si="189"/>
        <v>1</v>
      </c>
      <c r="L2694" s="1">
        <f t="shared" si="189"/>
        <v>0</v>
      </c>
      <c r="M2694" s="1">
        <f t="shared" si="189"/>
        <v>0</v>
      </c>
      <c r="N2694" s="1">
        <f t="shared" si="189"/>
        <v>0</v>
      </c>
      <c r="O2694" s="1">
        <f t="shared" si="190"/>
        <v>1</v>
      </c>
      <c r="P2694" s="1" t="s">
        <v>18346</v>
      </c>
      <c r="Q2694" s="1">
        <v>200</v>
      </c>
      <c r="R2694" s="1">
        <v>324</v>
      </c>
      <c r="S2694" s="9">
        <f t="shared" si="192"/>
        <v>200</v>
      </c>
      <c r="T2694" s="8"/>
      <c r="U2694" s="8"/>
      <c r="V2694" s="8"/>
      <c r="W2694" s="8"/>
      <c r="X2694" s="8"/>
      <c r="Y2694" s="10">
        <f t="shared" si="191"/>
        <v>0</v>
      </c>
      <c r="Z2694" s="10">
        <f>IFERROR(INDEX(EFs!B:B,MATCH(P2694,EFs!A:A,0))*Dataset!Y2694/1000,0)</f>
        <v>0</v>
      </c>
      <c r="AA2694">
        <v>33.126658999999997</v>
      </c>
      <c r="AB2694">
        <v>-117.155086</v>
      </c>
      <c r="AC2694">
        <v>1</v>
      </c>
      <c r="AD2694" t="s">
        <v>18387</v>
      </c>
      <c r="AE2694">
        <v>333</v>
      </c>
      <c r="AF2694" t="s">
        <v>18816</v>
      </c>
      <c r="AI2694" t="s">
        <v>18466</v>
      </c>
      <c r="AJ2694" t="s">
        <v>18390</v>
      </c>
      <c r="AK2694" t="s">
        <v>18391</v>
      </c>
      <c r="AL2694">
        <v>92078</v>
      </c>
      <c r="AM2694" t="s">
        <v>18392</v>
      </c>
      <c r="AN2694" t="s">
        <v>18393</v>
      </c>
    </row>
    <row r="2695" spans="1:40" ht="43.2" x14ac:dyDescent="0.3">
      <c r="A2695" t="s">
        <v>12814</v>
      </c>
      <c r="B2695" s="2" t="s">
        <v>15</v>
      </c>
      <c r="C2695" s="3">
        <v>41753</v>
      </c>
      <c r="D2695" t="s">
        <v>193</v>
      </c>
      <c r="E2695" t="s">
        <v>12815</v>
      </c>
      <c r="F2695" t="s">
        <v>12816</v>
      </c>
      <c r="G2695" t="s">
        <v>12817</v>
      </c>
      <c r="H2695" s="2" t="s">
        <v>97</v>
      </c>
      <c r="I2695" s="2" t="s">
        <v>98</v>
      </c>
      <c r="J2695" s="1" t="s">
        <v>12818</v>
      </c>
      <c r="K2695" s="1">
        <f t="shared" si="189"/>
        <v>1</v>
      </c>
      <c r="L2695" s="1">
        <f t="shared" si="189"/>
        <v>0</v>
      </c>
      <c r="M2695" s="1">
        <f t="shared" si="189"/>
        <v>0</v>
      </c>
      <c r="N2695" s="1">
        <f t="shared" si="189"/>
        <v>0</v>
      </c>
      <c r="O2695" s="1">
        <f t="shared" si="190"/>
        <v>1</v>
      </c>
      <c r="P2695" s="1" t="s">
        <v>18346</v>
      </c>
      <c r="Q2695" s="1">
        <v>500</v>
      </c>
      <c r="R2695" s="1">
        <v>775</v>
      </c>
      <c r="S2695" s="9">
        <f t="shared" si="192"/>
        <v>500</v>
      </c>
      <c r="T2695" s="3">
        <v>44355</v>
      </c>
      <c r="U2695" s="8" t="s">
        <v>12819</v>
      </c>
      <c r="V2695" s="3">
        <v>44550</v>
      </c>
      <c r="W2695" s="8" t="s">
        <v>12820</v>
      </c>
      <c r="X2695" s="8">
        <v>8.1999999999999993</v>
      </c>
      <c r="Y2695" s="10">
        <f t="shared" si="191"/>
        <v>4100</v>
      </c>
      <c r="Z2695" s="10">
        <f>IFERROR(INDEX(EFs!B:B,MATCH(P2695,EFs!A:A,0))*Dataset!Y2695/1000,0)</f>
        <v>3.7244109761000002</v>
      </c>
      <c r="AA2695">
        <v>33.207664999999999</v>
      </c>
      <c r="AB2695">
        <v>-117.296273</v>
      </c>
      <c r="AC2695">
        <v>1</v>
      </c>
      <c r="AD2695" t="s">
        <v>18387</v>
      </c>
      <c r="AE2695">
        <v>4039</v>
      </c>
      <c r="AF2695" t="s">
        <v>18980</v>
      </c>
      <c r="AI2695" t="s">
        <v>18410</v>
      </c>
      <c r="AJ2695" t="s">
        <v>18390</v>
      </c>
      <c r="AK2695" t="s">
        <v>18391</v>
      </c>
      <c r="AL2695">
        <v>92056</v>
      </c>
      <c r="AM2695" t="s">
        <v>18392</v>
      </c>
      <c r="AN2695" t="s">
        <v>18393</v>
      </c>
    </row>
    <row r="2696" spans="1:40" ht="43.2" x14ac:dyDescent="0.3">
      <c r="A2696" t="s">
        <v>12821</v>
      </c>
      <c r="B2696" s="2" t="s">
        <v>15</v>
      </c>
      <c r="C2696" s="3">
        <v>41753</v>
      </c>
      <c r="D2696" t="s">
        <v>193</v>
      </c>
      <c r="E2696" t="s">
        <v>12822</v>
      </c>
      <c r="F2696" t="s">
        <v>12823</v>
      </c>
      <c r="G2696" t="s">
        <v>12824</v>
      </c>
      <c r="H2696" s="2" t="s">
        <v>163</v>
      </c>
      <c r="I2696" s="2" t="s">
        <v>164</v>
      </c>
      <c r="J2696" s="1" t="s">
        <v>12825</v>
      </c>
      <c r="K2696" s="1">
        <f t="shared" si="189"/>
        <v>1</v>
      </c>
      <c r="L2696" s="1">
        <f t="shared" si="189"/>
        <v>0</v>
      </c>
      <c r="M2696" s="1">
        <f t="shared" si="189"/>
        <v>0</v>
      </c>
      <c r="N2696" s="1">
        <f t="shared" si="189"/>
        <v>0</v>
      </c>
      <c r="O2696" s="1">
        <f t="shared" si="190"/>
        <v>1</v>
      </c>
      <c r="P2696" s="1" t="s">
        <v>18346</v>
      </c>
      <c r="Q2696" s="1" t="s">
        <v>18355</v>
      </c>
      <c r="R2696" s="1">
        <v>80</v>
      </c>
      <c r="S2696" s="9">
        <f t="shared" si="192"/>
        <v>59.656000000000006</v>
      </c>
      <c r="T2696" s="3">
        <v>44561</v>
      </c>
      <c r="U2696" s="8" t="s">
        <v>12826</v>
      </c>
      <c r="V2696" s="3">
        <v>44761</v>
      </c>
      <c r="W2696" s="8" t="s">
        <v>4811</v>
      </c>
      <c r="X2696" s="8">
        <v>137</v>
      </c>
      <c r="Y2696" s="10">
        <f t="shared" si="191"/>
        <v>8172.8720000000012</v>
      </c>
      <c r="Z2696" s="10">
        <f>IFERROR(INDEX(EFs!B:B,MATCH(P2696,EFs!A:A,0))*Dataset!Y2696/1000,0)</f>
        <v>7.4241790690391136</v>
      </c>
      <c r="AA2696">
        <v>33.397266000000002</v>
      </c>
      <c r="AB2696">
        <v>-117.5288</v>
      </c>
      <c r="AC2696">
        <v>0.7</v>
      </c>
      <c r="AD2696" t="s">
        <v>18408</v>
      </c>
      <c r="AF2696" t="s">
        <v>18838</v>
      </c>
      <c r="AH2696">
        <v>5270</v>
      </c>
      <c r="AI2696" t="s">
        <v>18423</v>
      </c>
      <c r="AJ2696" t="s">
        <v>18390</v>
      </c>
      <c r="AK2696" t="s">
        <v>18391</v>
      </c>
      <c r="AL2696">
        <v>92055</v>
      </c>
      <c r="AM2696" t="s">
        <v>18392</v>
      </c>
      <c r="AN2696" t="s">
        <v>18397</v>
      </c>
    </row>
    <row r="2697" spans="1:40" ht="43.2" x14ac:dyDescent="0.3">
      <c r="A2697" t="s">
        <v>12827</v>
      </c>
      <c r="B2697" s="2" t="s">
        <v>15</v>
      </c>
      <c r="C2697" s="3">
        <v>41753</v>
      </c>
      <c r="D2697" t="s">
        <v>193</v>
      </c>
      <c r="E2697" t="s">
        <v>1209</v>
      </c>
      <c r="F2697" t="s">
        <v>161</v>
      </c>
      <c r="G2697" t="s">
        <v>12828</v>
      </c>
      <c r="H2697" s="2" t="s">
        <v>163</v>
      </c>
      <c r="I2697" s="2" t="s">
        <v>164</v>
      </c>
      <c r="J2697" s="1" t="s">
        <v>12829</v>
      </c>
      <c r="K2697" s="1">
        <f t="shared" si="189"/>
        <v>1</v>
      </c>
      <c r="L2697" s="1">
        <f t="shared" si="189"/>
        <v>0</v>
      </c>
      <c r="M2697" s="1">
        <f t="shared" si="189"/>
        <v>0</v>
      </c>
      <c r="N2697" s="1">
        <f t="shared" si="189"/>
        <v>0</v>
      </c>
      <c r="O2697" s="1">
        <f t="shared" si="190"/>
        <v>1</v>
      </c>
      <c r="P2697" s="1" t="s">
        <v>18346</v>
      </c>
      <c r="Q2697" s="1">
        <v>500</v>
      </c>
      <c r="R2697" s="1">
        <v>755</v>
      </c>
      <c r="S2697" s="9">
        <f t="shared" si="192"/>
        <v>500</v>
      </c>
      <c r="T2697" s="8"/>
      <c r="U2697" s="8"/>
      <c r="V2697" s="8"/>
      <c r="W2697" s="8"/>
      <c r="X2697" s="8"/>
      <c r="Y2697" s="10">
        <f t="shared" si="191"/>
        <v>0</v>
      </c>
      <c r="Z2697" s="10">
        <f>IFERROR(INDEX(EFs!B:B,MATCH(P2697,EFs!A:A,0))*Dataset!Y2697/1000,0)</f>
        <v>0</v>
      </c>
      <c r="AA2697">
        <v>33.387723000000001</v>
      </c>
      <c r="AB2697">
        <v>-117.44475799999999</v>
      </c>
      <c r="AC2697">
        <v>0.5</v>
      </c>
      <c r="AD2697" t="s">
        <v>18422</v>
      </c>
      <c r="AI2697" t="s">
        <v>18423</v>
      </c>
      <c r="AJ2697" t="s">
        <v>18390</v>
      </c>
      <c r="AK2697" t="s">
        <v>18391</v>
      </c>
      <c r="AL2697">
        <v>92055</v>
      </c>
      <c r="AM2697" t="s">
        <v>18392</v>
      </c>
      <c r="AN2697" t="s">
        <v>18397</v>
      </c>
    </row>
    <row r="2698" spans="1:40" ht="43.2" x14ac:dyDescent="0.3">
      <c r="A2698" t="s">
        <v>12830</v>
      </c>
      <c r="B2698" s="2" t="s">
        <v>15</v>
      </c>
      <c r="C2698" s="3">
        <v>41753</v>
      </c>
      <c r="D2698" t="s">
        <v>193</v>
      </c>
      <c r="E2698" t="s">
        <v>10532</v>
      </c>
      <c r="F2698" t="s">
        <v>161</v>
      </c>
      <c r="G2698" t="s">
        <v>12831</v>
      </c>
      <c r="H2698" s="2" t="s">
        <v>163</v>
      </c>
      <c r="I2698" s="2" t="s">
        <v>164</v>
      </c>
      <c r="J2698" s="1" t="s">
        <v>12832</v>
      </c>
      <c r="K2698" s="1">
        <f t="shared" si="189"/>
        <v>1</v>
      </c>
      <c r="L2698" s="1">
        <f t="shared" si="189"/>
        <v>0</v>
      </c>
      <c r="M2698" s="1">
        <f t="shared" si="189"/>
        <v>0</v>
      </c>
      <c r="N2698" s="1">
        <f t="shared" si="189"/>
        <v>0</v>
      </c>
      <c r="O2698" s="1">
        <f t="shared" si="190"/>
        <v>1</v>
      </c>
      <c r="P2698" s="1" t="s">
        <v>18346</v>
      </c>
      <c r="Q2698" s="1">
        <v>150</v>
      </c>
      <c r="R2698" s="1">
        <v>237</v>
      </c>
      <c r="S2698" s="9">
        <f t="shared" si="192"/>
        <v>150</v>
      </c>
      <c r="T2698" s="8"/>
      <c r="U2698" s="8"/>
      <c r="V2698" s="8"/>
      <c r="W2698" s="8"/>
      <c r="X2698" s="8"/>
      <c r="Y2698" s="10">
        <f t="shared" si="191"/>
        <v>0</v>
      </c>
      <c r="Z2698" s="10">
        <f>IFERROR(INDEX(EFs!B:B,MATCH(P2698,EFs!A:A,0))*Dataset!Y2698/1000,0)</f>
        <v>0</v>
      </c>
      <c r="AA2698">
        <v>33.387723000000001</v>
      </c>
      <c r="AB2698">
        <v>-117.44475799999999</v>
      </c>
      <c r="AC2698">
        <v>0.5</v>
      </c>
      <c r="AD2698" t="s">
        <v>18422</v>
      </c>
      <c r="AI2698" t="s">
        <v>18423</v>
      </c>
      <c r="AJ2698" t="s">
        <v>18390</v>
      </c>
      <c r="AK2698" t="s">
        <v>18391</v>
      </c>
      <c r="AL2698">
        <v>92055</v>
      </c>
      <c r="AM2698" t="s">
        <v>18392</v>
      </c>
      <c r="AN2698" t="s">
        <v>18397</v>
      </c>
    </row>
    <row r="2699" spans="1:40" ht="43.2" x14ac:dyDescent="0.3">
      <c r="A2699" t="s">
        <v>12833</v>
      </c>
      <c r="B2699" s="2" t="s">
        <v>15</v>
      </c>
      <c r="C2699" s="3">
        <v>41753</v>
      </c>
      <c r="D2699" t="s">
        <v>193</v>
      </c>
      <c r="E2699" t="s">
        <v>3009</v>
      </c>
      <c r="F2699" t="s">
        <v>281</v>
      </c>
      <c r="G2699" t="s">
        <v>12834</v>
      </c>
      <c r="H2699" s="2" t="s">
        <v>610</v>
      </c>
      <c r="I2699" s="2" t="s">
        <v>30</v>
      </c>
      <c r="J2699" s="1" t="s">
        <v>12835</v>
      </c>
      <c r="K2699" s="1">
        <f t="shared" si="189"/>
        <v>0</v>
      </c>
      <c r="L2699" s="1">
        <f t="shared" si="189"/>
        <v>0</v>
      </c>
      <c r="M2699" s="1">
        <f t="shared" si="189"/>
        <v>1</v>
      </c>
      <c r="N2699" s="1">
        <f t="shared" si="189"/>
        <v>0</v>
      </c>
      <c r="O2699" s="1">
        <f t="shared" si="190"/>
        <v>1</v>
      </c>
      <c r="P2699" s="1" t="s">
        <v>18348</v>
      </c>
      <c r="Q2699" s="1" t="s">
        <v>18355</v>
      </c>
      <c r="R2699" s="1">
        <v>566</v>
      </c>
      <c r="S2699" s="9">
        <f t="shared" si="192"/>
        <v>422.06620000000004</v>
      </c>
      <c r="T2699" s="3">
        <v>44336</v>
      </c>
      <c r="U2699" s="8" t="s">
        <v>2041</v>
      </c>
      <c r="V2699" s="3">
        <v>44699</v>
      </c>
      <c r="W2699" s="8" t="s">
        <v>12836</v>
      </c>
      <c r="X2699" s="8">
        <v>14.4</v>
      </c>
      <c r="Y2699" s="10">
        <f t="shared" si="191"/>
        <v>6077.7532800000008</v>
      </c>
      <c r="Z2699" s="10">
        <f>IFERROR(INDEX(EFs!B:B,MATCH(P2699,EFs!A:A,0))*Dataset!Y2699/1000,0)</f>
        <v>4.4140030782710094</v>
      </c>
      <c r="AA2699">
        <v>32.999507000000001</v>
      </c>
      <c r="AB2699">
        <v>-117.098572</v>
      </c>
      <c r="AC2699">
        <v>1</v>
      </c>
      <c r="AD2699" t="s">
        <v>18387</v>
      </c>
      <c r="AE2699">
        <v>15706</v>
      </c>
      <c r="AF2699" t="s">
        <v>19460</v>
      </c>
      <c r="AI2699" t="s">
        <v>18389</v>
      </c>
      <c r="AJ2699" t="s">
        <v>18390</v>
      </c>
      <c r="AK2699" t="s">
        <v>18391</v>
      </c>
      <c r="AL2699">
        <v>92127</v>
      </c>
      <c r="AM2699" t="s">
        <v>18392</v>
      </c>
      <c r="AN2699" t="s">
        <v>18393</v>
      </c>
    </row>
    <row r="2700" spans="1:40" ht="43.2" x14ac:dyDescent="0.3">
      <c r="A2700" t="s">
        <v>12837</v>
      </c>
      <c r="B2700" s="2" t="s">
        <v>15</v>
      </c>
      <c r="C2700" s="3">
        <v>41753</v>
      </c>
      <c r="D2700" t="s">
        <v>193</v>
      </c>
      <c r="E2700" t="s">
        <v>12822</v>
      </c>
      <c r="F2700" t="s">
        <v>12823</v>
      </c>
      <c r="G2700" t="s">
        <v>12838</v>
      </c>
      <c r="H2700" s="2" t="s">
        <v>163</v>
      </c>
      <c r="I2700" s="2" t="s">
        <v>164</v>
      </c>
      <c r="J2700" s="1" t="s">
        <v>12839</v>
      </c>
      <c r="K2700" s="1">
        <f t="shared" si="189"/>
        <v>1</v>
      </c>
      <c r="L2700" s="1">
        <f t="shared" si="189"/>
        <v>0</v>
      </c>
      <c r="M2700" s="1">
        <f t="shared" si="189"/>
        <v>0</v>
      </c>
      <c r="N2700" s="1">
        <f t="shared" si="189"/>
        <v>0</v>
      </c>
      <c r="O2700" s="1">
        <f t="shared" si="190"/>
        <v>1</v>
      </c>
      <c r="P2700" s="1" t="s">
        <v>18346</v>
      </c>
      <c r="Q2700" s="1" t="s">
        <v>18355</v>
      </c>
      <c r="R2700" s="1">
        <v>80</v>
      </c>
      <c r="S2700" s="9">
        <f t="shared" si="192"/>
        <v>59.656000000000006</v>
      </c>
      <c r="T2700" s="3">
        <v>44561</v>
      </c>
      <c r="U2700" s="8" t="s">
        <v>3263</v>
      </c>
      <c r="V2700" s="3">
        <v>44761</v>
      </c>
      <c r="W2700" s="8" t="s">
        <v>1183</v>
      </c>
      <c r="X2700" s="8">
        <v>43.8</v>
      </c>
      <c r="Y2700" s="10">
        <f t="shared" si="191"/>
        <v>2612.9328</v>
      </c>
      <c r="Z2700" s="10">
        <f>IFERROR(INDEX(EFs!B:B,MATCH(P2700,EFs!A:A,0))*Dataset!Y2700/1000,0)</f>
        <v>2.3735696585687087</v>
      </c>
      <c r="AA2700">
        <v>33.387723000000001</v>
      </c>
      <c r="AB2700">
        <v>-117.44475799999999</v>
      </c>
      <c r="AC2700">
        <v>0.5</v>
      </c>
      <c r="AD2700" t="s">
        <v>18422</v>
      </c>
      <c r="AI2700" t="s">
        <v>18423</v>
      </c>
      <c r="AJ2700" t="s">
        <v>18390</v>
      </c>
      <c r="AK2700" t="s">
        <v>18391</v>
      </c>
      <c r="AL2700">
        <v>92055</v>
      </c>
      <c r="AM2700" t="s">
        <v>18392</v>
      </c>
      <c r="AN2700" t="s">
        <v>18397</v>
      </c>
    </row>
    <row r="2701" spans="1:40" ht="43.2" x14ac:dyDescent="0.3">
      <c r="A2701" t="s">
        <v>12840</v>
      </c>
      <c r="B2701" s="2" t="s">
        <v>15</v>
      </c>
      <c r="C2701" s="3">
        <v>41754</v>
      </c>
      <c r="D2701" t="s">
        <v>193</v>
      </c>
      <c r="E2701" t="s">
        <v>1160</v>
      </c>
      <c r="F2701" t="s">
        <v>1161</v>
      </c>
      <c r="G2701" t="s">
        <v>12841</v>
      </c>
      <c r="H2701" s="2" t="s">
        <v>163</v>
      </c>
      <c r="I2701" s="2" t="s">
        <v>164</v>
      </c>
      <c r="J2701" s="1" t="s">
        <v>12842</v>
      </c>
      <c r="K2701" s="1">
        <f t="shared" si="189"/>
        <v>1</v>
      </c>
      <c r="L2701" s="1">
        <f t="shared" si="189"/>
        <v>0</v>
      </c>
      <c r="M2701" s="1">
        <f t="shared" si="189"/>
        <v>0</v>
      </c>
      <c r="N2701" s="1">
        <f t="shared" si="189"/>
        <v>0</v>
      </c>
      <c r="O2701" s="1">
        <f t="shared" si="190"/>
        <v>1</v>
      </c>
      <c r="P2701" s="1" t="s">
        <v>18346</v>
      </c>
      <c r="Q2701" s="1">
        <v>350</v>
      </c>
      <c r="R2701" s="1">
        <v>530</v>
      </c>
      <c r="S2701" s="9">
        <f t="shared" si="192"/>
        <v>350</v>
      </c>
      <c r="T2701" s="8"/>
      <c r="U2701" s="8"/>
      <c r="V2701" s="8"/>
      <c r="W2701" s="8"/>
      <c r="X2701" s="8"/>
      <c r="Y2701" s="10">
        <f t="shared" si="191"/>
        <v>0</v>
      </c>
      <c r="Z2701" s="10">
        <f>IFERROR(INDEX(EFs!B:B,MATCH(P2701,EFs!A:A,0))*Dataset!Y2701/1000,0)</f>
        <v>0</v>
      </c>
      <c r="AA2701">
        <v>33.387723000000001</v>
      </c>
      <c r="AB2701">
        <v>-117.44475799999999</v>
      </c>
      <c r="AC2701">
        <v>0.5</v>
      </c>
      <c r="AD2701" t="s">
        <v>18422</v>
      </c>
      <c r="AI2701" t="s">
        <v>18423</v>
      </c>
      <c r="AJ2701" t="s">
        <v>18390</v>
      </c>
      <c r="AK2701" t="s">
        <v>18391</v>
      </c>
      <c r="AL2701">
        <v>92055</v>
      </c>
      <c r="AM2701" t="s">
        <v>18392</v>
      </c>
      <c r="AN2701" t="s">
        <v>18397</v>
      </c>
    </row>
    <row r="2702" spans="1:40" ht="43.2" x14ac:dyDescent="0.3">
      <c r="A2702" t="s">
        <v>12843</v>
      </c>
      <c r="B2702" s="2" t="s">
        <v>15</v>
      </c>
      <c r="C2702" s="3">
        <v>41761</v>
      </c>
      <c r="D2702" t="s">
        <v>193</v>
      </c>
      <c r="E2702" t="s">
        <v>12844</v>
      </c>
      <c r="F2702" t="s">
        <v>5532</v>
      </c>
      <c r="G2702" t="s">
        <v>12845</v>
      </c>
      <c r="H2702" s="2" t="s">
        <v>283</v>
      </c>
      <c r="I2702" s="2" t="s">
        <v>46</v>
      </c>
      <c r="J2702" s="1" t="s">
        <v>12846</v>
      </c>
      <c r="K2702" s="1">
        <f t="shared" si="189"/>
        <v>1</v>
      </c>
      <c r="L2702" s="1">
        <f t="shared" si="189"/>
        <v>0</v>
      </c>
      <c r="M2702" s="1">
        <f t="shared" si="189"/>
        <v>0</v>
      </c>
      <c r="N2702" s="1">
        <f t="shared" si="189"/>
        <v>0</v>
      </c>
      <c r="O2702" s="1">
        <f t="shared" si="190"/>
        <v>1</v>
      </c>
      <c r="P2702" s="1" t="s">
        <v>18346</v>
      </c>
      <c r="Q2702" s="1">
        <v>500</v>
      </c>
      <c r="R2702" s="1">
        <v>790</v>
      </c>
      <c r="S2702" s="9">
        <f t="shared" si="192"/>
        <v>500</v>
      </c>
      <c r="T2702" s="8"/>
      <c r="U2702" s="8"/>
      <c r="V2702" s="8"/>
      <c r="W2702" s="8"/>
      <c r="X2702" s="8"/>
      <c r="Y2702" s="10">
        <f t="shared" si="191"/>
        <v>0</v>
      </c>
      <c r="Z2702" s="10">
        <f>IFERROR(INDEX(EFs!B:B,MATCH(P2702,EFs!A:A,0))*Dataset!Y2702/1000,0)</f>
        <v>0</v>
      </c>
      <c r="AA2702">
        <v>32.689459999999997</v>
      </c>
      <c r="AB2702">
        <v>-117.2402</v>
      </c>
      <c r="AC2702">
        <v>1</v>
      </c>
      <c r="AD2702" t="s">
        <v>18394</v>
      </c>
      <c r="AE2702">
        <v>140</v>
      </c>
      <c r="AF2702" t="s">
        <v>19392</v>
      </c>
      <c r="AG2702" t="s">
        <v>18582</v>
      </c>
      <c r="AH2702">
        <v>633</v>
      </c>
      <c r="AI2702" t="s">
        <v>18389</v>
      </c>
      <c r="AJ2702" t="s">
        <v>18390</v>
      </c>
      <c r="AK2702" t="s">
        <v>18391</v>
      </c>
      <c r="AL2702">
        <v>92106</v>
      </c>
      <c r="AM2702" t="s">
        <v>18392</v>
      </c>
      <c r="AN2702" t="s">
        <v>18397</v>
      </c>
    </row>
    <row r="2703" spans="1:40" ht="57.6" x14ac:dyDescent="0.3">
      <c r="A2703" t="s">
        <v>12847</v>
      </c>
      <c r="B2703" s="2" t="s">
        <v>15</v>
      </c>
      <c r="C2703" s="3">
        <v>41765</v>
      </c>
      <c r="D2703" t="s">
        <v>193</v>
      </c>
      <c r="E2703" t="s">
        <v>12848</v>
      </c>
      <c r="F2703" t="s">
        <v>12849</v>
      </c>
      <c r="G2703" t="s">
        <v>12850</v>
      </c>
      <c r="H2703" s="2" t="s">
        <v>694</v>
      </c>
      <c r="I2703" s="2" t="s">
        <v>98</v>
      </c>
      <c r="J2703" s="1" t="s">
        <v>12851</v>
      </c>
      <c r="K2703" s="1">
        <f t="shared" si="189"/>
        <v>0</v>
      </c>
      <c r="L2703" s="1">
        <f t="shared" si="189"/>
        <v>0</v>
      </c>
      <c r="M2703" s="1">
        <f t="shared" si="189"/>
        <v>1</v>
      </c>
      <c r="N2703" s="1">
        <f t="shared" si="189"/>
        <v>0</v>
      </c>
      <c r="O2703" s="1">
        <f t="shared" si="190"/>
        <v>1</v>
      </c>
      <c r="P2703" s="1" t="s">
        <v>18348</v>
      </c>
      <c r="Q2703" s="1">
        <v>100</v>
      </c>
      <c r="R2703" s="1">
        <v>155</v>
      </c>
      <c r="S2703" s="9">
        <f t="shared" si="192"/>
        <v>100</v>
      </c>
      <c r="T2703" s="3">
        <v>44562</v>
      </c>
      <c r="U2703" s="8" t="s">
        <v>12852</v>
      </c>
      <c r="V2703" s="3">
        <v>44562</v>
      </c>
      <c r="W2703" s="8" t="s">
        <v>2009</v>
      </c>
      <c r="X2703" s="8">
        <v>13.2</v>
      </c>
      <c r="Y2703" s="10">
        <f t="shared" si="191"/>
        <v>1320</v>
      </c>
      <c r="Z2703" s="10">
        <f>IFERROR(INDEX(EFs!B:B,MATCH(P2703,EFs!A:A,0))*Dataset!Y2703/1000,0)</f>
        <v>0.95865754908</v>
      </c>
      <c r="AA2703">
        <v>33.131103000000003</v>
      </c>
      <c r="AB2703">
        <v>-117.24899600000001</v>
      </c>
      <c r="AC2703">
        <v>1</v>
      </c>
      <c r="AD2703" t="s">
        <v>18387</v>
      </c>
      <c r="AE2703">
        <v>2885</v>
      </c>
      <c r="AF2703" t="s">
        <v>19461</v>
      </c>
      <c r="AI2703" t="s">
        <v>18509</v>
      </c>
      <c r="AJ2703" t="s">
        <v>18390</v>
      </c>
      <c r="AK2703" t="s">
        <v>18391</v>
      </c>
      <c r="AL2703">
        <v>92010</v>
      </c>
      <c r="AM2703" t="s">
        <v>18392</v>
      </c>
      <c r="AN2703" t="s">
        <v>18393</v>
      </c>
    </row>
    <row r="2704" spans="1:40" ht="57.6" x14ac:dyDescent="0.3">
      <c r="A2704" t="s">
        <v>12847</v>
      </c>
      <c r="B2704" s="2" t="s">
        <v>15</v>
      </c>
      <c r="C2704" s="3">
        <v>41765</v>
      </c>
      <c r="D2704" t="s">
        <v>193</v>
      </c>
      <c r="E2704" t="s">
        <v>12848</v>
      </c>
      <c r="F2704" t="s">
        <v>12849</v>
      </c>
      <c r="G2704" t="s">
        <v>12850</v>
      </c>
      <c r="H2704" s="2" t="s">
        <v>694</v>
      </c>
      <c r="I2704" s="2" t="s">
        <v>98</v>
      </c>
      <c r="J2704" s="1" t="s">
        <v>12851</v>
      </c>
      <c r="K2704" s="1">
        <f t="shared" si="189"/>
        <v>0</v>
      </c>
      <c r="L2704" s="1">
        <f t="shared" si="189"/>
        <v>0</v>
      </c>
      <c r="M2704" s="1">
        <f t="shared" si="189"/>
        <v>1</v>
      </c>
      <c r="N2704" s="1">
        <f t="shared" si="189"/>
        <v>0</v>
      </c>
      <c r="O2704" s="1">
        <f t="shared" si="190"/>
        <v>1</v>
      </c>
      <c r="P2704" s="1" t="s">
        <v>18348</v>
      </c>
      <c r="Q2704" s="1">
        <v>100</v>
      </c>
      <c r="R2704" s="1">
        <v>155</v>
      </c>
      <c r="S2704" s="9">
        <f t="shared" si="192"/>
        <v>100</v>
      </c>
      <c r="T2704" s="3">
        <v>44562</v>
      </c>
      <c r="U2704" s="8" t="s">
        <v>12852</v>
      </c>
      <c r="V2704" s="3">
        <v>44562</v>
      </c>
      <c r="W2704" s="8" t="s">
        <v>9565</v>
      </c>
      <c r="X2704" s="8">
        <v>14.2</v>
      </c>
      <c r="Y2704" s="10">
        <f t="shared" si="191"/>
        <v>1420</v>
      </c>
      <c r="Z2704" s="10">
        <f>IFERROR(INDEX(EFs!B:B,MATCH(P2704,EFs!A:A,0))*Dataset!Y2704/1000,0)</f>
        <v>1.03128312098</v>
      </c>
      <c r="AA2704">
        <v>33.131103000000003</v>
      </c>
      <c r="AB2704">
        <v>-117.24899600000001</v>
      </c>
      <c r="AC2704">
        <v>1</v>
      </c>
      <c r="AD2704" t="s">
        <v>18387</v>
      </c>
      <c r="AE2704">
        <v>2885</v>
      </c>
      <c r="AF2704" t="s">
        <v>19461</v>
      </c>
      <c r="AI2704" t="s">
        <v>18509</v>
      </c>
      <c r="AJ2704" t="s">
        <v>18390</v>
      </c>
      <c r="AK2704" t="s">
        <v>18391</v>
      </c>
      <c r="AL2704">
        <v>92010</v>
      </c>
      <c r="AM2704" t="s">
        <v>18392</v>
      </c>
      <c r="AN2704" t="s">
        <v>18393</v>
      </c>
    </row>
    <row r="2705" spans="1:40" ht="57.6" x14ac:dyDescent="0.3">
      <c r="A2705" t="s">
        <v>12847</v>
      </c>
      <c r="B2705" s="2" t="s">
        <v>15</v>
      </c>
      <c r="C2705" s="3">
        <v>41765</v>
      </c>
      <c r="D2705" t="s">
        <v>193</v>
      </c>
      <c r="E2705" t="s">
        <v>12848</v>
      </c>
      <c r="F2705" t="s">
        <v>12849</v>
      </c>
      <c r="G2705" t="s">
        <v>12850</v>
      </c>
      <c r="H2705" s="2" t="s">
        <v>694</v>
      </c>
      <c r="I2705" s="2" t="s">
        <v>98</v>
      </c>
      <c r="J2705" s="1" t="s">
        <v>12851</v>
      </c>
      <c r="K2705" s="1">
        <f t="shared" si="189"/>
        <v>0</v>
      </c>
      <c r="L2705" s="1">
        <f t="shared" si="189"/>
        <v>0</v>
      </c>
      <c r="M2705" s="1">
        <f t="shared" si="189"/>
        <v>1</v>
      </c>
      <c r="N2705" s="1">
        <f t="shared" si="189"/>
        <v>0</v>
      </c>
      <c r="O2705" s="1">
        <f t="shared" si="190"/>
        <v>1</v>
      </c>
      <c r="P2705" s="1" t="s">
        <v>18348</v>
      </c>
      <c r="Q2705" s="1">
        <v>100</v>
      </c>
      <c r="R2705" s="1">
        <v>155</v>
      </c>
      <c r="S2705" s="9">
        <f t="shared" si="192"/>
        <v>100</v>
      </c>
      <c r="T2705" s="3">
        <v>44562</v>
      </c>
      <c r="U2705" s="8" t="s">
        <v>2009</v>
      </c>
      <c r="V2705" s="3">
        <v>44562</v>
      </c>
      <c r="W2705" s="8" t="s">
        <v>2009</v>
      </c>
      <c r="X2705" s="8">
        <v>0</v>
      </c>
      <c r="Y2705" s="10">
        <f t="shared" si="191"/>
        <v>0</v>
      </c>
      <c r="Z2705" s="10">
        <f>IFERROR(INDEX(EFs!B:B,MATCH(P2705,EFs!A:A,0))*Dataset!Y2705/1000,0)</f>
        <v>0</v>
      </c>
      <c r="AA2705">
        <v>33.131103000000003</v>
      </c>
      <c r="AB2705">
        <v>-117.24899600000001</v>
      </c>
      <c r="AC2705">
        <v>1</v>
      </c>
      <c r="AD2705" t="s">
        <v>18387</v>
      </c>
      <c r="AE2705">
        <v>2885</v>
      </c>
      <c r="AF2705" t="s">
        <v>19461</v>
      </c>
      <c r="AI2705" t="s">
        <v>18509</v>
      </c>
      <c r="AJ2705" t="s">
        <v>18390</v>
      </c>
      <c r="AK2705" t="s">
        <v>18391</v>
      </c>
      <c r="AL2705">
        <v>92010</v>
      </c>
      <c r="AM2705" t="s">
        <v>18392</v>
      </c>
      <c r="AN2705" t="s">
        <v>18393</v>
      </c>
    </row>
    <row r="2706" spans="1:40" ht="57.6" x14ac:dyDescent="0.3">
      <c r="A2706" t="s">
        <v>12847</v>
      </c>
      <c r="B2706" s="2" t="s">
        <v>15</v>
      </c>
      <c r="C2706" s="3">
        <v>41765</v>
      </c>
      <c r="D2706" t="s">
        <v>193</v>
      </c>
      <c r="E2706" t="s">
        <v>12848</v>
      </c>
      <c r="F2706" t="s">
        <v>12849</v>
      </c>
      <c r="G2706" t="s">
        <v>12850</v>
      </c>
      <c r="H2706" s="2" t="s">
        <v>694</v>
      </c>
      <c r="I2706" s="2" t="s">
        <v>98</v>
      </c>
      <c r="J2706" s="1" t="s">
        <v>12851</v>
      </c>
      <c r="K2706" s="1">
        <f t="shared" si="189"/>
        <v>0</v>
      </c>
      <c r="L2706" s="1">
        <f t="shared" si="189"/>
        <v>0</v>
      </c>
      <c r="M2706" s="1">
        <f t="shared" si="189"/>
        <v>1</v>
      </c>
      <c r="N2706" s="1">
        <f t="shared" si="189"/>
        <v>0</v>
      </c>
      <c r="O2706" s="1">
        <f t="shared" si="190"/>
        <v>1</v>
      </c>
      <c r="P2706" s="1" t="s">
        <v>18348</v>
      </c>
      <c r="Q2706" s="1">
        <v>100</v>
      </c>
      <c r="R2706" s="1">
        <v>155</v>
      </c>
      <c r="S2706" s="9">
        <f t="shared" si="192"/>
        <v>100</v>
      </c>
      <c r="T2706" s="3">
        <v>44562</v>
      </c>
      <c r="U2706" s="8" t="s">
        <v>2009</v>
      </c>
      <c r="V2706" s="3">
        <v>44562</v>
      </c>
      <c r="W2706" s="8" t="s">
        <v>9565</v>
      </c>
      <c r="X2706" s="8">
        <v>1</v>
      </c>
      <c r="Y2706" s="10">
        <f t="shared" si="191"/>
        <v>100</v>
      </c>
      <c r="Z2706" s="10">
        <f>IFERROR(INDEX(EFs!B:B,MATCH(P2706,EFs!A:A,0))*Dataset!Y2706/1000,0)</f>
        <v>7.2625571899999991E-2</v>
      </c>
      <c r="AA2706">
        <v>33.131103000000003</v>
      </c>
      <c r="AB2706">
        <v>-117.24899600000001</v>
      </c>
      <c r="AC2706">
        <v>1</v>
      </c>
      <c r="AD2706" t="s">
        <v>18387</v>
      </c>
      <c r="AE2706">
        <v>2885</v>
      </c>
      <c r="AF2706" t="s">
        <v>19461</v>
      </c>
      <c r="AI2706" t="s">
        <v>18509</v>
      </c>
      <c r="AJ2706" t="s">
        <v>18390</v>
      </c>
      <c r="AK2706" t="s">
        <v>18391</v>
      </c>
      <c r="AL2706">
        <v>92010</v>
      </c>
      <c r="AM2706" t="s">
        <v>18392</v>
      </c>
      <c r="AN2706" t="s">
        <v>18393</v>
      </c>
    </row>
    <row r="2707" spans="1:40" ht="43.2" x14ac:dyDescent="0.3">
      <c r="A2707" t="s">
        <v>12853</v>
      </c>
      <c r="B2707" s="2" t="s">
        <v>15</v>
      </c>
      <c r="C2707" s="3">
        <v>41766</v>
      </c>
      <c r="D2707" t="s">
        <v>25</v>
      </c>
      <c r="E2707" t="s">
        <v>12854</v>
      </c>
      <c r="F2707" t="s">
        <v>12855</v>
      </c>
      <c r="G2707" t="s">
        <v>12856</v>
      </c>
      <c r="H2707" s="2" t="s">
        <v>45</v>
      </c>
      <c r="I2707" s="2" t="s">
        <v>46</v>
      </c>
      <c r="J2707" s="1" t="s">
        <v>12857</v>
      </c>
      <c r="K2707" s="1">
        <f t="shared" si="189"/>
        <v>1</v>
      </c>
      <c r="L2707" s="1">
        <f t="shared" si="189"/>
        <v>0</v>
      </c>
      <c r="M2707" s="1">
        <f t="shared" si="189"/>
        <v>0</v>
      </c>
      <c r="N2707" s="1">
        <f t="shared" si="189"/>
        <v>0</v>
      </c>
      <c r="O2707" s="1">
        <f t="shared" si="190"/>
        <v>1</v>
      </c>
      <c r="P2707" s="1" t="s">
        <v>18346</v>
      </c>
      <c r="Q2707" s="1" t="s">
        <v>18355</v>
      </c>
      <c r="R2707" s="1">
        <v>168</v>
      </c>
      <c r="S2707" s="9">
        <f t="shared" si="192"/>
        <v>125.27760000000001</v>
      </c>
      <c r="T2707" s="3">
        <v>44490</v>
      </c>
      <c r="U2707" s="8" t="s">
        <v>12858</v>
      </c>
      <c r="V2707" s="3">
        <v>44714</v>
      </c>
      <c r="W2707" s="8" t="s">
        <v>12043</v>
      </c>
      <c r="X2707" s="8">
        <v>5.9</v>
      </c>
      <c r="Y2707" s="10">
        <f t="shared" si="191"/>
        <v>739.1378400000001</v>
      </c>
      <c r="Z2707" s="10">
        <f>IFERROR(INDEX(EFs!B:B,MATCH(P2707,EFs!A:A,0))*Dataset!Y2707/1000,0)</f>
        <v>0.67142758149923076</v>
      </c>
      <c r="AA2707">
        <v>32.764764</v>
      </c>
      <c r="AB2707">
        <v>-117.240161</v>
      </c>
      <c r="AC2707">
        <v>1</v>
      </c>
      <c r="AD2707" t="s">
        <v>18387</v>
      </c>
      <c r="AE2707">
        <v>1441</v>
      </c>
      <c r="AF2707" t="s">
        <v>19462</v>
      </c>
      <c r="AI2707" t="s">
        <v>18389</v>
      </c>
      <c r="AJ2707" t="s">
        <v>18390</v>
      </c>
      <c r="AK2707" t="s">
        <v>18391</v>
      </c>
      <c r="AL2707">
        <v>92109</v>
      </c>
      <c r="AM2707" t="s">
        <v>18392</v>
      </c>
      <c r="AN2707" t="s">
        <v>18393</v>
      </c>
    </row>
    <row r="2708" spans="1:40" ht="57.6" x14ac:dyDescent="0.3">
      <c r="A2708" t="s">
        <v>12859</v>
      </c>
      <c r="B2708" s="2" t="s">
        <v>15</v>
      </c>
      <c r="C2708" s="3">
        <v>41766</v>
      </c>
      <c r="D2708" t="s">
        <v>193</v>
      </c>
      <c r="E2708" t="s">
        <v>12860</v>
      </c>
      <c r="F2708" t="s">
        <v>4140</v>
      </c>
      <c r="G2708" t="s">
        <v>12861</v>
      </c>
      <c r="H2708" s="2" t="s">
        <v>451</v>
      </c>
      <c r="I2708" s="2" t="s">
        <v>139</v>
      </c>
      <c r="J2708" s="1" t="s">
        <v>12862</v>
      </c>
      <c r="K2708" s="1">
        <f t="shared" si="189"/>
        <v>1</v>
      </c>
      <c r="L2708" s="1">
        <f t="shared" si="189"/>
        <v>0</v>
      </c>
      <c r="M2708" s="1">
        <f t="shared" si="189"/>
        <v>0</v>
      </c>
      <c r="N2708" s="1">
        <f t="shared" si="189"/>
        <v>0</v>
      </c>
      <c r="O2708" s="1">
        <f t="shared" si="190"/>
        <v>1</v>
      </c>
      <c r="P2708" s="1" t="s">
        <v>18346</v>
      </c>
      <c r="Q2708" s="1">
        <v>500</v>
      </c>
      <c r="R2708" s="1">
        <v>762</v>
      </c>
      <c r="S2708" s="9">
        <f t="shared" si="192"/>
        <v>500</v>
      </c>
      <c r="T2708" s="8"/>
      <c r="U2708" s="8"/>
      <c r="V2708" s="8"/>
      <c r="W2708" s="8"/>
      <c r="X2708" s="8"/>
      <c r="Y2708" s="10">
        <f t="shared" si="191"/>
        <v>0</v>
      </c>
      <c r="Z2708" s="10">
        <f>IFERROR(INDEX(EFs!B:B,MATCH(P2708,EFs!A:A,0))*Dataset!Y2708/1000,0)</f>
        <v>0</v>
      </c>
      <c r="AA2708">
        <v>32.854913000000003</v>
      </c>
      <c r="AB2708">
        <v>-116.90581400000001</v>
      </c>
      <c r="AC2708">
        <v>1</v>
      </c>
      <c r="AD2708" t="s">
        <v>18387</v>
      </c>
      <c r="AE2708">
        <v>9580</v>
      </c>
      <c r="AF2708" t="s">
        <v>19463</v>
      </c>
      <c r="AI2708" t="s">
        <v>18476</v>
      </c>
      <c r="AJ2708" t="s">
        <v>18390</v>
      </c>
      <c r="AK2708" t="s">
        <v>18391</v>
      </c>
      <c r="AL2708">
        <v>92040</v>
      </c>
      <c r="AM2708" t="s">
        <v>18392</v>
      </c>
      <c r="AN2708" t="s">
        <v>18393</v>
      </c>
    </row>
    <row r="2709" spans="1:40" ht="43.2" x14ac:dyDescent="0.3">
      <c r="A2709" t="s">
        <v>12863</v>
      </c>
      <c r="B2709" s="2" t="s">
        <v>15</v>
      </c>
      <c r="C2709" s="3">
        <v>41779</v>
      </c>
      <c r="D2709" t="s">
        <v>193</v>
      </c>
      <c r="E2709" t="s">
        <v>12864</v>
      </c>
      <c r="F2709" t="s">
        <v>6869</v>
      </c>
      <c r="G2709" t="s">
        <v>12865</v>
      </c>
      <c r="H2709" s="2" t="s">
        <v>424</v>
      </c>
      <c r="I2709" s="2" t="s">
        <v>53</v>
      </c>
      <c r="J2709" s="1" t="s">
        <v>12866</v>
      </c>
      <c r="K2709" s="1">
        <f t="shared" si="189"/>
        <v>0</v>
      </c>
      <c r="L2709" s="1">
        <f t="shared" si="189"/>
        <v>0</v>
      </c>
      <c r="M2709" s="1">
        <f t="shared" si="189"/>
        <v>0</v>
      </c>
      <c r="N2709" s="1">
        <f t="shared" si="189"/>
        <v>1</v>
      </c>
      <c r="O2709" s="1">
        <f t="shared" si="190"/>
        <v>1</v>
      </c>
      <c r="P2709" s="1" t="s">
        <v>18347</v>
      </c>
      <c r="Q2709" s="1">
        <v>80</v>
      </c>
      <c r="R2709" s="1">
        <v>125.1</v>
      </c>
      <c r="S2709" s="9">
        <f t="shared" si="192"/>
        <v>80</v>
      </c>
      <c r="T2709" s="3">
        <v>44455</v>
      </c>
      <c r="U2709" s="8" t="s">
        <v>439</v>
      </c>
      <c r="V2709" s="3">
        <v>44763</v>
      </c>
      <c r="W2709" s="8" t="s">
        <v>439</v>
      </c>
      <c r="X2709" s="8">
        <v>0</v>
      </c>
      <c r="Y2709" s="10">
        <f t="shared" si="191"/>
        <v>0</v>
      </c>
      <c r="Z2709" s="10">
        <f>IFERROR(INDEX(EFs!B:B,MATCH(P2709,EFs!A:A,0))*Dataset!Y2709/1000,0)</f>
        <v>0</v>
      </c>
      <c r="AA2709">
        <v>41.234693</v>
      </c>
      <c r="AB2709">
        <v>-121.215582</v>
      </c>
      <c r="AC2709">
        <v>0.5</v>
      </c>
      <c r="AD2709" t="s">
        <v>18422</v>
      </c>
      <c r="AI2709" t="s">
        <v>19094</v>
      </c>
      <c r="AJ2709" t="s">
        <v>18390</v>
      </c>
      <c r="AK2709" t="s">
        <v>19095</v>
      </c>
      <c r="AL2709">
        <v>96054</v>
      </c>
      <c r="AM2709" t="s">
        <v>18392</v>
      </c>
      <c r="AN2709" t="s">
        <v>18397</v>
      </c>
    </row>
    <row r="2710" spans="1:40" ht="43.2" x14ac:dyDescent="0.3">
      <c r="A2710" t="s">
        <v>12867</v>
      </c>
      <c r="B2710" s="2" t="s">
        <v>15</v>
      </c>
      <c r="C2710" s="3">
        <v>41782</v>
      </c>
      <c r="D2710" t="s">
        <v>193</v>
      </c>
      <c r="E2710" t="s">
        <v>12868</v>
      </c>
      <c r="F2710" t="s">
        <v>12869</v>
      </c>
      <c r="G2710" t="s">
        <v>796</v>
      </c>
      <c r="H2710" s="2" t="s">
        <v>797</v>
      </c>
      <c r="I2710" s="2" t="s">
        <v>30</v>
      </c>
      <c r="J2710" s="1" t="s">
        <v>12870</v>
      </c>
      <c r="K2710" s="1">
        <f t="shared" si="189"/>
        <v>1</v>
      </c>
      <c r="L2710" s="1">
        <f t="shared" si="189"/>
        <v>0</v>
      </c>
      <c r="M2710" s="1">
        <f t="shared" si="189"/>
        <v>0</v>
      </c>
      <c r="N2710" s="1">
        <f t="shared" si="189"/>
        <v>0</v>
      </c>
      <c r="O2710" s="1">
        <f t="shared" si="190"/>
        <v>1</v>
      </c>
      <c r="P2710" s="1" t="s">
        <v>18346</v>
      </c>
      <c r="Q2710" s="1">
        <v>100</v>
      </c>
      <c r="R2710" s="1">
        <v>158</v>
      </c>
      <c r="S2710" s="9">
        <f t="shared" si="192"/>
        <v>100</v>
      </c>
      <c r="T2710" s="3">
        <v>44610</v>
      </c>
      <c r="U2710" s="8" t="s">
        <v>10794</v>
      </c>
      <c r="V2710" s="3">
        <v>44610</v>
      </c>
      <c r="W2710" s="8" t="s">
        <v>10794</v>
      </c>
      <c r="X2710" s="8">
        <v>0</v>
      </c>
      <c r="Y2710" s="10">
        <f t="shared" si="191"/>
        <v>0</v>
      </c>
      <c r="Z2710" s="10">
        <f>IFERROR(INDEX(EFs!B:B,MATCH(P2710,EFs!A:A,0))*Dataset!Y2710/1000,0)</f>
        <v>0</v>
      </c>
      <c r="AA2710">
        <v>33.024819999999998</v>
      </c>
      <c r="AB2710">
        <v>-117.077443</v>
      </c>
      <c r="AC2710">
        <v>1</v>
      </c>
      <c r="AD2710" t="s">
        <v>18387</v>
      </c>
      <c r="AE2710">
        <v>17190</v>
      </c>
      <c r="AF2710" t="s">
        <v>18522</v>
      </c>
      <c r="AI2710" t="s">
        <v>18389</v>
      </c>
      <c r="AJ2710" t="s">
        <v>18390</v>
      </c>
      <c r="AK2710" t="s">
        <v>18391</v>
      </c>
      <c r="AL2710">
        <v>92128</v>
      </c>
      <c r="AM2710" t="s">
        <v>18392</v>
      </c>
      <c r="AN2710" t="s">
        <v>18393</v>
      </c>
    </row>
    <row r="2711" spans="1:40" ht="43.2" x14ac:dyDescent="0.3">
      <c r="A2711" t="s">
        <v>12871</v>
      </c>
      <c r="B2711" s="2" t="s">
        <v>15</v>
      </c>
      <c r="C2711" s="3">
        <v>41789</v>
      </c>
      <c r="D2711" t="s">
        <v>193</v>
      </c>
      <c r="E2711" t="s">
        <v>422</v>
      </c>
      <c r="F2711" t="s">
        <v>12872</v>
      </c>
      <c r="G2711" t="s">
        <v>12873</v>
      </c>
      <c r="H2711" s="2" t="s">
        <v>2860</v>
      </c>
      <c r="I2711" s="2" t="s">
        <v>328</v>
      </c>
      <c r="J2711" s="1" t="s">
        <v>12874</v>
      </c>
      <c r="K2711" s="1">
        <f t="shared" si="189"/>
        <v>1</v>
      </c>
      <c r="L2711" s="1">
        <f t="shared" si="189"/>
        <v>0</v>
      </c>
      <c r="M2711" s="1">
        <f t="shared" si="189"/>
        <v>0</v>
      </c>
      <c r="N2711" s="1">
        <f t="shared" si="189"/>
        <v>0</v>
      </c>
      <c r="O2711" s="1">
        <f t="shared" si="190"/>
        <v>1</v>
      </c>
      <c r="P2711" s="1" t="s">
        <v>18346</v>
      </c>
      <c r="Q2711" s="1">
        <v>500</v>
      </c>
      <c r="R2711" s="1">
        <v>762</v>
      </c>
      <c r="S2711" s="9">
        <f t="shared" si="192"/>
        <v>500</v>
      </c>
      <c r="T2711" s="3">
        <v>44601</v>
      </c>
      <c r="U2711" s="8" t="s">
        <v>12875</v>
      </c>
      <c r="V2711" s="3">
        <v>44601</v>
      </c>
      <c r="W2711" s="8" t="s">
        <v>12876</v>
      </c>
      <c r="X2711" s="8">
        <v>0.5</v>
      </c>
      <c r="Y2711" s="10">
        <f t="shared" si="191"/>
        <v>250</v>
      </c>
      <c r="Z2711" s="10">
        <f>IFERROR(INDEX(EFs!B:B,MATCH(P2711,EFs!A:A,0))*Dataset!Y2711/1000,0)</f>
        <v>0.22709823025</v>
      </c>
      <c r="AA2711">
        <v>32.619162000000003</v>
      </c>
      <c r="AB2711">
        <v>-116.216044</v>
      </c>
      <c r="AC2711">
        <v>0.7</v>
      </c>
      <c r="AD2711" t="s">
        <v>18408</v>
      </c>
      <c r="AF2711" t="s">
        <v>18693</v>
      </c>
      <c r="AI2711" t="s">
        <v>18736</v>
      </c>
      <c r="AJ2711" t="s">
        <v>18390</v>
      </c>
      <c r="AK2711" t="s">
        <v>18391</v>
      </c>
      <c r="AL2711">
        <v>91934</v>
      </c>
      <c r="AM2711" t="s">
        <v>18392</v>
      </c>
      <c r="AN2711" t="s">
        <v>18397</v>
      </c>
    </row>
    <row r="2712" spans="1:40" ht="43.2" x14ac:dyDescent="0.3">
      <c r="A2712" t="s">
        <v>12877</v>
      </c>
      <c r="B2712" s="2" t="s">
        <v>15</v>
      </c>
      <c r="C2712" s="3">
        <v>41789</v>
      </c>
      <c r="D2712" t="s">
        <v>193</v>
      </c>
      <c r="E2712" t="s">
        <v>422</v>
      </c>
      <c r="F2712" t="s">
        <v>12872</v>
      </c>
      <c r="G2712" t="s">
        <v>12873</v>
      </c>
      <c r="H2712" s="2" t="s">
        <v>2860</v>
      </c>
      <c r="I2712" s="2" t="s">
        <v>328</v>
      </c>
      <c r="J2712" s="1" t="s">
        <v>12878</v>
      </c>
      <c r="K2712" s="1">
        <f t="shared" si="189"/>
        <v>1</v>
      </c>
      <c r="L2712" s="1">
        <f t="shared" si="189"/>
        <v>0</v>
      </c>
      <c r="M2712" s="1">
        <f t="shared" si="189"/>
        <v>0</v>
      </c>
      <c r="N2712" s="1">
        <f t="shared" si="189"/>
        <v>0</v>
      </c>
      <c r="O2712" s="1">
        <f t="shared" si="190"/>
        <v>1</v>
      </c>
      <c r="P2712" s="1" t="s">
        <v>18346</v>
      </c>
      <c r="Q2712" s="1">
        <v>150</v>
      </c>
      <c r="R2712" s="1">
        <v>279</v>
      </c>
      <c r="S2712" s="9">
        <f t="shared" si="192"/>
        <v>150</v>
      </c>
      <c r="T2712" s="3">
        <v>44601</v>
      </c>
      <c r="U2712" s="8" t="s">
        <v>4608</v>
      </c>
      <c r="V2712" s="3">
        <v>44601</v>
      </c>
      <c r="W2712" s="8" t="s">
        <v>12879</v>
      </c>
      <c r="X2712" s="8">
        <v>0.5</v>
      </c>
      <c r="Y2712" s="10">
        <f t="shared" si="191"/>
        <v>75</v>
      </c>
      <c r="Z2712" s="10">
        <f>IFERROR(INDEX(EFs!B:B,MATCH(P2712,EFs!A:A,0))*Dataset!Y2712/1000,0)</f>
        <v>6.8129469075000004E-2</v>
      </c>
      <c r="AA2712">
        <v>32.619162000000003</v>
      </c>
      <c r="AB2712">
        <v>-116.216044</v>
      </c>
      <c r="AC2712">
        <v>0.7</v>
      </c>
      <c r="AD2712" t="s">
        <v>18408</v>
      </c>
      <c r="AF2712" t="s">
        <v>18693</v>
      </c>
      <c r="AI2712" t="s">
        <v>18736</v>
      </c>
      <c r="AJ2712" t="s">
        <v>18390</v>
      </c>
      <c r="AK2712" t="s">
        <v>18391</v>
      </c>
      <c r="AL2712">
        <v>91934</v>
      </c>
      <c r="AM2712" t="s">
        <v>18392</v>
      </c>
      <c r="AN2712" t="s">
        <v>18397</v>
      </c>
    </row>
    <row r="2713" spans="1:40" ht="43.2" x14ac:dyDescent="0.3">
      <c r="A2713" t="s">
        <v>12880</v>
      </c>
      <c r="B2713" s="2" t="s">
        <v>15</v>
      </c>
      <c r="C2713" s="3">
        <v>41789</v>
      </c>
      <c r="D2713" t="s">
        <v>193</v>
      </c>
      <c r="E2713" t="s">
        <v>3640</v>
      </c>
      <c r="F2713" t="s">
        <v>3641</v>
      </c>
      <c r="G2713" t="s">
        <v>3642</v>
      </c>
      <c r="H2713" s="2" t="s">
        <v>754</v>
      </c>
      <c r="I2713" s="2" t="s">
        <v>139</v>
      </c>
      <c r="J2713" s="1" t="s">
        <v>12881</v>
      </c>
      <c r="K2713" s="1">
        <f t="shared" si="189"/>
        <v>1</v>
      </c>
      <c r="L2713" s="1">
        <f t="shared" si="189"/>
        <v>0</v>
      </c>
      <c r="M2713" s="1">
        <f t="shared" si="189"/>
        <v>0</v>
      </c>
      <c r="N2713" s="1">
        <f t="shared" si="189"/>
        <v>0</v>
      </c>
      <c r="O2713" s="1">
        <f t="shared" si="190"/>
        <v>1</v>
      </c>
      <c r="P2713" s="1" t="s">
        <v>18346</v>
      </c>
      <c r="Q2713" s="1">
        <v>2000</v>
      </c>
      <c r="R2713" s="1">
        <v>2923</v>
      </c>
      <c r="S2713" s="9">
        <f t="shared" si="192"/>
        <v>2000</v>
      </c>
      <c r="T2713" s="3">
        <v>44561</v>
      </c>
      <c r="U2713" s="8" t="s">
        <v>12589</v>
      </c>
      <c r="V2713" s="3">
        <v>44733</v>
      </c>
      <c r="W2713" s="8" t="s">
        <v>11896</v>
      </c>
      <c r="X2713" s="8">
        <v>9.8000000000000007</v>
      </c>
      <c r="Y2713" s="10">
        <f t="shared" si="191"/>
        <v>19600</v>
      </c>
      <c r="Z2713" s="10">
        <f>IFERROR(INDEX(EFs!B:B,MATCH(P2713,EFs!A:A,0))*Dataset!Y2713/1000,0)</f>
        <v>17.804501251599998</v>
      </c>
      <c r="AA2713">
        <v>32.870761999999999</v>
      </c>
      <c r="AB2713">
        <v>-117.198031</v>
      </c>
      <c r="AC2713">
        <v>1</v>
      </c>
      <c r="AD2713" t="s">
        <v>18387</v>
      </c>
      <c r="AE2713">
        <v>5200</v>
      </c>
      <c r="AF2713" t="s">
        <v>18820</v>
      </c>
      <c r="AI2713" t="s">
        <v>18389</v>
      </c>
      <c r="AJ2713" t="s">
        <v>18390</v>
      </c>
      <c r="AK2713" t="s">
        <v>18391</v>
      </c>
      <c r="AL2713">
        <v>92122</v>
      </c>
      <c r="AM2713" t="s">
        <v>18392</v>
      </c>
      <c r="AN2713" t="s">
        <v>18393</v>
      </c>
    </row>
    <row r="2714" spans="1:40" ht="43.2" x14ac:dyDescent="0.3">
      <c r="A2714" t="s">
        <v>12882</v>
      </c>
      <c r="B2714" s="2" t="s">
        <v>15</v>
      </c>
      <c r="C2714" s="3">
        <v>41793</v>
      </c>
      <c r="D2714" t="s">
        <v>193</v>
      </c>
      <c r="E2714" t="s">
        <v>344</v>
      </c>
      <c r="F2714" t="s">
        <v>345</v>
      </c>
      <c r="G2714" t="s">
        <v>346</v>
      </c>
      <c r="H2714" s="2" t="s">
        <v>83</v>
      </c>
      <c r="I2714" s="2" t="s">
        <v>84</v>
      </c>
      <c r="J2714" s="1" t="s">
        <v>12883</v>
      </c>
      <c r="K2714" s="1">
        <f t="shared" si="189"/>
        <v>1</v>
      </c>
      <c r="L2714" s="1">
        <f t="shared" si="189"/>
        <v>0</v>
      </c>
      <c r="M2714" s="1">
        <f t="shared" si="189"/>
        <v>0</v>
      </c>
      <c r="N2714" s="1">
        <f t="shared" si="189"/>
        <v>0</v>
      </c>
      <c r="O2714" s="1">
        <f t="shared" si="190"/>
        <v>1</v>
      </c>
      <c r="P2714" s="1" t="s">
        <v>18346</v>
      </c>
      <c r="Q2714" s="1">
        <v>800</v>
      </c>
      <c r="R2714" s="1">
        <v>1214</v>
      </c>
      <c r="S2714" s="9">
        <f t="shared" si="192"/>
        <v>800</v>
      </c>
      <c r="T2714" s="8"/>
      <c r="U2714" s="8"/>
      <c r="V2714" s="8"/>
      <c r="W2714" s="8"/>
      <c r="X2714" s="8"/>
      <c r="Y2714" s="10">
        <f t="shared" si="191"/>
        <v>0</v>
      </c>
      <c r="Z2714" s="10">
        <f>IFERROR(INDEX(EFs!B:B,MATCH(P2714,EFs!A:A,0))*Dataset!Y2714/1000,0)</f>
        <v>0</v>
      </c>
      <c r="AA2714">
        <v>32.633854999999997</v>
      </c>
      <c r="AB2714">
        <v>-117.08320999999999</v>
      </c>
      <c r="AC2714">
        <v>1</v>
      </c>
      <c r="AD2714" t="s">
        <v>18387</v>
      </c>
      <c r="AE2714">
        <v>435</v>
      </c>
      <c r="AF2714" t="s">
        <v>18456</v>
      </c>
      <c r="AI2714" t="s">
        <v>18406</v>
      </c>
      <c r="AJ2714" t="s">
        <v>18390</v>
      </c>
      <c r="AK2714" t="s">
        <v>18391</v>
      </c>
      <c r="AL2714">
        <v>91910</v>
      </c>
      <c r="AM2714" t="s">
        <v>18392</v>
      </c>
      <c r="AN2714" t="s">
        <v>18393</v>
      </c>
    </row>
    <row r="2715" spans="1:40" ht="43.2" x14ac:dyDescent="0.3">
      <c r="A2715" t="s">
        <v>12884</v>
      </c>
      <c r="B2715" s="2" t="s">
        <v>15</v>
      </c>
      <c r="C2715" s="3">
        <v>41793</v>
      </c>
      <c r="D2715" t="s">
        <v>193</v>
      </c>
      <c r="E2715" t="s">
        <v>42</v>
      </c>
      <c r="F2715" t="s">
        <v>43</v>
      </c>
      <c r="G2715" t="s">
        <v>44</v>
      </c>
      <c r="H2715" s="2" t="s">
        <v>45</v>
      </c>
      <c r="I2715" s="2" t="s">
        <v>46</v>
      </c>
      <c r="J2715" s="1" t="s">
        <v>12885</v>
      </c>
      <c r="K2715" s="1">
        <f t="shared" si="189"/>
        <v>1</v>
      </c>
      <c r="L2715" s="1">
        <f t="shared" si="189"/>
        <v>0</v>
      </c>
      <c r="M2715" s="1">
        <f t="shared" si="189"/>
        <v>0</v>
      </c>
      <c r="N2715" s="1">
        <f t="shared" si="189"/>
        <v>0</v>
      </c>
      <c r="O2715" s="1">
        <f t="shared" si="190"/>
        <v>1</v>
      </c>
      <c r="P2715" s="1" t="s">
        <v>18346</v>
      </c>
      <c r="Q2715" s="1">
        <v>600</v>
      </c>
      <c r="R2715" s="1">
        <v>904</v>
      </c>
      <c r="S2715" s="9">
        <f t="shared" si="192"/>
        <v>600</v>
      </c>
      <c r="T2715" s="8"/>
      <c r="U2715" s="8"/>
      <c r="V2715" s="8"/>
      <c r="W2715" s="8"/>
      <c r="X2715" s="8"/>
      <c r="Y2715" s="10">
        <f t="shared" si="191"/>
        <v>0</v>
      </c>
      <c r="Z2715" s="10">
        <f>IFERROR(INDEX(EFs!B:B,MATCH(P2715,EFs!A:A,0))*Dataset!Y2715/1000,0)</f>
        <v>0</v>
      </c>
      <c r="AA2715">
        <v>32.761102000000001</v>
      </c>
      <c r="AB2715">
        <v>-117.22194399999999</v>
      </c>
      <c r="AC2715">
        <v>1</v>
      </c>
      <c r="AD2715" t="s">
        <v>18394</v>
      </c>
      <c r="AE2715">
        <v>500</v>
      </c>
      <c r="AF2715" t="s">
        <v>18399</v>
      </c>
      <c r="AI2715" t="s">
        <v>18389</v>
      </c>
      <c r="AJ2715" t="s">
        <v>18390</v>
      </c>
      <c r="AK2715" t="s">
        <v>18391</v>
      </c>
      <c r="AL2715">
        <v>92109</v>
      </c>
      <c r="AM2715" t="s">
        <v>18392</v>
      </c>
      <c r="AN2715" t="s">
        <v>18397</v>
      </c>
    </row>
    <row r="2716" spans="1:40" ht="43.2" x14ac:dyDescent="0.3">
      <c r="A2716" t="s">
        <v>12886</v>
      </c>
      <c r="B2716" s="2" t="s">
        <v>15</v>
      </c>
      <c r="C2716" s="3">
        <v>41793</v>
      </c>
      <c r="D2716" t="s">
        <v>193</v>
      </c>
      <c r="E2716" t="s">
        <v>12569</v>
      </c>
      <c r="G2716" t="s">
        <v>12570</v>
      </c>
      <c r="H2716" s="2" t="s">
        <v>444</v>
      </c>
      <c r="I2716" s="2" t="s">
        <v>155</v>
      </c>
      <c r="J2716" s="1" t="s">
        <v>12887</v>
      </c>
      <c r="K2716" s="1">
        <f t="shared" si="189"/>
        <v>1</v>
      </c>
      <c r="L2716" s="1">
        <f t="shared" si="189"/>
        <v>0</v>
      </c>
      <c r="M2716" s="1">
        <f t="shared" si="189"/>
        <v>0</v>
      </c>
      <c r="N2716" s="1">
        <f t="shared" si="189"/>
        <v>0</v>
      </c>
      <c r="O2716" s="1">
        <f t="shared" si="190"/>
        <v>1</v>
      </c>
      <c r="P2716" s="1" t="s">
        <v>18346</v>
      </c>
      <c r="Q2716" s="1" t="s">
        <v>18355</v>
      </c>
      <c r="R2716" s="1">
        <v>74</v>
      </c>
      <c r="S2716" s="9">
        <f t="shared" si="192"/>
        <v>55.181800000000003</v>
      </c>
      <c r="T2716" s="3">
        <v>44379</v>
      </c>
      <c r="U2716" s="8" t="s">
        <v>12888</v>
      </c>
      <c r="V2716" s="3">
        <v>44379</v>
      </c>
      <c r="W2716" s="8" t="s">
        <v>12055</v>
      </c>
      <c r="X2716" s="8">
        <v>9.5</v>
      </c>
      <c r="Y2716" s="10">
        <f t="shared" si="191"/>
        <v>524.22710000000006</v>
      </c>
      <c r="Z2716" s="10">
        <f>IFERROR(INDEX(EFs!B:B,MATCH(P2716,EFs!A:A,0))*Dataset!Y2716/1000,0)</f>
        <v>0.47620418663635916</v>
      </c>
      <c r="AA2716">
        <v>32.99315</v>
      </c>
      <c r="AB2716">
        <v>-116.585204</v>
      </c>
      <c r="AC2716">
        <v>1</v>
      </c>
      <c r="AD2716" t="s">
        <v>18387</v>
      </c>
      <c r="AE2716">
        <v>34520</v>
      </c>
      <c r="AF2716" t="s">
        <v>19451</v>
      </c>
      <c r="AI2716" t="s">
        <v>18474</v>
      </c>
      <c r="AJ2716" t="s">
        <v>18390</v>
      </c>
      <c r="AK2716" t="s">
        <v>18391</v>
      </c>
      <c r="AL2716">
        <v>92036</v>
      </c>
      <c r="AM2716" t="s">
        <v>18392</v>
      </c>
      <c r="AN2716" t="s">
        <v>18393</v>
      </c>
    </row>
    <row r="2717" spans="1:40" ht="43.2" x14ac:dyDescent="0.3">
      <c r="A2717" t="s">
        <v>12889</v>
      </c>
      <c r="B2717" s="2" t="s">
        <v>15</v>
      </c>
      <c r="C2717" s="3">
        <v>41794</v>
      </c>
      <c r="D2717" t="s">
        <v>193</v>
      </c>
      <c r="E2717" t="s">
        <v>1160</v>
      </c>
      <c r="F2717" t="s">
        <v>12890</v>
      </c>
      <c r="G2717" t="s">
        <v>12891</v>
      </c>
      <c r="H2717" s="2" t="s">
        <v>163</v>
      </c>
      <c r="I2717" s="2" t="s">
        <v>164</v>
      </c>
      <c r="J2717" s="1" t="s">
        <v>12892</v>
      </c>
      <c r="K2717" s="1">
        <f t="shared" si="189"/>
        <v>1</v>
      </c>
      <c r="L2717" s="1">
        <f t="shared" si="189"/>
        <v>0</v>
      </c>
      <c r="M2717" s="1">
        <f t="shared" si="189"/>
        <v>0</v>
      </c>
      <c r="N2717" s="1">
        <f t="shared" si="189"/>
        <v>0</v>
      </c>
      <c r="O2717" s="1">
        <f t="shared" si="190"/>
        <v>1</v>
      </c>
      <c r="P2717" s="1" t="s">
        <v>18346</v>
      </c>
      <c r="Q2717" s="1">
        <v>200</v>
      </c>
      <c r="R2717" s="1">
        <v>315</v>
      </c>
      <c r="S2717" s="9">
        <f t="shared" si="192"/>
        <v>200</v>
      </c>
      <c r="T2717" s="8"/>
      <c r="U2717" s="8"/>
      <c r="V2717" s="8"/>
      <c r="W2717" s="8"/>
      <c r="X2717" s="8"/>
      <c r="Y2717" s="10">
        <f t="shared" si="191"/>
        <v>0</v>
      </c>
      <c r="Z2717" s="10">
        <f>IFERROR(INDEX(EFs!B:B,MATCH(P2717,EFs!A:A,0))*Dataset!Y2717/1000,0)</f>
        <v>0</v>
      </c>
      <c r="AA2717">
        <v>33.387723000000001</v>
      </c>
      <c r="AB2717">
        <v>-117.44475799999999</v>
      </c>
      <c r="AC2717">
        <v>1</v>
      </c>
      <c r="AD2717" t="s">
        <v>18422</v>
      </c>
      <c r="AI2717" t="s">
        <v>18423</v>
      </c>
      <c r="AJ2717" t="s">
        <v>18390</v>
      </c>
      <c r="AK2717" t="s">
        <v>18391</v>
      </c>
      <c r="AL2717">
        <v>92055</v>
      </c>
      <c r="AM2717" t="s">
        <v>18392</v>
      </c>
      <c r="AN2717" t="s">
        <v>18397</v>
      </c>
    </row>
    <row r="2718" spans="1:40" ht="28.8" x14ac:dyDescent="0.3">
      <c r="A2718" t="s">
        <v>12893</v>
      </c>
      <c r="B2718" s="2" t="s">
        <v>15</v>
      </c>
      <c r="C2718" s="3">
        <v>41794</v>
      </c>
      <c r="D2718" t="s">
        <v>25</v>
      </c>
      <c r="E2718" t="s">
        <v>12894</v>
      </c>
      <c r="F2718" t="s">
        <v>12895</v>
      </c>
      <c r="G2718" t="s">
        <v>12896</v>
      </c>
      <c r="H2718" s="2" t="s">
        <v>424</v>
      </c>
      <c r="I2718" s="2" t="s">
        <v>53</v>
      </c>
      <c r="J2718" s="1" t="s">
        <v>12897</v>
      </c>
      <c r="K2718" s="1">
        <f t="shared" si="189"/>
        <v>1</v>
      </c>
      <c r="L2718" s="1">
        <f t="shared" si="189"/>
        <v>0</v>
      </c>
      <c r="M2718" s="1">
        <f t="shared" si="189"/>
        <v>0</v>
      </c>
      <c r="N2718" s="1">
        <f t="shared" si="189"/>
        <v>0</v>
      </c>
      <c r="O2718" s="1">
        <f t="shared" si="190"/>
        <v>1</v>
      </c>
      <c r="P2718" s="1" t="s">
        <v>18346</v>
      </c>
      <c r="Q2718" s="1" t="s">
        <v>18355</v>
      </c>
      <c r="R2718" s="1">
        <v>235</v>
      </c>
      <c r="S2718" s="9">
        <f t="shared" si="192"/>
        <v>175.23950000000002</v>
      </c>
      <c r="T2718" s="3">
        <v>44363</v>
      </c>
      <c r="U2718" s="8" t="s">
        <v>4428</v>
      </c>
      <c r="V2718" s="3">
        <v>44363</v>
      </c>
      <c r="W2718" s="8" t="s">
        <v>11935</v>
      </c>
      <c r="X2718" s="8">
        <v>0.2</v>
      </c>
      <c r="Y2718" s="10">
        <f t="shared" si="191"/>
        <v>35.047900000000006</v>
      </c>
      <c r="Z2718" s="10">
        <f>IFERROR(INDEX(EFs!B:B,MATCH(P2718,EFs!A:A,0))*Dataset!Y2718/1000,0)</f>
        <v>3.1837264255915904E-2</v>
      </c>
      <c r="AA2718">
        <v>33.348723999999997</v>
      </c>
      <c r="AB2718">
        <v>-116.92159700000001</v>
      </c>
      <c r="AC2718">
        <v>1</v>
      </c>
      <c r="AD2718" t="s">
        <v>18387</v>
      </c>
      <c r="AE2718">
        <v>34764</v>
      </c>
      <c r="AF2718" t="s">
        <v>19464</v>
      </c>
      <c r="AI2718" t="s">
        <v>18471</v>
      </c>
      <c r="AJ2718" t="s">
        <v>18390</v>
      </c>
      <c r="AK2718" t="s">
        <v>18391</v>
      </c>
      <c r="AL2718">
        <v>92060</v>
      </c>
      <c r="AM2718" t="s">
        <v>18392</v>
      </c>
      <c r="AN2718" t="s">
        <v>18393</v>
      </c>
    </row>
    <row r="2719" spans="1:40" ht="43.2" x14ac:dyDescent="0.3">
      <c r="A2719" t="s">
        <v>12898</v>
      </c>
      <c r="B2719" s="2" t="s">
        <v>15</v>
      </c>
      <c r="C2719" s="3">
        <v>41795</v>
      </c>
      <c r="D2719" t="s">
        <v>193</v>
      </c>
      <c r="E2719" t="s">
        <v>3673</v>
      </c>
      <c r="F2719" t="s">
        <v>1762</v>
      </c>
      <c r="G2719" t="s">
        <v>12899</v>
      </c>
      <c r="H2719" s="2" t="s">
        <v>781</v>
      </c>
      <c r="I2719" s="2" t="s">
        <v>782</v>
      </c>
      <c r="J2719" s="1" t="s">
        <v>12900</v>
      </c>
      <c r="K2719" s="1">
        <f t="shared" si="189"/>
        <v>1</v>
      </c>
      <c r="L2719" s="1">
        <f t="shared" si="189"/>
        <v>0</v>
      </c>
      <c r="M2719" s="1">
        <f t="shared" si="189"/>
        <v>0</v>
      </c>
      <c r="N2719" s="1">
        <f t="shared" si="189"/>
        <v>0</v>
      </c>
      <c r="O2719" s="1">
        <f t="shared" si="190"/>
        <v>1</v>
      </c>
      <c r="P2719" s="1" t="s">
        <v>18346</v>
      </c>
      <c r="Q2719" s="1">
        <v>150</v>
      </c>
      <c r="R2719" s="1">
        <v>237</v>
      </c>
      <c r="S2719" s="9">
        <f t="shared" si="192"/>
        <v>150</v>
      </c>
      <c r="T2719" s="3">
        <v>44565</v>
      </c>
      <c r="U2719" s="8" t="s">
        <v>12901</v>
      </c>
      <c r="V2719" s="3">
        <v>44565</v>
      </c>
      <c r="W2719" s="8" t="s">
        <v>12901</v>
      </c>
      <c r="X2719" s="8">
        <v>0</v>
      </c>
      <c r="Y2719" s="10">
        <f t="shared" si="191"/>
        <v>0</v>
      </c>
      <c r="Z2719" s="10">
        <f>IFERROR(INDEX(EFs!B:B,MATCH(P2719,EFs!A:A,0))*Dataset!Y2719/1000,0)</f>
        <v>0</v>
      </c>
      <c r="AA2719">
        <v>32.901114999999997</v>
      </c>
      <c r="AB2719">
        <v>-117.183262</v>
      </c>
      <c r="AC2719">
        <v>1</v>
      </c>
      <c r="AD2719" t="s">
        <v>18387</v>
      </c>
      <c r="AE2719">
        <v>9393</v>
      </c>
      <c r="AF2719" t="s">
        <v>18633</v>
      </c>
      <c r="AI2719" t="s">
        <v>18389</v>
      </c>
      <c r="AJ2719" t="s">
        <v>18390</v>
      </c>
      <c r="AK2719" t="s">
        <v>18391</v>
      </c>
      <c r="AL2719">
        <v>92121</v>
      </c>
      <c r="AM2719" t="s">
        <v>18392</v>
      </c>
      <c r="AN2719" t="s">
        <v>18393</v>
      </c>
    </row>
    <row r="2720" spans="1:40" ht="43.2" x14ac:dyDescent="0.3">
      <c r="A2720" t="s">
        <v>12902</v>
      </c>
      <c r="B2720" s="2" t="s">
        <v>15</v>
      </c>
      <c r="C2720" s="3">
        <v>41796</v>
      </c>
      <c r="D2720" t="s">
        <v>193</v>
      </c>
      <c r="E2720" t="s">
        <v>4095</v>
      </c>
      <c r="F2720" t="s">
        <v>12903</v>
      </c>
      <c r="G2720" t="s">
        <v>12904</v>
      </c>
      <c r="H2720" s="2" t="s">
        <v>4097</v>
      </c>
      <c r="I2720" s="2" t="s">
        <v>92</v>
      </c>
      <c r="J2720" s="1" t="s">
        <v>12905</v>
      </c>
      <c r="K2720" s="1">
        <f t="shared" si="189"/>
        <v>1</v>
      </c>
      <c r="L2720" s="1">
        <f t="shared" si="189"/>
        <v>0</v>
      </c>
      <c r="M2720" s="1">
        <f t="shared" si="189"/>
        <v>0</v>
      </c>
      <c r="N2720" s="1">
        <f t="shared" si="189"/>
        <v>0</v>
      </c>
      <c r="O2720" s="1">
        <f t="shared" si="190"/>
        <v>1</v>
      </c>
      <c r="P2720" s="1" t="s">
        <v>18346</v>
      </c>
      <c r="Q2720" s="1">
        <v>2000</v>
      </c>
      <c r="R2720" s="1">
        <v>923</v>
      </c>
      <c r="S2720" s="9">
        <f t="shared" si="192"/>
        <v>2000</v>
      </c>
      <c r="T2720" s="3">
        <v>44594</v>
      </c>
      <c r="U2720" s="8" t="s">
        <v>12622</v>
      </c>
      <c r="V2720" s="3">
        <v>44594</v>
      </c>
      <c r="W2720" s="8" t="s">
        <v>12820</v>
      </c>
      <c r="X2720" s="8">
        <v>0.2</v>
      </c>
      <c r="Y2720" s="10">
        <f t="shared" si="191"/>
        <v>400</v>
      </c>
      <c r="Z2720" s="10">
        <f>IFERROR(INDEX(EFs!B:B,MATCH(P2720,EFs!A:A,0))*Dataset!Y2720/1000,0)</f>
        <v>0.36335716840000004</v>
      </c>
      <c r="AA2720">
        <v>32.543635999999999</v>
      </c>
      <c r="AB2720">
        <v>-117.029304</v>
      </c>
      <c r="AC2720">
        <v>1</v>
      </c>
      <c r="AD2720" t="s">
        <v>18387</v>
      </c>
      <c r="AE2720">
        <v>720</v>
      </c>
      <c r="AF2720" t="s">
        <v>18857</v>
      </c>
      <c r="AI2720" t="s">
        <v>18858</v>
      </c>
      <c r="AJ2720" t="s">
        <v>18390</v>
      </c>
      <c r="AK2720" t="s">
        <v>18391</v>
      </c>
      <c r="AL2720">
        <v>92173</v>
      </c>
      <c r="AM2720" t="s">
        <v>18392</v>
      </c>
      <c r="AN2720" t="s">
        <v>18393</v>
      </c>
    </row>
    <row r="2721" spans="1:40" ht="43.2" x14ac:dyDescent="0.3">
      <c r="A2721" t="s">
        <v>12906</v>
      </c>
      <c r="B2721" s="2" t="s">
        <v>15</v>
      </c>
      <c r="C2721" s="3">
        <v>41799</v>
      </c>
      <c r="D2721" t="s">
        <v>193</v>
      </c>
      <c r="E2721" t="s">
        <v>2853</v>
      </c>
      <c r="F2721" t="s">
        <v>5930</v>
      </c>
      <c r="G2721" t="s">
        <v>5931</v>
      </c>
      <c r="H2721" s="2" t="s">
        <v>235</v>
      </c>
      <c r="I2721" s="2" t="s">
        <v>236</v>
      </c>
      <c r="J2721" s="1" t="s">
        <v>12907</v>
      </c>
      <c r="K2721" s="1">
        <f t="shared" si="189"/>
        <v>1</v>
      </c>
      <c r="L2721" s="1">
        <f t="shared" si="189"/>
        <v>0</v>
      </c>
      <c r="M2721" s="1">
        <f t="shared" si="189"/>
        <v>0</v>
      </c>
      <c r="N2721" s="1">
        <f t="shared" si="189"/>
        <v>0</v>
      </c>
      <c r="O2721" s="1">
        <f t="shared" si="190"/>
        <v>1</v>
      </c>
      <c r="P2721" s="1" t="s">
        <v>18346</v>
      </c>
      <c r="Q2721" s="1">
        <v>1000</v>
      </c>
      <c r="R2721" s="1">
        <v>490</v>
      </c>
      <c r="S2721" s="9">
        <f t="shared" si="192"/>
        <v>1000</v>
      </c>
      <c r="T2721" s="3">
        <v>44532</v>
      </c>
      <c r="U2721" s="8" t="s">
        <v>12908</v>
      </c>
      <c r="V2721" s="3">
        <v>44532</v>
      </c>
      <c r="W2721" s="8" t="s">
        <v>12909</v>
      </c>
      <c r="X2721" s="8">
        <v>5.5</v>
      </c>
      <c r="Y2721" s="10">
        <f t="shared" si="191"/>
        <v>5500</v>
      </c>
      <c r="Z2721" s="10">
        <f>IFERROR(INDEX(EFs!B:B,MATCH(P2721,EFs!A:A,0))*Dataset!Y2721/1000,0)</f>
        <v>4.9961610655000008</v>
      </c>
      <c r="AA2721">
        <v>32.780608999999998</v>
      </c>
      <c r="AB2721">
        <v>-117.1362</v>
      </c>
      <c r="AC2721">
        <v>1</v>
      </c>
      <c r="AD2721" t="s">
        <v>18387</v>
      </c>
      <c r="AE2721">
        <v>9060</v>
      </c>
      <c r="AF2721" t="s">
        <v>18770</v>
      </c>
      <c r="AI2721" t="s">
        <v>18389</v>
      </c>
      <c r="AJ2721" t="s">
        <v>18390</v>
      </c>
      <c r="AK2721" t="s">
        <v>18391</v>
      </c>
      <c r="AL2721">
        <v>92108</v>
      </c>
      <c r="AM2721" t="s">
        <v>18392</v>
      </c>
      <c r="AN2721" t="s">
        <v>18393</v>
      </c>
    </row>
    <row r="2722" spans="1:40" ht="43.2" x14ac:dyDescent="0.3">
      <c r="A2722" t="s">
        <v>12910</v>
      </c>
      <c r="B2722" s="2" t="s">
        <v>15</v>
      </c>
      <c r="C2722" s="3">
        <v>41800</v>
      </c>
      <c r="D2722" t="s">
        <v>193</v>
      </c>
      <c r="E2722" t="s">
        <v>2853</v>
      </c>
      <c r="F2722" t="s">
        <v>5930</v>
      </c>
      <c r="G2722" t="s">
        <v>5931</v>
      </c>
      <c r="H2722" s="2" t="s">
        <v>235</v>
      </c>
      <c r="I2722" s="2" t="s">
        <v>236</v>
      </c>
      <c r="J2722" s="1" t="s">
        <v>12911</v>
      </c>
      <c r="K2722" s="1">
        <f t="shared" si="189"/>
        <v>1</v>
      </c>
      <c r="L2722" s="1">
        <f t="shared" si="189"/>
        <v>0</v>
      </c>
      <c r="M2722" s="1">
        <f t="shared" si="189"/>
        <v>0</v>
      </c>
      <c r="N2722" s="1">
        <f t="shared" si="189"/>
        <v>0</v>
      </c>
      <c r="O2722" s="1">
        <f t="shared" si="190"/>
        <v>1</v>
      </c>
      <c r="P2722" s="1" t="s">
        <v>18346</v>
      </c>
      <c r="Q2722" s="1">
        <v>1000</v>
      </c>
      <c r="R2722" s="1">
        <v>490</v>
      </c>
      <c r="S2722" s="9">
        <f t="shared" si="192"/>
        <v>1000</v>
      </c>
      <c r="T2722" s="3">
        <v>44532</v>
      </c>
      <c r="U2722" s="8" t="s">
        <v>10170</v>
      </c>
      <c r="V2722" s="3">
        <v>44532</v>
      </c>
      <c r="W2722" s="8" t="s">
        <v>12912</v>
      </c>
      <c r="X2722" s="8">
        <v>5.4</v>
      </c>
      <c r="Y2722" s="10">
        <f t="shared" si="191"/>
        <v>5400</v>
      </c>
      <c r="Z2722" s="10">
        <f>IFERROR(INDEX(EFs!B:B,MATCH(P2722,EFs!A:A,0))*Dataset!Y2722/1000,0)</f>
        <v>4.9053217733999999</v>
      </c>
      <c r="AA2722">
        <v>32.780608999999998</v>
      </c>
      <c r="AB2722">
        <v>-117.1362</v>
      </c>
      <c r="AC2722">
        <v>1</v>
      </c>
      <c r="AD2722" t="s">
        <v>18387</v>
      </c>
      <c r="AE2722">
        <v>9060</v>
      </c>
      <c r="AF2722" t="s">
        <v>18770</v>
      </c>
      <c r="AI2722" t="s">
        <v>18389</v>
      </c>
      <c r="AJ2722" t="s">
        <v>18390</v>
      </c>
      <c r="AK2722" t="s">
        <v>18391</v>
      </c>
      <c r="AL2722">
        <v>92108</v>
      </c>
      <c r="AM2722" t="s">
        <v>18392</v>
      </c>
      <c r="AN2722" t="s">
        <v>18393</v>
      </c>
    </row>
    <row r="2723" spans="1:40" ht="43.2" x14ac:dyDescent="0.3">
      <c r="A2723" t="s">
        <v>12913</v>
      </c>
      <c r="B2723" s="2" t="s">
        <v>15</v>
      </c>
      <c r="C2723" s="3">
        <v>41800</v>
      </c>
      <c r="D2723" t="s">
        <v>193</v>
      </c>
      <c r="E2723" t="s">
        <v>607</v>
      </c>
      <c r="F2723" t="s">
        <v>608</v>
      </c>
      <c r="G2723" t="s">
        <v>12914</v>
      </c>
      <c r="H2723" s="2" t="s">
        <v>1579</v>
      </c>
      <c r="I2723" s="2" t="s">
        <v>30</v>
      </c>
      <c r="J2723" s="1" t="s">
        <v>12915</v>
      </c>
      <c r="K2723" s="1">
        <f t="shared" si="189"/>
        <v>1</v>
      </c>
      <c r="L2723" s="1">
        <f t="shared" si="189"/>
        <v>0</v>
      </c>
      <c r="M2723" s="1">
        <f t="shared" si="189"/>
        <v>0</v>
      </c>
      <c r="N2723" s="1">
        <f t="shared" si="189"/>
        <v>0</v>
      </c>
      <c r="O2723" s="1">
        <f t="shared" si="190"/>
        <v>1</v>
      </c>
      <c r="P2723" s="1" t="s">
        <v>18346</v>
      </c>
      <c r="Q2723" s="1">
        <v>1000</v>
      </c>
      <c r="R2723" s="1">
        <v>1490</v>
      </c>
      <c r="S2723" s="9">
        <f t="shared" si="192"/>
        <v>1000</v>
      </c>
      <c r="T2723" s="3">
        <v>44461</v>
      </c>
      <c r="U2723" s="8" t="s">
        <v>101</v>
      </c>
      <c r="V2723" s="3">
        <v>44804</v>
      </c>
      <c r="W2723" s="8" t="s">
        <v>4696</v>
      </c>
      <c r="X2723" s="8">
        <v>14.9</v>
      </c>
      <c r="Y2723" s="10">
        <f t="shared" si="191"/>
        <v>14900</v>
      </c>
      <c r="Z2723" s="10">
        <f>IFERROR(INDEX(EFs!B:B,MATCH(P2723,EFs!A:A,0))*Dataset!Y2723/1000,0)</f>
        <v>13.535054522899999</v>
      </c>
      <c r="AA2723">
        <v>32.933658000000001</v>
      </c>
      <c r="AB2723">
        <v>-117.04374199999999</v>
      </c>
      <c r="AC2723">
        <v>1</v>
      </c>
      <c r="AD2723" t="s">
        <v>18387</v>
      </c>
      <c r="AE2723">
        <v>11906</v>
      </c>
      <c r="AF2723" t="s">
        <v>19465</v>
      </c>
      <c r="AI2723" t="s">
        <v>18600</v>
      </c>
      <c r="AJ2723" t="s">
        <v>18390</v>
      </c>
      <c r="AK2723" t="s">
        <v>18391</v>
      </c>
      <c r="AL2723">
        <v>92064</v>
      </c>
      <c r="AM2723" t="s">
        <v>18392</v>
      </c>
      <c r="AN2723" t="s">
        <v>18407</v>
      </c>
    </row>
    <row r="2724" spans="1:40" ht="43.2" x14ac:dyDescent="0.3">
      <c r="A2724" t="s">
        <v>12916</v>
      </c>
      <c r="B2724" s="2" t="s">
        <v>15</v>
      </c>
      <c r="C2724" s="3">
        <v>41803</v>
      </c>
      <c r="D2724" t="s">
        <v>193</v>
      </c>
      <c r="E2724" t="s">
        <v>12917</v>
      </c>
      <c r="F2724" t="s">
        <v>72</v>
      </c>
      <c r="G2724" t="s">
        <v>12918</v>
      </c>
      <c r="H2724" s="2" t="s">
        <v>235</v>
      </c>
      <c r="I2724" s="2" t="s">
        <v>236</v>
      </c>
      <c r="J2724" s="1" t="s">
        <v>12919</v>
      </c>
      <c r="K2724" s="1">
        <f t="shared" si="189"/>
        <v>1</v>
      </c>
      <c r="L2724" s="1">
        <f t="shared" si="189"/>
        <v>0</v>
      </c>
      <c r="M2724" s="1">
        <f t="shared" si="189"/>
        <v>0</v>
      </c>
      <c r="N2724" s="1">
        <f t="shared" si="189"/>
        <v>0</v>
      </c>
      <c r="O2724" s="1">
        <f t="shared" si="190"/>
        <v>1</v>
      </c>
      <c r="P2724" s="1" t="s">
        <v>18346</v>
      </c>
      <c r="Q2724" s="1">
        <v>125</v>
      </c>
      <c r="R2724" s="1">
        <v>217</v>
      </c>
      <c r="S2724" s="9">
        <f t="shared" si="192"/>
        <v>125</v>
      </c>
      <c r="T2724" s="8"/>
      <c r="U2724" s="8"/>
      <c r="V2724" s="8"/>
      <c r="W2724" s="8"/>
      <c r="X2724" s="8"/>
      <c r="Y2724" s="10">
        <f t="shared" si="191"/>
        <v>0</v>
      </c>
      <c r="Z2724" s="10">
        <f>IFERROR(INDEX(EFs!B:B,MATCH(P2724,EFs!A:A,0))*Dataset!Y2724/1000,0)</f>
        <v>0</v>
      </c>
      <c r="AA2724">
        <v>32.758755999999998</v>
      </c>
      <c r="AB2724">
        <v>-117.18143999999999</v>
      </c>
      <c r="AC2724">
        <v>1</v>
      </c>
      <c r="AD2724" t="s">
        <v>18387</v>
      </c>
      <c r="AE2724">
        <v>2151</v>
      </c>
      <c r="AF2724" t="s">
        <v>18647</v>
      </c>
      <c r="AI2724" t="s">
        <v>18389</v>
      </c>
      <c r="AJ2724" t="s">
        <v>18390</v>
      </c>
      <c r="AK2724" t="s">
        <v>18391</v>
      </c>
      <c r="AL2724">
        <v>92108</v>
      </c>
      <c r="AM2724" t="s">
        <v>18392</v>
      </c>
      <c r="AN2724" t="s">
        <v>18393</v>
      </c>
    </row>
    <row r="2725" spans="1:40" ht="57.6" x14ac:dyDescent="0.3">
      <c r="A2725" t="s">
        <v>12920</v>
      </c>
      <c r="B2725" s="2" t="s">
        <v>15</v>
      </c>
      <c r="C2725" s="3">
        <v>41806</v>
      </c>
      <c r="D2725" t="s">
        <v>193</v>
      </c>
      <c r="E2725" t="s">
        <v>5289</v>
      </c>
      <c r="F2725" t="s">
        <v>12384</v>
      </c>
      <c r="G2725" t="s">
        <v>12921</v>
      </c>
      <c r="H2725" s="2" t="s">
        <v>627</v>
      </c>
      <c r="I2725" s="2" t="s">
        <v>306</v>
      </c>
      <c r="J2725" s="1" t="s">
        <v>12922</v>
      </c>
      <c r="K2725" s="1">
        <f t="shared" si="189"/>
        <v>1</v>
      </c>
      <c r="L2725" s="1">
        <f t="shared" si="189"/>
        <v>0</v>
      </c>
      <c r="M2725" s="1">
        <f t="shared" si="189"/>
        <v>0</v>
      </c>
      <c r="N2725" s="1">
        <f t="shared" si="189"/>
        <v>0</v>
      </c>
      <c r="O2725" s="1">
        <f t="shared" si="190"/>
        <v>1</v>
      </c>
      <c r="P2725" s="1" t="s">
        <v>18346</v>
      </c>
      <c r="Q2725" s="1">
        <v>250</v>
      </c>
      <c r="R2725" s="1">
        <v>385</v>
      </c>
      <c r="S2725" s="9">
        <f t="shared" si="192"/>
        <v>250</v>
      </c>
      <c r="T2725" s="8"/>
      <c r="U2725" s="8"/>
      <c r="V2725" s="8"/>
      <c r="W2725" s="8"/>
      <c r="X2725" s="8"/>
      <c r="Y2725" s="10">
        <f t="shared" si="191"/>
        <v>0</v>
      </c>
      <c r="Z2725" s="10">
        <f>IFERROR(INDEX(EFs!B:B,MATCH(P2725,EFs!A:A,0))*Dataset!Y2725/1000,0)</f>
        <v>0</v>
      </c>
      <c r="AA2725">
        <v>32.811286000000003</v>
      </c>
      <c r="AB2725">
        <v>-116.977829</v>
      </c>
      <c r="AC2725">
        <v>1</v>
      </c>
      <c r="AD2725" t="s">
        <v>18387</v>
      </c>
      <c r="AE2725">
        <v>1233</v>
      </c>
      <c r="AF2725" t="s">
        <v>18744</v>
      </c>
      <c r="AI2725" t="s">
        <v>18449</v>
      </c>
      <c r="AJ2725" t="s">
        <v>18390</v>
      </c>
      <c r="AK2725" t="s">
        <v>18391</v>
      </c>
      <c r="AL2725">
        <v>92020</v>
      </c>
      <c r="AM2725" t="s">
        <v>18392</v>
      </c>
      <c r="AN2725" t="s">
        <v>18393</v>
      </c>
    </row>
    <row r="2726" spans="1:40" ht="43.2" x14ac:dyDescent="0.3">
      <c r="A2726" t="s">
        <v>12923</v>
      </c>
      <c r="B2726" s="2" t="s">
        <v>15</v>
      </c>
      <c r="C2726" s="3">
        <v>41814</v>
      </c>
      <c r="D2726" t="s">
        <v>193</v>
      </c>
      <c r="E2726" t="s">
        <v>3616</v>
      </c>
      <c r="F2726" t="s">
        <v>3617</v>
      </c>
      <c r="G2726" t="s">
        <v>3618</v>
      </c>
      <c r="H2726" s="2" t="s">
        <v>523</v>
      </c>
      <c r="I2726" s="2" t="s">
        <v>164</v>
      </c>
      <c r="J2726" s="1" t="s">
        <v>12924</v>
      </c>
      <c r="K2726" s="1">
        <f t="shared" si="189"/>
        <v>1</v>
      </c>
      <c r="L2726" s="1">
        <f t="shared" si="189"/>
        <v>0</v>
      </c>
      <c r="M2726" s="1">
        <f t="shared" si="189"/>
        <v>0</v>
      </c>
      <c r="N2726" s="1">
        <f t="shared" si="189"/>
        <v>0</v>
      </c>
      <c r="O2726" s="1">
        <f t="shared" si="190"/>
        <v>1</v>
      </c>
      <c r="P2726" s="1" t="s">
        <v>18346</v>
      </c>
      <c r="Q2726" s="1">
        <v>275</v>
      </c>
      <c r="R2726" s="1">
        <v>422</v>
      </c>
      <c r="S2726" s="9">
        <f t="shared" si="192"/>
        <v>275</v>
      </c>
      <c r="T2726" s="3">
        <v>44561</v>
      </c>
      <c r="U2726" s="8" t="s">
        <v>12925</v>
      </c>
      <c r="V2726" s="3">
        <v>44779</v>
      </c>
      <c r="W2726" s="8" t="s">
        <v>6402</v>
      </c>
      <c r="X2726" s="8">
        <v>6.5</v>
      </c>
      <c r="Y2726" s="10">
        <f t="shared" si="191"/>
        <v>1787.5</v>
      </c>
      <c r="Z2726" s="10">
        <f>IFERROR(INDEX(EFs!B:B,MATCH(P2726,EFs!A:A,0))*Dataset!Y2726/1000,0)</f>
        <v>1.6237523462875001</v>
      </c>
      <c r="AA2726">
        <v>33.213200000000001</v>
      </c>
      <c r="AB2726">
        <v>-117.35493099999999</v>
      </c>
      <c r="AC2726">
        <v>1</v>
      </c>
      <c r="AD2726" t="s">
        <v>18387</v>
      </c>
      <c r="AE2726">
        <v>401</v>
      </c>
      <c r="AF2726" t="s">
        <v>18554</v>
      </c>
      <c r="AI2726" t="s">
        <v>18410</v>
      </c>
      <c r="AJ2726" t="s">
        <v>18390</v>
      </c>
      <c r="AK2726" t="s">
        <v>18391</v>
      </c>
      <c r="AL2726">
        <v>92058</v>
      </c>
      <c r="AM2726" t="s">
        <v>18392</v>
      </c>
      <c r="AN2726" t="s">
        <v>18393</v>
      </c>
    </row>
    <row r="2727" spans="1:40" ht="57.6" x14ac:dyDescent="0.3">
      <c r="A2727" t="s">
        <v>12926</v>
      </c>
      <c r="B2727" s="2" t="s">
        <v>15</v>
      </c>
      <c r="C2727" s="3">
        <v>41827</v>
      </c>
      <c r="D2727" t="s">
        <v>193</v>
      </c>
      <c r="E2727" t="s">
        <v>12927</v>
      </c>
      <c r="F2727" t="s">
        <v>12928</v>
      </c>
      <c r="G2727" t="s">
        <v>12929</v>
      </c>
      <c r="H2727" s="2" t="s">
        <v>627</v>
      </c>
      <c r="I2727" s="2" t="s">
        <v>306</v>
      </c>
      <c r="J2727" s="1" t="s">
        <v>12930</v>
      </c>
      <c r="K2727" s="1">
        <f t="shared" si="189"/>
        <v>1</v>
      </c>
      <c r="L2727" s="1">
        <f t="shared" si="189"/>
        <v>0</v>
      </c>
      <c r="M2727" s="1">
        <f t="shared" si="189"/>
        <v>0</v>
      </c>
      <c r="N2727" s="1">
        <f t="shared" si="189"/>
        <v>0</v>
      </c>
      <c r="O2727" s="1">
        <f t="shared" si="190"/>
        <v>1</v>
      </c>
      <c r="P2727" s="1" t="s">
        <v>18346</v>
      </c>
      <c r="Q2727" s="1">
        <v>1000</v>
      </c>
      <c r="R2727" s="1">
        <v>1495</v>
      </c>
      <c r="S2727" s="9">
        <f t="shared" si="192"/>
        <v>1000</v>
      </c>
      <c r="T2727" s="3">
        <v>44574</v>
      </c>
      <c r="U2727" s="8" t="s">
        <v>11023</v>
      </c>
      <c r="V2727" s="3">
        <v>44574</v>
      </c>
      <c r="W2727" s="8" t="s">
        <v>12931</v>
      </c>
      <c r="X2727" s="8">
        <v>0.7</v>
      </c>
      <c r="Y2727" s="10">
        <f t="shared" si="191"/>
        <v>700</v>
      </c>
      <c r="Z2727" s="10">
        <f>IFERROR(INDEX(EFs!B:B,MATCH(P2727,EFs!A:A,0))*Dataset!Y2727/1000,0)</f>
        <v>0.6358750447</v>
      </c>
      <c r="AA2727">
        <v>32.812837999999999</v>
      </c>
      <c r="AB2727">
        <v>-116.970226</v>
      </c>
      <c r="AC2727">
        <v>1</v>
      </c>
      <c r="AD2727" t="s">
        <v>18387</v>
      </c>
      <c r="AE2727">
        <v>1213</v>
      </c>
      <c r="AF2727" t="s">
        <v>19466</v>
      </c>
      <c r="AI2727" t="s">
        <v>18449</v>
      </c>
      <c r="AJ2727" t="s">
        <v>18390</v>
      </c>
      <c r="AK2727" t="s">
        <v>18391</v>
      </c>
      <c r="AL2727">
        <v>92020</v>
      </c>
      <c r="AM2727" t="s">
        <v>18392</v>
      </c>
      <c r="AN2727" t="s">
        <v>18393</v>
      </c>
    </row>
    <row r="2728" spans="1:40" ht="43.2" x14ac:dyDescent="0.3">
      <c r="A2728" t="s">
        <v>12932</v>
      </c>
      <c r="B2728" s="2" t="s">
        <v>15</v>
      </c>
      <c r="C2728" s="3">
        <v>41831</v>
      </c>
      <c r="D2728" t="s">
        <v>193</v>
      </c>
      <c r="E2728" t="s">
        <v>12933</v>
      </c>
      <c r="F2728" t="s">
        <v>12934</v>
      </c>
      <c r="G2728" t="s">
        <v>12935</v>
      </c>
      <c r="H2728" s="2" t="s">
        <v>1013</v>
      </c>
      <c r="I2728" s="2" t="s">
        <v>236</v>
      </c>
      <c r="J2728" s="1" t="s">
        <v>12936</v>
      </c>
      <c r="K2728" s="1">
        <f t="shared" si="189"/>
        <v>1</v>
      </c>
      <c r="L2728" s="1">
        <f t="shared" si="189"/>
        <v>0</v>
      </c>
      <c r="M2728" s="1">
        <f t="shared" si="189"/>
        <v>0</v>
      </c>
      <c r="N2728" s="1">
        <f t="shared" si="189"/>
        <v>0</v>
      </c>
      <c r="O2728" s="1">
        <f t="shared" si="190"/>
        <v>1</v>
      </c>
      <c r="P2728" s="1" t="s">
        <v>18346</v>
      </c>
      <c r="Q2728" s="1">
        <v>125</v>
      </c>
      <c r="R2728" s="1">
        <v>197</v>
      </c>
      <c r="S2728" s="9">
        <f t="shared" si="192"/>
        <v>125</v>
      </c>
      <c r="T2728" s="3">
        <v>44561</v>
      </c>
      <c r="U2728" s="8" t="s">
        <v>12937</v>
      </c>
      <c r="V2728" s="3">
        <v>44797</v>
      </c>
      <c r="W2728" s="8" t="s">
        <v>10975</v>
      </c>
      <c r="X2728" s="8">
        <v>21.6</v>
      </c>
      <c r="Y2728" s="10">
        <f t="shared" si="191"/>
        <v>2700</v>
      </c>
      <c r="Z2728" s="10">
        <f>IFERROR(INDEX(EFs!B:B,MATCH(P2728,EFs!A:A,0))*Dataset!Y2728/1000,0)</f>
        <v>2.4526608866999999</v>
      </c>
      <c r="AA2728">
        <v>32.948189999999997</v>
      </c>
      <c r="AB2728">
        <v>-117.241469</v>
      </c>
      <c r="AC2728">
        <v>1</v>
      </c>
      <c r="AD2728" t="s">
        <v>18387</v>
      </c>
      <c r="AE2728">
        <v>12670</v>
      </c>
      <c r="AF2728" t="s">
        <v>19378</v>
      </c>
      <c r="AG2728" t="s">
        <v>18510</v>
      </c>
      <c r="AH2728">
        <v>400</v>
      </c>
      <c r="AI2728" t="s">
        <v>18389</v>
      </c>
      <c r="AJ2728" t="s">
        <v>18390</v>
      </c>
      <c r="AK2728" t="s">
        <v>18391</v>
      </c>
      <c r="AL2728">
        <v>92130</v>
      </c>
      <c r="AM2728" t="s">
        <v>18392</v>
      </c>
      <c r="AN2728" t="s">
        <v>18393</v>
      </c>
    </row>
    <row r="2729" spans="1:40" ht="43.2" x14ac:dyDescent="0.3">
      <c r="A2729" t="s">
        <v>12938</v>
      </c>
      <c r="B2729" s="2" t="s">
        <v>15</v>
      </c>
      <c r="C2729" s="3">
        <v>41834</v>
      </c>
      <c r="D2729" t="s">
        <v>193</v>
      </c>
      <c r="E2729" t="s">
        <v>3966</v>
      </c>
      <c r="F2729" t="s">
        <v>12939</v>
      </c>
      <c r="G2729" t="s">
        <v>12940</v>
      </c>
      <c r="H2729" s="2" t="s">
        <v>305</v>
      </c>
      <c r="I2729" s="2" t="s">
        <v>306</v>
      </c>
      <c r="J2729" s="1" t="s">
        <v>12941</v>
      </c>
      <c r="K2729" s="1">
        <f t="shared" si="189"/>
        <v>1</v>
      </c>
      <c r="L2729" s="1">
        <f t="shared" si="189"/>
        <v>0</v>
      </c>
      <c r="M2729" s="1">
        <f t="shared" si="189"/>
        <v>0</v>
      </c>
      <c r="N2729" s="1">
        <f t="shared" si="189"/>
        <v>0</v>
      </c>
      <c r="O2729" s="1">
        <f t="shared" si="190"/>
        <v>1</v>
      </c>
      <c r="P2729" s="1" t="s">
        <v>18346</v>
      </c>
      <c r="Q2729" s="1">
        <v>350</v>
      </c>
      <c r="R2729" s="1">
        <v>546</v>
      </c>
      <c r="S2729" s="9">
        <f t="shared" si="192"/>
        <v>350</v>
      </c>
      <c r="T2729" s="3">
        <v>44508</v>
      </c>
      <c r="U2729" s="8" t="s">
        <v>8560</v>
      </c>
      <c r="V2729" s="3">
        <v>44508</v>
      </c>
      <c r="W2729" s="8" t="s">
        <v>10915</v>
      </c>
      <c r="X2729" s="8">
        <v>7.7</v>
      </c>
      <c r="Y2729" s="10">
        <f t="shared" si="191"/>
        <v>2695</v>
      </c>
      <c r="Z2729" s="10">
        <f>IFERROR(INDEX(EFs!B:B,MATCH(P2729,EFs!A:A,0))*Dataset!Y2729/1000,0)</f>
        <v>2.4481189220949999</v>
      </c>
      <c r="AA2729">
        <v>32.832067000000002</v>
      </c>
      <c r="AB2729">
        <v>-116.86116</v>
      </c>
      <c r="AC2729">
        <v>1</v>
      </c>
      <c r="AD2729" t="s">
        <v>18387</v>
      </c>
      <c r="AE2729">
        <v>14695</v>
      </c>
      <c r="AF2729" t="s">
        <v>19467</v>
      </c>
      <c r="AI2729" t="s">
        <v>18449</v>
      </c>
      <c r="AJ2729" t="s">
        <v>18390</v>
      </c>
      <c r="AK2729" t="s">
        <v>18391</v>
      </c>
      <c r="AL2729">
        <v>92021</v>
      </c>
      <c r="AM2729" t="s">
        <v>18392</v>
      </c>
      <c r="AN2729" t="s">
        <v>18393</v>
      </c>
    </row>
    <row r="2730" spans="1:40" ht="43.2" x14ac:dyDescent="0.3">
      <c r="A2730" t="s">
        <v>12942</v>
      </c>
      <c r="B2730" s="2" t="s">
        <v>15</v>
      </c>
      <c r="C2730" s="3">
        <v>41834</v>
      </c>
      <c r="D2730" t="s">
        <v>193</v>
      </c>
      <c r="E2730" t="s">
        <v>12943</v>
      </c>
      <c r="F2730" t="s">
        <v>12944</v>
      </c>
      <c r="G2730" t="s">
        <v>12945</v>
      </c>
      <c r="H2730" s="2" t="s">
        <v>201</v>
      </c>
      <c r="I2730" s="2" t="s">
        <v>46</v>
      </c>
      <c r="J2730" s="1" t="s">
        <v>12946</v>
      </c>
      <c r="K2730" s="1">
        <f t="shared" si="189"/>
        <v>1</v>
      </c>
      <c r="L2730" s="1">
        <f t="shared" si="189"/>
        <v>0</v>
      </c>
      <c r="M2730" s="1">
        <f t="shared" si="189"/>
        <v>0</v>
      </c>
      <c r="N2730" s="1">
        <f t="shared" si="189"/>
        <v>0</v>
      </c>
      <c r="O2730" s="1">
        <f t="shared" si="190"/>
        <v>1</v>
      </c>
      <c r="P2730" s="1" t="s">
        <v>18346</v>
      </c>
      <c r="Q2730" s="1">
        <v>710</v>
      </c>
      <c r="R2730" s="1">
        <v>3634</v>
      </c>
      <c r="S2730" s="9">
        <f t="shared" si="192"/>
        <v>710</v>
      </c>
      <c r="T2730" s="3">
        <v>44435</v>
      </c>
      <c r="U2730" s="8" t="s">
        <v>109</v>
      </c>
      <c r="V2730" s="3">
        <v>44435</v>
      </c>
      <c r="W2730" s="8" t="s">
        <v>459</v>
      </c>
      <c r="X2730" s="8">
        <v>11.8</v>
      </c>
      <c r="Y2730" s="10">
        <f t="shared" si="191"/>
        <v>8378</v>
      </c>
      <c r="Z2730" s="10">
        <f>IFERROR(INDEX(EFs!B:B,MATCH(P2730,EFs!A:A,0))*Dataset!Y2730/1000,0)</f>
        <v>7.6105158921379994</v>
      </c>
      <c r="AA2730">
        <v>32.875202000000002</v>
      </c>
      <c r="AB2730">
        <v>-117.22319</v>
      </c>
      <c r="AC2730">
        <v>1</v>
      </c>
      <c r="AD2730" t="s">
        <v>18387</v>
      </c>
      <c r="AE2730">
        <v>9300</v>
      </c>
      <c r="AF2730" t="s">
        <v>18845</v>
      </c>
      <c r="AI2730" t="s">
        <v>18428</v>
      </c>
      <c r="AJ2730" t="s">
        <v>18390</v>
      </c>
      <c r="AK2730" t="s">
        <v>18391</v>
      </c>
      <c r="AL2730">
        <v>92037</v>
      </c>
      <c r="AM2730" t="s">
        <v>18392</v>
      </c>
      <c r="AN2730" t="s">
        <v>18393</v>
      </c>
    </row>
    <row r="2731" spans="1:40" ht="43.2" x14ac:dyDescent="0.3">
      <c r="A2731" t="s">
        <v>12947</v>
      </c>
      <c r="B2731" s="2" t="s">
        <v>15</v>
      </c>
      <c r="C2731" s="3">
        <v>41834</v>
      </c>
      <c r="D2731" t="s">
        <v>193</v>
      </c>
      <c r="E2731" t="s">
        <v>12943</v>
      </c>
      <c r="F2731" t="s">
        <v>12944</v>
      </c>
      <c r="G2731" t="s">
        <v>12945</v>
      </c>
      <c r="H2731" s="2" t="s">
        <v>201</v>
      </c>
      <c r="I2731" s="2" t="s">
        <v>46</v>
      </c>
      <c r="J2731" s="1" t="s">
        <v>12948</v>
      </c>
      <c r="K2731" s="1">
        <f t="shared" si="189"/>
        <v>1</v>
      </c>
      <c r="L2731" s="1">
        <f t="shared" si="189"/>
        <v>0</v>
      </c>
      <c r="M2731" s="1">
        <f t="shared" si="189"/>
        <v>0</v>
      </c>
      <c r="N2731" s="1">
        <f t="shared" si="189"/>
        <v>0</v>
      </c>
      <c r="O2731" s="1">
        <f t="shared" si="190"/>
        <v>1</v>
      </c>
      <c r="P2731" s="1" t="s">
        <v>18346</v>
      </c>
      <c r="Q2731" s="1">
        <v>710</v>
      </c>
      <c r="R2731" s="1">
        <v>3634</v>
      </c>
      <c r="S2731" s="9">
        <f t="shared" si="192"/>
        <v>710</v>
      </c>
      <c r="T2731" s="3">
        <v>44435</v>
      </c>
      <c r="U2731" s="8" t="s">
        <v>9446</v>
      </c>
      <c r="V2731" s="3">
        <v>44435</v>
      </c>
      <c r="W2731" s="8" t="s">
        <v>10511</v>
      </c>
      <c r="X2731" s="8">
        <v>12.1</v>
      </c>
      <c r="Y2731" s="10">
        <f t="shared" si="191"/>
        <v>8591</v>
      </c>
      <c r="Z2731" s="10">
        <f>IFERROR(INDEX(EFs!B:B,MATCH(P2731,EFs!A:A,0))*Dataset!Y2731/1000,0)</f>
        <v>7.8040035843110003</v>
      </c>
      <c r="AA2731">
        <v>32.875202000000002</v>
      </c>
      <c r="AB2731">
        <v>-117.22319</v>
      </c>
      <c r="AC2731">
        <v>1</v>
      </c>
      <c r="AD2731" t="s">
        <v>18387</v>
      </c>
      <c r="AE2731">
        <v>9300</v>
      </c>
      <c r="AF2731" t="s">
        <v>18845</v>
      </c>
      <c r="AI2731" t="s">
        <v>18428</v>
      </c>
      <c r="AJ2731" t="s">
        <v>18390</v>
      </c>
      <c r="AK2731" t="s">
        <v>18391</v>
      </c>
      <c r="AL2731">
        <v>92037</v>
      </c>
      <c r="AM2731" t="s">
        <v>18392</v>
      </c>
      <c r="AN2731" t="s">
        <v>18393</v>
      </c>
    </row>
    <row r="2732" spans="1:40" ht="43.2" x14ac:dyDescent="0.3">
      <c r="A2732" t="s">
        <v>12949</v>
      </c>
      <c r="B2732" s="2" t="s">
        <v>15</v>
      </c>
      <c r="C2732" s="3">
        <v>41834</v>
      </c>
      <c r="D2732" t="s">
        <v>193</v>
      </c>
      <c r="E2732" t="s">
        <v>12943</v>
      </c>
      <c r="F2732" t="s">
        <v>12944</v>
      </c>
      <c r="G2732" t="s">
        <v>12945</v>
      </c>
      <c r="H2732" s="2" t="s">
        <v>201</v>
      </c>
      <c r="I2732" s="2" t="s">
        <v>46</v>
      </c>
      <c r="J2732" s="1" t="s">
        <v>12950</v>
      </c>
      <c r="K2732" s="1">
        <f t="shared" si="189"/>
        <v>1</v>
      </c>
      <c r="L2732" s="1">
        <f t="shared" si="189"/>
        <v>0</v>
      </c>
      <c r="M2732" s="1">
        <f t="shared" si="189"/>
        <v>0</v>
      </c>
      <c r="N2732" s="1">
        <f t="shared" si="189"/>
        <v>0</v>
      </c>
      <c r="O2732" s="1">
        <f t="shared" si="190"/>
        <v>1</v>
      </c>
      <c r="P2732" s="1" t="s">
        <v>18346</v>
      </c>
      <c r="Q2732" s="1">
        <v>710</v>
      </c>
      <c r="R2732" s="1">
        <v>3634</v>
      </c>
      <c r="S2732" s="9">
        <f t="shared" si="192"/>
        <v>710</v>
      </c>
      <c r="T2732" s="3">
        <v>44435</v>
      </c>
      <c r="U2732" s="8" t="s">
        <v>3909</v>
      </c>
      <c r="V2732" s="3">
        <v>44435</v>
      </c>
      <c r="W2732" s="8" t="s">
        <v>1819</v>
      </c>
      <c r="X2732" s="8">
        <v>8</v>
      </c>
      <c r="Y2732" s="10">
        <f t="shared" si="191"/>
        <v>5680</v>
      </c>
      <c r="Z2732" s="10">
        <f>IFERROR(INDEX(EFs!B:B,MATCH(P2732,EFs!A:A,0))*Dataset!Y2732/1000,0)</f>
        <v>5.1596717912800001</v>
      </c>
      <c r="AA2732">
        <v>32.875202000000002</v>
      </c>
      <c r="AB2732">
        <v>-117.22319</v>
      </c>
      <c r="AC2732">
        <v>1</v>
      </c>
      <c r="AD2732" t="s">
        <v>18387</v>
      </c>
      <c r="AE2732">
        <v>9300</v>
      </c>
      <c r="AF2732" t="s">
        <v>18845</v>
      </c>
      <c r="AI2732" t="s">
        <v>18428</v>
      </c>
      <c r="AJ2732" t="s">
        <v>18390</v>
      </c>
      <c r="AK2732" t="s">
        <v>18391</v>
      </c>
      <c r="AL2732">
        <v>92037</v>
      </c>
      <c r="AM2732" t="s">
        <v>18392</v>
      </c>
      <c r="AN2732" t="s">
        <v>18393</v>
      </c>
    </row>
    <row r="2733" spans="1:40" ht="43.2" x14ac:dyDescent="0.3">
      <c r="A2733" t="s">
        <v>12951</v>
      </c>
      <c r="B2733" s="2" t="s">
        <v>15</v>
      </c>
      <c r="C2733" s="3">
        <v>41834</v>
      </c>
      <c r="D2733" t="s">
        <v>193</v>
      </c>
      <c r="E2733" t="s">
        <v>12943</v>
      </c>
      <c r="F2733" t="s">
        <v>12944</v>
      </c>
      <c r="G2733" t="s">
        <v>12945</v>
      </c>
      <c r="H2733" s="2" t="s">
        <v>201</v>
      </c>
      <c r="I2733" s="2" t="s">
        <v>46</v>
      </c>
      <c r="J2733" s="1" t="s">
        <v>12952</v>
      </c>
      <c r="K2733" s="1">
        <f t="shared" si="189"/>
        <v>1</v>
      </c>
      <c r="L2733" s="1">
        <f t="shared" si="189"/>
        <v>0</v>
      </c>
      <c r="M2733" s="1">
        <f t="shared" si="189"/>
        <v>0</v>
      </c>
      <c r="N2733" s="1">
        <f t="shared" si="189"/>
        <v>0</v>
      </c>
      <c r="O2733" s="1">
        <f t="shared" si="190"/>
        <v>1</v>
      </c>
      <c r="P2733" s="1" t="s">
        <v>18346</v>
      </c>
      <c r="Q2733" s="1">
        <v>710</v>
      </c>
      <c r="R2733" s="1">
        <v>3634</v>
      </c>
      <c r="S2733" s="9">
        <f t="shared" si="192"/>
        <v>710</v>
      </c>
      <c r="T2733" s="3">
        <v>44435</v>
      </c>
      <c r="U2733" s="8" t="s">
        <v>11852</v>
      </c>
      <c r="V2733" s="3">
        <v>44435</v>
      </c>
      <c r="W2733" s="8" t="s">
        <v>1836</v>
      </c>
      <c r="X2733" s="8">
        <v>7.6</v>
      </c>
      <c r="Y2733" s="10">
        <f t="shared" si="191"/>
        <v>5396</v>
      </c>
      <c r="Z2733" s="10">
        <f>IFERROR(INDEX(EFs!B:B,MATCH(P2733,EFs!A:A,0))*Dataset!Y2733/1000,0)</f>
        <v>4.9016882017160004</v>
      </c>
      <c r="AA2733">
        <v>32.875202000000002</v>
      </c>
      <c r="AB2733">
        <v>-117.22319</v>
      </c>
      <c r="AC2733">
        <v>1</v>
      </c>
      <c r="AD2733" t="s">
        <v>18387</v>
      </c>
      <c r="AE2733">
        <v>9300</v>
      </c>
      <c r="AF2733" t="s">
        <v>18845</v>
      </c>
      <c r="AI2733" t="s">
        <v>18428</v>
      </c>
      <c r="AJ2733" t="s">
        <v>18390</v>
      </c>
      <c r="AK2733" t="s">
        <v>18391</v>
      </c>
      <c r="AL2733">
        <v>92037</v>
      </c>
      <c r="AM2733" t="s">
        <v>18392</v>
      </c>
      <c r="AN2733" t="s">
        <v>18393</v>
      </c>
    </row>
    <row r="2734" spans="1:40" ht="43.2" x14ac:dyDescent="0.3">
      <c r="A2734" t="s">
        <v>12953</v>
      </c>
      <c r="B2734" s="2" t="s">
        <v>15</v>
      </c>
      <c r="C2734" s="3">
        <v>41834</v>
      </c>
      <c r="D2734" t="s">
        <v>193</v>
      </c>
      <c r="E2734" t="s">
        <v>12954</v>
      </c>
      <c r="F2734" t="s">
        <v>12955</v>
      </c>
      <c r="G2734" t="s">
        <v>12956</v>
      </c>
      <c r="H2734" s="2" t="s">
        <v>2472</v>
      </c>
      <c r="I2734" s="2" t="s">
        <v>328</v>
      </c>
      <c r="J2734" s="1" t="s">
        <v>12957</v>
      </c>
      <c r="K2734" s="1">
        <f t="shared" si="189"/>
        <v>1</v>
      </c>
      <c r="L2734" s="1">
        <f t="shared" si="189"/>
        <v>0</v>
      </c>
      <c r="M2734" s="1">
        <f t="shared" si="189"/>
        <v>0</v>
      </c>
      <c r="N2734" s="1">
        <f t="shared" si="189"/>
        <v>0</v>
      </c>
      <c r="O2734" s="1">
        <f t="shared" si="190"/>
        <v>1</v>
      </c>
      <c r="P2734" s="1" t="s">
        <v>18346</v>
      </c>
      <c r="Q2734" s="1">
        <v>185</v>
      </c>
      <c r="R2734" s="1">
        <v>284</v>
      </c>
      <c r="S2734" s="9">
        <f t="shared" si="192"/>
        <v>185</v>
      </c>
      <c r="T2734" s="3">
        <v>44348</v>
      </c>
      <c r="U2734" s="8" t="s">
        <v>12958</v>
      </c>
      <c r="V2734" s="3">
        <v>44629</v>
      </c>
      <c r="W2734" s="8" t="s">
        <v>150</v>
      </c>
      <c r="X2734" s="8">
        <v>14.5</v>
      </c>
      <c r="Y2734" s="10">
        <f t="shared" si="191"/>
        <v>2682.5</v>
      </c>
      <c r="Z2734" s="10">
        <f>IFERROR(INDEX(EFs!B:B,MATCH(P2734,EFs!A:A,0))*Dataset!Y2734/1000,0)</f>
        <v>2.4367640105824999</v>
      </c>
      <c r="AA2734">
        <v>32.825654999999998</v>
      </c>
      <c r="AB2734">
        <v>-116.531364</v>
      </c>
      <c r="AC2734">
        <v>1</v>
      </c>
      <c r="AD2734" t="s">
        <v>18387</v>
      </c>
      <c r="AE2734">
        <v>28696</v>
      </c>
      <c r="AF2734" t="s">
        <v>18815</v>
      </c>
      <c r="AI2734" t="s">
        <v>18694</v>
      </c>
      <c r="AJ2734" t="s">
        <v>18390</v>
      </c>
      <c r="AK2734" t="s">
        <v>18391</v>
      </c>
      <c r="AL2734">
        <v>91962</v>
      </c>
      <c r="AM2734" t="s">
        <v>18392</v>
      </c>
      <c r="AN2734" t="s">
        <v>18393</v>
      </c>
    </row>
    <row r="2735" spans="1:40" ht="43.2" x14ac:dyDescent="0.3">
      <c r="A2735" t="s">
        <v>12959</v>
      </c>
      <c r="B2735" s="2" t="s">
        <v>15</v>
      </c>
      <c r="C2735" s="3">
        <v>41834</v>
      </c>
      <c r="D2735" t="s">
        <v>193</v>
      </c>
      <c r="E2735" t="s">
        <v>3966</v>
      </c>
      <c r="F2735" t="s">
        <v>12939</v>
      </c>
      <c r="G2735" t="s">
        <v>12960</v>
      </c>
      <c r="H2735" s="2" t="s">
        <v>305</v>
      </c>
      <c r="I2735" s="2" t="s">
        <v>306</v>
      </c>
      <c r="J2735" s="1" t="s">
        <v>12961</v>
      </c>
      <c r="K2735" s="1">
        <f t="shared" si="189"/>
        <v>1</v>
      </c>
      <c r="L2735" s="1">
        <f t="shared" si="189"/>
        <v>0</v>
      </c>
      <c r="M2735" s="1">
        <f t="shared" si="189"/>
        <v>0</v>
      </c>
      <c r="N2735" s="1">
        <f t="shared" si="189"/>
        <v>0</v>
      </c>
      <c r="O2735" s="1">
        <f t="shared" si="190"/>
        <v>1</v>
      </c>
      <c r="P2735" s="1" t="s">
        <v>18346</v>
      </c>
      <c r="Q2735" s="1">
        <v>1000</v>
      </c>
      <c r="R2735" s="1">
        <v>1474</v>
      </c>
      <c r="S2735" s="9">
        <f t="shared" si="192"/>
        <v>1000</v>
      </c>
      <c r="T2735" s="3">
        <v>44508</v>
      </c>
      <c r="U2735" s="8" t="s">
        <v>11281</v>
      </c>
      <c r="V2735" s="3">
        <v>44508</v>
      </c>
      <c r="W2735" s="8" t="s">
        <v>8896</v>
      </c>
      <c r="X2735" s="8">
        <v>11.5</v>
      </c>
      <c r="Y2735" s="10">
        <f t="shared" si="191"/>
        <v>11500</v>
      </c>
      <c r="Z2735" s="10">
        <f>IFERROR(INDEX(EFs!B:B,MATCH(P2735,EFs!A:A,0))*Dataset!Y2735/1000,0)</f>
        <v>10.4465185915</v>
      </c>
      <c r="AA2735">
        <v>32.854194999999997</v>
      </c>
      <c r="AB2735">
        <v>-116.851242</v>
      </c>
      <c r="AC2735">
        <v>1</v>
      </c>
      <c r="AD2735" t="s">
        <v>18387</v>
      </c>
      <c r="AE2735">
        <v>15095</v>
      </c>
      <c r="AF2735" t="s">
        <v>19468</v>
      </c>
      <c r="AI2735" t="s">
        <v>18449</v>
      </c>
      <c r="AJ2735" t="s">
        <v>18390</v>
      </c>
      <c r="AK2735" t="s">
        <v>18391</v>
      </c>
      <c r="AL2735">
        <v>92021</v>
      </c>
      <c r="AM2735" t="s">
        <v>18392</v>
      </c>
      <c r="AN2735" t="s">
        <v>18393</v>
      </c>
    </row>
    <row r="2736" spans="1:40" ht="43.2" x14ac:dyDescent="0.3">
      <c r="A2736" t="s">
        <v>12962</v>
      </c>
      <c r="B2736" s="2" t="s">
        <v>15</v>
      </c>
      <c r="C2736" s="3">
        <v>41835</v>
      </c>
      <c r="D2736" t="s">
        <v>193</v>
      </c>
      <c r="E2736" t="s">
        <v>12963</v>
      </c>
      <c r="F2736" t="s">
        <v>12964</v>
      </c>
      <c r="G2736" t="s">
        <v>12965</v>
      </c>
      <c r="H2736" s="2" t="s">
        <v>2066</v>
      </c>
      <c r="I2736" s="2" t="s">
        <v>75</v>
      </c>
      <c r="J2736" s="1" t="s">
        <v>12966</v>
      </c>
      <c r="K2736" s="1">
        <f t="shared" si="189"/>
        <v>1</v>
      </c>
      <c r="L2736" s="1">
        <f t="shared" si="189"/>
        <v>0</v>
      </c>
      <c r="M2736" s="1">
        <f t="shared" si="189"/>
        <v>0</v>
      </c>
      <c r="N2736" s="1">
        <f t="shared" si="189"/>
        <v>0</v>
      </c>
      <c r="O2736" s="1">
        <f t="shared" si="190"/>
        <v>1</v>
      </c>
      <c r="P2736" s="1" t="s">
        <v>18346</v>
      </c>
      <c r="Q2736" s="1">
        <v>80</v>
      </c>
      <c r="R2736" s="1">
        <v>130</v>
      </c>
      <c r="S2736" s="9">
        <f t="shared" si="192"/>
        <v>80</v>
      </c>
      <c r="T2736" s="8"/>
      <c r="U2736" s="8"/>
      <c r="V2736" s="8"/>
      <c r="W2736" s="8"/>
      <c r="X2736" s="8"/>
      <c r="Y2736" s="10">
        <f t="shared" si="191"/>
        <v>0</v>
      </c>
      <c r="Z2736" s="10">
        <f>IFERROR(INDEX(EFs!B:B,MATCH(P2736,EFs!A:A,0))*Dataset!Y2736/1000,0)</f>
        <v>0</v>
      </c>
      <c r="AA2736">
        <v>32.983635999999997</v>
      </c>
      <c r="AB2736">
        <v>-117.27052999999999</v>
      </c>
      <c r="AC2736">
        <v>0.7</v>
      </c>
      <c r="AD2736" t="s">
        <v>18387</v>
      </c>
      <c r="AE2736">
        <v>635</v>
      </c>
      <c r="AF2736" t="s">
        <v>19469</v>
      </c>
      <c r="AI2736" t="s">
        <v>18654</v>
      </c>
      <c r="AJ2736" t="s">
        <v>18390</v>
      </c>
      <c r="AK2736" t="s">
        <v>18391</v>
      </c>
      <c r="AL2736">
        <v>92075</v>
      </c>
      <c r="AM2736" t="s">
        <v>18392</v>
      </c>
      <c r="AN2736" t="s">
        <v>18393</v>
      </c>
    </row>
    <row r="2737" spans="1:40" ht="28.8" x14ac:dyDescent="0.3">
      <c r="A2737" t="s">
        <v>12967</v>
      </c>
      <c r="B2737" s="2" t="s">
        <v>15</v>
      </c>
      <c r="C2737" s="3">
        <v>41838</v>
      </c>
      <c r="D2737" t="s">
        <v>16</v>
      </c>
      <c r="E2737" t="s">
        <v>12968</v>
      </c>
      <c r="F2737" t="s">
        <v>12969</v>
      </c>
      <c r="G2737" t="s">
        <v>12970</v>
      </c>
      <c r="H2737" s="2" t="s">
        <v>694</v>
      </c>
      <c r="I2737" s="2" t="s">
        <v>98</v>
      </c>
      <c r="J2737" s="1" t="s">
        <v>12971</v>
      </c>
      <c r="K2737" s="1">
        <f t="shared" si="189"/>
        <v>0</v>
      </c>
      <c r="L2737" s="1">
        <f t="shared" si="189"/>
        <v>0</v>
      </c>
      <c r="M2737" s="1">
        <f t="shared" si="189"/>
        <v>1</v>
      </c>
      <c r="N2737" s="1">
        <f t="shared" si="189"/>
        <v>0</v>
      </c>
      <c r="O2737" s="1">
        <f t="shared" si="190"/>
        <v>1</v>
      </c>
      <c r="P2737" s="1" t="s">
        <v>18348</v>
      </c>
      <c r="Q2737" s="1" t="s">
        <v>18355</v>
      </c>
      <c r="R2737" s="1">
        <v>113</v>
      </c>
      <c r="S2737" s="9">
        <f t="shared" si="192"/>
        <v>84.264099999999999</v>
      </c>
      <c r="T2737" s="3">
        <v>44622</v>
      </c>
      <c r="U2737" s="8" t="s">
        <v>12972</v>
      </c>
      <c r="V2737" s="3">
        <v>44622</v>
      </c>
      <c r="W2737" s="8" t="s">
        <v>12973</v>
      </c>
      <c r="X2737" s="8">
        <v>1</v>
      </c>
      <c r="Y2737" s="10">
        <f t="shared" si="191"/>
        <v>84.264099999999999</v>
      </c>
      <c r="Z2737" s="10">
        <f>IFERROR(INDEX(EFs!B:B,MATCH(P2737,EFs!A:A,0))*Dataset!Y2737/1000,0)</f>
        <v>6.1197284531387897E-2</v>
      </c>
      <c r="AA2737">
        <v>33.101047000000001</v>
      </c>
      <c r="AB2737">
        <v>-117.310642</v>
      </c>
      <c r="AC2737">
        <v>1</v>
      </c>
      <c r="AD2737" t="s">
        <v>18387</v>
      </c>
      <c r="AE2737">
        <v>7140</v>
      </c>
      <c r="AF2737" t="s">
        <v>19218</v>
      </c>
      <c r="AI2737" t="s">
        <v>18509</v>
      </c>
      <c r="AJ2737" t="s">
        <v>18390</v>
      </c>
      <c r="AK2737" t="s">
        <v>18391</v>
      </c>
      <c r="AL2737">
        <v>92011</v>
      </c>
      <c r="AM2737" t="s">
        <v>18392</v>
      </c>
      <c r="AN2737" t="s">
        <v>18393</v>
      </c>
    </row>
    <row r="2738" spans="1:40" ht="43.2" x14ac:dyDescent="0.3">
      <c r="A2738" t="s">
        <v>12974</v>
      </c>
      <c r="B2738" s="2" t="s">
        <v>15</v>
      </c>
      <c r="C2738" s="3">
        <v>41838</v>
      </c>
      <c r="D2738" t="s">
        <v>193</v>
      </c>
      <c r="E2738" t="s">
        <v>12975</v>
      </c>
      <c r="F2738" t="s">
        <v>12976</v>
      </c>
      <c r="G2738" t="s">
        <v>12977</v>
      </c>
      <c r="H2738" s="2" t="s">
        <v>1579</v>
      </c>
      <c r="I2738" s="2" t="s">
        <v>30</v>
      </c>
      <c r="J2738" s="1" t="s">
        <v>12978</v>
      </c>
      <c r="K2738" s="1">
        <f t="shared" si="189"/>
        <v>1</v>
      </c>
      <c r="L2738" s="1">
        <f t="shared" si="189"/>
        <v>0</v>
      </c>
      <c r="M2738" s="1">
        <f t="shared" si="189"/>
        <v>0</v>
      </c>
      <c r="N2738" s="1">
        <f t="shared" si="189"/>
        <v>0</v>
      </c>
      <c r="O2738" s="1">
        <f t="shared" si="190"/>
        <v>1</v>
      </c>
      <c r="P2738" s="1" t="s">
        <v>18346</v>
      </c>
      <c r="Q2738" s="1">
        <v>150</v>
      </c>
      <c r="R2738" s="1">
        <v>237</v>
      </c>
      <c r="S2738" s="9">
        <f t="shared" si="192"/>
        <v>150</v>
      </c>
      <c r="T2738" s="3">
        <v>44412</v>
      </c>
      <c r="U2738" s="8" t="s">
        <v>3819</v>
      </c>
      <c r="V2738" s="3">
        <v>44777</v>
      </c>
      <c r="W2738" s="8" t="s">
        <v>9886</v>
      </c>
      <c r="X2738" s="8">
        <v>1.9</v>
      </c>
      <c r="Y2738" s="10">
        <f t="shared" si="191"/>
        <v>285</v>
      </c>
      <c r="Z2738" s="10">
        <f>IFERROR(INDEX(EFs!B:B,MATCH(P2738,EFs!A:A,0))*Dataset!Y2738/1000,0)</f>
        <v>0.25889198248500001</v>
      </c>
      <c r="AA2738">
        <v>32.941816000000003</v>
      </c>
      <c r="AB2738">
        <v>-117.039979</v>
      </c>
      <c r="AC2738">
        <v>1</v>
      </c>
      <c r="AD2738" t="s">
        <v>18394</v>
      </c>
      <c r="AE2738">
        <v>12367</v>
      </c>
      <c r="AF2738" t="s">
        <v>19470</v>
      </c>
      <c r="AI2738" t="s">
        <v>18600</v>
      </c>
      <c r="AJ2738" t="s">
        <v>18390</v>
      </c>
      <c r="AK2738" t="s">
        <v>18391</v>
      </c>
      <c r="AL2738">
        <v>92064</v>
      </c>
      <c r="AM2738" t="s">
        <v>18392</v>
      </c>
      <c r="AN2738" t="s">
        <v>18397</v>
      </c>
    </row>
    <row r="2739" spans="1:40" ht="43.2" x14ac:dyDescent="0.3">
      <c r="A2739" t="s">
        <v>12979</v>
      </c>
      <c r="B2739" s="2" t="s">
        <v>15</v>
      </c>
      <c r="C2739" s="3">
        <v>41838</v>
      </c>
      <c r="D2739" t="s">
        <v>193</v>
      </c>
      <c r="E2739" t="s">
        <v>3160</v>
      </c>
      <c r="F2739" t="s">
        <v>12559</v>
      </c>
      <c r="G2739" t="s">
        <v>12980</v>
      </c>
      <c r="H2739" s="2" t="s">
        <v>1787</v>
      </c>
      <c r="I2739" s="2" t="s">
        <v>53</v>
      </c>
      <c r="J2739" s="1" t="s">
        <v>12981</v>
      </c>
      <c r="K2739" s="1">
        <f t="shared" si="189"/>
        <v>1</v>
      </c>
      <c r="L2739" s="1">
        <f t="shared" si="189"/>
        <v>0</v>
      </c>
      <c r="M2739" s="1">
        <f t="shared" si="189"/>
        <v>0</v>
      </c>
      <c r="N2739" s="1">
        <f t="shared" si="189"/>
        <v>0</v>
      </c>
      <c r="O2739" s="1">
        <f t="shared" si="190"/>
        <v>1</v>
      </c>
      <c r="P2739" s="1" t="s">
        <v>18346</v>
      </c>
      <c r="Q2739" s="1">
        <v>180</v>
      </c>
      <c r="R2739" s="1">
        <v>284</v>
      </c>
      <c r="S2739" s="9">
        <f t="shared" si="192"/>
        <v>180</v>
      </c>
      <c r="T2739" s="3">
        <v>44690</v>
      </c>
      <c r="U2739" s="8" t="s">
        <v>12982</v>
      </c>
      <c r="V2739" s="3">
        <v>44690</v>
      </c>
      <c r="W2739" s="8" t="s">
        <v>12983</v>
      </c>
      <c r="X2739" s="8">
        <v>1</v>
      </c>
      <c r="Y2739" s="10">
        <f t="shared" si="191"/>
        <v>180</v>
      </c>
      <c r="Z2739" s="10">
        <f>IFERROR(INDEX(EFs!B:B,MATCH(P2739,EFs!A:A,0))*Dataset!Y2739/1000,0)</f>
        <v>0.16351072578</v>
      </c>
      <c r="AA2739">
        <v>33.314315999999998</v>
      </c>
      <c r="AB2739">
        <v>-117.107872</v>
      </c>
      <c r="AC2739">
        <v>1</v>
      </c>
      <c r="AD2739" t="s">
        <v>18387</v>
      </c>
      <c r="AE2739" s="21">
        <v>10562.5</v>
      </c>
      <c r="AF2739" t="s">
        <v>19471</v>
      </c>
      <c r="AI2739" t="s">
        <v>18625</v>
      </c>
      <c r="AJ2739" t="s">
        <v>18390</v>
      </c>
      <c r="AK2739" t="s">
        <v>18391</v>
      </c>
      <c r="AL2739">
        <v>92082</v>
      </c>
      <c r="AM2739" t="s">
        <v>18392</v>
      </c>
      <c r="AN2739" t="s">
        <v>18393</v>
      </c>
    </row>
    <row r="2740" spans="1:40" ht="43.2" x14ac:dyDescent="0.3">
      <c r="A2740" t="s">
        <v>12984</v>
      </c>
      <c r="B2740" s="2" t="s">
        <v>15</v>
      </c>
      <c r="C2740" s="3">
        <v>41841</v>
      </c>
      <c r="D2740" t="s">
        <v>193</v>
      </c>
      <c r="E2740" t="s">
        <v>12985</v>
      </c>
      <c r="F2740" t="s">
        <v>2352</v>
      </c>
      <c r="G2740" t="s">
        <v>12986</v>
      </c>
      <c r="H2740" s="2" t="s">
        <v>181</v>
      </c>
      <c r="I2740" s="2" t="s">
        <v>107</v>
      </c>
      <c r="J2740" s="1" t="s">
        <v>12987</v>
      </c>
      <c r="K2740" s="1">
        <f t="shared" si="189"/>
        <v>1</v>
      </c>
      <c r="L2740" s="1">
        <f t="shared" si="189"/>
        <v>0</v>
      </c>
      <c r="M2740" s="1">
        <f t="shared" si="189"/>
        <v>0</v>
      </c>
      <c r="N2740" s="1">
        <f t="shared" si="189"/>
        <v>0</v>
      </c>
      <c r="O2740" s="1">
        <f t="shared" si="190"/>
        <v>1</v>
      </c>
      <c r="P2740" s="1" t="s">
        <v>18346</v>
      </c>
      <c r="Q2740" s="1">
        <v>725</v>
      </c>
      <c r="R2740" s="1">
        <v>1093</v>
      </c>
      <c r="S2740" s="9">
        <f t="shared" si="192"/>
        <v>725</v>
      </c>
      <c r="T2740" s="3">
        <v>44562</v>
      </c>
      <c r="U2740" s="8" t="s">
        <v>12988</v>
      </c>
      <c r="V2740" s="3">
        <v>44562</v>
      </c>
      <c r="W2740" s="8" t="s">
        <v>12989</v>
      </c>
      <c r="X2740" s="8">
        <v>3.9</v>
      </c>
      <c r="Y2740" s="10">
        <f t="shared" si="191"/>
        <v>2827.5</v>
      </c>
      <c r="Z2740" s="10">
        <f>IFERROR(INDEX(EFs!B:B,MATCH(P2740,EFs!A:A,0))*Dataset!Y2740/1000,0)</f>
        <v>2.5684809841275</v>
      </c>
      <c r="AA2740">
        <v>32.816042000000003</v>
      </c>
      <c r="AB2740">
        <v>-117.065085</v>
      </c>
      <c r="AC2740">
        <v>1</v>
      </c>
      <c r="AD2740" t="s">
        <v>18387</v>
      </c>
      <c r="AE2740">
        <v>8002</v>
      </c>
      <c r="AF2740" t="s">
        <v>18441</v>
      </c>
      <c r="AI2740" t="s">
        <v>18389</v>
      </c>
      <c r="AJ2740" t="s">
        <v>18390</v>
      </c>
      <c r="AK2740" t="s">
        <v>18391</v>
      </c>
      <c r="AL2740">
        <v>92120</v>
      </c>
      <c r="AM2740" t="s">
        <v>18392</v>
      </c>
      <c r="AN2740" t="s">
        <v>18393</v>
      </c>
    </row>
    <row r="2741" spans="1:40" ht="43.2" x14ac:dyDescent="0.3">
      <c r="A2741" t="s">
        <v>12990</v>
      </c>
      <c r="B2741" s="2" t="s">
        <v>15</v>
      </c>
      <c r="C2741" s="3">
        <v>41850</v>
      </c>
      <c r="D2741" t="s">
        <v>193</v>
      </c>
      <c r="E2741" t="s">
        <v>12991</v>
      </c>
      <c r="F2741" t="s">
        <v>12992</v>
      </c>
      <c r="G2741" t="s">
        <v>12993</v>
      </c>
      <c r="H2741" s="2" t="s">
        <v>106</v>
      </c>
      <c r="I2741" s="2" t="s">
        <v>107</v>
      </c>
      <c r="J2741" s="1" t="s">
        <v>12994</v>
      </c>
      <c r="K2741" s="1">
        <f t="shared" si="189"/>
        <v>1</v>
      </c>
      <c r="L2741" s="1">
        <f t="shared" si="189"/>
        <v>0</v>
      </c>
      <c r="M2741" s="1">
        <f t="shared" si="189"/>
        <v>0</v>
      </c>
      <c r="N2741" s="1">
        <f t="shared" si="189"/>
        <v>0</v>
      </c>
      <c r="O2741" s="1">
        <f t="shared" si="190"/>
        <v>1</v>
      </c>
      <c r="P2741" s="1" t="s">
        <v>18346</v>
      </c>
      <c r="Q2741" s="1">
        <v>275</v>
      </c>
      <c r="R2741" s="1">
        <v>418</v>
      </c>
      <c r="S2741" s="9">
        <f t="shared" si="192"/>
        <v>275</v>
      </c>
      <c r="T2741" s="3">
        <v>44552</v>
      </c>
      <c r="U2741" s="8" t="s">
        <v>12995</v>
      </c>
      <c r="V2741" s="3">
        <v>44748</v>
      </c>
      <c r="W2741" s="8" t="s">
        <v>12983</v>
      </c>
      <c r="X2741" s="8">
        <v>9.1999999999999993</v>
      </c>
      <c r="Y2741" s="10">
        <f t="shared" si="191"/>
        <v>2530</v>
      </c>
      <c r="Z2741" s="10">
        <f>IFERROR(INDEX(EFs!B:B,MATCH(P2741,EFs!A:A,0))*Dataset!Y2741/1000,0)</f>
        <v>2.2982340901299998</v>
      </c>
      <c r="AA2741">
        <v>32.814602000000001</v>
      </c>
      <c r="AB2741">
        <v>-117.141229</v>
      </c>
      <c r="AC2741">
        <v>1</v>
      </c>
      <c r="AD2741" t="s">
        <v>18387</v>
      </c>
      <c r="AE2741">
        <v>8110</v>
      </c>
      <c r="AF2741" t="s">
        <v>18556</v>
      </c>
      <c r="AI2741" t="s">
        <v>18389</v>
      </c>
      <c r="AJ2741" t="s">
        <v>18390</v>
      </c>
      <c r="AK2741" t="s">
        <v>18391</v>
      </c>
      <c r="AL2741">
        <v>92123</v>
      </c>
      <c r="AM2741" t="s">
        <v>18392</v>
      </c>
      <c r="AN2741" t="s">
        <v>18393</v>
      </c>
    </row>
    <row r="2742" spans="1:40" ht="43.2" x14ac:dyDescent="0.3">
      <c r="A2742" t="s">
        <v>12996</v>
      </c>
      <c r="B2742" s="2" t="s">
        <v>15</v>
      </c>
      <c r="C2742" s="3">
        <v>41858</v>
      </c>
      <c r="D2742" t="s">
        <v>193</v>
      </c>
      <c r="E2742" t="s">
        <v>8594</v>
      </c>
      <c r="F2742" t="s">
        <v>5800</v>
      </c>
      <c r="G2742" t="s">
        <v>12997</v>
      </c>
      <c r="H2742" s="2" t="s">
        <v>1436</v>
      </c>
      <c r="I2742" s="2" t="s">
        <v>98</v>
      </c>
      <c r="J2742" s="1" t="s">
        <v>12998</v>
      </c>
      <c r="K2742" s="1">
        <f t="shared" si="189"/>
        <v>1</v>
      </c>
      <c r="L2742" s="1">
        <f t="shared" si="189"/>
        <v>0</v>
      </c>
      <c r="M2742" s="1">
        <f t="shared" si="189"/>
        <v>0</v>
      </c>
      <c r="N2742" s="1">
        <f t="shared" si="189"/>
        <v>0</v>
      </c>
      <c r="O2742" s="1">
        <f t="shared" si="190"/>
        <v>1</v>
      </c>
      <c r="P2742" s="1" t="s">
        <v>18346</v>
      </c>
      <c r="Q2742" s="1">
        <v>77</v>
      </c>
      <c r="R2742" s="1">
        <v>133</v>
      </c>
      <c r="S2742" s="9">
        <f t="shared" si="192"/>
        <v>77</v>
      </c>
      <c r="T2742" s="3">
        <v>44538</v>
      </c>
      <c r="U2742" s="8" t="s">
        <v>12408</v>
      </c>
      <c r="V2742" s="3">
        <v>44792</v>
      </c>
      <c r="W2742" s="8" t="s">
        <v>12999</v>
      </c>
      <c r="X2742" s="8">
        <v>18.8</v>
      </c>
      <c r="Y2742" s="10">
        <f t="shared" si="191"/>
        <v>1447.6000000000001</v>
      </c>
      <c r="Z2742" s="10">
        <f>IFERROR(INDEX(EFs!B:B,MATCH(P2742,EFs!A:A,0))*Dataset!Y2742/1000,0)</f>
        <v>1.3149895924396</v>
      </c>
      <c r="AA2742">
        <v>33.166637999999999</v>
      </c>
      <c r="AB2742">
        <v>-117.35515700000001</v>
      </c>
      <c r="AC2742">
        <v>1</v>
      </c>
      <c r="AD2742" t="s">
        <v>18394</v>
      </c>
      <c r="AE2742">
        <v>2359</v>
      </c>
      <c r="AF2742" t="s">
        <v>18637</v>
      </c>
      <c r="AI2742" t="s">
        <v>18509</v>
      </c>
      <c r="AJ2742" t="s">
        <v>18390</v>
      </c>
      <c r="AK2742" t="s">
        <v>18391</v>
      </c>
      <c r="AL2742">
        <v>92008</v>
      </c>
      <c r="AM2742" t="s">
        <v>18392</v>
      </c>
      <c r="AN2742" t="s">
        <v>18397</v>
      </c>
    </row>
    <row r="2743" spans="1:40" ht="43.2" x14ac:dyDescent="0.3">
      <c r="A2743" t="s">
        <v>13000</v>
      </c>
      <c r="B2743" s="2" t="s">
        <v>15</v>
      </c>
      <c r="C2743" s="3">
        <v>41859</v>
      </c>
      <c r="D2743" t="s">
        <v>193</v>
      </c>
      <c r="E2743" t="s">
        <v>7131</v>
      </c>
      <c r="F2743" t="s">
        <v>27</v>
      </c>
      <c r="G2743" t="s">
        <v>7132</v>
      </c>
      <c r="H2743" s="2" t="s">
        <v>504</v>
      </c>
      <c r="I2743" s="2" t="s">
        <v>328</v>
      </c>
      <c r="J2743" s="1" t="s">
        <v>13001</v>
      </c>
      <c r="K2743" s="1">
        <f t="shared" si="189"/>
        <v>0</v>
      </c>
      <c r="L2743" s="1">
        <f t="shared" si="189"/>
        <v>0</v>
      </c>
      <c r="M2743" s="1">
        <f t="shared" si="189"/>
        <v>1</v>
      </c>
      <c r="N2743" s="1">
        <f t="shared" si="189"/>
        <v>0</v>
      </c>
      <c r="O2743" s="1">
        <f t="shared" si="190"/>
        <v>1</v>
      </c>
      <c r="P2743" s="1" t="s">
        <v>18348</v>
      </c>
      <c r="Q2743" s="1">
        <v>100</v>
      </c>
      <c r="R2743" s="1">
        <v>158</v>
      </c>
      <c r="S2743" s="9">
        <f t="shared" si="192"/>
        <v>100</v>
      </c>
      <c r="T2743" s="3">
        <v>44543</v>
      </c>
      <c r="U2743" s="8" t="s">
        <v>13002</v>
      </c>
      <c r="V2743" s="3">
        <v>44543</v>
      </c>
      <c r="W2743" s="8" t="s">
        <v>13003</v>
      </c>
      <c r="X2743" s="8">
        <v>9.6</v>
      </c>
      <c r="Y2743" s="10">
        <f t="shared" si="191"/>
        <v>960</v>
      </c>
      <c r="Z2743" s="10">
        <f>IFERROR(INDEX(EFs!B:B,MATCH(P2743,EFs!A:A,0))*Dataset!Y2743/1000,0)</f>
        <v>0.69720549024</v>
      </c>
      <c r="AA2743">
        <v>32.596525999999997</v>
      </c>
      <c r="AB2743">
        <v>-117.054484</v>
      </c>
      <c r="AC2743">
        <v>1</v>
      </c>
      <c r="AD2743" t="s">
        <v>18387</v>
      </c>
      <c r="AE2743">
        <v>3650</v>
      </c>
      <c r="AF2743" t="s">
        <v>19002</v>
      </c>
      <c r="AG2743" t="s">
        <v>18448</v>
      </c>
      <c r="AH2743" t="s">
        <v>164</v>
      </c>
      <c r="AI2743" t="s">
        <v>18406</v>
      </c>
      <c r="AJ2743" t="s">
        <v>18390</v>
      </c>
      <c r="AK2743" t="s">
        <v>18391</v>
      </c>
      <c r="AL2743">
        <v>91911</v>
      </c>
      <c r="AM2743" t="s">
        <v>18392</v>
      </c>
      <c r="AN2743" t="s">
        <v>18393</v>
      </c>
    </row>
    <row r="2744" spans="1:40" ht="43.2" x14ac:dyDescent="0.3">
      <c r="A2744" t="s">
        <v>13004</v>
      </c>
      <c r="B2744" s="2" t="s">
        <v>15</v>
      </c>
      <c r="C2744" s="3">
        <v>41866</v>
      </c>
      <c r="D2744" t="s">
        <v>16</v>
      </c>
      <c r="E2744" t="s">
        <v>13005</v>
      </c>
      <c r="F2744" t="s">
        <v>13006</v>
      </c>
      <c r="G2744" t="s">
        <v>13007</v>
      </c>
      <c r="H2744" s="2" t="s">
        <v>610</v>
      </c>
      <c r="I2744" s="2" t="s">
        <v>30</v>
      </c>
      <c r="J2744" s="1" t="s">
        <v>13008</v>
      </c>
      <c r="K2744" s="1">
        <f t="shared" si="189"/>
        <v>0</v>
      </c>
      <c r="L2744" s="1">
        <f t="shared" si="189"/>
        <v>0</v>
      </c>
      <c r="M2744" s="1">
        <f t="shared" si="189"/>
        <v>1</v>
      </c>
      <c r="N2744" s="1">
        <f t="shared" si="189"/>
        <v>0</v>
      </c>
      <c r="O2744" s="1">
        <f t="shared" si="190"/>
        <v>1</v>
      </c>
      <c r="P2744" s="1" t="s">
        <v>18348</v>
      </c>
      <c r="Q2744" s="1">
        <v>60</v>
      </c>
      <c r="R2744" s="1">
        <v>1124</v>
      </c>
      <c r="S2744" s="9">
        <f t="shared" si="192"/>
        <v>60</v>
      </c>
      <c r="T2744" s="3">
        <v>44579</v>
      </c>
      <c r="U2744" s="8" t="s">
        <v>9841</v>
      </c>
      <c r="V2744" s="3">
        <v>44579</v>
      </c>
      <c r="W2744" s="8" t="s">
        <v>13009</v>
      </c>
      <c r="X2744" s="8">
        <v>0.5</v>
      </c>
      <c r="Y2744" s="10">
        <f t="shared" si="191"/>
        <v>30</v>
      </c>
      <c r="Z2744" s="10">
        <f>IFERROR(INDEX(EFs!B:B,MATCH(P2744,EFs!A:A,0))*Dataset!Y2744/1000,0)</f>
        <v>2.178767157E-2</v>
      </c>
      <c r="AA2744">
        <v>33.019348000000001</v>
      </c>
      <c r="AB2744">
        <v>-117.11152</v>
      </c>
      <c r="AC2744">
        <v>0.89</v>
      </c>
      <c r="AD2744" t="s">
        <v>18429</v>
      </c>
      <c r="AE2744">
        <v>10531</v>
      </c>
      <c r="AF2744" t="s">
        <v>19472</v>
      </c>
      <c r="AI2744" t="s">
        <v>18389</v>
      </c>
      <c r="AJ2744" t="s">
        <v>18390</v>
      </c>
      <c r="AK2744" t="s">
        <v>18391</v>
      </c>
      <c r="AL2744">
        <v>92127</v>
      </c>
      <c r="AM2744" t="s">
        <v>18392</v>
      </c>
      <c r="AN2744" t="s">
        <v>18393</v>
      </c>
    </row>
    <row r="2745" spans="1:40" ht="28.8" x14ac:dyDescent="0.3">
      <c r="A2745" t="s">
        <v>13010</v>
      </c>
      <c r="B2745" s="2" t="s">
        <v>15</v>
      </c>
      <c r="C2745" s="3">
        <v>41866</v>
      </c>
      <c r="D2745" t="s">
        <v>25</v>
      </c>
      <c r="E2745" t="s">
        <v>13011</v>
      </c>
      <c r="F2745" t="s">
        <v>13012</v>
      </c>
      <c r="G2745" t="s">
        <v>13013</v>
      </c>
      <c r="H2745" s="2" t="s">
        <v>83</v>
      </c>
      <c r="I2745" s="2" t="s">
        <v>84</v>
      </c>
      <c r="J2745" s="1" t="s">
        <v>13014</v>
      </c>
      <c r="K2745" s="1">
        <f t="shared" si="189"/>
        <v>1</v>
      </c>
      <c r="L2745" s="1">
        <f t="shared" si="189"/>
        <v>0</v>
      </c>
      <c r="M2745" s="1">
        <f t="shared" si="189"/>
        <v>0</v>
      </c>
      <c r="N2745" s="1">
        <f t="shared" si="189"/>
        <v>0</v>
      </c>
      <c r="O2745" s="1">
        <f t="shared" si="190"/>
        <v>1</v>
      </c>
      <c r="P2745" s="1" t="s">
        <v>18346</v>
      </c>
      <c r="Q2745" s="1" t="s">
        <v>18355</v>
      </c>
      <c r="R2745" s="1">
        <v>277</v>
      </c>
      <c r="S2745" s="9">
        <f t="shared" si="192"/>
        <v>206.55889999999999</v>
      </c>
      <c r="T2745" s="3">
        <v>44424</v>
      </c>
      <c r="U2745" s="8" t="s">
        <v>13015</v>
      </c>
      <c r="V2745" s="3">
        <v>44739</v>
      </c>
      <c r="W2745" s="8" t="s">
        <v>13016</v>
      </c>
      <c r="X2745" s="8">
        <v>37.1</v>
      </c>
      <c r="Y2745" s="10">
        <f t="shared" si="191"/>
        <v>7663.3351899999998</v>
      </c>
      <c r="Z2745" s="10">
        <f>IFERROR(INDEX(EFs!B:B,MATCH(P2745,EFs!A:A,0))*Dataset!Y2745/1000,0)</f>
        <v>6.96131943784619</v>
      </c>
      <c r="AA2745">
        <v>32.639606999999998</v>
      </c>
      <c r="AB2745">
        <v>-117.085256</v>
      </c>
      <c r="AC2745">
        <v>1</v>
      </c>
      <c r="AD2745" t="s">
        <v>18394</v>
      </c>
      <c r="AE2745">
        <v>434</v>
      </c>
      <c r="AF2745" t="s">
        <v>18680</v>
      </c>
      <c r="AI2745" t="s">
        <v>18406</v>
      </c>
      <c r="AJ2745" t="s">
        <v>18390</v>
      </c>
      <c r="AK2745" t="s">
        <v>18391</v>
      </c>
      <c r="AL2745">
        <v>91910</v>
      </c>
      <c r="AM2745" t="s">
        <v>18392</v>
      </c>
      <c r="AN2745" t="s">
        <v>18397</v>
      </c>
    </row>
    <row r="2746" spans="1:40" ht="43.2" x14ac:dyDescent="0.3">
      <c r="A2746" t="s">
        <v>13017</v>
      </c>
      <c r="B2746" s="2" t="s">
        <v>15</v>
      </c>
      <c r="C2746" s="3">
        <v>41892</v>
      </c>
      <c r="D2746" t="s">
        <v>193</v>
      </c>
      <c r="E2746" t="s">
        <v>13018</v>
      </c>
      <c r="F2746" t="s">
        <v>12363</v>
      </c>
      <c r="G2746" t="s">
        <v>13019</v>
      </c>
      <c r="H2746" s="2" t="s">
        <v>1579</v>
      </c>
      <c r="I2746" s="2" t="s">
        <v>30</v>
      </c>
      <c r="J2746" s="1" t="s">
        <v>13020</v>
      </c>
      <c r="K2746" s="1">
        <f t="shared" si="189"/>
        <v>1</v>
      </c>
      <c r="L2746" s="1">
        <f t="shared" si="189"/>
        <v>0</v>
      </c>
      <c r="M2746" s="1">
        <f t="shared" si="189"/>
        <v>0</v>
      </c>
      <c r="N2746" s="1">
        <f t="shared" si="189"/>
        <v>0</v>
      </c>
      <c r="O2746" s="1">
        <f t="shared" si="190"/>
        <v>1</v>
      </c>
      <c r="P2746" s="1" t="s">
        <v>18346</v>
      </c>
      <c r="Q2746" s="1">
        <v>350</v>
      </c>
      <c r="R2746" s="1">
        <v>538</v>
      </c>
      <c r="S2746" s="9">
        <f t="shared" si="192"/>
        <v>350</v>
      </c>
      <c r="T2746" s="3">
        <v>44671</v>
      </c>
      <c r="U2746" s="8" t="s">
        <v>11729</v>
      </c>
      <c r="V2746" s="3">
        <v>44671</v>
      </c>
      <c r="W2746" s="8" t="s">
        <v>13021</v>
      </c>
      <c r="X2746" s="8">
        <v>2.7</v>
      </c>
      <c r="Y2746" s="10">
        <f t="shared" si="191"/>
        <v>945.00000000000011</v>
      </c>
      <c r="Z2746" s="10">
        <f>IFERROR(INDEX(EFs!B:B,MATCH(P2746,EFs!A:A,0))*Dataset!Y2746/1000,0)</f>
        <v>0.8584313103450002</v>
      </c>
      <c r="AA2746">
        <v>32.957695999999999</v>
      </c>
      <c r="AB2746">
        <v>-117.033387</v>
      </c>
      <c r="AC2746">
        <v>1</v>
      </c>
      <c r="AD2746" t="s">
        <v>18387</v>
      </c>
      <c r="AE2746">
        <v>13750</v>
      </c>
      <c r="AF2746" t="s">
        <v>19473</v>
      </c>
      <c r="AI2746" t="s">
        <v>18600</v>
      </c>
      <c r="AJ2746" t="s">
        <v>18390</v>
      </c>
      <c r="AK2746" t="s">
        <v>18391</v>
      </c>
      <c r="AL2746">
        <v>92064</v>
      </c>
      <c r="AM2746" t="s">
        <v>18392</v>
      </c>
      <c r="AN2746" t="s">
        <v>18393</v>
      </c>
    </row>
    <row r="2747" spans="1:40" ht="43.2" x14ac:dyDescent="0.3">
      <c r="A2747" t="s">
        <v>13022</v>
      </c>
      <c r="B2747" s="2" t="s">
        <v>15</v>
      </c>
      <c r="C2747" s="3">
        <v>41904</v>
      </c>
      <c r="D2747" t="s">
        <v>193</v>
      </c>
      <c r="E2747" t="s">
        <v>13023</v>
      </c>
      <c r="F2747" t="s">
        <v>12955</v>
      </c>
      <c r="G2747" t="s">
        <v>13024</v>
      </c>
      <c r="H2747" s="2" t="s">
        <v>627</v>
      </c>
      <c r="I2747" s="2" t="s">
        <v>306</v>
      </c>
      <c r="J2747" s="1" t="s">
        <v>13025</v>
      </c>
      <c r="K2747" s="1">
        <f t="shared" si="189"/>
        <v>1</v>
      </c>
      <c r="L2747" s="1">
        <f t="shared" si="189"/>
        <v>0</v>
      </c>
      <c r="M2747" s="1">
        <f t="shared" si="189"/>
        <v>0</v>
      </c>
      <c r="N2747" s="1">
        <f t="shared" si="189"/>
        <v>0</v>
      </c>
      <c r="O2747" s="1">
        <f t="shared" si="190"/>
        <v>1</v>
      </c>
      <c r="P2747" s="1" t="s">
        <v>18346</v>
      </c>
      <c r="Q2747" s="1">
        <v>250</v>
      </c>
      <c r="R2747" s="1">
        <v>385</v>
      </c>
      <c r="S2747" s="9">
        <f t="shared" si="192"/>
        <v>250</v>
      </c>
      <c r="T2747" s="3">
        <v>44543</v>
      </c>
      <c r="U2747" s="8" t="s">
        <v>2041</v>
      </c>
      <c r="V2747" s="3">
        <v>44543</v>
      </c>
      <c r="W2747" s="8" t="s">
        <v>13026</v>
      </c>
      <c r="X2747" s="8">
        <v>32.4</v>
      </c>
      <c r="Y2747" s="10">
        <f t="shared" si="191"/>
        <v>8100</v>
      </c>
      <c r="Z2747" s="10">
        <f>IFERROR(INDEX(EFs!B:B,MATCH(P2747,EFs!A:A,0))*Dataset!Y2747/1000,0)</f>
        <v>7.3579826601000002</v>
      </c>
      <c r="AA2747">
        <v>32.818252000000001</v>
      </c>
      <c r="AB2747">
        <v>-116.97572700000001</v>
      </c>
      <c r="AC2747">
        <v>1</v>
      </c>
      <c r="AD2747" t="s">
        <v>18394</v>
      </c>
      <c r="AE2747">
        <v>1745</v>
      </c>
      <c r="AF2747" t="s">
        <v>19123</v>
      </c>
      <c r="AI2747" t="s">
        <v>18449</v>
      </c>
      <c r="AJ2747" t="s">
        <v>18390</v>
      </c>
      <c r="AK2747" t="s">
        <v>18391</v>
      </c>
      <c r="AL2747">
        <v>92020</v>
      </c>
      <c r="AM2747" t="s">
        <v>18392</v>
      </c>
      <c r="AN2747" t="s">
        <v>18397</v>
      </c>
    </row>
    <row r="2748" spans="1:40" ht="43.2" x14ac:dyDescent="0.3">
      <c r="A2748" t="s">
        <v>13027</v>
      </c>
      <c r="B2748" s="2" t="s">
        <v>15</v>
      </c>
      <c r="C2748" s="3">
        <v>41904</v>
      </c>
      <c r="D2748" t="s">
        <v>193</v>
      </c>
      <c r="E2748" t="s">
        <v>7131</v>
      </c>
      <c r="F2748" t="s">
        <v>27</v>
      </c>
      <c r="G2748" t="s">
        <v>7132</v>
      </c>
      <c r="H2748" s="2" t="s">
        <v>504</v>
      </c>
      <c r="I2748" s="2" t="s">
        <v>328</v>
      </c>
      <c r="J2748" s="1" t="s">
        <v>13028</v>
      </c>
      <c r="K2748" s="1">
        <f t="shared" si="189"/>
        <v>0</v>
      </c>
      <c r="L2748" s="1">
        <f t="shared" si="189"/>
        <v>0</v>
      </c>
      <c r="M2748" s="1">
        <f t="shared" si="189"/>
        <v>1</v>
      </c>
      <c r="N2748" s="1">
        <f t="shared" si="189"/>
        <v>0</v>
      </c>
      <c r="O2748" s="1">
        <f t="shared" si="190"/>
        <v>1</v>
      </c>
      <c r="P2748" s="1" t="s">
        <v>18348</v>
      </c>
      <c r="Q2748" s="1">
        <v>200</v>
      </c>
      <c r="R2748" s="1">
        <v>302</v>
      </c>
      <c r="S2748" s="9">
        <f t="shared" si="192"/>
        <v>200</v>
      </c>
      <c r="T2748" s="3">
        <v>44543</v>
      </c>
      <c r="U2748" s="8" t="s">
        <v>13029</v>
      </c>
      <c r="V2748" s="3">
        <v>44543</v>
      </c>
      <c r="W2748" s="8" t="s">
        <v>13030</v>
      </c>
      <c r="X2748" s="8">
        <v>7.9</v>
      </c>
      <c r="Y2748" s="10">
        <f t="shared" si="191"/>
        <v>1580</v>
      </c>
      <c r="Z2748" s="10">
        <f>IFERROR(INDEX(EFs!B:B,MATCH(P2748,EFs!A:A,0))*Dataset!Y2748/1000,0)</f>
        <v>1.1474840360199998</v>
      </c>
      <c r="AA2748">
        <v>32.596525999999997</v>
      </c>
      <c r="AB2748">
        <v>-117.054484</v>
      </c>
      <c r="AC2748">
        <v>1</v>
      </c>
      <c r="AD2748" t="s">
        <v>18387</v>
      </c>
      <c r="AE2748">
        <v>3650</v>
      </c>
      <c r="AF2748" t="s">
        <v>19002</v>
      </c>
      <c r="AG2748" t="s">
        <v>18448</v>
      </c>
      <c r="AH2748" t="s">
        <v>164</v>
      </c>
      <c r="AI2748" t="s">
        <v>18406</v>
      </c>
      <c r="AJ2748" t="s">
        <v>18390</v>
      </c>
      <c r="AK2748" t="s">
        <v>18391</v>
      </c>
      <c r="AL2748">
        <v>91911</v>
      </c>
      <c r="AM2748" t="s">
        <v>18392</v>
      </c>
      <c r="AN2748" t="s">
        <v>18393</v>
      </c>
    </row>
    <row r="2749" spans="1:40" ht="43.2" x14ac:dyDescent="0.3">
      <c r="A2749" t="s">
        <v>13031</v>
      </c>
      <c r="B2749" s="2" t="s">
        <v>15</v>
      </c>
      <c r="C2749" s="3">
        <v>41905</v>
      </c>
      <c r="D2749" t="s">
        <v>193</v>
      </c>
      <c r="E2749" t="s">
        <v>13032</v>
      </c>
      <c r="F2749" t="s">
        <v>161</v>
      </c>
      <c r="G2749" t="s">
        <v>13033</v>
      </c>
      <c r="H2749" s="2" t="s">
        <v>163</v>
      </c>
      <c r="I2749" s="2" t="s">
        <v>164</v>
      </c>
      <c r="J2749" s="1" t="s">
        <v>13034</v>
      </c>
      <c r="K2749" s="1">
        <f t="shared" si="189"/>
        <v>1</v>
      </c>
      <c r="L2749" s="1">
        <f t="shared" si="189"/>
        <v>0</v>
      </c>
      <c r="M2749" s="1">
        <f t="shared" si="189"/>
        <v>0</v>
      </c>
      <c r="N2749" s="1">
        <f t="shared" si="189"/>
        <v>0</v>
      </c>
      <c r="O2749" s="1">
        <f t="shared" si="190"/>
        <v>1</v>
      </c>
      <c r="P2749" s="1" t="s">
        <v>18346</v>
      </c>
      <c r="Q2749" s="1">
        <v>600</v>
      </c>
      <c r="R2749" s="1">
        <v>1220</v>
      </c>
      <c r="S2749" s="9">
        <f t="shared" si="192"/>
        <v>600</v>
      </c>
      <c r="T2749" s="8"/>
      <c r="U2749" s="8"/>
      <c r="V2749" s="8"/>
      <c r="W2749" s="8"/>
      <c r="X2749" s="8"/>
      <c r="Y2749" s="10">
        <f t="shared" si="191"/>
        <v>0</v>
      </c>
      <c r="Z2749" s="10">
        <f>IFERROR(INDEX(EFs!B:B,MATCH(P2749,EFs!A:A,0))*Dataset!Y2749/1000,0)</f>
        <v>0</v>
      </c>
      <c r="AA2749">
        <v>33.387723000000001</v>
      </c>
      <c r="AB2749">
        <v>-117.44475799999999</v>
      </c>
      <c r="AC2749">
        <v>1</v>
      </c>
      <c r="AD2749" t="s">
        <v>18422</v>
      </c>
      <c r="AI2749" t="s">
        <v>18423</v>
      </c>
      <c r="AJ2749" t="s">
        <v>18390</v>
      </c>
      <c r="AK2749" t="s">
        <v>18391</v>
      </c>
      <c r="AL2749">
        <v>92055</v>
      </c>
      <c r="AM2749" t="s">
        <v>18392</v>
      </c>
      <c r="AN2749" t="s">
        <v>18397</v>
      </c>
    </row>
    <row r="2750" spans="1:40" ht="43.2" x14ac:dyDescent="0.3">
      <c r="A2750" t="s">
        <v>13035</v>
      </c>
      <c r="B2750" s="2" t="s">
        <v>15</v>
      </c>
      <c r="C2750" s="3">
        <v>41905</v>
      </c>
      <c r="D2750" t="s">
        <v>193</v>
      </c>
      <c r="E2750" t="s">
        <v>4760</v>
      </c>
      <c r="F2750" t="s">
        <v>4761</v>
      </c>
      <c r="G2750" t="s">
        <v>4762</v>
      </c>
      <c r="H2750" s="2" t="s">
        <v>4763</v>
      </c>
      <c r="I2750" s="2" t="s">
        <v>20</v>
      </c>
      <c r="J2750" s="1" t="s">
        <v>13036</v>
      </c>
      <c r="K2750" s="1">
        <f t="shared" si="189"/>
        <v>1</v>
      </c>
      <c r="L2750" s="1">
        <f t="shared" si="189"/>
        <v>0</v>
      </c>
      <c r="M2750" s="1">
        <f t="shared" si="189"/>
        <v>0</v>
      </c>
      <c r="N2750" s="1">
        <f t="shared" si="189"/>
        <v>0</v>
      </c>
      <c r="O2750" s="1">
        <f t="shared" si="190"/>
        <v>1</v>
      </c>
      <c r="P2750" s="1" t="s">
        <v>18346</v>
      </c>
      <c r="Q2750" s="1">
        <v>80</v>
      </c>
      <c r="R2750" s="1">
        <v>145</v>
      </c>
      <c r="S2750" s="9">
        <f t="shared" si="192"/>
        <v>80</v>
      </c>
      <c r="T2750" s="8"/>
      <c r="U2750" s="8"/>
      <c r="V2750" s="8"/>
      <c r="W2750" s="8"/>
      <c r="X2750" s="8"/>
      <c r="Y2750" s="10">
        <f t="shared" si="191"/>
        <v>0</v>
      </c>
      <c r="Z2750" s="10">
        <f>IFERROR(INDEX(EFs!B:B,MATCH(P2750,EFs!A:A,0))*Dataset!Y2750/1000,0)</f>
        <v>0</v>
      </c>
      <c r="AA2750">
        <v>32.724102999999999</v>
      </c>
      <c r="AB2750">
        <v>-117.170912</v>
      </c>
      <c r="AC2750">
        <v>1</v>
      </c>
      <c r="AD2750" t="s">
        <v>18422</v>
      </c>
      <c r="AI2750" t="s">
        <v>18389</v>
      </c>
      <c r="AJ2750" t="s">
        <v>18390</v>
      </c>
      <c r="AK2750" t="s">
        <v>18391</v>
      </c>
      <c r="AL2750">
        <v>92101</v>
      </c>
      <c r="AM2750" t="s">
        <v>18392</v>
      </c>
      <c r="AN2750" t="s">
        <v>18397</v>
      </c>
    </row>
    <row r="2751" spans="1:40" ht="43.2" x14ac:dyDescent="0.3">
      <c r="A2751" t="s">
        <v>13037</v>
      </c>
      <c r="B2751" s="2" t="s">
        <v>15</v>
      </c>
      <c r="C2751" s="3">
        <v>41915</v>
      </c>
      <c r="D2751" t="s">
        <v>193</v>
      </c>
      <c r="E2751" t="s">
        <v>13038</v>
      </c>
      <c r="F2751" t="s">
        <v>161</v>
      </c>
      <c r="G2751" t="s">
        <v>13039</v>
      </c>
      <c r="H2751" s="2" t="s">
        <v>163</v>
      </c>
      <c r="I2751" s="2" t="s">
        <v>164</v>
      </c>
      <c r="J2751" s="1" t="s">
        <v>13040</v>
      </c>
      <c r="K2751" s="1">
        <f t="shared" si="189"/>
        <v>1</v>
      </c>
      <c r="L2751" s="1">
        <f t="shared" si="189"/>
        <v>0</v>
      </c>
      <c r="M2751" s="1">
        <f t="shared" si="189"/>
        <v>0</v>
      </c>
      <c r="N2751" s="1">
        <f t="shared" si="189"/>
        <v>0</v>
      </c>
      <c r="O2751" s="1">
        <f t="shared" si="190"/>
        <v>1</v>
      </c>
      <c r="P2751" s="1" t="s">
        <v>18346</v>
      </c>
      <c r="Q2751" s="1">
        <v>2000</v>
      </c>
      <c r="R2751" s="1">
        <v>2922</v>
      </c>
      <c r="S2751" s="9">
        <f t="shared" si="192"/>
        <v>2000</v>
      </c>
      <c r="T2751" s="8"/>
      <c r="U2751" s="8"/>
      <c r="V2751" s="8"/>
      <c r="W2751" s="8"/>
      <c r="X2751" s="8"/>
      <c r="Y2751" s="10">
        <f t="shared" si="191"/>
        <v>0</v>
      </c>
      <c r="Z2751" s="10">
        <f>IFERROR(INDEX(EFs!B:B,MATCH(P2751,EFs!A:A,0))*Dataset!Y2751/1000,0)</f>
        <v>0</v>
      </c>
      <c r="AA2751">
        <v>33.387723000000001</v>
      </c>
      <c r="AB2751">
        <v>-117.44475799999999</v>
      </c>
      <c r="AC2751">
        <v>1</v>
      </c>
      <c r="AD2751" t="s">
        <v>18422</v>
      </c>
      <c r="AI2751" t="s">
        <v>18423</v>
      </c>
      <c r="AJ2751" t="s">
        <v>18390</v>
      </c>
      <c r="AK2751" t="s">
        <v>18391</v>
      </c>
      <c r="AL2751">
        <v>92055</v>
      </c>
      <c r="AM2751" t="s">
        <v>18392</v>
      </c>
      <c r="AN2751" t="s">
        <v>18397</v>
      </c>
    </row>
    <row r="2752" spans="1:40" ht="28.8" x14ac:dyDescent="0.3">
      <c r="A2752" t="s">
        <v>13041</v>
      </c>
      <c r="B2752" s="2" t="s">
        <v>15</v>
      </c>
      <c r="C2752" s="3">
        <v>41927</v>
      </c>
      <c r="D2752" t="s">
        <v>193</v>
      </c>
      <c r="E2752" t="s">
        <v>13042</v>
      </c>
      <c r="F2752" t="s">
        <v>13043</v>
      </c>
      <c r="G2752" t="s">
        <v>13044</v>
      </c>
      <c r="H2752" s="2" t="s">
        <v>554</v>
      </c>
      <c r="I2752" s="2" t="s">
        <v>84</v>
      </c>
      <c r="J2752" s="1" t="s">
        <v>13045</v>
      </c>
      <c r="K2752" s="1">
        <f t="shared" si="189"/>
        <v>1</v>
      </c>
      <c r="L2752" s="1">
        <f t="shared" si="189"/>
        <v>0</v>
      </c>
      <c r="M2752" s="1">
        <f t="shared" si="189"/>
        <v>0</v>
      </c>
      <c r="N2752" s="1">
        <f t="shared" si="189"/>
        <v>0</v>
      </c>
      <c r="O2752" s="1">
        <f t="shared" si="190"/>
        <v>1</v>
      </c>
      <c r="P2752" s="1" t="s">
        <v>18346</v>
      </c>
      <c r="Q2752" s="1" t="s">
        <v>18355</v>
      </c>
      <c r="R2752" s="1">
        <v>145</v>
      </c>
      <c r="S2752" s="9">
        <f t="shared" si="192"/>
        <v>108.12650000000001</v>
      </c>
      <c r="T2752" s="8"/>
      <c r="U2752" s="8"/>
      <c r="V2752" s="8"/>
      <c r="W2752" s="8"/>
      <c r="X2752" s="8"/>
      <c r="Y2752" s="10">
        <f t="shared" si="191"/>
        <v>0</v>
      </c>
      <c r="Z2752" s="10">
        <f>IFERROR(INDEX(EFs!B:B,MATCH(P2752,EFs!A:A,0))*Dataset!Y2752/1000,0)</f>
        <v>0</v>
      </c>
      <c r="AA2752">
        <v>32.664605999999999</v>
      </c>
      <c r="AB2752">
        <v>-117.11415</v>
      </c>
      <c r="AC2752">
        <v>1</v>
      </c>
      <c r="AD2752" t="s">
        <v>18387</v>
      </c>
      <c r="AE2752">
        <v>1001</v>
      </c>
      <c r="AF2752" t="s">
        <v>19474</v>
      </c>
      <c r="AI2752" t="s">
        <v>18491</v>
      </c>
      <c r="AJ2752" t="s">
        <v>18390</v>
      </c>
      <c r="AK2752" t="s">
        <v>18391</v>
      </c>
      <c r="AL2752">
        <v>91950</v>
      </c>
      <c r="AM2752" t="s">
        <v>18392</v>
      </c>
      <c r="AN2752" t="s">
        <v>18393</v>
      </c>
    </row>
    <row r="2753" spans="1:40" ht="43.2" x14ac:dyDescent="0.3">
      <c r="A2753" t="s">
        <v>13046</v>
      </c>
      <c r="B2753" s="2" t="s">
        <v>15</v>
      </c>
      <c r="C2753" s="3">
        <v>41929</v>
      </c>
      <c r="D2753" t="s">
        <v>193</v>
      </c>
      <c r="E2753" t="s">
        <v>6916</v>
      </c>
      <c r="F2753" t="s">
        <v>13047</v>
      </c>
      <c r="G2753" t="s">
        <v>7017</v>
      </c>
      <c r="H2753" s="2" t="s">
        <v>201</v>
      </c>
      <c r="I2753" s="2" t="s">
        <v>46</v>
      </c>
      <c r="J2753" s="1" t="s">
        <v>13048</v>
      </c>
      <c r="K2753" s="1">
        <f t="shared" si="189"/>
        <v>1</v>
      </c>
      <c r="L2753" s="1">
        <f t="shared" si="189"/>
        <v>0</v>
      </c>
      <c r="M2753" s="1">
        <f t="shared" si="189"/>
        <v>0</v>
      </c>
      <c r="N2753" s="1">
        <f t="shared" si="189"/>
        <v>0</v>
      </c>
      <c r="O2753" s="1">
        <f t="shared" si="190"/>
        <v>1</v>
      </c>
      <c r="P2753" s="1" t="s">
        <v>18346</v>
      </c>
      <c r="Q2753" s="1">
        <v>500</v>
      </c>
      <c r="R2753" s="1">
        <v>3675</v>
      </c>
      <c r="S2753" s="9">
        <f t="shared" si="192"/>
        <v>500</v>
      </c>
      <c r="T2753" s="3">
        <v>44414</v>
      </c>
      <c r="U2753" s="8" t="s">
        <v>9423</v>
      </c>
      <c r="V2753" s="3">
        <v>44414</v>
      </c>
      <c r="W2753" s="8" t="s">
        <v>13049</v>
      </c>
      <c r="X2753" s="8">
        <v>9.6</v>
      </c>
      <c r="Y2753" s="10">
        <f t="shared" si="191"/>
        <v>4800</v>
      </c>
      <c r="Z2753" s="10">
        <f>IFERROR(INDEX(EFs!B:B,MATCH(P2753,EFs!A:A,0))*Dataset!Y2753/1000,0)</f>
        <v>4.3602860208000003</v>
      </c>
      <c r="AA2753">
        <v>32.885162999999999</v>
      </c>
      <c r="AB2753">
        <v>-117.225103</v>
      </c>
      <c r="AC2753">
        <v>1</v>
      </c>
      <c r="AD2753" t="s">
        <v>18387</v>
      </c>
      <c r="AE2753">
        <v>9888</v>
      </c>
      <c r="AF2753" t="s">
        <v>18856</v>
      </c>
      <c r="AI2753" t="s">
        <v>18428</v>
      </c>
      <c r="AJ2753" t="s">
        <v>18390</v>
      </c>
      <c r="AK2753" t="s">
        <v>18391</v>
      </c>
      <c r="AL2753">
        <v>92037</v>
      </c>
      <c r="AM2753" t="s">
        <v>18392</v>
      </c>
      <c r="AN2753" t="s">
        <v>18393</v>
      </c>
    </row>
    <row r="2754" spans="1:40" ht="43.2" x14ac:dyDescent="0.3">
      <c r="A2754" t="s">
        <v>13050</v>
      </c>
      <c r="B2754" s="2" t="s">
        <v>15</v>
      </c>
      <c r="C2754" s="3">
        <v>41929</v>
      </c>
      <c r="D2754" t="s">
        <v>193</v>
      </c>
      <c r="E2754" t="s">
        <v>6916</v>
      </c>
      <c r="F2754" t="s">
        <v>13047</v>
      </c>
      <c r="G2754" t="s">
        <v>7017</v>
      </c>
      <c r="H2754" s="2" t="s">
        <v>201</v>
      </c>
      <c r="I2754" s="2" t="s">
        <v>46</v>
      </c>
      <c r="J2754" s="1" t="s">
        <v>13051</v>
      </c>
      <c r="K2754" s="1">
        <f t="shared" si="189"/>
        <v>1</v>
      </c>
      <c r="L2754" s="1">
        <f t="shared" si="189"/>
        <v>0</v>
      </c>
      <c r="M2754" s="1">
        <f t="shared" si="189"/>
        <v>0</v>
      </c>
      <c r="N2754" s="1">
        <f t="shared" ref="N2754:N2817" si="193">IFERROR(IF(SEARCH(N$1,$J2754)&gt;0,1),0)</f>
        <v>0</v>
      </c>
      <c r="O2754" s="1">
        <f t="shared" si="190"/>
        <v>1</v>
      </c>
      <c r="P2754" s="1" t="s">
        <v>18346</v>
      </c>
      <c r="Q2754" s="1">
        <v>500</v>
      </c>
      <c r="R2754" s="1">
        <v>3675</v>
      </c>
      <c r="S2754" s="9">
        <f t="shared" si="192"/>
        <v>500</v>
      </c>
      <c r="T2754" s="3">
        <v>44414</v>
      </c>
      <c r="U2754" s="8" t="s">
        <v>10107</v>
      </c>
      <c r="V2754" s="3">
        <v>44414</v>
      </c>
      <c r="W2754" s="8" t="s">
        <v>13052</v>
      </c>
      <c r="X2754" s="8">
        <v>6.2</v>
      </c>
      <c r="Y2754" s="10">
        <f t="shared" si="191"/>
        <v>3100</v>
      </c>
      <c r="Z2754" s="10">
        <f>IFERROR(INDEX(EFs!B:B,MATCH(P2754,EFs!A:A,0))*Dataset!Y2754/1000,0)</f>
        <v>2.8160180550999998</v>
      </c>
      <c r="AA2754">
        <v>32.885162999999999</v>
      </c>
      <c r="AB2754">
        <v>-117.225103</v>
      </c>
      <c r="AC2754">
        <v>1</v>
      </c>
      <c r="AD2754" t="s">
        <v>18387</v>
      </c>
      <c r="AE2754">
        <v>9888</v>
      </c>
      <c r="AF2754" t="s">
        <v>18856</v>
      </c>
      <c r="AI2754" t="s">
        <v>18428</v>
      </c>
      <c r="AJ2754" t="s">
        <v>18390</v>
      </c>
      <c r="AK2754" t="s">
        <v>18391</v>
      </c>
      <c r="AL2754">
        <v>92037</v>
      </c>
      <c r="AM2754" t="s">
        <v>18392</v>
      </c>
      <c r="AN2754" t="s">
        <v>18393</v>
      </c>
    </row>
    <row r="2755" spans="1:40" ht="43.2" x14ac:dyDescent="0.3">
      <c r="A2755" t="s">
        <v>13053</v>
      </c>
      <c r="B2755" s="2" t="s">
        <v>15</v>
      </c>
      <c r="C2755" s="3">
        <v>41946</v>
      </c>
      <c r="D2755" t="s">
        <v>193</v>
      </c>
      <c r="E2755" t="s">
        <v>13054</v>
      </c>
      <c r="F2755" t="s">
        <v>13055</v>
      </c>
      <c r="G2755" t="s">
        <v>13056</v>
      </c>
      <c r="H2755" s="2" t="s">
        <v>5151</v>
      </c>
      <c r="I2755" s="2" t="s">
        <v>75</v>
      </c>
      <c r="J2755" s="1" t="s">
        <v>13057</v>
      </c>
      <c r="K2755" s="1">
        <f t="shared" ref="K2755:N2818" si="194">IFERROR(IF(SEARCH(K$1,$J2755)&gt;0,1),0)</f>
        <v>1</v>
      </c>
      <c r="L2755" s="1">
        <f t="shared" si="194"/>
        <v>0</v>
      </c>
      <c r="M2755" s="1">
        <f t="shared" si="194"/>
        <v>0</v>
      </c>
      <c r="N2755" s="1">
        <f t="shared" si="193"/>
        <v>0</v>
      </c>
      <c r="O2755" s="1">
        <f t="shared" ref="O2755:O2818" si="195">SUM(K2755:N2755)</f>
        <v>1</v>
      </c>
      <c r="P2755" s="1" t="s">
        <v>18346</v>
      </c>
      <c r="Q2755" s="1">
        <v>800</v>
      </c>
      <c r="R2755" s="1">
        <v>1220</v>
      </c>
      <c r="S2755" s="9">
        <f t="shared" si="192"/>
        <v>800</v>
      </c>
      <c r="T2755" s="8"/>
      <c r="U2755" s="8"/>
      <c r="V2755" s="8"/>
      <c r="W2755" s="8"/>
      <c r="X2755" s="8"/>
      <c r="Y2755" s="10">
        <f t="shared" ref="Y2755:Y2818" si="196">X2755*S2755</f>
        <v>0</v>
      </c>
      <c r="Z2755" s="10">
        <f>IFERROR(INDEX(EFs!B:B,MATCH(P2755,EFs!A:A,0))*Dataset!Y2755/1000,0)</f>
        <v>0</v>
      </c>
      <c r="AA2755">
        <v>33.015664999999998</v>
      </c>
      <c r="AB2755">
        <v>-117.273641</v>
      </c>
      <c r="AC2755">
        <v>1</v>
      </c>
      <c r="AD2755" t="s">
        <v>18387</v>
      </c>
      <c r="AE2755">
        <v>2695</v>
      </c>
      <c r="AF2755" t="s">
        <v>19303</v>
      </c>
      <c r="AI2755" t="s">
        <v>19304</v>
      </c>
      <c r="AJ2755" t="s">
        <v>18390</v>
      </c>
      <c r="AK2755" t="s">
        <v>18391</v>
      </c>
      <c r="AL2755">
        <v>92007</v>
      </c>
      <c r="AM2755" t="s">
        <v>18392</v>
      </c>
      <c r="AN2755" t="s">
        <v>18393</v>
      </c>
    </row>
    <row r="2756" spans="1:40" ht="43.2" x14ac:dyDescent="0.3">
      <c r="A2756" t="s">
        <v>13058</v>
      </c>
      <c r="B2756" s="2" t="s">
        <v>15</v>
      </c>
      <c r="C2756" s="3">
        <v>41948</v>
      </c>
      <c r="D2756" t="s">
        <v>193</v>
      </c>
      <c r="E2756" t="s">
        <v>13059</v>
      </c>
      <c r="F2756" t="s">
        <v>13060</v>
      </c>
      <c r="G2756" t="s">
        <v>13061</v>
      </c>
      <c r="H2756" s="2" t="s">
        <v>781</v>
      </c>
      <c r="I2756" s="2" t="s">
        <v>782</v>
      </c>
      <c r="J2756" s="1" t="s">
        <v>13062</v>
      </c>
      <c r="K2756" s="1">
        <f t="shared" si="194"/>
        <v>1</v>
      </c>
      <c r="L2756" s="1">
        <f t="shared" si="194"/>
        <v>0</v>
      </c>
      <c r="M2756" s="1">
        <f t="shared" si="194"/>
        <v>0</v>
      </c>
      <c r="N2756" s="1">
        <f t="shared" si="193"/>
        <v>0</v>
      </c>
      <c r="O2756" s="1">
        <f t="shared" si="195"/>
        <v>1</v>
      </c>
      <c r="P2756" s="1" t="s">
        <v>18346</v>
      </c>
      <c r="Q2756" s="1">
        <v>250</v>
      </c>
      <c r="R2756" s="1">
        <v>385</v>
      </c>
      <c r="S2756" s="9">
        <f t="shared" ref="S2756:S2819" si="197">IFERROR(IF(Q2756&lt;&gt;"",Q2756,R2756*0.7457),"Unknown")</f>
        <v>250</v>
      </c>
      <c r="T2756" s="3">
        <v>44502</v>
      </c>
      <c r="U2756" s="8" t="s">
        <v>13063</v>
      </c>
      <c r="V2756" s="3">
        <v>44596</v>
      </c>
      <c r="W2756" s="8" t="s">
        <v>11065</v>
      </c>
      <c r="X2756" s="8">
        <v>77.900000000000006</v>
      </c>
      <c r="Y2756" s="10">
        <f t="shared" si="196"/>
        <v>19475</v>
      </c>
      <c r="Z2756" s="10">
        <f>IFERROR(INDEX(EFs!B:B,MATCH(P2756,EFs!A:A,0))*Dataset!Y2756/1000,0)</f>
        <v>17.690952136475001</v>
      </c>
      <c r="AA2756">
        <v>32.903635999999999</v>
      </c>
      <c r="AB2756">
        <v>-117.185824</v>
      </c>
      <c r="AC2756">
        <v>1</v>
      </c>
      <c r="AD2756" t="s">
        <v>18387</v>
      </c>
      <c r="AE2756">
        <v>6260</v>
      </c>
      <c r="AF2756" t="s">
        <v>18557</v>
      </c>
      <c r="AI2756" t="s">
        <v>18389</v>
      </c>
      <c r="AJ2756" t="s">
        <v>18390</v>
      </c>
      <c r="AK2756" t="s">
        <v>18391</v>
      </c>
      <c r="AL2756">
        <v>92121</v>
      </c>
      <c r="AM2756" t="s">
        <v>18392</v>
      </c>
      <c r="AN2756" t="s">
        <v>18393</v>
      </c>
    </row>
    <row r="2757" spans="1:40" ht="43.2" x14ac:dyDescent="0.3">
      <c r="A2757" t="s">
        <v>13064</v>
      </c>
      <c r="B2757" s="2" t="s">
        <v>15</v>
      </c>
      <c r="C2757" s="3">
        <v>41953</v>
      </c>
      <c r="D2757" t="s">
        <v>193</v>
      </c>
      <c r="E2757" t="s">
        <v>13065</v>
      </c>
      <c r="G2757" t="s">
        <v>13066</v>
      </c>
      <c r="H2757" s="2" t="s">
        <v>966</v>
      </c>
      <c r="I2757" s="2" t="s">
        <v>328</v>
      </c>
      <c r="J2757" s="1" t="s">
        <v>13067</v>
      </c>
      <c r="K2757" s="1">
        <f t="shared" si="194"/>
        <v>1</v>
      </c>
      <c r="L2757" s="1">
        <f t="shared" si="194"/>
        <v>0</v>
      </c>
      <c r="M2757" s="1">
        <f t="shared" si="194"/>
        <v>0</v>
      </c>
      <c r="N2757" s="1">
        <f t="shared" si="193"/>
        <v>0</v>
      </c>
      <c r="O2757" s="1">
        <f t="shared" si="195"/>
        <v>1</v>
      </c>
      <c r="P2757" s="1" t="s">
        <v>18346</v>
      </c>
      <c r="Q2757" s="1">
        <v>80</v>
      </c>
      <c r="R2757" s="1">
        <v>170</v>
      </c>
      <c r="S2757" s="9">
        <f t="shared" si="197"/>
        <v>80</v>
      </c>
      <c r="T2757" s="3">
        <v>44369</v>
      </c>
      <c r="U2757" s="8" t="s">
        <v>8586</v>
      </c>
      <c r="V2757" s="3">
        <v>44720</v>
      </c>
      <c r="W2757" s="8" t="s">
        <v>6829</v>
      </c>
      <c r="X2757" s="8">
        <v>35.1</v>
      </c>
      <c r="Y2757" s="10">
        <f t="shared" si="196"/>
        <v>2808</v>
      </c>
      <c r="Z2757" s="10">
        <f>IFERROR(INDEX(EFs!B:B,MATCH(P2757,EFs!A:A,0))*Dataset!Y2757/1000,0)</f>
        <v>2.5507673221680003</v>
      </c>
      <c r="AA2757">
        <v>32.658160000000002</v>
      </c>
      <c r="AB2757">
        <v>-116.808646</v>
      </c>
      <c r="AC2757">
        <v>1</v>
      </c>
      <c r="AD2757" t="s">
        <v>18394</v>
      </c>
      <c r="AE2757">
        <v>15430</v>
      </c>
      <c r="AF2757" t="s">
        <v>18464</v>
      </c>
      <c r="AI2757" t="s">
        <v>18540</v>
      </c>
      <c r="AJ2757" t="s">
        <v>18390</v>
      </c>
      <c r="AK2757" t="s">
        <v>18391</v>
      </c>
      <c r="AL2757">
        <v>91935</v>
      </c>
      <c r="AM2757" t="s">
        <v>18392</v>
      </c>
      <c r="AN2757" t="s">
        <v>18397</v>
      </c>
    </row>
    <row r="2758" spans="1:40" ht="28.8" x14ac:dyDescent="0.3">
      <c r="A2758" t="s">
        <v>13068</v>
      </c>
      <c r="B2758" s="2" t="s">
        <v>15</v>
      </c>
      <c r="C2758" s="3">
        <v>41957</v>
      </c>
      <c r="D2758" t="s">
        <v>25</v>
      </c>
      <c r="E2758" t="s">
        <v>12894</v>
      </c>
      <c r="F2758" t="s">
        <v>12895</v>
      </c>
      <c r="G2758" t="s">
        <v>12896</v>
      </c>
      <c r="H2758" s="2" t="s">
        <v>424</v>
      </c>
      <c r="I2758" s="2" t="s">
        <v>53</v>
      </c>
      <c r="J2758" s="1" t="s">
        <v>13069</v>
      </c>
      <c r="K2758" s="1">
        <f t="shared" si="194"/>
        <v>1</v>
      </c>
      <c r="L2758" s="1">
        <f t="shared" si="194"/>
        <v>0</v>
      </c>
      <c r="M2758" s="1">
        <f t="shared" si="194"/>
        <v>0</v>
      </c>
      <c r="N2758" s="1">
        <f t="shared" si="193"/>
        <v>0</v>
      </c>
      <c r="O2758" s="1">
        <f t="shared" si="195"/>
        <v>1</v>
      </c>
      <c r="P2758" s="1" t="s">
        <v>18346</v>
      </c>
      <c r="Q2758" s="1" t="s">
        <v>18355</v>
      </c>
      <c r="R2758" s="1">
        <v>134</v>
      </c>
      <c r="S2758" s="9">
        <f t="shared" si="197"/>
        <v>99.9238</v>
      </c>
      <c r="T2758" s="3">
        <v>44363</v>
      </c>
      <c r="U2758" s="8" t="s">
        <v>13070</v>
      </c>
      <c r="V2758" s="3">
        <v>44363</v>
      </c>
      <c r="W2758" s="8" t="s">
        <v>13070</v>
      </c>
      <c r="X2758" s="8">
        <v>0</v>
      </c>
      <c r="Y2758" s="10">
        <f t="shared" si="196"/>
        <v>0</v>
      </c>
      <c r="Z2758" s="10">
        <f>IFERROR(INDEX(EFs!B:B,MATCH(P2758,EFs!A:A,0))*Dataset!Y2758/1000,0)</f>
        <v>0</v>
      </c>
      <c r="AA2758">
        <v>33.348723999999997</v>
      </c>
      <c r="AB2758">
        <v>-116.92159700000001</v>
      </c>
      <c r="AC2758">
        <v>1</v>
      </c>
      <c r="AD2758" t="s">
        <v>18387</v>
      </c>
      <c r="AE2758">
        <v>34764</v>
      </c>
      <c r="AF2758" t="s">
        <v>19464</v>
      </c>
      <c r="AI2758" t="s">
        <v>18471</v>
      </c>
      <c r="AJ2758" t="s">
        <v>18390</v>
      </c>
      <c r="AK2758" t="s">
        <v>18391</v>
      </c>
      <c r="AL2758">
        <v>92060</v>
      </c>
      <c r="AM2758" t="s">
        <v>18392</v>
      </c>
      <c r="AN2758" t="s">
        <v>18393</v>
      </c>
    </row>
    <row r="2759" spans="1:40" ht="43.2" x14ac:dyDescent="0.3">
      <c r="A2759" t="s">
        <v>13071</v>
      </c>
      <c r="B2759" s="2" t="s">
        <v>15</v>
      </c>
      <c r="C2759" s="3">
        <v>41960</v>
      </c>
      <c r="D2759" t="s">
        <v>193</v>
      </c>
      <c r="E2759" t="s">
        <v>1980</v>
      </c>
      <c r="F2759" t="s">
        <v>1981</v>
      </c>
      <c r="G2759" t="s">
        <v>1982</v>
      </c>
      <c r="H2759" s="2" t="s">
        <v>106</v>
      </c>
      <c r="I2759" s="2" t="s">
        <v>107</v>
      </c>
      <c r="J2759" s="1" t="s">
        <v>13072</v>
      </c>
      <c r="K2759" s="1">
        <f t="shared" si="194"/>
        <v>1</v>
      </c>
      <c r="L2759" s="1">
        <f t="shared" si="194"/>
        <v>0</v>
      </c>
      <c r="M2759" s="1">
        <f t="shared" si="194"/>
        <v>0</v>
      </c>
      <c r="N2759" s="1">
        <f t="shared" si="193"/>
        <v>0</v>
      </c>
      <c r="O2759" s="1">
        <f t="shared" si="195"/>
        <v>1</v>
      </c>
      <c r="P2759" s="1" t="s">
        <v>18346</v>
      </c>
      <c r="Q2759" s="1">
        <v>150</v>
      </c>
      <c r="R2759" s="1">
        <v>237</v>
      </c>
      <c r="S2759" s="9">
        <f t="shared" si="197"/>
        <v>150</v>
      </c>
      <c r="T2759" s="8"/>
      <c r="U2759" s="8"/>
      <c r="V2759" s="8"/>
      <c r="W2759" s="8"/>
      <c r="X2759" s="8"/>
      <c r="Y2759" s="10">
        <f t="shared" si="196"/>
        <v>0</v>
      </c>
      <c r="Z2759" s="10">
        <f>IFERROR(INDEX(EFs!B:B,MATCH(P2759,EFs!A:A,0))*Dataset!Y2759/1000,0)</f>
        <v>0</v>
      </c>
      <c r="AA2759">
        <v>32.838386</v>
      </c>
      <c r="AB2759">
        <v>-117.12531799999999</v>
      </c>
      <c r="AC2759">
        <v>1</v>
      </c>
      <c r="AD2759" t="s">
        <v>18387</v>
      </c>
      <c r="AE2759">
        <v>9404</v>
      </c>
      <c r="AF2759" t="s">
        <v>18645</v>
      </c>
      <c r="AI2759" t="s">
        <v>18389</v>
      </c>
      <c r="AJ2759" t="s">
        <v>18390</v>
      </c>
      <c r="AK2759" t="s">
        <v>18391</v>
      </c>
      <c r="AL2759">
        <v>92123</v>
      </c>
      <c r="AM2759" t="s">
        <v>18392</v>
      </c>
      <c r="AN2759" t="s">
        <v>18393</v>
      </c>
    </row>
    <row r="2760" spans="1:40" ht="57.6" x14ac:dyDescent="0.3">
      <c r="A2760" t="s">
        <v>13073</v>
      </c>
      <c r="B2760" s="2" t="s">
        <v>15</v>
      </c>
      <c r="C2760" s="3">
        <v>41963</v>
      </c>
      <c r="D2760" t="s">
        <v>193</v>
      </c>
      <c r="E2760" t="s">
        <v>13074</v>
      </c>
      <c r="F2760" t="s">
        <v>13075</v>
      </c>
      <c r="G2760" t="s">
        <v>13076</v>
      </c>
      <c r="H2760" s="2" t="s">
        <v>1542</v>
      </c>
      <c r="I2760" s="2" t="s">
        <v>236</v>
      </c>
      <c r="J2760" s="1" t="s">
        <v>13077</v>
      </c>
      <c r="K2760" s="1">
        <f t="shared" si="194"/>
        <v>1</v>
      </c>
      <c r="L2760" s="1">
        <f t="shared" si="194"/>
        <v>0</v>
      </c>
      <c r="M2760" s="1">
        <f t="shared" si="194"/>
        <v>0</v>
      </c>
      <c r="N2760" s="1">
        <f t="shared" si="193"/>
        <v>0</v>
      </c>
      <c r="O2760" s="1">
        <f t="shared" si="195"/>
        <v>1</v>
      </c>
      <c r="P2760" s="1" t="s">
        <v>18346</v>
      </c>
      <c r="Q2760" s="1">
        <v>600</v>
      </c>
      <c r="R2760" s="1">
        <v>896</v>
      </c>
      <c r="S2760" s="9">
        <f t="shared" si="197"/>
        <v>600</v>
      </c>
      <c r="T2760" s="8"/>
      <c r="U2760" s="8"/>
      <c r="V2760" s="8"/>
      <c r="W2760" s="8"/>
      <c r="X2760" s="8"/>
      <c r="Y2760" s="10">
        <f t="shared" si="196"/>
        <v>0</v>
      </c>
      <c r="Z2760" s="10">
        <f>IFERROR(INDEX(EFs!B:B,MATCH(P2760,EFs!A:A,0))*Dataset!Y2760/1000,0)</f>
        <v>0</v>
      </c>
      <c r="AA2760">
        <v>32.841909000000001</v>
      </c>
      <c r="AB2760">
        <v>-117.169324</v>
      </c>
      <c r="AC2760">
        <v>1</v>
      </c>
      <c r="AD2760" t="s">
        <v>18387</v>
      </c>
      <c r="AE2760">
        <v>5761</v>
      </c>
      <c r="AF2760" t="s">
        <v>18627</v>
      </c>
      <c r="AI2760" t="s">
        <v>18389</v>
      </c>
      <c r="AJ2760" t="s">
        <v>18390</v>
      </c>
      <c r="AK2760" t="s">
        <v>18391</v>
      </c>
      <c r="AL2760">
        <v>92111</v>
      </c>
      <c r="AM2760" t="s">
        <v>18392</v>
      </c>
      <c r="AN2760" t="s">
        <v>18393</v>
      </c>
    </row>
    <row r="2761" spans="1:40" ht="57.6" x14ac:dyDescent="0.3">
      <c r="A2761" t="s">
        <v>13078</v>
      </c>
      <c r="B2761" s="2" t="s">
        <v>15</v>
      </c>
      <c r="C2761" s="3">
        <v>41963</v>
      </c>
      <c r="D2761" t="s">
        <v>193</v>
      </c>
      <c r="E2761" t="s">
        <v>13079</v>
      </c>
      <c r="F2761" t="s">
        <v>13080</v>
      </c>
      <c r="G2761" t="s">
        <v>13081</v>
      </c>
      <c r="H2761" s="2" t="s">
        <v>781</v>
      </c>
      <c r="I2761" s="2" t="s">
        <v>782</v>
      </c>
      <c r="J2761" s="1" t="s">
        <v>13082</v>
      </c>
      <c r="K2761" s="1">
        <f t="shared" si="194"/>
        <v>0</v>
      </c>
      <c r="L2761" s="1">
        <f t="shared" si="194"/>
        <v>0</v>
      </c>
      <c r="M2761" s="1">
        <f t="shared" si="194"/>
        <v>1</v>
      </c>
      <c r="N2761" s="1">
        <f t="shared" si="193"/>
        <v>0</v>
      </c>
      <c r="O2761" s="1">
        <f t="shared" si="195"/>
        <v>1</v>
      </c>
      <c r="P2761" s="1" t="s">
        <v>18348</v>
      </c>
      <c r="Q2761" s="1">
        <v>60</v>
      </c>
      <c r="R2761" s="1">
        <v>105</v>
      </c>
      <c r="S2761" s="9">
        <f t="shared" si="197"/>
        <v>60</v>
      </c>
      <c r="T2761" s="3">
        <v>44449</v>
      </c>
      <c r="U2761" s="8" t="s">
        <v>13083</v>
      </c>
      <c r="V2761" s="3">
        <v>44449</v>
      </c>
      <c r="W2761" s="8" t="s">
        <v>13084</v>
      </c>
      <c r="X2761" s="8">
        <v>104.6</v>
      </c>
      <c r="Y2761" s="10">
        <f t="shared" si="196"/>
        <v>6276</v>
      </c>
      <c r="Z2761" s="10">
        <f>IFERROR(INDEX(EFs!B:B,MATCH(P2761,EFs!A:A,0))*Dataset!Y2761/1000,0)</f>
        <v>4.5579808924439993</v>
      </c>
      <c r="AA2761">
        <v>32.904316999999999</v>
      </c>
      <c r="AB2761">
        <v>-117.231268</v>
      </c>
      <c r="AC2761">
        <v>1</v>
      </c>
      <c r="AD2761" t="s">
        <v>18387</v>
      </c>
      <c r="AE2761">
        <v>11111</v>
      </c>
      <c r="AF2761" t="s">
        <v>19297</v>
      </c>
      <c r="AI2761" t="s">
        <v>18389</v>
      </c>
      <c r="AJ2761" t="s">
        <v>18390</v>
      </c>
      <c r="AK2761" t="s">
        <v>18391</v>
      </c>
      <c r="AL2761">
        <v>92121</v>
      </c>
      <c r="AM2761" t="s">
        <v>18392</v>
      </c>
      <c r="AN2761" t="s">
        <v>18393</v>
      </c>
    </row>
    <row r="2762" spans="1:40" ht="43.2" x14ac:dyDescent="0.3">
      <c r="A2762" t="s">
        <v>13085</v>
      </c>
      <c r="B2762" s="2" t="s">
        <v>15</v>
      </c>
      <c r="C2762" s="3">
        <v>41963</v>
      </c>
      <c r="D2762" t="s">
        <v>193</v>
      </c>
      <c r="E2762" t="s">
        <v>13086</v>
      </c>
      <c r="F2762" t="s">
        <v>13087</v>
      </c>
      <c r="G2762" t="s">
        <v>13088</v>
      </c>
      <c r="H2762" s="2" t="s">
        <v>754</v>
      </c>
      <c r="I2762" s="2" t="s">
        <v>139</v>
      </c>
      <c r="J2762" s="1" t="s">
        <v>13089</v>
      </c>
      <c r="K2762" s="1">
        <f t="shared" si="194"/>
        <v>0</v>
      </c>
      <c r="L2762" s="1">
        <f t="shared" si="194"/>
        <v>0</v>
      </c>
      <c r="M2762" s="1">
        <f t="shared" si="194"/>
        <v>1</v>
      </c>
      <c r="N2762" s="1">
        <f t="shared" si="193"/>
        <v>0</v>
      </c>
      <c r="O2762" s="1">
        <f t="shared" si="195"/>
        <v>1</v>
      </c>
      <c r="P2762" s="1" t="s">
        <v>18348</v>
      </c>
      <c r="Q2762" s="1">
        <v>60</v>
      </c>
      <c r="R2762" s="1">
        <v>1316</v>
      </c>
      <c r="S2762" s="9">
        <f t="shared" si="197"/>
        <v>60</v>
      </c>
      <c r="T2762" s="3">
        <v>44561</v>
      </c>
      <c r="U2762" s="8" t="s">
        <v>2540</v>
      </c>
      <c r="V2762" s="3">
        <v>44811</v>
      </c>
      <c r="W2762" s="8" t="s">
        <v>13026</v>
      </c>
      <c r="X2762" s="8">
        <v>16.5</v>
      </c>
      <c r="Y2762" s="10">
        <f t="shared" si="196"/>
        <v>990</v>
      </c>
      <c r="Z2762" s="10">
        <f>IFERROR(INDEX(EFs!B:B,MATCH(P2762,EFs!A:A,0))*Dataset!Y2762/1000,0)</f>
        <v>0.71899316180999995</v>
      </c>
      <c r="AA2762">
        <v>32.849397000000003</v>
      </c>
      <c r="AB2762">
        <v>-117.19173000000001</v>
      </c>
      <c r="AC2762">
        <v>1</v>
      </c>
      <c r="AD2762" t="s">
        <v>18387</v>
      </c>
      <c r="AE2762">
        <v>6112</v>
      </c>
      <c r="AF2762" t="s">
        <v>19475</v>
      </c>
      <c r="AI2762" t="s">
        <v>18389</v>
      </c>
      <c r="AJ2762" t="s">
        <v>18390</v>
      </c>
      <c r="AK2762" t="s">
        <v>18391</v>
      </c>
      <c r="AL2762">
        <v>92122</v>
      </c>
      <c r="AM2762" t="s">
        <v>18392</v>
      </c>
      <c r="AN2762" t="s">
        <v>18393</v>
      </c>
    </row>
    <row r="2763" spans="1:40" ht="43.2" x14ac:dyDescent="0.3">
      <c r="A2763" t="s">
        <v>13090</v>
      </c>
      <c r="B2763" s="2" t="s">
        <v>15</v>
      </c>
      <c r="C2763" s="3">
        <v>41964</v>
      </c>
      <c r="D2763" t="s">
        <v>193</v>
      </c>
      <c r="E2763" t="s">
        <v>7047</v>
      </c>
      <c r="F2763" t="s">
        <v>1717</v>
      </c>
      <c r="G2763" t="s">
        <v>13091</v>
      </c>
      <c r="H2763" s="2" t="s">
        <v>781</v>
      </c>
      <c r="I2763" s="2" t="s">
        <v>782</v>
      </c>
      <c r="J2763" s="1" t="s">
        <v>13092</v>
      </c>
      <c r="K2763" s="1">
        <f t="shared" si="194"/>
        <v>1</v>
      </c>
      <c r="L2763" s="1">
        <f t="shared" si="194"/>
        <v>0</v>
      </c>
      <c r="M2763" s="1">
        <f t="shared" si="194"/>
        <v>0</v>
      </c>
      <c r="N2763" s="1">
        <f t="shared" si="193"/>
        <v>0</v>
      </c>
      <c r="O2763" s="1">
        <f t="shared" si="195"/>
        <v>1</v>
      </c>
      <c r="P2763" s="1" t="s">
        <v>18346</v>
      </c>
      <c r="Q2763" s="1">
        <v>400</v>
      </c>
      <c r="R2763" s="1">
        <v>755</v>
      </c>
      <c r="S2763" s="9">
        <f t="shared" si="197"/>
        <v>400</v>
      </c>
      <c r="T2763" s="3">
        <v>44544</v>
      </c>
      <c r="U2763" s="8" t="s">
        <v>13093</v>
      </c>
      <c r="V2763" s="3">
        <v>44544</v>
      </c>
      <c r="W2763" s="8" t="s">
        <v>13094</v>
      </c>
      <c r="X2763" s="8">
        <v>6.1</v>
      </c>
      <c r="Y2763" s="10">
        <f t="shared" si="196"/>
        <v>2440</v>
      </c>
      <c r="Z2763" s="10">
        <f>IFERROR(INDEX(EFs!B:B,MATCH(P2763,EFs!A:A,0))*Dataset!Y2763/1000,0)</f>
        <v>2.2164787272399997</v>
      </c>
      <c r="AA2763">
        <v>32.907902999999997</v>
      </c>
      <c r="AB2763">
        <v>-117.187652</v>
      </c>
      <c r="AC2763">
        <v>1</v>
      </c>
      <c r="AD2763" t="s">
        <v>18387</v>
      </c>
      <c r="AE2763">
        <v>5985</v>
      </c>
      <c r="AF2763" t="s">
        <v>18706</v>
      </c>
      <c r="AI2763" t="s">
        <v>18389</v>
      </c>
      <c r="AJ2763" t="s">
        <v>18390</v>
      </c>
      <c r="AK2763" t="s">
        <v>18391</v>
      </c>
      <c r="AL2763">
        <v>92121</v>
      </c>
      <c r="AM2763" t="s">
        <v>18392</v>
      </c>
      <c r="AN2763" t="s">
        <v>18393</v>
      </c>
    </row>
    <row r="2764" spans="1:40" ht="43.2" x14ac:dyDescent="0.3">
      <c r="A2764" t="s">
        <v>13095</v>
      </c>
      <c r="B2764" s="2" t="s">
        <v>15</v>
      </c>
      <c r="C2764" s="3">
        <v>41964</v>
      </c>
      <c r="D2764" t="s">
        <v>193</v>
      </c>
      <c r="E2764" t="s">
        <v>13096</v>
      </c>
      <c r="F2764" t="s">
        <v>1940</v>
      </c>
      <c r="G2764" t="s">
        <v>13097</v>
      </c>
      <c r="H2764" s="2" t="s">
        <v>1961</v>
      </c>
      <c r="I2764" s="2" t="s">
        <v>328</v>
      </c>
      <c r="J2764" s="1" t="s">
        <v>13098</v>
      </c>
      <c r="K2764" s="1">
        <f t="shared" si="194"/>
        <v>1</v>
      </c>
      <c r="L2764" s="1">
        <f t="shared" si="194"/>
        <v>0</v>
      </c>
      <c r="M2764" s="1">
        <f t="shared" si="194"/>
        <v>0</v>
      </c>
      <c r="N2764" s="1">
        <f t="shared" si="193"/>
        <v>0</v>
      </c>
      <c r="O2764" s="1">
        <f t="shared" si="195"/>
        <v>1</v>
      </c>
      <c r="P2764" s="1" t="s">
        <v>18346</v>
      </c>
      <c r="Q2764" s="1">
        <v>50</v>
      </c>
      <c r="R2764" s="1">
        <v>85</v>
      </c>
      <c r="S2764" s="9">
        <f t="shared" si="197"/>
        <v>50</v>
      </c>
      <c r="T2764" s="3">
        <v>44697</v>
      </c>
      <c r="U2764" s="8" t="s">
        <v>1427</v>
      </c>
      <c r="V2764" s="3">
        <v>44697</v>
      </c>
      <c r="W2764" s="8" t="s">
        <v>13099</v>
      </c>
      <c r="X2764" s="8">
        <v>3.2</v>
      </c>
      <c r="Y2764" s="10">
        <f t="shared" si="196"/>
        <v>160</v>
      </c>
      <c r="Z2764" s="10">
        <f>IFERROR(INDEX(EFs!B:B,MATCH(P2764,EFs!A:A,0))*Dataset!Y2764/1000,0)</f>
        <v>0.14534286736000002</v>
      </c>
      <c r="AA2764">
        <v>32.625486000000002</v>
      </c>
      <c r="AB2764">
        <v>-116.47477499999999</v>
      </c>
      <c r="AC2764">
        <v>0.9</v>
      </c>
      <c r="AD2764" t="s">
        <v>18394</v>
      </c>
      <c r="AE2764">
        <v>31075</v>
      </c>
      <c r="AF2764" t="s">
        <v>18777</v>
      </c>
      <c r="AI2764" t="s">
        <v>18643</v>
      </c>
      <c r="AJ2764" t="s">
        <v>18390</v>
      </c>
      <c r="AK2764" t="s">
        <v>18391</v>
      </c>
      <c r="AL2764">
        <v>91906</v>
      </c>
      <c r="AM2764" t="s">
        <v>18392</v>
      </c>
      <c r="AN2764" t="s">
        <v>18397</v>
      </c>
    </row>
    <row r="2765" spans="1:40" ht="43.2" x14ac:dyDescent="0.3">
      <c r="A2765" t="s">
        <v>13100</v>
      </c>
      <c r="B2765" s="2" t="s">
        <v>15</v>
      </c>
      <c r="C2765" s="3">
        <v>41964</v>
      </c>
      <c r="D2765" t="s">
        <v>193</v>
      </c>
      <c r="E2765" t="s">
        <v>13096</v>
      </c>
      <c r="F2765" t="s">
        <v>1940</v>
      </c>
      <c r="G2765" t="s">
        <v>13101</v>
      </c>
      <c r="H2765" s="2" t="s">
        <v>163</v>
      </c>
      <c r="I2765" s="2" t="s">
        <v>164</v>
      </c>
      <c r="J2765" s="1" t="s">
        <v>13102</v>
      </c>
      <c r="K2765" s="1">
        <f t="shared" si="194"/>
        <v>1</v>
      </c>
      <c r="L2765" s="1">
        <f t="shared" si="194"/>
        <v>0</v>
      </c>
      <c r="M2765" s="1">
        <f t="shared" si="194"/>
        <v>0</v>
      </c>
      <c r="N2765" s="1">
        <f t="shared" si="193"/>
        <v>0</v>
      </c>
      <c r="O2765" s="1">
        <f t="shared" si="195"/>
        <v>1</v>
      </c>
      <c r="P2765" s="1" t="s">
        <v>18346</v>
      </c>
      <c r="Q2765" s="1">
        <v>50</v>
      </c>
      <c r="R2765" s="1">
        <v>85</v>
      </c>
      <c r="S2765" s="9">
        <f t="shared" si="197"/>
        <v>50</v>
      </c>
      <c r="T2765" s="3">
        <v>44321</v>
      </c>
      <c r="U2765" s="8" t="s">
        <v>12408</v>
      </c>
      <c r="V2765" s="3">
        <v>44321</v>
      </c>
      <c r="W2765" s="8" t="s">
        <v>10715</v>
      </c>
      <c r="X2765" s="8">
        <v>2.8</v>
      </c>
      <c r="Y2765" s="10">
        <f t="shared" si="196"/>
        <v>140</v>
      </c>
      <c r="Z2765" s="10">
        <f>IFERROR(INDEX(EFs!B:B,MATCH(P2765,EFs!A:A,0))*Dataset!Y2765/1000,0)</f>
        <v>0.12717500894</v>
      </c>
      <c r="AA2765">
        <v>33.387723000000001</v>
      </c>
      <c r="AB2765">
        <v>-117.44475799999999</v>
      </c>
      <c r="AC2765">
        <v>0.5</v>
      </c>
      <c r="AD2765" t="s">
        <v>18422</v>
      </c>
      <c r="AI2765" t="s">
        <v>18423</v>
      </c>
      <c r="AJ2765" t="s">
        <v>18390</v>
      </c>
      <c r="AK2765" t="s">
        <v>18391</v>
      </c>
      <c r="AL2765">
        <v>92055</v>
      </c>
      <c r="AM2765" t="s">
        <v>18392</v>
      </c>
      <c r="AN2765" t="s">
        <v>18397</v>
      </c>
    </row>
    <row r="2766" spans="1:40" ht="43.2" x14ac:dyDescent="0.3">
      <c r="A2766" t="s">
        <v>13103</v>
      </c>
      <c r="B2766" s="2" t="s">
        <v>15</v>
      </c>
      <c r="C2766" s="3">
        <v>41976</v>
      </c>
      <c r="D2766" t="s">
        <v>193</v>
      </c>
      <c r="E2766" t="s">
        <v>42</v>
      </c>
      <c r="F2766" t="s">
        <v>43</v>
      </c>
      <c r="G2766" t="s">
        <v>44</v>
      </c>
      <c r="H2766" s="2" t="s">
        <v>45</v>
      </c>
      <c r="I2766" s="2" t="s">
        <v>46</v>
      </c>
      <c r="J2766" s="1" t="s">
        <v>13104</v>
      </c>
      <c r="K2766" s="1">
        <f t="shared" si="194"/>
        <v>1</v>
      </c>
      <c r="L2766" s="1">
        <f t="shared" si="194"/>
        <v>0</v>
      </c>
      <c r="M2766" s="1">
        <f t="shared" si="194"/>
        <v>0</v>
      </c>
      <c r="N2766" s="1">
        <f t="shared" si="193"/>
        <v>0</v>
      </c>
      <c r="O2766" s="1">
        <f t="shared" si="195"/>
        <v>1</v>
      </c>
      <c r="P2766" s="1" t="s">
        <v>18346</v>
      </c>
      <c r="Q2766" s="1">
        <v>250</v>
      </c>
      <c r="R2766" s="1">
        <v>385</v>
      </c>
      <c r="S2766" s="9">
        <f t="shared" si="197"/>
        <v>250</v>
      </c>
      <c r="T2766" s="8"/>
      <c r="U2766" s="8"/>
      <c r="V2766" s="8"/>
      <c r="W2766" s="8"/>
      <c r="X2766" s="8"/>
      <c r="Y2766" s="10">
        <f t="shared" si="196"/>
        <v>0</v>
      </c>
      <c r="Z2766" s="10">
        <f>IFERROR(INDEX(EFs!B:B,MATCH(P2766,EFs!A:A,0))*Dataset!Y2766/1000,0)</f>
        <v>0</v>
      </c>
      <c r="AA2766">
        <v>32.761102000000001</v>
      </c>
      <c r="AB2766">
        <v>-117.22194399999999</v>
      </c>
      <c r="AC2766">
        <v>1</v>
      </c>
      <c r="AD2766" t="s">
        <v>18394</v>
      </c>
      <c r="AE2766">
        <v>500</v>
      </c>
      <c r="AF2766" t="s">
        <v>18399</v>
      </c>
      <c r="AI2766" t="s">
        <v>18389</v>
      </c>
      <c r="AJ2766" t="s">
        <v>18390</v>
      </c>
      <c r="AK2766" t="s">
        <v>18391</v>
      </c>
      <c r="AL2766">
        <v>92109</v>
      </c>
      <c r="AM2766" t="s">
        <v>18392</v>
      </c>
      <c r="AN2766" t="s">
        <v>18397</v>
      </c>
    </row>
    <row r="2767" spans="1:40" ht="57.6" x14ac:dyDescent="0.3">
      <c r="A2767" t="s">
        <v>13105</v>
      </c>
      <c r="B2767" s="2" t="s">
        <v>15</v>
      </c>
      <c r="C2767" s="3">
        <v>41976</v>
      </c>
      <c r="D2767" t="s">
        <v>193</v>
      </c>
      <c r="E2767" t="s">
        <v>13106</v>
      </c>
      <c r="F2767" t="s">
        <v>13107</v>
      </c>
      <c r="G2767" t="s">
        <v>13108</v>
      </c>
      <c r="H2767" s="2" t="s">
        <v>1436</v>
      </c>
      <c r="I2767" s="2" t="s">
        <v>98</v>
      </c>
      <c r="J2767" s="1" t="s">
        <v>13109</v>
      </c>
      <c r="K2767" s="1">
        <f t="shared" si="194"/>
        <v>1</v>
      </c>
      <c r="L2767" s="1">
        <f t="shared" si="194"/>
        <v>0</v>
      </c>
      <c r="M2767" s="1">
        <f t="shared" si="194"/>
        <v>0</v>
      </c>
      <c r="N2767" s="1">
        <f t="shared" si="193"/>
        <v>0</v>
      </c>
      <c r="O2767" s="1">
        <f t="shared" si="195"/>
        <v>1</v>
      </c>
      <c r="P2767" s="1" t="s">
        <v>18346</v>
      </c>
      <c r="Q2767" s="1">
        <v>194</v>
      </c>
      <c r="R2767" s="1">
        <v>314</v>
      </c>
      <c r="S2767" s="9">
        <f t="shared" si="197"/>
        <v>194</v>
      </c>
      <c r="T2767" s="3">
        <v>44562</v>
      </c>
      <c r="U2767" s="8" t="s">
        <v>2745</v>
      </c>
      <c r="V2767" s="3">
        <v>44562</v>
      </c>
      <c r="W2767" s="8" t="s">
        <v>13110</v>
      </c>
      <c r="X2767" s="8">
        <v>0.5</v>
      </c>
      <c r="Y2767" s="10">
        <f t="shared" si="196"/>
        <v>97</v>
      </c>
      <c r="Z2767" s="10">
        <f>IFERROR(INDEX(EFs!B:B,MATCH(P2767,EFs!A:A,0))*Dataset!Y2767/1000,0)</f>
        <v>8.8114113337000005E-2</v>
      </c>
      <c r="AA2767">
        <v>33.121631000000001</v>
      </c>
      <c r="AB2767">
        <v>-117.282082</v>
      </c>
      <c r="AC2767">
        <v>1</v>
      </c>
      <c r="AD2767" t="s">
        <v>18387</v>
      </c>
      <c r="AE2767">
        <v>5845</v>
      </c>
      <c r="AF2767" t="s">
        <v>19476</v>
      </c>
      <c r="AI2767" t="s">
        <v>18509</v>
      </c>
      <c r="AJ2767" t="s">
        <v>18390</v>
      </c>
      <c r="AK2767" t="s">
        <v>18391</v>
      </c>
      <c r="AL2767">
        <v>92008</v>
      </c>
      <c r="AM2767" t="s">
        <v>18392</v>
      </c>
      <c r="AN2767" t="s">
        <v>18393</v>
      </c>
    </row>
    <row r="2768" spans="1:40" ht="43.2" x14ac:dyDescent="0.3">
      <c r="A2768" t="s">
        <v>13111</v>
      </c>
      <c r="B2768" s="2" t="s">
        <v>15</v>
      </c>
      <c r="C2768" s="3">
        <v>41984</v>
      </c>
      <c r="D2768" t="s">
        <v>193</v>
      </c>
      <c r="E2768" t="s">
        <v>13112</v>
      </c>
      <c r="F2768" t="s">
        <v>13113</v>
      </c>
      <c r="G2768" t="s">
        <v>13114</v>
      </c>
      <c r="H2768" s="2" t="s">
        <v>106</v>
      </c>
      <c r="I2768" s="2" t="s">
        <v>107</v>
      </c>
      <c r="J2768" s="1" t="s">
        <v>13115</v>
      </c>
      <c r="K2768" s="1">
        <f t="shared" si="194"/>
        <v>1</v>
      </c>
      <c r="L2768" s="1">
        <f t="shared" si="194"/>
        <v>0</v>
      </c>
      <c r="M2768" s="1">
        <f t="shared" si="194"/>
        <v>0</v>
      </c>
      <c r="N2768" s="1">
        <f t="shared" si="193"/>
        <v>0</v>
      </c>
      <c r="O2768" s="1">
        <f t="shared" si="195"/>
        <v>1</v>
      </c>
      <c r="P2768" s="1" t="s">
        <v>18346</v>
      </c>
      <c r="Q2768" s="1">
        <v>50</v>
      </c>
      <c r="R2768" s="1">
        <v>85</v>
      </c>
      <c r="S2768" s="9">
        <f t="shared" si="197"/>
        <v>50</v>
      </c>
      <c r="T2768" s="3">
        <v>44562</v>
      </c>
      <c r="U2768" s="8" t="s">
        <v>13116</v>
      </c>
      <c r="V2768" s="3">
        <v>44562</v>
      </c>
      <c r="W2768" s="8" t="s">
        <v>4728</v>
      </c>
      <c r="X2768" s="8">
        <v>11.5</v>
      </c>
      <c r="Y2768" s="10">
        <f t="shared" si="196"/>
        <v>575</v>
      </c>
      <c r="Z2768" s="10">
        <f>IFERROR(INDEX(EFs!B:B,MATCH(P2768,EFs!A:A,0))*Dataset!Y2768/1000,0)</f>
        <v>0.52232592957500001</v>
      </c>
      <c r="AA2768">
        <v>32.839618000000002</v>
      </c>
      <c r="AB2768">
        <v>-117.126194</v>
      </c>
      <c r="AC2768">
        <v>1</v>
      </c>
      <c r="AD2768" t="s">
        <v>18387</v>
      </c>
      <c r="AE2768">
        <v>9353</v>
      </c>
      <c r="AF2768" t="s">
        <v>19477</v>
      </c>
      <c r="AI2768" t="s">
        <v>18389</v>
      </c>
      <c r="AJ2768" t="s">
        <v>18390</v>
      </c>
      <c r="AK2768" t="s">
        <v>18391</v>
      </c>
      <c r="AL2768">
        <v>92123</v>
      </c>
      <c r="AM2768" t="s">
        <v>18392</v>
      </c>
      <c r="AN2768" t="s">
        <v>18393</v>
      </c>
    </row>
    <row r="2769" spans="1:40" ht="43.2" x14ac:dyDescent="0.3">
      <c r="A2769" t="s">
        <v>13117</v>
      </c>
      <c r="B2769" s="2" t="s">
        <v>15</v>
      </c>
      <c r="C2769" s="3">
        <v>41984</v>
      </c>
      <c r="D2769" t="s">
        <v>193</v>
      </c>
      <c r="E2769" t="s">
        <v>13118</v>
      </c>
      <c r="F2769" t="s">
        <v>13119</v>
      </c>
      <c r="G2769" t="s">
        <v>13120</v>
      </c>
      <c r="H2769" s="2" t="s">
        <v>242</v>
      </c>
      <c r="I2769" s="2" t="s">
        <v>164</v>
      </c>
      <c r="J2769" s="1" t="s">
        <v>13121</v>
      </c>
      <c r="K2769" s="1">
        <f t="shared" si="194"/>
        <v>0</v>
      </c>
      <c r="L2769" s="1">
        <f t="shared" si="194"/>
        <v>0</v>
      </c>
      <c r="M2769" s="1">
        <f t="shared" si="194"/>
        <v>0</v>
      </c>
      <c r="N2769" s="1">
        <f t="shared" si="193"/>
        <v>1</v>
      </c>
      <c r="O2769" s="1">
        <f t="shared" si="195"/>
        <v>1</v>
      </c>
      <c r="P2769" s="1" t="s">
        <v>18347</v>
      </c>
      <c r="Q2769" s="1">
        <v>50</v>
      </c>
      <c r="R2769" s="1">
        <v>86</v>
      </c>
      <c r="S2769" s="9">
        <f t="shared" si="197"/>
        <v>50</v>
      </c>
      <c r="T2769" s="8"/>
      <c r="U2769" s="8"/>
      <c r="V2769" s="8"/>
      <c r="W2769" s="8"/>
      <c r="X2769" s="8"/>
      <c r="Y2769" s="10">
        <f t="shared" si="196"/>
        <v>0</v>
      </c>
      <c r="Z2769" s="10">
        <f>IFERROR(INDEX(EFs!B:B,MATCH(P2769,EFs!A:A,0))*Dataset!Y2769/1000,0)</f>
        <v>0</v>
      </c>
      <c r="AA2769">
        <v>33.409590999999999</v>
      </c>
      <c r="AB2769">
        <v>-117.151931</v>
      </c>
      <c r="AC2769">
        <v>0.95</v>
      </c>
      <c r="AD2769" t="s">
        <v>18394</v>
      </c>
      <c r="AE2769">
        <v>1796</v>
      </c>
      <c r="AF2769" t="s">
        <v>19478</v>
      </c>
      <c r="AI2769" t="s">
        <v>18435</v>
      </c>
      <c r="AJ2769" t="s">
        <v>18390</v>
      </c>
      <c r="AK2769" t="s">
        <v>18391</v>
      </c>
      <c r="AL2769">
        <v>92028</v>
      </c>
      <c r="AM2769" t="s">
        <v>18392</v>
      </c>
      <c r="AN2769" t="s">
        <v>18397</v>
      </c>
    </row>
    <row r="2770" spans="1:40" ht="43.2" x14ac:dyDescent="0.3">
      <c r="A2770" t="s">
        <v>13122</v>
      </c>
      <c r="B2770" s="2" t="s">
        <v>15</v>
      </c>
      <c r="C2770" s="3">
        <v>41989</v>
      </c>
      <c r="D2770" t="s">
        <v>193</v>
      </c>
      <c r="E2770" t="s">
        <v>3816</v>
      </c>
      <c r="F2770" t="s">
        <v>36</v>
      </c>
      <c r="G2770" t="s">
        <v>13123</v>
      </c>
      <c r="H2770" s="2" t="s">
        <v>320</v>
      </c>
      <c r="I2770" s="2" t="s">
        <v>46</v>
      </c>
      <c r="J2770" s="1" t="s">
        <v>13124</v>
      </c>
      <c r="K2770" s="1">
        <f t="shared" si="194"/>
        <v>1</v>
      </c>
      <c r="L2770" s="1">
        <f t="shared" si="194"/>
        <v>0</v>
      </c>
      <c r="M2770" s="1">
        <f t="shared" si="194"/>
        <v>0</v>
      </c>
      <c r="N2770" s="1">
        <f t="shared" si="193"/>
        <v>0</v>
      </c>
      <c r="O2770" s="1">
        <f t="shared" si="195"/>
        <v>1</v>
      </c>
      <c r="P2770" s="1" t="s">
        <v>18346</v>
      </c>
      <c r="Q2770" s="1">
        <v>500</v>
      </c>
      <c r="R2770" s="1">
        <v>206</v>
      </c>
      <c r="S2770" s="9">
        <f t="shared" si="197"/>
        <v>500</v>
      </c>
      <c r="T2770" s="3">
        <v>44369</v>
      </c>
      <c r="U2770" s="8" t="s">
        <v>110</v>
      </c>
      <c r="V2770" s="3">
        <v>44764</v>
      </c>
      <c r="W2770" s="8" t="s">
        <v>8444</v>
      </c>
      <c r="X2770" s="8">
        <v>41.8</v>
      </c>
      <c r="Y2770" s="10">
        <f t="shared" si="196"/>
        <v>20900</v>
      </c>
      <c r="Z2770" s="10">
        <f>IFERROR(INDEX(EFs!B:B,MATCH(P2770,EFs!A:A,0))*Dataset!Y2770/1000,0)</f>
        <v>18.985412048900002</v>
      </c>
      <c r="AA2770">
        <v>32.875765999999999</v>
      </c>
      <c r="AB2770">
        <v>-117.239553</v>
      </c>
      <c r="AC2770">
        <v>1</v>
      </c>
      <c r="AD2770" t="s">
        <v>18387</v>
      </c>
      <c r="AE2770">
        <v>9500</v>
      </c>
      <c r="AF2770" t="s">
        <v>18451</v>
      </c>
      <c r="AG2770" t="s">
        <v>18831</v>
      </c>
      <c r="AH2770">
        <v>4</v>
      </c>
      <c r="AI2770" t="s">
        <v>18428</v>
      </c>
      <c r="AJ2770" t="s">
        <v>18390</v>
      </c>
      <c r="AK2770" t="s">
        <v>18391</v>
      </c>
      <c r="AL2770">
        <v>92093</v>
      </c>
      <c r="AM2770" t="s">
        <v>18392</v>
      </c>
      <c r="AN2770" t="s">
        <v>18393</v>
      </c>
    </row>
    <row r="2771" spans="1:40" ht="43.2" x14ac:dyDescent="0.3">
      <c r="A2771" t="s">
        <v>13125</v>
      </c>
      <c r="B2771" s="2" t="s">
        <v>15</v>
      </c>
      <c r="C2771" s="3">
        <v>41989</v>
      </c>
      <c r="D2771" t="s">
        <v>193</v>
      </c>
      <c r="E2771" t="s">
        <v>3816</v>
      </c>
      <c r="F2771" t="s">
        <v>36</v>
      </c>
      <c r="G2771" t="s">
        <v>13126</v>
      </c>
      <c r="H2771" s="2" t="s">
        <v>320</v>
      </c>
      <c r="I2771" s="2" t="s">
        <v>46</v>
      </c>
      <c r="J2771" s="1" t="s">
        <v>13127</v>
      </c>
      <c r="K2771" s="1">
        <f t="shared" si="194"/>
        <v>1</v>
      </c>
      <c r="L2771" s="1">
        <f t="shared" si="194"/>
        <v>0</v>
      </c>
      <c r="M2771" s="1">
        <f t="shared" si="194"/>
        <v>0</v>
      </c>
      <c r="N2771" s="1">
        <f t="shared" si="193"/>
        <v>0</v>
      </c>
      <c r="O2771" s="1">
        <f t="shared" si="195"/>
        <v>1</v>
      </c>
      <c r="P2771" s="1" t="s">
        <v>18346</v>
      </c>
      <c r="Q2771" s="1">
        <v>500</v>
      </c>
      <c r="R2771" s="1">
        <v>206</v>
      </c>
      <c r="S2771" s="9">
        <f t="shared" si="197"/>
        <v>500</v>
      </c>
      <c r="T2771" s="3">
        <v>44369</v>
      </c>
      <c r="U2771" s="8" t="s">
        <v>13128</v>
      </c>
      <c r="V2771" s="3">
        <v>44764</v>
      </c>
      <c r="W2771" s="8" t="s">
        <v>13129</v>
      </c>
      <c r="X2771" s="8">
        <v>40.9</v>
      </c>
      <c r="Y2771" s="10">
        <f t="shared" si="196"/>
        <v>20450</v>
      </c>
      <c r="Z2771" s="10">
        <f>IFERROR(INDEX(EFs!B:B,MATCH(P2771,EFs!A:A,0))*Dataset!Y2771/1000,0)</f>
        <v>18.576635234450002</v>
      </c>
      <c r="AA2771">
        <v>32.875765999999999</v>
      </c>
      <c r="AB2771">
        <v>-117.239553</v>
      </c>
      <c r="AC2771">
        <v>1</v>
      </c>
      <c r="AD2771" t="s">
        <v>18387</v>
      </c>
      <c r="AE2771">
        <v>9500</v>
      </c>
      <c r="AF2771" t="s">
        <v>18451</v>
      </c>
      <c r="AG2771" t="s">
        <v>18831</v>
      </c>
      <c r="AH2771">
        <v>3</v>
      </c>
      <c r="AI2771" t="s">
        <v>18428</v>
      </c>
      <c r="AJ2771" t="s">
        <v>18390</v>
      </c>
      <c r="AK2771" t="s">
        <v>18391</v>
      </c>
      <c r="AL2771">
        <v>92093</v>
      </c>
      <c r="AM2771" t="s">
        <v>18392</v>
      </c>
      <c r="AN2771" t="s">
        <v>18393</v>
      </c>
    </row>
    <row r="2772" spans="1:40" ht="43.2" x14ac:dyDescent="0.3">
      <c r="A2772" t="s">
        <v>13130</v>
      </c>
      <c r="B2772" s="2" t="s">
        <v>15</v>
      </c>
      <c r="C2772" s="3">
        <v>41995</v>
      </c>
      <c r="D2772" t="s">
        <v>193</v>
      </c>
      <c r="E2772" t="s">
        <v>607</v>
      </c>
      <c r="F2772" t="s">
        <v>608</v>
      </c>
      <c r="G2772" t="s">
        <v>1472</v>
      </c>
      <c r="H2772" s="2" t="s">
        <v>781</v>
      </c>
      <c r="I2772" s="2" t="s">
        <v>782</v>
      </c>
      <c r="J2772" s="1" t="s">
        <v>13131</v>
      </c>
      <c r="K2772" s="1">
        <f t="shared" si="194"/>
        <v>1</v>
      </c>
      <c r="L2772" s="1">
        <f t="shared" si="194"/>
        <v>0</v>
      </c>
      <c r="M2772" s="1">
        <f t="shared" si="194"/>
        <v>0</v>
      </c>
      <c r="N2772" s="1">
        <f t="shared" si="193"/>
        <v>0</v>
      </c>
      <c r="O2772" s="1">
        <f t="shared" si="195"/>
        <v>1</v>
      </c>
      <c r="P2772" s="1" t="s">
        <v>18346</v>
      </c>
      <c r="Q2772" s="1">
        <v>200</v>
      </c>
      <c r="R2772" s="1">
        <v>315</v>
      </c>
      <c r="S2772" s="9">
        <f t="shared" si="197"/>
        <v>200</v>
      </c>
      <c r="T2772" s="3">
        <v>44561</v>
      </c>
      <c r="U2772" s="8" t="s">
        <v>11596</v>
      </c>
      <c r="V2772" s="3">
        <v>44729</v>
      </c>
      <c r="W2772" s="8" t="s">
        <v>13132</v>
      </c>
      <c r="X2772" s="8">
        <v>11.4</v>
      </c>
      <c r="Y2772" s="10">
        <f t="shared" si="196"/>
        <v>2280</v>
      </c>
      <c r="Z2772" s="10">
        <f>IFERROR(INDEX(EFs!B:B,MATCH(P2772,EFs!A:A,0))*Dataset!Y2772/1000,0)</f>
        <v>2.07113585988</v>
      </c>
      <c r="AA2772">
        <v>32.893853999999997</v>
      </c>
      <c r="AB2772">
        <v>-117.236064</v>
      </c>
      <c r="AC2772">
        <v>1</v>
      </c>
      <c r="AD2772" t="s">
        <v>18387</v>
      </c>
      <c r="AE2772">
        <v>3550</v>
      </c>
      <c r="AF2772" t="s">
        <v>18585</v>
      </c>
      <c r="AI2772" t="s">
        <v>18389</v>
      </c>
      <c r="AJ2772" t="s">
        <v>18390</v>
      </c>
      <c r="AK2772" t="s">
        <v>18391</v>
      </c>
      <c r="AL2772">
        <v>92121</v>
      </c>
      <c r="AM2772" t="s">
        <v>18392</v>
      </c>
      <c r="AN2772" t="s">
        <v>18407</v>
      </c>
    </row>
    <row r="2773" spans="1:40" ht="43.2" x14ac:dyDescent="0.3">
      <c r="A2773" t="s">
        <v>13133</v>
      </c>
      <c r="B2773" s="2" t="s">
        <v>15</v>
      </c>
      <c r="C2773" s="3">
        <v>42011</v>
      </c>
      <c r="D2773" t="s">
        <v>193</v>
      </c>
      <c r="E2773" t="s">
        <v>167</v>
      </c>
      <c r="F2773" t="s">
        <v>161</v>
      </c>
      <c r="G2773" t="s">
        <v>13134</v>
      </c>
      <c r="H2773" s="2" t="s">
        <v>163</v>
      </c>
      <c r="I2773" s="2" t="s">
        <v>164</v>
      </c>
      <c r="J2773" s="1" t="s">
        <v>13135</v>
      </c>
      <c r="K2773" s="1">
        <f t="shared" si="194"/>
        <v>1</v>
      </c>
      <c r="L2773" s="1">
        <f t="shared" si="194"/>
        <v>0</v>
      </c>
      <c r="M2773" s="1">
        <f t="shared" si="194"/>
        <v>0</v>
      </c>
      <c r="N2773" s="1">
        <f t="shared" si="193"/>
        <v>0</v>
      </c>
      <c r="O2773" s="1">
        <f t="shared" si="195"/>
        <v>1</v>
      </c>
      <c r="P2773" s="1" t="s">
        <v>18346</v>
      </c>
      <c r="Q2773" s="1">
        <v>200</v>
      </c>
      <c r="R2773" s="1">
        <v>315</v>
      </c>
      <c r="S2773" s="9">
        <f t="shared" si="197"/>
        <v>200</v>
      </c>
      <c r="T2773" s="8"/>
      <c r="U2773" s="8"/>
      <c r="V2773" s="8"/>
      <c r="W2773" s="8"/>
      <c r="X2773" s="8"/>
      <c r="Y2773" s="10">
        <f t="shared" si="196"/>
        <v>0</v>
      </c>
      <c r="Z2773" s="10">
        <f>IFERROR(INDEX(EFs!B:B,MATCH(P2773,EFs!A:A,0))*Dataset!Y2773/1000,0)</f>
        <v>0</v>
      </c>
      <c r="AA2773">
        <v>33.387723000000001</v>
      </c>
      <c r="AB2773">
        <v>-117.44475799999999</v>
      </c>
      <c r="AC2773">
        <v>0.5</v>
      </c>
      <c r="AD2773" t="s">
        <v>18422</v>
      </c>
      <c r="AI2773" t="s">
        <v>18423</v>
      </c>
      <c r="AJ2773" t="s">
        <v>18390</v>
      </c>
      <c r="AK2773" t="s">
        <v>18391</v>
      </c>
      <c r="AL2773">
        <v>92055</v>
      </c>
      <c r="AM2773" t="s">
        <v>18392</v>
      </c>
      <c r="AN2773" t="s">
        <v>18397</v>
      </c>
    </row>
    <row r="2774" spans="1:40" ht="43.2" x14ac:dyDescent="0.3">
      <c r="A2774" t="s">
        <v>13136</v>
      </c>
      <c r="B2774" s="2" t="s">
        <v>15</v>
      </c>
      <c r="C2774" s="3">
        <v>42011</v>
      </c>
      <c r="D2774" t="s">
        <v>193</v>
      </c>
      <c r="E2774" t="s">
        <v>11981</v>
      </c>
      <c r="F2774" t="s">
        <v>161</v>
      </c>
      <c r="G2774" t="s">
        <v>13137</v>
      </c>
      <c r="H2774" s="2" t="s">
        <v>163</v>
      </c>
      <c r="I2774" s="2" t="s">
        <v>164</v>
      </c>
      <c r="J2774" s="1" t="s">
        <v>13138</v>
      </c>
      <c r="K2774" s="1">
        <f t="shared" si="194"/>
        <v>1</v>
      </c>
      <c r="L2774" s="1">
        <f t="shared" si="194"/>
        <v>0</v>
      </c>
      <c r="M2774" s="1">
        <f t="shared" si="194"/>
        <v>0</v>
      </c>
      <c r="N2774" s="1">
        <f t="shared" si="193"/>
        <v>0</v>
      </c>
      <c r="O2774" s="1">
        <f t="shared" si="195"/>
        <v>1</v>
      </c>
      <c r="P2774" s="1" t="s">
        <v>18346</v>
      </c>
      <c r="Q2774" s="1">
        <v>154</v>
      </c>
      <c r="R2774" s="1">
        <v>237</v>
      </c>
      <c r="S2774" s="9">
        <f t="shared" si="197"/>
        <v>154</v>
      </c>
      <c r="T2774" s="8"/>
      <c r="U2774" s="8"/>
      <c r="V2774" s="8"/>
      <c r="W2774" s="8"/>
      <c r="X2774" s="8"/>
      <c r="Y2774" s="10">
        <f t="shared" si="196"/>
        <v>0</v>
      </c>
      <c r="Z2774" s="10">
        <f>IFERROR(INDEX(EFs!B:B,MATCH(P2774,EFs!A:A,0))*Dataset!Y2774/1000,0)</f>
        <v>0</v>
      </c>
      <c r="AA2774">
        <v>33.387723000000001</v>
      </c>
      <c r="AB2774">
        <v>-117.44475799999999</v>
      </c>
      <c r="AC2774">
        <v>0.5</v>
      </c>
      <c r="AD2774" t="s">
        <v>18422</v>
      </c>
      <c r="AI2774" t="s">
        <v>18423</v>
      </c>
      <c r="AJ2774" t="s">
        <v>18390</v>
      </c>
      <c r="AK2774" t="s">
        <v>18391</v>
      </c>
      <c r="AL2774">
        <v>92055</v>
      </c>
      <c r="AM2774" t="s">
        <v>18392</v>
      </c>
      <c r="AN2774" t="s">
        <v>18397</v>
      </c>
    </row>
    <row r="2775" spans="1:40" ht="43.2" x14ac:dyDescent="0.3">
      <c r="A2775" t="s">
        <v>13139</v>
      </c>
      <c r="B2775" s="2" t="s">
        <v>15</v>
      </c>
      <c r="C2775" s="3">
        <v>42011</v>
      </c>
      <c r="D2775" t="s">
        <v>193</v>
      </c>
      <c r="E2775" t="s">
        <v>167</v>
      </c>
      <c r="F2775" t="s">
        <v>161</v>
      </c>
      <c r="G2775" t="s">
        <v>13140</v>
      </c>
      <c r="H2775" s="2" t="s">
        <v>163</v>
      </c>
      <c r="I2775" s="2" t="s">
        <v>164</v>
      </c>
      <c r="J2775" s="1" t="s">
        <v>13141</v>
      </c>
      <c r="K2775" s="1">
        <f t="shared" si="194"/>
        <v>1</v>
      </c>
      <c r="L2775" s="1">
        <f t="shared" si="194"/>
        <v>0</v>
      </c>
      <c r="M2775" s="1">
        <f t="shared" si="194"/>
        <v>0</v>
      </c>
      <c r="N2775" s="1">
        <f t="shared" si="193"/>
        <v>0</v>
      </c>
      <c r="O2775" s="1">
        <f t="shared" si="195"/>
        <v>1</v>
      </c>
      <c r="P2775" s="1" t="s">
        <v>18346</v>
      </c>
      <c r="Q2775" s="1">
        <v>200</v>
      </c>
      <c r="R2775" s="1">
        <v>315</v>
      </c>
      <c r="S2775" s="9">
        <f t="shared" si="197"/>
        <v>200</v>
      </c>
      <c r="T2775" s="8"/>
      <c r="U2775" s="8"/>
      <c r="V2775" s="8"/>
      <c r="W2775" s="8"/>
      <c r="X2775" s="8"/>
      <c r="Y2775" s="10">
        <f t="shared" si="196"/>
        <v>0</v>
      </c>
      <c r="Z2775" s="10">
        <f>IFERROR(INDEX(EFs!B:B,MATCH(P2775,EFs!A:A,0))*Dataset!Y2775/1000,0)</f>
        <v>0</v>
      </c>
      <c r="AA2775">
        <v>33.387723000000001</v>
      </c>
      <c r="AB2775">
        <v>-117.44475799999999</v>
      </c>
      <c r="AC2775">
        <v>0.5</v>
      </c>
      <c r="AD2775" t="s">
        <v>18422</v>
      </c>
      <c r="AI2775" t="s">
        <v>18423</v>
      </c>
      <c r="AJ2775" t="s">
        <v>18390</v>
      </c>
      <c r="AK2775" t="s">
        <v>18391</v>
      </c>
      <c r="AL2775">
        <v>92055</v>
      </c>
      <c r="AM2775" t="s">
        <v>18392</v>
      </c>
      <c r="AN2775" t="s">
        <v>18397</v>
      </c>
    </row>
    <row r="2776" spans="1:40" ht="43.2" x14ac:dyDescent="0.3">
      <c r="A2776" t="s">
        <v>13142</v>
      </c>
      <c r="B2776" s="2" t="s">
        <v>15</v>
      </c>
      <c r="C2776" s="3">
        <v>42011</v>
      </c>
      <c r="D2776" t="s">
        <v>193</v>
      </c>
      <c r="E2776" t="s">
        <v>167</v>
      </c>
      <c r="F2776" t="s">
        <v>161</v>
      </c>
      <c r="G2776" t="s">
        <v>13143</v>
      </c>
      <c r="H2776" s="2" t="s">
        <v>163</v>
      </c>
      <c r="I2776" s="2" t="s">
        <v>164</v>
      </c>
      <c r="J2776" s="1" t="s">
        <v>13144</v>
      </c>
      <c r="K2776" s="1">
        <f t="shared" si="194"/>
        <v>1</v>
      </c>
      <c r="L2776" s="1">
        <f t="shared" si="194"/>
        <v>0</v>
      </c>
      <c r="M2776" s="1">
        <f t="shared" si="194"/>
        <v>0</v>
      </c>
      <c r="N2776" s="1">
        <f t="shared" si="193"/>
        <v>0</v>
      </c>
      <c r="O2776" s="1">
        <f t="shared" si="195"/>
        <v>1</v>
      </c>
      <c r="P2776" s="1" t="s">
        <v>18346</v>
      </c>
      <c r="Q2776" s="1">
        <v>102</v>
      </c>
      <c r="R2776" s="1">
        <v>158</v>
      </c>
      <c r="S2776" s="9">
        <f t="shared" si="197"/>
        <v>102</v>
      </c>
      <c r="T2776" s="8"/>
      <c r="U2776" s="8"/>
      <c r="V2776" s="8"/>
      <c r="W2776" s="8"/>
      <c r="X2776" s="8"/>
      <c r="Y2776" s="10">
        <f t="shared" si="196"/>
        <v>0</v>
      </c>
      <c r="Z2776" s="10">
        <f>IFERROR(INDEX(EFs!B:B,MATCH(P2776,EFs!A:A,0))*Dataset!Y2776/1000,0)</f>
        <v>0</v>
      </c>
      <c r="AA2776">
        <v>33.387723000000001</v>
      </c>
      <c r="AB2776">
        <v>-117.44475799999999</v>
      </c>
      <c r="AC2776">
        <v>0.5</v>
      </c>
      <c r="AD2776" t="s">
        <v>18422</v>
      </c>
      <c r="AI2776" t="s">
        <v>18423</v>
      </c>
      <c r="AJ2776" t="s">
        <v>18390</v>
      </c>
      <c r="AK2776" t="s">
        <v>18391</v>
      </c>
      <c r="AL2776">
        <v>92055</v>
      </c>
      <c r="AM2776" t="s">
        <v>18392</v>
      </c>
      <c r="AN2776" t="s">
        <v>18397</v>
      </c>
    </row>
    <row r="2777" spans="1:40" ht="28.8" x14ac:dyDescent="0.3">
      <c r="A2777" t="s">
        <v>13145</v>
      </c>
      <c r="B2777" s="2" t="s">
        <v>15</v>
      </c>
      <c r="C2777" s="3">
        <v>42012</v>
      </c>
      <c r="D2777" t="s">
        <v>25</v>
      </c>
      <c r="E2777" t="s">
        <v>13146</v>
      </c>
      <c r="F2777" t="s">
        <v>13147</v>
      </c>
      <c r="G2777" t="s">
        <v>13148</v>
      </c>
      <c r="H2777" s="2" t="s">
        <v>217</v>
      </c>
      <c r="I2777" s="2" t="s">
        <v>218</v>
      </c>
      <c r="J2777" s="1" t="s">
        <v>13149</v>
      </c>
      <c r="K2777" s="1">
        <f t="shared" si="194"/>
        <v>0</v>
      </c>
      <c r="L2777" s="1">
        <f t="shared" si="194"/>
        <v>0</v>
      </c>
      <c r="M2777" s="1">
        <f t="shared" si="194"/>
        <v>1</v>
      </c>
      <c r="N2777" s="1">
        <f t="shared" si="193"/>
        <v>0</v>
      </c>
      <c r="O2777" s="1">
        <f t="shared" si="195"/>
        <v>1</v>
      </c>
      <c r="P2777" s="1" t="s">
        <v>18348</v>
      </c>
      <c r="Q2777" s="1" t="s">
        <v>18355</v>
      </c>
      <c r="R2777" s="1">
        <v>220</v>
      </c>
      <c r="S2777" s="9">
        <f t="shared" si="197"/>
        <v>164.054</v>
      </c>
      <c r="T2777" s="3">
        <v>44594</v>
      </c>
      <c r="U2777" s="8" t="s">
        <v>13150</v>
      </c>
      <c r="V2777" s="3">
        <v>44594</v>
      </c>
      <c r="W2777" s="8" t="s">
        <v>11281</v>
      </c>
      <c r="X2777" s="8">
        <v>1</v>
      </c>
      <c r="Y2777" s="10">
        <f t="shared" si="196"/>
        <v>164.054</v>
      </c>
      <c r="Z2777" s="10">
        <f>IFERROR(INDEX(EFs!B:B,MATCH(P2777,EFs!A:A,0))*Dataset!Y2777/1000,0)</f>
        <v>0.11914515572482599</v>
      </c>
      <c r="AA2777">
        <v>32.556151</v>
      </c>
      <c r="AB2777">
        <v>-116.92768599999999</v>
      </c>
      <c r="AC2777">
        <v>1</v>
      </c>
      <c r="AD2777" t="s">
        <v>18394</v>
      </c>
      <c r="AE2777">
        <v>2335</v>
      </c>
      <c r="AF2777" t="s">
        <v>19479</v>
      </c>
      <c r="AI2777" t="s">
        <v>18389</v>
      </c>
      <c r="AJ2777" t="s">
        <v>18390</v>
      </c>
      <c r="AK2777" t="s">
        <v>18391</v>
      </c>
      <c r="AL2777">
        <v>92154</v>
      </c>
      <c r="AM2777" t="s">
        <v>18392</v>
      </c>
      <c r="AN2777" t="s">
        <v>18397</v>
      </c>
    </row>
    <row r="2778" spans="1:40" ht="28.8" x14ac:dyDescent="0.3">
      <c r="A2778" t="s">
        <v>13151</v>
      </c>
      <c r="B2778" s="2" t="s">
        <v>15</v>
      </c>
      <c r="C2778" s="3">
        <v>42012</v>
      </c>
      <c r="D2778" t="s">
        <v>25</v>
      </c>
      <c r="E2778" t="s">
        <v>12963</v>
      </c>
      <c r="F2778" t="s">
        <v>12964</v>
      </c>
      <c r="G2778" t="s">
        <v>13152</v>
      </c>
      <c r="H2778" s="2" t="s">
        <v>2066</v>
      </c>
      <c r="I2778" s="2" t="s">
        <v>75</v>
      </c>
      <c r="J2778" s="1" t="s">
        <v>13153</v>
      </c>
      <c r="K2778" s="1">
        <f t="shared" si="194"/>
        <v>1</v>
      </c>
      <c r="L2778" s="1">
        <f t="shared" si="194"/>
        <v>0</v>
      </c>
      <c r="M2778" s="1">
        <f t="shared" si="194"/>
        <v>0</v>
      </c>
      <c r="N2778" s="1">
        <f t="shared" si="193"/>
        <v>0</v>
      </c>
      <c r="O2778" s="1">
        <f t="shared" si="195"/>
        <v>1</v>
      </c>
      <c r="P2778" s="1" t="s">
        <v>18346</v>
      </c>
      <c r="Q2778" s="1" t="s">
        <v>18355</v>
      </c>
      <c r="R2778" s="1">
        <v>102</v>
      </c>
      <c r="S2778" s="9">
        <f t="shared" si="197"/>
        <v>76.061400000000006</v>
      </c>
      <c r="T2778" s="3">
        <v>44562</v>
      </c>
      <c r="U2778" s="8" t="s">
        <v>13154</v>
      </c>
      <c r="V2778" s="3">
        <v>44562</v>
      </c>
      <c r="W2778" s="8" t="s">
        <v>13155</v>
      </c>
      <c r="X2778" s="8">
        <v>0.3</v>
      </c>
      <c r="Y2778" s="10">
        <f t="shared" si="196"/>
        <v>22.81842</v>
      </c>
      <c r="Z2778" s="10">
        <f>IFERROR(INDEX(EFs!B:B,MATCH(P2778,EFs!A:A,0))*Dataset!Y2778/1000,0)</f>
        <v>2.072809119640482E-2</v>
      </c>
      <c r="AA2778">
        <v>32.995471999999999</v>
      </c>
      <c r="AB2778">
        <v>-117.266668</v>
      </c>
      <c r="AC2778">
        <v>1</v>
      </c>
      <c r="AD2778" t="s">
        <v>18387</v>
      </c>
      <c r="AE2778">
        <v>500</v>
      </c>
      <c r="AF2778" t="s">
        <v>19480</v>
      </c>
      <c r="AI2778" t="s">
        <v>18654</v>
      </c>
      <c r="AJ2778" t="s">
        <v>18390</v>
      </c>
      <c r="AK2778" t="s">
        <v>18391</v>
      </c>
      <c r="AL2778">
        <v>92075</v>
      </c>
      <c r="AM2778" t="s">
        <v>18392</v>
      </c>
      <c r="AN2778" t="s">
        <v>18393</v>
      </c>
    </row>
    <row r="2779" spans="1:40" ht="43.2" x14ac:dyDescent="0.3">
      <c r="A2779" t="s">
        <v>13156</v>
      </c>
      <c r="B2779" s="2" t="s">
        <v>15</v>
      </c>
      <c r="C2779" s="3">
        <v>42020</v>
      </c>
      <c r="D2779" t="s">
        <v>193</v>
      </c>
      <c r="E2779" t="s">
        <v>8471</v>
      </c>
      <c r="F2779" t="s">
        <v>11966</v>
      </c>
      <c r="G2779" t="s">
        <v>13157</v>
      </c>
      <c r="H2779" s="2" t="s">
        <v>949</v>
      </c>
      <c r="I2779" s="2" t="s">
        <v>75</v>
      </c>
      <c r="J2779" s="1" t="s">
        <v>13158</v>
      </c>
      <c r="K2779" s="1">
        <f t="shared" si="194"/>
        <v>1</v>
      </c>
      <c r="L2779" s="1">
        <f t="shared" si="194"/>
        <v>0</v>
      </c>
      <c r="M2779" s="1">
        <f t="shared" si="194"/>
        <v>0</v>
      </c>
      <c r="N2779" s="1">
        <f t="shared" si="193"/>
        <v>0</v>
      </c>
      <c r="O2779" s="1">
        <f t="shared" si="195"/>
        <v>1</v>
      </c>
      <c r="P2779" s="1" t="s">
        <v>18346</v>
      </c>
      <c r="Q2779" s="1" t="s">
        <v>18355</v>
      </c>
      <c r="R2779" s="1">
        <v>700</v>
      </c>
      <c r="S2779" s="9">
        <f t="shared" si="197"/>
        <v>521.99</v>
      </c>
      <c r="T2779" s="8"/>
      <c r="U2779" s="8"/>
      <c r="V2779" s="8"/>
      <c r="W2779" s="8"/>
      <c r="X2779" s="8"/>
      <c r="Y2779" s="10">
        <f t="shared" si="196"/>
        <v>0</v>
      </c>
      <c r="Z2779" s="10">
        <f>IFERROR(INDEX(EFs!B:B,MATCH(P2779,EFs!A:A,0))*Dataset!Y2779/1000,0)</f>
        <v>0</v>
      </c>
      <c r="AA2779">
        <v>32.609248000000001</v>
      </c>
      <c r="AB2779">
        <v>-117.076409</v>
      </c>
      <c r="AC2779">
        <v>0.8</v>
      </c>
      <c r="AD2779" t="s">
        <v>18652</v>
      </c>
      <c r="AF2779" t="s">
        <v>18544</v>
      </c>
      <c r="AI2779" t="s">
        <v>18406</v>
      </c>
      <c r="AJ2779" t="s">
        <v>18390</v>
      </c>
      <c r="AK2779" t="s">
        <v>18391</v>
      </c>
      <c r="AL2779">
        <v>91911</v>
      </c>
      <c r="AM2779" t="s">
        <v>18392</v>
      </c>
      <c r="AN2779" t="s">
        <v>18397</v>
      </c>
    </row>
    <row r="2780" spans="1:40" ht="43.2" x14ac:dyDescent="0.3">
      <c r="A2780" t="s">
        <v>13159</v>
      </c>
      <c r="B2780" s="2" t="s">
        <v>15</v>
      </c>
      <c r="C2780" s="3">
        <v>42037</v>
      </c>
      <c r="D2780" t="s">
        <v>193</v>
      </c>
      <c r="E2780" t="s">
        <v>13160</v>
      </c>
      <c r="F2780" t="s">
        <v>13161</v>
      </c>
      <c r="G2780" t="s">
        <v>13162</v>
      </c>
      <c r="H2780" s="2" t="s">
        <v>781</v>
      </c>
      <c r="I2780" s="2" t="s">
        <v>782</v>
      </c>
      <c r="J2780" s="1" t="s">
        <v>13163</v>
      </c>
      <c r="K2780" s="1">
        <f t="shared" si="194"/>
        <v>1</v>
      </c>
      <c r="L2780" s="1">
        <f t="shared" si="194"/>
        <v>0</v>
      </c>
      <c r="M2780" s="1">
        <f t="shared" si="194"/>
        <v>0</v>
      </c>
      <c r="N2780" s="1">
        <f t="shared" si="193"/>
        <v>0</v>
      </c>
      <c r="O2780" s="1">
        <f t="shared" si="195"/>
        <v>1</v>
      </c>
      <c r="P2780" s="1" t="s">
        <v>18346</v>
      </c>
      <c r="Q2780" s="1">
        <v>350</v>
      </c>
      <c r="R2780" s="1">
        <v>538</v>
      </c>
      <c r="S2780" s="9">
        <f t="shared" si="197"/>
        <v>350</v>
      </c>
      <c r="T2780" s="3">
        <v>44509</v>
      </c>
      <c r="U2780" s="8" t="s">
        <v>13164</v>
      </c>
      <c r="V2780" s="3">
        <v>44509</v>
      </c>
      <c r="W2780" s="8" t="s">
        <v>1955</v>
      </c>
      <c r="X2780" s="8">
        <v>5.5</v>
      </c>
      <c r="Y2780" s="10">
        <f t="shared" si="196"/>
        <v>1925</v>
      </c>
      <c r="Z2780" s="10">
        <f>IFERROR(INDEX(EFs!B:B,MATCH(P2780,EFs!A:A,0))*Dataset!Y2780/1000,0)</f>
        <v>1.7486563729250002</v>
      </c>
      <c r="AA2780">
        <v>32.898780000000002</v>
      </c>
      <c r="AB2780">
        <v>-117.198166</v>
      </c>
      <c r="AC2780">
        <v>1</v>
      </c>
      <c r="AD2780" t="s">
        <v>18387</v>
      </c>
      <c r="AE2780">
        <v>10121</v>
      </c>
      <c r="AF2780" t="s">
        <v>18649</v>
      </c>
      <c r="AI2780" t="s">
        <v>18389</v>
      </c>
      <c r="AJ2780" t="s">
        <v>18390</v>
      </c>
      <c r="AK2780" t="s">
        <v>18391</v>
      </c>
      <c r="AL2780">
        <v>92121</v>
      </c>
      <c r="AM2780" t="s">
        <v>18392</v>
      </c>
      <c r="AN2780" t="s">
        <v>18393</v>
      </c>
    </row>
    <row r="2781" spans="1:40" ht="43.2" x14ac:dyDescent="0.3">
      <c r="A2781" t="s">
        <v>13165</v>
      </c>
      <c r="B2781" s="2" t="s">
        <v>15</v>
      </c>
      <c r="C2781" s="3">
        <v>42038</v>
      </c>
      <c r="D2781" t="s">
        <v>193</v>
      </c>
      <c r="E2781" t="s">
        <v>13166</v>
      </c>
      <c r="G2781" t="s">
        <v>13167</v>
      </c>
      <c r="H2781" s="2" t="s">
        <v>283</v>
      </c>
      <c r="I2781" s="2" t="s">
        <v>46</v>
      </c>
      <c r="J2781" s="1" t="s">
        <v>13168</v>
      </c>
      <c r="K2781" s="1">
        <f t="shared" si="194"/>
        <v>1</v>
      </c>
      <c r="L2781" s="1">
        <f t="shared" si="194"/>
        <v>0</v>
      </c>
      <c r="M2781" s="1">
        <f t="shared" si="194"/>
        <v>0</v>
      </c>
      <c r="N2781" s="1">
        <f t="shared" si="193"/>
        <v>0</v>
      </c>
      <c r="O2781" s="1">
        <f t="shared" si="195"/>
        <v>1</v>
      </c>
      <c r="P2781" s="1" t="s">
        <v>18346</v>
      </c>
      <c r="Q2781" s="1">
        <v>80</v>
      </c>
      <c r="R2781" s="1">
        <v>108</v>
      </c>
      <c r="S2781" s="9">
        <f t="shared" si="197"/>
        <v>80</v>
      </c>
      <c r="T2781" s="3">
        <v>44518</v>
      </c>
      <c r="U2781" s="8" t="s">
        <v>13169</v>
      </c>
      <c r="V2781" s="3">
        <v>44518</v>
      </c>
      <c r="W2781" s="8" t="s">
        <v>86</v>
      </c>
      <c r="X2781" s="8">
        <v>5.4</v>
      </c>
      <c r="Y2781" s="10">
        <f t="shared" si="196"/>
        <v>432</v>
      </c>
      <c r="Z2781" s="10">
        <f>IFERROR(INDEX(EFs!B:B,MATCH(P2781,EFs!A:A,0))*Dataset!Y2781/1000,0)</f>
        <v>0.39242574187200002</v>
      </c>
      <c r="AA2781">
        <v>32.689459999999997</v>
      </c>
      <c r="AB2781">
        <v>-117.2402</v>
      </c>
      <c r="AC2781">
        <v>1</v>
      </c>
      <c r="AD2781" t="s">
        <v>18394</v>
      </c>
      <c r="AE2781">
        <v>140</v>
      </c>
      <c r="AF2781" t="s">
        <v>19392</v>
      </c>
      <c r="AG2781" t="s">
        <v>18582</v>
      </c>
      <c r="AH2781">
        <v>518</v>
      </c>
      <c r="AI2781" t="s">
        <v>18389</v>
      </c>
      <c r="AJ2781" t="s">
        <v>18390</v>
      </c>
      <c r="AK2781" t="s">
        <v>18391</v>
      </c>
      <c r="AL2781">
        <v>92106</v>
      </c>
      <c r="AM2781" t="s">
        <v>18392</v>
      </c>
      <c r="AN2781" t="s">
        <v>18397</v>
      </c>
    </row>
    <row r="2782" spans="1:40" ht="43.2" x14ac:dyDescent="0.3">
      <c r="A2782" t="s">
        <v>13170</v>
      </c>
      <c r="B2782" s="2" t="s">
        <v>15</v>
      </c>
      <c r="C2782" s="3">
        <v>42045</v>
      </c>
      <c r="D2782" t="s">
        <v>193</v>
      </c>
      <c r="E2782" t="s">
        <v>13171</v>
      </c>
      <c r="F2782" t="s">
        <v>13172</v>
      </c>
      <c r="G2782" t="s">
        <v>13173</v>
      </c>
      <c r="H2782" s="2" t="s">
        <v>235</v>
      </c>
      <c r="I2782" s="2" t="s">
        <v>236</v>
      </c>
      <c r="J2782" s="1" t="s">
        <v>13174</v>
      </c>
      <c r="K2782" s="1">
        <f t="shared" si="194"/>
        <v>1</v>
      </c>
      <c r="L2782" s="1">
        <f t="shared" si="194"/>
        <v>0</v>
      </c>
      <c r="M2782" s="1">
        <f t="shared" si="194"/>
        <v>0</v>
      </c>
      <c r="N2782" s="1">
        <f t="shared" si="193"/>
        <v>0</v>
      </c>
      <c r="O2782" s="1">
        <f t="shared" si="195"/>
        <v>1</v>
      </c>
      <c r="P2782" s="1" t="s">
        <v>18346</v>
      </c>
      <c r="Q2782" s="1">
        <v>600</v>
      </c>
      <c r="R2782" s="1">
        <v>903</v>
      </c>
      <c r="S2782" s="9">
        <f t="shared" si="197"/>
        <v>600</v>
      </c>
      <c r="T2782" s="8"/>
      <c r="U2782" s="8"/>
      <c r="V2782" s="8"/>
      <c r="W2782" s="8"/>
      <c r="X2782" s="8"/>
      <c r="Y2782" s="10">
        <f t="shared" si="196"/>
        <v>0</v>
      </c>
      <c r="Z2782" s="10">
        <f>IFERROR(INDEX(EFs!B:B,MATCH(P2782,EFs!A:A,0))*Dataset!Y2782/1000,0)</f>
        <v>0</v>
      </c>
      <c r="AA2782">
        <v>32.724102999999999</v>
      </c>
      <c r="AB2782">
        <v>-117.170912</v>
      </c>
      <c r="AC2782">
        <v>0.5</v>
      </c>
      <c r="AD2782" t="s">
        <v>18422</v>
      </c>
      <c r="AI2782" t="s">
        <v>18389</v>
      </c>
      <c r="AJ2782" t="s">
        <v>18390</v>
      </c>
      <c r="AK2782" t="s">
        <v>18391</v>
      </c>
      <c r="AL2782">
        <v>92101</v>
      </c>
      <c r="AM2782" t="s">
        <v>18392</v>
      </c>
      <c r="AN2782" t="s">
        <v>18397</v>
      </c>
    </row>
    <row r="2783" spans="1:40" ht="43.2" x14ac:dyDescent="0.3">
      <c r="A2783" t="s">
        <v>13175</v>
      </c>
      <c r="B2783" s="2" t="s">
        <v>15</v>
      </c>
      <c r="C2783" s="3">
        <v>42055</v>
      </c>
      <c r="D2783" t="s">
        <v>193</v>
      </c>
      <c r="E2783" t="s">
        <v>13176</v>
      </c>
      <c r="G2783" t="s">
        <v>13177</v>
      </c>
      <c r="H2783" s="2" t="s">
        <v>1013</v>
      </c>
      <c r="I2783" s="2" t="s">
        <v>236</v>
      </c>
      <c r="J2783" s="1" t="s">
        <v>13178</v>
      </c>
      <c r="K2783" s="1">
        <f t="shared" si="194"/>
        <v>1</v>
      </c>
      <c r="L2783" s="1">
        <f t="shared" si="194"/>
        <v>0</v>
      </c>
      <c r="M2783" s="1">
        <f t="shared" si="194"/>
        <v>0</v>
      </c>
      <c r="N2783" s="1">
        <f t="shared" si="193"/>
        <v>0</v>
      </c>
      <c r="O2783" s="1">
        <f t="shared" si="195"/>
        <v>1</v>
      </c>
      <c r="P2783" s="1" t="s">
        <v>18346</v>
      </c>
      <c r="Q2783" s="1">
        <v>150</v>
      </c>
      <c r="R2783" s="1">
        <v>237</v>
      </c>
      <c r="S2783" s="9">
        <f t="shared" si="197"/>
        <v>150</v>
      </c>
      <c r="T2783" s="3">
        <v>44561</v>
      </c>
      <c r="U2783" s="8" t="s">
        <v>10716</v>
      </c>
      <c r="V2783" s="3">
        <v>44792</v>
      </c>
      <c r="W2783" s="8" t="s">
        <v>13179</v>
      </c>
      <c r="X2783" s="8">
        <v>11.4</v>
      </c>
      <c r="Y2783" s="10">
        <f t="shared" si="196"/>
        <v>1710</v>
      </c>
      <c r="Z2783" s="10">
        <f>IFERROR(INDEX(EFs!B:B,MATCH(P2783,EFs!A:A,0))*Dataset!Y2783/1000,0)</f>
        <v>1.55335189491</v>
      </c>
      <c r="AA2783">
        <v>32.936250000000001</v>
      </c>
      <c r="AB2783">
        <v>-117.234058</v>
      </c>
      <c r="AC2783">
        <v>1</v>
      </c>
      <c r="AD2783" t="s">
        <v>18387</v>
      </c>
      <c r="AE2783">
        <v>3661</v>
      </c>
      <c r="AF2783" t="s">
        <v>18918</v>
      </c>
      <c r="AG2783" t="s">
        <v>18510</v>
      </c>
      <c r="AH2783">
        <v>100</v>
      </c>
      <c r="AI2783" t="s">
        <v>18389</v>
      </c>
      <c r="AJ2783" t="s">
        <v>18390</v>
      </c>
      <c r="AK2783" t="s">
        <v>18391</v>
      </c>
      <c r="AL2783">
        <v>92130</v>
      </c>
      <c r="AM2783" t="s">
        <v>18392</v>
      </c>
      <c r="AN2783" t="s">
        <v>18393</v>
      </c>
    </row>
    <row r="2784" spans="1:40" ht="43.2" x14ac:dyDescent="0.3">
      <c r="A2784" t="s">
        <v>13180</v>
      </c>
      <c r="B2784" s="2" t="s">
        <v>15</v>
      </c>
      <c r="C2784" s="3">
        <v>42065</v>
      </c>
      <c r="D2784" t="s">
        <v>193</v>
      </c>
      <c r="E2784" t="s">
        <v>13181</v>
      </c>
      <c r="F2784" t="s">
        <v>13182</v>
      </c>
      <c r="G2784" t="s">
        <v>13183</v>
      </c>
      <c r="H2784" s="2" t="s">
        <v>781</v>
      </c>
      <c r="I2784" s="2" t="s">
        <v>782</v>
      </c>
      <c r="J2784" s="1" t="s">
        <v>13184</v>
      </c>
      <c r="K2784" s="1">
        <f t="shared" si="194"/>
        <v>1</v>
      </c>
      <c r="L2784" s="1">
        <f t="shared" si="194"/>
        <v>0</v>
      </c>
      <c r="M2784" s="1">
        <f t="shared" si="194"/>
        <v>0</v>
      </c>
      <c r="N2784" s="1">
        <f t="shared" si="193"/>
        <v>0</v>
      </c>
      <c r="O2784" s="1">
        <f t="shared" si="195"/>
        <v>1</v>
      </c>
      <c r="P2784" s="1" t="s">
        <v>18346</v>
      </c>
      <c r="Q2784" s="1">
        <v>135</v>
      </c>
      <c r="R2784" s="1">
        <v>211</v>
      </c>
      <c r="S2784" s="9">
        <f t="shared" si="197"/>
        <v>135</v>
      </c>
      <c r="T2784" s="3">
        <v>44491</v>
      </c>
      <c r="U2784" s="8" t="s">
        <v>13185</v>
      </c>
      <c r="V2784" s="3">
        <v>44491</v>
      </c>
      <c r="W2784" s="8" t="s">
        <v>921</v>
      </c>
      <c r="X2784" s="8">
        <v>8.6999999999999993</v>
      </c>
      <c r="Y2784" s="10">
        <f t="shared" si="196"/>
        <v>1174.5</v>
      </c>
      <c r="Z2784" s="10">
        <f>IFERROR(INDEX(EFs!B:B,MATCH(P2784,EFs!A:A,0))*Dataset!Y2784/1000,0)</f>
        <v>1.0669074857145002</v>
      </c>
      <c r="AA2784">
        <v>32.886493999999999</v>
      </c>
      <c r="AB2784">
        <v>-117.175793</v>
      </c>
      <c r="AC2784">
        <v>1</v>
      </c>
      <c r="AD2784" t="s">
        <v>18387</v>
      </c>
      <c r="AE2784">
        <v>6828</v>
      </c>
      <c r="AF2784" t="s">
        <v>18631</v>
      </c>
      <c r="AG2784" t="s">
        <v>18510</v>
      </c>
      <c r="AH2784">
        <v>100</v>
      </c>
      <c r="AI2784" t="s">
        <v>18389</v>
      </c>
      <c r="AJ2784" t="s">
        <v>18390</v>
      </c>
      <c r="AK2784" t="s">
        <v>18391</v>
      </c>
      <c r="AL2784">
        <v>92121</v>
      </c>
      <c r="AM2784" t="s">
        <v>18392</v>
      </c>
      <c r="AN2784" t="s">
        <v>18393</v>
      </c>
    </row>
    <row r="2785" spans="1:40" ht="57.6" x14ac:dyDescent="0.3">
      <c r="A2785" t="s">
        <v>13186</v>
      </c>
      <c r="B2785" s="2" t="s">
        <v>15</v>
      </c>
      <c r="C2785" s="3">
        <v>42068</v>
      </c>
      <c r="D2785" t="s">
        <v>193</v>
      </c>
      <c r="E2785" t="s">
        <v>13187</v>
      </c>
      <c r="F2785" t="s">
        <v>11547</v>
      </c>
      <c r="G2785" t="s">
        <v>13188</v>
      </c>
      <c r="H2785" s="2" t="s">
        <v>781</v>
      </c>
      <c r="I2785" s="2" t="s">
        <v>782</v>
      </c>
      <c r="J2785" s="1" t="s">
        <v>13189</v>
      </c>
      <c r="K2785" s="1">
        <f t="shared" si="194"/>
        <v>1</v>
      </c>
      <c r="L2785" s="1">
        <f t="shared" si="194"/>
        <v>0</v>
      </c>
      <c r="M2785" s="1">
        <f t="shared" si="194"/>
        <v>0</v>
      </c>
      <c r="N2785" s="1">
        <f t="shared" si="193"/>
        <v>0</v>
      </c>
      <c r="O2785" s="1">
        <f t="shared" si="195"/>
        <v>1</v>
      </c>
      <c r="P2785" s="1" t="s">
        <v>18346</v>
      </c>
      <c r="Q2785" s="1">
        <v>750</v>
      </c>
      <c r="R2785" s="1">
        <v>207</v>
      </c>
      <c r="S2785" s="9">
        <f t="shared" si="197"/>
        <v>750</v>
      </c>
      <c r="T2785" s="3">
        <v>44455</v>
      </c>
      <c r="U2785" s="8" t="s">
        <v>13190</v>
      </c>
      <c r="V2785" s="3">
        <v>44455</v>
      </c>
      <c r="W2785" s="8" t="s">
        <v>13191</v>
      </c>
      <c r="X2785" s="8">
        <v>5.2</v>
      </c>
      <c r="Y2785" s="10">
        <f t="shared" si="196"/>
        <v>3900</v>
      </c>
      <c r="Z2785" s="10">
        <f>IFERROR(INDEX(EFs!B:B,MATCH(P2785,EFs!A:A,0))*Dataset!Y2785/1000,0)</f>
        <v>3.5427323919</v>
      </c>
      <c r="AA2785">
        <v>32.901124000000003</v>
      </c>
      <c r="AB2785">
        <v>-117.24006300000001</v>
      </c>
      <c r="AC2785">
        <v>1</v>
      </c>
      <c r="AD2785" t="s">
        <v>18387</v>
      </c>
      <c r="AE2785">
        <v>3033</v>
      </c>
      <c r="AF2785" t="s">
        <v>18961</v>
      </c>
      <c r="AI2785" t="s">
        <v>18389</v>
      </c>
      <c r="AJ2785" t="s">
        <v>18390</v>
      </c>
      <c r="AK2785" t="s">
        <v>18391</v>
      </c>
      <c r="AL2785">
        <v>92121</v>
      </c>
      <c r="AM2785" t="s">
        <v>18392</v>
      </c>
      <c r="AN2785" t="s">
        <v>18393</v>
      </c>
    </row>
    <row r="2786" spans="1:40" ht="43.2" x14ac:dyDescent="0.3">
      <c r="A2786" t="s">
        <v>13192</v>
      </c>
      <c r="B2786" s="2" t="s">
        <v>15</v>
      </c>
      <c r="C2786" s="3">
        <v>42068</v>
      </c>
      <c r="D2786" t="s">
        <v>193</v>
      </c>
      <c r="E2786" t="s">
        <v>13193</v>
      </c>
      <c r="F2786" t="s">
        <v>13194</v>
      </c>
      <c r="G2786" t="s">
        <v>13195</v>
      </c>
      <c r="H2786" s="2" t="s">
        <v>217</v>
      </c>
      <c r="I2786" s="2" t="s">
        <v>218</v>
      </c>
      <c r="J2786" s="1" t="s">
        <v>13196</v>
      </c>
      <c r="K2786" s="1">
        <f t="shared" si="194"/>
        <v>1</v>
      </c>
      <c r="L2786" s="1">
        <f t="shared" si="194"/>
        <v>0</v>
      </c>
      <c r="M2786" s="1">
        <f t="shared" si="194"/>
        <v>0</v>
      </c>
      <c r="N2786" s="1">
        <f t="shared" si="193"/>
        <v>0</v>
      </c>
      <c r="O2786" s="1">
        <f t="shared" si="195"/>
        <v>1</v>
      </c>
      <c r="P2786" s="1" t="s">
        <v>18346</v>
      </c>
      <c r="Q2786" s="1">
        <v>50</v>
      </c>
      <c r="R2786" s="1">
        <v>755</v>
      </c>
      <c r="S2786" s="9">
        <f t="shared" si="197"/>
        <v>50</v>
      </c>
      <c r="T2786" s="3">
        <v>44714</v>
      </c>
      <c r="U2786" s="8" t="s">
        <v>12557</v>
      </c>
      <c r="V2786" s="3">
        <v>44714</v>
      </c>
      <c r="W2786" s="8" t="s">
        <v>7154</v>
      </c>
      <c r="X2786" s="8">
        <v>6.3</v>
      </c>
      <c r="Y2786" s="10">
        <f t="shared" si="196"/>
        <v>315</v>
      </c>
      <c r="Z2786" s="10">
        <f>IFERROR(INDEX(EFs!B:B,MATCH(P2786,EFs!A:A,0))*Dataset!Y2786/1000,0)</f>
        <v>0.28614377011499997</v>
      </c>
      <c r="AA2786">
        <v>32.563161000000001</v>
      </c>
      <c r="AB2786">
        <v>-116.93318499999999</v>
      </c>
      <c r="AC2786">
        <v>1</v>
      </c>
      <c r="AD2786" t="s">
        <v>18387</v>
      </c>
      <c r="AE2786">
        <v>2250</v>
      </c>
      <c r="AF2786" t="s">
        <v>19481</v>
      </c>
      <c r="AI2786" t="s">
        <v>18389</v>
      </c>
      <c r="AJ2786" t="s">
        <v>18390</v>
      </c>
      <c r="AK2786" t="s">
        <v>18391</v>
      </c>
      <c r="AL2786">
        <v>92154</v>
      </c>
      <c r="AM2786" t="s">
        <v>18392</v>
      </c>
      <c r="AN2786" t="s">
        <v>18407</v>
      </c>
    </row>
    <row r="2787" spans="1:40" ht="28.8" x14ac:dyDescent="0.3">
      <c r="A2787" t="s">
        <v>13197</v>
      </c>
      <c r="B2787" s="2" t="s">
        <v>15</v>
      </c>
      <c r="C2787" s="3">
        <v>42073</v>
      </c>
      <c r="D2787" t="s">
        <v>16</v>
      </c>
      <c r="E2787" t="s">
        <v>13198</v>
      </c>
      <c r="F2787" t="s">
        <v>2999</v>
      </c>
      <c r="G2787" t="s">
        <v>13199</v>
      </c>
      <c r="H2787" s="2" t="s">
        <v>154</v>
      </c>
      <c r="I2787" s="2" t="s">
        <v>155</v>
      </c>
      <c r="J2787" s="1" t="s">
        <v>13200</v>
      </c>
      <c r="K2787" s="1">
        <f t="shared" si="194"/>
        <v>0</v>
      </c>
      <c r="L2787" s="1">
        <f t="shared" si="194"/>
        <v>0</v>
      </c>
      <c r="M2787" s="1">
        <f t="shared" si="194"/>
        <v>1</v>
      </c>
      <c r="N2787" s="1">
        <f t="shared" si="193"/>
        <v>0</v>
      </c>
      <c r="O2787" s="1">
        <f t="shared" si="195"/>
        <v>1</v>
      </c>
      <c r="P2787" s="1" t="s">
        <v>18348</v>
      </c>
      <c r="Q2787" s="1">
        <v>45</v>
      </c>
      <c r="R2787" s="1">
        <v>65</v>
      </c>
      <c r="S2787" s="9">
        <f t="shared" si="197"/>
        <v>45</v>
      </c>
      <c r="T2787" s="3">
        <v>44561</v>
      </c>
      <c r="U2787" s="8" t="s">
        <v>13201</v>
      </c>
      <c r="V2787" s="3">
        <v>44750</v>
      </c>
      <c r="W2787" s="8" t="s">
        <v>11529</v>
      </c>
      <c r="X2787" s="8">
        <v>5</v>
      </c>
      <c r="Y2787" s="10">
        <f t="shared" si="196"/>
        <v>225</v>
      </c>
      <c r="Z2787" s="10">
        <f>IFERROR(INDEX(EFs!B:B,MATCH(P2787,EFs!A:A,0))*Dataset!Y2787/1000,0)</f>
        <v>0.16340753677499997</v>
      </c>
      <c r="AA2787">
        <v>33.090665000000001</v>
      </c>
      <c r="AB2787">
        <v>-117.086461</v>
      </c>
      <c r="AC2787">
        <v>1</v>
      </c>
      <c r="AD2787" t="s">
        <v>18387</v>
      </c>
      <c r="AE2787">
        <v>2323</v>
      </c>
      <c r="AF2787" t="s">
        <v>19482</v>
      </c>
      <c r="AI2787" t="s">
        <v>18421</v>
      </c>
      <c r="AJ2787" t="s">
        <v>18390</v>
      </c>
      <c r="AK2787" t="s">
        <v>18391</v>
      </c>
      <c r="AL2787">
        <v>92029</v>
      </c>
      <c r="AM2787" t="s">
        <v>18392</v>
      </c>
      <c r="AN2787" t="s">
        <v>18393</v>
      </c>
    </row>
    <row r="2788" spans="1:40" ht="43.2" x14ac:dyDescent="0.3">
      <c r="A2788" t="s">
        <v>13202</v>
      </c>
      <c r="B2788" s="2" t="s">
        <v>15</v>
      </c>
      <c r="C2788" s="3">
        <v>42074</v>
      </c>
      <c r="D2788" t="s">
        <v>193</v>
      </c>
      <c r="E2788" t="s">
        <v>2558</v>
      </c>
      <c r="F2788" t="s">
        <v>2559</v>
      </c>
      <c r="G2788" t="s">
        <v>13203</v>
      </c>
      <c r="H2788" s="2" t="s">
        <v>181</v>
      </c>
      <c r="I2788" s="2" t="s">
        <v>107</v>
      </c>
      <c r="J2788" s="1" t="s">
        <v>13204</v>
      </c>
      <c r="K2788" s="1">
        <f t="shared" si="194"/>
        <v>1</v>
      </c>
      <c r="L2788" s="1">
        <f t="shared" si="194"/>
        <v>0</v>
      </c>
      <c r="M2788" s="1">
        <f t="shared" si="194"/>
        <v>0</v>
      </c>
      <c r="N2788" s="1">
        <f t="shared" si="193"/>
        <v>0</v>
      </c>
      <c r="O2788" s="1">
        <f t="shared" si="195"/>
        <v>1</v>
      </c>
      <c r="P2788" s="1" t="s">
        <v>18346</v>
      </c>
      <c r="Q2788" s="1">
        <v>250</v>
      </c>
      <c r="R2788" s="1">
        <v>385</v>
      </c>
      <c r="S2788" s="9">
        <f t="shared" si="197"/>
        <v>250</v>
      </c>
      <c r="T2788" s="3">
        <v>44442</v>
      </c>
      <c r="U2788" s="8" t="s">
        <v>13205</v>
      </c>
      <c r="V2788" s="3">
        <v>44442</v>
      </c>
      <c r="W2788" s="8" t="s">
        <v>2886</v>
      </c>
      <c r="X2788" s="8">
        <v>2.5</v>
      </c>
      <c r="Y2788" s="10">
        <f t="shared" si="196"/>
        <v>625</v>
      </c>
      <c r="Z2788" s="10">
        <f>IFERROR(INDEX(EFs!B:B,MATCH(P2788,EFs!A:A,0))*Dataset!Y2788/1000,0)</f>
        <v>0.56774557562500005</v>
      </c>
      <c r="AA2788">
        <v>32.782944000000001</v>
      </c>
      <c r="AB2788">
        <v>-117.102519</v>
      </c>
      <c r="AC2788">
        <v>1</v>
      </c>
      <c r="AD2788" t="s">
        <v>18387</v>
      </c>
      <c r="AE2788">
        <v>5920</v>
      </c>
      <c r="AF2788" t="s">
        <v>19483</v>
      </c>
      <c r="AI2788" t="s">
        <v>18389</v>
      </c>
      <c r="AJ2788" t="s">
        <v>18390</v>
      </c>
      <c r="AK2788" t="s">
        <v>18391</v>
      </c>
      <c r="AL2788">
        <v>92120</v>
      </c>
      <c r="AM2788" t="s">
        <v>18392</v>
      </c>
      <c r="AN2788" t="s">
        <v>18393</v>
      </c>
    </row>
    <row r="2789" spans="1:40" ht="43.2" x14ac:dyDescent="0.3">
      <c r="A2789" t="s">
        <v>13206</v>
      </c>
      <c r="B2789" s="2" t="s">
        <v>15</v>
      </c>
      <c r="C2789" s="3">
        <v>42079</v>
      </c>
      <c r="D2789" t="s">
        <v>193</v>
      </c>
      <c r="E2789" t="s">
        <v>13207</v>
      </c>
      <c r="F2789" t="s">
        <v>13208</v>
      </c>
      <c r="G2789" t="s">
        <v>13209</v>
      </c>
      <c r="H2789" s="2" t="s">
        <v>781</v>
      </c>
      <c r="I2789" s="2" t="s">
        <v>782</v>
      </c>
      <c r="J2789" s="1" t="s">
        <v>13210</v>
      </c>
      <c r="K2789" s="1">
        <f t="shared" si="194"/>
        <v>1</v>
      </c>
      <c r="L2789" s="1">
        <f t="shared" si="194"/>
        <v>0</v>
      </c>
      <c r="M2789" s="1">
        <f t="shared" si="194"/>
        <v>0</v>
      </c>
      <c r="N2789" s="1">
        <f t="shared" si="193"/>
        <v>0</v>
      </c>
      <c r="O2789" s="1">
        <f t="shared" si="195"/>
        <v>1</v>
      </c>
      <c r="P2789" s="1" t="s">
        <v>18346</v>
      </c>
      <c r="Q2789" s="1">
        <v>275</v>
      </c>
      <c r="R2789" s="1">
        <v>422</v>
      </c>
      <c r="S2789" s="9">
        <f t="shared" si="197"/>
        <v>275</v>
      </c>
      <c r="T2789" s="3">
        <v>44532</v>
      </c>
      <c r="U2789" s="8" t="s">
        <v>11587</v>
      </c>
      <c r="V2789" s="3">
        <v>44532</v>
      </c>
      <c r="W2789" s="8" t="s">
        <v>2342</v>
      </c>
      <c r="X2789" s="8">
        <v>3.1</v>
      </c>
      <c r="Y2789" s="10">
        <f t="shared" si="196"/>
        <v>852.5</v>
      </c>
      <c r="Z2789" s="10">
        <f>IFERROR(INDEX(EFs!B:B,MATCH(P2789,EFs!A:A,0))*Dataset!Y2789/1000,0)</f>
        <v>0.77440496515250001</v>
      </c>
      <c r="AA2789">
        <v>32.898992999999997</v>
      </c>
      <c r="AB2789">
        <v>-117.17762999999999</v>
      </c>
      <c r="AC2789">
        <v>1</v>
      </c>
      <c r="AD2789" t="s">
        <v>18387</v>
      </c>
      <c r="AE2789">
        <v>9955</v>
      </c>
      <c r="AF2789" t="s">
        <v>19447</v>
      </c>
      <c r="AI2789" t="s">
        <v>18389</v>
      </c>
      <c r="AJ2789" t="s">
        <v>18390</v>
      </c>
      <c r="AK2789" t="s">
        <v>18391</v>
      </c>
      <c r="AL2789">
        <v>92121</v>
      </c>
      <c r="AM2789" t="s">
        <v>18392</v>
      </c>
      <c r="AN2789" t="s">
        <v>18393</v>
      </c>
    </row>
    <row r="2790" spans="1:40" ht="43.2" x14ac:dyDescent="0.3">
      <c r="A2790" t="s">
        <v>13211</v>
      </c>
      <c r="B2790" s="2" t="s">
        <v>15</v>
      </c>
      <c r="C2790" s="3">
        <v>42083</v>
      </c>
      <c r="D2790" t="s">
        <v>193</v>
      </c>
      <c r="E2790" t="s">
        <v>13212</v>
      </c>
      <c r="F2790" t="s">
        <v>1940</v>
      </c>
      <c r="G2790" t="s">
        <v>13213</v>
      </c>
      <c r="H2790" s="2" t="s">
        <v>1168</v>
      </c>
      <c r="I2790" s="2" t="s">
        <v>53</v>
      </c>
      <c r="J2790" s="1" t="s">
        <v>13214</v>
      </c>
      <c r="K2790" s="1">
        <f t="shared" si="194"/>
        <v>1</v>
      </c>
      <c r="L2790" s="1">
        <f t="shared" si="194"/>
        <v>0</v>
      </c>
      <c r="M2790" s="1">
        <f t="shared" si="194"/>
        <v>0</v>
      </c>
      <c r="N2790" s="1">
        <f t="shared" si="193"/>
        <v>0</v>
      </c>
      <c r="O2790" s="1">
        <f t="shared" si="195"/>
        <v>1</v>
      </c>
      <c r="P2790" s="1" t="s">
        <v>18346</v>
      </c>
      <c r="Q2790" s="1">
        <v>50</v>
      </c>
      <c r="R2790" s="1">
        <v>85</v>
      </c>
      <c r="S2790" s="9">
        <f t="shared" si="197"/>
        <v>50</v>
      </c>
      <c r="T2790" s="3">
        <v>44669</v>
      </c>
      <c r="U2790" s="8" t="s">
        <v>3608</v>
      </c>
      <c r="V2790" s="3">
        <v>44669</v>
      </c>
      <c r="W2790" s="8" t="s">
        <v>2244</v>
      </c>
      <c r="X2790" s="8">
        <v>4</v>
      </c>
      <c r="Y2790" s="10">
        <f t="shared" si="196"/>
        <v>200</v>
      </c>
      <c r="Z2790" s="10">
        <f>IFERROR(INDEX(EFs!B:B,MATCH(P2790,EFs!A:A,0))*Dataset!Y2790/1000,0)</f>
        <v>0.18167858420000002</v>
      </c>
      <c r="AA2790">
        <v>33.343049999999998</v>
      </c>
      <c r="AB2790">
        <v>-116.991806</v>
      </c>
      <c r="AC2790">
        <v>1</v>
      </c>
      <c r="AD2790" t="s">
        <v>18387</v>
      </c>
      <c r="AE2790">
        <v>15636</v>
      </c>
      <c r="AF2790" t="s">
        <v>19484</v>
      </c>
      <c r="AI2790" t="s">
        <v>18565</v>
      </c>
      <c r="AJ2790" t="s">
        <v>18390</v>
      </c>
      <c r="AK2790" t="s">
        <v>18391</v>
      </c>
      <c r="AL2790">
        <v>92061</v>
      </c>
      <c r="AM2790" t="s">
        <v>18392</v>
      </c>
      <c r="AN2790" t="s">
        <v>18393</v>
      </c>
    </row>
    <row r="2791" spans="1:40" ht="43.2" x14ac:dyDescent="0.3">
      <c r="A2791" t="s">
        <v>13215</v>
      </c>
      <c r="B2791" s="2" t="s">
        <v>15</v>
      </c>
      <c r="C2791" s="3">
        <v>42083</v>
      </c>
      <c r="D2791" t="s">
        <v>193</v>
      </c>
      <c r="E2791" t="s">
        <v>13216</v>
      </c>
      <c r="F2791" t="s">
        <v>13217</v>
      </c>
      <c r="G2791" t="s">
        <v>13218</v>
      </c>
      <c r="H2791" s="2" t="s">
        <v>147</v>
      </c>
      <c r="I2791" s="2" t="s">
        <v>53</v>
      </c>
      <c r="J2791" s="1" t="s">
        <v>13219</v>
      </c>
      <c r="K2791" s="1">
        <f t="shared" si="194"/>
        <v>1</v>
      </c>
      <c r="L2791" s="1">
        <f t="shared" si="194"/>
        <v>0</v>
      </c>
      <c r="M2791" s="1">
        <f t="shared" si="194"/>
        <v>0</v>
      </c>
      <c r="N2791" s="1">
        <f t="shared" si="193"/>
        <v>0</v>
      </c>
      <c r="O2791" s="1">
        <f t="shared" si="195"/>
        <v>1</v>
      </c>
      <c r="P2791" s="1" t="s">
        <v>18346</v>
      </c>
      <c r="Q2791" s="1">
        <v>200</v>
      </c>
      <c r="R2791" s="1">
        <v>389</v>
      </c>
      <c r="S2791" s="9">
        <f t="shared" si="197"/>
        <v>200</v>
      </c>
      <c r="T2791" s="3">
        <v>44356</v>
      </c>
      <c r="U2791" s="8" t="s">
        <v>13220</v>
      </c>
      <c r="V2791" s="3">
        <v>44356</v>
      </c>
      <c r="W2791" s="8" t="s">
        <v>13221</v>
      </c>
      <c r="X2791" s="8">
        <v>7.5</v>
      </c>
      <c r="Y2791" s="10">
        <f t="shared" si="196"/>
        <v>1500</v>
      </c>
      <c r="Z2791" s="10">
        <f>IFERROR(INDEX(EFs!B:B,MATCH(P2791,EFs!A:A,0))*Dataset!Y2791/1000,0)</f>
        <v>1.3625893814999999</v>
      </c>
      <c r="AA2791">
        <v>33.190840999999999</v>
      </c>
      <c r="AB2791">
        <v>-117.25835600000001</v>
      </c>
      <c r="AC2791">
        <v>1</v>
      </c>
      <c r="AD2791" t="s">
        <v>18387</v>
      </c>
      <c r="AE2791">
        <v>435</v>
      </c>
      <c r="AF2791" t="s">
        <v>19485</v>
      </c>
      <c r="AI2791" t="s">
        <v>18416</v>
      </c>
      <c r="AJ2791" t="s">
        <v>18390</v>
      </c>
      <c r="AK2791" t="s">
        <v>18391</v>
      </c>
      <c r="AL2791">
        <v>92081</v>
      </c>
      <c r="AM2791" t="s">
        <v>18392</v>
      </c>
      <c r="AN2791" t="s">
        <v>18393</v>
      </c>
    </row>
    <row r="2792" spans="1:40" ht="43.2" x14ac:dyDescent="0.3">
      <c r="A2792" t="s">
        <v>13222</v>
      </c>
      <c r="B2792" s="2" t="s">
        <v>15</v>
      </c>
      <c r="C2792" s="3">
        <v>42093</v>
      </c>
      <c r="D2792" t="s">
        <v>193</v>
      </c>
      <c r="E2792" t="s">
        <v>13096</v>
      </c>
      <c r="F2792" t="s">
        <v>1940</v>
      </c>
      <c r="G2792" t="s">
        <v>13223</v>
      </c>
      <c r="H2792" s="2" t="s">
        <v>163</v>
      </c>
      <c r="I2792" s="2" t="s">
        <v>164</v>
      </c>
      <c r="J2792" s="1" t="s">
        <v>13224</v>
      </c>
      <c r="K2792" s="1">
        <f t="shared" si="194"/>
        <v>1</v>
      </c>
      <c r="L2792" s="1">
        <f t="shared" si="194"/>
        <v>0</v>
      </c>
      <c r="M2792" s="1">
        <f t="shared" si="194"/>
        <v>0</v>
      </c>
      <c r="N2792" s="1">
        <f t="shared" si="193"/>
        <v>0</v>
      </c>
      <c r="O2792" s="1">
        <f t="shared" si="195"/>
        <v>1</v>
      </c>
      <c r="P2792" s="1" t="s">
        <v>18346</v>
      </c>
      <c r="Q2792" s="1">
        <v>50</v>
      </c>
      <c r="R2792" s="1">
        <v>85</v>
      </c>
      <c r="S2792" s="9">
        <f t="shared" si="197"/>
        <v>50</v>
      </c>
      <c r="T2792" s="3">
        <v>44321</v>
      </c>
      <c r="U2792" s="8" t="s">
        <v>1158</v>
      </c>
      <c r="V2792" s="3">
        <v>44321</v>
      </c>
      <c r="W2792" s="8" t="s">
        <v>13225</v>
      </c>
      <c r="X2792" s="8">
        <v>3.2</v>
      </c>
      <c r="Y2792" s="10">
        <f t="shared" si="196"/>
        <v>160</v>
      </c>
      <c r="Z2792" s="10">
        <f>IFERROR(INDEX(EFs!B:B,MATCH(P2792,EFs!A:A,0))*Dataset!Y2792/1000,0)</f>
        <v>0.14534286736000002</v>
      </c>
      <c r="AA2792">
        <v>33.387723000000001</v>
      </c>
      <c r="AB2792">
        <v>-117.44475799999999</v>
      </c>
      <c r="AC2792">
        <v>0.5</v>
      </c>
      <c r="AD2792" t="s">
        <v>18422</v>
      </c>
      <c r="AI2792" t="s">
        <v>18423</v>
      </c>
      <c r="AJ2792" t="s">
        <v>18390</v>
      </c>
      <c r="AK2792" t="s">
        <v>18391</v>
      </c>
      <c r="AL2792">
        <v>92055</v>
      </c>
      <c r="AM2792" t="s">
        <v>18392</v>
      </c>
      <c r="AN2792" t="s">
        <v>18397</v>
      </c>
    </row>
    <row r="2793" spans="1:40" ht="72" x14ac:dyDescent="0.3">
      <c r="A2793" t="s">
        <v>13226</v>
      </c>
      <c r="B2793" s="2" t="s">
        <v>15</v>
      </c>
      <c r="C2793" s="3">
        <v>42103</v>
      </c>
      <c r="D2793" t="s">
        <v>193</v>
      </c>
      <c r="E2793" t="s">
        <v>2643</v>
      </c>
      <c r="F2793" t="s">
        <v>2018</v>
      </c>
      <c r="G2793" t="s">
        <v>2644</v>
      </c>
      <c r="H2793" s="2" t="s">
        <v>91</v>
      </c>
      <c r="I2793" s="2" t="s">
        <v>92</v>
      </c>
      <c r="J2793" s="1" t="s">
        <v>13227</v>
      </c>
      <c r="K2793" s="1">
        <f t="shared" si="194"/>
        <v>1</v>
      </c>
      <c r="L2793" s="1">
        <f t="shared" si="194"/>
        <v>0</v>
      </c>
      <c r="M2793" s="1">
        <f t="shared" si="194"/>
        <v>0</v>
      </c>
      <c r="N2793" s="1">
        <f t="shared" si="193"/>
        <v>0</v>
      </c>
      <c r="O2793" s="1">
        <f t="shared" si="195"/>
        <v>1</v>
      </c>
      <c r="P2793" s="1" t="s">
        <v>18346</v>
      </c>
      <c r="Q2793" s="1" t="s">
        <v>18355</v>
      </c>
      <c r="R2793" s="1">
        <v>175</v>
      </c>
      <c r="S2793" s="9">
        <f t="shared" si="197"/>
        <v>130.4975</v>
      </c>
      <c r="T2793" s="3">
        <v>44371</v>
      </c>
      <c r="U2793" s="8" t="s">
        <v>13228</v>
      </c>
      <c r="V2793" s="3">
        <v>44735</v>
      </c>
      <c r="W2793" s="8" t="s">
        <v>13229</v>
      </c>
      <c r="X2793" s="8">
        <v>1.1000000000000001</v>
      </c>
      <c r="Y2793" s="10">
        <f t="shared" si="196"/>
        <v>143.54725000000002</v>
      </c>
      <c r="Z2793" s="10">
        <f>IFERROR(INDEX(EFs!B:B,MATCH(P2793,EFs!A:A,0))*Dataset!Y2793/1000,0)</f>
        <v>0.13039730572901725</v>
      </c>
      <c r="AA2793">
        <v>32.699235000000002</v>
      </c>
      <c r="AB2793">
        <v>-117.209642</v>
      </c>
      <c r="AC2793">
        <v>1</v>
      </c>
      <c r="AD2793" t="s">
        <v>18422</v>
      </c>
      <c r="AI2793" t="s">
        <v>18458</v>
      </c>
      <c r="AJ2793" t="s">
        <v>18390</v>
      </c>
      <c r="AK2793" t="s">
        <v>18391</v>
      </c>
      <c r="AL2793">
        <v>92118</v>
      </c>
      <c r="AM2793" t="s">
        <v>18392</v>
      </c>
      <c r="AN2793" t="s">
        <v>18397</v>
      </c>
    </row>
    <row r="2794" spans="1:40" ht="57.6" x14ac:dyDescent="0.3">
      <c r="A2794" t="s">
        <v>13230</v>
      </c>
      <c r="B2794" s="2" t="s">
        <v>15</v>
      </c>
      <c r="C2794" s="3">
        <v>42109</v>
      </c>
      <c r="D2794" t="s">
        <v>193</v>
      </c>
      <c r="E2794" t="s">
        <v>13231</v>
      </c>
      <c r="F2794" t="s">
        <v>13232</v>
      </c>
      <c r="G2794" t="s">
        <v>13233</v>
      </c>
      <c r="H2794" s="2" t="s">
        <v>403</v>
      </c>
      <c r="I2794" s="2" t="s">
        <v>155</v>
      </c>
      <c r="J2794" s="1" t="s">
        <v>13234</v>
      </c>
      <c r="K2794" s="1">
        <f t="shared" si="194"/>
        <v>0</v>
      </c>
      <c r="L2794" s="1">
        <f t="shared" si="194"/>
        <v>0</v>
      </c>
      <c r="M2794" s="1">
        <f t="shared" si="194"/>
        <v>0</v>
      </c>
      <c r="N2794" s="1">
        <f t="shared" si="193"/>
        <v>1</v>
      </c>
      <c r="O2794" s="1">
        <f t="shared" si="195"/>
        <v>1</v>
      </c>
      <c r="P2794" s="1" t="s">
        <v>18347</v>
      </c>
      <c r="Q2794" s="1">
        <v>60</v>
      </c>
      <c r="R2794" s="1">
        <v>97.7</v>
      </c>
      <c r="S2794" s="9">
        <f t="shared" si="197"/>
        <v>60</v>
      </c>
      <c r="T2794" s="3">
        <v>44561</v>
      </c>
      <c r="U2794" s="8"/>
      <c r="V2794" s="3">
        <v>44666</v>
      </c>
      <c r="W2794" s="8" t="s">
        <v>13235</v>
      </c>
      <c r="X2794" s="8"/>
      <c r="Y2794" s="10">
        <f t="shared" si="196"/>
        <v>0</v>
      </c>
      <c r="Z2794" s="10">
        <f>IFERROR(INDEX(EFs!B:B,MATCH(P2794,EFs!A:A,0))*Dataset!Y2794/1000,0)</f>
        <v>0</v>
      </c>
      <c r="AA2794">
        <v>33.266834000000003</v>
      </c>
      <c r="AB2794">
        <v>-116.322619</v>
      </c>
      <c r="AC2794">
        <v>1</v>
      </c>
      <c r="AD2794" t="s">
        <v>18387</v>
      </c>
      <c r="AE2794">
        <v>2091</v>
      </c>
      <c r="AF2794" t="s">
        <v>19486</v>
      </c>
      <c r="AI2794" t="s">
        <v>18468</v>
      </c>
      <c r="AJ2794" t="s">
        <v>18390</v>
      </c>
      <c r="AK2794" t="s">
        <v>18391</v>
      </c>
      <c r="AL2794">
        <v>92004</v>
      </c>
      <c r="AM2794" t="s">
        <v>18392</v>
      </c>
      <c r="AN2794" t="s">
        <v>18393</v>
      </c>
    </row>
    <row r="2795" spans="1:40" ht="43.2" x14ac:dyDescent="0.3">
      <c r="A2795" t="s">
        <v>13236</v>
      </c>
      <c r="B2795" s="2" t="s">
        <v>15</v>
      </c>
      <c r="C2795" s="3">
        <v>42109</v>
      </c>
      <c r="D2795" t="s">
        <v>193</v>
      </c>
      <c r="E2795" t="s">
        <v>3322</v>
      </c>
      <c r="F2795" t="s">
        <v>2100</v>
      </c>
      <c r="G2795" t="s">
        <v>2101</v>
      </c>
      <c r="H2795" s="2" t="s">
        <v>19</v>
      </c>
      <c r="I2795" s="2" t="s">
        <v>20</v>
      </c>
      <c r="J2795" s="1" t="s">
        <v>13237</v>
      </c>
      <c r="K2795" s="1">
        <f t="shared" si="194"/>
        <v>1</v>
      </c>
      <c r="L2795" s="1">
        <f t="shared" si="194"/>
        <v>0</v>
      </c>
      <c r="M2795" s="1">
        <f t="shared" si="194"/>
        <v>0</v>
      </c>
      <c r="N2795" s="1">
        <f t="shared" si="193"/>
        <v>0</v>
      </c>
      <c r="O2795" s="1">
        <f t="shared" si="195"/>
        <v>1</v>
      </c>
      <c r="P2795" s="1" t="s">
        <v>18346</v>
      </c>
      <c r="Q2795" s="1">
        <v>50</v>
      </c>
      <c r="R2795" s="1">
        <v>80</v>
      </c>
      <c r="S2795" s="9">
        <f t="shared" si="197"/>
        <v>50</v>
      </c>
      <c r="T2795" s="3">
        <v>44386</v>
      </c>
      <c r="U2795" s="8" t="s">
        <v>11887</v>
      </c>
      <c r="V2795" s="3">
        <v>44679</v>
      </c>
      <c r="W2795" s="8" t="s">
        <v>5679</v>
      </c>
      <c r="X2795" s="8">
        <v>10.3</v>
      </c>
      <c r="Y2795" s="10">
        <f t="shared" si="196"/>
        <v>515</v>
      </c>
      <c r="Z2795" s="10">
        <f>IFERROR(INDEX(EFs!B:B,MATCH(P2795,EFs!A:A,0))*Dataset!Y2795/1000,0)</f>
        <v>0.46782235431499997</v>
      </c>
      <c r="AA2795">
        <v>32.729312999999998</v>
      </c>
      <c r="AB2795">
        <v>-117.190921</v>
      </c>
      <c r="AC2795">
        <v>1</v>
      </c>
      <c r="AD2795" t="s">
        <v>18394</v>
      </c>
      <c r="AE2795">
        <v>3225</v>
      </c>
      <c r="AF2795" t="s">
        <v>18598</v>
      </c>
      <c r="AI2795" t="s">
        <v>18389</v>
      </c>
      <c r="AJ2795" t="s">
        <v>18390</v>
      </c>
      <c r="AK2795" t="s">
        <v>18391</v>
      </c>
      <c r="AL2795">
        <v>92101</v>
      </c>
      <c r="AM2795" t="s">
        <v>18392</v>
      </c>
      <c r="AN2795" t="s">
        <v>18397</v>
      </c>
    </row>
    <row r="2796" spans="1:40" ht="43.2" x14ac:dyDescent="0.3">
      <c r="A2796" t="s">
        <v>13238</v>
      </c>
      <c r="B2796" s="2" t="s">
        <v>15</v>
      </c>
      <c r="C2796" s="3">
        <v>42109</v>
      </c>
      <c r="D2796" t="s">
        <v>193</v>
      </c>
      <c r="E2796" t="s">
        <v>13239</v>
      </c>
      <c r="F2796" t="s">
        <v>161</v>
      </c>
      <c r="G2796" t="s">
        <v>13240</v>
      </c>
      <c r="H2796" s="2" t="s">
        <v>163</v>
      </c>
      <c r="I2796" s="2" t="s">
        <v>164</v>
      </c>
      <c r="J2796" s="1" t="s">
        <v>13241</v>
      </c>
      <c r="K2796" s="1">
        <f t="shared" si="194"/>
        <v>1</v>
      </c>
      <c r="L2796" s="1">
        <f t="shared" si="194"/>
        <v>0</v>
      </c>
      <c r="M2796" s="1">
        <f t="shared" si="194"/>
        <v>0</v>
      </c>
      <c r="N2796" s="1">
        <f t="shared" si="193"/>
        <v>0</v>
      </c>
      <c r="O2796" s="1">
        <f t="shared" si="195"/>
        <v>1</v>
      </c>
      <c r="P2796" s="1" t="s">
        <v>18346</v>
      </c>
      <c r="Q2796" s="1">
        <v>100</v>
      </c>
      <c r="R2796" s="1">
        <v>158</v>
      </c>
      <c r="S2796" s="9">
        <f t="shared" si="197"/>
        <v>100</v>
      </c>
      <c r="T2796" s="8"/>
      <c r="U2796" s="8"/>
      <c r="V2796" s="8"/>
      <c r="W2796" s="8"/>
      <c r="X2796" s="8"/>
      <c r="Y2796" s="10">
        <f t="shared" si="196"/>
        <v>0</v>
      </c>
      <c r="Z2796" s="10">
        <f>IFERROR(INDEX(EFs!B:B,MATCH(P2796,EFs!A:A,0))*Dataset!Y2796/1000,0)</f>
        <v>0</v>
      </c>
      <c r="AA2796">
        <v>33.387723000000001</v>
      </c>
      <c r="AB2796">
        <v>-117.44475799999999</v>
      </c>
      <c r="AC2796">
        <v>0.5</v>
      </c>
      <c r="AD2796" t="s">
        <v>18422</v>
      </c>
      <c r="AI2796" t="s">
        <v>18423</v>
      </c>
      <c r="AJ2796" t="s">
        <v>18390</v>
      </c>
      <c r="AK2796" t="s">
        <v>18391</v>
      </c>
      <c r="AL2796">
        <v>92055</v>
      </c>
      <c r="AM2796" t="s">
        <v>18392</v>
      </c>
      <c r="AN2796" t="s">
        <v>18397</v>
      </c>
    </row>
    <row r="2797" spans="1:40" ht="43.2" x14ac:dyDescent="0.3">
      <c r="A2797" t="s">
        <v>13242</v>
      </c>
      <c r="B2797" s="2" t="s">
        <v>15</v>
      </c>
      <c r="C2797" s="3">
        <v>42114</v>
      </c>
      <c r="D2797" t="s">
        <v>193</v>
      </c>
      <c r="E2797" t="s">
        <v>13243</v>
      </c>
      <c r="F2797" t="s">
        <v>13244</v>
      </c>
      <c r="G2797" t="s">
        <v>13245</v>
      </c>
      <c r="H2797" s="2" t="s">
        <v>1961</v>
      </c>
      <c r="I2797" s="2" t="s">
        <v>328</v>
      </c>
      <c r="J2797" s="1" t="s">
        <v>13246</v>
      </c>
      <c r="K2797" s="1">
        <f t="shared" si="194"/>
        <v>1</v>
      </c>
      <c r="L2797" s="1">
        <f t="shared" si="194"/>
        <v>0</v>
      </c>
      <c r="M2797" s="1">
        <f t="shared" si="194"/>
        <v>0</v>
      </c>
      <c r="N2797" s="1">
        <f t="shared" si="193"/>
        <v>0</v>
      </c>
      <c r="O2797" s="1">
        <f t="shared" si="195"/>
        <v>1</v>
      </c>
      <c r="P2797" s="1" t="s">
        <v>18346</v>
      </c>
      <c r="Q2797" s="1">
        <v>100</v>
      </c>
      <c r="R2797" s="1">
        <v>158</v>
      </c>
      <c r="S2797" s="9">
        <f t="shared" si="197"/>
        <v>100</v>
      </c>
      <c r="T2797" s="3">
        <v>44669</v>
      </c>
      <c r="U2797" s="8" t="s">
        <v>13247</v>
      </c>
      <c r="V2797" s="3">
        <v>44669</v>
      </c>
      <c r="W2797" s="8" t="s">
        <v>8527</v>
      </c>
      <c r="X2797" s="8">
        <v>3.4</v>
      </c>
      <c r="Y2797" s="10">
        <f t="shared" si="196"/>
        <v>340</v>
      </c>
      <c r="Z2797" s="10">
        <f>IFERROR(INDEX(EFs!B:B,MATCH(P2797,EFs!A:A,0))*Dataset!Y2797/1000,0)</f>
        <v>0.30885359313999999</v>
      </c>
      <c r="AA2797">
        <v>32.676346000000002</v>
      </c>
      <c r="AB2797">
        <v>-116.508495</v>
      </c>
      <c r="AC2797">
        <v>1</v>
      </c>
      <c r="AD2797" t="s">
        <v>18387</v>
      </c>
      <c r="AE2797">
        <v>2330</v>
      </c>
      <c r="AF2797" t="s">
        <v>19487</v>
      </c>
      <c r="AI2797" t="s">
        <v>18643</v>
      </c>
      <c r="AJ2797" t="s">
        <v>18390</v>
      </c>
      <c r="AK2797" t="s">
        <v>18391</v>
      </c>
      <c r="AL2797">
        <v>91906</v>
      </c>
      <c r="AM2797" t="s">
        <v>18392</v>
      </c>
      <c r="AN2797" t="s">
        <v>18393</v>
      </c>
    </row>
    <row r="2798" spans="1:40" ht="57.6" x14ac:dyDescent="0.3">
      <c r="A2798" t="s">
        <v>13248</v>
      </c>
      <c r="B2798" s="2" t="s">
        <v>15</v>
      </c>
      <c r="C2798" s="3">
        <v>42115</v>
      </c>
      <c r="D2798" t="s">
        <v>193</v>
      </c>
      <c r="E2798" t="s">
        <v>13231</v>
      </c>
      <c r="F2798" t="s">
        <v>13232</v>
      </c>
      <c r="G2798" t="s">
        <v>13233</v>
      </c>
      <c r="H2798" s="2" t="s">
        <v>403</v>
      </c>
      <c r="I2798" s="2" t="s">
        <v>155</v>
      </c>
      <c r="J2798" s="1" t="s">
        <v>13249</v>
      </c>
      <c r="K2798" s="1">
        <f t="shared" si="194"/>
        <v>0</v>
      </c>
      <c r="L2798" s="1">
        <f t="shared" si="194"/>
        <v>0</v>
      </c>
      <c r="M2798" s="1">
        <f t="shared" si="194"/>
        <v>0</v>
      </c>
      <c r="N2798" s="1">
        <f t="shared" si="193"/>
        <v>1</v>
      </c>
      <c r="O2798" s="1">
        <f t="shared" si="195"/>
        <v>1</v>
      </c>
      <c r="P2798" s="1" t="s">
        <v>18347</v>
      </c>
      <c r="Q2798" s="1">
        <v>60</v>
      </c>
      <c r="R2798" s="1">
        <v>97.7</v>
      </c>
      <c r="S2798" s="9">
        <f t="shared" si="197"/>
        <v>60</v>
      </c>
      <c r="T2798" s="3">
        <v>44561</v>
      </c>
      <c r="U2798" s="8"/>
      <c r="V2798" s="3">
        <v>44666</v>
      </c>
      <c r="W2798" s="8" t="s">
        <v>8464</v>
      </c>
      <c r="X2798" s="8"/>
      <c r="Y2798" s="10">
        <f t="shared" si="196"/>
        <v>0</v>
      </c>
      <c r="Z2798" s="10">
        <f>IFERROR(INDEX(EFs!B:B,MATCH(P2798,EFs!A:A,0))*Dataset!Y2798/1000,0)</f>
        <v>0</v>
      </c>
      <c r="AA2798">
        <v>33.266834000000003</v>
      </c>
      <c r="AB2798">
        <v>-116.322619</v>
      </c>
      <c r="AC2798">
        <v>1</v>
      </c>
      <c r="AD2798" t="s">
        <v>18387</v>
      </c>
      <c r="AE2798">
        <v>2091</v>
      </c>
      <c r="AF2798" t="s">
        <v>19486</v>
      </c>
      <c r="AI2798" t="s">
        <v>18468</v>
      </c>
      <c r="AJ2798" t="s">
        <v>18390</v>
      </c>
      <c r="AK2798" t="s">
        <v>18391</v>
      </c>
      <c r="AL2798">
        <v>92004</v>
      </c>
      <c r="AM2798" t="s">
        <v>18392</v>
      </c>
      <c r="AN2798" t="s">
        <v>18393</v>
      </c>
    </row>
    <row r="2799" spans="1:40" ht="28.8" x14ac:dyDescent="0.3">
      <c r="A2799" t="s">
        <v>13250</v>
      </c>
      <c r="B2799" s="2" t="s">
        <v>15</v>
      </c>
      <c r="C2799" s="3">
        <v>42115</v>
      </c>
      <c r="D2799" t="s">
        <v>25</v>
      </c>
      <c r="E2799" t="s">
        <v>13251</v>
      </c>
      <c r="F2799" t="s">
        <v>13252</v>
      </c>
      <c r="G2799" t="s">
        <v>13253</v>
      </c>
      <c r="H2799" s="2" t="s">
        <v>19</v>
      </c>
      <c r="I2799" s="2" t="s">
        <v>20</v>
      </c>
      <c r="J2799" s="1" t="s">
        <v>13254</v>
      </c>
      <c r="K2799" s="1">
        <f t="shared" si="194"/>
        <v>1</v>
      </c>
      <c r="L2799" s="1">
        <f t="shared" si="194"/>
        <v>0</v>
      </c>
      <c r="M2799" s="1">
        <f t="shared" si="194"/>
        <v>0</v>
      </c>
      <c r="N2799" s="1">
        <f t="shared" si="193"/>
        <v>0</v>
      </c>
      <c r="O2799" s="1">
        <f t="shared" si="195"/>
        <v>1</v>
      </c>
      <c r="P2799" s="1" t="s">
        <v>18346</v>
      </c>
      <c r="Q2799" s="1" t="s">
        <v>18355</v>
      </c>
      <c r="R2799" s="1">
        <v>390</v>
      </c>
      <c r="S2799" s="9">
        <f t="shared" si="197"/>
        <v>290.82300000000004</v>
      </c>
      <c r="T2799" s="3">
        <v>44455</v>
      </c>
      <c r="U2799" s="8" t="s">
        <v>5851</v>
      </c>
      <c r="V2799" s="3">
        <v>44712</v>
      </c>
      <c r="W2799" s="8" t="s">
        <v>2893</v>
      </c>
      <c r="X2799" s="8">
        <v>11.8</v>
      </c>
      <c r="Y2799" s="10">
        <f t="shared" si="196"/>
        <v>3431.7114000000006</v>
      </c>
      <c r="Z2799" s="10">
        <f>IFERROR(INDEX(EFs!B:B,MATCH(P2799,EFs!A:A,0))*Dataset!Y2799/1000,0)</f>
        <v>3.1173423426750002</v>
      </c>
      <c r="AA2799">
        <v>32.722380999999999</v>
      </c>
      <c r="AB2799">
        <v>-117.165177</v>
      </c>
      <c r="AC2799">
        <v>1</v>
      </c>
      <c r="AD2799" t="s">
        <v>18387</v>
      </c>
      <c r="AE2799">
        <v>1646</v>
      </c>
      <c r="AF2799" t="s">
        <v>18661</v>
      </c>
      <c r="AI2799" t="s">
        <v>18389</v>
      </c>
      <c r="AJ2799" t="s">
        <v>18390</v>
      </c>
      <c r="AK2799" t="s">
        <v>18391</v>
      </c>
      <c r="AL2799">
        <v>92101</v>
      </c>
      <c r="AM2799" t="s">
        <v>18392</v>
      </c>
      <c r="AN2799" t="s">
        <v>18393</v>
      </c>
    </row>
    <row r="2800" spans="1:40" ht="43.2" x14ac:dyDescent="0.3">
      <c r="A2800" t="s">
        <v>13255</v>
      </c>
      <c r="B2800" s="2" t="s">
        <v>15</v>
      </c>
      <c r="C2800" s="3">
        <v>42117</v>
      </c>
      <c r="D2800" t="s">
        <v>193</v>
      </c>
      <c r="E2800" t="s">
        <v>13231</v>
      </c>
      <c r="F2800" t="s">
        <v>13232</v>
      </c>
      <c r="G2800" t="s">
        <v>13233</v>
      </c>
      <c r="H2800" s="2" t="s">
        <v>403</v>
      </c>
      <c r="I2800" s="2" t="s">
        <v>155</v>
      </c>
      <c r="J2800" s="1" t="s">
        <v>13256</v>
      </c>
      <c r="K2800" s="1">
        <f t="shared" si="194"/>
        <v>0</v>
      </c>
      <c r="L2800" s="1">
        <f t="shared" si="194"/>
        <v>0</v>
      </c>
      <c r="M2800" s="1">
        <f t="shared" si="194"/>
        <v>0</v>
      </c>
      <c r="N2800" s="1">
        <f t="shared" si="193"/>
        <v>1</v>
      </c>
      <c r="O2800" s="1">
        <f t="shared" si="195"/>
        <v>1</v>
      </c>
      <c r="P2800" s="1" t="s">
        <v>18347</v>
      </c>
      <c r="Q2800" s="1">
        <v>60</v>
      </c>
      <c r="R2800" s="1">
        <v>97.7</v>
      </c>
      <c r="S2800" s="9">
        <f t="shared" si="197"/>
        <v>60</v>
      </c>
      <c r="T2800" s="3">
        <v>44561</v>
      </c>
      <c r="U2800" s="8"/>
      <c r="V2800" s="3">
        <v>44666</v>
      </c>
      <c r="W2800" s="8" t="s">
        <v>8996</v>
      </c>
      <c r="X2800" s="8"/>
      <c r="Y2800" s="10">
        <f t="shared" si="196"/>
        <v>0</v>
      </c>
      <c r="Z2800" s="10">
        <f>IFERROR(INDEX(EFs!B:B,MATCH(P2800,EFs!A:A,0))*Dataset!Y2800/1000,0)</f>
        <v>0</v>
      </c>
      <c r="AA2800">
        <v>33.266834000000003</v>
      </c>
      <c r="AB2800">
        <v>-116.322619</v>
      </c>
      <c r="AC2800">
        <v>1</v>
      </c>
      <c r="AD2800" t="s">
        <v>18387</v>
      </c>
      <c r="AE2800">
        <v>2091</v>
      </c>
      <c r="AF2800" t="s">
        <v>19486</v>
      </c>
      <c r="AI2800" t="s">
        <v>18468</v>
      </c>
      <c r="AJ2800" t="s">
        <v>18390</v>
      </c>
      <c r="AK2800" t="s">
        <v>18391</v>
      </c>
      <c r="AL2800">
        <v>92004</v>
      </c>
      <c r="AM2800" t="s">
        <v>18392</v>
      </c>
      <c r="AN2800" t="s">
        <v>18393</v>
      </c>
    </row>
    <row r="2801" spans="1:40" ht="43.2" x14ac:dyDescent="0.3">
      <c r="A2801" t="s">
        <v>13257</v>
      </c>
      <c r="B2801" s="2" t="s">
        <v>15</v>
      </c>
      <c r="C2801" s="3">
        <v>42117</v>
      </c>
      <c r="D2801" t="s">
        <v>193</v>
      </c>
      <c r="E2801" t="s">
        <v>8471</v>
      </c>
      <c r="F2801" t="s">
        <v>11966</v>
      </c>
      <c r="G2801" t="s">
        <v>13157</v>
      </c>
      <c r="H2801" s="2" t="s">
        <v>949</v>
      </c>
      <c r="I2801" s="2" t="s">
        <v>75</v>
      </c>
      <c r="J2801" s="1" t="s">
        <v>13258</v>
      </c>
      <c r="K2801" s="1">
        <f t="shared" si="194"/>
        <v>1</v>
      </c>
      <c r="L2801" s="1">
        <f t="shared" si="194"/>
        <v>0</v>
      </c>
      <c r="M2801" s="1">
        <f t="shared" si="194"/>
        <v>0</v>
      </c>
      <c r="N2801" s="1">
        <f t="shared" si="193"/>
        <v>0</v>
      </c>
      <c r="O2801" s="1">
        <f t="shared" si="195"/>
        <v>1</v>
      </c>
      <c r="P2801" s="1" t="s">
        <v>18346</v>
      </c>
      <c r="Q2801" s="1" t="s">
        <v>18355</v>
      </c>
      <c r="R2801" s="1">
        <v>700</v>
      </c>
      <c r="S2801" s="9">
        <f t="shared" si="197"/>
        <v>521.99</v>
      </c>
      <c r="T2801" s="8"/>
      <c r="U2801" s="8"/>
      <c r="V2801" s="8"/>
      <c r="W2801" s="8"/>
      <c r="X2801" s="8"/>
      <c r="Y2801" s="10">
        <f t="shared" si="196"/>
        <v>0</v>
      </c>
      <c r="Z2801" s="10">
        <f>IFERROR(INDEX(EFs!B:B,MATCH(P2801,EFs!A:A,0))*Dataset!Y2801/1000,0)</f>
        <v>0</v>
      </c>
      <c r="AA2801">
        <v>32.609248000000001</v>
      </c>
      <c r="AB2801">
        <v>-117.076409</v>
      </c>
      <c r="AC2801">
        <v>0.8</v>
      </c>
      <c r="AD2801" t="s">
        <v>18652</v>
      </c>
      <c r="AF2801" t="s">
        <v>18544</v>
      </c>
      <c r="AI2801" t="s">
        <v>18406</v>
      </c>
      <c r="AJ2801" t="s">
        <v>18390</v>
      </c>
      <c r="AK2801" t="s">
        <v>18391</v>
      </c>
      <c r="AL2801">
        <v>91911</v>
      </c>
      <c r="AM2801" t="s">
        <v>18392</v>
      </c>
      <c r="AN2801" t="s">
        <v>18397</v>
      </c>
    </row>
    <row r="2802" spans="1:40" ht="57.6" x14ac:dyDescent="0.3">
      <c r="A2802" t="s">
        <v>13259</v>
      </c>
      <c r="B2802" s="2" t="s">
        <v>15</v>
      </c>
      <c r="C2802" s="3">
        <v>42118</v>
      </c>
      <c r="D2802" t="s">
        <v>193</v>
      </c>
      <c r="E2802" t="s">
        <v>13231</v>
      </c>
      <c r="F2802" t="s">
        <v>13232</v>
      </c>
      <c r="G2802" t="s">
        <v>13233</v>
      </c>
      <c r="H2802" s="2" t="s">
        <v>403</v>
      </c>
      <c r="I2802" s="2" t="s">
        <v>155</v>
      </c>
      <c r="J2802" s="1" t="s">
        <v>13260</v>
      </c>
      <c r="K2802" s="1">
        <f t="shared" si="194"/>
        <v>0</v>
      </c>
      <c r="L2802" s="1">
        <f t="shared" si="194"/>
        <v>0</v>
      </c>
      <c r="M2802" s="1">
        <f t="shared" si="194"/>
        <v>0</v>
      </c>
      <c r="N2802" s="1">
        <f t="shared" si="193"/>
        <v>1</v>
      </c>
      <c r="O2802" s="1">
        <f t="shared" si="195"/>
        <v>1</v>
      </c>
      <c r="P2802" s="1" t="s">
        <v>18347</v>
      </c>
      <c r="Q2802" s="1">
        <v>60</v>
      </c>
      <c r="R2802" s="1">
        <v>97.7</v>
      </c>
      <c r="S2802" s="9">
        <f t="shared" si="197"/>
        <v>60</v>
      </c>
      <c r="T2802" s="3">
        <v>44561</v>
      </c>
      <c r="U2802" s="8"/>
      <c r="V2802" s="3">
        <v>44666</v>
      </c>
      <c r="W2802" s="8" t="s">
        <v>915</v>
      </c>
      <c r="X2802" s="8"/>
      <c r="Y2802" s="10">
        <f t="shared" si="196"/>
        <v>0</v>
      </c>
      <c r="Z2802" s="10">
        <f>IFERROR(INDEX(EFs!B:B,MATCH(P2802,EFs!A:A,0))*Dataset!Y2802/1000,0)</f>
        <v>0</v>
      </c>
      <c r="AA2802">
        <v>33.266834000000003</v>
      </c>
      <c r="AB2802">
        <v>-116.322619</v>
      </c>
      <c r="AC2802">
        <v>1</v>
      </c>
      <c r="AD2802" t="s">
        <v>18387</v>
      </c>
      <c r="AE2802">
        <v>2091</v>
      </c>
      <c r="AF2802" t="s">
        <v>19486</v>
      </c>
      <c r="AI2802" t="s">
        <v>18468</v>
      </c>
      <c r="AJ2802" t="s">
        <v>18390</v>
      </c>
      <c r="AK2802" t="s">
        <v>18391</v>
      </c>
      <c r="AL2802">
        <v>92004</v>
      </c>
      <c r="AM2802" t="s">
        <v>18392</v>
      </c>
      <c r="AN2802" t="s">
        <v>18393</v>
      </c>
    </row>
    <row r="2803" spans="1:40" ht="57.6" x14ac:dyDescent="0.3">
      <c r="A2803" t="s">
        <v>13261</v>
      </c>
      <c r="B2803" s="2" t="s">
        <v>15</v>
      </c>
      <c r="C2803" s="3">
        <v>42121</v>
      </c>
      <c r="D2803" t="s">
        <v>193</v>
      </c>
      <c r="E2803" t="s">
        <v>13231</v>
      </c>
      <c r="F2803" t="s">
        <v>13232</v>
      </c>
      <c r="G2803" t="s">
        <v>13233</v>
      </c>
      <c r="H2803" s="2" t="s">
        <v>403</v>
      </c>
      <c r="I2803" s="2" t="s">
        <v>155</v>
      </c>
      <c r="J2803" s="1" t="s">
        <v>13262</v>
      </c>
      <c r="K2803" s="1">
        <f t="shared" si="194"/>
        <v>0</v>
      </c>
      <c r="L2803" s="1">
        <f t="shared" si="194"/>
        <v>0</v>
      </c>
      <c r="M2803" s="1">
        <f t="shared" si="194"/>
        <v>0</v>
      </c>
      <c r="N2803" s="1">
        <f t="shared" si="193"/>
        <v>1</v>
      </c>
      <c r="O2803" s="1">
        <f t="shared" si="195"/>
        <v>1</v>
      </c>
      <c r="P2803" s="1" t="s">
        <v>18347</v>
      </c>
      <c r="Q2803" s="1">
        <v>60</v>
      </c>
      <c r="R2803" s="1">
        <v>97.7</v>
      </c>
      <c r="S2803" s="9">
        <f t="shared" si="197"/>
        <v>60</v>
      </c>
      <c r="T2803" s="3">
        <v>44561</v>
      </c>
      <c r="U2803" s="8"/>
      <c r="V2803" s="3">
        <v>44666</v>
      </c>
      <c r="W2803" s="8" t="s">
        <v>13263</v>
      </c>
      <c r="X2803" s="8"/>
      <c r="Y2803" s="10">
        <f t="shared" si="196"/>
        <v>0</v>
      </c>
      <c r="Z2803" s="10">
        <f>IFERROR(INDEX(EFs!B:B,MATCH(P2803,EFs!A:A,0))*Dataset!Y2803/1000,0)</f>
        <v>0</v>
      </c>
      <c r="AA2803">
        <v>33.266834000000003</v>
      </c>
      <c r="AB2803">
        <v>-116.322619</v>
      </c>
      <c r="AC2803">
        <v>1</v>
      </c>
      <c r="AD2803" t="s">
        <v>18387</v>
      </c>
      <c r="AE2803">
        <v>2091</v>
      </c>
      <c r="AF2803" t="s">
        <v>19486</v>
      </c>
      <c r="AI2803" t="s">
        <v>18468</v>
      </c>
      <c r="AJ2803" t="s">
        <v>18390</v>
      </c>
      <c r="AK2803" t="s">
        <v>18391</v>
      </c>
      <c r="AL2803">
        <v>92004</v>
      </c>
      <c r="AM2803" t="s">
        <v>18392</v>
      </c>
      <c r="AN2803" t="s">
        <v>18393</v>
      </c>
    </row>
    <row r="2804" spans="1:40" ht="57.6" x14ac:dyDescent="0.3">
      <c r="A2804" t="s">
        <v>13264</v>
      </c>
      <c r="B2804" s="2" t="s">
        <v>15</v>
      </c>
      <c r="C2804" s="3">
        <v>42122</v>
      </c>
      <c r="D2804" t="s">
        <v>193</v>
      </c>
      <c r="E2804" t="s">
        <v>13171</v>
      </c>
      <c r="F2804" t="s">
        <v>13172</v>
      </c>
      <c r="G2804" t="s">
        <v>13173</v>
      </c>
      <c r="H2804" s="2" t="s">
        <v>235</v>
      </c>
      <c r="I2804" s="2" t="s">
        <v>236</v>
      </c>
      <c r="J2804" s="1" t="s">
        <v>13265</v>
      </c>
      <c r="K2804" s="1">
        <f t="shared" si="194"/>
        <v>1</v>
      </c>
      <c r="L2804" s="1">
        <f t="shared" si="194"/>
        <v>0</v>
      </c>
      <c r="M2804" s="1">
        <f t="shared" si="194"/>
        <v>0</v>
      </c>
      <c r="N2804" s="1">
        <f t="shared" si="193"/>
        <v>0</v>
      </c>
      <c r="O2804" s="1">
        <f t="shared" si="195"/>
        <v>1</v>
      </c>
      <c r="P2804" s="1" t="s">
        <v>18346</v>
      </c>
      <c r="Q2804" s="1">
        <v>600</v>
      </c>
      <c r="R2804" s="1">
        <v>903</v>
      </c>
      <c r="S2804" s="9">
        <f t="shared" si="197"/>
        <v>600</v>
      </c>
      <c r="T2804" s="8"/>
      <c r="U2804" s="8"/>
      <c r="V2804" s="8"/>
      <c r="W2804" s="8"/>
      <c r="X2804" s="8"/>
      <c r="Y2804" s="10">
        <f t="shared" si="196"/>
        <v>0</v>
      </c>
      <c r="Z2804" s="10">
        <f>IFERROR(INDEX(EFs!B:B,MATCH(P2804,EFs!A:A,0))*Dataset!Y2804/1000,0)</f>
        <v>0</v>
      </c>
      <c r="AA2804">
        <v>32.724102999999999</v>
      </c>
      <c r="AB2804">
        <v>-117.170912</v>
      </c>
      <c r="AC2804">
        <v>0.5</v>
      </c>
      <c r="AD2804" t="s">
        <v>18422</v>
      </c>
      <c r="AI2804" t="s">
        <v>18389</v>
      </c>
      <c r="AJ2804" t="s">
        <v>18390</v>
      </c>
      <c r="AK2804" t="s">
        <v>18391</v>
      </c>
      <c r="AL2804">
        <v>92101</v>
      </c>
      <c r="AM2804" t="s">
        <v>18392</v>
      </c>
      <c r="AN2804" t="s">
        <v>18397</v>
      </c>
    </row>
    <row r="2805" spans="1:40" ht="43.2" x14ac:dyDescent="0.3">
      <c r="A2805" t="s">
        <v>13266</v>
      </c>
      <c r="B2805" s="2" t="s">
        <v>15</v>
      </c>
      <c r="C2805" s="3">
        <v>42131</v>
      </c>
      <c r="D2805" t="s">
        <v>193</v>
      </c>
      <c r="E2805" t="s">
        <v>13267</v>
      </c>
      <c r="F2805" t="s">
        <v>6891</v>
      </c>
      <c r="G2805" t="s">
        <v>13268</v>
      </c>
      <c r="H2805" s="2" t="s">
        <v>83</v>
      </c>
      <c r="I2805" s="2" t="s">
        <v>84</v>
      </c>
      <c r="J2805" s="1" t="s">
        <v>13269</v>
      </c>
      <c r="K2805" s="1">
        <f t="shared" si="194"/>
        <v>1</v>
      </c>
      <c r="L2805" s="1">
        <f t="shared" si="194"/>
        <v>0</v>
      </c>
      <c r="M2805" s="1">
        <f t="shared" si="194"/>
        <v>0</v>
      </c>
      <c r="N2805" s="1">
        <f t="shared" si="193"/>
        <v>0</v>
      </c>
      <c r="O2805" s="1">
        <f t="shared" si="195"/>
        <v>1</v>
      </c>
      <c r="P2805" s="1" t="s">
        <v>18346</v>
      </c>
      <c r="Q2805" s="1">
        <v>500</v>
      </c>
      <c r="R2805" s="1">
        <v>755</v>
      </c>
      <c r="S2805" s="9">
        <f t="shared" si="197"/>
        <v>500</v>
      </c>
      <c r="T2805" s="8"/>
      <c r="U2805" s="8"/>
      <c r="V2805" s="8"/>
      <c r="W2805" s="8"/>
      <c r="X2805" s="8"/>
      <c r="Y2805" s="10">
        <f t="shared" si="196"/>
        <v>0</v>
      </c>
      <c r="Z2805" s="10">
        <f>IFERROR(INDEX(EFs!B:B,MATCH(P2805,EFs!A:A,0))*Dataset!Y2805/1000,0)</f>
        <v>0</v>
      </c>
      <c r="AA2805">
        <v>32.633037999999999</v>
      </c>
      <c r="AB2805">
        <v>-117.07740800000001</v>
      </c>
      <c r="AC2805">
        <v>1</v>
      </c>
      <c r="AD2805" t="s">
        <v>18387</v>
      </c>
      <c r="AE2805">
        <v>500</v>
      </c>
      <c r="AF2805" t="s">
        <v>18462</v>
      </c>
      <c r="AI2805" t="s">
        <v>18406</v>
      </c>
      <c r="AJ2805" t="s">
        <v>18390</v>
      </c>
      <c r="AK2805" t="s">
        <v>18391</v>
      </c>
      <c r="AL2805">
        <v>91910</v>
      </c>
      <c r="AM2805" t="s">
        <v>18392</v>
      </c>
      <c r="AN2805" t="s">
        <v>18393</v>
      </c>
    </row>
    <row r="2806" spans="1:40" ht="57.6" x14ac:dyDescent="0.3">
      <c r="A2806" t="s">
        <v>13270</v>
      </c>
      <c r="B2806" s="2" t="s">
        <v>15</v>
      </c>
      <c r="C2806" s="3">
        <v>42137</v>
      </c>
      <c r="D2806" t="s">
        <v>193</v>
      </c>
      <c r="E2806" t="s">
        <v>4279</v>
      </c>
      <c r="F2806" t="s">
        <v>13271</v>
      </c>
      <c r="G2806" t="s">
        <v>13272</v>
      </c>
      <c r="H2806" s="2" t="s">
        <v>1489</v>
      </c>
      <c r="I2806" s="2" t="s">
        <v>164</v>
      </c>
      <c r="J2806" s="1" t="s">
        <v>13273</v>
      </c>
      <c r="K2806" s="1">
        <f t="shared" si="194"/>
        <v>0</v>
      </c>
      <c r="L2806" s="1">
        <f t="shared" si="194"/>
        <v>0</v>
      </c>
      <c r="M2806" s="1">
        <f t="shared" si="194"/>
        <v>1</v>
      </c>
      <c r="N2806" s="1">
        <f t="shared" si="193"/>
        <v>0</v>
      </c>
      <c r="O2806" s="1">
        <f t="shared" si="195"/>
        <v>1</v>
      </c>
      <c r="P2806" s="1" t="s">
        <v>18348</v>
      </c>
      <c r="Q2806" s="1">
        <v>180</v>
      </c>
      <c r="R2806" s="1">
        <v>302</v>
      </c>
      <c r="S2806" s="9">
        <f t="shared" si="197"/>
        <v>180</v>
      </c>
      <c r="T2806" s="3">
        <v>44561</v>
      </c>
      <c r="U2806" s="8" t="s">
        <v>13274</v>
      </c>
      <c r="V2806" s="3">
        <v>44561</v>
      </c>
      <c r="W2806" s="8" t="s">
        <v>13275</v>
      </c>
      <c r="X2806" s="8">
        <v>9</v>
      </c>
      <c r="Y2806" s="10">
        <f t="shared" si="196"/>
        <v>1620</v>
      </c>
      <c r="Z2806" s="10">
        <f>IFERROR(INDEX(EFs!B:B,MATCH(P2806,EFs!A:A,0))*Dataset!Y2806/1000,0)</f>
        <v>1.1765342647800001</v>
      </c>
      <c r="AA2806">
        <v>33.289723000000002</v>
      </c>
      <c r="AB2806">
        <v>-117.22731</v>
      </c>
      <c r="AC2806">
        <v>1</v>
      </c>
      <c r="AD2806" t="s">
        <v>18387</v>
      </c>
      <c r="AE2806">
        <v>5906</v>
      </c>
      <c r="AF2806" t="s">
        <v>19488</v>
      </c>
      <c r="AI2806" t="s">
        <v>18588</v>
      </c>
      <c r="AJ2806" t="s">
        <v>18390</v>
      </c>
      <c r="AK2806" t="s">
        <v>18391</v>
      </c>
      <c r="AL2806">
        <v>92003</v>
      </c>
      <c r="AM2806" t="s">
        <v>18392</v>
      </c>
      <c r="AN2806" t="s">
        <v>18393</v>
      </c>
    </row>
    <row r="2807" spans="1:40" ht="43.2" x14ac:dyDescent="0.3">
      <c r="A2807" t="s">
        <v>13276</v>
      </c>
      <c r="B2807" s="2" t="s">
        <v>15</v>
      </c>
      <c r="C2807" s="3">
        <v>42151</v>
      </c>
      <c r="D2807" t="s">
        <v>193</v>
      </c>
      <c r="E2807" t="s">
        <v>13277</v>
      </c>
      <c r="F2807" t="s">
        <v>13278</v>
      </c>
      <c r="G2807" t="s">
        <v>13279</v>
      </c>
      <c r="H2807" s="2" t="s">
        <v>1436</v>
      </c>
      <c r="I2807" s="2" t="s">
        <v>98</v>
      </c>
      <c r="J2807" s="1" t="s">
        <v>13280</v>
      </c>
      <c r="K2807" s="1">
        <f t="shared" si="194"/>
        <v>1</v>
      </c>
      <c r="L2807" s="1">
        <f t="shared" si="194"/>
        <v>0</v>
      </c>
      <c r="M2807" s="1">
        <f t="shared" si="194"/>
        <v>0</v>
      </c>
      <c r="N2807" s="1">
        <f t="shared" si="193"/>
        <v>0</v>
      </c>
      <c r="O2807" s="1">
        <f t="shared" si="195"/>
        <v>1</v>
      </c>
      <c r="P2807" s="1" t="s">
        <v>18346</v>
      </c>
      <c r="Q2807" s="1">
        <v>125</v>
      </c>
      <c r="R2807" s="1">
        <v>197</v>
      </c>
      <c r="S2807" s="9">
        <f t="shared" si="197"/>
        <v>125</v>
      </c>
      <c r="T2807" s="8"/>
      <c r="U2807" s="8"/>
      <c r="V2807" s="8"/>
      <c r="W2807" s="8"/>
      <c r="X2807" s="8"/>
      <c r="Y2807" s="10">
        <f t="shared" si="196"/>
        <v>0</v>
      </c>
      <c r="Z2807" s="10">
        <f>IFERROR(INDEX(EFs!B:B,MATCH(P2807,EFs!A:A,0))*Dataset!Y2807/1000,0)</f>
        <v>0</v>
      </c>
      <c r="AA2807">
        <v>33.132899000000002</v>
      </c>
      <c r="AB2807">
        <v>-117.33560799999999</v>
      </c>
      <c r="AC2807">
        <v>1</v>
      </c>
      <c r="AD2807" t="s">
        <v>18394</v>
      </c>
      <c r="AE2807">
        <v>5016</v>
      </c>
      <c r="AF2807" t="s">
        <v>18637</v>
      </c>
      <c r="AI2807" t="s">
        <v>18509</v>
      </c>
      <c r="AJ2807" t="s">
        <v>18390</v>
      </c>
      <c r="AK2807" t="s">
        <v>18391</v>
      </c>
      <c r="AL2807">
        <v>92008</v>
      </c>
      <c r="AM2807" t="s">
        <v>18392</v>
      </c>
      <c r="AN2807" t="s">
        <v>18397</v>
      </c>
    </row>
    <row r="2808" spans="1:40" ht="43.2" x14ac:dyDescent="0.3">
      <c r="A2808" t="s">
        <v>13281</v>
      </c>
      <c r="B2808" s="2" t="s">
        <v>15</v>
      </c>
      <c r="C2808" s="3">
        <v>42151</v>
      </c>
      <c r="D2808" t="s">
        <v>193</v>
      </c>
      <c r="E2808" t="s">
        <v>13282</v>
      </c>
      <c r="F2808" t="s">
        <v>12643</v>
      </c>
      <c r="G2808" t="s">
        <v>13283</v>
      </c>
      <c r="H2808" s="2" t="s">
        <v>5709</v>
      </c>
      <c r="I2808" s="2" t="s">
        <v>84</v>
      </c>
      <c r="J2808" s="1" t="s">
        <v>13284</v>
      </c>
      <c r="K2808" s="1">
        <f t="shared" si="194"/>
        <v>1</v>
      </c>
      <c r="L2808" s="1">
        <f t="shared" si="194"/>
        <v>0</v>
      </c>
      <c r="M2808" s="1">
        <f t="shared" si="194"/>
        <v>0</v>
      </c>
      <c r="N2808" s="1">
        <f t="shared" si="193"/>
        <v>0</v>
      </c>
      <c r="O2808" s="1">
        <f t="shared" si="195"/>
        <v>1</v>
      </c>
      <c r="P2808" s="1" t="s">
        <v>18346</v>
      </c>
      <c r="Q2808" s="1">
        <v>200</v>
      </c>
      <c r="R2808" s="1">
        <v>315</v>
      </c>
      <c r="S2808" s="9">
        <f t="shared" si="197"/>
        <v>200</v>
      </c>
      <c r="T2808" s="3">
        <v>44512</v>
      </c>
      <c r="U2808" s="8" t="s">
        <v>5842</v>
      </c>
      <c r="V2808" s="3">
        <v>44512</v>
      </c>
      <c r="W2808" s="8" t="s">
        <v>11693</v>
      </c>
      <c r="X2808" s="8">
        <v>8.5</v>
      </c>
      <c r="Y2808" s="10">
        <f t="shared" si="196"/>
        <v>1700</v>
      </c>
      <c r="Z2808" s="10">
        <f>IFERROR(INDEX(EFs!B:B,MATCH(P2808,EFs!A:A,0))*Dataset!Y2808/1000,0)</f>
        <v>1.5442679657</v>
      </c>
      <c r="AA2808">
        <v>32.623139000000002</v>
      </c>
      <c r="AB2808">
        <v>-116.99460000000001</v>
      </c>
      <c r="AC2808">
        <v>1</v>
      </c>
      <c r="AD2808" t="s">
        <v>18387</v>
      </c>
      <c r="AE2808">
        <v>1420</v>
      </c>
      <c r="AF2808" t="s">
        <v>19489</v>
      </c>
      <c r="AI2808" t="s">
        <v>18406</v>
      </c>
      <c r="AJ2808" t="s">
        <v>18390</v>
      </c>
      <c r="AK2808" t="s">
        <v>18391</v>
      </c>
      <c r="AL2808">
        <v>91913</v>
      </c>
      <c r="AM2808" t="s">
        <v>18392</v>
      </c>
      <c r="AN2808" t="s">
        <v>18393</v>
      </c>
    </row>
    <row r="2809" spans="1:40" ht="57.6" x14ac:dyDescent="0.3">
      <c r="A2809" t="s">
        <v>13285</v>
      </c>
      <c r="B2809" s="2" t="s">
        <v>15</v>
      </c>
      <c r="C2809" s="3">
        <v>42152</v>
      </c>
      <c r="D2809" t="s">
        <v>193</v>
      </c>
      <c r="E2809" t="s">
        <v>7356</v>
      </c>
      <c r="G2809" t="s">
        <v>7361</v>
      </c>
      <c r="H2809" s="2" t="s">
        <v>754</v>
      </c>
      <c r="I2809" s="2" t="s">
        <v>139</v>
      </c>
      <c r="J2809" s="1" t="s">
        <v>13286</v>
      </c>
      <c r="K2809" s="1">
        <f t="shared" si="194"/>
        <v>1</v>
      </c>
      <c r="L2809" s="1">
        <f t="shared" si="194"/>
        <v>0</v>
      </c>
      <c r="M2809" s="1">
        <f t="shared" si="194"/>
        <v>0</v>
      </c>
      <c r="N2809" s="1">
        <f t="shared" si="193"/>
        <v>0</v>
      </c>
      <c r="O2809" s="1">
        <f t="shared" si="195"/>
        <v>1</v>
      </c>
      <c r="P2809" s="1" t="s">
        <v>18346</v>
      </c>
      <c r="Q2809" s="1">
        <v>600</v>
      </c>
      <c r="R2809" s="1">
        <v>2346</v>
      </c>
      <c r="S2809" s="9">
        <f t="shared" si="197"/>
        <v>600</v>
      </c>
      <c r="T2809" s="3">
        <v>44506</v>
      </c>
      <c r="U2809" s="8" t="s">
        <v>13287</v>
      </c>
      <c r="V2809" s="3">
        <v>44506</v>
      </c>
      <c r="W2809" s="8" t="s">
        <v>10789</v>
      </c>
      <c r="X2809" s="8">
        <v>11.9</v>
      </c>
      <c r="Y2809" s="10">
        <f t="shared" si="196"/>
        <v>7140</v>
      </c>
      <c r="Z2809" s="10">
        <f>IFERROR(INDEX(EFs!B:B,MATCH(P2809,EFs!A:A,0))*Dataset!Y2809/1000,0)</f>
        <v>6.4859254559400004</v>
      </c>
      <c r="AA2809">
        <v>32.874645999999998</v>
      </c>
      <c r="AB2809">
        <v>-117.206506</v>
      </c>
      <c r="AC2809">
        <v>1</v>
      </c>
      <c r="AD2809" t="s">
        <v>18387</v>
      </c>
      <c r="AE2809">
        <v>4660</v>
      </c>
      <c r="AF2809" t="s">
        <v>18932</v>
      </c>
      <c r="AG2809" t="s">
        <v>18510</v>
      </c>
      <c r="AH2809">
        <v>1025</v>
      </c>
      <c r="AI2809" t="s">
        <v>18389</v>
      </c>
      <c r="AJ2809" t="s">
        <v>18390</v>
      </c>
      <c r="AK2809" t="s">
        <v>18391</v>
      </c>
      <c r="AL2809">
        <v>92122</v>
      </c>
      <c r="AM2809" t="s">
        <v>18392</v>
      </c>
      <c r="AN2809" t="s">
        <v>18393</v>
      </c>
    </row>
    <row r="2810" spans="1:40" ht="43.2" x14ac:dyDescent="0.3">
      <c r="A2810" t="s">
        <v>13288</v>
      </c>
      <c r="B2810" s="2" t="s">
        <v>15</v>
      </c>
      <c r="C2810" s="3">
        <v>42153</v>
      </c>
      <c r="D2810" t="s">
        <v>193</v>
      </c>
      <c r="E2810" t="s">
        <v>12405</v>
      </c>
      <c r="F2810" t="s">
        <v>13289</v>
      </c>
      <c r="G2810" t="s">
        <v>13290</v>
      </c>
      <c r="H2810" s="2" t="s">
        <v>19</v>
      </c>
      <c r="I2810" s="2" t="s">
        <v>20</v>
      </c>
      <c r="J2810" s="1" t="s">
        <v>13291</v>
      </c>
      <c r="K2810" s="1">
        <f t="shared" si="194"/>
        <v>1</v>
      </c>
      <c r="L2810" s="1">
        <f t="shared" si="194"/>
        <v>0</v>
      </c>
      <c r="M2810" s="1">
        <f t="shared" si="194"/>
        <v>0</v>
      </c>
      <c r="N2810" s="1">
        <f t="shared" si="193"/>
        <v>0</v>
      </c>
      <c r="O2810" s="1">
        <f t="shared" si="195"/>
        <v>1</v>
      </c>
      <c r="P2810" s="1" t="s">
        <v>18346</v>
      </c>
      <c r="Q2810" s="1">
        <v>1000</v>
      </c>
      <c r="R2810" s="1">
        <v>1495</v>
      </c>
      <c r="S2810" s="9">
        <f t="shared" si="197"/>
        <v>1000</v>
      </c>
      <c r="T2810" s="3">
        <v>44405</v>
      </c>
      <c r="U2810" s="8" t="s">
        <v>13292</v>
      </c>
      <c r="V2810" s="3">
        <v>44405</v>
      </c>
      <c r="W2810" s="8" t="s">
        <v>13293</v>
      </c>
      <c r="X2810" s="8">
        <v>0.8</v>
      </c>
      <c r="Y2810" s="10">
        <f t="shared" si="196"/>
        <v>800</v>
      </c>
      <c r="Z2810" s="10">
        <f>IFERROR(INDEX(EFs!B:B,MATCH(P2810,EFs!A:A,0))*Dataset!Y2810/1000,0)</f>
        <v>0.72671433680000008</v>
      </c>
      <c r="AA2810">
        <v>32.588757999999999</v>
      </c>
      <c r="AB2810">
        <v>-117.115657</v>
      </c>
      <c r="AC2810">
        <v>0.9</v>
      </c>
      <c r="AD2810" t="s">
        <v>18394</v>
      </c>
      <c r="AE2810">
        <v>488</v>
      </c>
      <c r="AF2810" t="s">
        <v>19490</v>
      </c>
      <c r="AI2810" t="s">
        <v>18871</v>
      </c>
      <c r="AJ2810" t="s">
        <v>18390</v>
      </c>
      <c r="AK2810" t="s">
        <v>18391</v>
      </c>
      <c r="AL2810">
        <v>91932</v>
      </c>
      <c r="AM2810" t="s">
        <v>18392</v>
      </c>
      <c r="AN2810" t="s">
        <v>18397</v>
      </c>
    </row>
    <row r="2811" spans="1:40" ht="43.2" x14ac:dyDescent="0.3">
      <c r="A2811" t="s">
        <v>13294</v>
      </c>
      <c r="B2811" s="2" t="s">
        <v>15</v>
      </c>
      <c r="C2811" s="3">
        <v>42159</v>
      </c>
      <c r="D2811" t="s">
        <v>193</v>
      </c>
      <c r="E2811" t="s">
        <v>13295</v>
      </c>
      <c r="G2811" t="s">
        <v>13296</v>
      </c>
      <c r="H2811" s="2" t="s">
        <v>38</v>
      </c>
      <c r="I2811" s="2" t="s">
        <v>30</v>
      </c>
      <c r="J2811" s="1" t="s">
        <v>13297</v>
      </c>
      <c r="K2811" s="1">
        <f t="shared" si="194"/>
        <v>1</v>
      </c>
      <c r="L2811" s="1">
        <f t="shared" si="194"/>
        <v>0</v>
      </c>
      <c r="M2811" s="1">
        <f t="shared" si="194"/>
        <v>0</v>
      </c>
      <c r="N2811" s="1">
        <f t="shared" si="193"/>
        <v>0</v>
      </c>
      <c r="O2811" s="1">
        <f t="shared" si="195"/>
        <v>1</v>
      </c>
      <c r="P2811" s="1" t="s">
        <v>18346</v>
      </c>
      <c r="Q2811" s="1">
        <v>250</v>
      </c>
      <c r="R2811" s="1">
        <v>385</v>
      </c>
      <c r="S2811" s="9">
        <f t="shared" si="197"/>
        <v>250</v>
      </c>
      <c r="T2811" s="3">
        <v>44384</v>
      </c>
      <c r="U2811" s="8" t="s">
        <v>13298</v>
      </c>
      <c r="V2811" s="3">
        <v>44740</v>
      </c>
      <c r="W2811" s="8" t="s">
        <v>13299</v>
      </c>
      <c r="X2811" s="8">
        <v>15.2</v>
      </c>
      <c r="Y2811" s="10">
        <f t="shared" si="196"/>
        <v>3800</v>
      </c>
      <c r="Z2811" s="10">
        <f>IFERROR(INDEX(EFs!B:B,MATCH(P2811,EFs!A:A,0))*Dataset!Y2811/1000,0)</f>
        <v>3.4518930997999999</v>
      </c>
      <c r="AA2811">
        <v>32.899487999999998</v>
      </c>
      <c r="AB2811">
        <v>-117.109084</v>
      </c>
      <c r="AC2811">
        <v>1</v>
      </c>
      <c r="AD2811" t="s">
        <v>18387</v>
      </c>
      <c r="AE2811">
        <v>10124</v>
      </c>
      <c r="AF2811" t="s">
        <v>18763</v>
      </c>
      <c r="AI2811" t="s">
        <v>18389</v>
      </c>
      <c r="AJ2811" t="s">
        <v>18390</v>
      </c>
      <c r="AK2811" t="s">
        <v>18391</v>
      </c>
      <c r="AL2811">
        <v>92131</v>
      </c>
      <c r="AM2811" t="s">
        <v>18392</v>
      </c>
      <c r="AN2811" t="s">
        <v>18393</v>
      </c>
    </row>
    <row r="2812" spans="1:40" ht="43.2" x14ac:dyDescent="0.3">
      <c r="A2812" t="s">
        <v>13300</v>
      </c>
      <c r="B2812" s="2" t="s">
        <v>15</v>
      </c>
      <c r="C2812" s="3">
        <v>42173</v>
      </c>
      <c r="D2812" t="s">
        <v>193</v>
      </c>
      <c r="E2812" t="s">
        <v>13301</v>
      </c>
      <c r="G2812" t="s">
        <v>9526</v>
      </c>
      <c r="H2812" s="2" t="s">
        <v>19</v>
      </c>
      <c r="I2812" s="2" t="s">
        <v>20</v>
      </c>
      <c r="J2812" s="1" t="s">
        <v>13302</v>
      </c>
      <c r="K2812" s="1">
        <f t="shared" si="194"/>
        <v>1</v>
      </c>
      <c r="L2812" s="1">
        <f t="shared" si="194"/>
        <v>0</v>
      </c>
      <c r="M2812" s="1">
        <f t="shared" si="194"/>
        <v>0</v>
      </c>
      <c r="N2812" s="1">
        <f t="shared" si="193"/>
        <v>0</v>
      </c>
      <c r="O2812" s="1">
        <f t="shared" si="195"/>
        <v>1</v>
      </c>
      <c r="P2812" s="1" t="s">
        <v>18346</v>
      </c>
      <c r="Q2812" s="1">
        <v>200</v>
      </c>
      <c r="R2812" s="1">
        <v>315</v>
      </c>
      <c r="S2812" s="9">
        <f t="shared" si="197"/>
        <v>200</v>
      </c>
      <c r="T2812" s="8"/>
      <c r="U2812" s="8"/>
      <c r="V2812" s="8"/>
      <c r="W2812" s="8"/>
      <c r="X2812" s="8"/>
      <c r="Y2812" s="10">
        <f t="shared" si="196"/>
        <v>0</v>
      </c>
      <c r="Z2812" s="10">
        <f>IFERROR(INDEX(EFs!B:B,MATCH(P2812,EFs!A:A,0))*Dataset!Y2812/1000,0)</f>
        <v>0</v>
      </c>
      <c r="AA2812">
        <v>32.715018999999998</v>
      </c>
      <c r="AB2812">
        <v>-117.162403</v>
      </c>
      <c r="AC2812">
        <v>1</v>
      </c>
      <c r="AD2812" t="s">
        <v>18387</v>
      </c>
      <c r="AE2812">
        <v>225</v>
      </c>
      <c r="AF2812" t="s">
        <v>18388</v>
      </c>
      <c r="AG2812" t="s">
        <v>18510</v>
      </c>
      <c r="AH2812">
        <v>1550</v>
      </c>
      <c r="AI2812" t="s">
        <v>18389</v>
      </c>
      <c r="AJ2812" t="s">
        <v>18390</v>
      </c>
      <c r="AK2812" t="s">
        <v>18391</v>
      </c>
      <c r="AL2812">
        <v>92101</v>
      </c>
      <c r="AM2812" t="s">
        <v>18392</v>
      </c>
      <c r="AN2812" t="s">
        <v>18393</v>
      </c>
    </row>
    <row r="2813" spans="1:40" ht="57.6" x14ac:dyDescent="0.3">
      <c r="A2813" t="s">
        <v>13303</v>
      </c>
      <c r="B2813" s="2" t="s">
        <v>15</v>
      </c>
      <c r="C2813" s="3">
        <v>42174</v>
      </c>
      <c r="D2813" t="s">
        <v>193</v>
      </c>
      <c r="E2813" t="s">
        <v>13304</v>
      </c>
      <c r="F2813" t="s">
        <v>13305</v>
      </c>
      <c r="G2813" t="s">
        <v>13306</v>
      </c>
      <c r="H2813" s="2" t="s">
        <v>173</v>
      </c>
      <c r="I2813" s="2" t="s">
        <v>174</v>
      </c>
      <c r="J2813" s="1" t="s">
        <v>13307</v>
      </c>
      <c r="K2813" s="1">
        <f t="shared" si="194"/>
        <v>1</v>
      </c>
      <c r="L2813" s="1">
        <f t="shared" si="194"/>
        <v>0</v>
      </c>
      <c r="M2813" s="1">
        <f t="shared" si="194"/>
        <v>0</v>
      </c>
      <c r="N2813" s="1">
        <f t="shared" si="193"/>
        <v>0</v>
      </c>
      <c r="O2813" s="1">
        <f t="shared" si="195"/>
        <v>1</v>
      </c>
      <c r="P2813" s="1" t="s">
        <v>18346</v>
      </c>
      <c r="Q2813" s="1">
        <v>400</v>
      </c>
      <c r="R2813" s="1">
        <v>755</v>
      </c>
      <c r="S2813" s="9">
        <f t="shared" si="197"/>
        <v>400</v>
      </c>
      <c r="T2813" s="3">
        <v>44679</v>
      </c>
      <c r="U2813" s="8" t="s">
        <v>13308</v>
      </c>
      <c r="V2813" s="3">
        <v>44679</v>
      </c>
      <c r="W2813" s="8" t="s">
        <v>11795</v>
      </c>
      <c r="X2813" s="8">
        <v>0.4</v>
      </c>
      <c r="Y2813" s="10">
        <f t="shared" si="196"/>
        <v>160</v>
      </c>
      <c r="Z2813" s="10">
        <f>IFERROR(INDEX(EFs!B:B,MATCH(P2813,EFs!A:A,0))*Dataset!Y2813/1000,0)</f>
        <v>0.14534286736000002</v>
      </c>
      <c r="AA2813">
        <v>32.703606999999998</v>
      </c>
      <c r="AB2813">
        <v>-117.152012</v>
      </c>
      <c r="AC2813">
        <v>1</v>
      </c>
      <c r="AD2813" t="s">
        <v>18387</v>
      </c>
      <c r="AE2813">
        <v>1535</v>
      </c>
      <c r="AF2813" t="s">
        <v>19491</v>
      </c>
      <c r="AI2813" t="s">
        <v>18389</v>
      </c>
      <c r="AJ2813" t="s">
        <v>18390</v>
      </c>
      <c r="AK2813" t="s">
        <v>18391</v>
      </c>
      <c r="AL2813">
        <v>92101</v>
      </c>
      <c r="AM2813" t="s">
        <v>18392</v>
      </c>
      <c r="AN2813" t="s">
        <v>18393</v>
      </c>
    </row>
    <row r="2814" spans="1:40" ht="43.2" x14ac:dyDescent="0.3">
      <c r="A2814" t="s">
        <v>13309</v>
      </c>
      <c r="B2814" s="2" t="s">
        <v>15</v>
      </c>
      <c r="C2814" s="3">
        <v>42177</v>
      </c>
      <c r="D2814" t="s">
        <v>193</v>
      </c>
      <c r="E2814" t="s">
        <v>13310</v>
      </c>
      <c r="G2814" t="s">
        <v>13311</v>
      </c>
      <c r="H2814" s="2" t="s">
        <v>19</v>
      </c>
      <c r="I2814" s="2" t="s">
        <v>20</v>
      </c>
      <c r="J2814" s="1" t="s">
        <v>13312</v>
      </c>
      <c r="K2814" s="1">
        <f t="shared" si="194"/>
        <v>1</v>
      </c>
      <c r="L2814" s="1">
        <f t="shared" si="194"/>
        <v>0</v>
      </c>
      <c r="M2814" s="1">
        <f t="shared" si="194"/>
        <v>0</v>
      </c>
      <c r="N2814" s="1">
        <f t="shared" si="193"/>
        <v>0</v>
      </c>
      <c r="O2814" s="1">
        <f t="shared" si="195"/>
        <v>1</v>
      </c>
      <c r="P2814" s="1" t="s">
        <v>18346</v>
      </c>
      <c r="Q2814" s="1">
        <v>350</v>
      </c>
      <c r="R2814" s="1">
        <v>530</v>
      </c>
      <c r="S2814" s="9">
        <f t="shared" si="197"/>
        <v>350</v>
      </c>
      <c r="T2814" s="3">
        <v>44491</v>
      </c>
      <c r="U2814" s="8" t="s">
        <v>13313</v>
      </c>
      <c r="V2814" s="3">
        <v>44742</v>
      </c>
      <c r="W2814" s="8" t="s">
        <v>13314</v>
      </c>
      <c r="X2814" s="8">
        <v>37.799999999999997</v>
      </c>
      <c r="Y2814" s="10">
        <f t="shared" si="196"/>
        <v>13229.999999999998</v>
      </c>
      <c r="Z2814" s="10">
        <f>IFERROR(INDEX(EFs!B:B,MATCH(P2814,EFs!A:A,0))*Dataset!Y2814/1000,0)</f>
        <v>12.018038344829998</v>
      </c>
      <c r="AA2814">
        <v>32.723360999999997</v>
      </c>
      <c r="AB2814">
        <v>-117.16234900000001</v>
      </c>
      <c r="AC2814">
        <v>1</v>
      </c>
      <c r="AD2814" t="s">
        <v>18387</v>
      </c>
      <c r="AE2814">
        <v>1730</v>
      </c>
      <c r="AF2814" t="s">
        <v>18462</v>
      </c>
      <c r="AI2814" t="s">
        <v>18389</v>
      </c>
      <c r="AJ2814" t="s">
        <v>18390</v>
      </c>
      <c r="AK2814" t="s">
        <v>18391</v>
      </c>
      <c r="AL2814">
        <v>92101</v>
      </c>
      <c r="AM2814" t="s">
        <v>18392</v>
      </c>
      <c r="AN2814" t="s">
        <v>18393</v>
      </c>
    </row>
    <row r="2815" spans="1:40" ht="43.2" x14ac:dyDescent="0.3">
      <c r="A2815" t="s">
        <v>13315</v>
      </c>
      <c r="B2815" s="2" t="s">
        <v>15</v>
      </c>
      <c r="C2815" s="3">
        <v>42181</v>
      </c>
      <c r="D2815" t="s">
        <v>193</v>
      </c>
      <c r="E2815" t="s">
        <v>13316</v>
      </c>
      <c r="F2815" t="s">
        <v>559</v>
      </c>
      <c r="G2815" t="s">
        <v>13317</v>
      </c>
      <c r="H2815" s="2" t="s">
        <v>610</v>
      </c>
      <c r="I2815" s="2" t="s">
        <v>30</v>
      </c>
      <c r="J2815" s="1" t="s">
        <v>13318</v>
      </c>
      <c r="K2815" s="1">
        <f t="shared" si="194"/>
        <v>0</v>
      </c>
      <c r="L2815" s="1">
        <f t="shared" si="194"/>
        <v>0</v>
      </c>
      <c r="M2815" s="1">
        <f t="shared" si="194"/>
        <v>1</v>
      </c>
      <c r="N2815" s="1">
        <f t="shared" si="193"/>
        <v>0</v>
      </c>
      <c r="O2815" s="1">
        <f t="shared" si="195"/>
        <v>1</v>
      </c>
      <c r="P2815" s="1" t="s">
        <v>18348</v>
      </c>
      <c r="Q2815" s="1">
        <v>100</v>
      </c>
      <c r="R2815" s="1">
        <v>162</v>
      </c>
      <c r="S2815" s="9">
        <f t="shared" si="197"/>
        <v>100</v>
      </c>
      <c r="T2815" s="3">
        <v>44336</v>
      </c>
      <c r="U2815" s="8" t="s">
        <v>11529</v>
      </c>
      <c r="V2815" s="3">
        <v>44699</v>
      </c>
      <c r="W2815" s="8" t="s">
        <v>8464</v>
      </c>
      <c r="X2815" s="8">
        <v>13.9</v>
      </c>
      <c r="Y2815" s="10">
        <f t="shared" si="196"/>
        <v>1390</v>
      </c>
      <c r="Z2815" s="10">
        <f>IFERROR(INDEX(EFs!B:B,MATCH(P2815,EFs!A:A,0))*Dataset!Y2815/1000,0)</f>
        <v>1.0094954494099999</v>
      </c>
      <c r="AA2815">
        <v>33.021228999999998</v>
      </c>
      <c r="AB2815">
        <v>-117.125972</v>
      </c>
      <c r="AC2815">
        <v>0.89</v>
      </c>
      <c r="AD2815" t="s">
        <v>18429</v>
      </c>
      <c r="AE2815">
        <v>17115</v>
      </c>
      <c r="AF2815" t="s">
        <v>19492</v>
      </c>
      <c r="AI2815" t="s">
        <v>18389</v>
      </c>
      <c r="AJ2815" t="s">
        <v>18390</v>
      </c>
      <c r="AK2815" t="s">
        <v>18391</v>
      </c>
      <c r="AL2815">
        <v>92127</v>
      </c>
      <c r="AM2815" t="s">
        <v>18392</v>
      </c>
      <c r="AN2815" t="s">
        <v>18393</v>
      </c>
    </row>
    <row r="2816" spans="1:40" ht="43.2" x14ac:dyDescent="0.3">
      <c r="A2816" t="s">
        <v>13319</v>
      </c>
      <c r="B2816" s="2" t="s">
        <v>15</v>
      </c>
      <c r="C2816" s="3">
        <v>42181</v>
      </c>
      <c r="D2816" t="s">
        <v>193</v>
      </c>
      <c r="E2816" t="s">
        <v>13320</v>
      </c>
      <c r="F2816" t="s">
        <v>13321</v>
      </c>
      <c r="G2816" t="s">
        <v>13322</v>
      </c>
      <c r="H2816" s="2" t="s">
        <v>776</v>
      </c>
      <c r="I2816" s="2" t="s">
        <v>155</v>
      </c>
      <c r="J2816" s="1" t="s">
        <v>13323</v>
      </c>
      <c r="K2816" s="1">
        <f t="shared" si="194"/>
        <v>1</v>
      </c>
      <c r="L2816" s="1">
        <f t="shared" si="194"/>
        <v>0</v>
      </c>
      <c r="M2816" s="1">
        <f t="shared" si="194"/>
        <v>0</v>
      </c>
      <c r="N2816" s="1">
        <f t="shared" si="193"/>
        <v>0</v>
      </c>
      <c r="O2816" s="1">
        <f t="shared" si="195"/>
        <v>1</v>
      </c>
      <c r="P2816" s="1" t="s">
        <v>18346</v>
      </c>
      <c r="Q2816" s="1">
        <v>100</v>
      </c>
      <c r="R2816" s="1">
        <v>158</v>
      </c>
      <c r="S2816" s="9">
        <f t="shared" si="197"/>
        <v>100</v>
      </c>
      <c r="T2816" s="3">
        <v>44357</v>
      </c>
      <c r="U2816" s="8" t="s">
        <v>11783</v>
      </c>
      <c r="V2816" s="3">
        <v>44357</v>
      </c>
      <c r="W2816" s="8" t="s">
        <v>13324</v>
      </c>
      <c r="X2816" s="8">
        <v>4.4000000000000004</v>
      </c>
      <c r="Y2816" s="10">
        <f t="shared" si="196"/>
        <v>440.00000000000006</v>
      </c>
      <c r="Z2816" s="10">
        <f>IFERROR(INDEX(EFs!B:B,MATCH(P2816,EFs!A:A,0))*Dataset!Y2816/1000,0)</f>
        <v>0.39969288524000007</v>
      </c>
      <c r="AA2816">
        <v>33.126032000000002</v>
      </c>
      <c r="AB2816">
        <v>-117.07387</v>
      </c>
      <c r="AC2816">
        <v>1</v>
      </c>
      <c r="AD2816" t="s">
        <v>18387</v>
      </c>
      <c r="AE2816">
        <v>201</v>
      </c>
      <c r="AF2816" t="s">
        <v>19493</v>
      </c>
      <c r="AI2816" t="s">
        <v>18421</v>
      </c>
      <c r="AJ2816" t="s">
        <v>18390</v>
      </c>
      <c r="AK2816" t="s">
        <v>18391</v>
      </c>
      <c r="AL2816">
        <v>92025</v>
      </c>
      <c r="AM2816" t="s">
        <v>18392</v>
      </c>
      <c r="AN2816" t="s">
        <v>18393</v>
      </c>
    </row>
    <row r="2817" spans="1:40" ht="43.2" x14ac:dyDescent="0.3">
      <c r="A2817" t="s">
        <v>13325</v>
      </c>
      <c r="B2817" s="2" t="s">
        <v>15</v>
      </c>
      <c r="C2817" s="3">
        <v>42187</v>
      </c>
      <c r="D2817" t="s">
        <v>193</v>
      </c>
      <c r="E2817" t="s">
        <v>13074</v>
      </c>
      <c r="F2817" t="s">
        <v>13075</v>
      </c>
      <c r="G2817" t="s">
        <v>13076</v>
      </c>
      <c r="H2817" s="2" t="s">
        <v>1542</v>
      </c>
      <c r="I2817" s="2" t="s">
        <v>236</v>
      </c>
      <c r="J2817" s="1" t="s">
        <v>13326</v>
      </c>
      <c r="K2817" s="1">
        <f t="shared" si="194"/>
        <v>1</v>
      </c>
      <c r="L2817" s="1">
        <f t="shared" si="194"/>
        <v>0</v>
      </c>
      <c r="M2817" s="1">
        <f t="shared" si="194"/>
        <v>0</v>
      </c>
      <c r="N2817" s="1">
        <f t="shared" si="193"/>
        <v>0</v>
      </c>
      <c r="O2817" s="1">
        <f t="shared" si="195"/>
        <v>1</v>
      </c>
      <c r="P2817" s="1" t="s">
        <v>18346</v>
      </c>
      <c r="Q2817" s="1">
        <v>600</v>
      </c>
      <c r="R2817" s="1">
        <v>896</v>
      </c>
      <c r="S2817" s="9">
        <f t="shared" si="197"/>
        <v>600</v>
      </c>
      <c r="T2817" s="8"/>
      <c r="U2817" s="8"/>
      <c r="V2817" s="8"/>
      <c r="W2817" s="8"/>
      <c r="X2817" s="8"/>
      <c r="Y2817" s="10">
        <f t="shared" si="196"/>
        <v>0</v>
      </c>
      <c r="Z2817" s="10">
        <f>IFERROR(INDEX(EFs!B:B,MATCH(P2817,EFs!A:A,0))*Dataset!Y2817/1000,0)</f>
        <v>0</v>
      </c>
      <c r="AA2817">
        <v>32.841909000000001</v>
      </c>
      <c r="AB2817">
        <v>-117.169324</v>
      </c>
      <c r="AC2817">
        <v>1</v>
      </c>
      <c r="AD2817" t="s">
        <v>18387</v>
      </c>
      <c r="AE2817">
        <v>5761</v>
      </c>
      <c r="AF2817" t="s">
        <v>18627</v>
      </c>
      <c r="AI2817" t="s">
        <v>18389</v>
      </c>
      <c r="AJ2817" t="s">
        <v>18390</v>
      </c>
      <c r="AK2817" t="s">
        <v>18391</v>
      </c>
      <c r="AL2817">
        <v>92111</v>
      </c>
      <c r="AM2817" t="s">
        <v>18392</v>
      </c>
      <c r="AN2817" t="s">
        <v>18393</v>
      </c>
    </row>
    <row r="2818" spans="1:40" ht="43.2" x14ac:dyDescent="0.3">
      <c r="A2818" t="s">
        <v>13327</v>
      </c>
      <c r="B2818" s="2" t="s">
        <v>15</v>
      </c>
      <c r="C2818" s="3">
        <v>42193</v>
      </c>
      <c r="D2818" t="s">
        <v>193</v>
      </c>
      <c r="E2818" t="s">
        <v>13328</v>
      </c>
      <c r="F2818" t="s">
        <v>13329</v>
      </c>
      <c r="G2818" t="s">
        <v>13330</v>
      </c>
      <c r="H2818" s="2" t="s">
        <v>275</v>
      </c>
      <c r="I2818" s="2" t="s">
        <v>139</v>
      </c>
      <c r="J2818" s="1" t="s">
        <v>13331</v>
      </c>
      <c r="K2818" s="1">
        <f t="shared" si="194"/>
        <v>0</v>
      </c>
      <c r="L2818" s="1">
        <f t="shared" si="194"/>
        <v>0</v>
      </c>
      <c r="M2818" s="1">
        <f t="shared" si="194"/>
        <v>1</v>
      </c>
      <c r="N2818" s="1">
        <f t="shared" si="194"/>
        <v>0</v>
      </c>
      <c r="O2818" s="1">
        <f t="shared" si="195"/>
        <v>1</v>
      </c>
      <c r="P2818" s="1" t="s">
        <v>18348</v>
      </c>
      <c r="Q2818" s="1">
        <v>40</v>
      </c>
      <c r="R2818" s="1">
        <v>665</v>
      </c>
      <c r="S2818" s="9">
        <f t="shared" si="197"/>
        <v>40</v>
      </c>
      <c r="T2818" s="8"/>
      <c r="U2818" s="8"/>
      <c r="V2818" s="8"/>
      <c r="W2818" s="8"/>
      <c r="X2818" s="8"/>
      <c r="Y2818" s="10">
        <f t="shared" si="196"/>
        <v>0</v>
      </c>
      <c r="Z2818" s="10">
        <f>IFERROR(INDEX(EFs!B:B,MATCH(P2818,EFs!A:A,0))*Dataset!Y2818/1000,0)</f>
        <v>0</v>
      </c>
      <c r="AA2818">
        <v>32.830893000000003</v>
      </c>
      <c r="AB2818">
        <v>-116.96044500000001</v>
      </c>
      <c r="AC2818">
        <v>1</v>
      </c>
      <c r="AD2818" t="s">
        <v>18394</v>
      </c>
      <c r="AE2818">
        <v>8549</v>
      </c>
      <c r="AF2818" t="s">
        <v>18847</v>
      </c>
      <c r="AI2818" t="s">
        <v>18442</v>
      </c>
      <c r="AJ2818" t="s">
        <v>18390</v>
      </c>
      <c r="AK2818" t="s">
        <v>18391</v>
      </c>
      <c r="AL2818">
        <v>92071</v>
      </c>
      <c r="AM2818" t="s">
        <v>18392</v>
      </c>
      <c r="AN2818" t="s">
        <v>18397</v>
      </c>
    </row>
    <row r="2819" spans="1:40" ht="43.2" x14ac:dyDescent="0.3">
      <c r="A2819" t="s">
        <v>13332</v>
      </c>
      <c r="B2819" s="2" t="s">
        <v>15</v>
      </c>
      <c r="C2819" s="3">
        <v>42193</v>
      </c>
      <c r="D2819" t="s">
        <v>193</v>
      </c>
      <c r="E2819" t="s">
        <v>58</v>
      </c>
      <c r="F2819" t="s">
        <v>13333</v>
      </c>
      <c r="G2819" t="s">
        <v>13334</v>
      </c>
      <c r="H2819" s="2" t="s">
        <v>334</v>
      </c>
      <c r="I2819" s="2" t="s">
        <v>107</v>
      </c>
      <c r="J2819" s="1" t="s">
        <v>13335</v>
      </c>
      <c r="K2819" s="1">
        <f t="shared" ref="K2819:N2882" si="198">IFERROR(IF(SEARCH(K$1,$J2819)&gt;0,1),0)</f>
        <v>1</v>
      </c>
      <c r="L2819" s="1">
        <f t="shared" si="198"/>
        <v>0</v>
      </c>
      <c r="M2819" s="1">
        <f t="shared" si="198"/>
        <v>0</v>
      </c>
      <c r="N2819" s="1">
        <f t="shared" si="198"/>
        <v>0</v>
      </c>
      <c r="O2819" s="1">
        <f t="shared" ref="O2819:O2882" si="199">SUM(K2819:N2819)</f>
        <v>1</v>
      </c>
      <c r="P2819" s="1" t="s">
        <v>18346</v>
      </c>
      <c r="Q2819" s="1">
        <v>325</v>
      </c>
      <c r="R2819" s="1">
        <v>324</v>
      </c>
      <c r="S2819" s="9">
        <f t="shared" si="197"/>
        <v>325</v>
      </c>
      <c r="T2819" s="3">
        <v>44490</v>
      </c>
      <c r="U2819" s="8" t="s">
        <v>13336</v>
      </c>
      <c r="V2819" s="3">
        <v>44490</v>
      </c>
      <c r="W2819" s="8" t="s">
        <v>1989</v>
      </c>
      <c r="X2819" s="8">
        <v>10.199999999999999</v>
      </c>
      <c r="Y2819" s="10">
        <f t="shared" ref="Y2819:Y2882" si="200">X2819*S2819</f>
        <v>3314.9999999999995</v>
      </c>
      <c r="Z2819" s="10">
        <f>IFERROR(INDEX(EFs!B:B,MATCH(P2819,EFs!A:A,0))*Dataset!Y2819/1000,0)</f>
        <v>3.0113225331149995</v>
      </c>
      <c r="AA2819">
        <v>32.770854999999997</v>
      </c>
      <c r="AB2819">
        <v>-117.067792</v>
      </c>
      <c r="AC2819">
        <v>1</v>
      </c>
      <c r="AD2819" t="s">
        <v>18394</v>
      </c>
      <c r="AE2819">
        <v>6124</v>
      </c>
      <c r="AF2819" t="s">
        <v>18834</v>
      </c>
      <c r="AI2819" t="s">
        <v>18389</v>
      </c>
      <c r="AJ2819" t="s">
        <v>18390</v>
      </c>
      <c r="AK2819" t="s">
        <v>18391</v>
      </c>
      <c r="AL2819">
        <v>92115</v>
      </c>
      <c r="AM2819" t="s">
        <v>18392</v>
      </c>
      <c r="AN2819" t="s">
        <v>18397</v>
      </c>
    </row>
    <row r="2820" spans="1:40" ht="43.2" x14ac:dyDescent="0.3">
      <c r="A2820" t="s">
        <v>13337</v>
      </c>
      <c r="B2820" s="2" t="s">
        <v>15</v>
      </c>
      <c r="C2820" s="3">
        <v>42193</v>
      </c>
      <c r="D2820" t="s">
        <v>193</v>
      </c>
      <c r="E2820" t="s">
        <v>13338</v>
      </c>
      <c r="F2820" t="s">
        <v>13339</v>
      </c>
      <c r="G2820" t="s">
        <v>6934</v>
      </c>
      <c r="H2820" s="2" t="s">
        <v>364</v>
      </c>
      <c r="I2820" s="2" t="s">
        <v>62</v>
      </c>
      <c r="J2820" s="1" t="s">
        <v>13340</v>
      </c>
      <c r="K2820" s="1">
        <f t="shared" si="198"/>
        <v>1</v>
      </c>
      <c r="L2820" s="1">
        <f t="shared" si="198"/>
        <v>0</v>
      </c>
      <c r="M2820" s="1">
        <f t="shared" si="198"/>
        <v>0</v>
      </c>
      <c r="N2820" s="1">
        <f t="shared" si="198"/>
        <v>0</v>
      </c>
      <c r="O2820" s="1">
        <f t="shared" si="199"/>
        <v>1</v>
      </c>
      <c r="P2820" s="1" t="s">
        <v>18346</v>
      </c>
      <c r="Q2820" s="1">
        <v>500</v>
      </c>
      <c r="R2820" s="1">
        <v>206</v>
      </c>
      <c r="S2820" s="9">
        <f t="shared" ref="S2820:S2883" si="201">IFERROR(IF(Q2820&lt;&gt;"",Q2820,R2820*0.7457),"Unknown")</f>
        <v>500</v>
      </c>
      <c r="T2820" s="3">
        <v>44540</v>
      </c>
      <c r="U2820" s="8" t="s">
        <v>13341</v>
      </c>
      <c r="V2820" s="3">
        <v>44715</v>
      </c>
      <c r="W2820" s="8" t="s">
        <v>13342</v>
      </c>
      <c r="X2820" s="8">
        <v>20.399999999999999</v>
      </c>
      <c r="Y2820" s="10">
        <f t="shared" si="200"/>
        <v>10200</v>
      </c>
      <c r="Z2820" s="10">
        <f>IFERROR(INDEX(EFs!B:B,MATCH(P2820,EFs!A:A,0))*Dataset!Y2820/1000,0)</f>
        <v>9.265607794200001</v>
      </c>
      <c r="AA2820">
        <v>32.781573999999999</v>
      </c>
      <c r="AB2820">
        <v>-117.007153</v>
      </c>
      <c r="AC2820">
        <v>1</v>
      </c>
      <c r="AD2820" t="s">
        <v>18387</v>
      </c>
      <c r="AE2820">
        <v>5555</v>
      </c>
      <c r="AF2820" t="s">
        <v>18894</v>
      </c>
      <c r="AI2820" t="s">
        <v>18460</v>
      </c>
      <c r="AJ2820" t="s">
        <v>18390</v>
      </c>
      <c r="AK2820" t="s">
        <v>18391</v>
      </c>
      <c r="AL2820">
        <v>91942</v>
      </c>
      <c r="AM2820" t="s">
        <v>18392</v>
      </c>
      <c r="AN2820" t="s">
        <v>18393</v>
      </c>
    </row>
    <row r="2821" spans="1:40" ht="43.2" x14ac:dyDescent="0.3">
      <c r="A2821" t="s">
        <v>13343</v>
      </c>
      <c r="B2821" s="2" t="s">
        <v>15</v>
      </c>
      <c r="C2821" s="3">
        <v>42193</v>
      </c>
      <c r="D2821" t="s">
        <v>193</v>
      </c>
      <c r="E2821" t="s">
        <v>13338</v>
      </c>
      <c r="F2821" t="s">
        <v>13339</v>
      </c>
      <c r="G2821" t="s">
        <v>6934</v>
      </c>
      <c r="H2821" s="2" t="s">
        <v>364</v>
      </c>
      <c r="I2821" s="2" t="s">
        <v>62</v>
      </c>
      <c r="J2821" s="1" t="s">
        <v>13344</v>
      </c>
      <c r="K2821" s="1">
        <f t="shared" si="198"/>
        <v>1</v>
      </c>
      <c r="L2821" s="1">
        <f t="shared" si="198"/>
        <v>0</v>
      </c>
      <c r="M2821" s="1">
        <f t="shared" si="198"/>
        <v>0</v>
      </c>
      <c r="N2821" s="1">
        <f t="shared" si="198"/>
        <v>0</v>
      </c>
      <c r="O2821" s="1">
        <f t="shared" si="199"/>
        <v>1</v>
      </c>
      <c r="P2821" s="1" t="s">
        <v>18346</v>
      </c>
      <c r="Q2821" s="1">
        <v>500</v>
      </c>
      <c r="R2821" s="1">
        <v>2206</v>
      </c>
      <c r="S2821" s="9">
        <f t="shared" si="201"/>
        <v>500</v>
      </c>
      <c r="T2821" s="3">
        <v>44540</v>
      </c>
      <c r="U2821" s="8" t="s">
        <v>10974</v>
      </c>
      <c r="V2821" s="3">
        <v>44715</v>
      </c>
      <c r="W2821" s="8" t="s">
        <v>7117</v>
      </c>
      <c r="X2821" s="8">
        <v>22.8</v>
      </c>
      <c r="Y2821" s="10">
        <f t="shared" si="200"/>
        <v>11400</v>
      </c>
      <c r="Z2821" s="10">
        <f>IFERROR(INDEX(EFs!B:B,MATCH(P2821,EFs!A:A,0))*Dataset!Y2821/1000,0)</f>
        <v>10.3556792994</v>
      </c>
      <c r="AA2821">
        <v>32.781573999999999</v>
      </c>
      <c r="AB2821">
        <v>-117.007153</v>
      </c>
      <c r="AC2821">
        <v>1</v>
      </c>
      <c r="AD2821" t="s">
        <v>18387</v>
      </c>
      <c r="AE2821">
        <v>5555</v>
      </c>
      <c r="AF2821" t="s">
        <v>18894</v>
      </c>
      <c r="AI2821" t="s">
        <v>18460</v>
      </c>
      <c r="AJ2821" t="s">
        <v>18390</v>
      </c>
      <c r="AK2821" t="s">
        <v>18391</v>
      </c>
      <c r="AL2821">
        <v>91942</v>
      </c>
      <c r="AM2821" t="s">
        <v>18392</v>
      </c>
      <c r="AN2821" t="s">
        <v>18393</v>
      </c>
    </row>
    <row r="2822" spans="1:40" ht="43.2" x14ac:dyDescent="0.3">
      <c r="A2822" t="s">
        <v>13345</v>
      </c>
      <c r="B2822" s="2" t="s">
        <v>15</v>
      </c>
      <c r="C2822" s="3">
        <v>42194</v>
      </c>
      <c r="D2822" t="s">
        <v>193</v>
      </c>
      <c r="E2822" t="s">
        <v>13054</v>
      </c>
      <c r="F2822" t="s">
        <v>72</v>
      </c>
      <c r="G2822" t="s">
        <v>13346</v>
      </c>
      <c r="H2822" s="2" t="s">
        <v>2066</v>
      </c>
      <c r="I2822" s="2" t="s">
        <v>75</v>
      </c>
      <c r="J2822" s="1" t="s">
        <v>13347</v>
      </c>
      <c r="K2822" s="1">
        <f t="shared" si="198"/>
        <v>1</v>
      </c>
      <c r="L2822" s="1">
        <f t="shared" si="198"/>
        <v>0</v>
      </c>
      <c r="M2822" s="1">
        <f t="shared" si="198"/>
        <v>0</v>
      </c>
      <c r="N2822" s="1">
        <f t="shared" si="198"/>
        <v>0</v>
      </c>
      <c r="O2822" s="1">
        <f t="shared" si="199"/>
        <v>1</v>
      </c>
      <c r="P2822" s="1" t="s">
        <v>18346</v>
      </c>
      <c r="Q2822" s="1">
        <v>60</v>
      </c>
      <c r="R2822" s="1">
        <v>145</v>
      </c>
      <c r="S2822" s="9">
        <f t="shared" si="201"/>
        <v>60</v>
      </c>
      <c r="T2822" s="8"/>
      <c r="U2822" s="8"/>
      <c r="V2822" s="8"/>
      <c r="W2822" s="8"/>
      <c r="X2822" s="8"/>
      <c r="Y2822" s="10">
        <f t="shared" si="200"/>
        <v>0</v>
      </c>
      <c r="Z2822" s="10">
        <f>IFERROR(INDEX(EFs!B:B,MATCH(P2822,EFs!A:A,0))*Dataset!Y2822/1000,0)</f>
        <v>0</v>
      </c>
      <c r="AA2822">
        <v>33.007075</v>
      </c>
      <c r="AB2822">
        <v>-117.25676900000001</v>
      </c>
      <c r="AC2822">
        <v>1</v>
      </c>
      <c r="AD2822" t="s">
        <v>18422</v>
      </c>
      <c r="AI2822" t="s">
        <v>18654</v>
      </c>
      <c r="AJ2822" t="s">
        <v>18390</v>
      </c>
      <c r="AK2822" t="s">
        <v>18391</v>
      </c>
      <c r="AL2822">
        <v>92075</v>
      </c>
      <c r="AM2822" t="s">
        <v>18392</v>
      </c>
      <c r="AN2822" t="s">
        <v>18397</v>
      </c>
    </row>
    <row r="2823" spans="1:40" ht="43.2" x14ac:dyDescent="0.3">
      <c r="A2823" t="s">
        <v>13348</v>
      </c>
      <c r="B2823" s="2" t="s">
        <v>15</v>
      </c>
      <c r="C2823" s="3">
        <v>42201</v>
      </c>
      <c r="D2823" t="s">
        <v>193</v>
      </c>
      <c r="E2823" t="s">
        <v>3759</v>
      </c>
      <c r="F2823" t="s">
        <v>3760</v>
      </c>
      <c r="G2823" t="s">
        <v>3761</v>
      </c>
      <c r="H2823" s="2" t="s">
        <v>351</v>
      </c>
      <c r="I2823" s="2" t="s">
        <v>92</v>
      </c>
      <c r="J2823" s="1" t="s">
        <v>13349</v>
      </c>
      <c r="K2823" s="1">
        <f t="shared" si="198"/>
        <v>1</v>
      </c>
      <c r="L2823" s="1">
        <f t="shared" si="198"/>
        <v>0</v>
      </c>
      <c r="M2823" s="1">
        <f t="shared" si="198"/>
        <v>0</v>
      </c>
      <c r="N2823" s="1">
        <f t="shared" si="198"/>
        <v>0</v>
      </c>
      <c r="O2823" s="1">
        <f t="shared" si="199"/>
        <v>1</v>
      </c>
      <c r="P2823" s="1" t="s">
        <v>18346</v>
      </c>
      <c r="Q2823" s="1">
        <v>150</v>
      </c>
      <c r="R2823" s="1">
        <v>279</v>
      </c>
      <c r="S2823" s="9">
        <f t="shared" si="201"/>
        <v>150</v>
      </c>
      <c r="T2823" s="3">
        <v>44349</v>
      </c>
      <c r="U2823" s="8" t="s">
        <v>101</v>
      </c>
      <c r="V2823" s="3">
        <v>44750</v>
      </c>
      <c r="W2823" s="8" t="s">
        <v>12780</v>
      </c>
      <c r="X2823" s="8">
        <v>17.899999999999999</v>
      </c>
      <c r="Y2823" s="10">
        <f t="shared" si="200"/>
        <v>2685</v>
      </c>
      <c r="Z2823" s="10">
        <f>IFERROR(INDEX(EFs!B:B,MATCH(P2823,EFs!A:A,0))*Dataset!Y2823/1000,0)</f>
        <v>2.4390349928849999</v>
      </c>
      <c r="AA2823">
        <v>32.675933000000001</v>
      </c>
      <c r="AB2823">
        <v>-117.172539</v>
      </c>
      <c r="AC2823">
        <v>1</v>
      </c>
      <c r="AD2823" t="s">
        <v>18387</v>
      </c>
      <c r="AE2823">
        <v>1810</v>
      </c>
      <c r="AF2823" t="s">
        <v>18457</v>
      </c>
      <c r="AI2823" t="s">
        <v>18458</v>
      </c>
      <c r="AJ2823" t="s">
        <v>18390</v>
      </c>
      <c r="AK2823" t="s">
        <v>18391</v>
      </c>
      <c r="AL2823">
        <v>92118</v>
      </c>
      <c r="AM2823" t="s">
        <v>18392</v>
      </c>
      <c r="AN2823" t="s">
        <v>18393</v>
      </c>
    </row>
    <row r="2824" spans="1:40" ht="43.2" x14ac:dyDescent="0.3">
      <c r="A2824" t="s">
        <v>13350</v>
      </c>
      <c r="B2824" s="2" t="s">
        <v>15</v>
      </c>
      <c r="C2824" s="3">
        <v>42208</v>
      </c>
      <c r="D2824" t="s">
        <v>193</v>
      </c>
      <c r="E2824" t="s">
        <v>13351</v>
      </c>
      <c r="F2824" t="s">
        <v>4330</v>
      </c>
      <c r="G2824" t="s">
        <v>13352</v>
      </c>
      <c r="H2824" s="2" t="s">
        <v>74</v>
      </c>
      <c r="I2824" s="2" t="s">
        <v>75</v>
      </c>
      <c r="J2824" s="1" t="s">
        <v>13353</v>
      </c>
      <c r="K2824" s="1">
        <f t="shared" si="198"/>
        <v>1</v>
      </c>
      <c r="L2824" s="1">
        <f t="shared" si="198"/>
        <v>0</v>
      </c>
      <c r="M2824" s="1">
        <f t="shared" si="198"/>
        <v>0</v>
      </c>
      <c r="N2824" s="1">
        <f t="shared" si="198"/>
        <v>0</v>
      </c>
      <c r="O2824" s="1">
        <f t="shared" si="199"/>
        <v>1</v>
      </c>
      <c r="P2824" s="1" t="s">
        <v>18346</v>
      </c>
      <c r="Q2824" s="1" t="s">
        <v>18355</v>
      </c>
      <c r="R2824" s="1">
        <v>80</v>
      </c>
      <c r="S2824" s="9">
        <f t="shared" si="201"/>
        <v>59.656000000000006</v>
      </c>
      <c r="T2824" s="3">
        <v>44435</v>
      </c>
      <c r="U2824" s="8" t="s">
        <v>8374</v>
      </c>
      <c r="V2824" s="3">
        <v>44435</v>
      </c>
      <c r="W2824" s="8" t="s">
        <v>13354</v>
      </c>
      <c r="X2824" s="8">
        <v>2.4</v>
      </c>
      <c r="Y2824" s="10">
        <f t="shared" si="200"/>
        <v>143.17440000000002</v>
      </c>
      <c r="Z2824" s="10">
        <f>IFERROR(INDEX(EFs!B:B,MATCH(P2824,EFs!A:A,0))*Dataset!Y2824/1000,0)</f>
        <v>0.1300586114284224</v>
      </c>
      <c r="AA2824">
        <v>33.068972000000002</v>
      </c>
      <c r="AB2824">
        <v>-117.15238600000001</v>
      </c>
      <c r="AC2824">
        <v>1</v>
      </c>
      <c r="AD2824" t="s">
        <v>18387</v>
      </c>
      <c r="AE2824">
        <v>8250</v>
      </c>
      <c r="AF2824" t="s">
        <v>19494</v>
      </c>
      <c r="AI2824" t="s">
        <v>18404</v>
      </c>
      <c r="AJ2824" t="s">
        <v>18390</v>
      </c>
      <c r="AK2824" t="s">
        <v>18391</v>
      </c>
      <c r="AL2824">
        <v>92067</v>
      </c>
      <c r="AM2824" t="s">
        <v>18392</v>
      </c>
      <c r="AN2824" t="s">
        <v>18393</v>
      </c>
    </row>
    <row r="2825" spans="1:40" ht="43.2" x14ac:dyDescent="0.3">
      <c r="A2825" t="s">
        <v>13355</v>
      </c>
      <c r="B2825" s="2" t="s">
        <v>15</v>
      </c>
      <c r="C2825" s="3">
        <v>42215</v>
      </c>
      <c r="D2825" t="s">
        <v>193</v>
      </c>
      <c r="E2825" t="s">
        <v>1716</v>
      </c>
      <c r="F2825" t="s">
        <v>1717</v>
      </c>
      <c r="G2825" t="s">
        <v>13356</v>
      </c>
      <c r="H2825" s="2" t="s">
        <v>781</v>
      </c>
      <c r="I2825" s="2" t="s">
        <v>782</v>
      </c>
      <c r="J2825" s="1" t="s">
        <v>13357</v>
      </c>
      <c r="K2825" s="1">
        <f t="shared" si="198"/>
        <v>1</v>
      </c>
      <c r="L2825" s="1">
        <f t="shared" si="198"/>
        <v>0</v>
      </c>
      <c r="M2825" s="1">
        <f t="shared" si="198"/>
        <v>0</v>
      </c>
      <c r="N2825" s="1">
        <f t="shared" si="198"/>
        <v>0</v>
      </c>
      <c r="O2825" s="1">
        <f t="shared" si="199"/>
        <v>1</v>
      </c>
      <c r="P2825" s="1" t="s">
        <v>18346</v>
      </c>
      <c r="Q2825" s="1">
        <v>1000</v>
      </c>
      <c r="R2825" s="1">
        <v>1490</v>
      </c>
      <c r="S2825" s="9">
        <f t="shared" si="201"/>
        <v>1000</v>
      </c>
      <c r="T2825" s="3">
        <v>44544</v>
      </c>
      <c r="U2825" s="8" t="s">
        <v>13358</v>
      </c>
      <c r="V2825" s="3">
        <v>44544</v>
      </c>
      <c r="W2825" s="8" t="s">
        <v>9371</v>
      </c>
      <c r="X2825" s="8">
        <v>6.1</v>
      </c>
      <c r="Y2825" s="10">
        <f t="shared" si="200"/>
        <v>6100</v>
      </c>
      <c r="Z2825" s="10">
        <f>IFERROR(INDEX(EFs!B:B,MATCH(P2825,EFs!A:A,0))*Dataset!Y2825/1000,0)</f>
        <v>5.5411968181000004</v>
      </c>
      <c r="AA2825">
        <v>32.904997000000002</v>
      </c>
      <c r="AB2825">
        <v>-117.186055</v>
      </c>
      <c r="AC2825">
        <v>1</v>
      </c>
      <c r="AD2825" t="s">
        <v>18387</v>
      </c>
      <c r="AE2825">
        <v>6290</v>
      </c>
      <c r="AF2825" t="s">
        <v>18557</v>
      </c>
      <c r="AI2825" t="s">
        <v>18389</v>
      </c>
      <c r="AJ2825" t="s">
        <v>18390</v>
      </c>
      <c r="AK2825" t="s">
        <v>18391</v>
      </c>
      <c r="AL2825">
        <v>92121</v>
      </c>
      <c r="AM2825" t="s">
        <v>18392</v>
      </c>
      <c r="AN2825" t="s">
        <v>18393</v>
      </c>
    </row>
    <row r="2826" spans="1:40" ht="43.2" x14ac:dyDescent="0.3">
      <c r="A2826" t="s">
        <v>13359</v>
      </c>
      <c r="B2826" s="2" t="s">
        <v>15</v>
      </c>
      <c r="C2826" s="3">
        <v>42215</v>
      </c>
      <c r="D2826" t="s">
        <v>193</v>
      </c>
      <c r="E2826" t="s">
        <v>2074</v>
      </c>
      <c r="F2826" t="s">
        <v>4330</v>
      </c>
      <c r="G2826" t="s">
        <v>2076</v>
      </c>
      <c r="H2826" s="2" t="s">
        <v>1542</v>
      </c>
      <c r="I2826" s="2" t="s">
        <v>236</v>
      </c>
      <c r="J2826" s="1" t="s">
        <v>13360</v>
      </c>
      <c r="K2826" s="1">
        <f t="shared" si="198"/>
        <v>1</v>
      </c>
      <c r="L2826" s="1">
        <f t="shared" si="198"/>
        <v>0</v>
      </c>
      <c r="M2826" s="1">
        <f t="shared" si="198"/>
        <v>0</v>
      </c>
      <c r="N2826" s="1">
        <f t="shared" si="198"/>
        <v>0</v>
      </c>
      <c r="O2826" s="1">
        <f t="shared" si="199"/>
        <v>1</v>
      </c>
      <c r="P2826" s="1" t="s">
        <v>18346</v>
      </c>
      <c r="Q2826" s="1">
        <v>40</v>
      </c>
      <c r="R2826" s="1">
        <v>80</v>
      </c>
      <c r="S2826" s="9">
        <f t="shared" si="201"/>
        <v>40</v>
      </c>
      <c r="T2826" s="3">
        <v>44561</v>
      </c>
      <c r="U2826" s="8" t="s">
        <v>2519</v>
      </c>
      <c r="V2826" s="3">
        <v>44658</v>
      </c>
      <c r="W2826" s="8" t="s">
        <v>12912</v>
      </c>
      <c r="X2826" s="8">
        <v>1</v>
      </c>
      <c r="Y2826" s="10">
        <f t="shared" si="200"/>
        <v>40</v>
      </c>
      <c r="Z2826" s="10">
        <f>IFERROR(INDEX(EFs!B:B,MATCH(P2826,EFs!A:A,0))*Dataset!Y2826/1000,0)</f>
        <v>3.6335716840000004E-2</v>
      </c>
      <c r="AA2826">
        <v>32.790970000000002</v>
      </c>
      <c r="AB2826">
        <v>-117.165284</v>
      </c>
      <c r="AC2826">
        <v>1</v>
      </c>
      <c r="AD2826" t="s">
        <v>18387</v>
      </c>
      <c r="AE2826">
        <v>7247</v>
      </c>
      <c r="AF2826" t="s">
        <v>18655</v>
      </c>
      <c r="AI2826" t="s">
        <v>18389</v>
      </c>
      <c r="AJ2826" t="s">
        <v>18390</v>
      </c>
      <c r="AK2826" t="s">
        <v>18391</v>
      </c>
      <c r="AL2826">
        <v>92111</v>
      </c>
      <c r="AM2826" t="s">
        <v>18392</v>
      </c>
      <c r="AN2826" t="s">
        <v>18393</v>
      </c>
    </row>
    <row r="2827" spans="1:40" ht="57.6" x14ac:dyDescent="0.3">
      <c r="A2827" t="s">
        <v>13361</v>
      </c>
      <c r="B2827" s="2" t="s">
        <v>15</v>
      </c>
      <c r="C2827" s="3">
        <v>42216</v>
      </c>
      <c r="D2827" t="s">
        <v>193</v>
      </c>
      <c r="E2827" t="s">
        <v>13362</v>
      </c>
      <c r="F2827" t="s">
        <v>161</v>
      </c>
      <c r="G2827" t="s">
        <v>13363</v>
      </c>
      <c r="H2827" s="2" t="s">
        <v>163</v>
      </c>
      <c r="I2827" s="2" t="s">
        <v>164</v>
      </c>
      <c r="J2827" s="1" t="s">
        <v>13364</v>
      </c>
      <c r="K2827" s="1">
        <f t="shared" si="198"/>
        <v>1</v>
      </c>
      <c r="L2827" s="1">
        <f t="shared" si="198"/>
        <v>0</v>
      </c>
      <c r="M2827" s="1">
        <f t="shared" si="198"/>
        <v>0</v>
      </c>
      <c r="N2827" s="1">
        <f t="shared" si="198"/>
        <v>0</v>
      </c>
      <c r="O2827" s="1">
        <f t="shared" si="199"/>
        <v>1</v>
      </c>
      <c r="P2827" s="1" t="s">
        <v>18346</v>
      </c>
      <c r="Q2827" s="1">
        <v>80</v>
      </c>
      <c r="R2827" s="1">
        <v>133</v>
      </c>
      <c r="S2827" s="9">
        <f t="shared" si="201"/>
        <v>80</v>
      </c>
      <c r="T2827" s="8"/>
      <c r="U2827" s="8"/>
      <c r="V2827" s="8"/>
      <c r="W2827" s="8"/>
      <c r="X2827" s="8"/>
      <c r="Y2827" s="10">
        <f t="shared" si="200"/>
        <v>0</v>
      </c>
      <c r="Z2827" s="10">
        <f>IFERROR(INDEX(EFs!B:B,MATCH(P2827,EFs!A:A,0))*Dataset!Y2827/1000,0)</f>
        <v>0</v>
      </c>
      <c r="AA2827">
        <v>33.387723000000001</v>
      </c>
      <c r="AB2827">
        <v>-117.44475799999999</v>
      </c>
      <c r="AC2827">
        <v>0.5</v>
      </c>
      <c r="AD2827" t="s">
        <v>18422</v>
      </c>
      <c r="AI2827" t="s">
        <v>18423</v>
      </c>
      <c r="AJ2827" t="s">
        <v>18390</v>
      </c>
      <c r="AK2827" t="s">
        <v>18391</v>
      </c>
      <c r="AL2827">
        <v>92055</v>
      </c>
      <c r="AM2827" t="s">
        <v>18392</v>
      </c>
      <c r="AN2827" t="s">
        <v>18397</v>
      </c>
    </row>
    <row r="2828" spans="1:40" ht="43.2" x14ac:dyDescent="0.3">
      <c r="A2828" t="s">
        <v>13365</v>
      </c>
      <c r="B2828" s="2" t="s">
        <v>15</v>
      </c>
      <c r="C2828" s="3">
        <v>42228</v>
      </c>
      <c r="D2828" t="s">
        <v>193</v>
      </c>
      <c r="E2828" t="s">
        <v>13366</v>
      </c>
      <c r="F2828" t="s">
        <v>13367</v>
      </c>
      <c r="G2828" t="s">
        <v>13368</v>
      </c>
      <c r="H2828" s="2" t="s">
        <v>19</v>
      </c>
      <c r="I2828" s="2" t="s">
        <v>20</v>
      </c>
      <c r="J2828" s="1" t="s">
        <v>13369</v>
      </c>
      <c r="K2828" s="1">
        <f t="shared" si="198"/>
        <v>1</v>
      </c>
      <c r="L2828" s="1">
        <f t="shared" si="198"/>
        <v>0</v>
      </c>
      <c r="M2828" s="1">
        <f t="shared" si="198"/>
        <v>0</v>
      </c>
      <c r="N2828" s="1">
        <f t="shared" si="198"/>
        <v>0</v>
      </c>
      <c r="O2828" s="1">
        <f t="shared" si="199"/>
        <v>1</v>
      </c>
      <c r="P2828" s="1" t="s">
        <v>18346</v>
      </c>
      <c r="Q2828" s="1" t="s">
        <v>18355</v>
      </c>
      <c r="R2828" s="1">
        <v>1882</v>
      </c>
      <c r="S2828" s="9">
        <f t="shared" si="201"/>
        <v>1403.4074000000001</v>
      </c>
      <c r="T2828" s="3">
        <v>44420</v>
      </c>
      <c r="U2828" s="8" t="s">
        <v>10789</v>
      </c>
      <c r="V2828" s="3">
        <v>44753</v>
      </c>
      <c r="W2828" s="8" t="s">
        <v>1714</v>
      </c>
      <c r="X2828" s="8">
        <v>27</v>
      </c>
      <c r="Y2828" s="10">
        <f t="shared" si="200"/>
        <v>37891.999800000005</v>
      </c>
      <c r="Z2828" s="10">
        <f>IFERROR(INDEX(EFs!B:B,MATCH(P2828,EFs!A:A,0))*Dataset!Y2828/1000,0)</f>
        <v>34.420824380853425</v>
      </c>
      <c r="AA2828">
        <v>32.709986999999998</v>
      </c>
      <c r="AB2828">
        <v>-117.150611</v>
      </c>
      <c r="AC2828">
        <v>0.8</v>
      </c>
      <c r="AD2828" t="s">
        <v>18387</v>
      </c>
      <c r="AE2828">
        <v>424</v>
      </c>
      <c r="AF2828" t="s">
        <v>19495</v>
      </c>
      <c r="AI2828" t="s">
        <v>18389</v>
      </c>
      <c r="AJ2828" t="s">
        <v>18390</v>
      </c>
      <c r="AK2828" t="s">
        <v>18391</v>
      </c>
      <c r="AL2828">
        <v>92101</v>
      </c>
      <c r="AM2828" t="s">
        <v>18392</v>
      </c>
      <c r="AN2828" t="s">
        <v>18393</v>
      </c>
    </row>
    <row r="2829" spans="1:40" ht="43.2" x14ac:dyDescent="0.3">
      <c r="A2829" t="s">
        <v>13370</v>
      </c>
      <c r="B2829" s="2" t="s">
        <v>15</v>
      </c>
      <c r="C2829" s="3">
        <v>42229</v>
      </c>
      <c r="D2829" t="s">
        <v>193</v>
      </c>
      <c r="E2829" t="s">
        <v>13371</v>
      </c>
      <c r="F2829" t="s">
        <v>13372</v>
      </c>
      <c r="G2829" t="s">
        <v>13373</v>
      </c>
      <c r="H2829" s="2" t="s">
        <v>949</v>
      </c>
      <c r="I2829" s="2" t="s">
        <v>75</v>
      </c>
      <c r="J2829" s="1" t="s">
        <v>13374</v>
      </c>
      <c r="K2829" s="1">
        <f t="shared" si="198"/>
        <v>1</v>
      </c>
      <c r="L2829" s="1">
        <f t="shared" si="198"/>
        <v>0</v>
      </c>
      <c r="M2829" s="1">
        <f t="shared" si="198"/>
        <v>0</v>
      </c>
      <c r="N2829" s="1">
        <f t="shared" si="198"/>
        <v>0</v>
      </c>
      <c r="O2829" s="1">
        <f t="shared" si="199"/>
        <v>1</v>
      </c>
      <c r="P2829" s="1" t="s">
        <v>18346</v>
      </c>
      <c r="Q2829" s="1">
        <v>250</v>
      </c>
      <c r="R2829" s="1">
        <v>1881</v>
      </c>
      <c r="S2829" s="9">
        <f t="shared" si="201"/>
        <v>250</v>
      </c>
      <c r="T2829" s="3">
        <v>44562</v>
      </c>
      <c r="U2829" s="8" t="s">
        <v>13375</v>
      </c>
      <c r="V2829" s="3">
        <v>44562</v>
      </c>
      <c r="W2829" s="8" t="s">
        <v>4437</v>
      </c>
      <c r="X2829" s="8">
        <v>5.5</v>
      </c>
      <c r="Y2829" s="10">
        <f t="shared" si="200"/>
        <v>1375</v>
      </c>
      <c r="Z2829" s="10">
        <f>IFERROR(INDEX(EFs!B:B,MATCH(P2829,EFs!A:A,0))*Dataset!Y2829/1000,0)</f>
        <v>1.2490402663750002</v>
      </c>
      <c r="AA2829">
        <v>33.127409</v>
      </c>
      <c r="AB2829">
        <v>-117.265421</v>
      </c>
      <c r="AC2829">
        <v>1</v>
      </c>
      <c r="AD2829" t="s">
        <v>18387</v>
      </c>
      <c r="AE2829">
        <v>2502</v>
      </c>
      <c r="AF2829" t="s">
        <v>19496</v>
      </c>
      <c r="AI2829" t="s">
        <v>18509</v>
      </c>
      <c r="AJ2829" t="s">
        <v>18390</v>
      </c>
      <c r="AK2829" t="s">
        <v>18391</v>
      </c>
      <c r="AL2829">
        <v>92009</v>
      </c>
      <c r="AM2829" t="s">
        <v>18392</v>
      </c>
      <c r="AN2829" t="s">
        <v>18393</v>
      </c>
    </row>
    <row r="2830" spans="1:40" ht="57.6" x14ac:dyDescent="0.3">
      <c r="A2830" t="s">
        <v>13376</v>
      </c>
      <c r="B2830" s="2" t="s">
        <v>15</v>
      </c>
      <c r="C2830" s="3">
        <v>42241</v>
      </c>
      <c r="D2830" t="s">
        <v>193</v>
      </c>
      <c r="E2830" t="s">
        <v>13377</v>
      </c>
      <c r="F2830" t="s">
        <v>27</v>
      </c>
      <c r="G2830" t="s">
        <v>13378</v>
      </c>
      <c r="H2830" s="2" t="s">
        <v>610</v>
      </c>
      <c r="I2830" s="2" t="s">
        <v>30</v>
      </c>
      <c r="J2830" s="1" t="s">
        <v>13379</v>
      </c>
      <c r="K2830" s="1">
        <f t="shared" si="198"/>
        <v>0</v>
      </c>
      <c r="L2830" s="1">
        <f t="shared" si="198"/>
        <v>0</v>
      </c>
      <c r="M2830" s="1">
        <f t="shared" si="198"/>
        <v>1</v>
      </c>
      <c r="N2830" s="1">
        <f t="shared" si="198"/>
        <v>1</v>
      </c>
      <c r="O2830" s="1">
        <f t="shared" si="199"/>
        <v>2</v>
      </c>
      <c r="P2830" s="1" t="s">
        <v>18348</v>
      </c>
      <c r="Q2830" s="1">
        <v>100</v>
      </c>
      <c r="R2830" s="1">
        <v>149</v>
      </c>
      <c r="S2830" s="9">
        <f t="shared" si="201"/>
        <v>100</v>
      </c>
      <c r="T2830" s="3">
        <v>44684</v>
      </c>
      <c r="U2830" s="8" t="s">
        <v>11165</v>
      </c>
      <c r="V2830" s="3">
        <v>44684</v>
      </c>
      <c r="W2830" s="8" t="s">
        <v>1955</v>
      </c>
      <c r="X2830" s="8">
        <v>1.5</v>
      </c>
      <c r="Y2830" s="10">
        <f t="shared" si="200"/>
        <v>150</v>
      </c>
      <c r="Z2830" s="10">
        <f>IFERROR(INDEX(EFs!B:B,MATCH(P2830,EFs!A:A,0))*Dataset!Y2830/1000,0)</f>
        <v>0.10893835784999999</v>
      </c>
      <c r="AA2830">
        <v>33.019891999999999</v>
      </c>
      <c r="AB2830">
        <v>-117.125574</v>
      </c>
      <c r="AC2830">
        <v>1</v>
      </c>
      <c r="AD2830" t="s">
        <v>18387</v>
      </c>
      <c r="AE2830">
        <v>17170</v>
      </c>
      <c r="AF2830" t="s">
        <v>19492</v>
      </c>
      <c r="AI2830" t="s">
        <v>18389</v>
      </c>
      <c r="AJ2830" t="s">
        <v>18390</v>
      </c>
      <c r="AK2830" t="s">
        <v>18391</v>
      </c>
      <c r="AL2830">
        <v>92127</v>
      </c>
      <c r="AM2830" t="s">
        <v>18392</v>
      </c>
      <c r="AN2830" t="s">
        <v>18393</v>
      </c>
    </row>
    <row r="2831" spans="1:40" ht="57.6" x14ac:dyDescent="0.3">
      <c r="A2831" t="s">
        <v>13380</v>
      </c>
      <c r="B2831" s="2" t="s">
        <v>15</v>
      </c>
      <c r="C2831" s="3">
        <v>42242</v>
      </c>
      <c r="D2831" t="s">
        <v>193</v>
      </c>
      <c r="E2831" t="s">
        <v>13381</v>
      </c>
      <c r="F2831" t="s">
        <v>289</v>
      </c>
      <c r="G2831" t="s">
        <v>13382</v>
      </c>
      <c r="H2831" s="2" t="s">
        <v>291</v>
      </c>
      <c r="I2831" s="2" t="s">
        <v>155</v>
      </c>
      <c r="J2831" s="1" t="s">
        <v>13383</v>
      </c>
      <c r="K2831" s="1">
        <f t="shared" si="198"/>
        <v>1</v>
      </c>
      <c r="L2831" s="1">
        <f t="shared" si="198"/>
        <v>0</v>
      </c>
      <c r="M2831" s="1">
        <f t="shared" si="198"/>
        <v>0</v>
      </c>
      <c r="N2831" s="1">
        <f t="shared" si="198"/>
        <v>0</v>
      </c>
      <c r="O2831" s="1">
        <f t="shared" si="199"/>
        <v>1</v>
      </c>
      <c r="P2831" s="1" t="s">
        <v>18346</v>
      </c>
      <c r="Q2831" s="1">
        <v>250</v>
      </c>
      <c r="R2831" s="1">
        <v>464</v>
      </c>
      <c r="S2831" s="9">
        <f t="shared" si="201"/>
        <v>250</v>
      </c>
      <c r="T2831" s="3">
        <v>44448</v>
      </c>
      <c r="U2831" s="8" t="s">
        <v>8672</v>
      </c>
      <c r="V2831" s="3">
        <v>44448</v>
      </c>
      <c r="W2831" s="8" t="s">
        <v>10800</v>
      </c>
      <c r="X2831" s="8">
        <v>3.8</v>
      </c>
      <c r="Y2831" s="10">
        <f t="shared" si="200"/>
        <v>950</v>
      </c>
      <c r="Z2831" s="10">
        <f>IFERROR(INDEX(EFs!B:B,MATCH(P2831,EFs!A:A,0))*Dataset!Y2831/1000,0)</f>
        <v>0.86297327494999998</v>
      </c>
      <c r="AA2831">
        <v>33.153498999999996</v>
      </c>
      <c r="AB2831">
        <v>-117.066759</v>
      </c>
      <c r="AC2831">
        <v>1</v>
      </c>
      <c r="AD2831" t="s">
        <v>18394</v>
      </c>
      <c r="AE2831">
        <v>1353</v>
      </c>
      <c r="AF2831" t="s">
        <v>19497</v>
      </c>
      <c r="AI2831" t="s">
        <v>18421</v>
      </c>
      <c r="AJ2831" t="s">
        <v>18390</v>
      </c>
      <c r="AK2831" t="s">
        <v>18391</v>
      </c>
      <c r="AL2831">
        <v>92027</v>
      </c>
      <c r="AM2831" t="s">
        <v>18392</v>
      </c>
      <c r="AN2831" t="s">
        <v>18397</v>
      </c>
    </row>
    <row r="2832" spans="1:40" ht="43.2" x14ac:dyDescent="0.3">
      <c r="A2832" t="s">
        <v>13384</v>
      </c>
      <c r="B2832" s="2" t="s">
        <v>15</v>
      </c>
      <c r="C2832" s="3">
        <v>42248</v>
      </c>
      <c r="D2832" t="s">
        <v>193</v>
      </c>
      <c r="E2832" t="s">
        <v>9741</v>
      </c>
      <c r="F2832" t="s">
        <v>9742</v>
      </c>
      <c r="G2832" t="s">
        <v>9743</v>
      </c>
      <c r="H2832" s="2" t="s">
        <v>627</v>
      </c>
      <c r="I2832" s="2" t="s">
        <v>306</v>
      </c>
      <c r="J2832" s="1" t="s">
        <v>13385</v>
      </c>
      <c r="K2832" s="1">
        <f t="shared" si="198"/>
        <v>1</v>
      </c>
      <c r="L2832" s="1">
        <f t="shared" si="198"/>
        <v>0</v>
      </c>
      <c r="M2832" s="1">
        <f t="shared" si="198"/>
        <v>0</v>
      </c>
      <c r="N2832" s="1">
        <f t="shared" si="198"/>
        <v>0</v>
      </c>
      <c r="O2832" s="1">
        <f t="shared" si="199"/>
        <v>1</v>
      </c>
      <c r="P2832" s="1" t="s">
        <v>18346</v>
      </c>
      <c r="Q2832" s="1">
        <v>60</v>
      </c>
      <c r="R2832" s="1">
        <v>96</v>
      </c>
      <c r="S2832" s="9">
        <f t="shared" si="201"/>
        <v>60</v>
      </c>
      <c r="T2832" s="3">
        <v>44508</v>
      </c>
      <c r="U2832" s="8" t="s">
        <v>13386</v>
      </c>
      <c r="V2832" s="3">
        <v>44508</v>
      </c>
      <c r="W2832" s="8" t="s">
        <v>13387</v>
      </c>
      <c r="X2832" s="8">
        <v>9.9</v>
      </c>
      <c r="Y2832" s="10">
        <f t="shared" si="200"/>
        <v>594</v>
      </c>
      <c r="Z2832" s="10">
        <f>IFERROR(INDEX(EFs!B:B,MATCH(P2832,EFs!A:A,0))*Dataset!Y2832/1000,0)</f>
        <v>0.53958539507399994</v>
      </c>
      <c r="AA2832">
        <v>32.796016999999999</v>
      </c>
      <c r="AB2832">
        <v>-116.957774</v>
      </c>
      <c r="AC2832">
        <v>1</v>
      </c>
      <c r="AD2832" t="s">
        <v>18387</v>
      </c>
      <c r="AE2832">
        <v>180</v>
      </c>
      <c r="AF2832" t="s">
        <v>19291</v>
      </c>
      <c r="AI2832" t="s">
        <v>18449</v>
      </c>
      <c r="AJ2832" t="s">
        <v>18390</v>
      </c>
      <c r="AK2832" t="s">
        <v>18391</v>
      </c>
      <c r="AL2832">
        <v>92020</v>
      </c>
      <c r="AM2832" t="s">
        <v>18392</v>
      </c>
      <c r="AN2832" t="s">
        <v>18393</v>
      </c>
    </row>
    <row r="2833" spans="1:40" ht="43.2" x14ac:dyDescent="0.3">
      <c r="A2833" t="s">
        <v>13388</v>
      </c>
      <c r="B2833" s="2" t="s">
        <v>15</v>
      </c>
      <c r="C2833" s="3">
        <v>42250</v>
      </c>
      <c r="D2833" t="s">
        <v>193</v>
      </c>
      <c r="E2833" t="s">
        <v>13389</v>
      </c>
      <c r="F2833" t="s">
        <v>13390</v>
      </c>
      <c r="G2833" t="s">
        <v>13391</v>
      </c>
      <c r="H2833" s="2" t="s">
        <v>781</v>
      </c>
      <c r="I2833" s="2" t="s">
        <v>782</v>
      </c>
      <c r="J2833" s="1" t="s">
        <v>13392</v>
      </c>
      <c r="K2833" s="1">
        <f t="shared" si="198"/>
        <v>1</v>
      </c>
      <c r="L2833" s="1">
        <f t="shared" si="198"/>
        <v>0</v>
      </c>
      <c r="M2833" s="1">
        <f t="shared" si="198"/>
        <v>0</v>
      </c>
      <c r="N2833" s="1">
        <f t="shared" si="198"/>
        <v>0</v>
      </c>
      <c r="O2833" s="1">
        <f t="shared" si="199"/>
        <v>1</v>
      </c>
      <c r="P2833" s="1" t="s">
        <v>18346</v>
      </c>
      <c r="Q2833" s="1">
        <v>50</v>
      </c>
      <c r="R2833" s="1">
        <v>80</v>
      </c>
      <c r="S2833" s="9">
        <f t="shared" si="201"/>
        <v>50</v>
      </c>
      <c r="T2833" s="3">
        <v>44560</v>
      </c>
      <c r="U2833" s="8" t="s">
        <v>8464</v>
      </c>
      <c r="V2833" s="3">
        <v>44596</v>
      </c>
      <c r="W2833" s="8" t="s">
        <v>10697</v>
      </c>
      <c r="X2833" s="8">
        <v>13</v>
      </c>
      <c r="Y2833" s="10">
        <f t="shared" si="200"/>
        <v>650</v>
      </c>
      <c r="Z2833" s="10">
        <f>IFERROR(INDEX(EFs!B:B,MATCH(P2833,EFs!A:A,0))*Dataset!Y2833/1000,0)</f>
        <v>0.59045539864999996</v>
      </c>
      <c r="AA2833">
        <v>32.898772000000001</v>
      </c>
      <c r="AB2833">
        <v>-117.203501</v>
      </c>
      <c r="AC2833">
        <v>1</v>
      </c>
      <c r="AD2833" t="s">
        <v>18387</v>
      </c>
      <c r="AE2833">
        <v>9868</v>
      </c>
      <c r="AF2833" t="s">
        <v>19014</v>
      </c>
      <c r="AI2833" t="s">
        <v>18389</v>
      </c>
      <c r="AJ2833" t="s">
        <v>18390</v>
      </c>
      <c r="AK2833" t="s">
        <v>18391</v>
      </c>
      <c r="AL2833">
        <v>92121</v>
      </c>
      <c r="AM2833" t="s">
        <v>18392</v>
      </c>
      <c r="AN2833" t="s">
        <v>18393</v>
      </c>
    </row>
    <row r="2834" spans="1:40" ht="43.2" x14ac:dyDescent="0.3">
      <c r="A2834" t="s">
        <v>13393</v>
      </c>
      <c r="B2834" s="2" t="s">
        <v>15</v>
      </c>
      <c r="C2834" s="3">
        <v>42263</v>
      </c>
      <c r="D2834" t="s">
        <v>193</v>
      </c>
      <c r="E2834" t="s">
        <v>13096</v>
      </c>
      <c r="F2834" t="s">
        <v>1940</v>
      </c>
      <c r="G2834" t="s">
        <v>13394</v>
      </c>
      <c r="H2834" s="2" t="s">
        <v>163</v>
      </c>
      <c r="I2834" s="2" t="s">
        <v>164</v>
      </c>
      <c r="J2834" s="1" t="s">
        <v>13395</v>
      </c>
      <c r="K2834" s="1">
        <f t="shared" si="198"/>
        <v>1</v>
      </c>
      <c r="L2834" s="1">
        <f t="shared" si="198"/>
        <v>0</v>
      </c>
      <c r="M2834" s="1">
        <f t="shared" si="198"/>
        <v>0</v>
      </c>
      <c r="N2834" s="1">
        <f t="shared" si="198"/>
        <v>0</v>
      </c>
      <c r="O2834" s="1">
        <f t="shared" si="199"/>
        <v>1</v>
      </c>
      <c r="P2834" s="1" t="s">
        <v>18346</v>
      </c>
      <c r="Q2834" s="1">
        <v>50</v>
      </c>
      <c r="R2834" s="1">
        <v>85</v>
      </c>
      <c r="S2834" s="9">
        <f t="shared" si="201"/>
        <v>50</v>
      </c>
      <c r="T2834" s="3">
        <v>44321</v>
      </c>
      <c r="U2834" s="8" t="s">
        <v>12541</v>
      </c>
      <c r="V2834" s="3">
        <v>44561</v>
      </c>
      <c r="W2834" s="8" t="s">
        <v>12541</v>
      </c>
      <c r="X2834" s="8">
        <v>0</v>
      </c>
      <c r="Y2834" s="10">
        <f t="shared" si="200"/>
        <v>0</v>
      </c>
      <c r="Z2834" s="10">
        <f>IFERROR(INDEX(EFs!B:B,MATCH(P2834,EFs!A:A,0))*Dataset!Y2834/1000,0)</f>
        <v>0</v>
      </c>
      <c r="AA2834">
        <v>33.387723000000001</v>
      </c>
      <c r="AB2834">
        <v>-117.44475799999999</v>
      </c>
      <c r="AC2834">
        <v>0.5</v>
      </c>
      <c r="AD2834" t="s">
        <v>18422</v>
      </c>
      <c r="AI2834" t="s">
        <v>18423</v>
      </c>
      <c r="AJ2834" t="s">
        <v>18390</v>
      </c>
      <c r="AK2834" t="s">
        <v>18391</v>
      </c>
      <c r="AL2834">
        <v>92055</v>
      </c>
      <c r="AM2834" t="s">
        <v>18392</v>
      </c>
      <c r="AN2834" t="s">
        <v>18397</v>
      </c>
    </row>
    <row r="2835" spans="1:40" ht="43.2" x14ac:dyDescent="0.3">
      <c r="A2835" t="s">
        <v>13396</v>
      </c>
      <c r="B2835" s="2" t="s">
        <v>15</v>
      </c>
      <c r="C2835" s="3">
        <v>42264</v>
      </c>
      <c r="D2835" t="s">
        <v>193</v>
      </c>
      <c r="E2835" t="s">
        <v>8440</v>
      </c>
      <c r="F2835" t="s">
        <v>8441</v>
      </c>
      <c r="G2835" t="s">
        <v>8442</v>
      </c>
      <c r="H2835" s="2" t="s">
        <v>739</v>
      </c>
      <c r="I2835" s="2" t="s">
        <v>236</v>
      </c>
      <c r="J2835" s="1" t="s">
        <v>13397</v>
      </c>
      <c r="K2835" s="1">
        <f t="shared" si="198"/>
        <v>1</v>
      </c>
      <c r="L2835" s="1">
        <f t="shared" si="198"/>
        <v>0</v>
      </c>
      <c r="M2835" s="1">
        <f t="shared" si="198"/>
        <v>0</v>
      </c>
      <c r="N2835" s="1">
        <f t="shared" si="198"/>
        <v>0</v>
      </c>
      <c r="O2835" s="1">
        <f t="shared" si="199"/>
        <v>1</v>
      </c>
      <c r="P2835" s="1" t="s">
        <v>18346</v>
      </c>
      <c r="Q2835" s="1" t="s">
        <v>18355</v>
      </c>
      <c r="R2835" s="1">
        <v>324</v>
      </c>
      <c r="S2835" s="9">
        <f t="shared" si="201"/>
        <v>241.60680000000002</v>
      </c>
      <c r="T2835" s="3">
        <v>44606</v>
      </c>
      <c r="U2835" s="8" t="s">
        <v>2015</v>
      </c>
      <c r="V2835" s="3">
        <v>44606</v>
      </c>
      <c r="W2835" s="8" t="s">
        <v>13398</v>
      </c>
      <c r="X2835" s="8">
        <v>1</v>
      </c>
      <c r="Y2835" s="10">
        <f t="shared" si="200"/>
        <v>241.60680000000002</v>
      </c>
      <c r="Z2835" s="10">
        <f>IFERROR(INDEX(EFs!B:B,MATCH(P2835,EFs!A:A,0))*Dataset!Y2835/1000,0)</f>
        <v>0.2194739067854628</v>
      </c>
      <c r="AA2835">
        <v>32.910134999999997</v>
      </c>
      <c r="AB2835">
        <v>-117.12106</v>
      </c>
      <c r="AC2835">
        <v>1</v>
      </c>
      <c r="AD2835" t="s">
        <v>18387</v>
      </c>
      <c r="AE2835">
        <v>10440</v>
      </c>
      <c r="AF2835" t="s">
        <v>18717</v>
      </c>
      <c r="AI2835" t="s">
        <v>18389</v>
      </c>
      <c r="AJ2835" t="s">
        <v>18390</v>
      </c>
      <c r="AK2835" t="s">
        <v>18391</v>
      </c>
      <c r="AL2835">
        <v>92126</v>
      </c>
      <c r="AM2835" t="s">
        <v>18392</v>
      </c>
      <c r="AN2835" t="s">
        <v>18393</v>
      </c>
    </row>
    <row r="2836" spans="1:40" ht="43.2" x14ac:dyDescent="0.3">
      <c r="A2836" t="s">
        <v>13399</v>
      </c>
      <c r="B2836" s="2" t="s">
        <v>15</v>
      </c>
      <c r="C2836" s="3">
        <v>42269</v>
      </c>
      <c r="D2836" t="s">
        <v>193</v>
      </c>
      <c r="E2836" t="s">
        <v>13400</v>
      </c>
      <c r="F2836" t="s">
        <v>13401</v>
      </c>
      <c r="G2836" t="s">
        <v>13402</v>
      </c>
      <c r="H2836" s="2" t="s">
        <v>163</v>
      </c>
      <c r="I2836" s="2" t="s">
        <v>164</v>
      </c>
      <c r="J2836" s="1" t="s">
        <v>13403</v>
      </c>
      <c r="K2836" s="1">
        <f t="shared" si="198"/>
        <v>1</v>
      </c>
      <c r="L2836" s="1">
        <f t="shared" si="198"/>
        <v>0</v>
      </c>
      <c r="M2836" s="1">
        <f t="shared" si="198"/>
        <v>0</v>
      </c>
      <c r="N2836" s="1">
        <f t="shared" si="198"/>
        <v>0</v>
      </c>
      <c r="O2836" s="1">
        <f t="shared" si="199"/>
        <v>1</v>
      </c>
      <c r="P2836" s="1" t="s">
        <v>18346</v>
      </c>
      <c r="Q2836" s="1">
        <v>300</v>
      </c>
      <c r="R2836" s="1">
        <v>463</v>
      </c>
      <c r="S2836" s="9">
        <f t="shared" si="201"/>
        <v>300</v>
      </c>
      <c r="T2836" s="3">
        <v>44369</v>
      </c>
      <c r="U2836" s="8" t="s">
        <v>13404</v>
      </c>
      <c r="V2836" s="3">
        <v>44369</v>
      </c>
      <c r="W2836" s="8" t="s">
        <v>11328</v>
      </c>
      <c r="X2836" s="8">
        <v>1.7</v>
      </c>
      <c r="Y2836" s="10">
        <f t="shared" si="200"/>
        <v>510</v>
      </c>
      <c r="Z2836" s="10">
        <f>IFERROR(INDEX(EFs!B:B,MATCH(P2836,EFs!A:A,0))*Dataset!Y2836/1000,0)</f>
        <v>0.46328038971000002</v>
      </c>
      <c r="AA2836">
        <v>33.387723000000001</v>
      </c>
      <c r="AB2836">
        <v>-117.44475799999999</v>
      </c>
      <c r="AC2836">
        <v>1</v>
      </c>
      <c r="AD2836" t="s">
        <v>18422</v>
      </c>
      <c r="AI2836" t="s">
        <v>18423</v>
      </c>
      <c r="AJ2836" t="s">
        <v>18390</v>
      </c>
      <c r="AK2836" t="s">
        <v>18391</v>
      </c>
      <c r="AL2836">
        <v>92055</v>
      </c>
      <c r="AM2836" t="s">
        <v>18392</v>
      </c>
      <c r="AN2836" t="s">
        <v>18397</v>
      </c>
    </row>
    <row r="2837" spans="1:40" ht="43.2" x14ac:dyDescent="0.3">
      <c r="A2837" t="s">
        <v>13405</v>
      </c>
      <c r="B2837" s="2" t="s">
        <v>15</v>
      </c>
      <c r="C2837" s="3">
        <v>42269</v>
      </c>
      <c r="D2837" t="s">
        <v>193</v>
      </c>
      <c r="E2837" t="s">
        <v>13406</v>
      </c>
      <c r="F2837" t="s">
        <v>559</v>
      </c>
      <c r="G2837" t="s">
        <v>13407</v>
      </c>
      <c r="H2837" s="2" t="s">
        <v>217</v>
      </c>
      <c r="I2837" s="2" t="s">
        <v>218</v>
      </c>
      <c r="J2837" s="1" t="s">
        <v>13408</v>
      </c>
      <c r="K2837" s="1">
        <f t="shared" si="198"/>
        <v>1</v>
      </c>
      <c r="L2837" s="1">
        <f t="shared" si="198"/>
        <v>0</v>
      </c>
      <c r="M2837" s="1">
        <f t="shared" si="198"/>
        <v>0</v>
      </c>
      <c r="N2837" s="1">
        <f t="shared" si="198"/>
        <v>0</v>
      </c>
      <c r="O2837" s="1">
        <f t="shared" si="199"/>
        <v>1</v>
      </c>
      <c r="P2837" s="1" t="s">
        <v>18346</v>
      </c>
      <c r="Q2837" s="1">
        <v>600</v>
      </c>
      <c r="R2837" s="1">
        <v>909</v>
      </c>
      <c r="S2837" s="9">
        <f t="shared" si="201"/>
        <v>600</v>
      </c>
      <c r="T2837" s="3">
        <v>44637</v>
      </c>
      <c r="U2837" s="8" t="s">
        <v>13409</v>
      </c>
      <c r="V2837" s="3">
        <v>44637</v>
      </c>
      <c r="W2837" s="8" t="s">
        <v>7847</v>
      </c>
      <c r="X2837" s="8">
        <v>32.299999999999997</v>
      </c>
      <c r="Y2837" s="10">
        <f t="shared" si="200"/>
        <v>19380</v>
      </c>
      <c r="Z2837" s="10">
        <f>IFERROR(INDEX(EFs!B:B,MATCH(P2837,EFs!A:A,0))*Dataset!Y2837/1000,0)</f>
        <v>17.604654808980001</v>
      </c>
      <c r="AA2837">
        <v>32.548578999999997</v>
      </c>
      <c r="AB2837">
        <v>-116.974507</v>
      </c>
      <c r="AC2837">
        <v>1</v>
      </c>
      <c r="AD2837" t="s">
        <v>18387</v>
      </c>
      <c r="AE2837">
        <v>2745</v>
      </c>
      <c r="AF2837" t="s">
        <v>19498</v>
      </c>
      <c r="AI2837" t="s">
        <v>18389</v>
      </c>
      <c r="AJ2837" t="s">
        <v>18390</v>
      </c>
      <c r="AK2837" t="s">
        <v>18391</v>
      </c>
      <c r="AL2837">
        <v>92154</v>
      </c>
      <c r="AM2837" t="s">
        <v>18392</v>
      </c>
      <c r="AN2837" t="s">
        <v>18393</v>
      </c>
    </row>
    <row r="2838" spans="1:40" ht="43.2" x14ac:dyDescent="0.3">
      <c r="A2838" t="s">
        <v>13410</v>
      </c>
      <c r="B2838" s="2" t="s">
        <v>15</v>
      </c>
      <c r="C2838" s="3">
        <v>42270</v>
      </c>
      <c r="D2838" t="s">
        <v>193</v>
      </c>
      <c r="E2838" t="s">
        <v>13411</v>
      </c>
      <c r="F2838" t="s">
        <v>13412</v>
      </c>
      <c r="G2838" t="s">
        <v>13413</v>
      </c>
      <c r="H2838" s="2" t="s">
        <v>397</v>
      </c>
      <c r="I2838" s="2" t="s">
        <v>75</v>
      </c>
      <c r="J2838" s="1" t="s">
        <v>13414</v>
      </c>
      <c r="K2838" s="1">
        <f t="shared" si="198"/>
        <v>1</v>
      </c>
      <c r="L2838" s="1">
        <f t="shared" si="198"/>
        <v>0</v>
      </c>
      <c r="M2838" s="1">
        <f t="shared" si="198"/>
        <v>0</v>
      </c>
      <c r="N2838" s="1">
        <f t="shared" si="198"/>
        <v>0</v>
      </c>
      <c r="O2838" s="1">
        <f t="shared" si="199"/>
        <v>1</v>
      </c>
      <c r="P2838" s="1" t="s">
        <v>18346</v>
      </c>
      <c r="Q2838" s="1">
        <v>750</v>
      </c>
      <c r="R2838" s="1">
        <v>1207</v>
      </c>
      <c r="S2838" s="9">
        <f t="shared" si="201"/>
        <v>750</v>
      </c>
      <c r="T2838" s="8"/>
      <c r="U2838" s="8"/>
      <c r="V2838" s="8"/>
      <c r="W2838" s="8"/>
      <c r="X2838" s="8"/>
      <c r="Y2838" s="10">
        <f t="shared" si="200"/>
        <v>0</v>
      </c>
      <c r="Z2838" s="10">
        <f>IFERROR(INDEX(EFs!B:B,MATCH(P2838,EFs!A:A,0))*Dataset!Y2838/1000,0)</f>
        <v>0</v>
      </c>
      <c r="AA2838">
        <v>33.135330000000003</v>
      </c>
      <c r="AB2838">
        <v>-117.175887</v>
      </c>
      <c r="AC2838">
        <v>1</v>
      </c>
      <c r="AD2838" t="s">
        <v>18387</v>
      </c>
      <c r="AE2838">
        <v>555</v>
      </c>
      <c r="AF2838" t="s">
        <v>19499</v>
      </c>
      <c r="AI2838" t="s">
        <v>18466</v>
      </c>
      <c r="AJ2838" t="s">
        <v>18390</v>
      </c>
      <c r="AK2838" t="s">
        <v>18391</v>
      </c>
      <c r="AL2838">
        <v>92078</v>
      </c>
      <c r="AM2838" t="s">
        <v>18392</v>
      </c>
      <c r="AN2838" t="s">
        <v>18393</v>
      </c>
    </row>
    <row r="2839" spans="1:40" ht="43.2" x14ac:dyDescent="0.3">
      <c r="A2839" t="s">
        <v>13415</v>
      </c>
      <c r="B2839" s="2" t="s">
        <v>15</v>
      </c>
      <c r="C2839" s="3">
        <v>42270</v>
      </c>
      <c r="D2839" t="s">
        <v>193</v>
      </c>
      <c r="E2839" t="s">
        <v>13096</v>
      </c>
      <c r="F2839" t="s">
        <v>1940</v>
      </c>
      <c r="G2839" t="s">
        <v>13416</v>
      </c>
      <c r="H2839" s="2" t="s">
        <v>163</v>
      </c>
      <c r="I2839" s="2" t="s">
        <v>164</v>
      </c>
      <c r="J2839" s="1" t="s">
        <v>13417</v>
      </c>
      <c r="K2839" s="1">
        <f t="shared" si="198"/>
        <v>1</v>
      </c>
      <c r="L2839" s="1">
        <f t="shared" si="198"/>
        <v>0</v>
      </c>
      <c r="M2839" s="1">
        <f t="shared" si="198"/>
        <v>0</v>
      </c>
      <c r="N2839" s="1">
        <f t="shared" si="198"/>
        <v>0</v>
      </c>
      <c r="O2839" s="1">
        <f t="shared" si="199"/>
        <v>1</v>
      </c>
      <c r="P2839" s="1" t="s">
        <v>18346</v>
      </c>
      <c r="Q2839" s="1">
        <v>50</v>
      </c>
      <c r="R2839" s="1">
        <v>85</v>
      </c>
      <c r="S2839" s="9">
        <f t="shared" si="201"/>
        <v>50</v>
      </c>
      <c r="T2839" s="8"/>
      <c r="U2839" s="8"/>
      <c r="V2839" s="8"/>
      <c r="W2839" s="8"/>
      <c r="X2839" s="8"/>
      <c r="Y2839" s="10">
        <f t="shared" si="200"/>
        <v>0</v>
      </c>
      <c r="Z2839" s="10">
        <f>IFERROR(INDEX(EFs!B:B,MATCH(P2839,EFs!A:A,0))*Dataset!Y2839/1000,0)</f>
        <v>0</v>
      </c>
      <c r="AA2839">
        <v>33.387723000000001</v>
      </c>
      <c r="AB2839">
        <v>-117.44475799999999</v>
      </c>
      <c r="AC2839">
        <v>0.5</v>
      </c>
      <c r="AD2839" t="s">
        <v>18422</v>
      </c>
      <c r="AI2839" t="s">
        <v>18423</v>
      </c>
      <c r="AJ2839" t="s">
        <v>18390</v>
      </c>
      <c r="AK2839" t="s">
        <v>18391</v>
      </c>
      <c r="AL2839">
        <v>92055</v>
      </c>
      <c r="AM2839" t="s">
        <v>18392</v>
      </c>
      <c r="AN2839" t="s">
        <v>18397</v>
      </c>
    </row>
    <row r="2840" spans="1:40" ht="43.2" x14ac:dyDescent="0.3">
      <c r="A2840" t="s">
        <v>13418</v>
      </c>
      <c r="B2840" s="2" t="s">
        <v>15</v>
      </c>
      <c r="C2840" s="3">
        <v>42275</v>
      </c>
      <c r="D2840" t="s">
        <v>193</v>
      </c>
      <c r="E2840" t="s">
        <v>3322</v>
      </c>
      <c r="F2840" t="s">
        <v>2100</v>
      </c>
      <c r="G2840" t="s">
        <v>2101</v>
      </c>
      <c r="H2840" s="2" t="s">
        <v>19</v>
      </c>
      <c r="I2840" s="2" t="s">
        <v>20</v>
      </c>
      <c r="J2840" s="1" t="s">
        <v>13419</v>
      </c>
      <c r="K2840" s="1">
        <f t="shared" si="198"/>
        <v>1</v>
      </c>
      <c r="L2840" s="1">
        <f t="shared" si="198"/>
        <v>0</v>
      </c>
      <c r="M2840" s="1">
        <f t="shared" si="198"/>
        <v>0</v>
      </c>
      <c r="N2840" s="1">
        <f t="shared" si="198"/>
        <v>0</v>
      </c>
      <c r="O2840" s="1">
        <f t="shared" si="199"/>
        <v>1</v>
      </c>
      <c r="P2840" s="1" t="s">
        <v>18346</v>
      </c>
      <c r="Q2840" s="1">
        <v>50</v>
      </c>
      <c r="R2840" s="1">
        <v>80</v>
      </c>
      <c r="S2840" s="9">
        <f t="shared" si="201"/>
        <v>50</v>
      </c>
      <c r="T2840" s="3">
        <v>44383</v>
      </c>
      <c r="U2840" s="8" t="s">
        <v>13420</v>
      </c>
      <c r="V2840" s="3">
        <v>44679</v>
      </c>
      <c r="W2840" s="8" t="s">
        <v>12154</v>
      </c>
      <c r="X2840" s="8">
        <v>11.2</v>
      </c>
      <c r="Y2840" s="10">
        <f t="shared" si="200"/>
        <v>560</v>
      </c>
      <c r="Z2840" s="10">
        <f>IFERROR(INDEX(EFs!B:B,MATCH(P2840,EFs!A:A,0))*Dataset!Y2840/1000,0)</f>
        <v>0.50870003576</v>
      </c>
      <c r="AA2840">
        <v>32.729312999999998</v>
      </c>
      <c r="AB2840">
        <v>-117.190921</v>
      </c>
      <c r="AC2840">
        <v>1</v>
      </c>
      <c r="AD2840" t="s">
        <v>18394</v>
      </c>
      <c r="AE2840">
        <v>3225</v>
      </c>
      <c r="AF2840" t="s">
        <v>18598</v>
      </c>
      <c r="AI2840" t="s">
        <v>18389</v>
      </c>
      <c r="AJ2840" t="s">
        <v>18390</v>
      </c>
      <c r="AK2840" t="s">
        <v>18391</v>
      </c>
      <c r="AL2840">
        <v>92101</v>
      </c>
      <c r="AM2840" t="s">
        <v>18392</v>
      </c>
      <c r="AN2840" t="s">
        <v>18397</v>
      </c>
    </row>
    <row r="2841" spans="1:40" ht="43.2" x14ac:dyDescent="0.3">
      <c r="A2841" t="s">
        <v>13421</v>
      </c>
      <c r="B2841" s="2" t="s">
        <v>15</v>
      </c>
      <c r="C2841" s="3">
        <v>42277</v>
      </c>
      <c r="D2841" t="s">
        <v>193</v>
      </c>
      <c r="E2841" t="s">
        <v>13422</v>
      </c>
      <c r="F2841" t="s">
        <v>13423</v>
      </c>
      <c r="G2841" t="s">
        <v>13424</v>
      </c>
      <c r="H2841" s="2" t="s">
        <v>19</v>
      </c>
      <c r="I2841" s="2" t="s">
        <v>20</v>
      </c>
      <c r="J2841" s="1" t="s">
        <v>13425</v>
      </c>
      <c r="K2841" s="1">
        <f t="shared" si="198"/>
        <v>1</v>
      </c>
      <c r="L2841" s="1">
        <f t="shared" si="198"/>
        <v>0</v>
      </c>
      <c r="M2841" s="1">
        <f t="shared" si="198"/>
        <v>0</v>
      </c>
      <c r="N2841" s="1">
        <f t="shared" si="198"/>
        <v>0</v>
      </c>
      <c r="O2841" s="1">
        <f t="shared" si="199"/>
        <v>1</v>
      </c>
      <c r="P2841" s="1" t="s">
        <v>18346</v>
      </c>
      <c r="Q2841" s="1">
        <v>800</v>
      </c>
      <c r="R2841" s="1">
        <v>1207</v>
      </c>
      <c r="S2841" s="9">
        <f t="shared" si="201"/>
        <v>800</v>
      </c>
      <c r="T2841" s="3">
        <v>44547</v>
      </c>
      <c r="U2841" s="8" t="s">
        <v>12408</v>
      </c>
      <c r="V2841" s="3">
        <v>44631</v>
      </c>
      <c r="W2841" s="8" t="s">
        <v>11154</v>
      </c>
      <c r="X2841" s="8">
        <v>18.7</v>
      </c>
      <c r="Y2841" s="10">
        <f t="shared" si="200"/>
        <v>14960</v>
      </c>
      <c r="Z2841" s="10">
        <f>IFERROR(INDEX(EFs!B:B,MATCH(P2841,EFs!A:A,0))*Dataset!Y2841/1000,0)</f>
        <v>13.589558098159999</v>
      </c>
      <c r="AA2841">
        <v>32.796647999999998</v>
      </c>
      <c r="AB2841">
        <v>-117.130674</v>
      </c>
      <c r="AC2841">
        <v>0.7</v>
      </c>
      <c r="AD2841" t="s">
        <v>18408</v>
      </c>
      <c r="AF2841" t="s">
        <v>19500</v>
      </c>
      <c r="AI2841" t="s">
        <v>18389</v>
      </c>
      <c r="AJ2841" t="s">
        <v>18390</v>
      </c>
      <c r="AK2841" t="s">
        <v>18391</v>
      </c>
      <c r="AL2841">
        <v>92123</v>
      </c>
      <c r="AM2841" t="s">
        <v>18392</v>
      </c>
      <c r="AN2841" t="s">
        <v>18397</v>
      </c>
    </row>
    <row r="2842" spans="1:40" ht="43.2" x14ac:dyDescent="0.3">
      <c r="A2842" t="s">
        <v>13426</v>
      </c>
      <c r="B2842" s="2" t="s">
        <v>15</v>
      </c>
      <c r="C2842" s="3">
        <v>42278</v>
      </c>
      <c r="D2842" t="s">
        <v>193</v>
      </c>
      <c r="E2842" t="s">
        <v>13427</v>
      </c>
      <c r="F2842" t="s">
        <v>13428</v>
      </c>
      <c r="G2842" t="s">
        <v>13429</v>
      </c>
      <c r="H2842" s="2" t="s">
        <v>83</v>
      </c>
      <c r="I2842" s="2" t="s">
        <v>84</v>
      </c>
      <c r="J2842" s="1" t="s">
        <v>13430</v>
      </c>
      <c r="K2842" s="1">
        <f t="shared" si="198"/>
        <v>1</v>
      </c>
      <c r="L2842" s="1">
        <f t="shared" si="198"/>
        <v>0</v>
      </c>
      <c r="M2842" s="1">
        <f t="shared" si="198"/>
        <v>0</v>
      </c>
      <c r="N2842" s="1">
        <f t="shared" si="198"/>
        <v>0</v>
      </c>
      <c r="O2842" s="1">
        <f t="shared" si="199"/>
        <v>1</v>
      </c>
      <c r="P2842" s="1" t="s">
        <v>18346</v>
      </c>
      <c r="Q2842" s="1">
        <v>300</v>
      </c>
      <c r="R2842" s="1">
        <v>463</v>
      </c>
      <c r="S2842" s="9">
        <f t="shared" si="201"/>
        <v>300</v>
      </c>
      <c r="T2842" s="8"/>
      <c r="U2842" s="8"/>
      <c r="V2842" s="8"/>
      <c r="W2842" s="8"/>
      <c r="X2842" s="8"/>
      <c r="Y2842" s="10">
        <f t="shared" si="200"/>
        <v>0</v>
      </c>
      <c r="Z2842" s="10">
        <f>IFERROR(INDEX(EFs!B:B,MATCH(P2842,EFs!A:A,0))*Dataset!Y2842/1000,0)</f>
        <v>0</v>
      </c>
      <c r="AA2842">
        <v>32.636594000000002</v>
      </c>
      <c r="AB2842">
        <v>-117.099816</v>
      </c>
      <c r="AC2842">
        <v>1</v>
      </c>
      <c r="AD2842" t="s">
        <v>18387</v>
      </c>
      <c r="AE2842">
        <v>285</v>
      </c>
      <c r="AF2842" t="s">
        <v>19501</v>
      </c>
      <c r="AI2842" t="s">
        <v>18406</v>
      </c>
      <c r="AJ2842" t="s">
        <v>18390</v>
      </c>
      <c r="AK2842" t="s">
        <v>18391</v>
      </c>
      <c r="AL2842">
        <v>91910</v>
      </c>
      <c r="AM2842" t="s">
        <v>18392</v>
      </c>
      <c r="AN2842" t="s">
        <v>18393</v>
      </c>
    </row>
    <row r="2843" spans="1:40" ht="43.2" x14ac:dyDescent="0.3">
      <c r="A2843" t="s">
        <v>13431</v>
      </c>
      <c r="B2843" s="2" t="s">
        <v>15</v>
      </c>
      <c r="C2843" s="3">
        <v>42283</v>
      </c>
      <c r="D2843" t="s">
        <v>193</v>
      </c>
      <c r="E2843" t="s">
        <v>4007</v>
      </c>
      <c r="F2843" t="s">
        <v>4008</v>
      </c>
      <c r="G2843" t="s">
        <v>4009</v>
      </c>
      <c r="H2843" s="2" t="s">
        <v>217</v>
      </c>
      <c r="I2843" s="2" t="s">
        <v>218</v>
      </c>
      <c r="J2843" s="1" t="s">
        <v>13432</v>
      </c>
      <c r="K2843" s="1">
        <f t="shared" si="198"/>
        <v>1</v>
      </c>
      <c r="L2843" s="1">
        <f t="shared" si="198"/>
        <v>0</v>
      </c>
      <c r="M2843" s="1">
        <f t="shared" si="198"/>
        <v>0</v>
      </c>
      <c r="N2843" s="1">
        <f t="shared" si="198"/>
        <v>0</v>
      </c>
      <c r="O2843" s="1">
        <f t="shared" si="199"/>
        <v>1</v>
      </c>
      <c r="P2843" s="1" t="s">
        <v>18346</v>
      </c>
      <c r="Q2843" s="1" t="s">
        <v>18355</v>
      </c>
      <c r="R2843" s="1">
        <v>1354</v>
      </c>
      <c r="S2843" s="9">
        <f t="shared" si="201"/>
        <v>1009.6778</v>
      </c>
      <c r="T2843" s="3">
        <v>44357</v>
      </c>
      <c r="U2843" s="8" t="s">
        <v>1359</v>
      </c>
      <c r="V2843" s="3">
        <v>44783</v>
      </c>
      <c r="W2843" s="8" t="s">
        <v>9956</v>
      </c>
      <c r="X2843" s="8">
        <v>52.7</v>
      </c>
      <c r="Y2843" s="10">
        <f t="shared" si="200"/>
        <v>53210.020060000003</v>
      </c>
      <c r="Z2843" s="10">
        <f>IFERROR(INDEX(EFs!B:B,MATCH(P2843,EFs!A:A,0))*Dataset!Y2843/1000,0)</f>
        <v>48.335605548772001</v>
      </c>
      <c r="AA2843">
        <v>32.573763999999997</v>
      </c>
      <c r="AB2843">
        <v>-116.917929</v>
      </c>
      <c r="AC2843">
        <v>0.68</v>
      </c>
      <c r="AD2843" t="s">
        <v>18429</v>
      </c>
      <c r="AE2843">
        <v>7363</v>
      </c>
      <c r="AF2843" t="s">
        <v>18849</v>
      </c>
      <c r="AI2843" t="s">
        <v>18389</v>
      </c>
      <c r="AJ2843" t="s">
        <v>18390</v>
      </c>
      <c r="AK2843" t="s">
        <v>18391</v>
      </c>
      <c r="AL2843">
        <v>92154</v>
      </c>
      <c r="AM2843" t="s">
        <v>18392</v>
      </c>
      <c r="AN2843" t="s">
        <v>18393</v>
      </c>
    </row>
    <row r="2844" spans="1:40" ht="43.2" x14ac:dyDescent="0.3">
      <c r="A2844" t="s">
        <v>13433</v>
      </c>
      <c r="B2844" s="2" t="s">
        <v>15</v>
      </c>
      <c r="C2844" s="3">
        <v>42283</v>
      </c>
      <c r="D2844" t="s">
        <v>193</v>
      </c>
      <c r="E2844" t="s">
        <v>4007</v>
      </c>
      <c r="F2844" t="s">
        <v>4008</v>
      </c>
      <c r="G2844" t="s">
        <v>4009</v>
      </c>
      <c r="H2844" s="2" t="s">
        <v>217</v>
      </c>
      <c r="I2844" s="2" t="s">
        <v>218</v>
      </c>
      <c r="J2844" s="1" t="s">
        <v>13434</v>
      </c>
      <c r="K2844" s="1">
        <f t="shared" si="198"/>
        <v>1</v>
      </c>
      <c r="L2844" s="1">
        <f t="shared" si="198"/>
        <v>0</v>
      </c>
      <c r="M2844" s="1">
        <f t="shared" si="198"/>
        <v>0</v>
      </c>
      <c r="N2844" s="1">
        <f t="shared" si="198"/>
        <v>0</v>
      </c>
      <c r="O2844" s="1">
        <f t="shared" si="199"/>
        <v>1</v>
      </c>
      <c r="P2844" s="1" t="s">
        <v>18346</v>
      </c>
      <c r="Q2844" s="1" t="s">
        <v>18355</v>
      </c>
      <c r="R2844" s="1">
        <v>1354</v>
      </c>
      <c r="S2844" s="9">
        <f t="shared" si="201"/>
        <v>1009.6778</v>
      </c>
      <c r="T2844" s="3">
        <v>44357</v>
      </c>
      <c r="U2844" s="8" t="s">
        <v>77</v>
      </c>
      <c r="V2844" s="3">
        <v>44783</v>
      </c>
      <c r="W2844" s="8" t="s">
        <v>1944</v>
      </c>
      <c r="X2844" s="8">
        <v>59.6</v>
      </c>
      <c r="Y2844" s="10">
        <f t="shared" si="200"/>
        <v>60176.796880000002</v>
      </c>
      <c r="Z2844" s="10">
        <f>IFERROR(INDEX(EFs!B:B,MATCH(P2844,EFs!A:A,0))*Dataset!Y2844/1000,0)</f>
        <v>54.664176294246893</v>
      </c>
      <c r="AA2844">
        <v>32.573763999999997</v>
      </c>
      <c r="AB2844">
        <v>-116.917929</v>
      </c>
      <c r="AC2844">
        <v>0.68</v>
      </c>
      <c r="AD2844" t="s">
        <v>18429</v>
      </c>
      <c r="AE2844">
        <v>7363</v>
      </c>
      <c r="AF2844" t="s">
        <v>18849</v>
      </c>
      <c r="AI2844" t="s">
        <v>18389</v>
      </c>
      <c r="AJ2844" t="s">
        <v>18390</v>
      </c>
      <c r="AK2844" t="s">
        <v>18391</v>
      </c>
      <c r="AL2844">
        <v>92154</v>
      </c>
      <c r="AM2844" t="s">
        <v>18392</v>
      </c>
      <c r="AN2844" t="s">
        <v>18393</v>
      </c>
    </row>
    <row r="2845" spans="1:40" ht="43.2" x14ac:dyDescent="0.3">
      <c r="A2845" t="s">
        <v>13435</v>
      </c>
      <c r="B2845" s="2" t="s">
        <v>15</v>
      </c>
      <c r="C2845" s="3">
        <v>42097</v>
      </c>
      <c r="D2845" t="s">
        <v>193</v>
      </c>
      <c r="E2845" t="s">
        <v>13096</v>
      </c>
      <c r="F2845" t="s">
        <v>1940</v>
      </c>
      <c r="G2845" t="s">
        <v>13436</v>
      </c>
      <c r="H2845" s="2" t="s">
        <v>444</v>
      </c>
      <c r="I2845" s="2" t="s">
        <v>155</v>
      </c>
      <c r="J2845" s="1" t="s">
        <v>13437</v>
      </c>
      <c r="K2845" s="1">
        <f t="shared" si="198"/>
        <v>1</v>
      </c>
      <c r="L2845" s="1">
        <f t="shared" si="198"/>
        <v>0</v>
      </c>
      <c r="M2845" s="1">
        <f t="shared" si="198"/>
        <v>0</v>
      </c>
      <c r="N2845" s="1">
        <f t="shared" si="198"/>
        <v>0</v>
      </c>
      <c r="O2845" s="1">
        <f t="shared" si="199"/>
        <v>1</v>
      </c>
      <c r="P2845" s="1" t="s">
        <v>18346</v>
      </c>
      <c r="Q2845" s="1">
        <v>50</v>
      </c>
      <c r="R2845" s="1">
        <v>85</v>
      </c>
      <c r="S2845" s="9">
        <f t="shared" si="201"/>
        <v>50</v>
      </c>
      <c r="T2845" s="3">
        <v>44561</v>
      </c>
      <c r="U2845" s="8" t="s">
        <v>8297</v>
      </c>
      <c r="V2845" s="3">
        <v>44728</v>
      </c>
      <c r="W2845" s="8" t="s">
        <v>13438</v>
      </c>
      <c r="X2845" s="8">
        <v>32.5</v>
      </c>
      <c r="Y2845" s="10">
        <f t="shared" si="200"/>
        <v>1625</v>
      </c>
      <c r="Z2845" s="10">
        <f>IFERROR(INDEX(EFs!B:B,MATCH(P2845,EFs!A:A,0))*Dataset!Y2845/1000,0)</f>
        <v>1.476138496625</v>
      </c>
      <c r="AA2845">
        <v>33.076742000000003</v>
      </c>
      <c r="AB2845">
        <v>-116.60465499999999</v>
      </c>
      <c r="AC2845">
        <v>1</v>
      </c>
      <c r="AD2845" t="s">
        <v>18394</v>
      </c>
      <c r="AE2845">
        <v>2241</v>
      </c>
      <c r="AF2845" t="s">
        <v>19502</v>
      </c>
      <c r="AI2845" t="s">
        <v>18474</v>
      </c>
      <c r="AJ2845" t="s">
        <v>18390</v>
      </c>
      <c r="AK2845" t="s">
        <v>18391</v>
      </c>
      <c r="AL2845">
        <v>92036</v>
      </c>
      <c r="AM2845" t="s">
        <v>18392</v>
      </c>
      <c r="AN2845" t="s">
        <v>18397</v>
      </c>
    </row>
    <row r="2846" spans="1:40" ht="28.8" x14ac:dyDescent="0.3">
      <c r="A2846" t="s">
        <v>13439</v>
      </c>
      <c r="B2846" s="2" t="s">
        <v>15</v>
      </c>
      <c r="C2846" s="3">
        <v>42396</v>
      </c>
      <c r="D2846" t="s">
        <v>193</v>
      </c>
      <c r="E2846" t="s">
        <v>13440</v>
      </c>
      <c r="F2846" t="s">
        <v>10424</v>
      </c>
      <c r="G2846" t="s">
        <v>13441</v>
      </c>
      <c r="H2846" s="2" t="s">
        <v>19</v>
      </c>
      <c r="I2846" s="2" t="s">
        <v>20</v>
      </c>
      <c r="J2846" s="1" t="s">
        <v>13442</v>
      </c>
      <c r="K2846" s="1">
        <f t="shared" si="198"/>
        <v>1</v>
      </c>
      <c r="L2846" s="1">
        <f t="shared" si="198"/>
        <v>0</v>
      </c>
      <c r="M2846" s="1">
        <f t="shared" si="198"/>
        <v>0</v>
      </c>
      <c r="N2846" s="1">
        <f t="shared" si="198"/>
        <v>0</v>
      </c>
      <c r="O2846" s="1">
        <f t="shared" si="199"/>
        <v>1</v>
      </c>
      <c r="P2846" s="1" t="s">
        <v>18346</v>
      </c>
      <c r="Q2846" s="1">
        <v>750</v>
      </c>
      <c r="R2846" s="1">
        <v>1207</v>
      </c>
      <c r="S2846" s="9">
        <f t="shared" si="201"/>
        <v>750</v>
      </c>
      <c r="T2846" s="3">
        <v>44467</v>
      </c>
      <c r="U2846" s="8" t="s">
        <v>13443</v>
      </c>
      <c r="V2846" s="3">
        <v>44740</v>
      </c>
      <c r="W2846" s="8" t="s">
        <v>9841</v>
      </c>
      <c r="X2846" s="8">
        <v>17.5</v>
      </c>
      <c r="Y2846" s="10">
        <f t="shared" si="200"/>
        <v>13125</v>
      </c>
      <c r="Z2846" s="10">
        <f>IFERROR(INDEX(EFs!B:B,MATCH(P2846,EFs!A:A,0))*Dataset!Y2846/1000,0)</f>
        <v>11.922657088125002</v>
      </c>
      <c r="AA2846">
        <v>32.696505000000002</v>
      </c>
      <c r="AB2846">
        <v>-117.147941</v>
      </c>
      <c r="AC2846">
        <v>0.7</v>
      </c>
      <c r="AD2846" t="s">
        <v>18408</v>
      </c>
      <c r="AF2846" t="s">
        <v>19503</v>
      </c>
      <c r="AI2846" t="s">
        <v>18389</v>
      </c>
      <c r="AJ2846" t="s">
        <v>18390</v>
      </c>
      <c r="AK2846" t="s">
        <v>18391</v>
      </c>
      <c r="AL2846">
        <v>92113</v>
      </c>
      <c r="AM2846" t="s">
        <v>18392</v>
      </c>
      <c r="AN2846" t="s">
        <v>18397</v>
      </c>
    </row>
    <row r="2847" spans="1:40" ht="28.8" x14ac:dyDescent="0.3">
      <c r="A2847" t="s">
        <v>13444</v>
      </c>
      <c r="B2847" s="2" t="s">
        <v>15</v>
      </c>
      <c r="C2847" s="3">
        <v>42396</v>
      </c>
      <c r="D2847" t="s">
        <v>193</v>
      </c>
      <c r="E2847" t="s">
        <v>9152</v>
      </c>
      <c r="F2847" t="s">
        <v>161</v>
      </c>
      <c r="G2847" t="s">
        <v>190</v>
      </c>
      <c r="H2847" s="2" t="s">
        <v>163</v>
      </c>
      <c r="I2847" s="2" t="s">
        <v>164</v>
      </c>
      <c r="J2847" s="1" t="s">
        <v>13445</v>
      </c>
      <c r="K2847" s="1">
        <f t="shared" si="198"/>
        <v>1</v>
      </c>
      <c r="L2847" s="1">
        <f t="shared" si="198"/>
        <v>0</v>
      </c>
      <c r="M2847" s="1">
        <f t="shared" si="198"/>
        <v>0</v>
      </c>
      <c r="N2847" s="1">
        <f t="shared" si="198"/>
        <v>0</v>
      </c>
      <c r="O2847" s="1">
        <f t="shared" si="199"/>
        <v>1</v>
      </c>
      <c r="P2847" s="1" t="s">
        <v>18346</v>
      </c>
      <c r="Q2847" s="1">
        <v>35</v>
      </c>
      <c r="R2847" s="1">
        <v>145</v>
      </c>
      <c r="S2847" s="9">
        <f t="shared" si="201"/>
        <v>35</v>
      </c>
      <c r="T2847" s="8"/>
      <c r="U2847" s="8"/>
      <c r="V2847" s="8"/>
      <c r="W2847" s="8"/>
      <c r="X2847" s="8"/>
      <c r="Y2847" s="10">
        <f t="shared" si="200"/>
        <v>0</v>
      </c>
      <c r="Z2847" s="10">
        <f>IFERROR(INDEX(EFs!B:B,MATCH(P2847,EFs!A:A,0))*Dataset!Y2847/1000,0)</f>
        <v>0</v>
      </c>
      <c r="AA2847">
        <v>33.387723000000001</v>
      </c>
      <c r="AB2847">
        <v>-117.44475799999999</v>
      </c>
      <c r="AC2847">
        <v>1</v>
      </c>
      <c r="AD2847" t="s">
        <v>18422</v>
      </c>
      <c r="AI2847" t="s">
        <v>18423</v>
      </c>
      <c r="AJ2847" t="s">
        <v>18390</v>
      </c>
      <c r="AK2847" t="s">
        <v>18391</v>
      </c>
      <c r="AL2847">
        <v>92055</v>
      </c>
      <c r="AM2847" t="s">
        <v>18392</v>
      </c>
      <c r="AN2847" t="s">
        <v>18397</v>
      </c>
    </row>
    <row r="2848" spans="1:40" ht="43.2" x14ac:dyDescent="0.3">
      <c r="A2848" t="s">
        <v>13446</v>
      </c>
      <c r="B2848" s="2" t="s">
        <v>15</v>
      </c>
      <c r="C2848" s="3">
        <v>42233</v>
      </c>
      <c r="D2848" t="s">
        <v>193</v>
      </c>
      <c r="E2848" t="s">
        <v>13447</v>
      </c>
      <c r="F2848" t="s">
        <v>13448</v>
      </c>
      <c r="G2848" t="s">
        <v>13449</v>
      </c>
      <c r="H2848" s="2" t="s">
        <v>1013</v>
      </c>
      <c r="I2848" s="2" t="s">
        <v>236</v>
      </c>
      <c r="J2848" s="1" t="s">
        <v>13450</v>
      </c>
      <c r="K2848" s="1">
        <f t="shared" si="198"/>
        <v>1</v>
      </c>
      <c r="L2848" s="1">
        <f t="shared" si="198"/>
        <v>0</v>
      </c>
      <c r="M2848" s="1">
        <f t="shared" si="198"/>
        <v>0</v>
      </c>
      <c r="N2848" s="1">
        <f t="shared" si="198"/>
        <v>0</v>
      </c>
      <c r="O2848" s="1">
        <f t="shared" si="199"/>
        <v>1</v>
      </c>
      <c r="P2848" s="1" t="s">
        <v>18346</v>
      </c>
      <c r="Q2848" s="1">
        <v>40</v>
      </c>
      <c r="R2848" s="1">
        <v>80</v>
      </c>
      <c r="S2848" s="9">
        <f t="shared" si="201"/>
        <v>40</v>
      </c>
      <c r="T2848" s="3">
        <v>44561</v>
      </c>
      <c r="U2848" s="8" t="s">
        <v>8560</v>
      </c>
      <c r="V2848" s="3">
        <v>44806</v>
      </c>
      <c r="W2848" s="8" t="s">
        <v>13021</v>
      </c>
      <c r="X2848" s="8">
        <v>28.6</v>
      </c>
      <c r="Y2848" s="10">
        <f t="shared" si="200"/>
        <v>1144</v>
      </c>
      <c r="Z2848" s="10">
        <f>IFERROR(INDEX(EFs!B:B,MATCH(P2848,EFs!A:A,0))*Dataset!Y2848/1000,0)</f>
        <v>1.0392015016239999</v>
      </c>
      <c r="AA2848">
        <v>32.927598000000003</v>
      </c>
      <c r="AB2848">
        <v>-117.237345</v>
      </c>
      <c r="AC2848">
        <v>1</v>
      </c>
      <c r="AD2848" t="s">
        <v>18387</v>
      </c>
      <c r="AE2848">
        <v>11425</v>
      </c>
      <c r="AF2848" t="s">
        <v>18484</v>
      </c>
      <c r="AI2848" t="s">
        <v>18389</v>
      </c>
      <c r="AJ2848" t="s">
        <v>18390</v>
      </c>
      <c r="AK2848" t="s">
        <v>18391</v>
      </c>
      <c r="AL2848">
        <v>92130</v>
      </c>
      <c r="AM2848" t="s">
        <v>18392</v>
      </c>
      <c r="AN2848" t="s">
        <v>18393</v>
      </c>
    </row>
    <row r="2849" spans="1:40" ht="43.2" x14ac:dyDescent="0.3">
      <c r="A2849" t="s">
        <v>13451</v>
      </c>
      <c r="B2849" s="2" t="s">
        <v>15</v>
      </c>
      <c r="C2849" s="3">
        <v>42411</v>
      </c>
      <c r="D2849" t="s">
        <v>193</v>
      </c>
      <c r="E2849" t="s">
        <v>13452</v>
      </c>
      <c r="F2849" t="s">
        <v>13453</v>
      </c>
      <c r="G2849" t="s">
        <v>13454</v>
      </c>
      <c r="H2849" s="2" t="s">
        <v>97</v>
      </c>
      <c r="I2849" s="2" t="s">
        <v>98</v>
      </c>
      <c r="J2849" s="1" t="s">
        <v>13455</v>
      </c>
      <c r="K2849" s="1">
        <f t="shared" si="198"/>
        <v>1</v>
      </c>
      <c r="L2849" s="1">
        <f t="shared" si="198"/>
        <v>0</v>
      </c>
      <c r="M2849" s="1">
        <f t="shared" si="198"/>
        <v>0</v>
      </c>
      <c r="N2849" s="1">
        <f t="shared" si="198"/>
        <v>0</v>
      </c>
      <c r="O2849" s="1">
        <f t="shared" si="199"/>
        <v>1</v>
      </c>
      <c r="P2849" s="1" t="s">
        <v>18346</v>
      </c>
      <c r="Q2849" s="1">
        <v>346</v>
      </c>
      <c r="R2849" s="1">
        <v>464</v>
      </c>
      <c r="S2849" s="9">
        <f t="shared" si="201"/>
        <v>346</v>
      </c>
      <c r="T2849" s="3">
        <v>44497</v>
      </c>
      <c r="U2849" s="8" t="s">
        <v>12195</v>
      </c>
      <c r="V2849" s="3">
        <v>44497</v>
      </c>
      <c r="W2849" s="8" t="s">
        <v>13456</v>
      </c>
      <c r="X2849" s="8">
        <v>15.9</v>
      </c>
      <c r="Y2849" s="10">
        <f t="shared" si="200"/>
        <v>5501.4000000000005</v>
      </c>
      <c r="Z2849" s="10">
        <f>IFERROR(INDEX(EFs!B:B,MATCH(P2849,EFs!A:A,0))*Dataset!Y2849/1000,0)</f>
        <v>4.9974328155894012</v>
      </c>
      <c r="AA2849">
        <v>33.215045000000003</v>
      </c>
      <c r="AB2849">
        <v>-117.295767</v>
      </c>
      <c r="AC2849">
        <v>1</v>
      </c>
      <c r="AD2849" t="s">
        <v>18387</v>
      </c>
      <c r="AE2849">
        <v>1402</v>
      </c>
      <c r="AF2849" t="s">
        <v>19504</v>
      </c>
      <c r="AI2849" t="s">
        <v>18410</v>
      </c>
      <c r="AJ2849" t="s">
        <v>18390</v>
      </c>
      <c r="AK2849" t="s">
        <v>18391</v>
      </c>
      <c r="AL2849">
        <v>92056</v>
      </c>
      <c r="AM2849" t="s">
        <v>18392</v>
      </c>
      <c r="AN2849" t="s">
        <v>18393</v>
      </c>
    </row>
    <row r="2850" spans="1:40" ht="43.2" x14ac:dyDescent="0.3">
      <c r="A2850" t="s">
        <v>13457</v>
      </c>
      <c r="B2850" s="2" t="s">
        <v>15</v>
      </c>
      <c r="C2850" s="3">
        <v>42405</v>
      </c>
      <c r="D2850" t="s">
        <v>25</v>
      </c>
      <c r="E2850" t="s">
        <v>2589</v>
      </c>
      <c r="F2850" t="s">
        <v>2590</v>
      </c>
      <c r="G2850" t="s">
        <v>2591</v>
      </c>
      <c r="H2850" s="2" t="s">
        <v>115</v>
      </c>
      <c r="I2850" s="2" t="s">
        <v>46</v>
      </c>
      <c r="J2850" s="1" t="s">
        <v>13458</v>
      </c>
      <c r="K2850" s="1">
        <f t="shared" si="198"/>
        <v>1</v>
      </c>
      <c r="L2850" s="1">
        <f t="shared" si="198"/>
        <v>0</v>
      </c>
      <c r="M2850" s="1">
        <f t="shared" si="198"/>
        <v>0</v>
      </c>
      <c r="N2850" s="1">
        <f t="shared" si="198"/>
        <v>0</v>
      </c>
      <c r="O2850" s="1">
        <f t="shared" si="199"/>
        <v>1</v>
      </c>
      <c r="P2850" s="1" t="s">
        <v>18346</v>
      </c>
      <c r="Q2850" s="1">
        <v>40</v>
      </c>
      <c r="R2850" s="1">
        <v>65.599999999999994</v>
      </c>
      <c r="S2850" s="9">
        <f t="shared" si="201"/>
        <v>40</v>
      </c>
      <c r="T2850" s="8"/>
      <c r="U2850" s="8"/>
      <c r="V2850" s="8"/>
      <c r="W2850" s="8"/>
      <c r="X2850" s="8"/>
      <c r="Y2850" s="10">
        <f t="shared" si="200"/>
        <v>0</v>
      </c>
      <c r="Z2850" s="10">
        <f>IFERROR(INDEX(EFs!B:B,MATCH(P2850,EFs!A:A,0))*Dataset!Y2850/1000,0)</f>
        <v>0</v>
      </c>
      <c r="AA2850">
        <v>32.770515000000003</v>
      </c>
      <c r="AB2850">
        <v>-117.189559</v>
      </c>
      <c r="AC2850">
        <v>1</v>
      </c>
      <c r="AD2850" t="s">
        <v>18394</v>
      </c>
      <c r="AE2850">
        <v>5998</v>
      </c>
      <c r="AF2850" t="s">
        <v>18707</v>
      </c>
      <c r="AI2850" t="s">
        <v>18389</v>
      </c>
      <c r="AJ2850" t="s">
        <v>18390</v>
      </c>
      <c r="AK2850" t="s">
        <v>18391</v>
      </c>
      <c r="AL2850">
        <v>92110</v>
      </c>
      <c r="AM2850" t="s">
        <v>18392</v>
      </c>
      <c r="AN2850" t="s">
        <v>18397</v>
      </c>
    </row>
    <row r="2851" spans="1:40" ht="43.2" x14ac:dyDescent="0.3">
      <c r="A2851" t="s">
        <v>13459</v>
      </c>
      <c r="B2851" s="2" t="s">
        <v>15</v>
      </c>
      <c r="C2851" s="3">
        <v>42102</v>
      </c>
      <c r="D2851" t="s">
        <v>193</v>
      </c>
      <c r="E2851" t="s">
        <v>4130</v>
      </c>
      <c r="F2851" t="s">
        <v>13460</v>
      </c>
      <c r="G2851" t="s">
        <v>13461</v>
      </c>
      <c r="H2851" s="2" t="s">
        <v>19</v>
      </c>
      <c r="I2851" s="2" t="s">
        <v>20</v>
      </c>
      <c r="J2851" s="1" t="s">
        <v>13462</v>
      </c>
      <c r="K2851" s="1">
        <f t="shared" si="198"/>
        <v>1</v>
      </c>
      <c r="L2851" s="1">
        <f t="shared" si="198"/>
        <v>0</v>
      </c>
      <c r="M2851" s="1">
        <f t="shared" si="198"/>
        <v>0</v>
      </c>
      <c r="N2851" s="1">
        <f t="shared" si="198"/>
        <v>0</v>
      </c>
      <c r="O2851" s="1">
        <f t="shared" si="199"/>
        <v>1</v>
      </c>
      <c r="P2851" s="1" t="s">
        <v>18346</v>
      </c>
      <c r="Q2851" s="1">
        <v>200</v>
      </c>
      <c r="R2851" s="1">
        <v>315</v>
      </c>
      <c r="S2851" s="9">
        <f t="shared" si="201"/>
        <v>200</v>
      </c>
      <c r="T2851" s="3">
        <v>44386</v>
      </c>
      <c r="U2851" s="8" t="s">
        <v>13463</v>
      </c>
      <c r="V2851" s="3">
        <v>44679</v>
      </c>
      <c r="W2851" s="8" t="s">
        <v>13464</v>
      </c>
      <c r="X2851" s="8">
        <v>8.6</v>
      </c>
      <c r="Y2851" s="10">
        <f t="shared" si="200"/>
        <v>1720</v>
      </c>
      <c r="Z2851" s="10">
        <f>IFERROR(INDEX(EFs!B:B,MATCH(P2851,EFs!A:A,0))*Dataset!Y2851/1000,0)</f>
        <v>1.56243582412</v>
      </c>
      <c r="AA2851">
        <v>32.729312999999998</v>
      </c>
      <c r="AB2851">
        <v>-117.190921</v>
      </c>
      <c r="AC2851">
        <v>1</v>
      </c>
      <c r="AD2851" t="s">
        <v>18394</v>
      </c>
      <c r="AE2851">
        <v>3225</v>
      </c>
      <c r="AF2851" t="s">
        <v>18598</v>
      </c>
      <c r="AI2851" t="s">
        <v>18389</v>
      </c>
      <c r="AJ2851" t="s">
        <v>18390</v>
      </c>
      <c r="AK2851" t="s">
        <v>18391</v>
      </c>
      <c r="AL2851">
        <v>92101</v>
      </c>
      <c r="AM2851" t="s">
        <v>18392</v>
      </c>
      <c r="AN2851" t="s">
        <v>18397</v>
      </c>
    </row>
    <row r="2852" spans="1:40" ht="43.2" x14ac:dyDescent="0.3">
      <c r="A2852" t="s">
        <v>13465</v>
      </c>
      <c r="B2852" s="2" t="s">
        <v>15</v>
      </c>
      <c r="C2852" s="3">
        <v>42305</v>
      </c>
      <c r="D2852" t="s">
        <v>193</v>
      </c>
      <c r="E2852" t="s">
        <v>422</v>
      </c>
      <c r="F2852" t="s">
        <v>809</v>
      </c>
      <c r="G2852" t="s">
        <v>13466</v>
      </c>
      <c r="H2852" s="2" t="s">
        <v>106</v>
      </c>
      <c r="I2852" s="2" t="s">
        <v>107</v>
      </c>
      <c r="J2852" s="1" t="s">
        <v>13467</v>
      </c>
      <c r="K2852" s="1">
        <f t="shared" si="198"/>
        <v>1</v>
      </c>
      <c r="L2852" s="1">
        <f t="shared" si="198"/>
        <v>0</v>
      </c>
      <c r="M2852" s="1">
        <f t="shared" si="198"/>
        <v>0</v>
      </c>
      <c r="N2852" s="1">
        <f t="shared" si="198"/>
        <v>0</v>
      </c>
      <c r="O2852" s="1">
        <f t="shared" si="199"/>
        <v>1</v>
      </c>
      <c r="P2852" s="1" t="s">
        <v>18346</v>
      </c>
      <c r="Q2852" s="1">
        <v>230</v>
      </c>
      <c r="R2852" s="1">
        <v>346</v>
      </c>
      <c r="S2852" s="9">
        <f t="shared" si="201"/>
        <v>230</v>
      </c>
      <c r="T2852" s="3">
        <v>44377</v>
      </c>
      <c r="U2852" s="8" t="s">
        <v>12617</v>
      </c>
      <c r="V2852" s="3">
        <v>44377</v>
      </c>
      <c r="W2852" s="8" t="s">
        <v>10274</v>
      </c>
      <c r="X2852" s="8">
        <v>2.1</v>
      </c>
      <c r="Y2852" s="10">
        <f t="shared" si="200"/>
        <v>483</v>
      </c>
      <c r="Z2852" s="10">
        <f>IFERROR(INDEX(EFs!B:B,MATCH(P2852,EFs!A:A,0))*Dataset!Y2852/1000,0)</f>
        <v>0.43875378084300004</v>
      </c>
      <c r="AA2852">
        <v>32.823566999999997</v>
      </c>
      <c r="AB2852">
        <v>-117.142956</v>
      </c>
      <c r="AC2852">
        <v>1</v>
      </c>
      <c r="AD2852" t="s">
        <v>18387</v>
      </c>
      <c r="AE2852">
        <v>8330</v>
      </c>
      <c r="AF2852" t="s">
        <v>18524</v>
      </c>
      <c r="AI2852" t="s">
        <v>18389</v>
      </c>
      <c r="AJ2852" t="s">
        <v>18390</v>
      </c>
      <c r="AK2852" t="s">
        <v>18391</v>
      </c>
      <c r="AL2852">
        <v>92123</v>
      </c>
      <c r="AM2852" t="s">
        <v>18392</v>
      </c>
      <c r="AN2852" t="s">
        <v>18407</v>
      </c>
    </row>
    <row r="2853" spans="1:40" ht="43.2" x14ac:dyDescent="0.3">
      <c r="A2853" t="s">
        <v>13468</v>
      </c>
      <c r="B2853" s="2" t="s">
        <v>15</v>
      </c>
      <c r="C2853" s="3">
        <v>42180</v>
      </c>
      <c r="D2853" t="s">
        <v>193</v>
      </c>
      <c r="E2853" t="s">
        <v>564</v>
      </c>
      <c r="F2853" t="s">
        <v>565</v>
      </c>
      <c r="G2853" t="s">
        <v>566</v>
      </c>
      <c r="H2853" s="2" t="s">
        <v>567</v>
      </c>
      <c r="I2853" s="2" t="s">
        <v>328</v>
      </c>
      <c r="J2853" s="1" t="s">
        <v>13469</v>
      </c>
      <c r="K2853" s="1">
        <f t="shared" si="198"/>
        <v>0</v>
      </c>
      <c r="L2853" s="1">
        <f t="shared" si="198"/>
        <v>0</v>
      </c>
      <c r="M2853" s="1">
        <f t="shared" si="198"/>
        <v>0</v>
      </c>
      <c r="N2853" s="1">
        <f t="shared" si="198"/>
        <v>0</v>
      </c>
      <c r="O2853" s="1">
        <f t="shared" si="199"/>
        <v>0</v>
      </c>
      <c r="P2853" s="1" t="s">
        <v>18352</v>
      </c>
      <c r="Q2853" s="1" t="s">
        <v>18355</v>
      </c>
      <c r="R2853" s="1">
        <v>274</v>
      </c>
      <c r="S2853" s="9">
        <f t="shared" si="201"/>
        <v>204.3218</v>
      </c>
      <c r="T2853" s="3">
        <v>44448</v>
      </c>
      <c r="U2853" s="8" t="s">
        <v>7963</v>
      </c>
      <c r="V2853" s="3">
        <v>44448</v>
      </c>
      <c r="W2853" s="8" t="s">
        <v>13470</v>
      </c>
      <c r="X2853" s="8">
        <v>1</v>
      </c>
      <c r="Y2853" s="10">
        <f t="shared" si="200"/>
        <v>204.3218</v>
      </c>
      <c r="Z2853" s="10">
        <f>IFERROR(INDEX(EFs!B:B,MATCH(P2853,EFs!A:A,0))*Dataset!Y2853/1000,0)</f>
        <v>0</v>
      </c>
      <c r="AA2853">
        <v>32.581147999999999</v>
      </c>
      <c r="AB2853">
        <v>-116.927246</v>
      </c>
      <c r="AC2853">
        <v>1</v>
      </c>
      <c r="AD2853" t="s">
        <v>18387</v>
      </c>
      <c r="AE2853">
        <v>480</v>
      </c>
      <c r="AF2853" t="s">
        <v>18492</v>
      </c>
      <c r="AI2853" t="s">
        <v>18389</v>
      </c>
      <c r="AJ2853" t="s">
        <v>18390</v>
      </c>
      <c r="AK2853" t="s">
        <v>18391</v>
      </c>
      <c r="AL2853">
        <v>92179</v>
      </c>
      <c r="AM2853" t="s">
        <v>18392</v>
      </c>
      <c r="AN2853" t="s">
        <v>18393</v>
      </c>
    </row>
    <row r="2854" spans="1:40" ht="43.2" x14ac:dyDescent="0.3">
      <c r="A2854" t="s">
        <v>13471</v>
      </c>
      <c r="B2854" s="2" t="s">
        <v>15</v>
      </c>
      <c r="C2854" s="3">
        <v>42425</v>
      </c>
      <c r="D2854" t="s">
        <v>193</v>
      </c>
      <c r="E2854" t="s">
        <v>13472</v>
      </c>
      <c r="F2854" t="s">
        <v>13473</v>
      </c>
      <c r="G2854" t="s">
        <v>13474</v>
      </c>
      <c r="H2854" s="2" t="s">
        <v>235</v>
      </c>
      <c r="I2854" s="2" t="s">
        <v>236</v>
      </c>
      <c r="J2854" s="1" t="s">
        <v>13475</v>
      </c>
      <c r="K2854" s="1">
        <f t="shared" si="198"/>
        <v>1</v>
      </c>
      <c r="L2854" s="1">
        <f t="shared" si="198"/>
        <v>0</v>
      </c>
      <c r="M2854" s="1">
        <f t="shared" si="198"/>
        <v>0</v>
      </c>
      <c r="N2854" s="1">
        <f t="shared" si="198"/>
        <v>0</v>
      </c>
      <c r="O2854" s="1">
        <f t="shared" si="199"/>
        <v>1</v>
      </c>
      <c r="P2854" s="1" t="s">
        <v>18346</v>
      </c>
      <c r="Q2854" s="1">
        <v>150</v>
      </c>
      <c r="R2854" s="1">
        <v>237</v>
      </c>
      <c r="S2854" s="9">
        <f t="shared" si="201"/>
        <v>150</v>
      </c>
      <c r="T2854" s="3">
        <v>44561</v>
      </c>
      <c r="U2854" s="8" t="s">
        <v>11345</v>
      </c>
      <c r="V2854" s="3">
        <v>44767</v>
      </c>
      <c r="W2854" s="8" t="s">
        <v>10814</v>
      </c>
      <c r="X2854" s="8">
        <v>27.9</v>
      </c>
      <c r="Y2854" s="10">
        <f t="shared" si="200"/>
        <v>4185</v>
      </c>
      <c r="Z2854" s="10">
        <f>IFERROR(INDEX(EFs!B:B,MATCH(P2854,EFs!A:A,0))*Dataset!Y2854/1000,0)</f>
        <v>3.8016243743850002</v>
      </c>
      <c r="AA2854">
        <v>32.787196000000002</v>
      </c>
      <c r="AB2854">
        <v>-117.123036</v>
      </c>
      <c r="AC2854">
        <v>1</v>
      </c>
      <c r="AD2854" t="s">
        <v>18387</v>
      </c>
      <c r="AE2854">
        <v>9366</v>
      </c>
      <c r="AF2854" t="s">
        <v>18770</v>
      </c>
      <c r="AI2854" t="s">
        <v>18389</v>
      </c>
      <c r="AJ2854" t="s">
        <v>18390</v>
      </c>
      <c r="AK2854" t="s">
        <v>18391</v>
      </c>
      <c r="AL2854">
        <v>92108</v>
      </c>
      <c r="AM2854" t="s">
        <v>18392</v>
      </c>
      <c r="AN2854" t="s">
        <v>18393</v>
      </c>
    </row>
    <row r="2855" spans="1:40" ht="57.6" x14ac:dyDescent="0.3">
      <c r="A2855" t="s">
        <v>13476</v>
      </c>
      <c r="B2855" s="2" t="s">
        <v>15</v>
      </c>
      <c r="C2855" s="3">
        <v>42425</v>
      </c>
      <c r="D2855" t="s">
        <v>193</v>
      </c>
      <c r="E2855" t="s">
        <v>4139</v>
      </c>
      <c r="F2855" t="s">
        <v>4140</v>
      </c>
      <c r="G2855" t="s">
        <v>4141</v>
      </c>
      <c r="H2855" s="2" t="s">
        <v>4142</v>
      </c>
      <c r="I2855" s="2" t="s">
        <v>62</v>
      </c>
      <c r="J2855" s="1" t="s">
        <v>13477</v>
      </c>
      <c r="K2855" s="1">
        <f t="shared" si="198"/>
        <v>1</v>
      </c>
      <c r="L2855" s="1">
        <f t="shared" si="198"/>
        <v>0</v>
      </c>
      <c r="M2855" s="1">
        <f t="shared" si="198"/>
        <v>0</v>
      </c>
      <c r="N2855" s="1">
        <f t="shared" si="198"/>
        <v>0</v>
      </c>
      <c r="O2855" s="1">
        <f t="shared" si="199"/>
        <v>1</v>
      </c>
      <c r="P2855" s="1" t="s">
        <v>18346</v>
      </c>
      <c r="Q2855" s="1">
        <v>500</v>
      </c>
      <c r="R2855" s="1">
        <v>2206</v>
      </c>
      <c r="S2855" s="9">
        <f t="shared" si="201"/>
        <v>500</v>
      </c>
      <c r="T2855" s="3">
        <v>44546</v>
      </c>
      <c r="U2855" s="8" t="s">
        <v>2022</v>
      </c>
      <c r="V2855" s="3">
        <v>44714</v>
      </c>
      <c r="W2855" s="8" t="s">
        <v>6554</v>
      </c>
      <c r="X2855" s="8">
        <v>22.1</v>
      </c>
      <c r="Y2855" s="10">
        <f t="shared" si="200"/>
        <v>11050</v>
      </c>
      <c r="Z2855" s="10">
        <f>IFERROR(INDEX(EFs!B:B,MATCH(P2855,EFs!A:A,0))*Dataset!Y2855/1000,0)</f>
        <v>10.03774177705</v>
      </c>
      <c r="AA2855">
        <v>32.750878</v>
      </c>
      <c r="AB2855">
        <v>-117.113457</v>
      </c>
      <c r="AC2855">
        <v>1</v>
      </c>
      <c r="AD2855" t="s">
        <v>18387</v>
      </c>
      <c r="AE2855">
        <v>4042</v>
      </c>
      <c r="AF2855" t="s">
        <v>18861</v>
      </c>
      <c r="AI2855" t="s">
        <v>18389</v>
      </c>
      <c r="AJ2855" t="s">
        <v>18390</v>
      </c>
      <c r="AK2855" t="s">
        <v>18391</v>
      </c>
      <c r="AL2855">
        <v>92105</v>
      </c>
      <c r="AM2855" t="s">
        <v>18392</v>
      </c>
      <c r="AN2855" t="s">
        <v>18393</v>
      </c>
    </row>
    <row r="2856" spans="1:40" ht="43.2" x14ac:dyDescent="0.3">
      <c r="A2856" t="s">
        <v>13478</v>
      </c>
      <c r="B2856" s="2" t="s">
        <v>15</v>
      </c>
      <c r="C2856" s="3">
        <v>41865</v>
      </c>
      <c r="D2856" t="s">
        <v>193</v>
      </c>
      <c r="E2856" t="s">
        <v>8219</v>
      </c>
      <c r="F2856" t="s">
        <v>13047</v>
      </c>
      <c r="G2856" t="s">
        <v>13479</v>
      </c>
      <c r="H2856" s="2" t="s">
        <v>201</v>
      </c>
      <c r="I2856" s="2" t="s">
        <v>46</v>
      </c>
      <c r="J2856" s="1" t="s">
        <v>13480</v>
      </c>
      <c r="K2856" s="1">
        <f t="shared" si="198"/>
        <v>1</v>
      </c>
      <c r="L2856" s="1">
        <f t="shared" si="198"/>
        <v>0</v>
      </c>
      <c r="M2856" s="1">
        <f t="shared" si="198"/>
        <v>0</v>
      </c>
      <c r="N2856" s="1">
        <f t="shared" si="198"/>
        <v>0</v>
      </c>
      <c r="O2856" s="1">
        <f t="shared" si="199"/>
        <v>1</v>
      </c>
      <c r="P2856" s="1" t="s">
        <v>18346</v>
      </c>
      <c r="Q2856" s="1">
        <v>250</v>
      </c>
      <c r="R2856" s="1">
        <v>1881</v>
      </c>
      <c r="S2856" s="9">
        <f t="shared" si="201"/>
        <v>250</v>
      </c>
      <c r="T2856" s="3">
        <v>44414</v>
      </c>
      <c r="U2856" s="8" t="s">
        <v>13481</v>
      </c>
      <c r="V2856" s="3">
        <v>44414</v>
      </c>
      <c r="W2856" s="8" t="s">
        <v>13482</v>
      </c>
      <c r="X2856" s="8">
        <v>8.4</v>
      </c>
      <c r="Y2856" s="10">
        <f t="shared" si="200"/>
        <v>2100</v>
      </c>
      <c r="Z2856" s="10">
        <f>IFERROR(INDEX(EFs!B:B,MATCH(P2856,EFs!A:A,0))*Dataset!Y2856/1000,0)</f>
        <v>1.9076251340999999</v>
      </c>
      <c r="AA2856">
        <v>32.883996000000003</v>
      </c>
      <c r="AB2856">
        <v>-117.224304</v>
      </c>
      <c r="AC2856">
        <v>1</v>
      </c>
      <c r="AD2856" t="s">
        <v>18387</v>
      </c>
      <c r="AE2856">
        <v>9898</v>
      </c>
      <c r="AF2856" t="s">
        <v>18856</v>
      </c>
      <c r="AI2856" t="s">
        <v>18428</v>
      </c>
      <c r="AJ2856" t="s">
        <v>18390</v>
      </c>
      <c r="AK2856" t="s">
        <v>18391</v>
      </c>
      <c r="AL2856">
        <v>92037</v>
      </c>
      <c r="AM2856" t="s">
        <v>18392</v>
      </c>
      <c r="AN2856" t="s">
        <v>18393</v>
      </c>
    </row>
    <row r="2857" spans="1:40" ht="28.8" x14ac:dyDescent="0.3">
      <c r="A2857" t="s">
        <v>13483</v>
      </c>
      <c r="B2857" s="2" t="s">
        <v>15</v>
      </c>
      <c r="C2857" s="3">
        <v>42429</v>
      </c>
      <c r="D2857" t="s">
        <v>25</v>
      </c>
      <c r="E2857" t="s">
        <v>6909</v>
      </c>
      <c r="F2857" t="s">
        <v>6910</v>
      </c>
      <c r="G2857" t="s">
        <v>6911</v>
      </c>
      <c r="H2857" s="2" t="s">
        <v>181</v>
      </c>
      <c r="I2857" s="2" t="s">
        <v>107</v>
      </c>
      <c r="J2857" s="1" t="s">
        <v>13484</v>
      </c>
      <c r="K2857" s="1">
        <f t="shared" si="198"/>
        <v>1</v>
      </c>
      <c r="L2857" s="1">
        <f t="shared" si="198"/>
        <v>0</v>
      </c>
      <c r="M2857" s="1">
        <f t="shared" si="198"/>
        <v>0</v>
      </c>
      <c r="N2857" s="1">
        <f t="shared" si="198"/>
        <v>0</v>
      </c>
      <c r="O2857" s="1">
        <f t="shared" si="199"/>
        <v>1</v>
      </c>
      <c r="P2857" s="1" t="s">
        <v>18346</v>
      </c>
      <c r="Q2857" s="1" t="s">
        <v>18355</v>
      </c>
      <c r="R2857" s="1">
        <v>53</v>
      </c>
      <c r="S2857" s="9">
        <f t="shared" si="201"/>
        <v>39.522100000000002</v>
      </c>
      <c r="T2857" s="3">
        <v>44440</v>
      </c>
      <c r="U2857" s="8" t="s">
        <v>9038</v>
      </c>
      <c r="V2857" s="3">
        <v>44440</v>
      </c>
      <c r="W2857" s="8" t="s">
        <v>13485</v>
      </c>
      <c r="X2857" s="8">
        <v>30.6</v>
      </c>
      <c r="Y2857" s="10">
        <f t="shared" si="200"/>
        <v>1209.37626</v>
      </c>
      <c r="Z2857" s="10">
        <f>IFERROR(INDEX(EFs!B:B,MATCH(P2857,EFs!A:A,0))*Dataset!Y2857/1000,0)</f>
        <v>1.0985888334094553</v>
      </c>
      <c r="AA2857">
        <v>32.7761</v>
      </c>
      <c r="AB2857">
        <v>-117.057416</v>
      </c>
      <c r="AC2857">
        <v>1</v>
      </c>
      <c r="AD2857" t="s">
        <v>18387</v>
      </c>
      <c r="AE2857">
        <v>6655</v>
      </c>
      <c r="AF2857" t="s">
        <v>19099</v>
      </c>
      <c r="AI2857" t="s">
        <v>18389</v>
      </c>
      <c r="AJ2857" t="s">
        <v>18390</v>
      </c>
      <c r="AK2857" t="s">
        <v>18391</v>
      </c>
      <c r="AL2857">
        <v>92120</v>
      </c>
      <c r="AM2857" t="s">
        <v>18392</v>
      </c>
      <c r="AN2857" t="s">
        <v>18393</v>
      </c>
    </row>
    <row r="2858" spans="1:40" ht="100.8" x14ac:dyDescent="0.3">
      <c r="A2858" t="s">
        <v>13486</v>
      </c>
      <c r="B2858" s="2" t="s">
        <v>15</v>
      </c>
      <c r="C2858" s="3">
        <v>42024</v>
      </c>
      <c r="D2858" t="s">
        <v>193</v>
      </c>
      <c r="E2858" t="s">
        <v>13487</v>
      </c>
      <c r="F2858" t="s">
        <v>289</v>
      </c>
      <c r="G2858" t="s">
        <v>13488</v>
      </c>
      <c r="H2858" s="2" t="s">
        <v>291</v>
      </c>
      <c r="I2858" s="2" t="s">
        <v>155</v>
      </c>
      <c r="J2858" s="1" t="s">
        <v>13489</v>
      </c>
      <c r="K2858" s="1">
        <f t="shared" si="198"/>
        <v>1</v>
      </c>
      <c r="L2858" s="1">
        <f t="shared" si="198"/>
        <v>0</v>
      </c>
      <c r="M2858" s="1">
        <f t="shared" si="198"/>
        <v>0</v>
      </c>
      <c r="N2858" s="1">
        <f t="shared" si="198"/>
        <v>0</v>
      </c>
      <c r="O2858" s="1">
        <f t="shared" si="199"/>
        <v>1</v>
      </c>
      <c r="P2858" s="1" t="s">
        <v>18346</v>
      </c>
      <c r="Q2858" s="1">
        <v>1000</v>
      </c>
      <c r="R2858" s="1">
        <v>474</v>
      </c>
      <c r="S2858" s="9">
        <f t="shared" si="201"/>
        <v>1000</v>
      </c>
      <c r="T2858" s="3">
        <v>44448</v>
      </c>
      <c r="U2858" s="8" t="s">
        <v>13490</v>
      </c>
      <c r="V2858" s="3">
        <v>44448</v>
      </c>
      <c r="W2858" s="8" t="s">
        <v>6272</v>
      </c>
      <c r="X2858" s="8">
        <v>9.6</v>
      </c>
      <c r="Y2858" s="10">
        <f t="shared" si="200"/>
        <v>9600</v>
      </c>
      <c r="Z2858" s="10">
        <f>IFERROR(INDEX(EFs!B:B,MATCH(P2858,EFs!A:A,0))*Dataset!Y2858/1000,0)</f>
        <v>8.7205720416000005</v>
      </c>
      <c r="AA2858">
        <v>33.156512999999997</v>
      </c>
      <c r="AB2858">
        <v>-117.03161</v>
      </c>
      <c r="AC2858">
        <v>1</v>
      </c>
      <c r="AD2858" t="s">
        <v>18394</v>
      </c>
      <c r="AE2858">
        <v>3440</v>
      </c>
      <c r="AF2858" t="s">
        <v>18727</v>
      </c>
      <c r="AI2858" t="s">
        <v>18421</v>
      </c>
      <c r="AJ2858" t="s">
        <v>18390</v>
      </c>
      <c r="AK2858" t="s">
        <v>18391</v>
      </c>
      <c r="AL2858">
        <v>92027</v>
      </c>
      <c r="AM2858" t="s">
        <v>18392</v>
      </c>
      <c r="AN2858" t="s">
        <v>18397</v>
      </c>
    </row>
    <row r="2859" spans="1:40" ht="100.8" x14ac:dyDescent="0.3">
      <c r="A2859" t="s">
        <v>13491</v>
      </c>
      <c r="B2859" s="2" t="s">
        <v>15</v>
      </c>
      <c r="C2859" s="3">
        <v>42024</v>
      </c>
      <c r="D2859" t="s">
        <v>193</v>
      </c>
      <c r="E2859" t="s">
        <v>13487</v>
      </c>
      <c r="F2859" t="s">
        <v>289</v>
      </c>
      <c r="G2859" t="s">
        <v>13488</v>
      </c>
      <c r="H2859" s="2" t="s">
        <v>291</v>
      </c>
      <c r="I2859" s="2" t="s">
        <v>155</v>
      </c>
      <c r="J2859" s="1" t="s">
        <v>13492</v>
      </c>
      <c r="K2859" s="1">
        <f t="shared" si="198"/>
        <v>1</v>
      </c>
      <c r="L2859" s="1">
        <f t="shared" si="198"/>
        <v>0</v>
      </c>
      <c r="M2859" s="1">
        <f t="shared" si="198"/>
        <v>0</v>
      </c>
      <c r="N2859" s="1">
        <f t="shared" si="198"/>
        <v>0</v>
      </c>
      <c r="O2859" s="1">
        <f t="shared" si="199"/>
        <v>1</v>
      </c>
      <c r="P2859" s="1" t="s">
        <v>18346</v>
      </c>
      <c r="Q2859" s="1">
        <v>1000</v>
      </c>
      <c r="R2859" s="1">
        <v>474</v>
      </c>
      <c r="S2859" s="9">
        <f t="shared" si="201"/>
        <v>1000</v>
      </c>
      <c r="T2859" s="3">
        <v>44448</v>
      </c>
      <c r="U2859" s="8" t="s">
        <v>13493</v>
      </c>
      <c r="V2859" s="3">
        <v>44448</v>
      </c>
      <c r="W2859" s="8" t="s">
        <v>13342</v>
      </c>
      <c r="X2859" s="8">
        <v>19.2</v>
      </c>
      <c r="Y2859" s="10">
        <f t="shared" si="200"/>
        <v>19200</v>
      </c>
      <c r="Z2859" s="10">
        <f>IFERROR(INDEX(EFs!B:B,MATCH(P2859,EFs!A:A,0))*Dataset!Y2859/1000,0)</f>
        <v>17.441144083200001</v>
      </c>
      <c r="AA2859">
        <v>33.156512999999997</v>
      </c>
      <c r="AB2859">
        <v>-117.03161</v>
      </c>
      <c r="AC2859">
        <v>1</v>
      </c>
      <c r="AD2859" t="s">
        <v>18394</v>
      </c>
      <c r="AE2859">
        <v>3440</v>
      </c>
      <c r="AF2859" t="s">
        <v>18727</v>
      </c>
      <c r="AI2859" t="s">
        <v>18421</v>
      </c>
      <c r="AJ2859" t="s">
        <v>18390</v>
      </c>
      <c r="AK2859" t="s">
        <v>18391</v>
      </c>
      <c r="AL2859">
        <v>92027</v>
      </c>
      <c r="AM2859" t="s">
        <v>18392</v>
      </c>
      <c r="AN2859" t="s">
        <v>18397</v>
      </c>
    </row>
    <row r="2860" spans="1:40" ht="43.2" x14ac:dyDescent="0.3">
      <c r="A2860" t="s">
        <v>13494</v>
      </c>
      <c r="B2860" s="2" t="s">
        <v>15</v>
      </c>
      <c r="C2860" s="3">
        <v>42261</v>
      </c>
      <c r="D2860" t="s">
        <v>193</v>
      </c>
      <c r="E2860" t="s">
        <v>13495</v>
      </c>
      <c r="F2860" t="s">
        <v>13496</v>
      </c>
      <c r="G2860" t="s">
        <v>13497</v>
      </c>
      <c r="H2860" s="2" t="s">
        <v>217</v>
      </c>
      <c r="I2860" s="2" t="s">
        <v>218</v>
      </c>
      <c r="J2860" s="1" t="s">
        <v>13498</v>
      </c>
      <c r="K2860" s="1">
        <f t="shared" si="198"/>
        <v>1</v>
      </c>
      <c r="L2860" s="1">
        <f t="shared" si="198"/>
        <v>0</v>
      </c>
      <c r="M2860" s="1">
        <f t="shared" si="198"/>
        <v>0</v>
      </c>
      <c r="N2860" s="1">
        <f t="shared" si="198"/>
        <v>0</v>
      </c>
      <c r="O2860" s="1">
        <f t="shared" si="199"/>
        <v>1</v>
      </c>
      <c r="P2860" s="1" t="s">
        <v>18346</v>
      </c>
      <c r="Q2860" s="1">
        <v>60</v>
      </c>
      <c r="R2860" s="1">
        <v>130</v>
      </c>
      <c r="S2860" s="9">
        <f t="shared" si="201"/>
        <v>60</v>
      </c>
      <c r="T2860" s="3">
        <v>44546</v>
      </c>
      <c r="U2860" s="8" t="s">
        <v>1894</v>
      </c>
      <c r="V2860" s="3">
        <v>44546</v>
      </c>
      <c r="W2860" s="8" t="s">
        <v>10803</v>
      </c>
      <c r="X2860" s="8">
        <v>19.100000000000001</v>
      </c>
      <c r="Y2860" s="10">
        <f t="shared" si="200"/>
        <v>1146</v>
      </c>
      <c r="Z2860" s="10">
        <f>IFERROR(INDEX(EFs!B:B,MATCH(P2860,EFs!A:A,0))*Dataset!Y2860/1000,0)</f>
        <v>1.0410182874659999</v>
      </c>
      <c r="AA2860">
        <v>32.549146999999998</v>
      </c>
      <c r="AB2860">
        <v>-116.977214</v>
      </c>
      <c r="AC2860">
        <v>1</v>
      </c>
      <c r="AD2860" t="s">
        <v>18387</v>
      </c>
      <c r="AE2860">
        <v>7560</v>
      </c>
      <c r="AF2860" t="s">
        <v>19314</v>
      </c>
      <c r="AI2860" t="s">
        <v>18389</v>
      </c>
      <c r="AJ2860" t="s">
        <v>18390</v>
      </c>
      <c r="AK2860" t="s">
        <v>18391</v>
      </c>
      <c r="AL2860">
        <v>92154</v>
      </c>
      <c r="AM2860" t="s">
        <v>18392</v>
      </c>
      <c r="AN2860" t="s">
        <v>18407</v>
      </c>
    </row>
    <row r="2861" spans="1:40" ht="43.2" x14ac:dyDescent="0.3">
      <c r="A2861" t="s">
        <v>13499</v>
      </c>
      <c r="B2861" s="2" t="s">
        <v>15</v>
      </c>
      <c r="C2861" s="3">
        <v>42251</v>
      </c>
      <c r="D2861" t="s">
        <v>193</v>
      </c>
      <c r="E2861" t="s">
        <v>13500</v>
      </c>
      <c r="F2861" t="s">
        <v>13501</v>
      </c>
      <c r="G2861" t="s">
        <v>13502</v>
      </c>
      <c r="H2861" s="2" t="s">
        <v>235</v>
      </c>
      <c r="I2861" s="2" t="s">
        <v>236</v>
      </c>
      <c r="J2861" s="1" t="s">
        <v>13503</v>
      </c>
      <c r="K2861" s="1">
        <f t="shared" si="198"/>
        <v>1</v>
      </c>
      <c r="L2861" s="1">
        <f t="shared" si="198"/>
        <v>0</v>
      </c>
      <c r="M2861" s="1">
        <f t="shared" si="198"/>
        <v>0</v>
      </c>
      <c r="N2861" s="1">
        <f t="shared" si="198"/>
        <v>0</v>
      </c>
      <c r="O2861" s="1">
        <f t="shared" si="199"/>
        <v>1</v>
      </c>
      <c r="P2861" s="1" t="s">
        <v>18346</v>
      </c>
      <c r="Q2861" s="1">
        <v>125</v>
      </c>
      <c r="R2861" s="1">
        <v>197</v>
      </c>
      <c r="S2861" s="9">
        <f t="shared" si="201"/>
        <v>125</v>
      </c>
      <c r="T2861" s="3">
        <v>44441</v>
      </c>
      <c r="U2861" s="8" t="s">
        <v>2519</v>
      </c>
      <c r="V2861" s="3">
        <v>44441</v>
      </c>
      <c r="W2861" s="8" t="s">
        <v>7664</v>
      </c>
      <c r="X2861" s="8">
        <v>3.1</v>
      </c>
      <c r="Y2861" s="10">
        <f t="shared" si="200"/>
        <v>387.5</v>
      </c>
      <c r="Z2861" s="10">
        <f>IFERROR(INDEX(EFs!B:B,MATCH(P2861,EFs!A:A,0))*Dataset!Y2861/1000,0)</f>
        <v>0.35200225688749998</v>
      </c>
      <c r="AA2861">
        <v>32.762303000000003</v>
      </c>
      <c r="AB2861">
        <v>-117.15971</v>
      </c>
      <c r="AC2861">
        <v>1</v>
      </c>
      <c r="AD2861" t="s">
        <v>18387</v>
      </c>
      <c r="AE2861">
        <v>445</v>
      </c>
      <c r="AF2861" t="s">
        <v>18832</v>
      </c>
      <c r="AI2861" t="s">
        <v>18389</v>
      </c>
      <c r="AJ2861" t="s">
        <v>18390</v>
      </c>
      <c r="AK2861" t="s">
        <v>18391</v>
      </c>
      <c r="AL2861">
        <v>92108</v>
      </c>
      <c r="AM2861" t="s">
        <v>18392</v>
      </c>
      <c r="AN2861" t="s">
        <v>18393</v>
      </c>
    </row>
    <row r="2862" spans="1:40" ht="43.2" x14ac:dyDescent="0.3">
      <c r="A2862" t="s">
        <v>13504</v>
      </c>
      <c r="B2862" s="2" t="s">
        <v>15</v>
      </c>
      <c r="C2862" s="3">
        <v>42450</v>
      </c>
      <c r="D2862" t="s">
        <v>193</v>
      </c>
      <c r="E2862" t="s">
        <v>6814</v>
      </c>
      <c r="F2862" t="s">
        <v>13505</v>
      </c>
      <c r="G2862" t="s">
        <v>13506</v>
      </c>
      <c r="H2862" s="2" t="s">
        <v>275</v>
      </c>
      <c r="I2862" s="2" t="s">
        <v>139</v>
      </c>
      <c r="J2862" s="1" t="s">
        <v>13507</v>
      </c>
      <c r="K2862" s="1">
        <f t="shared" si="198"/>
        <v>1</v>
      </c>
      <c r="L2862" s="1">
        <f t="shared" si="198"/>
        <v>0</v>
      </c>
      <c r="M2862" s="1">
        <f t="shared" si="198"/>
        <v>0</v>
      </c>
      <c r="N2862" s="1">
        <f t="shared" si="198"/>
        <v>0</v>
      </c>
      <c r="O2862" s="1">
        <f t="shared" si="199"/>
        <v>1</v>
      </c>
      <c r="P2862" s="1" t="s">
        <v>18346</v>
      </c>
      <c r="Q2862" s="1">
        <v>25</v>
      </c>
      <c r="R2862" s="1">
        <v>65.599999999999994</v>
      </c>
      <c r="S2862" s="9">
        <f t="shared" si="201"/>
        <v>25</v>
      </c>
      <c r="T2862" s="3">
        <v>44562</v>
      </c>
      <c r="U2862" s="8" t="s">
        <v>13508</v>
      </c>
      <c r="V2862" s="3">
        <v>44562</v>
      </c>
      <c r="W2862" s="8" t="s">
        <v>13509</v>
      </c>
      <c r="X2862" s="8">
        <v>3.36</v>
      </c>
      <c r="Y2862" s="10">
        <f t="shared" si="200"/>
        <v>84</v>
      </c>
      <c r="Z2862" s="10">
        <f>IFERROR(INDEX(EFs!B:B,MATCH(P2862,EFs!A:A,0))*Dataset!Y2862/1000,0)</f>
        <v>7.6305005363999992E-2</v>
      </c>
      <c r="AA2862">
        <v>32.869455000000002</v>
      </c>
      <c r="AB2862">
        <v>-116.971081</v>
      </c>
      <c r="AC2862">
        <v>1</v>
      </c>
      <c r="AD2862" t="s">
        <v>18394</v>
      </c>
      <c r="AE2862">
        <v>10601</v>
      </c>
      <c r="AF2862" t="s">
        <v>19505</v>
      </c>
      <c r="AI2862" t="s">
        <v>18442</v>
      </c>
      <c r="AJ2862" t="s">
        <v>18390</v>
      </c>
      <c r="AK2862" t="s">
        <v>18391</v>
      </c>
      <c r="AL2862">
        <v>92071</v>
      </c>
      <c r="AM2862" t="s">
        <v>18392</v>
      </c>
      <c r="AN2862" t="s">
        <v>18397</v>
      </c>
    </row>
    <row r="2863" spans="1:40" ht="43.2" x14ac:dyDescent="0.3">
      <c r="A2863" t="s">
        <v>13510</v>
      </c>
      <c r="B2863" s="2" t="s">
        <v>15</v>
      </c>
      <c r="C2863" s="3">
        <v>42195</v>
      </c>
      <c r="D2863" t="s">
        <v>193</v>
      </c>
      <c r="E2863" t="s">
        <v>26</v>
      </c>
      <c r="G2863" t="s">
        <v>13511</v>
      </c>
      <c r="H2863" s="2" t="s">
        <v>1579</v>
      </c>
      <c r="I2863" s="2" t="s">
        <v>30</v>
      </c>
      <c r="J2863" s="1" t="s">
        <v>13512</v>
      </c>
      <c r="K2863" s="1">
        <f t="shared" si="198"/>
        <v>0</v>
      </c>
      <c r="L2863" s="1">
        <f t="shared" si="198"/>
        <v>0</v>
      </c>
      <c r="M2863" s="1">
        <f t="shared" si="198"/>
        <v>1</v>
      </c>
      <c r="N2863" s="1">
        <f t="shared" si="198"/>
        <v>0</v>
      </c>
      <c r="O2863" s="1">
        <f t="shared" si="199"/>
        <v>1</v>
      </c>
      <c r="P2863" s="1" t="s">
        <v>18348</v>
      </c>
      <c r="Q2863" s="1">
        <v>85</v>
      </c>
      <c r="R2863" s="1">
        <v>176</v>
      </c>
      <c r="S2863" s="9">
        <f t="shared" si="201"/>
        <v>85</v>
      </c>
      <c r="T2863" s="3">
        <v>44532</v>
      </c>
      <c r="U2863" s="8" t="s">
        <v>13513</v>
      </c>
      <c r="V2863" s="3">
        <v>44532</v>
      </c>
      <c r="W2863" s="8" t="s">
        <v>13514</v>
      </c>
      <c r="X2863" s="8">
        <v>9.5</v>
      </c>
      <c r="Y2863" s="10">
        <f t="shared" si="200"/>
        <v>807.5</v>
      </c>
      <c r="Z2863" s="10">
        <f>IFERROR(INDEX(EFs!B:B,MATCH(P2863,EFs!A:A,0))*Dataset!Y2863/1000,0)</f>
        <v>0.5864514930925</v>
      </c>
      <c r="AA2863">
        <v>33.016134999999998</v>
      </c>
      <c r="AB2863">
        <v>-117.007435</v>
      </c>
      <c r="AC2863">
        <v>1</v>
      </c>
      <c r="AD2863" t="s">
        <v>18394</v>
      </c>
      <c r="AE2863">
        <v>15201</v>
      </c>
      <c r="AF2863" t="s">
        <v>19506</v>
      </c>
      <c r="AI2863" t="s">
        <v>18600</v>
      </c>
      <c r="AJ2863" t="s">
        <v>18390</v>
      </c>
      <c r="AK2863" t="s">
        <v>18391</v>
      </c>
      <c r="AL2863">
        <v>92064</v>
      </c>
      <c r="AM2863" t="s">
        <v>18392</v>
      </c>
      <c r="AN2863" t="s">
        <v>18397</v>
      </c>
    </row>
    <row r="2864" spans="1:40" ht="57.6" x14ac:dyDescent="0.3">
      <c r="A2864" t="s">
        <v>13515</v>
      </c>
      <c r="B2864" s="2" t="s">
        <v>15</v>
      </c>
      <c r="C2864" s="3">
        <v>42075</v>
      </c>
      <c r="D2864" t="s">
        <v>193</v>
      </c>
      <c r="E2864" t="s">
        <v>13516</v>
      </c>
      <c r="F2864" t="s">
        <v>13517</v>
      </c>
      <c r="G2864" t="s">
        <v>13518</v>
      </c>
      <c r="H2864" s="2" t="s">
        <v>1436</v>
      </c>
      <c r="I2864" s="2" t="s">
        <v>98</v>
      </c>
      <c r="J2864" s="1" t="s">
        <v>13519</v>
      </c>
      <c r="K2864" s="1">
        <f t="shared" si="198"/>
        <v>0</v>
      </c>
      <c r="L2864" s="1">
        <f t="shared" si="198"/>
        <v>0</v>
      </c>
      <c r="M2864" s="1">
        <f t="shared" si="198"/>
        <v>1</v>
      </c>
      <c r="N2864" s="1">
        <f t="shared" si="198"/>
        <v>0</v>
      </c>
      <c r="O2864" s="1">
        <f t="shared" si="199"/>
        <v>1</v>
      </c>
      <c r="P2864" s="1" t="s">
        <v>18348</v>
      </c>
      <c r="Q2864" s="1">
        <v>38</v>
      </c>
      <c r="R2864" s="1">
        <v>56</v>
      </c>
      <c r="S2864" s="9">
        <f t="shared" si="201"/>
        <v>38</v>
      </c>
      <c r="T2864" s="3">
        <v>44642</v>
      </c>
      <c r="U2864" s="8" t="s">
        <v>12219</v>
      </c>
      <c r="V2864" s="3">
        <v>44642</v>
      </c>
      <c r="W2864" s="8" t="s">
        <v>5215</v>
      </c>
      <c r="X2864" s="8">
        <v>6.5</v>
      </c>
      <c r="Y2864" s="10">
        <f t="shared" si="200"/>
        <v>247</v>
      </c>
      <c r="Z2864" s="10">
        <f>IFERROR(INDEX(EFs!B:B,MATCH(P2864,EFs!A:A,0))*Dataset!Y2864/1000,0)</f>
        <v>0.179385162593</v>
      </c>
      <c r="AA2864">
        <v>33.133741000000001</v>
      </c>
      <c r="AB2864">
        <v>-117.271553</v>
      </c>
      <c r="AC2864">
        <v>1</v>
      </c>
      <c r="AD2864" t="s">
        <v>18387</v>
      </c>
      <c r="AE2864">
        <v>5954</v>
      </c>
      <c r="AF2864" t="s">
        <v>19507</v>
      </c>
      <c r="AI2864" t="s">
        <v>18509</v>
      </c>
      <c r="AJ2864" t="s">
        <v>18390</v>
      </c>
      <c r="AK2864" t="s">
        <v>18391</v>
      </c>
      <c r="AL2864">
        <v>92008</v>
      </c>
      <c r="AM2864" t="s">
        <v>18392</v>
      </c>
      <c r="AN2864" t="s">
        <v>18393</v>
      </c>
    </row>
    <row r="2865" spans="1:40" ht="43.2" x14ac:dyDescent="0.3">
      <c r="A2865" t="s">
        <v>13520</v>
      </c>
      <c r="B2865" s="2" t="s">
        <v>15</v>
      </c>
      <c r="C2865" s="3">
        <v>42286</v>
      </c>
      <c r="D2865" t="s">
        <v>193</v>
      </c>
      <c r="E2865" t="s">
        <v>13521</v>
      </c>
      <c r="F2865" t="s">
        <v>13522</v>
      </c>
      <c r="G2865" t="s">
        <v>13523</v>
      </c>
      <c r="H2865" s="2" t="s">
        <v>431</v>
      </c>
      <c r="I2865" s="2" t="s">
        <v>53</v>
      </c>
      <c r="J2865" s="1" t="s">
        <v>13524</v>
      </c>
      <c r="K2865" s="1">
        <f t="shared" si="198"/>
        <v>1</v>
      </c>
      <c r="L2865" s="1">
        <f t="shared" si="198"/>
        <v>0</v>
      </c>
      <c r="M2865" s="1">
        <f t="shared" si="198"/>
        <v>0</v>
      </c>
      <c r="N2865" s="1">
        <f t="shared" si="198"/>
        <v>0</v>
      </c>
      <c r="O2865" s="1">
        <f t="shared" si="199"/>
        <v>1</v>
      </c>
      <c r="P2865" s="1" t="s">
        <v>18346</v>
      </c>
      <c r="Q2865" s="1">
        <v>100</v>
      </c>
      <c r="R2865" s="1">
        <v>158</v>
      </c>
      <c r="S2865" s="9">
        <f t="shared" si="201"/>
        <v>100</v>
      </c>
      <c r="T2865" s="3">
        <v>44662</v>
      </c>
      <c r="U2865" s="8" t="s">
        <v>13525</v>
      </c>
      <c r="V2865" s="3">
        <v>44662</v>
      </c>
      <c r="W2865" s="8" t="s">
        <v>13526</v>
      </c>
      <c r="X2865" s="8">
        <v>4.4000000000000004</v>
      </c>
      <c r="Y2865" s="10">
        <f t="shared" si="200"/>
        <v>440.00000000000006</v>
      </c>
      <c r="Z2865" s="10">
        <f>IFERROR(INDEX(EFs!B:B,MATCH(P2865,EFs!A:A,0))*Dataset!Y2865/1000,0)</f>
        <v>0.39969288524000007</v>
      </c>
      <c r="AA2865">
        <v>33.140211000000001</v>
      </c>
      <c r="AB2865">
        <v>-117.15708600000001</v>
      </c>
      <c r="AC2865">
        <v>1</v>
      </c>
      <c r="AD2865" t="s">
        <v>18387</v>
      </c>
      <c r="AE2865">
        <v>150</v>
      </c>
      <c r="AF2865" t="s">
        <v>19508</v>
      </c>
      <c r="AI2865" t="s">
        <v>18466</v>
      </c>
      <c r="AJ2865" t="s">
        <v>18390</v>
      </c>
      <c r="AK2865" t="s">
        <v>18391</v>
      </c>
      <c r="AL2865">
        <v>92069</v>
      </c>
      <c r="AM2865" t="s">
        <v>18392</v>
      </c>
      <c r="AN2865" t="s">
        <v>18393</v>
      </c>
    </row>
    <row r="2866" spans="1:40" ht="43.2" x14ac:dyDescent="0.3">
      <c r="A2866" t="s">
        <v>13527</v>
      </c>
      <c r="B2866" s="2" t="s">
        <v>15</v>
      </c>
      <c r="C2866" s="3">
        <v>41992</v>
      </c>
      <c r="D2866" t="s">
        <v>193</v>
      </c>
      <c r="E2866" t="s">
        <v>13528</v>
      </c>
      <c r="F2866" t="s">
        <v>13529</v>
      </c>
      <c r="G2866" t="s">
        <v>13530</v>
      </c>
      <c r="H2866" s="2" t="s">
        <v>305</v>
      </c>
      <c r="I2866" s="2" t="s">
        <v>306</v>
      </c>
      <c r="J2866" s="1" t="s">
        <v>13531</v>
      </c>
      <c r="K2866" s="1">
        <f t="shared" si="198"/>
        <v>1</v>
      </c>
      <c r="L2866" s="1">
        <f t="shared" si="198"/>
        <v>0</v>
      </c>
      <c r="M2866" s="1">
        <f t="shared" si="198"/>
        <v>0</v>
      </c>
      <c r="N2866" s="1">
        <f t="shared" si="198"/>
        <v>0</v>
      </c>
      <c r="O2866" s="1">
        <f t="shared" si="199"/>
        <v>1</v>
      </c>
      <c r="P2866" s="1" t="s">
        <v>18346</v>
      </c>
      <c r="Q2866" s="1">
        <v>150</v>
      </c>
      <c r="R2866" s="1">
        <v>237</v>
      </c>
      <c r="S2866" s="9">
        <f t="shared" si="201"/>
        <v>150</v>
      </c>
      <c r="T2866" s="3">
        <v>44538</v>
      </c>
      <c r="U2866" s="8" t="s">
        <v>3819</v>
      </c>
      <c r="V2866" s="3">
        <v>44538</v>
      </c>
      <c r="W2866" s="8" t="s">
        <v>13532</v>
      </c>
      <c r="X2866" s="8">
        <v>18.899999999999999</v>
      </c>
      <c r="Y2866" s="10">
        <f t="shared" si="200"/>
        <v>2835</v>
      </c>
      <c r="Z2866" s="10">
        <f>IFERROR(INDEX(EFs!B:B,MATCH(P2866,EFs!A:A,0))*Dataset!Y2866/1000,0)</f>
        <v>2.575293931035</v>
      </c>
      <c r="AA2866">
        <v>32.799824999999998</v>
      </c>
      <c r="AB2866">
        <v>-116.93197000000001</v>
      </c>
      <c r="AC2866">
        <v>1</v>
      </c>
      <c r="AD2866" t="s">
        <v>18387</v>
      </c>
      <c r="AE2866">
        <v>1391</v>
      </c>
      <c r="AF2866" t="s">
        <v>19256</v>
      </c>
      <c r="AI2866" t="s">
        <v>18449</v>
      </c>
      <c r="AJ2866" t="s">
        <v>18390</v>
      </c>
      <c r="AK2866" t="s">
        <v>18391</v>
      </c>
      <c r="AL2866">
        <v>92021</v>
      </c>
      <c r="AM2866" t="s">
        <v>18392</v>
      </c>
      <c r="AN2866" t="s">
        <v>18393</v>
      </c>
    </row>
    <row r="2867" spans="1:40" ht="43.2" x14ac:dyDescent="0.3">
      <c r="A2867" t="s">
        <v>13533</v>
      </c>
      <c r="B2867" s="2" t="s">
        <v>15</v>
      </c>
      <c r="C2867" s="3">
        <v>41808</v>
      </c>
      <c r="D2867" t="s">
        <v>193</v>
      </c>
      <c r="E2867" t="s">
        <v>13534</v>
      </c>
      <c r="F2867" t="s">
        <v>8068</v>
      </c>
      <c r="G2867" t="s">
        <v>13535</v>
      </c>
      <c r="H2867" s="2" t="s">
        <v>19</v>
      </c>
      <c r="I2867" s="2" t="s">
        <v>20</v>
      </c>
      <c r="J2867" s="1" t="s">
        <v>13536</v>
      </c>
      <c r="K2867" s="1">
        <f t="shared" si="198"/>
        <v>1</v>
      </c>
      <c r="L2867" s="1">
        <f t="shared" si="198"/>
        <v>0</v>
      </c>
      <c r="M2867" s="1">
        <f t="shared" si="198"/>
        <v>0</v>
      </c>
      <c r="N2867" s="1">
        <f t="shared" si="198"/>
        <v>0</v>
      </c>
      <c r="O2867" s="1">
        <f t="shared" si="199"/>
        <v>1</v>
      </c>
      <c r="P2867" s="1" t="s">
        <v>18346</v>
      </c>
      <c r="Q2867" s="1">
        <v>500</v>
      </c>
      <c r="R2867" s="1">
        <v>762</v>
      </c>
      <c r="S2867" s="9">
        <f t="shared" si="201"/>
        <v>500</v>
      </c>
      <c r="T2867" s="3">
        <v>44672</v>
      </c>
      <c r="U2867" s="8" t="s">
        <v>2972</v>
      </c>
      <c r="V2867" s="3">
        <v>44672</v>
      </c>
      <c r="W2867" s="8" t="s">
        <v>13537</v>
      </c>
      <c r="X2867" s="8">
        <v>9.5</v>
      </c>
      <c r="Y2867" s="10">
        <f t="shared" si="200"/>
        <v>4750</v>
      </c>
      <c r="Z2867" s="10">
        <f>IFERROR(INDEX(EFs!B:B,MATCH(P2867,EFs!A:A,0))*Dataset!Y2867/1000,0)</f>
        <v>4.3148663747500002</v>
      </c>
      <c r="AA2867">
        <v>32.731596000000003</v>
      </c>
      <c r="AB2867">
        <v>-117.210892</v>
      </c>
      <c r="AC2867">
        <v>1</v>
      </c>
      <c r="AD2867" t="s">
        <v>18387</v>
      </c>
      <c r="AE2867">
        <v>2392</v>
      </c>
      <c r="AF2867" t="s">
        <v>19509</v>
      </c>
      <c r="AI2867" t="s">
        <v>18389</v>
      </c>
      <c r="AJ2867" t="s">
        <v>18390</v>
      </c>
      <c r="AK2867" t="s">
        <v>18391</v>
      </c>
      <c r="AL2867">
        <v>92101</v>
      </c>
      <c r="AM2867" t="s">
        <v>18392</v>
      </c>
      <c r="AN2867" t="s">
        <v>18393</v>
      </c>
    </row>
    <row r="2868" spans="1:40" ht="43.2" x14ac:dyDescent="0.3">
      <c r="A2868" t="s">
        <v>13538</v>
      </c>
      <c r="B2868" s="2" t="s">
        <v>15</v>
      </c>
      <c r="C2868" s="3">
        <v>42164</v>
      </c>
      <c r="D2868" t="s">
        <v>193</v>
      </c>
      <c r="E2868" t="s">
        <v>954</v>
      </c>
      <c r="F2868" t="s">
        <v>12182</v>
      </c>
      <c r="G2868" t="s">
        <v>13539</v>
      </c>
      <c r="H2868" s="2" t="s">
        <v>957</v>
      </c>
      <c r="I2868" s="2" t="s">
        <v>139</v>
      </c>
      <c r="J2868" s="1" t="s">
        <v>13540</v>
      </c>
      <c r="K2868" s="1">
        <f t="shared" si="198"/>
        <v>0</v>
      </c>
      <c r="L2868" s="1">
        <f t="shared" si="198"/>
        <v>0</v>
      </c>
      <c r="M2868" s="1">
        <f t="shared" si="198"/>
        <v>0</v>
      </c>
      <c r="N2868" s="1">
        <f t="shared" si="198"/>
        <v>0</v>
      </c>
      <c r="O2868" s="1">
        <f t="shared" si="199"/>
        <v>0</v>
      </c>
      <c r="P2868" s="1" t="s">
        <v>18352</v>
      </c>
      <c r="Q2868" s="1">
        <v>300</v>
      </c>
      <c r="R2868" s="1">
        <v>449</v>
      </c>
      <c r="S2868" s="9">
        <f t="shared" si="201"/>
        <v>300</v>
      </c>
      <c r="T2868" s="3">
        <v>44562</v>
      </c>
      <c r="U2868" s="8" t="s">
        <v>11382</v>
      </c>
      <c r="V2868" s="3">
        <v>44562</v>
      </c>
      <c r="W2868" s="8" t="s">
        <v>7665</v>
      </c>
      <c r="X2868" s="8">
        <v>3</v>
      </c>
      <c r="Y2868" s="10">
        <f t="shared" si="200"/>
        <v>900</v>
      </c>
      <c r="Z2868" s="10">
        <f>IFERROR(INDEX(EFs!B:B,MATCH(P2868,EFs!A:A,0))*Dataset!Y2868/1000,0)</f>
        <v>0</v>
      </c>
      <c r="AA2868">
        <v>32.724102999999999</v>
      </c>
      <c r="AB2868">
        <v>-117.170912</v>
      </c>
      <c r="AC2868">
        <v>0.5</v>
      </c>
      <c r="AD2868" t="s">
        <v>18422</v>
      </c>
      <c r="AI2868" t="s">
        <v>18389</v>
      </c>
      <c r="AJ2868" t="s">
        <v>18390</v>
      </c>
      <c r="AK2868" t="s">
        <v>18391</v>
      </c>
      <c r="AL2868">
        <v>92101</v>
      </c>
      <c r="AM2868" t="s">
        <v>18392</v>
      </c>
      <c r="AN2868" t="s">
        <v>18397</v>
      </c>
    </row>
    <row r="2869" spans="1:40" ht="43.2" x14ac:dyDescent="0.3">
      <c r="A2869" t="s">
        <v>13541</v>
      </c>
      <c r="B2869" s="2" t="s">
        <v>15</v>
      </c>
      <c r="C2869" s="3">
        <v>42338</v>
      </c>
      <c r="D2869" t="s">
        <v>193</v>
      </c>
      <c r="E2869" t="s">
        <v>1160</v>
      </c>
      <c r="F2869" t="s">
        <v>13542</v>
      </c>
      <c r="G2869" t="s">
        <v>13543</v>
      </c>
      <c r="H2869" s="2" t="s">
        <v>163</v>
      </c>
      <c r="I2869" s="2" t="s">
        <v>164</v>
      </c>
      <c r="J2869" s="1" t="s">
        <v>13544</v>
      </c>
      <c r="K2869" s="1">
        <f t="shared" si="198"/>
        <v>1</v>
      </c>
      <c r="L2869" s="1">
        <f t="shared" si="198"/>
        <v>0</v>
      </c>
      <c r="M2869" s="1">
        <f t="shared" si="198"/>
        <v>0</v>
      </c>
      <c r="N2869" s="1">
        <f t="shared" si="198"/>
        <v>0</v>
      </c>
      <c r="O2869" s="1">
        <f t="shared" si="199"/>
        <v>1</v>
      </c>
      <c r="P2869" s="1" t="s">
        <v>18346</v>
      </c>
      <c r="Q2869" s="1">
        <v>60</v>
      </c>
      <c r="R2869" s="1">
        <v>96</v>
      </c>
      <c r="S2869" s="9">
        <f t="shared" si="201"/>
        <v>60</v>
      </c>
      <c r="T2869" s="8"/>
      <c r="U2869" s="8"/>
      <c r="V2869" s="8"/>
      <c r="W2869" s="8"/>
      <c r="X2869" s="8"/>
      <c r="Y2869" s="10">
        <f t="shared" si="200"/>
        <v>0</v>
      </c>
      <c r="Z2869" s="10">
        <f>IFERROR(INDEX(EFs!B:B,MATCH(P2869,EFs!A:A,0))*Dataset!Y2869/1000,0)</f>
        <v>0</v>
      </c>
      <c r="AA2869">
        <v>33.387723000000001</v>
      </c>
      <c r="AB2869">
        <v>-117.44475799999999</v>
      </c>
      <c r="AC2869">
        <v>0.5</v>
      </c>
      <c r="AD2869" t="s">
        <v>18422</v>
      </c>
      <c r="AI2869" t="s">
        <v>18423</v>
      </c>
      <c r="AJ2869" t="s">
        <v>18390</v>
      </c>
      <c r="AK2869" t="s">
        <v>18391</v>
      </c>
      <c r="AL2869">
        <v>92055</v>
      </c>
      <c r="AM2869" t="s">
        <v>18392</v>
      </c>
      <c r="AN2869" t="s">
        <v>18397</v>
      </c>
    </row>
    <row r="2870" spans="1:40" ht="28.8" x14ac:dyDescent="0.3">
      <c r="A2870" t="s">
        <v>13545</v>
      </c>
      <c r="B2870" s="2" t="s">
        <v>15</v>
      </c>
      <c r="C2870" s="3">
        <v>42473</v>
      </c>
      <c r="D2870" t="s">
        <v>193</v>
      </c>
      <c r="E2870" t="s">
        <v>13546</v>
      </c>
      <c r="F2870" t="s">
        <v>13547</v>
      </c>
      <c r="G2870" t="s">
        <v>13548</v>
      </c>
      <c r="H2870" s="2" t="s">
        <v>2472</v>
      </c>
      <c r="I2870" s="2" t="s">
        <v>328</v>
      </c>
      <c r="J2870" s="1" t="s">
        <v>13549</v>
      </c>
      <c r="K2870" s="1">
        <f t="shared" si="198"/>
        <v>0</v>
      </c>
      <c r="L2870" s="1">
        <f t="shared" si="198"/>
        <v>0</v>
      </c>
      <c r="M2870" s="1">
        <f t="shared" si="198"/>
        <v>0</v>
      </c>
      <c r="N2870" s="1">
        <f t="shared" si="198"/>
        <v>1</v>
      </c>
      <c r="O2870" s="1">
        <f t="shared" si="199"/>
        <v>1</v>
      </c>
      <c r="P2870" s="1" t="s">
        <v>18347</v>
      </c>
      <c r="Q2870" s="1" t="s">
        <v>18355</v>
      </c>
      <c r="R2870" s="1">
        <v>155</v>
      </c>
      <c r="S2870" s="9">
        <f t="shared" si="201"/>
        <v>115.5835</v>
      </c>
      <c r="T2870" s="3">
        <v>44496</v>
      </c>
      <c r="U2870" s="8" t="s">
        <v>13550</v>
      </c>
      <c r="V2870" s="3">
        <v>44769</v>
      </c>
      <c r="W2870" s="8" t="s">
        <v>13551</v>
      </c>
      <c r="X2870" s="8">
        <v>31.3</v>
      </c>
      <c r="Y2870" s="10">
        <f t="shared" si="200"/>
        <v>3617.7635500000001</v>
      </c>
      <c r="Z2870" s="10">
        <f>IFERROR(INDEX(EFs!B:B,MATCH(P2870,EFs!A:A,0))*Dataset!Y2870/1000,0)</f>
        <v>2.9806753888449999</v>
      </c>
      <c r="AA2870">
        <v>32.749912000000002</v>
      </c>
      <c r="AB2870">
        <v>-116.450965</v>
      </c>
      <c r="AC2870">
        <v>0.7</v>
      </c>
      <c r="AD2870" t="s">
        <v>18408</v>
      </c>
      <c r="AF2870" t="s">
        <v>19510</v>
      </c>
      <c r="AI2870" t="s">
        <v>18694</v>
      </c>
      <c r="AJ2870" t="s">
        <v>18390</v>
      </c>
      <c r="AK2870" t="s">
        <v>18391</v>
      </c>
      <c r="AL2870">
        <v>91962</v>
      </c>
      <c r="AM2870" t="s">
        <v>18392</v>
      </c>
      <c r="AN2870" t="s">
        <v>18397</v>
      </c>
    </row>
    <row r="2871" spans="1:40" ht="28.8" x14ac:dyDescent="0.3">
      <c r="A2871" t="s">
        <v>13552</v>
      </c>
      <c r="B2871" s="2" t="s">
        <v>15</v>
      </c>
      <c r="C2871" s="3">
        <v>42473</v>
      </c>
      <c r="D2871" t="s">
        <v>193</v>
      </c>
      <c r="E2871" t="s">
        <v>13546</v>
      </c>
      <c r="F2871" t="s">
        <v>13547</v>
      </c>
      <c r="G2871" t="s">
        <v>13548</v>
      </c>
      <c r="H2871" s="2" t="s">
        <v>2472</v>
      </c>
      <c r="I2871" s="2" t="s">
        <v>328</v>
      </c>
      <c r="J2871" s="1" t="s">
        <v>13553</v>
      </c>
      <c r="K2871" s="1">
        <f t="shared" si="198"/>
        <v>1</v>
      </c>
      <c r="L2871" s="1">
        <f t="shared" si="198"/>
        <v>0</v>
      </c>
      <c r="M2871" s="1">
        <f t="shared" si="198"/>
        <v>0</v>
      </c>
      <c r="N2871" s="1">
        <f t="shared" si="198"/>
        <v>0</v>
      </c>
      <c r="O2871" s="1">
        <f t="shared" si="199"/>
        <v>1</v>
      </c>
      <c r="P2871" s="1" t="s">
        <v>18346</v>
      </c>
      <c r="Q2871" s="1" t="s">
        <v>18355</v>
      </c>
      <c r="R2871" s="1">
        <v>64</v>
      </c>
      <c r="S2871" s="9">
        <f t="shared" si="201"/>
        <v>47.724800000000002</v>
      </c>
      <c r="T2871" s="3">
        <v>44496</v>
      </c>
      <c r="U2871" s="8" t="s">
        <v>13554</v>
      </c>
      <c r="V2871" s="3">
        <v>44769</v>
      </c>
      <c r="W2871" s="8" t="s">
        <v>13554</v>
      </c>
      <c r="X2871" s="8">
        <v>0</v>
      </c>
      <c r="Y2871" s="10">
        <f t="shared" si="200"/>
        <v>0</v>
      </c>
      <c r="Z2871" s="10">
        <f>IFERROR(INDEX(EFs!B:B,MATCH(P2871,EFs!A:A,0))*Dataset!Y2871/1000,0)</f>
        <v>0</v>
      </c>
      <c r="AA2871">
        <v>32.749912000000002</v>
      </c>
      <c r="AB2871">
        <v>-116.450965</v>
      </c>
      <c r="AC2871">
        <v>0.7</v>
      </c>
      <c r="AD2871" t="s">
        <v>18408</v>
      </c>
      <c r="AF2871" t="s">
        <v>19510</v>
      </c>
      <c r="AI2871" t="s">
        <v>18694</v>
      </c>
      <c r="AJ2871" t="s">
        <v>18390</v>
      </c>
      <c r="AK2871" t="s">
        <v>18391</v>
      </c>
      <c r="AL2871">
        <v>91962</v>
      </c>
      <c r="AM2871" t="s">
        <v>18392</v>
      </c>
      <c r="AN2871" t="s">
        <v>18397</v>
      </c>
    </row>
    <row r="2872" spans="1:40" ht="43.2" x14ac:dyDescent="0.3">
      <c r="A2872" t="s">
        <v>13555</v>
      </c>
      <c r="B2872" s="2" t="s">
        <v>15</v>
      </c>
      <c r="C2872" s="3">
        <v>42110</v>
      </c>
      <c r="D2872" t="s">
        <v>193</v>
      </c>
      <c r="E2872" t="s">
        <v>564</v>
      </c>
      <c r="F2872" t="s">
        <v>565</v>
      </c>
      <c r="G2872" t="s">
        <v>566</v>
      </c>
      <c r="H2872" s="2" t="s">
        <v>567</v>
      </c>
      <c r="I2872" s="2" t="s">
        <v>328</v>
      </c>
      <c r="J2872" s="1" t="s">
        <v>13556</v>
      </c>
      <c r="K2872" s="1">
        <f t="shared" si="198"/>
        <v>1</v>
      </c>
      <c r="L2872" s="1">
        <f t="shared" si="198"/>
        <v>0</v>
      </c>
      <c r="M2872" s="1">
        <f t="shared" si="198"/>
        <v>0</v>
      </c>
      <c r="N2872" s="1">
        <f t="shared" si="198"/>
        <v>0</v>
      </c>
      <c r="O2872" s="1">
        <f t="shared" si="199"/>
        <v>1</v>
      </c>
      <c r="P2872" s="1" t="s">
        <v>18346</v>
      </c>
      <c r="Q2872" s="1">
        <v>2000</v>
      </c>
      <c r="R2872" s="1">
        <v>937</v>
      </c>
      <c r="S2872" s="9">
        <f t="shared" si="201"/>
        <v>2000</v>
      </c>
      <c r="T2872" s="3">
        <v>44448</v>
      </c>
      <c r="U2872" s="8" t="s">
        <v>13557</v>
      </c>
      <c r="V2872" s="3">
        <v>44448</v>
      </c>
      <c r="W2872" s="8" t="s">
        <v>13558</v>
      </c>
      <c r="X2872" s="8">
        <v>7.5</v>
      </c>
      <c r="Y2872" s="10">
        <f t="shared" si="200"/>
        <v>15000</v>
      </c>
      <c r="Z2872" s="10">
        <f>IFERROR(INDEX(EFs!B:B,MATCH(P2872,EFs!A:A,0))*Dataset!Y2872/1000,0)</f>
        <v>13.625893815</v>
      </c>
      <c r="AA2872">
        <v>32.581147999999999</v>
      </c>
      <c r="AB2872">
        <v>-116.927246</v>
      </c>
      <c r="AC2872">
        <v>1</v>
      </c>
      <c r="AD2872" t="s">
        <v>18387</v>
      </c>
      <c r="AE2872">
        <v>480</v>
      </c>
      <c r="AF2872" t="s">
        <v>18492</v>
      </c>
      <c r="AI2872" t="s">
        <v>18389</v>
      </c>
      <c r="AJ2872" t="s">
        <v>18390</v>
      </c>
      <c r="AK2872" t="s">
        <v>18391</v>
      </c>
      <c r="AL2872">
        <v>92179</v>
      </c>
      <c r="AM2872" t="s">
        <v>18392</v>
      </c>
      <c r="AN2872" t="s">
        <v>18393</v>
      </c>
    </row>
    <row r="2873" spans="1:40" ht="43.2" x14ac:dyDescent="0.3">
      <c r="A2873" t="s">
        <v>13559</v>
      </c>
      <c r="B2873" s="2" t="s">
        <v>15</v>
      </c>
      <c r="C2873" s="3">
        <v>42283</v>
      </c>
      <c r="D2873" t="s">
        <v>193</v>
      </c>
      <c r="E2873" t="s">
        <v>13560</v>
      </c>
      <c r="F2873" t="s">
        <v>13561</v>
      </c>
      <c r="G2873" t="s">
        <v>13562</v>
      </c>
      <c r="H2873" s="2" t="s">
        <v>19</v>
      </c>
      <c r="I2873" s="2" t="s">
        <v>20</v>
      </c>
      <c r="J2873" s="1" t="s">
        <v>13563</v>
      </c>
      <c r="K2873" s="1">
        <f t="shared" si="198"/>
        <v>1</v>
      </c>
      <c r="L2873" s="1">
        <f t="shared" si="198"/>
        <v>0</v>
      </c>
      <c r="M2873" s="1">
        <f t="shared" si="198"/>
        <v>0</v>
      </c>
      <c r="N2873" s="1">
        <f t="shared" si="198"/>
        <v>0</v>
      </c>
      <c r="O2873" s="1">
        <f t="shared" si="199"/>
        <v>1</v>
      </c>
      <c r="P2873" s="1" t="s">
        <v>18346</v>
      </c>
      <c r="Q2873" s="1">
        <v>200</v>
      </c>
      <c r="R2873" s="1">
        <v>315</v>
      </c>
      <c r="S2873" s="9">
        <f t="shared" si="201"/>
        <v>200</v>
      </c>
      <c r="T2873" s="3">
        <v>44453</v>
      </c>
      <c r="U2873" s="8" t="s">
        <v>13564</v>
      </c>
      <c r="V2873" s="3">
        <v>44453</v>
      </c>
      <c r="W2873" s="8" t="s">
        <v>13464</v>
      </c>
      <c r="X2873" s="8">
        <v>3.9</v>
      </c>
      <c r="Y2873" s="10">
        <f t="shared" si="200"/>
        <v>780</v>
      </c>
      <c r="Z2873" s="10">
        <f>IFERROR(INDEX(EFs!B:B,MATCH(P2873,EFs!A:A,0))*Dataset!Y2873/1000,0)</f>
        <v>0.70854647838000007</v>
      </c>
      <c r="AA2873">
        <v>32.729134000000002</v>
      </c>
      <c r="AB2873">
        <v>-117.19326700000001</v>
      </c>
      <c r="AC2873">
        <v>1</v>
      </c>
      <c r="AD2873" t="s">
        <v>18394</v>
      </c>
      <c r="AE2873">
        <v>910</v>
      </c>
      <c r="AF2873" t="s">
        <v>18598</v>
      </c>
      <c r="AI2873" t="s">
        <v>18389</v>
      </c>
      <c r="AJ2873" t="s">
        <v>18390</v>
      </c>
      <c r="AK2873" t="s">
        <v>18391</v>
      </c>
      <c r="AL2873">
        <v>92101</v>
      </c>
      <c r="AM2873" t="s">
        <v>18392</v>
      </c>
      <c r="AN2873" t="s">
        <v>18397</v>
      </c>
    </row>
    <row r="2874" spans="1:40" ht="43.2" x14ac:dyDescent="0.3">
      <c r="A2874" t="s">
        <v>13565</v>
      </c>
      <c r="B2874" s="2" t="s">
        <v>15</v>
      </c>
      <c r="C2874" s="3">
        <v>42103</v>
      </c>
      <c r="D2874" t="s">
        <v>193</v>
      </c>
      <c r="E2874" t="s">
        <v>7618</v>
      </c>
      <c r="F2874" t="s">
        <v>161</v>
      </c>
      <c r="G2874" t="s">
        <v>13566</v>
      </c>
      <c r="H2874" s="2" t="s">
        <v>163</v>
      </c>
      <c r="I2874" s="2" t="s">
        <v>164</v>
      </c>
      <c r="J2874" s="1" t="s">
        <v>13567</v>
      </c>
      <c r="K2874" s="1">
        <f t="shared" si="198"/>
        <v>1</v>
      </c>
      <c r="L2874" s="1">
        <f t="shared" si="198"/>
        <v>0</v>
      </c>
      <c r="M2874" s="1">
        <f t="shared" si="198"/>
        <v>0</v>
      </c>
      <c r="N2874" s="1">
        <f t="shared" si="198"/>
        <v>0</v>
      </c>
      <c r="O2874" s="1">
        <f t="shared" si="199"/>
        <v>1</v>
      </c>
      <c r="P2874" s="1" t="s">
        <v>18346</v>
      </c>
      <c r="Q2874" s="1">
        <v>200</v>
      </c>
      <c r="R2874" s="1">
        <v>315</v>
      </c>
      <c r="S2874" s="9">
        <f t="shared" si="201"/>
        <v>200</v>
      </c>
      <c r="T2874" s="8"/>
      <c r="U2874" s="8"/>
      <c r="V2874" s="8"/>
      <c r="W2874" s="8"/>
      <c r="X2874" s="8"/>
      <c r="Y2874" s="10">
        <f t="shared" si="200"/>
        <v>0</v>
      </c>
      <c r="Z2874" s="10">
        <f>IFERROR(INDEX(EFs!B:B,MATCH(P2874,EFs!A:A,0))*Dataset!Y2874/1000,0)</f>
        <v>0</v>
      </c>
      <c r="AA2874">
        <v>33.387723000000001</v>
      </c>
      <c r="AB2874">
        <v>-117.44475799999999</v>
      </c>
      <c r="AC2874">
        <v>0.5</v>
      </c>
      <c r="AD2874" t="s">
        <v>18422</v>
      </c>
      <c r="AI2874" t="s">
        <v>18423</v>
      </c>
      <c r="AJ2874" t="s">
        <v>18390</v>
      </c>
      <c r="AK2874" t="s">
        <v>18391</v>
      </c>
      <c r="AL2874">
        <v>92055</v>
      </c>
      <c r="AM2874" t="s">
        <v>18392</v>
      </c>
      <c r="AN2874" t="s">
        <v>18397</v>
      </c>
    </row>
    <row r="2875" spans="1:40" ht="43.2" x14ac:dyDescent="0.3">
      <c r="A2875" t="s">
        <v>13568</v>
      </c>
      <c r="B2875" s="2" t="s">
        <v>15</v>
      </c>
      <c r="C2875" s="3">
        <v>42212</v>
      </c>
      <c r="D2875" t="s">
        <v>193</v>
      </c>
      <c r="E2875" t="s">
        <v>13569</v>
      </c>
      <c r="F2875" t="s">
        <v>13570</v>
      </c>
      <c r="G2875" t="s">
        <v>13571</v>
      </c>
      <c r="H2875" s="2" t="s">
        <v>781</v>
      </c>
      <c r="I2875" s="2" t="s">
        <v>782</v>
      </c>
      <c r="J2875" s="1" t="s">
        <v>13572</v>
      </c>
      <c r="K2875" s="1">
        <f t="shared" si="198"/>
        <v>1</v>
      </c>
      <c r="L2875" s="1">
        <f t="shared" si="198"/>
        <v>0</v>
      </c>
      <c r="M2875" s="1">
        <f t="shared" si="198"/>
        <v>0</v>
      </c>
      <c r="N2875" s="1">
        <f t="shared" si="198"/>
        <v>0</v>
      </c>
      <c r="O2875" s="1">
        <f t="shared" si="199"/>
        <v>1</v>
      </c>
      <c r="P2875" s="1" t="s">
        <v>18346</v>
      </c>
      <c r="Q2875" s="1">
        <v>500</v>
      </c>
      <c r="R2875" s="1">
        <v>755</v>
      </c>
      <c r="S2875" s="9">
        <f t="shared" si="201"/>
        <v>500</v>
      </c>
      <c r="T2875" s="3">
        <v>44406</v>
      </c>
      <c r="U2875" s="8" t="s">
        <v>13573</v>
      </c>
      <c r="V2875" s="3">
        <v>44406</v>
      </c>
      <c r="W2875" s="8" t="s">
        <v>10880</v>
      </c>
      <c r="X2875" s="8">
        <v>5.6</v>
      </c>
      <c r="Y2875" s="10">
        <f t="shared" si="200"/>
        <v>2800</v>
      </c>
      <c r="Z2875" s="10">
        <f>IFERROR(INDEX(EFs!B:B,MATCH(P2875,EFs!A:A,0))*Dataset!Y2875/1000,0)</f>
        <v>2.5435001788</v>
      </c>
      <c r="AA2875">
        <v>32.888168</v>
      </c>
      <c r="AB2875">
        <v>-117.224164</v>
      </c>
      <c r="AC2875">
        <v>1</v>
      </c>
      <c r="AD2875" t="s">
        <v>18387</v>
      </c>
      <c r="AE2875">
        <v>4242</v>
      </c>
      <c r="AF2875" t="s">
        <v>18573</v>
      </c>
      <c r="AI2875" t="s">
        <v>18389</v>
      </c>
      <c r="AJ2875" t="s">
        <v>18390</v>
      </c>
      <c r="AK2875" t="s">
        <v>18391</v>
      </c>
      <c r="AL2875">
        <v>92121</v>
      </c>
      <c r="AM2875" t="s">
        <v>18392</v>
      </c>
      <c r="AN2875" t="s">
        <v>18407</v>
      </c>
    </row>
    <row r="2876" spans="1:40" ht="57.6" x14ac:dyDescent="0.3">
      <c r="A2876" t="s">
        <v>13574</v>
      </c>
      <c r="B2876" s="2" t="s">
        <v>15</v>
      </c>
      <c r="C2876" s="3">
        <v>41967</v>
      </c>
      <c r="D2876" t="s">
        <v>193</v>
      </c>
      <c r="E2876" t="s">
        <v>13575</v>
      </c>
      <c r="F2876" t="s">
        <v>5818</v>
      </c>
      <c r="G2876" t="s">
        <v>13576</v>
      </c>
      <c r="H2876" s="2" t="s">
        <v>949</v>
      </c>
      <c r="I2876" s="2" t="s">
        <v>75</v>
      </c>
      <c r="J2876" s="1" t="s">
        <v>13577</v>
      </c>
      <c r="K2876" s="1">
        <f t="shared" si="198"/>
        <v>0</v>
      </c>
      <c r="L2876" s="1">
        <f t="shared" si="198"/>
        <v>0</v>
      </c>
      <c r="M2876" s="1">
        <f t="shared" si="198"/>
        <v>1</v>
      </c>
      <c r="N2876" s="1">
        <f t="shared" si="198"/>
        <v>0</v>
      </c>
      <c r="O2876" s="1">
        <f t="shared" si="199"/>
        <v>1</v>
      </c>
      <c r="P2876" s="1" t="s">
        <v>18348</v>
      </c>
      <c r="Q2876" s="1">
        <v>45</v>
      </c>
      <c r="R2876" s="1">
        <v>78.42</v>
      </c>
      <c r="S2876" s="9">
        <f t="shared" si="201"/>
        <v>45</v>
      </c>
      <c r="T2876" s="3">
        <v>44562</v>
      </c>
      <c r="U2876" s="8" t="s">
        <v>12706</v>
      </c>
      <c r="V2876" s="3">
        <v>44562</v>
      </c>
      <c r="W2876" s="8" t="s">
        <v>13578</v>
      </c>
      <c r="X2876" s="8">
        <v>1</v>
      </c>
      <c r="Y2876" s="10">
        <f t="shared" si="200"/>
        <v>45</v>
      </c>
      <c r="Z2876" s="10">
        <f>IFERROR(INDEX(EFs!B:B,MATCH(P2876,EFs!A:A,0))*Dataset!Y2876/1000,0)</f>
        <v>3.2681507355E-2</v>
      </c>
      <c r="AA2876">
        <v>33.081302000000001</v>
      </c>
      <c r="AB2876">
        <v>-117.23264899999999</v>
      </c>
      <c r="AC2876">
        <v>1</v>
      </c>
      <c r="AD2876" t="s">
        <v>18387</v>
      </c>
      <c r="AE2876">
        <v>3439</v>
      </c>
      <c r="AF2876" t="s">
        <v>19511</v>
      </c>
      <c r="AI2876" t="s">
        <v>18509</v>
      </c>
      <c r="AJ2876" t="s">
        <v>18390</v>
      </c>
      <c r="AK2876" t="s">
        <v>18391</v>
      </c>
      <c r="AL2876">
        <v>92009</v>
      </c>
      <c r="AM2876" t="s">
        <v>18392</v>
      </c>
      <c r="AN2876" t="s">
        <v>18393</v>
      </c>
    </row>
    <row r="2877" spans="1:40" ht="28.8" x14ac:dyDescent="0.3">
      <c r="A2877" t="s">
        <v>13579</v>
      </c>
      <c r="B2877" s="2" t="s">
        <v>15</v>
      </c>
      <c r="C2877" s="3">
        <v>42150</v>
      </c>
      <c r="D2877" t="s">
        <v>193</v>
      </c>
      <c r="E2877" t="s">
        <v>3640</v>
      </c>
      <c r="F2877" t="s">
        <v>3641</v>
      </c>
      <c r="G2877" t="s">
        <v>3642</v>
      </c>
      <c r="H2877" s="2" t="s">
        <v>754</v>
      </c>
      <c r="I2877" s="2" t="s">
        <v>139</v>
      </c>
      <c r="J2877" s="1" t="s">
        <v>13580</v>
      </c>
      <c r="K2877" s="1">
        <f t="shared" si="198"/>
        <v>1</v>
      </c>
      <c r="L2877" s="1">
        <f t="shared" si="198"/>
        <v>0</v>
      </c>
      <c r="M2877" s="1">
        <f t="shared" si="198"/>
        <v>0</v>
      </c>
      <c r="N2877" s="1">
        <f t="shared" si="198"/>
        <v>0</v>
      </c>
      <c r="O2877" s="1">
        <f t="shared" si="199"/>
        <v>1</v>
      </c>
      <c r="P2877" s="1" t="s">
        <v>18346</v>
      </c>
      <c r="Q2877" s="1">
        <v>2000</v>
      </c>
      <c r="R2877" s="1">
        <v>2923</v>
      </c>
      <c r="S2877" s="9">
        <f t="shared" si="201"/>
        <v>2000</v>
      </c>
      <c r="T2877" s="3">
        <v>44561</v>
      </c>
      <c r="U2877" s="8" t="s">
        <v>11382</v>
      </c>
      <c r="V2877" s="3">
        <v>44561</v>
      </c>
      <c r="W2877" s="8" t="s">
        <v>1713</v>
      </c>
      <c r="X2877" s="8">
        <v>34.9</v>
      </c>
      <c r="Y2877" s="10">
        <f t="shared" si="200"/>
        <v>69800</v>
      </c>
      <c r="Z2877" s="10">
        <f>IFERROR(INDEX(EFs!B:B,MATCH(P2877,EFs!A:A,0))*Dataset!Y2877/1000,0)</f>
        <v>63.405825885800006</v>
      </c>
      <c r="AA2877">
        <v>32.870761999999999</v>
      </c>
      <c r="AB2877">
        <v>-117.198031</v>
      </c>
      <c r="AC2877">
        <v>1</v>
      </c>
      <c r="AD2877" t="s">
        <v>18387</v>
      </c>
      <c r="AE2877">
        <v>5200</v>
      </c>
      <c r="AF2877" t="s">
        <v>18820</v>
      </c>
      <c r="AI2877" t="s">
        <v>18389</v>
      </c>
      <c r="AJ2877" t="s">
        <v>18390</v>
      </c>
      <c r="AK2877" t="s">
        <v>18391</v>
      </c>
      <c r="AL2877">
        <v>92122</v>
      </c>
      <c r="AM2877" t="s">
        <v>18392</v>
      </c>
      <c r="AN2877" t="s">
        <v>18393</v>
      </c>
    </row>
    <row r="2878" spans="1:40" ht="43.2" x14ac:dyDescent="0.3">
      <c r="A2878" t="s">
        <v>13581</v>
      </c>
      <c r="B2878" s="2" t="s">
        <v>15</v>
      </c>
      <c r="C2878" s="3">
        <v>42503</v>
      </c>
      <c r="D2878" t="s">
        <v>193</v>
      </c>
      <c r="E2878" t="s">
        <v>3548</v>
      </c>
      <c r="F2878" t="s">
        <v>13582</v>
      </c>
      <c r="G2878" t="s">
        <v>13583</v>
      </c>
      <c r="H2878" s="2" t="s">
        <v>74</v>
      </c>
      <c r="I2878" s="2" t="s">
        <v>75</v>
      </c>
      <c r="J2878" s="1" t="s">
        <v>13584</v>
      </c>
      <c r="K2878" s="1">
        <f t="shared" si="198"/>
        <v>1</v>
      </c>
      <c r="L2878" s="1">
        <f t="shared" si="198"/>
        <v>0</v>
      </c>
      <c r="M2878" s="1">
        <f t="shared" si="198"/>
        <v>0</v>
      </c>
      <c r="N2878" s="1">
        <f t="shared" si="198"/>
        <v>0</v>
      </c>
      <c r="O2878" s="1">
        <f t="shared" si="199"/>
        <v>1</v>
      </c>
      <c r="P2878" s="1" t="s">
        <v>18346</v>
      </c>
      <c r="Q2878" s="1">
        <v>568</v>
      </c>
      <c r="R2878" s="1">
        <v>762</v>
      </c>
      <c r="S2878" s="9">
        <f t="shared" si="201"/>
        <v>568</v>
      </c>
      <c r="T2878" s="8"/>
      <c r="U2878" s="8"/>
      <c r="V2878" s="8"/>
      <c r="W2878" s="8"/>
      <c r="X2878" s="8"/>
      <c r="Y2878" s="10">
        <f t="shared" si="200"/>
        <v>0</v>
      </c>
      <c r="Z2878" s="10">
        <f>IFERROR(INDEX(EFs!B:B,MATCH(P2878,EFs!A:A,0))*Dataset!Y2878/1000,0)</f>
        <v>0</v>
      </c>
      <c r="AA2878">
        <v>33.051656000000001</v>
      </c>
      <c r="AB2878">
        <v>-117.173973</v>
      </c>
      <c r="AC2878">
        <v>1</v>
      </c>
      <c r="AD2878" t="s">
        <v>18387</v>
      </c>
      <c r="AE2878">
        <v>18535</v>
      </c>
      <c r="AF2878" t="s">
        <v>19512</v>
      </c>
      <c r="AI2878" t="s">
        <v>18404</v>
      </c>
      <c r="AJ2878" t="s">
        <v>18390</v>
      </c>
      <c r="AK2878" t="s">
        <v>18391</v>
      </c>
      <c r="AL2878">
        <v>92067</v>
      </c>
      <c r="AM2878" t="s">
        <v>18392</v>
      </c>
      <c r="AN2878" t="s">
        <v>18393</v>
      </c>
    </row>
    <row r="2879" spans="1:40" ht="28.8" x14ac:dyDescent="0.3">
      <c r="A2879" t="s">
        <v>13585</v>
      </c>
      <c r="B2879" s="2" t="s">
        <v>15</v>
      </c>
      <c r="C2879" s="3">
        <v>42429</v>
      </c>
      <c r="D2879" t="s">
        <v>193</v>
      </c>
      <c r="E2879" t="s">
        <v>1716</v>
      </c>
      <c r="F2879" t="s">
        <v>1717</v>
      </c>
      <c r="G2879" t="s">
        <v>13586</v>
      </c>
      <c r="H2879" s="2" t="s">
        <v>781</v>
      </c>
      <c r="I2879" s="2" t="s">
        <v>782</v>
      </c>
      <c r="J2879" s="1" t="s">
        <v>13587</v>
      </c>
      <c r="K2879" s="1">
        <f t="shared" si="198"/>
        <v>1</v>
      </c>
      <c r="L2879" s="1">
        <f t="shared" si="198"/>
        <v>0</v>
      </c>
      <c r="M2879" s="1">
        <f t="shared" si="198"/>
        <v>0</v>
      </c>
      <c r="N2879" s="1">
        <f t="shared" si="198"/>
        <v>0</v>
      </c>
      <c r="O2879" s="1">
        <f t="shared" si="199"/>
        <v>1</v>
      </c>
      <c r="P2879" s="1" t="s">
        <v>18346</v>
      </c>
      <c r="Q2879" s="1">
        <v>2000</v>
      </c>
      <c r="R2879" s="1">
        <v>2923</v>
      </c>
      <c r="S2879" s="9">
        <f t="shared" si="201"/>
        <v>2000</v>
      </c>
      <c r="T2879" s="3">
        <v>44544</v>
      </c>
      <c r="U2879" s="8" t="s">
        <v>13588</v>
      </c>
      <c r="V2879" s="3">
        <v>44544</v>
      </c>
      <c r="W2879" s="8" t="s">
        <v>7256</v>
      </c>
      <c r="X2879" s="8">
        <v>9.1999999999999993</v>
      </c>
      <c r="Y2879" s="10">
        <f t="shared" si="200"/>
        <v>18400</v>
      </c>
      <c r="Z2879" s="10">
        <f>IFERROR(INDEX(EFs!B:B,MATCH(P2879,EFs!A:A,0))*Dataset!Y2879/1000,0)</f>
        <v>16.7144297464</v>
      </c>
      <c r="AA2879">
        <v>32.908304000000001</v>
      </c>
      <c r="AB2879">
        <v>-117.186103</v>
      </c>
      <c r="AC2879">
        <v>1</v>
      </c>
      <c r="AD2879" t="s">
        <v>18387</v>
      </c>
      <c r="AE2879">
        <v>6350</v>
      </c>
      <c r="AF2879" t="s">
        <v>18557</v>
      </c>
      <c r="AI2879" t="s">
        <v>18389</v>
      </c>
      <c r="AJ2879" t="s">
        <v>18390</v>
      </c>
      <c r="AK2879" t="s">
        <v>18391</v>
      </c>
      <c r="AL2879">
        <v>92121</v>
      </c>
      <c r="AM2879" t="s">
        <v>18392</v>
      </c>
      <c r="AN2879" t="s">
        <v>18393</v>
      </c>
    </row>
    <row r="2880" spans="1:40" ht="43.2" x14ac:dyDescent="0.3">
      <c r="A2880" t="s">
        <v>13589</v>
      </c>
      <c r="B2880" s="2" t="s">
        <v>15</v>
      </c>
      <c r="C2880" s="3">
        <v>42508</v>
      </c>
      <c r="D2880" t="s">
        <v>193</v>
      </c>
      <c r="E2880" t="s">
        <v>26</v>
      </c>
      <c r="F2880" t="s">
        <v>247</v>
      </c>
      <c r="G2880" t="s">
        <v>13590</v>
      </c>
      <c r="H2880" s="2" t="s">
        <v>29</v>
      </c>
      <c r="I2880" s="2" t="s">
        <v>30</v>
      </c>
      <c r="J2880" s="1" t="s">
        <v>13591</v>
      </c>
      <c r="K2880" s="1">
        <f t="shared" si="198"/>
        <v>1</v>
      </c>
      <c r="L2880" s="1">
        <f t="shared" si="198"/>
        <v>0</v>
      </c>
      <c r="M2880" s="1">
        <f t="shared" si="198"/>
        <v>0</v>
      </c>
      <c r="N2880" s="1">
        <f t="shared" si="198"/>
        <v>0</v>
      </c>
      <c r="O2880" s="1">
        <f t="shared" si="199"/>
        <v>1</v>
      </c>
      <c r="P2880" s="1" t="s">
        <v>18346</v>
      </c>
      <c r="Q2880" s="1">
        <v>500</v>
      </c>
      <c r="R2880" s="1">
        <v>755</v>
      </c>
      <c r="S2880" s="9">
        <f t="shared" si="201"/>
        <v>500</v>
      </c>
      <c r="T2880" s="3">
        <v>44533</v>
      </c>
      <c r="U2880" s="8" t="s">
        <v>13592</v>
      </c>
      <c r="V2880" s="3">
        <v>44533</v>
      </c>
      <c r="W2880" s="8" t="s">
        <v>13593</v>
      </c>
      <c r="X2880" s="8">
        <v>7.5</v>
      </c>
      <c r="Y2880" s="10">
        <f t="shared" si="200"/>
        <v>3750</v>
      </c>
      <c r="Z2880" s="10">
        <f>IFERROR(INDEX(EFs!B:B,MATCH(P2880,EFs!A:A,0))*Dataset!Y2880/1000,0)</f>
        <v>3.4064734537499999</v>
      </c>
      <c r="AA2880">
        <v>33.005125999999997</v>
      </c>
      <c r="AB2880">
        <v>-116.82300499999999</v>
      </c>
      <c r="AC2880">
        <v>1</v>
      </c>
      <c r="AD2880" t="s">
        <v>18387</v>
      </c>
      <c r="AE2880">
        <v>23451</v>
      </c>
      <c r="AF2880" t="s">
        <v>18437</v>
      </c>
      <c r="AI2880" t="s">
        <v>18396</v>
      </c>
      <c r="AJ2880" t="s">
        <v>18390</v>
      </c>
      <c r="AK2880" t="s">
        <v>18391</v>
      </c>
      <c r="AL2880">
        <v>92065</v>
      </c>
      <c r="AM2880" t="s">
        <v>18392</v>
      </c>
      <c r="AN2880" t="s">
        <v>18393</v>
      </c>
    </row>
    <row r="2881" spans="1:40" ht="43.2" x14ac:dyDescent="0.3">
      <c r="A2881" t="s">
        <v>13594</v>
      </c>
      <c r="B2881" s="2" t="s">
        <v>15</v>
      </c>
      <c r="C2881" s="3">
        <v>42061</v>
      </c>
      <c r="D2881" t="s">
        <v>193</v>
      </c>
      <c r="E2881" t="s">
        <v>13595</v>
      </c>
      <c r="F2881" t="s">
        <v>13596</v>
      </c>
      <c r="G2881" t="s">
        <v>13597</v>
      </c>
      <c r="H2881" s="2" t="s">
        <v>781</v>
      </c>
      <c r="I2881" s="2" t="s">
        <v>782</v>
      </c>
      <c r="J2881" s="1" t="s">
        <v>13598</v>
      </c>
      <c r="K2881" s="1">
        <f t="shared" si="198"/>
        <v>1</v>
      </c>
      <c r="L2881" s="1">
        <f t="shared" si="198"/>
        <v>0</v>
      </c>
      <c r="M2881" s="1">
        <f t="shared" si="198"/>
        <v>0</v>
      </c>
      <c r="N2881" s="1">
        <f t="shared" si="198"/>
        <v>0</v>
      </c>
      <c r="O2881" s="1">
        <f t="shared" si="199"/>
        <v>1</v>
      </c>
      <c r="P2881" s="1" t="s">
        <v>18346</v>
      </c>
      <c r="Q2881" s="1">
        <v>750</v>
      </c>
      <c r="R2881" s="1">
        <v>1207</v>
      </c>
      <c r="S2881" s="9">
        <f t="shared" si="201"/>
        <v>750</v>
      </c>
      <c r="T2881" s="3">
        <v>44516</v>
      </c>
      <c r="U2881" s="8" t="s">
        <v>13493</v>
      </c>
      <c r="V2881" s="3">
        <v>44516</v>
      </c>
      <c r="W2881" s="8" t="s">
        <v>4449</v>
      </c>
      <c r="X2881" s="8">
        <v>13.7</v>
      </c>
      <c r="Y2881" s="10">
        <f t="shared" si="200"/>
        <v>10275</v>
      </c>
      <c r="Z2881" s="10">
        <f>IFERROR(INDEX(EFs!B:B,MATCH(P2881,EFs!A:A,0))*Dataset!Y2881/1000,0)</f>
        <v>9.3337372632749993</v>
      </c>
      <c r="AA2881">
        <v>32.883997999999998</v>
      </c>
      <c r="AB2881">
        <v>-117.21654100000001</v>
      </c>
      <c r="AC2881">
        <v>1</v>
      </c>
      <c r="AD2881" t="s">
        <v>18387</v>
      </c>
      <c r="AE2881">
        <v>4320</v>
      </c>
      <c r="AF2881" t="s">
        <v>19513</v>
      </c>
      <c r="AI2881" t="s">
        <v>18389</v>
      </c>
      <c r="AJ2881" t="s">
        <v>18390</v>
      </c>
      <c r="AK2881" t="s">
        <v>18391</v>
      </c>
      <c r="AL2881">
        <v>92121</v>
      </c>
      <c r="AM2881" t="s">
        <v>18392</v>
      </c>
      <c r="AN2881" t="s">
        <v>18407</v>
      </c>
    </row>
    <row r="2882" spans="1:40" ht="43.2" x14ac:dyDescent="0.3">
      <c r="A2882" t="s">
        <v>13599</v>
      </c>
      <c r="B2882" s="2" t="s">
        <v>15</v>
      </c>
      <c r="C2882" s="3">
        <v>42192</v>
      </c>
      <c r="D2882" t="s">
        <v>193</v>
      </c>
      <c r="E2882" t="s">
        <v>8983</v>
      </c>
      <c r="F2882" t="s">
        <v>8984</v>
      </c>
      <c r="G2882" t="s">
        <v>8985</v>
      </c>
      <c r="H2882" s="2" t="s">
        <v>8986</v>
      </c>
      <c r="I2882" s="2" t="s">
        <v>236</v>
      </c>
      <c r="J2882" s="1" t="s">
        <v>13600</v>
      </c>
      <c r="K2882" s="1">
        <f t="shared" si="198"/>
        <v>1</v>
      </c>
      <c r="L2882" s="1">
        <f t="shared" si="198"/>
        <v>0</v>
      </c>
      <c r="M2882" s="1">
        <f t="shared" si="198"/>
        <v>0</v>
      </c>
      <c r="N2882" s="1">
        <f t="shared" ref="N2882:N2945" si="202">IFERROR(IF(SEARCH(N$1,$J2882)&gt;0,1),0)</f>
        <v>0</v>
      </c>
      <c r="O2882" s="1">
        <f t="shared" si="199"/>
        <v>1</v>
      </c>
      <c r="P2882" s="1" t="s">
        <v>18346</v>
      </c>
      <c r="Q2882" s="1">
        <v>80</v>
      </c>
      <c r="R2882" s="1">
        <v>132</v>
      </c>
      <c r="S2882" s="9">
        <f t="shared" si="201"/>
        <v>80</v>
      </c>
      <c r="T2882" s="8"/>
      <c r="U2882" s="8"/>
      <c r="V2882" s="8"/>
      <c r="W2882" s="8"/>
      <c r="X2882" s="8"/>
      <c r="Y2882" s="10">
        <f t="shared" si="200"/>
        <v>0</v>
      </c>
      <c r="Z2882" s="10">
        <f>IFERROR(INDEX(EFs!B:B,MATCH(P2882,EFs!A:A,0))*Dataset!Y2882/1000,0)</f>
        <v>0</v>
      </c>
      <c r="AA2882">
        <v>33.026288999999998</v>
      </c>
      <c r="AB2882">
        <v>-117.251245</v>
      </c>
      <c r="AC2882">
        <v>0.8</v>
      </c>
      <c r="AD2882" t="s">
        <v>18652</v>
      </c>
      <c r="AF2882" t="s">
        <v>19251</v>
      </c>
      <c r="AI2882" t="s">
        <v>18485</v>
      </c>
      <c r="AJ2882" t="s">
        <v>18390</v>
      </c>
      <c r="AK2882" t="s">
        <v>18391</v>
      </c>
      <c r="AL2882">
        <v>92024</v>
      </c>
      <c r="AM2882" t="s">
        <v>18392</v>
      </c>
      <c r="AN2882" t="s">
        <v>18397</v>
      </c>
    </row>
    <row r="2883" spans="1:40" ht="28.8" x14ac:dyDescent="0.3">
      <c r="A2883" t="s">
        <v>13601</v>
      </c>
      <c r="B2883" s="2" t="s">
        <v>15</v>
      </c>
      <c r="C2883" s="3">
        <v>42507</v>
      </c>
      <c r="D2883" t="s">
        <v>25</v>
      </c>
      <c r="E2883" t="s">
        <v>13602</v>
      </c>
      <c r="F2883" t="s">
        <v>13603</v>
      </c>
      <c r="G2883" t="s">
        <v>13604</v>
      </c>
      <c r="H2883" s="2" t="s">
        <v>13605</v>
      </c>
      <c r="I2883" s="2" t="s">
        <v>155</v>
      </c>
      <c r="J2883" s="1" t="s">
        <v>13606</v>
      </c>
      <c r="K2883" s="1">
        <f t="shared" ref="K2883:N2946" si="203">IFERROR(IF(SEARCH(K$1,$J2883)&gt;0,1),0)</f>
        <v>1</v>
      </c>
      <c r="L2883" s="1">
        <f t="shared" si="203"/>
        <v>0</v>
      </c>
      <c r="M2883" s="1">
        <f t="shared" si="203"/>
        <v>0</v>
      </c>
      <c r="N2883" s="1">
        <f t="shared" si="202"/>
        <v>0</v>
      </c>
      <c r="O2883" s="1">
        <f t="shared" ref="O2883:O2946" si="204">SUM(K2883:N2883)</f>
        <v>1</v>
      </c>
      <c r="P2883" s="1" t="s">
        <v>18346</v>
      </c>
      <c r="Q2883" s="1" t="s">
        <v>18355</v>
      </c>
      <c r="R2883" s="1">
        <v>87</v>
      </c>
      <c r="S2883" s="9">
        <f t="shared" si="201"/>
        <v>64.875900000000001</v>
      </c>
      <c r="T2883" s="3">
        <v>44358</v>
      </c>
      <c r="U2883" s="8" t="s">
        <v>13607</v>
      </c>
      <c r="V2883" s="3">
        <v>44358</v>
      </c>
      <c r="W2883" s="8" t="s">
        <v>13608</v>
      </c>
      <c r="X2883" s="8">
        <v>0.5</v>
      </c>
      <c r="Y2883" s="10">
        <f t="shared" ref="Y2883:Y2946" si="205">X2883*S2883</f>
        <v>32.437950000000001</v>
      </c>
      <c r="Z2883" s="10">
        <f>IFERROR(INDEX(EFs!B:B,MATCH(P2883,EFs!A:A,0))*Dataset!Y2883/1000,0)</f>
        <v>2.9466404151751953E-2</v>
      </c>
      <c r="AA2883">
        <v>33.263824999999997</v>
      </c>
      <c r="AB2883">
        <v>-116.808132</v>
      </c>
      <c r="AC2883">
        <v>0.8</v>
      </c>
      <c r="AD2883" t="s">
        <v>18387</v>
      </c>
      <c r="AE2883">
        <v>24102</v>
      </c>
      <c r="AF2883" t="s">
        <v>19125</v>
      </c>
      <c r="AI2883" t="s">
        <v>19514</v>
      </c>
      <c r="AJ2883" t="s">
        <v>18390</v>
      </c>
      <c r="AK2883" t="s">
        <v>18391</v>
      </c>
      <c r="AL2883">
        <v>92070</v>
      </c>
      <c r="AM2883" t="s">
        <v>18392</v>
      </c>
      <c r="AN2883" t="s">
        <v>18393</v>
      </c>
    </row>
    <row r="2884" spans="1:40" ht="28.8" x14ac:dyDescent="0.3">
      <c r="A2884" t="s">
        <v>13609</v>
      </c>
      <c r="B2884" s="2" t="s">
        <v>15</v>
      </c>
      <c r="C2884" s="3">
        <v>42507</v>
      </c>
      <c r="D2884" t="s">
        <v>25</v>
      </c>
      <c r="E2884" t="s">
        <v>13610</v>
      </c>
      <c r="F2884" t="s">
        <v>13603</v>
      </c>
      <c r="G2884" t="s">
        <v>13611</v>
      </c>
      <c r="H2884" s="2" t="s">
        <v>424</v>
      </c>
      <c r="I2884" s="2" t="s">
        <v>53</v>
      </c>
      <c r="J2884" s="1" t="s">
        <v>13612</v>
      </c>
      <c r="K2884" s="1">
        <f t="shared" si="203"/>
        <v>0</v>
      </c>
      <c r="L2884" s="1">
        <f t="shared" si="203"/>
        <v>0</v>
      </c>
      <c r="M2884" s="1">
        <f t="shared" si="203"/>
        <v>0</v>
      </c>
      <c r="N2884" s="1">
        <f t="shared" si="202"/>
        <v>1</v>
      </c>
      <c r="O2884" s="1">
        <f t="shared" si="204"/>
        <v>1</v>
      </c>
      <c r="P2884" s="1" t="s">
        <v>18347</v>
      </c>
      <c r="Q2884" s="1" t="s">
        <v>18355</v>
      </c>
      <c r="R2884" s="1">
        <v>80</v>
      </c>
      <c r="S2884" s="9">
        <f t="shared" ref="S2884:S2947" si="206">IFERROR(IF(Q2884&lt;&gt;"",Q2884,R2884*0.7457),"Unknown")</f>
        <v>59.656000000000006</v>
      </c>
      <c r="T2884" s="3">
        <v>44358</v>
      </c>
      <c r="U2884" s="8" t="s">
        <v>13613</v>
      </c>
      <c r="V2884" s="3">
        <v>44700</v>
      </c>
      <c r="W2884" s="8" t="s">
        <v>13614</v>
      </c>
      <c r="X2884" s="8">
        <v>15.9</v>
      </c>
      <c r="Y2884" s="10">
        <f t="shared" si="205"/>
        <v>948.5304000000001</v>
      </c>
      <c r="Z2884" s="10">
        <f>IFERROR(INDEX(EFs!B:B,MATCH(P2884,EFs!A:A,0))*Dataset!Y2884/1000,0)</f>
        <v>0.78149419656000008</v>
      </c>
      <c r="AA2884">
        <v>33.318078999999997</v>
      </c>
      <c r="AB2884">
        <v>-116.878801</v>
      </c>
      <c r="AC2884">
        <v>0.7</v>
      </c>
      <c r="AD2884" t="s">
        <v>18408</v>
      </c>
      <c r="AF2884" t="s">
        <v>19266</v>
      </c>
      <c r="AI2884" t="s">
        <v>18471</v>
      </c>
      <c r="AJ2884" t="s">
        <v>18390</v>
      </c>
      <c r="AK2884" t="s">
        <v>18391</v>
      </c>
      <c r="AL2884">
        <v>92060</v>
      </c>
      <c r="AM2884" t="s">
        <v>18392</v>
      </c>
      <c r="AN2884" t="s">
        <v>18397</v>
      </c>
    </row>
    <row r="2885" spans="1:40" ht="43.2" x14ac:dyDescent="0.3">
      <c r="A2885" t="s">
        <v>13615</v>
      </c>
      <c r="B2885" s="2" t="s">
        <v>15</v>
      </c>
      <c r="C2885" s="3">
        <v>42285</v>
      </c>
      <c r="D2885" t="s">
        <v>193</v>
      </c>
      <c r="E2885" t="s">
        <v>13616</v>
      </c>
      <c r="F2885" t="s">
        <v>13617</v>
      </c>
      <c r="G2885" t="s">
        <v>13618</v>
      </c>
      <c r="H2885" s="2" t="s">
        <v>511</v>
      </c>
      <c r="I2885" s="2" t="s">
        <v>75</v>
      </c>
      <c r="J2885" s="1" t="s">
        <v>13619</v>
      </c>
      <c r="K2885" s="1">
        <f t="shared" si="203"/>
        <v>1</v>
      </c>
      <c r="L2885" s="1">
        <f t="shared" si="203"/>
        <v>0</v>
      </c>
      <c r="M2885" s="1">
        <f t="shared" si="203"/>
        <v>0</v>
      </c>
      <c r="N2885" s="1">
        <f t="shared" si="202"/>
        <v>0</v>
      </c>
      <c r="O2885" s="1">
        <f t="shared" si="204"/>
        <v>1</v>
      </c>
      <c r="P2885" s="1" t="s">
        <v>18346</v>
      </c>
      <c r="Q2885" s="1">
        <v>500</v>
      </c>
      <c r="R2885" s="1">
        <v>755</v>
      </c>
      <c r="S2885" s="9">
        <f t="shared" si="206"/>
        <v>500</v>
      </c>
      <c r="T2885" s="8"/>
      <c r="U2885" s="8"/>
      <c r="V2885" s="8"/>
      <c r="W2885" s="8"/>
      <c r="X2885" s="8"/>
      <c r="Y2885" s="10">
        <f t="shared" si="205"/>
        <v>0</v>
      </c>
      <c r="Z2885" s="10">
        <f>IFERROR(INDEX(EFs!B:B,MATCH(P2885,EFs!A:A,0))*Dataset!Y2885/1000,0)</f>
        <v>0</v>
      </c>
      <c r="AA2885">
        <v>33.045406</v>
      </c>
      <c r="AB2885">
        <v>-117.291505</v>
      </c>
      <c r="AC2885">
        <v>1</v>
      </c>
      <c r="AD2885" t="s">
        <v>18387</v>
      </c>
      <c r="AE2885">
        <v>505</v>
      </c>
      <c r="AF2885" t="s">
        <v>19515</v>
      </c>
      <c r="AI2885" t="s">
        <v>18485</v>
      </c>
      <c r="AJ2885" t="s">
        <v>18390</v>
      </c>
      <c r="AK2885" t="s">
        <v>18391</v>
      </c>
      <c r="AL2885">
        <v>92024</v>
      </c>
      <c r="AM2885" t="s">
        <v>18392</v>
      </c>
      <c r="AN2885" t="s">
        <v>18393</v>
      </c>
    </row>
    <row r="2886" spans="1:40" ht="43.2" x14ac:dyDescent="0.3">
      <c r="A2886" t="s">
        <v>13620</v>
      </c>
      <c r="B2886" s="2" t="s">
        <v>15</v>
      </c>
      <c r="C2886" s="3">
        <v>42524</v>
      </c>
      <c r="D2886" t="s">
        <v>193</v>
      </c>
      <c r="E2886" t="s">
        <v>13621</v>
      </c>
      <c r="F2886" t="s">
        <v>13622</v>
      </c>
      <c r="G2886" t="s">
        <v>13623</v>
      </c>
      <c r="H2886" s="2" t="s">
        <v>19</v>
      </c>
      <c r="I2886" s="2" t="s">
        <v>20</v>
      </c>
      <c r="J2886" s="1" t="s">
        <v>13624</v>
      </c>
      <c r="K2886" s="1">
        <f t="shared" si="203"/>
        <v>1</v>
      </c>
      <c r="L2886" s="1">
        <f t="shared" si="203"/>
        <v>0</v>
      </c>
      <c r="M2886" s="1">
        <f t="shared" si="203"/>
        <v>0</v>
      </c>
      <c r="N2886" s="1">
        <f t="shared" si="202"/>
        <v>0</v>
      </c>
      <c r="O2886" s="1">
        <f t="shared" si="204"/>
        <v>1</v>
      </c>
      <c r="P2886" s="1" t="s">
        <v>18346</v>
      </c>
      <c r="Q2886" s="1">
        <v>250</v>
      </c>
      <c r="R2886" s="1">
        <v>4680</v>
      </c>
      <c r="S2886" s="9">
        <f t="shared" si="206"/>
        <v>250</v>
      </c>
      <c r="T2886" s="3">
        <v>44405</v>
      </c>
      <c r="U2886" s="8" t="s">
        <v>2615</v>
      </c>
      <c r="V2886" s="3">
        <v>44708</v>
      </c>
      <c r="W2886" s="8" t="s">
        <v>13274</v>
      </c>
      <c r="X2886" s="8">
        <v>13.1</v>
      </c>
      <c r="Y2886" s="10">
        <f t="shared" si="205"/>
        <v>3275</v>
      </c>
      <c r="Z2886" s="10">
        <f>IFERROR(INDEX(EFs!B:B,MATCH(P2886,EFs!A:A,0))*Dataset!Y2886/1000,0)</f>
        <v>2.9749868162749999</v>
      </c>
      <c r="AA2886">
        <v>32.716880000000003</v>
      </c>
      <c r="AB2886">
        <v>-117.16560800000001</v>
      </c>
      <c r="AC2886">
        <v>1</v>
      </c>
      <c r="AD2886" t="s">
        <v>18394</v>
      </c>
      <c r="AE2886">
        <v>1100</v>
      </c>
      <c r="AF2886" t="s">
        <v>19150</v>
      </c>
      <c r="AI2886" t="s">
        <v>18389</v>
      </c>
      <c r="AJ2886" t="s">
        <v>18390</v>
      </c>
      <c r="AK2886" t="s">
        <v>18391</v>
      </c>
      <c r="AL2886">
        <v>92101</v>
      </c>
      <c r="AM2886" t="s">
        <v>18392</v>
      </c>
      <c r="AN2886" t="s">
        <v>18397</v>
      </c>
    </row>
    <row r="2887" spans="1:40" ht="43.2" x14ac:dyDescent="0.3">
      <c r="A2887" t="s">
        <v>13625</v>
      </c>
      <c r="B2887" s="2" t="s">
        <v>15</v>
      </c>
      <c r="C2887" s="3">
        <v>42243</v>
      </c>
      <c r="D2887" t="s">
        <v>193</v>
      </c>
      <c r="E2887" t="s">
        <v>4568</v>
      </c>
      <c r="G2887" t="s">
        <v>4586</v>
      </c>
      <c r="H2887" s="2" t="s">
        <v>397</v>
      </c>
      <c r="I2887" s="2" t="s">
        <v>75</v>
      </c>
      <c r="J2887" s="1" t="s">
        <v>13626</v>
      </c>
      <c r="K2887" s="1">
        <f t="shared" si="203"/>
        <v>0</v>
      </c>
      <c r="L2887" s="1">
        <f t="shared" si="203"/>
        <v>0</v>
      </c>
      <c r="M2887" s="1">
        <f t="shared" si="203"/>
        <v>0</v>
      </c>
      <c r="N2887" s="1">
        <f t="shared" si="202"/>
        <v>1</v>
      </c>
      <c r="O2887" s="1">
        <f t="shared" si="204"/>
        <v>1</v>
      </c>
      <c r="P2887" s="1" t="s">
        <v>18347</v>
      </c>
      <c r="Q2887" s="1">
        <v>100</v>
      </c>
      <c r="R2887" s="1">
        <v>155</v>
      </c>
      <c r="S2887" s="9">
        <f t="shared" si="206"/>
        <v>100</v>
      </c>
      <c r="T2887" s="8"/>
      <c r="U2887" s="8"/>
      <c r="V2887" s="8"/>
      <c r="W2887" s="8"/>
      <c r="X2887" s="8"/>
      <c r="Y2887" s="10">
        <f t="shared" si="205"/>
        <v>0</v>
      </c>
      <c r="Z2887" s="10">
        <f>IFERROR(INDEX(EFs!B:B,MATCH(P2887,EFs!A:A,0))*Dataset!Y2887/1000,0)</f>
        <v>0</v>
      </c>
      <c r="AA2887">
        <v>33.116492999999998</v>
      </c>
      <c r="AB2887">
        <v>-117.205332</v>
      </c>
      <c r="AC2887">
        <v>1</v>
      </c>
      <c r="AD2887" t="s">
        <v>18394</v>
      </c>
      <c r="AE2887">
        <v>1510</v>
      </c>
      <c r="AF2887" t="s">
        <v>18911</v>
      </c>
      <c r="AI2887" t="s">
        <v>18466</v>
      </c>
      <c r="AJ2887" t="s">
        <v>18390</v>
      </c>
      <c r="AK2887" t="s">
        <v>18391</v>
      </c>
      <c r="AL2887">
        <v>92078</v>
      </c>
      <c r="AM2887" t="s">
        <v>18392</v>
      </c>
      <c r="AN2887" t="s">
        <v>18397</v>
      </c>
    </row>
    <row r="2888" spans="1:40" ht="43.2" x14ac:dyDescent="0.3">
      <c r="A2888" t="s">
        <v>13627</v>
      </c>
      <c r="B2888" s="2" t="s">
        <v>15</v>
      </c>
      <c r="C2888" s="3">
        <v>42130</v>
      </c>
      <c r="D2888" t="s">
        <v>193</v>
      </c>
      <c r="E2888" t="s">
        <v>13628</v>
      </c>
      <c r="F2888" t="s">
        <v>13629</v>
      </c>
      <c r="G2888" t="s">
        <v>13630</v>
      </c>
      <c r="H2888" s="2" t="s">
        <v>781</v>
      </c>
      <c r="I2888" s="2" t="s">
        <v>782</v>
      </c>
      <c r="J2888" s="1" t="s">
        <v>13631</v>
      </c>
      <c r="K2888" s="1">
        <f t="shared" si="203"/>
        <v>1</v>
      </c>
      <c r="L2888" s="1">
        <f t="shared" si="203"/>
        <v>0</v>
      </c>
      <c r="M2888" s="1">
        <f t="shared" si="203"/>
        <v>0</v>
      </c>
      <c r="N2888" s="1">
        <f t="shared" si="202"/>
        <v>0</v>
      </c>
      <c r="O2888" s="1">
        <f t="shared" si="204"/>
        <v>1</v>
      </c>
      <c r="P2888" s="1" t="s">
        <v>18346</v>
      </c>
      <c r="Q2888" s="1">
        <v>60</v>
      </c>
      <c r="R2888" s="1">
        <v>96</v>
      </c>
      <c r="S2888" s="9">
        <f t="shared" si="206"/>
        <v>60</v>
      </c>
      <c r="T2888" s="3">
        <v>44448</v>
      </c>
      <c r="U2888" s="8" t="s">
        <v>13632</v>
      </c>
      <c r="V2888" s="3">
        <v>44448</v>
      </c>
      <c r="W2888" s="8" t="s">
        <v>11896</v>
      </c>
      <c r="X2888" s="8">
        <v>11</v>
      </c>
      <c r="Y2888" s="10">
        <f t="shared" si="205"/>
        <v>660</v>
      </c>
      <c r="Z2888" s="10">
        <f>IFERROR(INDEX(EFs!B:B,MATCH(P2888,EFs!A:A,0))*Dataset!Y2888/1000,0)</f>
        <v>0.59953932785999997</v>
      </c>
      <c r="AA2888">
        <v>32.904316999999999</v>
      </c>
      <c r="AB2888">
        <v>-117.231268</v>
      </c>
      <c r="AC2888">
        <v>1</v>
      </c>
      <c r="AD2888" t="s">
        <v>18387</v>
      </c>
      <c r="AE2888">
        <v>11175</v>
      </c>
      <c r="AF2888" t="s">
        <v>19297</v>
      </c>
      <c r="AI2888" t="s">
        <v>18389</v>
      </c>
      <c r="AJ2888" t="s">
        <v>18390</v>
      </c>
      <c r="AK2888" t="s">
        <v>18391</v>
      </c>
      <c r="AL2888">
        <v>92121</v>
      </c>
      <c r="AM2888" t="s">
        <v>18392</v>
      </c>
      <c r="AN2888" t="s">
        <v>18393</v>
      </c>
    </row>
    <row r="2889" spans="1:40" ht="43.2" x14ac:dyDescent="0.3">
      <c r="A2889" t="s">
        <v>13633</v>
      </c>
      <c r="B2889" s="2" t="s">
        <v>15</v>
      </c>
      <c r="C2889" s="3">
        <v>42466</v>
      </c>
      <c r="D2889" t="s">
        <v>193</v>
      </c>
      <c r="E2889" t="s">
        <v>13634</v>
      </c>
      <c r="G2889" t="s">
        <v>13635</v>
      </c>
      <c r="H2889" s="2" t="s">
        <v>283</v>
      </c>
      <c r="I2889" s="2" t="s">
        <v>46</v>
      </c>
      <c r="J2889" s="1" t="s">
        <v>13636</v>
      </c>
      <c r="K2889" s="1">
        <f t="shared" si="203"/>
        <v>1</v>
      </c>
      <c r="L2889" s="1">
        <f t="shared" si="203"/>
        <v>0</v>
      </c>
      <c r="M2889" s="1">
        <f t="shared" si="203"/>
        <v>0</v>
      </c>
      <c r="N2889" s="1">
        <f t="shared" si="202"/>
        <v>0</v>
      </c>
      <c r="O2889" s="1">
        <f t="shared" si="204"/>
        <v>1</v>
      </c>
      <c r="P2889" s="1" t="s">
        <v>18346</v>
      </c>
      <c r="Q2889" s="1">
        <v>60</v>
      </c>
      <c r="R2889" s="1">
        <v>145</v>
      </c>
      <c r="S2889" s="9">
        <f t="shared" si="206"/>
        <v>60</v>
      </c>
      <c r="T2889" s="3">
        <v>44518</v>
      </c>
      <c r="U2889" s="8" t="s">
        <v>3139</v>
      </c>
      <c r="V2889" s="3">
        <v>44518</v>
      </c>
      <c r="W2889" s="8" t="s">
        <v>12408</v>
      </c>
      <c r="X2889" s="8">
        <v>6.9</v>
      </c>
      <c r="Y2889" s="10">
        <f t="shared" si="205"/>
        <v>414</v>
      </c>
      <c r="Z2889" s="10">
        <f>IFERROR(INDEX(EFs!B:B,MATCH(P2889,EFs!A:A,0))*Dataset!Y2889/1000,0)</f>
        <v>0.37607466929399996</v>
      </c>
      <c r="AA2889">
        <v>32.724102999999999</v>
      </c>
      <c r="AB2889">
        <v>-117.170912</v>
      </c>
      <c r="AC2889">
        <v>1</v>
      </c>
      <c r="AD2889" t="s">
        <v>18422</v>
      </c>
      <c r="AI2889" t="s">
        <v>18389</v>
      </c>
      <c r="AJ2889" t="s">
        <v>18390</v>
      </c>
      <c r="AK2889" t="s">
        <v>18391</v>
      </c>
      <c r="AL2889">
        <v>92101</v>
      </c>
      <c r="AM2889" t="s">
        <v>18392</v>
      </c>
      <c r="AN2889" t="s">
        <v>18397</v>
      </c>
    </row>
    <row r="2890" spans="1:40" ht="43.2" x14ac:dyDescent="0.3">
      <c r="A2890" t="s">
        <v>13637</v>
      </c>
      <c r="B2890" s="2" t="s">
        <v>15</v>
      </c>
      <c r="C2890" s="3">
        <v>42537</v>
      </c>
      <c r="D2890" t="s">
        <v>193</v>
      </c>
      <c r="E2890" t="s">
        <v>13638</v>
      </c>
      <c r="F2890" t="s">
        <v>13639</v>
      </c>
      <c r="G2890" t="s">
        <v>13640</v>
      </c>
      <c r="H2890" s="2" t="s">
        <v>781</v>
      </c>
      <c r="I2890" s="2" t="s">
        <v>782</v>
      </c>
      <c r="J2890" s="1" t="s">
        <v>13641</v>
      </c>
      <c r="K2890" s="1">
        <f t="shared" si="203"/>
        <v>1</v>
      </c>
      <c r="L2890" s="1">
        <f t="shared" si="203"/>
        <v>0</v>
      </c>
      <c r="M2890" s="1">
        <f t="shared" si="203"/>
        <v>0</v>
      </c>
      <c r="N2890" s="1">
        <f t="shared" si="202"/>
        <v>0</v>
      </c>
      <c r="O2890" s="1">
        <f t="shared" si="204"/>
        <v>1</v>
      </c>
      <c r="P2890" s="1" t="s">
        <v>18346</v>
      </c>
      <c r="Q2890" s="1" t="s">
        <v>18355</v>
      </c>
      <c r="R2890" s="1">
        <v>158</v>
      </c>
      <c r="S2890" s="9">
        <f t="shared" si="206"/>
        <v>117.8206</v>
      </c>
      <c r="T2890" s="3">
        <v>44512</v>
      </c>
      <c r="U2890" s="8" t="s">
        <v>3221</v>
      </c>
      <c r="V2890" s="3">
        <v>44512</v>
      </c>
      <c r="W2890" s="8" t="s">
        <v>1713</v>
      </c>
      <c r="X2890" s="8">
        <v>13.1</v>
      </c>
      <c r="Y2890" s="10">
        <f t="shared" si="205"/>
        <v>1543.4498599999999</v>
      </c>
      <c r="Z2890" s="10">
        <f>IFERROR(INDEX(EFs!B:B,MATCH(P2890,EFs!A:A,0))*Dataset!Y2890/1000,0)</f>
        <v>1.402058926742441</v>
      </c>
      <c r="AA2890">
        <v>32.879120999999998</v>
      </c>
      <c r="AB2890">
        <v>-117.204779</v>
      </c>
      <c r="AC2890">
        <v>0.76</v>
      </c>
      <c r="AD2890" t="s">
        <v>18387</v>
      </c>
      <c r="AE2890">
        <v>4755</v>
      </c>
      <c r="AF2890" t="s">
        <v>18782</v>
      </c>
      <c r="AI2890" t="s">
        <v>18389</v>
      </c>
      <c r="AJ2890" t="s">
        <v>18390</v>
      </c>
      <c r="AK2890" t="s">
        <v>18391</v>
      </c>
      <c r="AL2890">
        <v>92121</v>
      </c>
      <c r="AM2890" t="s">
        <v>18392</v>
      </c>
      <c r="AN2890" t="s">
        <v>18393</v>
      </c>
    </row>
    <row r="2891" spans="1:40" ht="43.2" x14ac:dyDescent="0.3">
      <c r="A2891" t="s">
        <v>13642</v>
      </c>
      <c r="B2891" s="2" t="s">
        <v>15</v>
      </c>
      <c r="C2891" s="3">
        <v>42025</v>
      </c>
      <c r="D2891" t="s">
        <v>193</v>
      </c>
      <c r="E2891" t="s">
        <v>564</v>
      </c>
      <c r="F2891" t="s">
        <v>565</v>
      </c>
      <c r="G2891" t="s">
        <v>566</v>
      </c>
      <c r="H2891" s="2" t="s">
        <v>567</v>
      </c>
      <c r="I2891" s="2" t="s">
        <v>328</v>
      </c>
      <c r="J2891" s="1" t="s">
        <v>13643</v>
      </c>
      <c r="K2891" s="1">
        <f t="shared" si="203"/>
        <v>1</v>
      </c>
      <c r="L2891" s="1">
        <f t="shared" si="203"/>
        <v>0</v>
      </c>
      <c r="M2891" s="1">
        <f t="shared" si="203"/>
        <v>0</v>
      </c>
      <c r="N2891" s="1">
        <f t="shared" si="202"/>
        <v>0</v>
      </c>
      <c r="O2891" s="1">
        <f t="shared" si="204"/>
        <v>1</v>
      </c>
      <c r="P2891" s="1" t="s">
        <v>18346</v>
      </c>
      <c r="Q2891" s="1">
        <v>2000</v>
      </c>
      <c r="R2891" s="1">
        <v>2937</v>
      </c>
      <c r="S2891" s="9">
        <f t="shared" si="206"/>
        <v>2000</v>
      </c>
      <c r="T2891" s="3">
        <v>44448</v>
      </c>
      <c r="U2891" s="8" t="s">
        <v>1956</v>
      </c>
      <c r="V2891" s="3">
        <v>44448</v>
      </c>
      <c r="W2891" s="8" t="s">
        <v>13644</v>
      </c>
      <c r="X2891" s="8">
        <v>3.8</v>
      </c>
      <c r="Y2891" s="10">
        <f t="shared" si="205"/>
        <v>7600</v>
      </c>
      <c r="Z2891" s="10">
        <f>IFERROR(INDEX(EFs!B:B,MATCH(P2891,EFs!A:A,0))*Dataset!Y2891/1000,0)</f>
        <v>6.9037861995999998</v>
      </c>
      <c r="AA2891">
        <v>32.581147999999999</v>
      </c>
      <c r="AB2891">
        <v>-116.927246</v>
      </c>
      <c r="AC2891">
        <v>1</v>
      </c>
      <c r="AD2891" t="s">
        <v>18387</v>
      </c>
      <c r="AE2891">
        <v>480</v>
      </c>
      <c r="AF2891" t="s">
        <v>18492</v>
      </c>
      <c r="AI2891" t="s">
        <v>18389</v>
      </c>
      <c r="AJ2891" t="s">
        <v>18390</v>
      </c>
      <c r="AK2891" t="s">
        <v>18391</v>
      </c>
      <c r="AL2891">
        <v>92179</v>
      </c>
      <c r="AM2891" t="s">
        <v>18392</v>
      </c>
      <c r="AN2891" t="s">
        <v>18393</v>
      </c>
    </row>
    <row r="2892" spans="1:40" ht="57.6" x14ac:dyDescent="0.3">
      <c r="A2892" t="s">
        <v>13645</v>
      </c>
      <c r="B2892" s="2" t="s">
        <v>15</v>
      </c>
      <c r="C2892" s="3">
        <v>42221</v>
      </c>
      <c r="D2892" t="s">
        <v>193</v>
      </c>
      <c r="E2892" t="s">
        <v>13646</v>
      </c>
      <c r="G2892" t="s">
        <v>13647</v>
      </c>
      <c r="H2892" s="2" t="s">
        <v>403</v>
      </c>
      <c r="I2892" s="2" t="s">
        <v>155</v>
      </c>
      <c r="J2892" s="1" t="s">
        <v>13648</v>
      </c>
      <c r="K2892" s="1">
        <f t="shared" si="203"/>
        <v>0</v>
      </c>
      <c r="L2892" s="1">
        <f t="shared" si="203"/>
        <v>0</v>
      </c>
      <c r="M2892" s="1">
        <f t="shared" si="203"/>
        <v>0</v>
      </c>
      <c r="N2892" s="1">
        <f t="shared" si="202"/>
        <v>1</v>
      </c>
      <c r="O2892" s="1">
        <f t="shared" si="204"/>
        <v>1</v>
      </c>
      <c r="P2892" s="1" t="s">
        <v>18347</v>
      </c>
      <c r="Q2892" s="1">
        <v>105</v>
      </c>
      <c r="R2892" s="1">
        <v>162</v>
      </c>
      <c r="S2892" s="9">
        <f t="shared" si="206"/>
        <v>105</v>
      </c>
      <c r="T2892" s="3">
        <v>44322</v>
      </c>
      <c r="U2892" s="8" t="s">
        <v>13649</v>
      </c>
      <c r="V2892" s="3">
        <v>44673</v>
      </c>
      <c r="W2892" s="8" t="s">
        <v>10873</v>
      </c>
      <c r="X2892" s="8">
        <v>8.9</v>
      </c>
      <c r="Y2892" s="10">
        <f t="shared" si="205"/>
        <v>934.5</v>
      </c>
      <c r="Z2892" s="10">
        <f>IFERROR(INDEX(EFs!B:B,MATCH(P2892,EFs!A:A,0))*Dataset!Y2892/1000,0)</f>
        <v>0.76993455</v>
      </c>
      <c r="AA2892">
        <v>33.23901</v>
      </c>
      <c r="AB2892">
        <v>-116.348223</v>
      </c>
      <c r="AC2892">
        <v>1</v>
      </c>
      <c r="AD2892" t="s">
        <v>18394</v>
      </c>
      <c r="AE2892">
        <v>2990</v>
      </c>
      <c r="AF2892" t="s">
        <v>19486</v>
      </c>
      <c r="AI2892" t="s">
        <v>18468</v>
      </c>
      <c r="AJ2892" t="s">
        <v>18390</v>
      </c>
      <c r="AK2892" t="s">
        <v>18391</v>
      </c>
      <c r="AL2892">
        <v>92004</v>
      </c>
      <c r="AM2892" t="s">
        <v>18392</v>
      </c>
      <c r="AN2892" t="s">
        <v>18397</v>
      </c>
    </row>
    <row r="2893" spans="1:40" ht="28.8" x14ac:dyDescent="0.3">
      <c r="A2893" t="s">
        <v>13650</v>
      </c>
      <c r="B2893" s="2" t="s">
        <v>15</v>
      </c>
      <c r="C2893" s="3">
        <v>42556</v>
      </c>
      <c r="D2893" t="s">
        <v>193</v>
      </c>
      <c r="E2893" t="s">
        <v>13651</v>
      </c>
      <c r="F2893" t="s">
        <v>11374</v>
      </c>
      <c r="G2893" t="s">
        <v>13652</v>
      </c>
      <c r="H2893" s="2" t="s">
        <v>4763</v>
      </c>
      <c r="I2893" s="2" t="s">
        <v>20</v>
      </c>
      <c r="J2893" s="1" t="s">
        <v>13653</v>
      </c>
      <c r="K2893" s="1">
        <f t="shared" si="203"/>
        <v>1</v>
      </c>
      <c r="L2893" s="1">
        <f t="shared" si="203"/>
        <v>0</v>
      </c>
      <c r="M2893" s="1">
        <f t="shared" si="203"/>
        <v>0</v>
      </c>
      <c r="N2893" s="1">
        <f t="shared" si="202"/>
        <v>0</v>
      </c>
      <c r="O2893" s="1">
        <f t="shared" si="204"/>
        <v>1</v>
      </c>
      <c r="P2893" s="1" t="s">
        <v>18346</v>
      </c>
      <c r="Q2893" s="1" t="s">
        <v>18355</v>
      </c>
      <c r="R2893" s="1">
        <v>197</v>
      </c>
      <c r="S2893" s="9">
        <f t="shared" si="206"/>
        <v>146.90290000000002</v>
      </c>
      <c r="T2893" s="3">
        <v>44747</v>
      </c>
      <c r="U2893" s="8" t="s">
        <v>13654</v>
      </c>
      <c r="V2893" s="3">
        <v>44747</v>
      </c>
      <c r="W2893" s="8" t="s">
        <v>13655</v>
      </c>
      <c r="X2893" s="8">
        <v>10.9</v>
      </c>
      <c r="Y2893" s="10">
        <f t="shared" si="205"/>
        <v>1601.2416100000003</v>
      </c>
      <c r="Z2893" s="10">
        <f>IFERROR(INDEX(EFs!B:B,MATCH(P2893,EFs!A:A,0))*Dataset!Y2893/1000,0)</f>
        <v>1.454556543334643</v>
      </c>
      <c r="AA2893">
        <v>32.724102999999999</v>
      </c>
      <c r="AB2893">
        <v>-117.170912</v>
      </c>
      <c r="AC2893">
        <v>0.5</v>
      </c>
      <c r="AD2893" t="s">
        <v>18422</v>
      </c>
      <c r="AI2893" t="s">
        <v>18389</v>
      </c>
      <c r="AJ2893" t="s">
        <v>18390</v>
      </c>
      <c r="AK2893" t="s">
        <v>18391</v>
      </c>
      <c r="AL2893">
        <v>92101</v>
      </c>
      <c r="AM2893" t="s">
        <v>18392</v>
      </c>
      <c r="AN2893" t="s">
        <v>18397</v>
      </c>
    </row>
    <row r="2894" spans="1:40" ht="43.2" x14ac:dyDescent="0.3">
      <c r="A2894" t="s">
        <v>13656</v>
      </c>
      <c r="B2894" s="2" t="s">
        <v>15</v>
      </c>
      <c r="C2894" s="3">
        <v>42285</v>
      </c>
      <c r="D2894" t="s">
        <v>193</v>
      </c>
      <c r="E2894" t="s">
        <v>13657</v>
      </c>
      <c r="F2894" t="s">
        <v>13658</v>
      </c>
      <c r="G2894" t="s">
        <v>13659</v>
      </c>
      <c r="H2894" s="2" t="s">
        <v>1542</v>
      </c>
      <c r="I2894" s="2" t="s">
        <v>236</v>
      </c>
      <c r="J2894" s="1" t="s">
        <v>13660</v>
      </c>
      <c r="K2894" s="1">
        <f t="shared" si="203"/>
        <v>1</v>
      </c>
      <c r="L2894" s="1">
        <f t="shared" si="203"/>
        <v>0</v>
      </c>
      <c r="M2894" s="1">
        <f t="shared" si="203"/>
        <v>0</v>
      </c>
      <c r="N2894" s="1">
        <f t="shared" si="202"/>
        <v>0</v>
      </c>
      <c r="O2894" s="1">
        <f t="shared" si="204"/>
        <v>1</v>
      </c>
      <c r="P2894" s="1" t="s">
        <v>18346</v>
      </c>
      <c r="Q2894" s="1">
        <v>230</v>
      </c>
      <c r="R2894" s="1">
        <v>346</v>
      </c>
      <c r="S2894" s="9">
        <f t="shared" si="206"/>
        <v>230</v>
      </c>
      <c r="T2894" s="3">
        <v>44448</v>
      </c>
      <c r="U2894" s="8" t="s">
        <v>9324</v>
      </c>
      <c r="V2894" s="3">
        <v>44448</v>
      </c>
      <c r="W2894" s="8" t="s">
        <v>13661</v>
      </c>
      <c r="X2894" s="8">
        <v>10.3</v>
      </c>
      <c r="Y2894" s="10">
        <f t="shared" si="205"/>
        <v>2369</v>
      </c>
      <c r="Z2894" s="10">
        <f>IFERROR(INDEX(EFs!B:B,MATCH(P2894,EFs!A:A,0))*Dataset!Y2894/1000,0)</f>
        <v>2.151982829849</v>
      </c>
      <c r="AA2894">
        <v>32.837187</v>
      </c>
      <c r="AB2894">
        <v>-117.139079</v>
      </c>
      <c r="AC2894">
        <v>1</v>
      </c>
      <c r="AD2894" t="s">
        <v>18387</v>
      </c>
      <c r="AE2894">
        <v>5610</v>
      </c>
      <c r="AF2894" t="s">
        <v>19516</v>
      </c>
      <c r="AG2894" t="s">
        <v>18510</v>
      </c>
      <c r="AH2894" t="s">
        <v>53</v>
      </c>
      <c r="AI2894" t="s">
        <v>18389</v>
      </c>
      <c r="AJ2894" t="s">
        <v>18390</v>
      </c>
      <c r="AK2894" t="s">
        <v>18391</v>
      </c>
      <c r="AL2894">
        <v>92111</v>
      </c>
      <c r="AM2894" t="s">
        <v>18392</v>
      </c>
      <c r="AN2894" t="s">
        <v>18393</v>
      </c>
    </row>
    <row r="2895" spans="1:40" ht="43.2" x14ac:dyDescent="0.3">
      <c r="A2895" t="s">
        <v>13662</v>
      </c>
      <c r="B2895" s="2" t="s">
        <v>15</v>
      </c>
      <c r="C2895" s="3">
        <v>42265</v>
      </c>
      <c r="D2895" t="s">
        <v>193</v>
      </c>
      <c r="E2895" t="s">
        <v>13663</v>
      </c>
      <c r="F2895" t="s">
        <v>13664</v>
      </c>
      <c r="G2895" t="s">
        <v>13665</v>
      </c>
      <c r="H2895" s="2" t="s">
        <v>19</v>
      </c>
      <c r="I2895" s="2" t="s">
        <v>20</v>
      </c>
      <c r="J2895" s="1" t="s">
        <v>13666</v>
      </c>
      <c r="K2895" s="1">
        <f t="shared" si="203"/>
        <v>1</v>
      </c>
      <c r="L2895" s="1">
        <f t="shared" si="203"/>
        <v>0</v>
      </c>
      <c r="M2895" s="1">
        <f t="shared" si="203"/>
        <v>0</v>
      </c>
      <c r="N2895" s="1">
        <f t="shared" si="202"/>
        <v>0</v>
      </c>
      <c r="O2895" s="1">
        <f t="shared" si="204"/>
        <v>1</v>
      </c>
      <c r="P2895" s="1" t="s">
        <v>18346</v>
      </c>
      <c r="Q2895" s="1">
        <v>2000</v>
      </c>
      <c r="R2895" s="1">
        <v>2722</v>
      </c>
      <c r="S2895" s="9">
        <f t="shared" si="206"/>
        <v>2000</v>
      </c>
      <c r="T2895" s="3">
        <v>44418</v>
      </c>
      <c r="U2895" s="8" t="s">
        <v>13667</v>
      </c>
      <c r="V2895" s="3">
        <v>44774</v>
      </c>
      <c r="W2895" s="8" t="s">
        <v>1803</v>
      </c>
      <c r="X2895" s="8">
        <v>7.2</v>
      </c>
      <c r="Y2895" s="10">
        <f t="shared" si="205"/>
        <v>14400</v>
      </c>
      <c r="Z2895" s="10">
        <f>IFERROR(INDEX(EFs!B:B,MATCH(P2895,EFs!A:A,0))*Dataset!Y2895/1000,0)</f>
        <v>13.080858062400001</v>
      </c>
      <c r="AA2895">
        <v>33.148451999999999</v>
      </c>
      <c r="AB2895">
        <v>-117.33775900000001</v>
      </c>
      <c r="AC2895">
        <v>0.9</v>
      </c>
      <c r="AD2895" t="s">
        <v>18394</v>
      </c>
      <c r="AE2895">
        <v>4077</v>
      </c>
      <c r="AF2895" t="s">
        <v>18424</v>
      </c>
      <c r="AI2895" t="s">
        <v>18509</v>
      </c>
      <c r="AJ2895" t="s">
        <v>18390</v>
      </c>
      <c r="AK2895" t="s">
        <v>18391</v>
      </c>
      <c r="AL2895">
        <v>92008</v>
      </c>
      <c r="AM2895" t="s">
        <v>18392</v>
      </c>
      <c r="AN2895" t="s">
        <v>18397</v>
      </c>
    </row>
    <row r="2896" spans="1:40" ht="43.2" x14ac:dyDescent="0.3">
      <c r="A2896" t="s">
        <v>13668</v>
      </c>
      <c r="B2896" s="2" t="s">
        <v>15</v>
      </c>
      <c r="C2896" s="3">
        <v>42578</v>
      </c>
      <c r="D2896" t="s">
        <v>193</v>
      </c>
      <c r="E2896" t="s">
        <v>3915</v>
      </c>
      <c r="F2896" t="s">
        <v>3641</v>
      </c>
      <c r="G2896" t="s">
        <v>3916</v>
      </c>
      <c r="H2896" s="2" t="s">
        <v>610</v>
      </c>
      <c r="I2896" s="2" t="s">
        <v>30</v>
      </c>
      <c r="J2896" s="1" t="s">
        <v>13669</v>
      </c>
      <c r="K2896" s="1">
        <f t="shared" si="203"/>
        <v>1</v>
      </c>
      <c r="L2896" s="1">
        <f t="shared" si="203"/>
        <v>0</v>
      </c>
      <c r="M2896" s="1">
        <f t="shared" si="203"/>
        <v>0</v>
      </c>
      <c r="N2896" s="1">
        <f t="shared" si="202"/>
        <v>0</v>
      </c>
      <c r="O2896" s="1">
        <f t="shared" si="204"/>
        <v>1</v>
      </c>
      <c r="P2896" s="1" t="s">
        <v>18346</v>
      </c>
      <c r="Q2896" s="1" t="s">
        <v>18355</v>
      </c>
      <c r="R2896" s="1">
        <v>99</v>
      </c>
      <c r="S2896" s="9">
        <f t="shared" si="206"/>
        <v>73.824300000000008</v>
      </c>
      <c r="T2896" s="3">
        <v>44629</v>
      </c>
      <c r="U2896" s="8" t="s">
        <v>13670</v>
      </c>
      <c r="V2896" s="3">
        <v>44629</v>
      </c>
      <c r="W2896" s="8" t="s">
        <v>12464</v>
      </c>
      <c r="X2896" s="8">
        <v>29.9</v>
      </c>
      <c r="Y2896" s="10">
        <f t="shared" si="205"/>
        <v>2207.3465700000002</v>
      </c>
      <c r="Z2896" s="10">
        <f>IFERROR(INDEX(EFs!B:B,MATCH(P2896,EFs!A:A,0))*Dataset!Y2896/1000,0)</f>
        <v>2.0051379983816311</v>
      </c>
      <c r="AA2896">
        <v>33.011589000000001</v>
      </c>
      <c r="AB2896">
        <v>-117.087192</v>
      </c>
      <c r="AC2896">
        <v>1</v>
      </c>
      <c r="AD2896" t="s">
        <v>18387</v>
      </c>
      <c r="AE2896">
        <v>16399</v>
      </c>
      <c r="AF2896" t="s">
        <v>18842</v>
      </c>
      <c r="AI2896" t="s">
        <v>18389</v>
      </c>
      <c r="AJ2896" t="s">
        <v>18390</v>
      </c>
      <c r="AK2896" t="s">
        <v>18391</v>
      </c>
      <c r="AL2896">
        <v>92127</v>
      </c>
      <c r="AM2896" t="s">
        <v>18392</v>
      </c>
      <c r="AN2896" t="s">
        <v>2733</v>
      </c>
    </row>
    <row r="2897" spans="1:40" ht="43.2" x14ac:dyDescent="0.3">
      <c r="A2897" t="s">
        <v>13671</v>
      </c>
      <c r="B2897" s="2" t="s">
        <v>15</v>
      </c>
      <c r="C2897" s="3">
        <v>42265</v>
      </c>
      <c r="D2897" t="s">
        <v>193</v>
      </c>
      <c r="E2897" t="s">
        <v>13663</v>
      </c>
      <c r="F2897" t="s">
        <v>13664</v>
      </c>
      <c r="G2897" t="s">
        <v>13665</v>
      </c>
      <c r="H2897" s="2" t="s">
        <v>19</v>
      </c>
      <c r="I2897" s="2" t="s">
        <v>20</v>
      </c>
      <c r="J2897" s="1" t="s">
        <v>13672</v>
      </c>
      <c r="K2897" s="1">
        <f t="shared" si="203"/>
        <v>1</v>
      </c>
      <c r="L2897" s="1">
        <f t="shared" si="203"/>
        <v>0</v>
      </c>
      <c r="M2897" s="1">
        <f t="shared" si="203"/>
        <v>0</v>
      </c>
      <c r="N2897" s="1">
        <f t="shared" si="202"/>
        <v>0</v>
      </c>
      <c r="O2897" s="1">
        <f t="shared" si="204"/>
        <v>1</v>
      </c>
      <c r="P2897" s="1" t="s">
        <v>18346</v>
      </c>
      <c r="Q2897" s="1">
        <v>2000</v>
      </c>
      <c r="R2897" s="1">
        <v>2722</v>
      </c>
      <c r="S2897" s="9">
        <f t="shared" si="206"/>
        <v>2000</v>
      </c>
      <c r="T2897" s="3">
        <v>44418</v>
      </c>
      <c r="U2897" s="8" t="s">
        <v>13673</v>
      </c>
      <c r="V2897" s="3">
        <v>44774</v>
      </c>
      <c r="W2897" s="8" t="s">
        <v>2263</v>
      </c>
      <c r="X2897" s="8">
        <v>5.2</v>
      </c>
      <c r="Y2897" s="10">
        <f t="shared" si="205"/>
        <v>10400</v>
      </c>
      <c r="Z2897" s="10">
        <f>IFERROR(INDEX(EFs!B:B,MATCH(P2897,EFs!A:A,0))*Dataset!Y2897/1000,0)</f>
        <v>9.4472863783999994</v>
      </c>
      <c r="AA2897">
        <v>33.148451999999999</v>
      </c>
      <c r="AB2897">
        <v>-117.33775900000001</v>
      </c>
      <c r="AC2897">
        <v>0.9</v>
      </c>
      <c r="AD2897" t="s">
        <v>18394</v>
      </c>
      <c r="AE2897">
        <v>4077</v>
      </c>
      <c r="AF2897" t="s">
        <v>18424</v>
      </c>
      <c r="AI2897" t="s">
        <v>18509</v>
      </c>
      <c r="AJ2897" t="s">
        <v>18390</v>
      </c>
      <c r="AK2897" t="s">
        <v>18391</v>
      </c>
      <c r="AL2897">
        <v>92008</v>
      </c>
      <c r="AM2897" t="s">
        <v>18392</v>
      </c>
      <c r="AN2897" t="s">
        <v>18397</v>
      </c>
    </row>
    <row r="2898" spans="1:40" ht="43.2" x14ac:dyDescent="0.3">
      <c r="A2898" t="s">
        <v>13674</v>
      </c>
      <c r="B2898" s="2" t="s">
        <v>15</v>
      </c>
      <c r="C2898" s="3">
        <v>42279</v>
      </c>
      <c r="D2898" t="s">
        <v>193</v>
      </c>
      <c r="E2898" t="s">
        <v>13675</v>
      </c>
      <c r="F2898" t="s">
        <v>13676</v>
      </c>
      <c r="G2898" t="s">
        <v>13677</v>
      </c>
      <c r="H2898" s="2" t="s">
        <v>235</v>
      </c>
      <c r="I2898" s="2" t="s">
        <v>236</v>
      </c>
      <c r="J2898" s="1" t="s">
        <v>13678</v>
      </c>
      <c r="K2898" s="1">
        <f t="shared" si="203"/>
        <v>1</v>
      </c>
      <c r="L2898" s="1">
        <f t="shared" si="203"/>
        <v>0</v>
      </c>
      <c r="M2898" s="1">
        <f t="shared" si="203"/>
        <v>0</v>
      </c>
      <c r="N2898" s="1">
        <f t="shared" si="202"/>
        <v>0</v>
      </c>
      <c r="O2898" s="1">
        <f t="shared" si="204"/>
        <v>1</v>
      </c>
      <c r="P2898" s="1" t="s">
        <v>18346</v>
      </c>
      <c r="Q2898" s="1">
        <v>100</v>
      </c>
      <c r="R2898" s="1">
        <v>158</v>
      </c>
      <c r="S2898" s="9">
        <f t="shared" si="206"/>
        <v>100</v>
      </c>
      <c r="T2898" s="8"/>
      <c r="U2898" s="8"/>
      <c r="V2898" s="8"/>
      <c r="W2898" s="8"/>
      <c r="X2898" s="8"/>
      <c r="Y2898" s="10">
        <f t="shared" si="205"/>
        <v>0</v>
      </c>
      <c r="Z2898" s="10">
        <f>IFERROR(INDEX(EFs!B:B,MATCH(P2898,EFs!A:A,0))*Dataset!Y2898/1000,0)</f>
        <v>0</v>
      </c>
      <c r="AA2898">
        <v>32.767586000000001</v>
      </c>
      <c r="AB2898">
        <v>-117.13826899999999</v>
      </c>
      <c r="AC2898">
        <v>0.86</v>
      </c>
      <c r="AD2898" t="s">
        <v>18387</v>
      </c>
      <c r="AE2898">
        <v>2401</v>
      </c>
      <c r="AF2898" t="s">
        <v>18832</v>
      </c>
      <c r="AI2898" t="s">
        <v>18389</v>
      </c>
      <c r="AJ2898" t="s">
        <v>18390</v>
      </c>
      <c r="AK2898" t="s">
        <v>18391</v>
      </c>
      <c r="AL2898">
        <v>92108</v>
      </c>
      <c r="AM2898" t="s">
        <v>18392</v>
      </c>
      <c r="AN2898" t="s">
        <v>18393</v>
      </c>
    </row>
    <row r="2899" spans="1:40" ht="43.2" x14ac:dyDescent="0.3">
      <c r="A2899" t="s">
        <v>13679</v>
      </c>
      <c r="B2899" s="2" t="s">
        <v>15</v>
      </c>
      <c r="C2899" s="3">
        <v>41708</v>
      </c>
      <c r="D2899" t="s">
        <v>193</v>
      </c>
      <c r="E2899" t="s">
        <v>13680</v>
      </c>
      <c r="F2899" t="s">
        <v>13681</v>
      </c>
      <c r="G2899" t="s">
        <v>13682</v>
      </c>
      <c r="H2899" s="2" t="s">
        <v>781</v>
      </c>
      <c r="I2899" s="2" t="s">
        <v>782</v>
      </c>
      <c r="J2899" s="1" t="s">
        <v>13683</v>
      </c>
      <c r="K2899" s="1">
        <f t="shared" si="203"/>
        <v>1</v>
      </c>
      <c r="L2899" s="1">
        <f t="shared" si="203"/>
        <v>0</v>
      </c>
      <c r="M2899" s="1">
        <f t="shared" si="203"/>
        <v>0</v>
      </c>
      <c r="N2899" s="1">
        <f t="shared" si="202"/>
        <v>0</v>
      </c>
      <c r="O2899" s="1">
        <f t="shared" si="204"/>
        <v>1</v>
      </c>
      <c r="P2899" s="1" t="s">
        <v>18346</v>
      </c>
      <c r="Q2899" s="1">
        <v>1360</v>
      </c>
      <c r="R2899" s="1">
        <v>2006</v>
      </c>
      <c r="S2899" s="9">
        <f t="shared" si="206"/>
        <v>1360</v>
      </c>
      <c r="T2899" s="3">
        <v>44329</v>
      </c>
      <c r="U2899" s="8" t="s">
        <v>6008</v>
      </c>
      <c r="V2899" s="3">
        <v>44741</v>
      </c>
      <c r="W2899" s="8" t="s">
        <v>11353</v>
      </c>
      <c r="X2899" s="8">
        <v>28.8</v>
      </c>
      <c r="Y2899" s="10">
        <f t="shared" si="205"/>
        <v>39168</v>
      </c>
      <c r="Z2899" s="10">
        <f>IFERROR(INDEX(EFs!B:B,MATCH(P2899,EFs!A:A,0))*Dataset!Y2899/1000,0)</f>
        <v>35.579933929728</v>
      </c>
      <c r="AA2899">
        <v>32.879524000000004</v>
      </c>
      <c r="AB2899">
        <v>-117.202287</v>
      </c>
      <c r="AC2899">
        <v>1</v>
      </c>
      <c r="AD2899" t="s">
        <v>18387</v>
      </c>
      <c r="AE2899">
        <v>4875</v>
      </c>
      <c r="AF2899" t="s">
        <v>18782</v>
      </c>
      <c r="AG2899" t="s">
        <v>18510</v>
      </c>
      <c r="AH2899">
        <v>100</v>
      </c>
      <c r="AI2899" t="s">
        <v>18389</v>
      </c>
      <c r="AJ2899" t="s">
        <v>18390</v>
      </c>
      <c r="AK2899" t="s">
        <v>18391</v>
      </c>
      <c r="AL2899">
        <v>92121</v>
      </c>
      <c r="AM2899" t="s">
        <v>18392</v>
      </c>
      <c r="AN2899" t="s">
        <v>18393</v>
      </c>
    </row>
    <row r="2900" spans="1:40" ht="43.2" x14ac:dyDescent="0.3">
      <c r="A2900" t="s">
        <v>13684</v>
      </c>
      <c r="B2900" s="2" t="s">
        <v>15</v>
      </c>
      <c r="C2900" s="3">
        <v>42585</v>
      </c>
      <c r="D2900" t="s">
        <v>193</v>
      </c>
      <c r="E2900" t="s">
        <v>3733</v>
      </c>
      <c r="F2900" t="s">
        <v>3734</v>
      </c>
      <c r="G2900" t="s">
        <v>3735</v>
      </c>
      <c r="H2900" s="2" t="s">
        <v>242</v>
      </c>
      <c r="I2900" s="2" t="s">
        <v>164</v>
      </c>
      <c r="J2900" s="1" t="s">
        <v>13685</v>
      </c>
      <c r="K2900" s="1">
        <f t="shared" si="203"/>
        <v>1</v>
      </c>
      <c r="L2900" s="1">
        <f t="shared" si="203"/>
        <v>0</v>
      </c>
      <c r="M2900" s="1">
        <f t="shared" si="203"/>
        <v>0</v>
      </c>
      <c r="N2900" s="1">
        <f t="shared" si="202"/>
        <v>0</v>
      </c>
      <c r="O2900" s="1">
        <f t="shared" si="204"/>
        <v>1</v>
      </c>
      <c r="P2900" s="1" t="s">
        <v>18346</v>
      </c>
      <c r="Q2900" s="1">
        <v>83</v>
      </c>
      <c r="R2900" s="1">
        <v>133</v>
      </c>
      <c r="S2900" s="9">
        <f t="shared" si="206"/>
        <v>83</v>
      </c>
      <c r="T2900" s="8"/>
      <c r="U2900" s="8"/>
      <c r="V2900" s="8"/>
      <c r="W2900" s="8"/>
      <c r="X2900" s="8"/>
      <c r="Y2900" s="10">
        <f t="shared" si="205"/>
        <v>0</v>
      </c>
      <c r="Z2900" s="10">
        <f>IFERROR(INDEX(EFs!B:B,MATCH(P2900,EFs!A:A,0))*Dataset!Y2900/1000,0)</f>
        <v>0</v>
      </c>
      <c r="AA2900">
        <v>33.369829000000003</v>
      </c>
      <c r="AB2900">
        <v>-117.25976799999999</v>
      </c>
      <c r="AC2900">
        <v>1</v>
      </c>
      <c r="AD2900" t="s">
        <v>18394</v>
      </c>
      <c r="AE2900">
        <v>700</v>
      </c>
      <c r="AF2900" t="s">
        <v>18824</v>
      </c>
      <c r="AI2900" t="s">
        <v>18435</v>
      </c>
      <c r="AJ2900" t="s">
        <v>18390</v>
      </c>
      <c r="AK2900" t="s">
        <v>18391</v>
      </c>
      <c r="AL2900">
        <v>92028</v>
      </c>
      <c r="AM2900" t="s">
        <v>18392</v>
      </c>
      <c r="AN2900" t="s">
        <v>18397</v>
      </c>
    </row>
    <row r="2901" spans="1:40" ht="43.2" x14ac:dyDescent="0.3">
      <c r="A2901" t="s">
        <v>13686</v>
      </c>
      <c r="B2901" s="2" t="s">
        <v>15</v>
      </c>
      <c r="C2901" s="3">
        <v>42586</v>
      </c>
      <c r="D2901" t="s">
        <v>193</v>
      </c>
      <c r="E2901" t="s">
        <v>9863</v>
      </c>
      <c r="F2901" t="s">
        <v>12310</v>
      </c>
      <c r="G2901" t="s">
        <v>13687</v>
      </c>
      <c r="H2901" s="2" t="s">
        <v>781</v>
      </c>
      <c r="I2901" s="2" t="s">
        <v>782</v>
      </c>
      <c r="J2901" s="1" t="s">
        <v>13688</v>
      </c>
      <c r="K2901" s="1">
        <f t="shared" si="203"/>
        <v>1</v>
      </c>
      <c r="L2901" s="1">
        <f t="shared" si="203"/>
        <v>0</v>
      </c>
      <c r="M2901" s="1">
        <f t="shared" si="203"/>
        <v>0</v>
      </c>
      <c r="N2901" s="1">
        <f t="shared" si="202"/>
        <v>0</v>
      </c>
      <c r="O2901" s="1">
        <f t="shared" si="204"/>
        <v>1</v>
      </c>
      <c r="P2901" s="1" t="s">
        <v>18346</v>
      </c>
      <c r="Q2901" s="1">
        <v>80</v>
      </c>
      <c r="R2901" s="1">
        <v>96</v>
      </c>
      <c r="S2901" s="9">
        <f t="shared" si="206"/>
        <v>80</v>
      </c>
      <c r="T2901" s="3">
        <v>44442</v>
      </c>
      <c r="U2901" s="8" t="s">
        <v>13689</v>
      </c>
      <c r="V2901" s="3">
        <v>44442</v>
      </c>
      <c r="W2901" s="8" t="s">
        <v>10874</v>
      </c>
      <c r="X2901" s="8">
        <v>12.3</v>
      </c>
      <c r="Y2901" s="10">
        <f t="shared" si="205"/>
        <v>984</v>
      </c>
      <c r="Z2901" s="10">
        <f>IFERROR(INDEX(EFs!B:B,MATCH(P2901,EFs!A:A,0))*Dataset!Y2901/1000,0)</f>
        <v>0.89385863426400003</v>
      </c>
      <c r="AA2901">
        <v>32.905137000000003</v>
      </c>
      <c r="AB2901">
        <v>-117.23085500000001</v>
      </c>
      <c r="AC2901">
        <v>1</v>
      </c>
      <c r="AD2901" t="s">
        <v>18387</v>
      </c>
      <c r="AE2901">
        <v>11100</v>
      </c>
      <c r="AF2901" t="s">
        <v>18650</v>
      </c>
      <c r="AI2901" t="s">
        <v>18389</v>
      </c>
      <c r="AJ2901" t="s">
        <v>18390</v>
      </c>
      <c r="AK2901" t="s">
        <v>18391</v>
      </c>
      <c r="AL2901">
        <v>92121</v>
      </c>
      <c r="AM2901" t="s">
        <v>18392</v>
      </c>
      <c r="AN2901" t="s">
        <v>18393</v>
      </c>
    </row>
    <row r="2902" spans="1:40" ht="43.2" x14ac:dyDescent="0.3">
      <c r="A2902" t="s">
        <v>13690</v>
      </c>
      <c r="B2902" s="2" t="s">
        <v>15</v>
      </c>
      <c r="C2902" s="3">
        <v>42171</v>
      </c>
      <c r="D2902" t="s">
        <v>193</v>
      </c>
      <c r="E2902" t="s">
        <v>2558</v>
      </c>
      <c r="F2902" t="s">
        <v>273</v>
      </c>
      <c r="G2902" t="s">
        <v>4088</v>
      </c>
      <c r="H2902" s="2" t="s">
        <v>3078</v>
      </c>
      <c r="I2902" s="2" t="s">
        <v>236</v>
      </c>
      <c r="J2902" s="1" t="s">
        <v>13691</v>
      </c>
      <c r="K2902" s="1">
        <f t="shared" si="203"/>
        <v>1</v>
      </c>
      <c r="L2902" s="1">
        <f t="shared" si="203"/>
        <v>0</v>
      </c>
      <c r="M2902" s="1">
        <f t="shared" si="203"/>
        <v>0</v>
      </c>
      <c r="N2902" s="1">
        <f t="shared" si="202"/>
        <v>0</v>
      </c>
      <c r="O2902" s="1">
        <f t="shared" si="204"/>
        <v>1</v>
      </c>
      <c r="P2902" s="1" t="s">
        <v>18346</v>
      </c>
      <c r="Q2902" s="1">
        <v>278</v>
      </c>
      <c r="R2902" s="1">
        <v>385</v>
      </c>
      <c r="S2902" s="9">
        <f t="shared" si="206"/>
        <v>278</v>
      </c>
      <c r="T2902" s="3">
        <v>44561</v>
      </c>
      <c r="U2902" s="8" t="s">
        <v>11175</v>
      </c>
      <c r="V2902" s="3">
        <v>44778</v>
      </c>
      <c r="W2902" s="8" t="s">
        <v>13692</v>
      </c>
      <c r="X2902" s="8">
        <v>33.299999999999997</v>
      </c>
      <c r="Y2902" s="10">
        <f t="shared" si="205"/>
        <v>9257.4</v>
      </c>
      <c r="Z2902" s="10">
        <f>IFERROR(INDEX(EFs!B:B,MATCH(P2902,EFs!A:A,0))*Dataset!Y2902/1000,0)</f>
        <v>8.4093566268653994</v>
      </c>
      <c r="AA2902">
        <v>32.822384999999997</v>
      </c>
      <c r="AB2902">
        <v>-117.182148</v>
      </c>
      <c r="AC2902">
        <v>1</v>
      </c>
      <c r="AD2902" t="s">
        <v>18387</v>
      </c>
      <c r="AE2902">
        <v>4255</v>
      </c>
      <c r="AF2902" t="s">
        <v>18856</v>
      </c>
      <c r="AI2902" t="s">
        <v>18389</v>
      </c>
      <c r="AJ2902" t="s">
        <v>18390</v>
      </c>
      <c r="AK2902" t="s">
        <v>18391</v>
      </c>
      <c r="AL2902">
        <v>92117</v>
      </c>
      <c r="AM2902" t="s">
        <v>18392</v>
      </c>
      <c r="AN2902" t="s">
        <v>18393</v>
      </c>
    </row>
    <row r="2903" spans="1:40" ht="28.8" x14ac:dyDescent="0.3">
      <c r="A2903" t="s">
        <v>13693</v>
      </c>
      <c r="B2903" s="2" t="s">
        <v>15</v>
      </c>
      <c r="C2903" s="3">
        <v>42592</v>
      </c>
      <c r="D2903" t="s">
        <v>193</v>
      </c>
      <c r="E2903" t="s">
        <v>13694</v>
      </c>
      <c r="F2903" t="s">
        <v>13695</v>
      </c>
      <c r="G2903" t="s">
        <v>13696</v>
      </c>
      <c r="H2903" s="2" t="s">
        <v>97</v>
      </c>
      <c r="I2903" s="2" t="s">
        <v>98</v>
      </c>
      <c r="J2903" s="1" t="s">
        <v>13697</v>
      </c>
      <c r="K2903" s="1">
        <f t="shared" si="203"/>
        <v>1</v>
      </c>
      <c r="L2903" s="1">
        <f t="shared" si="203"/>
        <v>0</v>
      </c>
      <c r="M2903" s="1">
        <f t="shared" si="203"/>
        <v>0</v>
      </c>
      <c r="N2903" s="1">
        <f t="shared" si="202"/>
        <v>0</v>
      </c>
      <c r="O2903" s="1">
        <f t="shared" si="204"/>
        <v>1</v>
      </c>
      <c r="P2903" s="1" t="s">
        <v>18346</v>
      </c>
      <c r="Q2903" s="1" t="s">
        <v>18355</v>
      </c>
      <c r="R2903" s="1">
        <v>237</v>
      </c>
      <c r="S2903" s="9">
        <f t="shared" si="206"/>
        <v>176.73090000000002</v>
      </c>
      <c r="T2903" s="3">
        <v>44562</v>
      </c>
      <c r="U2903" s="8" t="s">
        <v>13698</v>
      </c>
      <c r="V2903" s="3">
        <v>44562</v>
      </c>
      <c r="W2903" s="8" t="s">
        <v>4618</v>
      </c>
      <c r="X2903" s="8">
        <v>4.4000000000000004</v>
      </c>
      <c r="Y2903" s="10">
        <f t="shared" si="205"/>
        <v>777.6159600000002</v>
      </c>
      <c r="Z2903" s="10">
        <f>IFERROR(INDEX(EFs!B:B,MATCH(P2903,EFs!A:A,0))*Dataset!Y2903/1000,0)</f>
        <v>0.70638083332061929</v>
      </c>
      <c r="AA2903">
        <v>33.187156999999999</v>
      </c>
      <c r="AB2903">
        <v>-117.287475</v>
      </c>
      <c r="AC2903">
        <v>1</v>
      </c>
      <c r="AD2903" t="s">
        <v>18387</v>
      </c>
      <c r="AE2903">
        <v>3232</v>
      </c>
      <c r="AF2903" t="s">
        <v>19517</v>
      </c>
      <c r="AI2903" t="s">
        <v>18410</v>
      </c>
      <c r="AJ2903" t="s">
        <v>18390</v>
      </c>
      <c r="AK2903" t="s">
        <v>18391</v>
      </c>
      <c r="AL2903">
        <v>92056</v>
      </c>
      <c r="AM2903" t="s">
        <v>18392</v>
      </c>
      <c r="AN2903" t="s">
        <v>18393</v>
      </c>
    </row>
    <row r="2904" spans="1:40" ht="57.6" x14ac:dyDescent="0.3">
      <c r="A2904" t="s">
        <v>13699</v>
      </c>
      <c r="B2904" s="2" t="s">
        <v>15</v>
      </c>
      <c r="C2904" s="3">
        <v>42103</v>
      </c>
      <c r="D2904" t="s">
        <v>193</v>
      </c>
      <c r="E2904" t="s">
        <v>13700</v>
      </c>
      <c r="G2904" t="s">
        <v>13701</v>
      </c>
      <c r="H2904" s="2" t="s">
        <v>163</v>
      </c>
      <c r="I2904" s="2" t="s">
        <v>164</v>
      </c>
      <c r="J2904" s="1" t="s">
        <v>13702</v>
      </c>
      <c r="K2904" s="1">
        <f t="shared" si="203"/>
        <v>1</v>
      </c>
      <c r="L2904" s="1">
        <f t="shared" si="203"/>
        <v>0</v>
      </c>
      <c r="M2904" s="1">
        <f t="shared" si="203"/>
        <v>0</v>
      </c>
      <c r="N2904" s="1">
        <f t="shared" si="202"/>
        <v>0</v>
      </c>
      <c r="O2904" s="1">
        <f t="shared" si="204"/>
        <v>1</v>
      </c>
      <c r="P2904" s="1" t="s">
        <v>18346</v>
      </c>
      <c r="Q2904" s="1">
        <v>200</v>
      </c>
      <c r="R2904" s="1">
        <v>315</v>
      </c>
      <c r="S2904" s="9">
        <f t="shared" si="206"/>
        <v>200</v>
      </c>
      <c r="T2904" s="8"/>
      <c r="U2904" s="8"/>
      <c r="V2904" s="8"/>
      <c r="W2904" s="8"/>
      <c r="X2904" s="8"/>
      <c r="Y2904" s="10">
        <f t="shared" si="205"/>
        <v>0</v>
      </c>
      <c r="Z2904" s="10">
        <f>IFERROR(INDEX(EFs!B:B,MATCH(P2904,EFs!A:A,0))*Dataset!Y2904/1000,0)</f>
        <v>0</v>
      </c>
      <c r="AA2904">
        <v>33.387723000000001</v>
      </c>
      <c r="AB2904">
        <v>-117.44475799999999</v>
      </c>
      <c r="AC2904">
        <v>0.5</v>
      </c>
      <c r="AD2904" t="s">
        <v>18422</v>
      </c>
      <c r="AI2904" t="s">
        <v>18423</v>
      </c>
      <c r="AJ2904" t="s">
        <v>18390</v>
      </c>
      <c r="AK2904" t="s">
        <v>18391</v>
      </c>
      <c r="AL2904">
        <v>92055</v>
      </c>
      <c r="AM2904" t="s">
        <v>18392</v>
      </c>
      <c r="AN2904" t="s">
        <v>18397</v>
      </c>
    </row>
    <row r="2905" spans="1:40" ht="43.2" x14ac:dyDescent="0.3">
      <c r="A2905" t="s">
        <v>13703</v>
      </c>
      <c r="B2905" s="2" t="s">
        <v>15</v>
      </c>
      <c r="C2905" s="3">
        <v>42326</v>
      </c>
      <c r="D2905" t="s">
        <v>193</v>
      </c>
      <c r="E2905" t="s">
        <v>13634</v>
      </c>
      <c r="F2905" t="s">
        <v>13704</v>
      </c>
      <c r="G2905" t="s">
        <v>13705</v>
      </c>
      <c r="H2905" s="2" t="s">
        <v>283</v>
      </c>
      <c r="I2905" s="2" t="s">
        <v>46</v>
      </c>
      <c r="J2905" s="1" t="s">
        <v>13706</v>
      </c>
      <c r="K2905" s="1">
        <f t="shared" si="203"/>
        <v>1</v>
      </c>
      <c r="L2905" s="1">
        <f t="shared" si="203"/>
        <v>0</v>
      </c>
      <c r="M2905" s="1">
        <f t="shared" si="203"/>
        <v>0</v>
      </c>
      <c r="N2905" s="1">
        <f t="shared" si="202"/>
        <v>0</v>
      </c>
      <c r="O2905" s="1">
        <f t="shared" si="204"/>
        <v>1</v>
      </c>
      <c r="P2905" s="1" t="s">
        <v>18346</v>
      </c>
      <c r="Q2905" s="1">
        <v>100</v>
      </c>
      <c r="R2905" s="1">
        <v>158</v>
      </c>
      <c r="S2905" s="9">
        <f t="shared" si="206"/>
        <v>100</v>
      </c>
      <c r="T2905" s="3">
        <v>44518</v>
      </c>
      <c r="U2905" s="8" t="s">
        <v>12602</v>
      </c>
      <c r="V2905" s="3">
        <v>44518</v>
      </c>
      <c r="W2905" s="8" t="s">
        <v>3912</v>
      </c>
      <c r="X2905" s="8">
        <v>19.399999999999999</v>
      </c>
      <c r="Y2905" s="10">
        <f t="shared" si="205"/>
        <v>1939.9999999999998</v>
      </c>
      <c r="Z2905" s="10">
        <f>IFERROR(INDEX(EFs!B:B,MATCH(P2905,EFs!A:A,0))*Dataset!Y2905/1000,0)</f>
        <v>1.7622822667399998</v>
      </c>
      <c r="AA2905">
        <v>32.739902000000001</v>
      </c>
      <c r="AB2905">
        <v>-117.06373499999999</v>
      </c>
      <c r="AC2905">
        <v>1</v>
      </c>
      <c r="AD2905" t="s">
        <v>18408</v>
      </c>
      <c r="AF2905" t="s">
        <v>19518</v>
      </c>
      <c r="AI2905" t="s">
        <v>18389</v>
      </c>
      <c r="AJ2905" t="s">
        <v>18390</v>
      </c>
      <c r="AK2905" t="s">
        <v>18391</v>
      </c>
      <c r="AL2905">
        <v>92115</v>
      </c>
      <c r="AM2905" t="s">
        <v>18392</v>
      </c>
      <c r="AN2905" t="s">
        <v>18397</v>
      </c>
    </row>
    <row r="2906" spans="1:40" ht="43.2" x14ac:dyDescent="0.3">
      <c r="A2906" t="s">
        <v>13707</v>
      </c>
      <c r="B2906" s="2" t="s">
        <v>15</v>
      </c>
      <c r="C2906" s="3">
        <v>42597</v>
      </c>
      <c r="D2906" t="s">
        <v>193</v>
      </c>
      <c r="E2906" t="s">
        <v>13708</v>
      </c>
      <c r="F2906" t="s">
        <v>13709</v>
      </c>
      <c r="G2906" t="s">
        <v>13710</v>
      </c>
      <c r="H2906" s="2" t="s">
        <v>383</v>
      </c>
      <c r="I2906" s="2" t="s">
        <v>306</v>
      </c>
      <c r="J2906" s="1" t="s">
        <v>13711</v>
      </c>
      <c r="K2906" s="1">
        <f t="shared" si="203"/>
        <v>1</v>
      </c>
      <c r="L2906" s="1">
        <f t="shared" si="203"/>
        <v>0</v>
      </c>
      <c r="M2906" s="1">
        <f t="shared" si="203"/>
        <v>0</v>
      </c>
      <c r="N2906" s="1">
        <f t="shared" si="202"/>
        <v>0</v>
      </c>
      <c r="O2906" s="1">
        <f t="shared" si="204"/>
        <v>1</v>
      </c>
      <c r="P2906" s="1" t="s">
        <v>18346</v>
      </c>
      <c r="Q2906" s="1">
        <v>125</v>
      </c>
      <c r="R2906" s="1">
        <v>197</v>
      </c>
      <c r="S2906" s="9">
        <f t="shared" si="206"/>
        <v>125</v>
      </c>
      <c r="T2906" s="3">
        <v>44760</v>
      </c>
      <c r="U2906" s="8" t="s">
        <v>3139</v>
      </c>
      <c r="V2906" s="3">
        <v>44760</v>
      </c>
      <c r="W2906" s="8" t="s">
        <v>1882</v>
      </c>
      <c r="X2906" s="8">
        <v>2.5</v>
      </c>
      <c r="Y2906" s="10">
        <f t="shared" si="205"/>
        <v>312.5</v>
      </c>
      <c r="Z2906" s="10">
        <f>IFERROR(INDEX(EFs!B:B,MATCH(P2906,EFs!A:A,0))*Dataset!Y2906/1000,0)</f>
        <v>0.28387278781250003</v>
      </c>
      <c r="AA2906">
        <v>32.760463999999999</v>
      </c>
      <c r="AB2906">
        <v>-116.920891</v>
      </c>
      <c r="AC2906">
        <v>1</v>
      </c>
      <c r="AD2906" t="s">
        <v>18387</v>
      </c>
      <c r="AE2906">
        <v>1725</v>
      </c>
      <c r="AF2906" t="s">
        <v>19519</v>
      </c>
      <c r="AI2906" t="s">
        <v>18449</v>
      </c>
      <c r="AJ2906" t="s">
        <v>18390</v>
      </c>
      <c r="AK2906" t="s">
        <v>18391</v>
      </c>
      <c r="AL2906">
        <v>92019</v>
      </c>
      <c r="AM2906" t="s">
        <v>18392</v>
      </c>
      <c r="AN2906" t="s">
        <v>18393</v>
      </c>
    </row>
    <row r="2907" spans="1:40" ht="43.2" x14ac:dyDescent="0.3">
      <c r="A2907" t="s">
        <v>13712</v>
      </c>
      <c r="B2907" s="2" t="s">
        <v>15</v>
      </c>
      <c r="C2907" s="3">
        <v>42279</v>
      </c>
      <c r="D2907" t="s">
        <v>193</v>
      </c>
      <c r="E2907" t="s">
        <v>10212</v>
      </c>
      <c r="F2907" t="s">
        <v>10213</v>
      </c>
      <c r="G2907" t="s">
        <v>10214</v>
      </c>
      <c r="H2907" s="2" t="s">
        <v>3465</v>
      </c>
      <c r="I2907" s="2" t="s">
        <v>107</v>
      </c>
      <c r="J2907" s="1" t="s">
        <v>13713</v>
      </c>
      <c r="K2907" s="1">
        <f t="shared" si="203"/>
        <v>1</v>
      </c>
      <c r="L2907" s="1">
        <f t="shared" si="203"/>
        <v>0</v>
      </c>
      <c r="M2907" s="1">
        <f t="shared" si="203"/>
        <v>0</v>
      </c>
      <c r="N2907" s="1">
        <f t="shared" si="202"/>
        <v>0</v>
      </c>
      <c r="O2907" s="1">
        <f t="shared" si="204"/>
        <v>1</v>
      </c>
      <c r="P2907" s="1" t="s">
        <v>18346</v>
      </c>
      <c r="Q2907" s="1">
        <v>100</v>
      </c>
      <c r="R2907" s="1">
        <v>158</v>
      </c>
      <c r="S2907" s="9">
        <f t="shared" si="206"/>
        <v>100</v>
      </c>
      <c r="T2907" s="3">
        <v>44562</v>
      </c>
      <c r="U2907" s="8" t="s">
        <v>8117</v>
      </c>
      <c r="V2907" s="3">
        <v>44562</v>
      </c>
      <c r="W2907" s="8" t="s">
        <v>13714</v>
      </c>
      <c r="X2907" s="8">
        <v>3</v>
      </c>
      <c r="Y2907" s="10">
        <f t="shared" si="205"/>
        <v>300</v>
      </c>
      <c r="Z2907" s="10">
        <f>IFERROR(INDEX(EFs!B:B,MATCH(P2907,EFs!A:A,0))*Dataset!Y2907/1000,0)</f>
        <v>0.27251787630000002</v>
      </c>
      <c r="AA2907">
        <v>32.790548000000001</v>
      </c>
      <c r="AB2907">
        <v>-117.110471</v>
      </c>
      <c r="AC2907">
        <v>1</v>
      </c>
      <c r="AD2907" t="s">
        <v>18387</v>
      </c>
      <c r="AE2907">
        <v>6554</v>
      </c>
      <c r="AF2907" t="s">
        <v>19317</v>
      </c>
      <c r="AI2907" t="s">
        <v>18389</v>
      </c>
      <c r="AJ2907" t="s">
        <v>18390</v>
      </c>
      <c r="AK2907" t="s">
        <v>18391</v>
      </c>
      <c r="AL2907">
        <v>92124</v>
      </c>
      <c r="AM2907" t="s">
        <v>18392</v>
      </c>
      <c r="AN2907" t="s">
        <v>18393</v>
      </c>
    </row>
    <row r="2908" spans="1:40" ht="28.8" x14ac:dyDescent="0.3">
      <c r="A2908" t="s">
        <v>13715</v>
      </c>
      <c r="B2908" s="2" t="s">
        <v>15</v>
      </c>
      <c r="C2908" s="3">
        <v>42566</v>
      </c>
      <c r="D2908" t="s">
        <v>25</v>
      </c>
      <c r="E2908" t="s">
        <v>13716</v>
      </c>
      <c r="F2908" t="s">
        <v>13717</v>
      </c>
      <c r="G2908" t="s">
        <v>13718</v>
      </c>
      <c r="H2908" s="2" t="s">
        <v>13605</v>
      </c>
      <c r="I2908" s="2" t="s">
        <v>155</v>
      </c>
      <c r="J2908" s="1" t="s">
        <v>13719</v>
      </c>
      <c r="K2908" s="1">
        <f t="shared" si="203"/>
        <v>1</v>
      </c>
      <c r="L2908" s="1">
        <f t="shared" si="203"/>
        <v>0</v>
      </c>
      <c r="M2908" s="1">
        <f t="shared" si="203"/>
        <v>0</v>
      </c>
      <c r="N2908" s="1">
        <f t="shared" si="202"/>
        <v>0</v>
      </c>
      <c r="O2908" s="1">
        <f t="shared" si="204"/>
        <v>1</v>
      </c>
      <c r="P2908" s="1" t="s">
        <v>18346</v>
      </c>
      <c r="Q2908" s="1" t="s">
        <v>18355</v>
      </c>
      <c r="R2908" s="1">
        <v>244</v>
      </c>
      <c r="S2908" s="9">
        <f t="shared" si="206"/>
        <v>181.95080000000002</v>
      </c>
      <c r="T2908" s="8"/>
      <c r="U2908" s="8"/>
      <c r="V2908" s="8"/>
      <c r="W2908" s="8"/>
      <c r="X2908" s="8"/>
      <c r="Y2908" s="10">
        <f t="shared" si="205"/>
        <v>0</v>
      </c>
      <c r="Z2908" s="10">
        <f>IFERROR(INDEX(EFs!B:B,MATCH(P2908,EFs!A:A,0))*Dataset!Y2908/1000,0)</f>
        <v>0</v>
      </c>
      <c r="AA2908">
        <v>33.109067000000003</v>
      </c>
      <c r="AB2908">
        <v>-116.674975</v>
      </c>
      <c r="AC2908">
        <v>1</v>
      </c>
      <c r="AD2908" t="s">
        <v>18394</v>
      </c>
      <c r="AE2908">
        <v>30240</v>
      </c>
      <c r="AF2908" t="s">
        <v>19107</v>
      </c>
      <c r="AI2908" t="s">
        <v>19514</v>
      </c>
      <c r="AJ2908" t="s">
        <v>18390</v>
      </c>
      <c r="AK2908" t="s">
        <v>18391</v>
      </c>
      <c r="AL2908">
        <v>92070</v>
      </c>
      <c r="AM2908" t="s">
        <v>18392</v>
      </c>
      <c r="AN2908" t="s">
        <v>18397</v>
      </c>
    </row>
    <row r="2909" spans="1:40" ht="43.2" x14ac:dyDescent="0.3">
      <c r="A2909" t="s">
        <v>13720</v>
      </c>
      <c r="B2909" s="2" t="s">
        <v>15</v>
      </c>
      <c r="C2909" s="3">
        <v>42608</v>
      </c>
      <c r="D2909" t="s">
        <v>193</v>
      </c>
      <c r="E2909" t="s">
        <v>1160</v>
      </c>
      <c r="F2909" t="s">
        <v>1161</v>
      </c>
      <c r="G2909" t="s">
        <v>190</v>
      </c>
      <c r="H2909" s="2" t="s">
        <v>163</v>
      </c>
      <c r="I2909" s="2" t="s">
        <v>164</v>
      </c>
      <c r="J2909" s="1" t="s">
        <v>13721</v>
      </c>
      <c r="K2909" s="1">
        <f t="shared" si="203"/>
        <v>0</v>
      </c>
      <c r="L2909" s="1">
        <f t="shared" si="203"/>
        <v>0</v>
      </c>
      <c r="M2909" s="1">
        <f t="shared" si="203"/>
        <v>0</v>
      </c>
      <c r="N2909" s="1">
        <f t="shared" si="202"/>
        <v>1</v>
      </c>
      <c r="O2909" s="1">
        <f t="shared" si="204"/>
        <v>1</v>
      </c>
      <c r="P2909" s="1" t="s">
        <v>18347</v>
      </c>
      <c r="Q2909" s="1" t="s">
        <v>18355</v>
      </c>
      <c r="R2909" s="1">
        <v>1644</v>
      </c>
      <c r="S2909" s="9">
        <f t="shared" si="206"/>
        <v>1225.9308000000001</v>
      </c>
      <c r="T2909" s="8"/>
      <c r="U2909" s="8"/>
      <c r="V2909" s="8"/>
      <c r="W2909" s="8"/>
      <c r="X2909" s="8"/>
      <c r="Y2909" s="10">
        <f t="shared" si="205"/>
        <v>0</v>
      </c>
      <c r="Z2909" s="10">
        <f>IFERROR(INDEX(EFs!B:B,MATCH(P2909,EFs!A:A,0))*Dataset!Y2909/1000,0)</f>
        <v>0</v>
      </c>
      <c r="AA2909">
        <v>33.387723000000001</v>
      </c>
      <c r="AB2909">
        <v>-117.44475799999999</v>
      </c>
      <c r="AC2909">
        <v>1</v>
      </c>
      <c r="AD2909" t="s">
        <v>18422</v>
      </c>
      <c r="AI2909" t="s">
        <v>18423</v>
      </c>
      <c r="AJ2909" t="s">
        <v>18390</v>
      </c>
      <c r="AK2909" t="s">
        <v>18391</v>
      </c>
      <c r="AL2909">
        <v>92055</v>
      </c>
      <c r="AM2909" t="s">
        <v>18392</v>
      </c>
      <c r="AN2909" t="s">
        <v>18397</v>
      </c>
    </row>
    <row r="2910" spans="1:40" ht="72" x14ac:dyDescent="0.3">
      <c r="A2910" t="s">
        <v>13722</v>
      </c>
      <c r="B2910" s="2" t="s">
        <v>15</v>
      </c>
      <c r="C2910" s="3">
        <v>42612</v>
      </c>
      <c r="D2910" t="s">
        <v>193</v>
      </c>
      <c r="E2910" t="s">
        <v>8594</v>
      </c>
      <c r="F2910" t="s">
        <v>13723</v>
      </c>
      <c r="G2910" t="s">
        <v>13724</v>
      </c>
      <c r="H2910" s="2" t="s">
        <v>694</v>
      </c>
      <c r="I2910" s="2" t="s">
        <v>98</v>
      </c>
      <c r="J2910" s="1" t="s">
        <v>13725</v>
      </c>
      <c r="K2910" s="1">
        <f t="shared" si="203"/>
        <v>1</v>
      </c>
      <c r="L2910" s="1">
        <f t="shared" si="203"/>
        <v>0</v>
      </c>
      <c r="M2910" s="1">
        <f t="shared" si="203"/>
        <v>0</v>
      </c>
      <c r="N2910" s="1">
        <f t="shared" si="202"/>
        <v>0</v>
      </c>
      <c r="O2910" s="1">
        <f t="shared" si="204"/>
        <v>1</v>
      </c>
      <c r="P2910" s="1" t="s">
        <v>18346</v>
      </c>
      <c r="Q2910" s="1">
        <v>150</v>
      </c>
      <c r="R2910" s="1">
        <v>237</v>
      </c>
      <c r="S2910" s="9">
        <f t="shared" si="206"/>
        <v>150</v>
      </c>
      <c r="T2910" s="3">
        <v>44638</v>
      </c>
      <c r="U2910" s="8" t="s">
        <v>13726</v>
      </c>
      <c r="V2910" s="3">
        <v>44638</v>
      </c>
      <c r="W2910" s="8" t="s">
        <v>1929</v>
      </c>
      <c r="X2910" s="8">
        <v>1.5</v>
      </c>
      <c r="Y2910" s="10">
        <f t="shared" si="205"/>
        <v>225</v>
      </c>
      <c r="Z2910" s="10">
        <f>IFERROR(INDEX(EFs!B:B,MATCH(P2910,EFs!A:A,0))*Dataset!Y2910/1000,0)</f>
        <v>0.20438840722500001</v>
      </c>
      <c r="AA2910">
        <v>33.152800999999997</v>
      </c>
      <c r="AB2910">
        <v>-117.297262</v>
      </c>
      <c r="AC2910">
        <v>1</v>
      </c>
      <c r="AD2910" t="s">
        <v>18387</v>
      </c>
      <c r="AE2910">
        <v>3465</v>
      </c>
      <c r="AF2910" t="s">
        <v>19520</v>
      </c>
      <c r="AI2910" t="s">
        <v>18509</v>
      </c>
      <c r="AJ2910" t="s">
        <v>18390</v>
      </c>
      <c r="AK2910" t="s">
        <v>18391</v>
      </c>
      <c r="AL2910">
        <v>92010</v>
      </c>
      <c r="AM2910" t="s">
        <v>18392</v>
      </c>
      <c r="AN2910" t="s">
        <v>18393</v>
      </c>
    </row>
    <row r="2911" spans="1:40" ht="43.2" x14ac:dyDescent="0.3">
      <c r="A2911" t="s">
        <v>13727</v>
      </c>
      <c r="B2911" s="2" t="s">
        <v>15</v>
      </c>
      <c r="C2911" s="3">
        <v>42256</v>
      </c>
      <c r="D2911" t="s">
        <v>193</v>
      </c>
      <c r="E2911" t="s">
        <v>13569</v>
      </c>
      <c r="F2911" t="s">
        <v>13570</v>
      </c>
      <c r="G2911" t="s">
        <v>13571</v>
      </c>
      <c r="H2911" s="2" t="s">
        <v>781</v>
      </c>
      <c r="I2911" s="2" t="s">
        <v>782</v>
      </c>
      <c r="J2911" s="1" t="s">
        <v>13728</v>
      </c>
      <c r="K2911" s="1">
        <f t="shared" si="203"/>
        <v>1</v>
      </c>
      <c r="L2911" s="1">
        <f t="shared" si="203"/>
        <v>0</v>
      </c>
      <c r="M2911" s="1">
        <f t="shared" si="203"/>
        <v>0</v>
      </c>
      <c r="N2911" s="1">
        <f t="shared" si="202"/>
        <v>0</v>
      </c>
      <c r="O2911" s="1">
        <f t="shared" si="204"/>
        <v>1</v>
      </c>
      <c r="P2911" s="1" t="s">
        <v>18346</v>
      </c>
      <c r="Q2911" s="1">
        <v>230</v>
      </c>
      <c r="R2911" s="1">
        <v>346</v>
      </c>
      <c r="S2911" s="9">
        <f t="shared" si="206"/>
        <v>230</v>
      </c>
      <c r="T2911" s="3">
        <v>44406</v>
      </c>
      <c r="U2911" s="8" t="s">
        <v>13729</v>
      </c>
      <c r="V2911" s="3">
        <v>44406</v>
      </c>
      <c r="W2911" s="8" t="s">
        <v>13730</v>
      </c>
      <c r="X2911" s="8">
        <v>25.3</v>
      </c>
      <c r="Y2911" s="10">
        <f t="shared" si="205"/>
        <v>5819</v>
      </c>
      <c r="Z2911" s="10">
        <f>IFERROR(INDEX(EFs!B:B,MATCH(P2911,EFs!A:A,0))*Dataset!Y2911/1000,0)</f>
        <v>5.2859384072989997</v>
      </c>
      <c r="AA2911">
        <v>32.888168</v>
      </c>
      <c r="AB2911">
        <v>-117.224164</v>
      </c>
      <c r="AC2911">
        <v>1</v>
      </c>
      <c r="AD2911" t="s">
        <v>18387</v>
      </c>
      <c r="AE2911">
        <v>4242</v>
      </c>
      <c r="AF2911" t="s">
        <v>18573</v>
      </c>
      <c r="AI2911" t="s">
        <v>18389</v>
      </c>
      <c r="AJ2911" t="s">
        <v>18390</v>
      </c>
      <c r="AK2911" t="s">
        <v>18391</v>
      </c>
      <c r="AL2911">
        <v>92121</v>
      </c>
      <c r="AM2911" t="s">
        <v>18392</v>
      </c>
      <c r="AN2911" t="s">
        <v>18407</v>
      </c>
    </row>
    <row r="2912" spans="1:40" ht="43.2" x14ac:dyDescent="0.3">
      <c r="A2912" t="s">
        <v>13731</v>
      </c>
      <c r="B2912" s="2" t="s">
        <v>15</v>
      </c>
      <c r="C2912" s="3">
        <v>42632</v>
      </c>
      <c r="D2912" t="s">
        <v>193</v>
      </c>
      <c r="E2912" t="s">
        <v>6010</v>
      </c>
      <c r="F2912" t="s">
        <v>5644</v>
      </c>
      <c r="G2912" t="s">
        <v>13732</v>
      </c>
      <c r="H2912" s="2" t="s">
        <v>106</v>
      </c>
      <c r="I2912" s="2" t="s">
        <v>107</v>
      </c>
      <c r="J2912" s="1" t="s">
        <v>13733</v>
      </c>
      <c r="K2912" s="1">
        <f t="shared" si="203"/>
        <v>1</v>
      </c>
      <c r="L2912" s="1">
        <f t="shared" si="203"/>
        <v>0</v>
      </c>
      <c r="M2912" s="1">
        <f t="shared" si="203"/>
        <v>0</v>
      </c>
      <c r="N2912" s="1">
        <f t="shared" si="202"/>
        <v>0</v>
      </c>
      <c r="O2912" s="1">
        <f t="shared" si="204"/>
        <v>1</v>
      </c>
      <c r="P2912" s="1" t="s">
        <v>18346</v>
      </c>
      <c r="Q2912" s="1">
        <v>80</v>
      </c>
      <c r="R2912" s="1">
        <v>133</v>
      </c>
      <c r="S2912" s="9">
        <f t="shared" si="206"/>
        <v>80</v>
      </c>
      <c r="T2912" s="3">
        <v>44327</v>
      </c>
      <c r="U2912" s="8" t="s">
        <v>13734</v>
      </c>
      <c r="V2912" s="3">
        <v>44327</v>
      </c>
      <c r="W2912" s="8" t="s">
        <v>13735</v>
      </c>
      <c r="X2912" s="8">
        <v>1.1000000000000001</v>
      </c>
      <c r="Y2912" s="10">
        <f t="shared" si="205"/>
        <v>88</v>
      </c>
      <c r="Z2912" s="10">
        <f>IFERROR(INDEX(EFs!B:B,MATCH(P2912,EFs!A:A,0))*Dataset!Y2912/1000,0)</f>
        <v>7.9938577048000004E-2</v>
      </c>
      <c r="AA2912">
        <v>32.798588000000002</v>
      </c>
      <c r="AB2912">
        <v>-117.15463</v>
      </c>
      <c r="AC2912">
        <v>1</v>
      </c>
      <c r="AD2912" t="s">
        <v>18387</v>
      </c>
      <c r="AE2912">
        <v>2929</v>
      </c>
      <c r="AF2912" t="s">
        <v>19521</v>
      </c>
      <c r="AI2912" t="s">
        <v>18389</v>
      </c>
      <c r="AJ2912" t="s">
        <v>18390</v>
      </c>
      <c r="AK2912" t="s">
        <v>18391</v>
      </c>
      <c r="AL2912">
        <v>92123</v>
      </c>
      <c r="AM2912" t="s">
        <v>18392</v>
      </c>
      <c r="AN2912" t="s">
        <v>18393</v>
      </c>
    </row>
    <row r="2913" spans="1:40" ht="43.2" x14ac:dyDescent="0.3">
      <c r="A2913" t="s">
        <v>13736</v>
      </c>
      <c r="B2913" s="2" t="s">
        <v>15</v>
      </c>
      <c r="C2913" s="3">
        <v>42517</v>
      </c>
      <c r="D2913" t="s">
        <v>193</v>
      </c>
      <c r="E2913" t="s">
        <v>13096</v>
      </c>
      <c r="F2913" t="s">
        <v>1940</v>
      </c>
      <c r="G2913" t="s">
        <v>13737</v>
      </c>
      <c r="H2913" s="2" t="s">
        <v>1787</v>
      </c>
      <c r="I2913" s="2" t="s">
        <v>53</v>
      </c>
      <c r="J2913" s="1" t="s">
        <v>13738</v>
      </c>
      <c r="K2913" s="1">
        <f t="shared" si="203"/>
        <v>1</v>
      </c>
      <c r="L2913" s="1">
        <f t="shared" si="203"/>
        <v>0</v>
      </c>
      <c r="M2913" s="1">
        <f t="shared" si="203"/>
        <v>0</v>
      </c>
      <c r="N2913" s="1">
        <f t="shared" si="202"/>
        <v>0</v>
      </c>
      <c r="O2913" s="1">
        <f t="shared" si="204"/>
        <v>1</v>
      </c>
      <c r="P2913" s="1" t="s">
        <v>18346</v>
      </c>
      <c r="Q2913" s="1">
        <v>50</v>
      </c>
      <c r="R2913" s="1">
        <v>85</v>
      </c>
      <c r="S2913" s="9">
        <f t="shared" si="206"/>
        <v>50</v>
      </c>
      <c r="T2913" s="8"/>
      <c r="U2913" s="8"/>
      <c r="V2913" s="8"/>
      <c r="W2913" s="8"/>
      <c r="X2913" s="8"/>
      <c r="Y2913" s="10">
        <f t="shared" si="205"/>
        <v>0</v>
      </c>
      <c r="Z2913" s="10">
        <f>IFERROR(INDEX(EFs!B:B,MATCH(P2913,EFs!A:A,0))*Dataset!Y2913/1000,0)</f>
        <v>0</v>
      </c>
      <c r="AA2913">
        <v>33.212043999999999</v>
      </c>
      <c r="AB2913">
        <v>-116.966224</v>
      </c>
      <c r="AC2913">
        <v>1</v>
      </c>
      <c r="AD2913" t="s">
        <v>18394</v>
      </c>
      <c r="AE2913">
        <v>27434</v>
      </c>
      <c r="AF2913" t="s">
        <v>19522</v>
      </c>
      <c r="AI2913" t="s">
        <v>18625</v>
      </c>
      <c r="AJ2913" t="s">
        <v>18390</v>
      </c>
      <c r="AK2913" t="s">
        <v>18391</v>
      </c>
      <c r="AL2913">
        <v>92082</v>
      </c>
      <c r="AM2913" t="s">
        <v>18392</v>
      </c>
      <c r="AN2913" t="s">
        <v>18397</v>
      </c>
    </row>
    <row r="2914" spans="1:40" ht="43.2" x14ac:dyDescent="0.3">
      <c r="A2914" t="s">
        <v>13739</v>
      </c>
      <c r="B2914" s="2" t="s">
        <v>15</v>
      </c>
      <c r="C2914" s="3">
        <v>42500</v>
      </c>
      <c r="D2914" t="s">
        <v>193</v>
      </c>
      <c r="E2914" t="s">
        <v>13740</v>
      </c>
      <c r="F2914" t="s">
        <v>3660</v>
      </c>
      <c r="G2914" t="s">
        <v>13741</v>
      </c>
      <c r="H2914" s="2" t="s">
        <v>781</v>
      </c>
      <c r="I2914" s="2" t="s">
        <v>782</v>
      </c>
      <c r="J2914" s="1" t="s">
        <v>13742</v>
      </c>
      <c r="K2914" s="1">
        <f t="shared" si="203"/>
        <v>1</v>
      </c>
      <c r="L2914" s="1">
        <f t="shared" si="203"/>
        <v>0</v>
      </c>
      <c r="M2914" s="1">
        <f t="shared" si="203"/>
        <v>0</v>
      </c>
      <c r="N2914" s="1">
        <f t="shared" si="202"/>
        <v>0</v>
      </c>
      <c r="O2914" s="1">
        <f t="shared" si="204"/>
        <v>1</v>
      </c>
      <c r="P2914" s="1" t="s">
        <v>18346</v>
      </c>
      <c r="Q2914" s="1">
        <v>250</v>
      </c>
      <c r="R2914" s="1">
        <v>385</v>
      </c>
      <c r="S2914" s="9">
        <f t="shared" si="206"/>
        <v>250</v>
      </c>
      <c r="T2914" s="3">
        <v>44407</v>
      </c>
      <c r="U2914" s="8" t="s">
        <v>1930</v>
      </c>
      <c r="V2914" s="3">
        <v>44407</v>
      </c>
      <c r="W2914" s="8" t="s">
        <v>6903</v>
      </c>
      <c r="X2914" s="8">
        <v>4.5</v>
      </c>
      <c r="Y2914" s="10">
        <f t="shared" si="205"/>
        <v>1125</v>
      </c>
      <c r="Z2914" s="10">
        <f>IFERROR(INDEX(EFs!B:B,MATCH(P2914,EFs!A:A,0))*Dataset!Y2914/1000,0)</f>
        <v>1.021942036125</v>
      </c>
      <c r="AA2914">
        <v>32.883453000000003</v>
      </c>
      <c r="AB2914">
        <v>-117.21157700000001</v>
      </c>
      <c r="AC2914">
        <v>0.8</v>
      </c>
      <c r="AD2914" t="s">
        <v>18387</v>
      </c>
      <c r="AE2914">
        <v>4535</v>
      </c>
      <c r="AF2914" t="s">
        <v>18520</v>
      </c>
      <c r="AI2914" t="s">
        <v>18389</v>
      </c>
      <c r="AJ2914" t="s">
        <v>18390</v>
      </c>
      <c r="AK2914" t="s">
        <v>18391</v>
      </c>
      <c r="AL2914">
        <v>92121</v>
      </c>
      <c r="AM2914" t="s">
        <v>18392</v>
      </c>
      <c r="AN2914" t="s">
        <v>18407</v>
      </c>
    </row>
    <row r="2915" spans="1:40" ht="43.2" x14ac:dyDescent="0.3">
      <c r="A2915" t="s">
        <v>13743</v>
      </c>
      <c r="B2915" s="2" t="s">
        <v>15</v>
      </c>
      <c r="C2915" s="3">
        <v>42647</v>
      </c>
      <c r="D2915" t="s">
        <v>193</v>
      </c>
      <c r="E2915" t="s">
        <v>13744</v>
      </c>
      <c r="F2915" t="s">
        <v>13745</v>
      </c>
      <c r="G2915" t="s">
        <v>13746</v>
      </c>
      <c r="H2915" s="2" t="s">
        <v>781</v>
      </c>
      <c r="I2915" s="2" t="s">
        <v>782</v>
      </c>
      <c r="J2915" s="1" t="s">
        <v>13747</v>
      </c>
      <c r="K2915" s="1">
        <f t="shared" si="203"/>
        <v>1</v>
      </c>
      <c r="L2915" s="1">
        <f t="shared" si="203"/>
        <v>0</v>
      </c>
      <c r="M2915" s="1">
        <f t="shared" si="203"/>
        <v>0</v>
      </c>
      <c r="N2915" s="1">
        <f t="shared" si="202"/>
        <v>0</v>
      </c>
      <c r="O2915" s="1">
        <f t="shared" si="204"/>
        <v>1</v>
      </c>
      <c r="P2915" s="1" t="s">
        <v>18346</v>
      </c>
      <c r="Q2915" s="1" t="s">
        <v>18355</v>
      </c>
      <c r="R2915" s="1">
        <v>755</v>
      </c>
      <c r="S2915" s="9">
        <f t="shared" si="206"/>
        <v>563.00350000000003</v>
      </c>
      <c r="T2915" s="3">
        <v>44495</v>
      </c>
      <c r="U2915" s="8" t="s">
        <v>13557</v>
      </c>
      <c r="V2915" s="3">
        <v>44495</v>
      </c>
      <c r="W2915" s="8" t="s">
        <v>12114</v>
      </c>
      <c r="X2915" s="8">
        <v>9.4</v>
      </c>
      <c r="Y2915" s="10">
        <f t="shared" si="205"/>
        <v>5292.2329000000009</v>
      </c>
      <c r="Z2915" s="10">
        <f>IFERROR(INDEX(EFs!B:B,MATCH(P2915,EFs!A:A,0))*Dataset!Y2915/1000,0)</f>
        <v>4.8074269026433019</v>
      </c>
      <c r="AA2915">
        <v>32.884450999999999</v>
      </c>
      <c r="AB2915">
        <v>-117.211198</v>
      </c>
      <c r="AC2915">
        <v>1</v>
      </c>
      <c r="AD2915" t="s">
        <v>18387</v>
      </c>
      <c r="AE2915">
        <v>4545</v>
      </c>
      <c r="AF2915" t="s">
        <v>18520</v>
      </c>
      <c r="AI2915" t="s">
        <v>18389</v>
      </c>
      <c r="AJ2915" t="s">
        <v>18390</v>
      </c>
      <c r="AK2915" t="s">
        <v>18391</v>
      </c>
      <c r="AL2915">
        <v>92121</v>
      </c>
      <c r="AM2915" t="s">
        <v>18392</v>
      </c>
      <c r="AN2915" t="s">
        <v>18407</v>
      </c>
    </row>
    <row r="2916" spans="1:40" ht="43.2" x14ac:dyDescent="0.3">
      <c r="A2916" t="s">
        <v>13748</v>
      </c>
      <c r="B2916" s="2" t="s">
        <v>15</v>
      </c>
      <c r="C2916" s="3">
        <v>42103</v>
      </c>
      <c r="D2916" t="s">
        <v>193</v>
      </c>
      <c r="E2916" t="s">
        <v>7618</v>
      </c>
      <c r="G2916" t="s">
        <v>13749</v>
      </c>
      <c r="H2916" s="2" t="s">
        <v>163</v>
      </c>
      <c r="I2916" s="2" t="s">
        <v>164</v>
      </c>
      <c r="J2916" s="1" t="s">
        <v>13750</v>
      </c>
      <c r="K2916" s="1">
        <f t="shared" si="203"/>
        <v>1</v>
      </c>
      <c r="L2916" s="1">
        <f t="shared" si="203"/>
        <v>0</v>
      </c>
      <c r="M2916" s="1">
        <f t="shared" si="203"/>
        <v>0</v>
      </c>
      <c r="N2916" s="1">
        <f t="shared" si="202"/>
        <v>0</v>
      </c>
      <c r="O2916" s="1">
        <f t="shared" si="204"/>
        <v>1</v>
      </c>
      <c r="P2916" s="1" t="s">
        <v>18346</v>
      </c>
      <c r="Q2916" s="1">
        <v>200</v>
      </c>
      <c r="R2916" s="1">
        <v>315</v>
      </c>
      <c r="S2916" s="9">
        <f t="shared" si="206"/>
        <v>200</v>
      </c>
      <c r="T2916" s="8"/>
      <c r="U2916" s="8"/>
      <c r="V2916" s="8"/>
      <c r="W2916" s="8"/>
      <c r="X2916" s="8"/>
      <c r="Y2916" s="10">
        <f t="shared" si="205"/>
        <v>0</v>
      </c>
      <c r="Z2916" s="10">
        <f>IFERROR(INDEX(EFs!B:B,MATCH(P2916,EFs!A:A,0))*Dataset!Y2916/1000,0)</f>
        <v>0</v>
      </c>
      <c r="AA2916">
        <v>33.387723000000001</v>
      </c>
      <c r="AB2916">
        <v>-117.44475799999999</v>
      </c>
      <c r="AC2916">
        <v>0.5</v>
      </c>
      <c r="AD2916" t="s">
        <v>18422</v>
      </c>
      <c r="AI2916" t="s">
        <v>18423</v>
      </c>
      <c r="AJ2916" t="s">
        <v>18390</v>
      </c>
      <c r="AK2916" t="s">
        <v>18391</v>
      </c>
      <c r="AL2916">
        <v>92055</v>
      </c>
      <c r="AM2916" t="s">
        <v>18392</v>
      </c>
      <c r="AN2916" t="s">
        <v>18397</v>
      </c>
    </row>
    <row r="2917" spans="1:40" ht="28.8" x14ac:dyDescent="0.3">
      <c r="A2917" t="s">
        <v>13751</v>
      </c>
      <c r="B2917" s="2" t="s">
        <v>15</v>
      </c>
      <c r="C2917" s="3">
        <v>42656</v>
      </c>
      <c r="D2917" t="s">
        <v>193</v>
      </c>
      <c r="E2917" t="s">
        <v>13752</v>
      </c>
      <c r="F2917" t="s">
        <v>13753</v>
      </c>
      <c r="G2917" t="s">
        <v>13754</v>
      </c>
      <c r="H2917" s="2" t="s">
        <v>4097</v>
      </c>
      <c r="I2917" s="2" t="s">
        <v>92</v>
      </c>
      <c r="J2917" s="1" t="s">
        <v>13755</v>
      </c>
      <c r="K2917" s="1">
        <f t="shared" si="203"/>
        <v>1</v>
      </c>
      <c r="L2917" s="1">
        <f t="shared" si="203"/>
        <v>0</v>
      </c>
      <c r="M2917" s="1">
        <f t="shared" si="203"/>
        <v>0</v>
      </c>
      <c r="N2917" s="1">
        <f t="shared" si="202"/>
        <v>0</v>
      </c>
      <c r="O2917" s="1">
        <f t="shared" si="204"/>
        <v>1</v>
      </c>
      <c r="P2917" s="1" t="s">
        <v>18346</v>
      </c>
      <c r="Q2917" s="1" t="s">
        <v>18355</v>
      </c>
      <c r="R2917" s="1">
        <v>755</v>
      </c>
      <c r="S2917" s="9">
        <f t="shared" si="206"/>
        <v>563.00350000000003</v>
      </c>
      <c r="T2917" s="3">
        <v>44594</v>
      </c>
      <c r="U2917" s="8" t="s">
        <v>5717</v>
      </c>
      <c r="V2917" s="3">
        <v>44594</v>
      </c>
      <c r="W2917" s="8" t="s">
        <v>10715</v>
      </c>
      <c r="X2917" s="8">
        <v>0.4</v>
      </c>
      <c r="Y2917" s="10">
        <f t="shared" si="205"/>
        <v>225.20140000000004</v>
      </c>
      <c r="Z2917" s="10">
        <f>IFERROR(INDEX(EFs!B:B,MATCH(P2917,EFs!A:A,0))*Dataset!Y2917/1000,0)</f>
        <v>0.20457135755928943</v>
      </c>
      <c r="AA2917">
        <v>32.545074999999997</v>
      </c>
      <c r="AB2917">
        <v>-117.029887</v>
      </c>
      <c r="AC2917">
        <v>1</v>
      </c>
      <c r="AD2917" t="s">
        <v>18394</v>
      </c>
      <c r="AE2917">
        <v>801</v>
      </c>
      <c r="AF2917" t="s">
        <v>18857</v>
      </c>
      <c r="AI2917" t="s">
        <v>18858</v>
      </c>
      <c r="AJ2917" t="s">
        <v>18390</v>
      </c>
      <c r="AK2917" t="s">
        <v>18391</v>
      </c>
      <c r="AL2917">
        <v>92173</v>
      </c>
      <c r="AM2917" t="s">
        <v>18392</v>
      </c>
      <c r="AN2917" t="s">
        <v>18397</v>
      </c>
    </row>
    <row r="2918" spans="1:40" ht="43.2" x14ac:dyDescent="0.3">
      <c r="A2918" t="s">
        <v>13756</v>
      </c>
      <c r="B2918" s="2" t="s">
        <v>15</v>
      </c>
      <c r="C2918" s="3">
        <v>42657</v>
      </c>
      <c r="D2918" t="s">
        <v>193</v>
      </c>
      <c r="E2918" t="s">
        <v>13757</v>
      </c>
      <c r="F2918" t="s">
        <v>4024</v>
      </c>
      <c r="G2918" t="s">
        <v>13758</v>
      </c>
      <c r="H2918" s="2" t="s">
        <v>283</v>
      </c>
      <c r="I2918" s="2" t="s">
        <v>46</v>
      </c>
      <c r="J2918" s="1" t="s">
        <v>13759</v>
      </c>
      <c r="K2918" s="1">
        <f t="shared" si="203"/>
        <v>1</v>
      </c>
      <c r="L2918" s="1">
        <f t="shared" si="203"/>
        <v>0</v>
      </c>
      <c r="M2918" s="1">
        <f t="shared" si="203"/>
        <v>0</v>
      </c>
      <c r="N2918" s="1">
        <f t="shared" si="202"/>
        <v>0</v>
      </c>
      <c r="O2918" s="1">
        <f t="shared" si="204"/>
        <v>1</v>
      </c>
      <c r="P2918" s="1" t="s">
        <v>18346</v>
      </c>
      <c r="Q2918" s="1" t="s">
        <v>18355</v>
      </c>
      <c r="R2918" s="1">
        <v>618</v>
      </c>
      <c r="S2918" s="9">
        <f t="shared" si="206"/>
        <v>460.8426</v>
      </c>
      <c r="T2918" s="3">
        <v>44455</v>
      </c>
      <c r="U2918" s="8" t="s">
        <v>13760</v>
      </c>
      <c r="V2918" s="3">
        <v>44455</v>
      </c>
      <c r="W2918" s="8" t="s">
        <v>8341</v>
      </c>
      <c r="X2918" s="8">
        <v>5.8</v>
      </c>
      <c r="Y2918" s="10">
        <f t="shared" si="205"/>
        <v>2672.88708</v>
      </c>
      <c r="Z2918" s="10">
        <f>IFERROR(INDEX(EFs!B:B,MATCH(P2918,EFs!A:A,0))*Dataset!Y2918/1000,0)</f>
        <v>2.4280317021043607</v>
      </c>
      <c r="AA2918">
        <v>32.724102999999999</v>
      </c>
      <c r="AB2918">
        <v>-117.170912</v>
      </c>
      <c r="AC2918">
        <v>0.5</v>
      </c>
      <c r="AD2918" t="s">
        <v>18422</v>
      </c>
      <c r="AI2918" t="s">
        <v>18389</v>
      </c>
      <c r="AJ2918" t="s">
        <v>18390</v>
      </c>
      <c r="AK2918" t="s">
        <v>18391</v>
      </c>
      <c r="AL2918">
        <v>92101</v>
      </c>
      <c r="AM2918" t="s">
        <v>18392</v>
      </c>
      <c r="AN2918" t="s">
        <v>18397</v>
      </c>
    </row>
    <row r="2919" spans="1:40" ht="43.2" x14ac:dyDescent="0.3">
      <c r="A2919" t="s">
        <v>13761</v>
      </c>
      <c r="B2919" s="2" t="s">
        <v>15</v>
      </c>
      <c r="C2919" s="3">
        <v>42517</v>
      </c>
      <c r="D2919" t="s">
        <v>193</v>
      </c>
      <c r="E2919" t="s">
        <v>13096</v>
      </c>
      <c r="G2919" t="s">
        <v>13762</v>
      </c>
      <c r="H2919" s="2" t="s">
        <v>52</v>
      </c>
      <c r="I2919" s="2" t="s">
        <v>53</v>
      </c>
      <c r="J2919" s="1" t="s">
        <v>13763</v>
      </c>
      <c r="K2919" s="1">
        <f t="shared" si="203"/>
        <v>1</v>
      </c>
      <c r="L2919" s="1">
        <f t="shared" si="203"/>
        <v>0</v>
      </c>
      <c r="M2919" s="1">
        <f t="shared" si="203"/>
        <v>0</v>
      </c>
      <c r="N2919" s="1">
        <f t="shared" si="202"/>
        <v>0</v>
      </c>
      <c r="O2919" s="1">
        <f t="shared" si="204"/>
        <v>1</v>
      </c>
      <c r="P2919" s="1" t="s">
        <v>18346</v>
      </c>
      <c r="Q2919" s="1">
        <v>50</v>
      </c>
      <c r="R2919" s="1">
        <v>85</v>
      </c>
      <c r="S2919" s="9">
        <f t="shared" si="206"/>
        <v>50</v>
      </c>
      <c r="T2919" s="3">
        <v>44462</v>
      </c>
      <c r="U2919" s="8" t="s">
        <v>13764</v>
      </c>
      <c r="V2919" s="3">
        <v>44775</v>
      </c>
      <c r="W2919" s="8" t="s">
        <v>9695</v>
      </c>
      <c r="X2919" s="8">
        <v>75</v>
      </c>
      <c r="Y2919" s="10">
        <f t="shared" si="205"/>
        <v>3750</v>
      </c>
      <c r="Z2919" s="10">
        <f>IFERROR(INDEX(EFs!B:B,MATCH(P2919,EFs!A:A,0))*Dataset!Y2919/1000,0)</f>
        <v>3.4064734537499999</v>
      </c>
      <c r="AA2919">
        <v>33.281883999999998</v>
      </c>
      <c r="AB2919">
        <v>-116.63355</v>
      </c>
      <c r="AC2919">
        <v>0.9</v>
      </c>
      <c r="AD2919" t="s">
        <v>18394</v>
      </c>
      <c r="AE2919">
        <v>31652</v>
      </c>
      <c r="AF2919" t="s">
        <v>18400</v>
      </c>
      <c r="AI2919" t="s">
        <v>18401</v>
      </c>
      <c r="AJ2919" t="s">
        <v>18390</v>
      </c>
      <c r="AK2919" t="s">
        <v>18391</v>
      </c>
      <c r="AL2919">
        <v>92086</v>
      </c>
      <c r="AM2919" t="s">
        <v>18392</v>
      </c>
      <c r="AN2919" t="s">
        <v>18397</v>
      </c>
    </row>
    <row r="2920" spans="1:40" ht="43.2" x14ac:dyDescent="0.3">
      <c r="A2920" t="s">
        <v>13765</v>
      </c>
      <c r="B2920" s="2" t="s">
        <v>15</v>
      </c>
      <c r="C2920" s="3">
        <v>42517</v>
      </c>
      <c r="D2920" t="s">
        <v>193</v>
      </c>
      <c r="E2920" t="s">
        <v>13766</v>
      </c>
      <c r="F2920" t="s">
        <v>1940</v>
      </c>
      <c r="G2920" t="s">
        <v>13767</v>
      </c>
      <c r="H2920" s="2" t="s">
        <v>52</v>
      </c>
      <c r="I2920" s="2" t="s">
        <v>53</v>
      </c>
      <c r="J2920" s="1" t="s">
        <v>13768</v>
      </c>
      <c r="K2920" s="1">
        <f t="shared" si="203"/>
        <v>1</v>
      </c>
      <c r="L2920" s="1">
        <f t="shared" si="203"/>
        <v>0</v>
      </c>
      <c r="M2920" s="1">
        <f t="shared" si="203"/>
        <v>0</v>
      </c>
      <c r="N2920" s="1">
        <f t="shared" si="202"/>
        <v>0</v>
      </c>
      <c r="O2920" s="1">
        <f t="shared" si="204"/>
        <v>1</v>
      </c>
      <c r="P2920" s="1" t="s">
        <v>18346</v>
      </c>
      <c r="Q2920" s="1">
        <v>50</v>
      </c>
      <c r="R2920" s="1">
        <v>85</v>
      </c>
      <c r="S2920" s="9">
        <f t="shared" si="206"/>
        <v>50</v>
      </c>
      <c r="T2920" s="3">
        <v>44462</v>
      </c>
      <c r="U2920" s="8" t="s">
        <v>13769</v>
      </c>
      <c r="V2920" s="3">
        <v>44775</v>
      </c>
      <c r="W2920" s="8" t="s">
        <v>13770</v>
      </c>
      <c r="X2920" s="8">
        <v>183.3</v>
      </c>
      <c r="Y2920" s="10">
        <f t="shared" si="205"/>
        <v>9165</v>
      </c>
      <c r="Z2920" s="10">
        <f>IFERROR(INDEX(EFs!B:B,MATCH(P2920,EFs!A:A,0))*Dataset!Y2920/1000,0)</f>
        <v>8.3254211209650002</v>
      </c>
      <c r="AA2920">
        <v>33.356444000000003</v>
      </c>
      <c r="AB2920">
        <v>-116.740471</v>
      </c>
      <c r="AC2920">
        <v>1</v>
      </c>
      <c r="AD2920" t="s">
        <v>18387</v>
      </c>
      <c r="AE2920">
        <v>35469</v>
      </c>
      <c r="AF2920" t="s">
        <v>19523</v>
      </c>
      <c r="AI2920" t="s">
        <v>18401</v>
      </c>
      <c r="AJ2920" t="s">
        <v>18390</v>
      </c>
      <c r="AK2920" t="s">
        <v>18391</v>
      </c>
      <c r="AL2920">
        <v>92086</v>
      </c>
      <c r="AM2920" t="s">
        <v>18392</v>
      </c>
      <c r="AN2920" t="s">
        <v>18393</v>
      </c>
    </row>
    <row r="2921" spans="1:40" ht="43.2" x14ac:dyDescent="0.3">
      <c r="A2921" t="s">
        <v>13771</v>
      </c>
      <c r="B2921" s="2" t="s">
        <v>15</v>
      </c>
      <c r="C2921" s="3">
        <v>42499</v>
      </c>
      <c r="D2921" t="s">
        <v>193</v>
      </c>
      <c r="E2921" t="s">
        <v>13772</v>
      </c>
      <c r="F2921" t="s">
        <v>13773</v>
      </c>
      <c r="G2921" t="s">
        <v>13774</v>
      </c>
      <c r="H2921" s="2" t="s">
        <v>364</v>
      </c>
      <c r="I2921" s="2" t="s">
        <v>62</v>
      </c>
      <c r="J2921" s="1" t="s">
        <v>13775</v>
      </c>
      <c r="K2921" s="1">
        <f t="shared" si="203"/>
        <v>1</v>
      </c>
      <c r="L2921" s="1">
        <f t="shared" si="203"/>
        <v>0</v>
      </c>
      <c r="M2921" s="1">
        <f t="shared" si="203"/>
        <v>0</v>
      </c>
      <c r="N2921" s="1">
        <f t="shared" si="202"/>
        <v>0</v>
      </c>
      <c r="O2921" s="1">
        <f t="shared" si="204"/>
        <v>1</v>
      </c>
      <c r="P2921" s="1" t="s">
        <v>18346</v>
      </c>
      <c r="Q2921" s="1">
        <v>40</v>
      </c>
      <c r="R2921" s="1">
        <v>80</v>
      </c>
      <c r="S2921" s="9">
        <f t="shared" si="206"/>
        <v>40</v>
      </c>
      <c r="T2921" s="8"/>
      <c r="U2921" s="8"/>
      <c r="V2921" s="8"/>
      <c r="W2921" s="8"/>
      <c r="X2921" s="8"/>
      <c r="Y2921" s="10">
        <f t="shared" si="205"/>
        <v>0</v>
      </c>
      <c r="Z2921" s="10">
        <f>IFERROR(INDEX(EFs!B:B,MATCH(P2921,EFs!A:A,0))*Dataset!Y2921/1000,0)</f>
        <v>0</v>
      </c>
      <c r="AA2921">
        <v>32.773142999999997</v>
      </c>
      <c r="AB2921">
        <v>-117.02324299999999</v>
      </c>
      <c r="AC2921">
        <v>1</v>
      </c>
      <c r="AD2921" t="s">
        <v>18387</v>
      </c>
      <c r="AE2921">
        <v>8152</v>
      </c>
      <c r="AF2921" t="s">
        <v>19393</v>
      </c>
      <c r="AI2921" t="s">
        <v>18460</v>
      </c>
      <c r="AJ2921" t="s">
        <v>18390</v>
      </c>
      <c r="AK2921" t="s">
        <v>18391</v>
      </c>
      <c r="AL2921">
        <v>91942</v>
      </c>
      <c r="AM2921" t="s">
        <v>18392</v>
      </c>
      <c r="AN2921" t="s">
        <v>18393</v>
      </c>
    </row>
    <row r="2922" spans="1:40" ht="43.2" x14ac:dyDescent="0.3">
      <c r="A2922" t="s">
        <v>13776</v>
      </c>
      <c r="B2922" s="2" t="s">
        <v>15</v>
      </c>
      <c r="C2922" s="3">
        <v>42671</v>
      </c>
      <c r="D2922" t="s">
        <v>193</v>
      </c>
      <c r="E2922" t="s">
        <v>12081</v>
      </c>
      <c r="F2922" t="s">
        <v>12082</v>
      </c>
      <c r="G2922" t="s">
        <v>12083</v>
      </c>
      <c r="H2922" s="2" t="s">
        <v>390</v>
      </c>
      <c r="I2922" s="2" t="s">
        <v>62</v>
      </c>
      <c r="J2922" s="1" t="s">
        <v>13777</v>
      </c>
      <c r="K2922" s="1">
        <f t="shared" si="203"/>
        <v>1</v>
      </c>
      <c r="L2922" s="1">
        <f t="shared" si="203"/>
        <v>0</v>
      </c>
      <c r="M2922" s="1">
        <f t="shared" si="203"/>
        <v>0</v>
      </c>
      <c r="N2922" s="1">
        <f t="shared" si="202"/>
        <v>0</v>
      </c>
      <c r="O2922" s="1">
        <f t="shared" si="204"/>
        <v>1</v>
      </c>
      <c r="P2922" s="1" t="s">
        <v>18346</v>
      </c>
      <c r="Q2922" s="1">
        <v>300</v>
      </c>
      <c r="R2922" s="1">
        <v>463</v>
      </c>
      <c r="S2922" s="9">
        <f t="shared" si="206"/>
        <v>300</v>
      </c>
      <c r="T2922" s="3">
        <v>44476</v>
      </c>
      <c r="U2922" s="8" t="s">
        <v>13778</v>
      </c>
      <c r="V2922" s="3">
        <v>44476</v>
      </c>
      <c r="W2922" s="8" t="s">
        <v>3222</v>
      </c>
      <c r="X2922" s="8">
        <v>12.3</v>
      </c>
      <c r="Y2922" s="10">
        <f t="shared" si="205"/>
        <v>3690</v>
      </c>
      <c r="Z2922" s="10">
        <f>IFERROR(INDEX(EFs!B:B,MATCH(P2922,EFs!A:A,0))*Dataset!Y2922/1000,0)</f>
        <v>3.3519698784900003</v>
      </c>
      <c r="AA2922">
        <v>32.702317000000001</v>
      </c>
      <c r="AB2922">
        <v>-117.000547</v>
      </c>
      <c r="AC2922">
        <v>1</v>
      </c>
      <c r="AD2922" t="s">
        <v>18387</v>
      </c>
      <c r="AE2922">
        <v>325</v>
      </c>
      <c r="AF2922" t="s">
        <v>19427</v>
      </c>
      <c r="AI2922" t="s">
        <v>18446</v>
      </c>
      <c r="AJ2922" t="s">
        <v>18390</v>
      </c>
      <c r="AK2922" t="s">
        <v>18391</v>
      </c>
      <c r="AL2922">
        <v>91977</v>
      </c>
      <c r="AM2922" t="s">
        <v>18392</v>
      </c>
      <c r="AN2922" t="s">
        <v>18393</v>
      </c>
    </row>
    <row r="2923" spans="1:40" ht="43.2" x14ac:dyDescent="0.3">
      <c r="A2923" t="s">
        <v>13779</v>
      </c>
      <c r="B2923" s="2" t="s">
        <v>15</v>
      </c>
      <c r="C2923" s="3">
        <v>42671</v>
      </c>
      <c r="D2923" t="s">
        <v>193</v>
      </c>
      <c r="E2923" t="s">
        <v>13780</v>
      </c>
      <c r="F2923" t="s">
        <v>13781</v>
      </c>
      <c r="G2923" t="s">
        <v>13782</v>
      </c>
      <c r="H2923" s="2" t="s">
        <v>627</v>
      </c>
      <c r="I2923" s="2" t="s">
        <v>306</v>
      </c>
      <c r="J2923" s="1" t="s">
        <v>13783</v>
      </c>
      <c r="K2923" s="1">
        <f t="shared" si="203"/>
        <v>1</v>
      </c>
      <c r="L2923" s="1">
        <f t="shared" si="203"/>
        <v>0</v>
      </c>
      <c r="M2923" s="1">
        <f t="shared" si="203"/>
        <v>0</v>
      </c>
      <c r="N2923" s="1">
        <f t="shared" si="202"/>
        <v>0</v>
      </c>
      <c r="O2923" s="1">
        <f t="shared" si="204"/>
        <v>1</v>
      </c>
      <c r="P2923" s="1" t="s">
        <v>18346</v>
      </c>
      <c r="Q2923" s="1" t="s">
        <v>18355</v>
      </c>
      <c r="R2923" s="1">
        <v>389</v>
      </c>
      <c r="S2923" s="9">
        <f t="shared" si="206"/>
        <v>290.07730000000004</v>
      </c>
      <c r="T2923" s="3">
        <v>44713</v>
      </c>
      <c r="U2923" s="8" t="s">
        <v>13784</v>
      </c>
      <c r="V2923" s="3">
        <v>44713</v>
      </c>
      <c r="W2923" s="8" t="s">
        <v>9209</v>
      </c>
      <c r="X2923" s="8">
        <v>5.2</v>
      </c>
      <c r="Y2923" s="10">
        <f t="shared" si="205"/>
        <v>1508.4019600000001</v>
      </c>
      <c r="Z2923" s="10">
        <f>IFERROR(INDEX(EFs!B:B,MATCH(P2923,EFs!A:A,0))*Dataset!Y2923/1000,0)</f>
        <v>1.3702216624865253</v>
      </c>
      <c r="AA2923">
        <v>32.812679000000003</v>
      </c>
      <c r="AB2923">
        <v>-116.96924199999999</v>
      </c>
      <c r="AC2923">
        <v>1</v>
      </c>
      <c r="AD2923" t="s">
        <v>18387</v>
      </c>
      <c r="AE2923">
        <v>544</v>
      </c>
      <c r="AF2923" t="s">
        <v>18744</v>
      </c>
      <c r="AI2923" t="s">
        <v>18449</v>
      </c>
      <c r="AJ2923" t="s">
        <v>18390</v>
      </c>
      <c r="AK2923" t="s">
        <v>18391</v>
      </c>
      <c r="AL2923">
        <v>92020</v>
      </c>
      <c r="AM2923" t="s">
        <v>18392</v>
      </c>
      <c r="AN2923" t="s">
        <v>18393</v>
      </c>
    </row>
    <row r="2924" spans="1:40" ht="43.2" x14ac:dyDescent="0.3">
      <c r="A2924" t="s">
        <v>13785</v>
      </c>
      <c r="B2924" s="2" t="s">
        <v>15</v>
      </c>
      <c r="C2924" s="3">
        <v>42684</v>
      </c>
      <c r="D2924" t="s">
        <v>193</v>
      </c>
      <c r="E2924" t="s">
        <v>8456</v>
      </c>
      <c r="F2924" t="s">
        <v>8457</v>
      </c>
      <c r="G2924" t="s">
        <v>8458</v>
      </c>
      <c r="H2924" s="2" t="s">
        <v>1436</v>
      </c>
      <c r="I2924" s="2" t="s">
        <v>98</v>
      </c>
      <c r="J2924" s="1" t="s">
        <v>13786</v>
      </c>
      <c r="K2924" s="1">
        <f t="shared" si="203"/>
        <v>1</v>
      </c>
      <c r="L2924" s="1">
        <f t="shared" si="203"/>
        <v>0</v>
      </c>
      <c r="M2924" s="1">
        <f t="shared" si="203"/>
        <v>0</v>
      </c>
      <c r="N2924" s="1">
        <f t="shared" si="202"/>
        <v>0</v>
      </c>
      <c r="O2924" s="1">
        <f t="shared" si="204"/>
        <v>1</v>
      </c>
      <c r="P2924" s="1" t="s">
        <v>18346</v>
      </c>
      <c r="Q2924" s="1">
        <v>200</v>
      </c>
      <c r="R2924" s="1">
        <v>315</v>
      </c>
      <c r="S2924" s="9">
        <f t="shared" si="206"/>
        <v>200</v>
      </c>
      <c r="T2924" s="8"/>
      <c r="U2924" s="8"/>
      <c r="V2924" s="8"/>
      <c r="W2924" s="8"/>
      <c r="X2924" s="8"/>
      <c r="Y2924" s="10">
        <f t="shared" si="205"/>
        <v>0</v>
      </c>
      <c r="Z2924" s="10">
        <f>IFERROR(INDEX(EFs!B:B,MATCH(P2924,EFs!A:A,0))*Dataset!Y2924/1000,0)</f>
        <v>0</v>
      </c>
      <c r="AA2924">
        <v>33.130963000000001</v>
      </c>
      <c r="AB2924">
        <v>-117.281606</v>
      </c>
      <c r="AC2924">
        <v>1</v>
      </c>
      <c r="AD2924" t="s">
        <v>18387</v>
      </c>
      <c r="AE2924">
        <v>5923</v>
      </c>
      <c r="AF2924" t="s">
        <v>19216</v>
      </c>
      <c r="AI2924" t="s">
        <v>18509</v>
      </c>
      <c r="AJ2924" t="s">
        <v>18390</v>
      </c>
      <c r="AK2924" t="s">
        <v>18391</v>
      </c>
      <c r="AL2924">
        <v>92008</v>
      </c>
      <c r="AM2924" t="s">
        <v>18392</v>
      </c>
      <c r="AN2924" t="s">
        <v>18407</v>
      </c>
    </row>
    <row r="2925" spans="1:40" ht="43.2" x14ac:dyDescent="0.3">
      <c r="A2925" t="s">
        <v>13787</v>
      </c>
      <c r="B2925" s="2" t="s">
        <v>15</v>
      </c>
      <c r="C2925" s="3">
        <v>42684</v>
      </c>
      <c r="D2925" t="s">
        <v>193</v>
      </c>
      <c r="E2925" t="s">
        <v>8487</v>
      </c>
      <c r="F2925" t="s">
        <v>8488</v>
      </c>
      <c r="G2925" t="s">
        <v>8489</v>
      </c>
      <c r="H2925" s="2" t="s">
        <v>19</v>
      </c>
      <c r="I2925" s="2" t="s">
        <v>20</v>
      </c>
      <c r="J2925" s="1" t="s">
        <v>13788</v>
      </c>
      <c r="K2925" s="1">
        <f t="shared" si="203"/>
        <v>1</v>
      </c>
      <c r="L2925" s="1">
        <f t="shared" si="203"/>
        <v>0</v>
      </c>
      <c r="M2925" s="1">
        <f t="shared" si="203"/>
        <v>0</v>
      </c>
      <c r="N2925" s="1">
        <f t="shared" si="202"/>
        <v>0</v>
      </c>
      <c r="O2925" s="1">
        <f t="shared" si="204"/>
        <v>1</v>
      </c>
      <c r="P2925" s="1" t="s">
        <v>18346</v>
      </c>
      <c r="Q2925" s="1">
        <v>350</v>
      </c>
      <c r="R2925" s="1">
        <v>538</v>
      </c>
      <c r="S2925" s="9">
        <f t="shared" si="206"/>
        <v>350</v>
      </c>
      <c r="T2925" s="3">
        <v>44404</v>
      </c>
      <c r="U2925" s="8" t="s">
        <v>13789</v>
      </c>
      <c r="V2925" s="3">
        <v>44404</v>
      </c>
      <c r="W2925" s="8" t="s">
        <v>12665</v>
      </c>
      <c r="X2925" s="8">
        <v>7.1</v>
      </c>
      <c r="Y2925" s="10">
        <f t="shared" si="205"/>
        <v>2485</v>
      </c>
      <c r="Z2925" s="10">
        <f>IFERROR(INDEX(EFs!B:B,MATCH(P2925,EFs!A:A,0))*Dataset!Y2925/1000,0)</f>
        <v>2.2573564086850002</v>
      </c>
      <c r="AA2925">
        <v>32.740586999999998</v>
      </c>
      <c r="AB2925">
        <v>-117.18417700000001</v>
      </c>
      <c r="AC2925">
        <v>0.86</v>
      </c>
      <c r="AD2925" t="s">
        <v>18394</v>
      </c>
      <c r="AE2925">
        <v>3690</v>
      </c>
      <c r="AF2925" t="s">
        <v>18575</v>
      </c>
      <c r="AI2925" t="s">
        <v>18389</v>
      </c>
      <c r="AJ2925" t="s">
        <v>18390</v>
      </c>
      <c r="AK2925" t="s">
        <v>18391</v>
      </c>
      <c r="AL2925">
        <v>92101</v>
      </c>
      <c r="AM2925" t="s">
        <v>18392</v>
      </c>
      <c r="AN2925" t="s">
        <v>18397</v>
      </c>
    </row>
    <row r="2926" spans="1:40" ht="28.8" x14ac:dyDescent="0.3">
      <c r="A2926" t="s">
        <v>13790</v>
      </c>
      <c r="B2926" s="2" t="s">
        <v>15</v>
      </c>
      <c r="C2926" s="3">
        <v>42692</v>
      </c>
      <c r="D2926" t="s">
        <v>193</v>
      </c>
      <c r="E2926" t="s">
        <v>2602</v>
      </c>
      <c r="F2926" t="s">
        <v>1661</v>
      </c>
      <c r="G2926" t="s">
        <v>13791</v>
      </c>
      <c r="H2926" s="2" t="s">
        <v>781</v>
      </c>
      <c r="I2926" s="2" t="s">
        <v>782</v>
      </c>
      <c r="J2926" s="1" t="s">
        <v>13792</v>
      </c>
      <c r="K2926" s="1">
        <f t="shared" si="203"/>
        <v>1</v>
      </c>
      <c r="L2926" s="1">
        <f t="shared" si="203"/>
        <v>0</v>
      </c>
      <c r="M2926" s="1">
        <f t="shared" si="203"/>
        <v>0</v>
      </c>
      <c r="N2926" s="1">
        <f t="shared" si="202"/>
        <v>0</v>
      </c>
      <c r="O2926" s="1">
        <f t="shared" si="204"/>
        <v>1</v>
      </c>
      <c r="P2926" s="1" t="s">
        <v>18346</v>
      </c>
      <c r="Q2926" s="1">
        <v>500</v>
      </c>
      <c r="R2926" s="1">
        <v>755</v>
      </c>
      <c r="S2926" s="9">
        <f t="shared" si="206"/>
        <v>500</v>
      </c>
      <c r="T2926" s="3">
        <v>44561</v>
      </c>
      <c r="U2926" s="8" t="s">
        <v>1882</v>
      </c>
      <c r="V2926" s="3">
        <v>44645</v>
      </c>
      <c r="W2926" s="8" t="s">
        <v>11188</v>
      </c>
      <c r="X2926" s="8">
        <v>27.6</v>
      </c>
      <c r="Y2926" s="10">
        <f t="shared" si="205"/>
        <v>13800</v>
      </c>
      <c r="Z2926" s="10">
        <f>IFERROR(INDEX(EFs!B:B,MATCH(P2926,EFs!A:A,0))*Dataset!Y2926/1000,0)</f>
        <v>12.5358223098</v>
      </c>
      <c r="AA2926">
        <v>32.878121</v>
      </c>
      <c r="AB2926">
        <v>-117.205943</v>
      </c>
      <c r="AC2926">
        <v>1</v>
      </c>
      <c r="AD2926" t="s">
        <v>18387</v>
      </c>
      <c r="AE2926">
        <v>9380</v>
      </c>
      <c r="AF2926" t="s">
        <v>18743</v>
      </c>
      <c r="AI2926" t="s">
        <v>18389</v>
      </c>
      <c r="AJ2926" t="s">
        <v>18390</v>
      </c>
      <c r="AK2926" t="s">
        <v>18391</v>
      </c>
      <c r="AL2926">
        <v>92121</v>
      </c>
      <c r="AM2926" t="s">
        <v>18392</v>
      </c>
      <c r="AN2926" t="s">
        <v>18393</v>
      </c>
    </row>
    <row r="2927" spans="1:40" ht="43.2" x14ac:dyDescent="0.3">
      <c r="A2927" t="s">
        <v>13793</v>
      </c>
      <c r="B2927" s="2" t="s">
        <v>15</v>
      </c>
      <c r="C2927" s="3">
        <v>42704</v>
      </c>
      <c r="D2927" t="s">
        <v>193</v>
      </c>
      <c r="E2927" t="s">
        <v>13794</v>
      </c>
      <c r="F2927" t="s">
        <v>13795</v>
      </c>
      <c r="G2927" t="s">
        <v>13796</v>
      </c>
      <c r="H2927" s="2" t="s">
        <v>173</v>
      </c>
      <c r="I2927" s="2" t="s">
        <v>174</v>
      </c>
      <c r="J2927" s="1" t="s">
        <v>13797</v>
      </c>
      <c r="K2927" s="1">
        <f t="shared" si="203"/>
        <v>1</v>
      </c>
      <c r="L2927" s="1">
        <f t="shared" si="203"/>
        <v>0</v>
      </c>
      <c r="M2927" s="1">
        <f t="shared" si="203"/>
        <v>0</v>
      </c>
      <c r="N2927" s="1">
        <f t="shared" si="202"/>
        <v>0</v>
      </c>
      <c r="O2927" s="1">
        <f t="shared" si="204"/>
        <v>1</v>
      </c>
      <c r="P2927" s="1" t="s">
        <v>18346</v>
      </c>
      <c r="Q2927" s="1" t="s">
        <v>18355</v>
      </c>
      <c r="R2927" s="1">
        <v>475</v>
      </c>
      <c r="S2927" s="9">
        <f t="shared" si="206"/>
        <v>354.20750000000004</v>
      </c>
      <c r="T2927" s="3">
        <v>44363</v>
      </c>
      <c r="U2927" s="8" t="s">
        <v>13798</v>
      </c>
      <c r="V2927" s="3">
        <v>44363</v>
      </c>
      <c r="W2927" s="8" t="s">
        <v>13799</v>
      </c>
      <c r="X2927" s="8">
        <v>10.6</v>
      </c>
      <c r="Y2927" s="10">
        <f t="shared" si="205"/>
        <v>3754.5995000000003</v>
      </c>
      <c r="Z2927" s="10">
        <f>IFERROR(INDEX(EFs!B:B,MATCH(P2927,EFs!A:A,0))*Dataset!Y2927/1000,0)</f>
        <v>3.41065160699014</v>
      </c>
      <c r="AA2927">
        <v>32.695628999999997</v>
      </c>
      <c r="AB2927">
        <v>-117.14653800000001</v>
      </c>
      <c r="AC2927">
        <v>1</v>
      </c>
      <c r="AD2927" t="s">
        <v>18394</v>
      </c>
      <c r="AE2927">
        <v>1995</v>
      </c>
      <c r="AF2927" t="s">
        <v>19503</v>
      </c>
      <c r="AI2927" t="s">
        <v>18389</v>
      </c>
      <c r="AJ2927" t="s">
        <v>18390</v>
      </c>
      <c r="AK2927" t="s">
        <v>18391</v>
      </c>
      <c r="AL2927">
        <v>92113</v>
      </c>
      <c r="AM2927" t="s">
        <v>18392</v>
      </c>
      <c r="AN2927" t="s">
        <v>18397</v>
      </c>
    </row>
    <row r="2928" spans="1:40" ht="43.2" x14ac:dyDescent="0.3">
      <c r="A2928" t="s">
        <v>13800</v>
      </c>
      <c r="B2928" s="2" t="s">
        <v>15</v>
      </c>
      <c r="C2928" s="3">
        <v>42265</v>
      </c>
      <c r="D2928" t="s">
        <v>193</v>
      </c>
      <c r="E2928" t="s">
        <v>58</v>
      </c>
      <c r="F2928" t="s">
        <v>59</v>
      </c>
      <c r="G2928" t="s">
        <v>60</v>
      </c>
      <c r="H2928" s="2" t="s">
        <v>61</v>
      </c>
      <c r="I2928" s="2" t="s">
        <v>62</v>
      </c>
      <c r="J2928" s="1" t="s">
        <v>13801</v>
      </c>
      <c r="K2928" s="1">
        <f t="shared" si="203"/>
        <v>1</v>
      </c>
      <c r="L2928" s="1">
        <f t="shared" si="203"/>
        <v>0</v>
      </c>
      <c r="M2928" s="1">
        <f t="shared" si="203"/>
        <v>0</v>
      </c>
      <c r="N2928" s="1">
        <f t="shared" si="202"/>
        <v>0</v>
      </c>
      <c r="O2928" s="1">
        <f t="shared" si="204"/>
        <v>1</v>
      </c>
      <c r="P2928" s="1" t="s">
        <v>18346</v>
      </c>
      <c r="Q2928" s="1">
        <v>500</v>
      </c>
      <c r="R2928" s="1">
        <v>755</v>
      </c>
      <c r="S2928" s="9">
        <f t="shared" si="206"/>
        <v>500</v>
      </c>
      <c r="T2928" s="3">
        <v>44495</v>
      </c>
      <c r="U2928" s="8" t="s">
        <v>1971</v>
      </c>
      <c r="V2928" s="3">
        <v>44495</v>
      </c>
      <c r="W2928" s="8" t="s">
        <v>12356</v>
      </c>
      <c r="X2928" s="8">
        <v>8</v>
      </c>
      <c r="Y2928" s="10">
        <f t="shared" si="205"/>
        <v>4000</v>
      </c>
      <c r="Z2928" s="10">
        <f>IFERROR(INDEX(EFs!B:B,MATCH(P2928,EFs!A:A,0))*Dataset!Y2928/1000,0)</f>
        <v>3.6335716840000001</v>
      </c>
      <c r="AA2928">
        <v>32.772146999999997</v>
      </c>
      <c r="AB2928">
        <v>-117.072548</v>
      </c>
      <c r="AC2928">
        <v>1</v>
      </c>
      <c r="AD2928" t="s">
        <v>18387</v>
      </c>
      <c r="AE2928">
        <v>5500</v>
      </c>
      <c r="AF2928" t="s">
        <v>18402</v>
      </c>
      <c r="AI2928" t="s">
        <v>18389</v>
      </c>
      <c r="AJ2928" t="s">
        <v>18390</v>
      </c>
      <c r="AK2928" t="s">
        <v>18391</v>
      </c>
      <c r="AL2928">
        <v>92182</v>
      </c>
      <c r="AM2928" t="s">
        <v>18392</v>
      </c>
      <c r="AN2928" t="s">
        <v>18393</v>
      </c>
    </row>
    <row r="2929" spans="1:40" ht="43.2" x14ac:dyDescent="0.3">
      <c r="A2929" t="s">
        <v>13802</v>
      </c>
      <c r="B2929" s="2" t="s">
        <v>15</v>
      </c>
      <c r="C2929" s="3">
        <v>42436</v>
      </c>
      <c r="D2929" t="s">
        <v>193</v>
      </c>
      <c r="E2929" t="s">
        <v>13803</v>
      </c>
      <c r="F2929" t="s">
        <v>1382</v>
      </c>
      <c r="G2929" t="s">
        <v>13804</v>
      </c>
      <c r="H2929" s="2" t="s">
        <v>610</v>
      </c>
      <c r="I2929" s="2" t="s">
        <v>30</v>
      </c>
      <c r="J2929" s="1" t="s">
        <v>13805</v>
      </c>
      <c r="K2929" s="1">
        <f t="shared" si="203"/>
        <v>0</v>
      </c>
      <c r="L2929" s="1">
        <f t="shared" si="203"/>
        <v>0</v>
      </c>
      <c r="M2929" s="1">
        <f t="shared" si="203"/>
        <v>1</v>
      </c>
      <c r="N2929" s="1">
        <f t="shared" si="202"/>
        <v>1</v>
      </c>
      <c r="O2929" s="1">
        <f t="shared" si="204"/>
        <v>2</v>
      </c>
      <c r="P2929" s="1" t="s">
        <v>18349</v>
      </c>
      <c r="Q2929" s="1" t="s">
        <v>18355</v>
      </c>
      <c r="R2929" s="1">
        <v>155</v>
      </c>
      <c r="S2929" s="9">
        <f t="shared" si="206"/>
        <v>115.5835</v>
      </c>
      <c r="T2929" s="3">
        <v>44329</v>
      </c>
      <c r="U2929" s="8"/>
      <c r="V2929" s="3">
        <v>44693</v>
      </c>
      <c r="W2929" s="8" t="s">
        <v>13806</v>
      </c>
      <c r="X2929" s="8"/>
      <c r="Y2929" s="10">
        <f t="shared" si="205"/>
        <v>0</v>
      </c>
      <c r="Z2929" s="10">
        <f>IFERROR(INDEX(EFs!B:B,MATCH(P2929,EFs!A:A,0))*Dataset!Y2929/1000,0)</f>
        <v>0</v>
      </c>
      <c r="AA2929">
        <v>32.992606000000002</v>
      </c>
      <c r="AB2929">
        <v>-117.163439</v>
      </c>
      <c r="AC2929">
        <v>1</v>
      </c>
      <c r="AD2929" t="s">
        <v>18387</v>
      </c>
      <c r="AE2929">
        <v>14740</v>
      </c>
      <c r="AF2929" t="s">
        <v>19524</v>
      </c>
      <c r="AI2929" t="s">
        <v>18389</v>
      </c>
      <c r="AJ2929" t="s">
        <v>18390</v>
      </c>
      <c r="AK2929" t="s">
        <v>18391</v>
      </c>
      <c r="AL2929">
        <v>92127</v>
      </c>
      <c r="AM2929" t="s">
        <v>18392</v>
      </c>
      <c r="AN2929" t="s">
        <v>18393</v>
      </c>
    </row>
    <row r="2930" spans="1:40" ht="43.2" x14ac:dyDescent="0.3">
      <c r="A2930" t="s">
        <v>13807</v>
      </c>
      <c r="B2930" s="2" t="s">
        <v>15</v>
      </c>
      <c r="C2930" s="3">
        <v>42713</v>
      </c>
      <c r="D2930" t="s">
        <v>193</v>
      </c>
      <c r="E2930" t="s">
        <v>13808</v>
      </c>
      <c r="F2930" t="s">
        <v>2559</v>
      </c>
      <c r="G2930" t="s">
        <v>13809</v>
      </c>
      <c r="H2930" s="2" t="s">
        <v>490</v>
      </c>
      <c r="I2930" s="2" t="s">
        <v>20</v>
      </c>
      <c r="J2930" s="1" t="s">
        <v>13810</v>
      </c>
      <c r="K2930" s="1">
        <f t="shared" si="203"/>
        <v>0</v>
      </c>
      <c r="L2930" s="1">
        <f t="shared" si="203"/>
        <v>0</v>
      </c>
      <c r="M2930" s="1">
        <f t="shared" si="203"/>
        <v>0</v>
      </c>
      <c r="N2930" s="1">
        <f t="shared" si="202"/>
        <v>0</v>
      </c>
      <c r="O2930" s="1">
        <f t="shared" si="204"/>
        <v>0</v>
      </c>
      <c r="P2930" s="1" t="s">
        <v>18352</v>
      </c>
      <c r="Q2930" s="1">
        <v>287</v>
      </c>
      <c r="R2930" s="1">
        <v>385</v>
      </c>
      <c r="S2930" s="9">
        <f t="shared" si="206"/>
        <v>287</v>
      </c>
      <c r="T2930" s="3">
        <v>44676</v>
      </c>
      <c r="U2930" s="8" t="s">
        <v>12988</v>
      </c>
      <c r="V2930" s="3">
        <v>44676</v>
      </c>
      <c r="W2930" s="8" t="s">
        <v>13811</v>
      </c>
      <c r="X2930" s="8">
        <v>2.8</v>
      </c>
      <c r="Y2930" s="10">
        <f t="shared" si="205"/>
        <v>803.59999999999991</v>
      </c>
      <c r="Z2930" s="10">
        <f>IFERROR(INDEX(EFs!B:B,MATCH(P2930,EFs!A:A,0))*Dataset!Y2930/1000,0)</f>
        <v>0</v>
      </c>
      <c r="AA2930">
        <v>32.743667000000002</v>
      </c>
      <c r="AB2930">
        <v>-117.035718</v>
      </c>
      <c r="AC2930">
        <v>1</v>
      </c>
      <c r="AD2930" t="s">
        <v>18387</v>
      </c>
      <c r="AE2930">
        <v>7530</v>
      </c>
      <c r="AF2930" t="s">
        <v>18388</v>
      </c>
      <c r="AI2930" t="s">
        <v>18482</v>
      </c>
      <c r="AJ2930" t="s">
        <v>18390</v>
      </c>
      <c r="AK2930" t="s">
        <v>18391</v>
      </c>
      <c r="AL2930">
        <v>91945</v>
      </c>
      <c r="AM2930" t="s">
        <v>18392</v>
      </c>
      <c r="AN2930" t="s">
        <v>18393</v>
      </c>
    </row>
    <row r="2931" spans="1:40" ht="43.2" x14ac:dyDescent="0.3">
      <c r="A2931" t="s">
        <v>13812</v>
      </c>
      <c r="B2931" s="2" t="s">
        <v>15</v>
      </c>
      <c r="C2931" s="3">
        <v>42720</v>
      </c>
      <c r="D2931" t="s">
        <v>193</v>
      </c>
      <c r="E2931" t="s">
        <v>13813</v>
      </c>
      <c r="F2931" t="s">
        <v>13814</v>
      </c>
      <c r="G2931" t="s">
        <v>13815</v>
      </c>
      <c r="H2931" s="2" t="s">
        <v>97</v>
      </c>
      <c r="I2931" s="2" t="s">
        <v>98</v>
      </c>
      <c r="J2931" s="1" t="s">
        <v>13816</v>
      </c>
      <c r="K2931" s="1">
        <f t="shared" si="203"/>
        <v>1</v>
      </c>
      <c r="L2931" s="1">
        <f t="shared" si="203"/>
        <v>0</v>
      </c>
      <c r="M2931" s="1">
        <f t="shared" si="203"/>
        <v>0</v>
      </c>
      <c r="N2931" s="1">
        <f t="shared" si="202"/>
        <v>0</v>
      </c>
      <c r="O2931" s="1">
        <f t="shared" si="204"/>
        <v>1</v>
      </c>
      <c r="P2931" s="1" t="s">
        <v>18346</v>
      </c>
      <c r="Q2931" s="1">
        <v>1000</v>
      </c>
      <c r="R2931" s="1">
        <v>757</v>
      </c>
      <c r="S2931" s="9">
        <f t="shared" si="206"/>
        <v>1000</v>
      </c>
      <c r="T2931" s="3">
        <v>44355</v>
      </c>
      <c r="U2931" s="8" t="s">
        <v>13817</v>
      </c>
      <c r="V2931" s="3">
        <v>44790</v>
      </c>
      <c r="W2931" s="8" t="s">
        <v>10963</v>
      </c>
      <c r="X2931" s="8">
        <v>10.9</v>
      </c>
      <c r="Y2931" s="10">
        <f t="shared" si="205"/>
        <v>10900</v>
      </c>
      <c r="Z2931" s="10">
        <f>IFERROR(INDEX(EFs!B:B,MATCH(P2931,EFs!A:A,0))*Dataset!Y2931/1000,0)</f>
        <v>9.9014828388999998</v>
      </c>
      <c r="AA2931">
        <v>33.213160000000002</v>
      </c>
      <c r="AB2931">
        <v>-117.304118</v>
      </c>
      <c r="AC2931">
        <v>1</v>
      </c>
      <c r="AD2931" t="s">
        <v>18387</v>
      </c>
      <c r="AE2931">
        <v>4010</v>
      </c>
      <c r="AF2931" t="s">
        <v>19525</v>
      </c>
      <c r="AI2931" t="s">
        <v>18410</v>
      </c>
      <c r="AJ2931" t="s">
        <v>18390</v>
      </c>
      <c r="AK2931" t="s">
        <v>18391</v>
      </c>
      <c r="AL2931">
        <v>92056</v>
      </c>
      <c r="AM2931" t="s">
        <v>18392</v>
      </c>
      <c r="AN2931" t="s">
        <v>18393</v>
      </c>
    </row>
    <row r="2932" spans="1:40" ht="43.2" x14ac:dyDescent="0.3">
      <c r="A2932" t="s">
        <v>13818</v>
      </c>
      <c r="B2932" s="2" t="s">
        <v>15</v>
      </c>
      <c r="C2932" s="3">
        <v>42720</v>
      </c>
      <c r="D2932" t="s">
        <v>193</v>
      </c>
      <c r="E2932" t="s">
        <v>13813</v>
      </c>
      <c r="F2932" t="s">
        <v>13814</v>
      </c>
      <c r="G2932" t="s">
        <v>13815</v>
      </c>
      <c r="H2932" s="2" t="s">
        <v>97</v>
      </c>
      <c r="I2932" s="2" t="s">
        <v>98</v>
      </c>
      <c r="J2932" s="1" t="s">
        <v>13819</v>
      </c>
      <c r="K2932" s="1">
        <f t="shared" si="203"/>
        <v>1</v>
      </c>
      <c r="L2932" s="1">
        <f t="shared" si="203"/>
        <v>0</v>
      </c>
      <c r="M2932" s="1">
        <f t="shared" si="203"/>
        <v>0</v>
      </c>
      <c r="N2932" s="1">
        <f t="shared" si="202"/>
        <v>0</v>
      </c>
      <c r="O2932" s="1">
        <f t="shared" si="204"/>
        <v>1</v>
      </c>
      <c r="P2932" s="1" t="s">
        <v>18346</v>
      </c>
      <c r="Q2932" s="1">
        <v>1000</v>
      </c>
      <c r="R2932" s="1">
        <v>757</v>
      </c>
      <c r="S2932" s="9">
        <f t="shared" si="206"/>
        <v>1000</v>
      </c>
      <c r="T2932" s="3">
        <v>44355</v>
      </c>
      <c r="U2932" s="8" t="s">
        <v>13029</v>
      </c>
      <c r="V2932" s="3">
        <v>44790</v>
      </c>
      <c r="W2932" s="8" t="s">
        <v>12912</v>
      </c>
      <c r="X2932" s="8">
        <v>11</v>
      </c>
      <c r="Y2932" s="10">
        <f t="shared" si="205"/>
        <v>11000</v>
      </c>
      <c r="Z2932" s="10">
        <f>IFERROR(INDEX(EFs!B:B,MATCH(P2932,EFs!A:A,0))*Dataset!Y2932/1000,0)</f>
        <v>9.9923221310000017</v>
      </c>
      <c r="AA2932">
        <v>33.213160000000002</v>
      </c>
      <c r="AB2932">
        <v>-117.304118</v>
      </c>
      <c r="AC2932">
        <v>1</v>
      </c>
      <c r="AD2932" t="s">
        <v>18387</v>
      </c>
      <c r="AE2932">
        <v>4010</v>
      </c>
      <c r="AF2932" t="s">
        <v>19525</v>
      </c>
      <c r="AI2932" t="s">
        <v>18410</v>
      </c>
      <c r="AJ2932" t="s">
        <v>18390</v>
      </c>
      <c r="AK2932" t="s">
        <v>18391</v>
      </c>
      <c r="AL2932">
        <v>92056</v>
      </c>
      <c r="AM2932" t="s">
        <v>18392</v>
      </c>
      <c r="AN2932" t="s">
        <v>18393</v>
      </c>
    </row>
    <row r="2933" spans="1:40" ht="43.2" x14ac:dyDescent="0.3">
      <c r="A2933" t="s">
        <v>13820</v>
      </c>
      <c r="B2933" s="2" t="s">
        <v>15</v>
      </c>
      <c r="C2933" s="3">
        <v>42723</v>
      </c>
      <c r="D2933" t="s">
        <v>193</v>
      </c>
      <c r="E2933" t="s">
        <v>13821</v>
      </c>
      <c r="F2933" t="s">
        <v>13822</v>
      </c>
      <c r="G2933" t="s">
        <v>13823</v>
      </c>
      <c r="H2933" s="2" t="s">
        <v>797</v>
      </c>
      <c r="I2933" s="2" t="s">
        <v>30</v>
      </c>
      <c r="J2933" s="1" t="s">
        <v>13824</v>
      </c>
      <c r="K2933" s="1">
        <f t="shared" si="203"/>
        <v>1</v>
      </c>
      <c r="L2933" s="1">
        <f t="shared" si="203"/>
        <v>0</v>
      </c>
      <c r="M2933" s="1">
        <f t="shared" si="203"/>
        <v>0</v>
      </c>
      <c r="N2933" s="1">
        <f t="shared" si="202"/>
        <v>0</v>
      </c>
      <c r="O2933" s="1">
        <f t="shared" si="204"/>
        <v>1</v>
      </c>
      <c r="P2933" s="1" t="s">
        <v>18346</v>
      </c>
      <c r="Q2933" s="1">
        <v>100</v>
      </c>
      <c r="R2933" s="1">
        <v>158</v>
      </c>
      <c r="S2933" s="9">
        <f t="shared" si="206"/>
        <v>100</v>
      </c>
      <c r="T2933" s="3">
        <v>44650</v>
      </c>
      <c r="U2933" s="8" t="s">
        <v>9440</v>
      </c>
      <c r="V2933" s="3">
        <v>44650</v>
      </c>
      <c r="W2933" s="8" t="s">
        <v>13825</v>
      </c>
      <c r="X2933" s="8">
        <v>5.4</v>
      </c>
      <c r="Y2933" s="10">
        <f t="shared" si="205"/>
        <v>540</v>
      </c>
      <c r="Z2933" s="10">
        <f>IFERROR(INDEX(EFs!B:B,MATCH(P2933,EFs!A:A,0))*Dataset!Y2933/1000,0)</f>
        <v>0.49053217734000004</v>
      </c>
      <c r="AA2933">
        <v>32.989365999999997</v>
      </c>
      <c r="AB2933">
        <v>-117.075782</v>
      </c>
      <c r="AC2933">
        <v>1</v>
      </c>
      <c r="AD2933" t="s">
        <v>18387</v>
      </c>
      <c r="AE2933">
        <v>15025</v>
      </c>
      <c r="AF2933" t="s">
        <v>18848</v>
      </c>
      <c r="AI2933" t="s">
        <v>18389</v>
      </c>
      <c r="AJ2933" t="s">
        <v>18390</v>
      </c>
      <c r="AK2933" t="s">
        <v>18391</v>
      </c>
      <c r="AL2933">
        <v>92128</v>
      </c>
      <c r="AM2933" t="s">
        <v>18392</v>
      </c>
      <c r="AN2933" t="s">
        <v>18393</v>
      </c>
    </row>
    <row r="2934" spans="1:40" ht="43.2" x14ac:dyDescent="0.3">
      <c r="A2934" t="s">
        <v>13826</v>
      </c>
      <c r="B2934" s="2" t="s">
        <v>15</v>
      </c>
      <c r="C2934" s="3">
        <v>42725</v>
      </c>
      <c r="D2934" t="s">
        <v>193</v>
      </c>
      <c r="E2934" t="s">
        <v>13569</v>
      </c>
      <c r="F2934" t="s">
        <v>13570</v>
      </c>
      <c r="G2934" t="s">
        <v>13827</v>
      </c>
      <c r="H2934" s="2" t="s">
        <v>781</v>
      </c>
      <c r="I2934" s="2" t="s">
        <v>782</v>
      </c>
      <c r="J2934" s="1" t="s">
        <v>13828</v>
      </c>
      <c r="K2934" s="1">
        <f t="shared" si="203"/>
        <v>1</v>
      </c>
      <c r="L2934" s="1">
        <f t="shared" si="203"/>
        <v>0</v>
      </c>
      <c r="M2934" s="1">
        <f t="shared" si="203"/>
        <v>0</v>
      </c>
      <c r="N2934" s="1">
        <f t="shared" si="202"/>
        <v>0</v>
      </c>
      <c r="O2934" s="1">
        <f t="shared" si="204"/>
        <v>1</v>
      </c>
      <c r="P2934" s="1" t="s">
        <v>18346</v>
      </c>
      <c r="Q2934" s="1">
        <v>563</v>
      </c>
      <c r="R2934" s="1">
        <v>755</v>
      </c>
      <c r="S2934" s="9">
        <f t="shared" si="206"/>
        <v>563</v>
      </c>
      <c r="T2934" s="3">
        <v>44406</v>
      </c>
      <c r="U2934" s="8" t="s">
        <v>13784</v>
      </c>
      <c r="V2934" s="3">
        <v>44406</v>
      </c>
      <c r="W2934" s="8" t="s">
        <v>9061</v>
      </c>
      <c r="X2934" s="8">
        <v>5.0999999999999996</v>
      </c>
      <c r="Y2934" s="10">
        <f t="shared" si="205"/>
        <v>2871.2999999999997</v>
      </c>
      <c r="Z2934" s="10">
        <f>IFERROR(INDEX(EFs!B:B,MATCH(P2934,EFs!A:A,0))*Dataset!Y2934/1000,0)</f>
        <v>2.6082685940673001</v>
      </c>
      <c r="AA2934">
        <v>32.889186000000002</v>
      </c>
      <c r="AB2934">
        <v>-117.223945</v>
      </c>
      <c r="AC2934">
        <v>1</v>
      </c>
      <c r="AD2934" t="s">
        <v>18387</v>
      </c>
      <c r="AE2934">
        <v>4224</v>
      </c>
      <c r="AF2934" t="s">
        <v>18573</v>
      </c>
      <c r="AI2934" t="s">
        <v>18389</v>
      </c>
      <c r="AJ2934" t="s">
        <v>18390</v>
      </c>
      <c r="AK2934" t="s">
        <v>18391</v>
      </c>
      <c r="AL2934">
        <v>92121</v>
      </c>
      <c r="AM2934" t="s">
        <v>18392</v>
      </c>
      <c r="AN2934" t="s">
        <v>18407</v>
      </c>
    </row>
    <row r="2935" spans="1:40" ht="43.2" x14ac:dyDescent="0.3">
      <c r="A2935" t="s">
        <v>13829</v>
      </c>
      <c r="B2935" s="2" t="s">
        <v>15</v>
      </c>
      <c r="C2935" s="3">
        <v>42725</v>
      </c>
      <c r="D2935" t="s">
        <v>193</v>
      </c>
      <c r="E2935" t="s">
        <v>13830</v>
      </c>
      <c r="G2935" t="s">
        <v>13831</v>
      </c>
      <c r="H2935" s="2" t="s">
        <v>776</v>
      </c>
      <c r="I2935" s="2" t="s">
        <v>155</v>
      </c>
      <c r="J2935" s="1" t="s">
        <v>13832</v>
      </c>
      <c r="K2935" s="1">
        <f t="shared" si="203"/>
        <v>1</v>
      </c>
      <c r="L2935" s="1">
        <f t="shared" si="203"/>
        <v>0</v>
      </c>
      <c r="M2935" s="1">
        <f t="shared" si="203"/>
        <v>0</v>
      </c>
      <c r="N2935" s="1">
        <f t="shared" si="202"/>
        <v>0</v>
      </c>
      <c r="O2935" s="1">
        <f t="shared" si="204"/>
        <v>1</v>
      </c>
      <c r="P2935" s="1" t="s">
        <v>18346</v>
      </c>
      <c r="Q2935" s="1">
        <v>60</v>
      </c>
      <c r="R2935" s="1">
        <v>96</v>
      </c>
      <c r="S2935" s="9">
        <f t="shared" si="206"/>
        <v>60</v>
      </c>
      <c r="T2935" s="3">
        <v>44386</v>
      </c>
      <c r="U2935" s="8" t="s">
        <v>13833</v>
      </c>
      <c r="V2935" s="3">
        <v>44386</v>
      </c>
      <c r="W2935" s="8" t="s">
        <v>13834</v>
      </c>
      <c r="X2935" s="8">
        <v>10.5</v>
      </c>
      <c r="Y2935" s="10">
        <f t="shared" si="205"/>
        <v>630</v>
      </c>
      <c r="Z2935" s="10">
        <f>IFERROR(INDEX(EFs!B:B,MATCH(P2935,EFs!A:A,0))*Dataset!Y2935/1000,0)</f>
        <v>0.57228754022999995</v>
      </c>
      <c r="AA2935">
        <v>33.070509999999999</v>
      </c>
      <c r="AB2935">
        <v>-117.06755</v>
      </c>
      <c r="AC2935">
        <v>1</v>
      </c>
      <c r="AD2935" t="s">
        <v>18387</v>
      </c>
      <c r="AE2935">
        <v>220</v>
      </c>
      <c r="AF2935" t="s">
        <v>19288</v>
      </c>
      <c r="AI2935" t="s">
        <v>18421</v>
      </c>
      <c r="AJ2935" t="s">
        <v>18390</v>
      </c>
      <c r="AK2935" t="s">
        <v>18391</v>
      </c>
      <c r="AL2935">
        <v>92025</v>
      </c>
      <c r="AM2935" t="s">
        <v>18392</v>
      </c>
      <c r="AN2935" t="s">
        <v>18393</v>
      </c>
    </row>
    <row r="2936" spans="1:40" ht="43.2" x14ac:dyDescent="0.3">
      <c r="A2936" t="s">
        <v>13835</v>
      </c>
      <c r="B2936" s="2" t="s">
        <v>15</v>
      </c>
      <c r="C2936" s="3">
        <v>42725</v>
      </c>
      <c r="D2936" t="s">
        <v>193</v>
      </c>
      <c r="E2936" t="s">
        <v>13836</v>
      </c>
      <c r="F2936" t="s">
        <v>13837</v>
      </c>
      <c r="G2936" t="s">
        <v>13838</v>
      </c>
      <c r="H2936" s="2" t="s">
        <v>781</v>
      </c>
      <c r="I2936" s="2" t="s">
        <v>782</v>
      </c>
      <c r="J2936" s="1" t="s">
        <v>13839</v>
      </c>
      <c r="K2936" s="1">
        <f t="shared" si="203"/>
        <v>1</v>
      </c>
      <c r="L2936" s="1">
        <f t="shared" si="203"/>
        <v>0</v>
      </c>
      <c r="M2936" s="1">
        <f t="shared" si="203"/>
        <v>0</v>
      </c>
      <c r="N2936" s="1">
        <f t="shared" si="202"/>
        <v>0</v>
      </c>
      <c r="O2936" s="1">
        <f t="shared" si="204"/>
        <v>1</v>
      </c>
      <c r="P2936" s="1" t="s">
        <v>18346</v>
      </c>
      <c r="Q2936" s="1" t="s">
        <v>18355</v>
      </c>
      <c r="R2936" s="1">
        <v>2913</v>
      </c>
      <c r="S2936" s="9">
        <f t="shared" si="206"/>
        <v>2172.2240999999999</v>
      </c>
      <c r="T2936" s="3">
        <v>44406</v>
      </c>
      <c r="U2936" s="8" t="s">
        <v>1882</v>
      </c>
      <c r="V2936" s="3">
        <v>44406</v>
      </c>
      <c r="W2936" s="8" t="s">
        <v>12720</v>
      </c>
      <c r="X2936" s="8">
        <v>10</v>
      </c>
      <c r="Y2936" s="10">
        <f t="shared" si="205"/>
        <v>21722.240999999998</v>
      </c>
      <c r="Z2936" s="10">
        <f>IFERROR(INDEX(EFs!B:B,MATCH(P2936,EFs!A:A,0))*Dataset!Y2936/1000,0)</f>
        <v>19.732329952655959</v>
      </c>
      <c r="AA2936">
        <v>32.892055999999997</v>
      </c>
      <c r="AB2936">
        <v>-117.22477600000001</v>
      </c>
      <c r="AC2936">
        <v>1</v>
      </c>
      <c r="AD2936" t="s">
        <v>18387</v>
      </c>
      <c r="AE2936">
        <v>10290</v>
      </c>
      <c r="AF2936" t="s">
        <v>18845</v>
      </c>
      <c r="AI2936" t="s">
        <v>18389</v>
      </c>
      <c r="AJ2936" t="s">
        <v>18390</v>
      </c>
      <c r="AK2936" t="s">
        <v>18391</v>
      </c>
      <c r="AL2936">
        <v>92121</v>
      </c>
      <c r="AM2936" t="s">
        <v>18392</v>
      </c>
      <c r="AN2936" t="s">
        <v>18393</v>
      </c>
    </row>
    <row r="2937" spans="1:40" ht="43.2" x14ac:dyDescent="0.3">
      <c r="A2937" t="s">
        <v>13840</v>
      </c>
      <c r="B2937" s="2" t="s">
        <v>15</v>
      </c>
      <c r="C2937" s="3">
        <v>42738</v>
      </c>
      <c r="D2937" t="s">
        <v>193</v>
      </c>
      <c r="E2937" t="s">
        <v>9152</v>
      </c>
      <c r="G2937" t="s">
        <v>13841</v>
      </c>
      <c r="H2937" s="2" t="s">
        <v>163</v>
      </c>
      <c r="I2937" s="2" t="s">
        <v>164</v>
      </c>
      <c r="J2937" s="1" t="s">
        <v>13842</v>
      </c>
      <c r="K2937" s="1">
        <f t="shared" si="203"/>
        <v>1</v>
      </c>
      <c r="L2937" s="1">
        <f t="shared" si="203"/>
        <v>0</v>
      </c>
      <c r="M2937" s="1">
        <f t="shared" si="203"/>
        <v>0</v>
      </c>
      <c r="N2937" s="1">
        <f t="shared" si="202"/>
        <v>0</v>
      </c>
      <c r="O2937" s="1">
        <f t="shared" si="204"/>
        <v>1</v>
      </c>
      <c r="P2937" s="1" t="s">
        <v>18346</v>
      </c>
      <c r="Q2937" s="1">
        <v>108</v>
      </c>
      <c r="R2937" s="1">
        <v>145</v>
      </c>
      <c r="S2937" s="9">
        <f t="shared" si="206"/>
        <v>108</v>
      </c>
      <c r="T2937" s="8"/>
      <c r="U2937" s="8"/>
      <c r="V2937" s="8"/>
      <c r="W2937" s="8"/>
      <c r="X2937" s="8"/>
      <c r="Y2937" s="10">
        <f t="shared" si="205"/>
        <v>0</v>
      </c>
      <c r="Z2937" s="10">
        <f>IFERROR(INDEX(EFs!B:B,MATCH(P2937,EFs!A:A,0))*Dataset!Y2937/1000,0)</f>
        <v>0</v>
      </c>
      <c r="AA2937">
        <v>33.387723000000001</v>
      </c>
      <c r="AB2937">
        <v>-117.44475799999999</v>
      </c>
      <c r="AC2937">
        <v>0.5</v>
      </c>
      <c r="AD2937" t="s">
        <v>18422</v>
      </c>
      <c r="AI2937" t="s">
        <v>18423</v>
      </c>
      <c r="AJ2937" t="s">
        <v>18390</v>
      </c>
      <c r="AK2937" t="s">
        <v>18391</v>
      </c>
      <c r="AL2937">
        <v>92055</v>
      </c>
      <c r="AM2937" t="s">
        <v>18392</v>
      </c>
      <c r="AN2937" t="s">
        <v>18397</v>
      </c>
    </row>
    <row r="2938" spans="1:40" ht="57.6" x14ac:dyDescent="0.3">
      <c r="A2938" t="s">
        <v>13843</v>
      </c>
      <c r="B2938" s="2" t="s">
        <v>15</v>
      </c>
      <c r="C2938" s="3">
        <v>42738</v>
      </c>
      <c r="D2938" t="s">
        <v>193</v>
      </c>
      <c r="E2938" t="s">
        <v>4034</v>
      </c>
      <c r="F2938" t="s">
        <v>4035</v>
      </c>
      <c r="G2938" t="s">
        <v>13844</v>
      </c>
      <c r="H2938" s="2" t="s">
        <v>154</v>
      </c>
      <c r="I2938" s="2" t="s">
        <v>155</v>
      </c>
      <c r="J2938" s="1" t="s">
        <v>13845</v>
      </c>
      <c r="K2938" s="1">
        <f t="shared" si="203"/>
        <v>1</v>
      </c>
      <c r="L2938" s="1">
        <f t="shared" si="203"/>
        <v>0</v>
      </c>
      <c r="M2938" s="1">
        <f t="shared" si="203"/>
        <v>0</v>
      </c>
      <c r="N2938" s="1">
        <f t="shared" si="202"/>
        <v>0</v>
      </c>
      <c r="O2938" s="1">
        <f t="shared" si="204"/>
        <v>1</v>
      </c>
      <c r="P2938" s="1" t="s">
        <v>18346</v>
      </c>
      <c r="Q2938" s="1">
        <v>645</v>
      </c>
      <c r="R2938" s="1">
        <v>864</v>
      </c>
      <c r="S2938" s="9">
        <f t="shared" si="206"/>
        <v>645</v>
      </c>
      <c r="T2938" s="3">
        <v>44586</v>
      </c>
      <c r="U2938" s="8" t="s">
        <v>13846</v>
      </c>
      <c r="V2938" s="3">
        <v>44586</v>
      </c>
      <c r="W2938" s="8" t="s">
        <v>13846</v>
      </c>
      <c r="X2938" s="8">
        <v>0</v>
      </c>
      <c r="Y2938" s="10">
        <f t="shared" si="205"/>
        <v>0</v>
      </c>
      <c r="Z2938" s="10">
        <f>IFERROR(INDEX(EFs!B:B,MATCH(P2938,EFs!A:A,0))*Dataset!Y2938/1000,0)</f>
        <v>0</v>
      </c>
      <c r="AA2938">
        <v>33.099314</v>
      </c>
      <c r="AB2938">
        <v>-117.130357</v>
      </c>
      <c r="AC2938">
        <v>1</v>
      </c>
      <c r="AD2938" t="s">
        <v>18394</v>
      </c>
      <c r="AE2938">
        <v>2540</v>
      </c>
      <c r="AF2938" t="s">
        <v>18786</v>
      </c>
      <c r="AI2938" t="s">
        <v>18421</v>
      </c>
      <c r="AJ2938" t="s">
        <v>18390</v>
      </c>
      <c r="AK2938" t="s">
        <v>18391</v>
      </c>
      <c r="AL2938">
        <v>92029</v>
      </c>
      <c r="AM2938" t="s">
        <v>18392</v>
      </c>
      <c r="AN2938" t="s">
        <v>18397</v>
      </c>
    </row>
    <row r="2939" spans="1:40" ht="57.6" x14ac:dyDescent="0.3">
      <c r="A2939" t="s">
        <v>13847</v>
      </c>
      <c r="B2939" s="2" t="s">
        <v>15</v>
      </c>
      <c r="C2939" s="3">
        <v>42738</v>
      </c>
      <c r="D2939" t="s">
        <v>193</v>
      </c>
      <c r="E2939" t="s">
        <v>13848</v>
      </c>
      <c r="F2939" t="s">
        <v>5644</v>
      </c>
      <c r="G2939" t="s">
        <v>13849</v>
      </c>
      <c r="H2939" s="2" t="s">
        <v>610</v>
      </c>
      <c r="I2939" s="2" t="s">
        <v>30</v>
      </c>
      <c r="J2939" s="1" t="s">
        <v>13850</v>
      </c>
      <c r="K2939" s="1">
        <f t="shared" si="203"/>
        <v>1</v>
      </c>
      <c r="L2939" s="1">
        <f t="shared" si="203"/>
        <v>0</v>
      </c>
      <c r="M2939" s="1">
        <f t="shared" si="203"/>
        <v>0</v>
      </c>
      <c r="N2939" s="1">
        <f t="shared" si="202"/>
        <v>0</v>
      </c>
      <c r="O2939" s="1">
        <f t="shared" si="204"/>
        <v>1</v>
      </c>
      <c r="P2939" s="1" t="s">
        <v>18346</v>
      </c>
      <c r="Q2939" s="1">
        <v>300</v>
      </c>
      <c r="R2939" s="1">
        <v>463</v>
      </c>
      <c r="S2939" s="9">
        <f t="shared" si="206"/>
        <v>300</v>
      </c>
      <c r="T2939" s="3">
        <v>44610</v>
      </c>
      <c r="U2939" s="8" t="s">
        <v>10571</v>
      </c>
      <c r="V2939" s="3">
        <v>44610</v>
      </c>
      <c r="W2939" s="8" t="s">
        <v>10803</v>
      </c>
      <c r="X2939" s="8">
        <v>0.5</v>
      </c>
      <c r="Y2939" s="10">
        <f t="shared" si="205"/>
        <v>150</v>
      </c>
      <c r="Z2939" s="10">
        <f>IFERROR(INDEX(EFs!B:B,MATCH(P2939,EFs!A:A,0))*Dataset!Y2939/1000,0)</f>
        <v>0.13625893815000001</v>
      </c>
      <c r="AA2939">
        <v>33.021793000000002</v>
      </c>
      <c r="AB2939">
        <v>-117.080541</v>
      </c>
      <c r="AC2939">
        <v>1</v>
      </c>
      <c r="AD2939" t="s">
        <v>18387</v>
      </c>
      <c r="AE2939">
        <v>16899</v>
      </c>
      <c r="AF2939" t="s">
        <v>18842</v>
      </c>
      <c r="AI2939" t="s">
        <v>18389</v>
      </c>
      <c r="AJ2939" t="s">
        <v>18390</v>
      </c>
      <c r="AK2939" t="s">
        <v>18391</v>
      </c>
      <c r="AL2939">
        <v>92127</v>
      </c>
      <c r="AM2939" t="s">
        <v>18392</v>
      </c>
      <c r="AN2939" t="s">
        <v>2733</v>
      </c>
    </row>
    <row r="2940" spans="1:40" ht="57.6" x14ac:dyDescent="0.3">
      <c r="A2940" t="s">
        <v>13851</v>
      </c>
      <c r="B2940" s="2" t="s">
        <v>15</v>
      </c>
      <c r="C2940" s="3">
        <v>42739</v>
      </c>
      <c r="D2940" t="s">
        <v>193</v>
      </c>
      <c r="E2940" t="s">
        <v>1186</v>
      </c>
      <c r="F2940" t="s">
        <v>1187</v>
      </c>
      <c r="G2940" t="s">
        <v>13852</v>
      </c>
      <c r="H2940" s="2" t="s">
        <v>163</v>
      </c>
      <c r="I2940" s="2" t="s">
        <v>164</v>
      </c>
      <c r="J2940" s="1" t="s">
        <v>13853</v>
      </c>
      <c r="K2940" s="1">
        <f t="shared" si="203"/>
        <v>1</v>
      </c>
      <c r="L2940" s="1">
        <f t="shared" si="203"/>
        <v>0</v>
      </c>
      <c r="M2940" s="1">
        <f t="shared" si="203"/>
        <v>0</v>
      </c>
      <c r="N2940" s="1">
        <f t="shared" si="202"/>
        <v>0</v>
      </c>
      <c r="O2940" s="1">
        <f t="shared" si="204"/>
        <v>1</v>
      </c>
      <c r="P2940" s="1" t="s">
        <v>18346</v>
      </c>
      <c r="Q2940" s="1">
        <v>100</v>
      </c>
      <c r="R2940" s="1">
        <v>158</v>
      </c>
      <c r="S2940" s="9">
        <f t="shared" si="206"/>
        <v>100</v>
      </c>
      <c r="T2940" s="3">
        <v>44369</v>
      </c>
      <c r="U2940" s="8" t="s">
        <v>13854</v>
      </c>
      <c r="V2940" s="3">
        <v>44369</v>
      </c>
      <c r="W2940" s="8" t="s">
        <v>13855</v>
      </c>
      <c r="X2940" s="8">
        <v>0.4</v>
      </c>
      <c r="Y2940" s="10">
        <f t="shared" si="205"/>
        <v>40</v>
      </c>
      <c r="Z2940" s="10">
        <f>IFERROR(INDEX(EFs!B:B,MATCH(P2940,EFs!A:A,0))*Dataset!Y2940/1000,0)</f>
        <v>3.6335716840000004E-2</v>
      </c>
      <c r="AA2940">
        <v>33.387723000000001</v>
      </c>
      <c r="AB2940">
        <v>-117.44475799999999</v>
      </c>
      <c r="AC2940">
        <v>0.5</v>
      </c>
      <c r="AD2940" t="s">
        <v>18422</v>
      </c>
      <c r="AI2940" t="s">
        <v>18423</v>
      </c>
      <c r="AJ2940" t="s">
        <v>18390</v>
      </c>
      <c r="AK2940" t="s">
        <v>18391</v>
      </c>
      <c r="AL2940">
        <v>92055</v>
      </c>
      <c r="AM2940" t="s">
        <v>18392</v>
      </c>
      <c r="AN2940" t="s">
        <v>18397</v>
      </c>
    </row>
    <row r="2941" spans="1:40" ht="43.2" x14ac:dyDescent="0.3">
      <c r="A2941" t="s">
        <v>13856</v>
      </c>
      <c r="B2941" s="2" t="s">
        <v>15</v>
      </c>
      <c r="C2941" s="3">
        <v>42745</v>
      </c>
      <c r="D2941" t="s">
        <v>193</v>
      </c>
      <c r="E2941" t="s">
        <v>13857</v>
      </c>
      <c r="F2941" t="s">
        <v>1401</v>
      </c>
      <c r="G2941" t="s">
        <v>190</v>
      </c>
      <c r="H2941" s="2" t="s">
        <v>163</v>
      </c>
      <c r="I2941" s="2" t="s">
        <v>164</v>
      </c>
      <c r="J2941" s="1" t="s">
        <v>13858</v>
      </c>
      <c r="K2941" s="1">
        <f t="shared" si="203"/>
        <v>1</v>
      </c>
      <c r="L2941" s="1">
        <f t="shared" si="203"/>
        <v>0</v>
      </c>
      <c r="M2941" s="1">
        <f t="shared" si="203"/>
        <v>0</v>
      </c>
      <c r="N2941" s="1">
        <f t="shared" si="202"/>
        <v>0</v>
      </c>
      <c r="O2941" s="1">
        <f t="shared" si="204"/>
        <v>1</v>
      </c>
      <c r="P2941" s="1" t="s">
        <v>18346</v>
      </c>
      <c r="Q2941" s="1">
        <v>60</v>
      </c>
      <c r="R2941" s="1">
        <v>96</v>
      </c>
      <c r="S2941" s="9">
        <f t="shared" si="206"/>
        <v>60</v>
      </c>
      <c r="T2941" s="3">
        <v>44369</v>
      </c>
      <c r="U2941" s="8" t="s">
        <v>1325</v>
      </c>
      <c r="V2941" s="3">
        <v>44369</v>
      </c>
      <c r="W2941" s="8" t="s">
        <v>12908</v>
      </c>
      <c r="X2941" s="8">
        <v>1.9</v>
      </c>
      <c r="Y2941" s="10">
        <f t="shared" si="205"/>
        <v>114</v>
      </c>
      <c r="Z2941" s="10">
        <f>IFERROR(INDEX(EFs!B:B,MATCH(P2941,EFs!A:A,0))*Dataset!Y2941/1000,0)</f>
        <v>0.103556792994</v>
      </c>
      <c r="AA2941">
        <v>33.387723000000001</v>
      </c>
      <c r="AB2941">
        <v>-117.44475799999999</v>
      </c>
      <c r="AC2941">
        <v>1</v>
      </c>
      <c r="AD2941" t="s">
        <v>18422</v>
      </c>
      <c r="AI2941" t="s">
        <v>18423</v>
      </c>
      <c r="AJ2941" t="s">
        <v>18390</v>
      </c>
      <c r="AK2941" t="s">
        <v>18391</v>
      </c>
      <c r="AL2941">
        <v>92055</v>
      </c>
      <c r="AM2941" t="s">
        <v>18392</v>
      </c>
      <c r="AN2941" t="s">
        <v>18397</v>
      </c>
    </row>
    <row r="2942" spans="1:40" ht="43.2" x14ac:dyDescent="0.3">
      <c r="A2942" t="s">
        <v>13859</v>
      </c>
      <c r="B2942" s="2" t="s">
        <v>15</v>
      </c>
      <c r="C2942" s="3">
        <v>42747</v>
      </c>
      <c r="D2942" t="s">
        <v>193</v>
      </c>
      <c r="E2942" t="s">
        <v>13860</v>
      </c>
      <c r="F2942" t="s">
        <v>13861</v>
      </c>
      <c r="G2942" t="s">
        <v>13862</v>
      </c>
      <c r="H2942" s="2" t="s">
        <v>669</v>
      </c>
      <c r="I2942" s="2" t="s">
        <v>236</v>
      </c>
      <c r="J2942" s="1" t="s">
        <v>13863</v>
      </c>
      <c r="K2942" s="1">
        <f t="shared" si="203"/>
        <v>1</v>
      </c>
      <c r="L2942" s="1">
        <f t="shared" si="203"/>
        <v>0</v>
      </c>
      <c r="M2942" s="1">
        <f t="shared" si="203"/>
        <v>0</v>
      </c>
      <c r="N2942" s="1">
        <f t="shared" si="202"/>
        <v>0</v>
      </c>
      <c r="O2942" s="1">
        <f t="shared" si="204"/>
        <v>1</v>
      </c>
      <c r="P2942" s="1" t="s">
        <v>18346</v>
      </c>
      <c r="Q2942" s="1">
        <v>100</v>
      </c>
      <c r="R2942" s="1">
        <v>198</v>
      </c>
      <c r="S2942" s="9">
        <f t="shared" si="206"/>
        <v>100</v>
      </c>
      <c r="T2942" s="3">
        <v>44330</v>
      </c>
      <c r="U2942" s="8" t="s">
        <v>4428</v>
      </c>
      <c r="V2942" s="3">
        <v>44798</v>
      </c>
      <c r="W2942" s="8" t="s">
        <v>13864</v>
      </c>
      <c r="X2942" s="8">
        <v>10</v>
      </c>
      <c r="Y2942" s="10">
        <f t="shared" si="205"/>
        <v>1000</v>
      </c>
      <c r="Z2942" s="10">
        <f>IFERROR(INDEX(EFs!B:B,MATCH(P2942,EFs!A:A,0))*Dataset!Y2942/1000,0)</f>
        <v>0.90839292100000002</v>
      </c>
      <c r="AA2942">
        <v>32.733258999999997</v>
      </c>
      <c r="AB2942">
        <v>-117.160066</v>
      </c>
      <c r="AC2942">
        <v>1</v>
      </c>
      <c r="AD2942" t="s">
        <v>18387</v>
      </c>
      <c r="AE2942">
        <v>2665</v>
      </c>
      <c r="AF2942" t="s">
        <v>18544</v>
      </c>
      <c r="AI2942" t="s">
        <v>18389</v>
      </c>
      <c r="AJ2942" t="s">
        <v>18390</v>
      </c>
      <c r="AK2942" t="s">
        <v>18391</v>
      </c>
      <c r="AL2942">
        <v>92103</v>
      </c>
      <c r="AM2942" t="s">
        <v>18392</v>
      </c>
      <c r="AN2942" t="s">
        <v>18393</v>
      </c>
    </row>
    <row r="2943" spans="1:40" ht="43.2" x14ac:dyDescent="0.3">
      <c r="A2943" t="s">
        <v>13865</v>
      </c>
      <c r="B2943" s="2" t="s">
        <v>15</v>
      </c>
      <c r="C2943" s="3">
        <v>42747</v>
      </c>
      <c r="D2943" t="s">
        <v>193</v>
      </c>
      <c r="E2943" t="s">
        <v>13866</v>
      </c>
      <c r="F2943" t="s">
        <v>13867</v>
      </c>
      <c r="G2943" t="s">
        <v>13868</v>
      </c>
      <c r="H2943" s="2" t="s">
        <v>781</v>
      </c>
      <c r="I2943" s="2" t="s">
        <v>782</v>
      </c>
      <c r="J2943" s="1" t="s">
        <v>13869</v>
      </c>
      <c r="K2943" s="1">
        <f t="shared" si="203"/>
        <v>1</v>
      </c>
      <c r="L2943" s="1">
        <f t="shared" si="203"/>
        <v>0</v>
      </c>
      <c r="M2943" s="1">
        <f t="shared" si="203"/>
        <v>0</v>
      </c>
      <c r="N2943" s="1">
        <f t="shared" si="202"/>
        <v>0</v>
      </c>
      <c r="O2943" s="1">
        <f t="shared" si="204"/>
        <v>1</v>
      </c>
      <c r="P2943" s="1" t="s">
        <v>18346</v>
      </c>
      <c r="Q2943" s="1">
        <v>80</v>
      </c>
      <c r="R2943" s="1">
        <v>130</v>
      </c>
      <c r="S2943" s="9">
        <f t="shared" si="206"/>
        <v>80</v>
      </c>
      <c r="T2943" s="3">
        <v>44455</v>
      </c>
      <c r="U2943" s="8" t="s">
        <v>439</v>
      </c>
      <c r="V2943" s="3">
        <v>44455</v>
      </c>
      <c r="W2943" s="8" t="s">
        <v>439</v>
      </c>
      <c r="X2943" s="8">
        <v>0</v>
      </c>
      <c r="Y2943" s="10">
        <f t="shared" si="205"/>
        <v>0</v>
      </c>
      <c r="Z2943" s="10">
        <f>IFERROR(INDEX(EFs!B:B,MATCH(P2943,EFs!A:A,0))*Dataset!Y2943/1000,0)</f>
        <v>0</v>
      </c>
      <c r="AA2943">
        <v>32.896614</v>
      </c>
      <c r="AB2943">
        <v>-117.220219</v>
      </c>
      <c r="AC2943">
        <v>1</v>
      </c>
      <c r="AD2943" t="s">
        <v>18387</v>
      </c>
      <c r="AE2943">
        <v>10575</v>
      </c>
      <c r="AF2943" t="s">
        <v>18650</v>
      </c>
      <c r="AI2943" t="s">
        <v>18389</v>
      </c>
      <c r="AJ2943" t="s">
        <v>18390</v>
      </c>
      <c r="AK2943" t="s">
        <v>18391</v>
      </c>
      <c r="AL2943">
        <v>92121</v>
      </c>
      <c r="AM2943" t="s">
        <v>18392</v>
      </c>
      <c r="AN2943" t="s">
        <v>18393</v>
      </c>
    </row>
    <row r="2944" spans="1:40" ht="28.8" x14ac:dyDescent="0.3">
      <c r="A2944" t="s">
        <v>13870</v>
      </c>
      <c r="B2944" s="2" t="s">
        <v>15</v>
      </c>
      <c r="C2944" s="3">
        <v>42748</v>
      </c>
      <c r="D2944" t="s">
        <v>193</v>
      </c>
      <c r="E2944" t="s">
        <v>13871</v>
      </c>
      <c r="F2944" t="s">
        <v>13872</v>
      </c>
      <c r="G2944" t="s">
        <v>13873</v>
      </c>
      <c r="H2944" s="2" t="s">
        <v>1436</v>
      </c>
      <c r="I2944" s="2" t="s">
        <v>98</v>
      </c>
      <c r="J2944" s="1" t="s">
        <v>13874</v>
      </c>
      <c r="K2944" s="1">
        <f t="shared" si="203"/>
        <v>1</v>
      </c>
      <c r="L2944" s="1">
        <f t="shared" si="203"/>
        <v>0</v>
      </c>
      <c r="M2944" s="1">
        <f t="shared" si="203"/>
        <v>0</v>
      </c>
      <c r="N2944" s="1">
        <f t="shared" si="202"/>
        <v>0</v>
      </c>
      <c r="O2944" s="1">
        <f t="shared" si="204"/>
        <v>1</v>
      </c>
      <c r="P2944" s="1" t="s">
        <v>18346</v>
      </c>
      <c r="Q2944" s="1">
        <v>150</v>
      </c>
      <c r="R2944" s="1">
        <v>324</v>
      </c>
      <c r="S2944" s="9">
        <f t="shared" si="206"/>
        <v>150</v>
      </c>
      <c r="T2944" s="3">
        <v>44398</v>
      </c>
      <c r="U2944" s="8" t="s">
        <v>518</v>
      </c>
      <c r="V2944" s="3">
        <v>44562</v>
      </c>
      <c r="W2944" s="8" t="s">
        <v>13875</v>
      </c>
      <c r="X2944" s="8">
        <v>13.3</v>
      </c>
      <c r="Y2944" s="10">
        <f t="shared" si="205"/>
        <v>1995</v>
      </c>
      <c r="Z2944" s="10">
        <f>IFERROR(INDEX(EFs!B:B,MATCH(P2944,EFs!A:A,0))*Dataset!Y2944/1000,0)</f>
        <v>1.812243877395</v>
      </c>
      <c r="AA2944">
        <v>33.135644999999997</v>
      </c>
      <c r="AB2944">
        <v>-117.27932699999999</v>
      </c>
      <c r="AC2944">
        <v>1</v>
      </c>
      <c r="AD2944" t="s">
        <v>18387</v>
      </c>
      <c r="AE2944">
        <v>2210</v>
      </c>
      <c r="AF2944" t="s">
        <v>18545</v>
      </c>
      <c r="AG2944" t="s">
        <v>18510</v>
      </c>
      <c r="AH2944">
        <v>120</v>
      </c>
      <c r="AI2944" t="s">
        <v>18509</v>
      </c>
      <c r="AJ2944" t="s">
        <v>18390</v>
      </c>
      <c r="AK2944" t="s">
        <v>18391</v>
      </c>
      <c r="AL2944">
        <v>92008</v>
      </c>
      <c r="AM2944" t="s">
        <v>18392</v>
      </c>
      <c r="AN2944" t="s">
        <v>18393</v>
      </c>
    </row>
    <row r="2945" spans="1:40" ht="28.8" x14ac:dyDescent="0.3">
      <c r="A2945" t="s">
        <v>13876</v>
      </c>
      <c r="B2945" s="2" t="s">
        <v>15</v>
      </c>
      <c r="C2945" s="3">
        <v>42759</v>
      </c>
      <c r="D2945" t="s">
        <v>25</v>
      </c>
      <c r="E2945" t="s">
        <v>13877</v>
      </c>
      <c r="G2945" t="s">
        <v>13878</v>
      </c>
      <c r="H2945" s="2" t="s">
        <v>776</v>
      </c>
      <c r="I2945" s="2" t="s">
        <v>155</v>
      </c>
      <c r="J2945" s="1" t="s">
        <v>13879</v>
      </c>
      <c r="K2945" s="1">
        <f t="shared" si="203"/>
        <v>1</v>
      </c>
      <c r="L2945" s="1">
        <f t="shared" si="203"/>
        <v>0</v>
      </c>
      <c r="M2945" s="1">
        <f t="shared" si="203"/>
        <v>0</v>
      </c>
      <c r="N2945" s="1">
        <f t="shared" si="202"/>
        <v>0</v>
      </c>
      <c r="O2945" s="1">
        <f t="shared" si="204"/>
        <v>1</v>
      </c>
      <c r="P2945" s="1" t="s">
        <v>18346</v>
      </c>
      <c r="Q2945" s="1" t="s">
        <v>18355</v>
      </c>
      <c r="R2945" s="1">
        <v>86</v>
      </c>
      <c r="S2945" s="9">
        <f t="shared" si="206"/>
        <v>64.130200000000002</v>
      </c>
      <c r="T2945" s="3">
        <v>44392</v>
      </c>
      <c r="U2945" s="8" t="s">
        <v>13880</v>
      </c>
      <c r="V2945" s="3">
        <v>44392</v>
      </c>
      <c r="W2945" s="8" t="s">
        <v>3209</v>
      </c>
      <c r="X2945" s="8">
        <v>6.4</v>
      </c>
      <c r="Y2945" s="10">
        <f t="shared" si="205"/>
        <v>410.43328000000002</v>
      </c>
      <c r="Z2945" s="10">
        <f>IFERROR(INDEX(EFs!B:B,MATCH(P2945,EFs!A:A,0))*Dataset!Y2945/1000,0)</f>
        <v>0.37283468609481091</v>
      </c>
      <c r="AA2945">
        <v>33.086253999999997</v>
      </c>
      <c r="AB2945">
        <v>-117.07107499999999</v>
      </c>
      <c r="AC2945">
        <v>1</v>
      </c>
      <c r="AD2945" t="s">
        <v>18394</v>
      </c>
      <c r="AE2945">
        <v>2698</v>
      </c>
      <c r="AF2945" t="s">
        <v>18826</v>
      </c>
      <c r="AI2945" t="s">
        <v>18421</v>
      </c>
      <c r="AJ2945" t="s">
        <v>18390</v>
      </c>
      <c r="AK2945" t="s">
        <v>18391</v>
      </c>
      <c r="AL2945">
        <v>92025</v>
      </c>
      <c r="AM2945" t="s">
        <v>18392</v>
      </c>
      <c r="AN2945" t="s">
        <v>18397</v>
      </c>
    </row>
    <row r="2946" spans="1:40" ht="43.2" x14ac:dyDescent="0.3">
      <c r="A2946" t="s">
        <v>13881</v>
      </c>
      <c r="B2946" s="2" t="s">
        <v>15</v>
      </c>
      <c r="C2946" s="3">
        <v>42776</v>
      </c>
      <c r="D2946" t="s">
        <v>193</v>
      </c>
      <c r="E2946" t="s">
        <v>13882</v>
      </c>
      <c r="F2946" t="s">
        <v>27</v>
      </c>
      <c r="G2946" t="s">
        <v>13883</v>
      </c>
      <c r="H2946" s="2" t="s">
        <v>627</v>
      </c>
      <c r="I2946" s="2" t="s">
        <v>306</v>
      </c>
      <c r="J2946" s="1" t="s">
        <v>13884</v>
      </c>
      <c r="K2946" s="1">
        <f t="shared" si="203"/>
        <v>1</v>
      </c>
      <c r="L2946" s="1">
        <f t="shared" si="203"/>
        <v>0</v>
      </c>
      <c r="M2946" s="1">
        <f t="shared" si="203"/>
        <v>0</v>
      </c>
      <c r="N2946" s="1">
        <f t="shared" si="203"/>
        <v>0</v>
      </c>
      <c r="O2946" s="1">
        <f t="shared" si="204"/>
        <v>1</v>
      </c>
      <c r="P2946" s="1" t="s">
        <v>18346</v>
      </c>
      <c r="Q2946" s="1">
        <v>83</v>
      </c>
      <c r="R2946" s="1">
        <v>133</v>
      </c>
      <c r="S2946" s="9">
        <f t="shared" si="206"/>
        <v>83</v>
      </c>
      <c r="T2946" s="3">
        <v>44754</v>
      </c>
      <c r="U2946" s="8" t="s">
        <v>13885</v>
      </c>
      <c r="V2946" s="3">
        <v>44754</v>
      </c>
      <c r="W2946" s="8" t="s">
        <v>13886</v>
      </c>
      <c r="X2946" s="8">
        <v>4</v>
      </c>
      <c r="Y2946" s="10">
        <f t="shared" si="205"/>
        <v>332</v>
      </c>
      <c r="Z2946" s="10">
        <f>IFERROR(INDEX(EFs!B:B,MATCH(P2946,EFs!A:A,0))*Dataset!Y2946/1000,0)</f>
        <v>0.301586449772</v>
      </c>
      <c r="AA2946">
        <v>32.800142999999998</v>
      </c>
      <c r="AB2946">
        <v>-116.962001</v>
      </c>
      <c r="AC2946">
        <v>1</v>
      </c>
      <c r="AD2946" t="s">
        <v>18387</v>
      </c>
      <c r="AE2946">
        <v>463</v>
      </c>
      <c r="AF2946" t="s">
        <v>19526</v>
      </c>
      <c r="AI2946" t="s">
        <v>18449</v>
      </c>
      <c r="AJ2946" t="s">
        <v>18390</v>
      </c>
      <c r="AK2946" t="s">
        <v>18391</v>
      </c>
      <c r="AL2946">
        <v>92020</v>
      </c>
      <c r="AM2946" t="s">
        <v>18392</v>
      </c>
      <c r="AN2946" t="s">
        <v>18393</v>
      </c>
    </row>
    <row r="2947" spans="1:40" ht="43.2" x14ac:dyDescent="0.3">
      <c r="A2947" t="s">
        <v>13887</v>
      </c>
      <c r="B2947" s="2" t="s">
        <v>15</v>
      </c>
      <c r="C2947" s="3">
        <v>42776</v>
      </c>
      <c r="D2947" t="s">
        <v>193</v>
      </c>
      <c r="E2947" t="s">
        <v>13888</v>
      </c>
      <c r="F2947" t="s">
        <v>13889</v>
      </c>
      <c r="G2947" t="s">
        <v>13890</v>
      </c>
      <c r="H2947" s="2" t="s">
        <v>97</v>
      </c>
      <c r="I2947" s="2" t="s">
        <v>98</v>
      </c>
      <c r="J2947" s="1" t="s">
        <v>13891</v>
      </c>
      <c r="K2947" s="1">
        <f t="shared" ref="K2947:N3010" si="207">IFERROR(IF(SEARCH(K$1,$J2947)&gt;0,1),0)</f>
        <v>1</v>
      </c>
      <c r="L2947" s="1">
        <f t="shared" si="207"/>
        <v>0</v>
      </c>
      <c r="M2947" s="1">
        <f t="shared" si="207"/>
        <v>0</v>
      </c>
      <c r="N2947" s="1">
        <f t="shared" si="207"/>
        <v>0</v>
      </c>
      <c r="O2947" s="1">
        <f t="shared" ref="O2947:O3010" si="208">SUM(K2947:N2947)</f>
        <v>1</v>
      </c>
      <c r="P2947" s="1" t="s">
        <v>18346</v>
      </c>
      <c r="Q2947" s="1">
        <v>100</v>
      </c>
      <c r="R2947" s="1">
        <v>158</v>
      </c>
      <c r="S2947" s="9">
        <f t="shared" si="206"/>
        <v>100</v>
      </c>
      <c r="T2947" s="3">
        <v>44335</v>
      </c>
      <c r="U2947" s="8" t="s">
        <v>1921</v>
      </c>
      <c r="V2947" s="3">
        <v>44756</v>
      </c>
      <c r="W2947" s="8" t="s">
        <v>13892</v>
      </c>
      <c r="X2947" s="8">
        <v>17.100000000000001</v>
      </c>
      <c r="Y2947" s="10">
        <f t="shared" ref="Y2947:Y3010" si="209">X2947*S2947</f>
        <v>1710.0000000000002</v>
      </c>
      <c r="Z2947" s="10">
        <f>IFERROR(INDEX(EFs!B:B,MATCH(P2947,EFs!A:A,0))*Dataset!Y2947/1000,0)</f>
        <v>1.5533518949100003</v>
      </c>
      <c r="AA2947">
        <v>33.210017999999998</v>
      </c>
      <c r="AB2947">
        <v>-117.292828</v>
      </c>
      <c r="AC2947">
        <v>1</v>
      </c>
      <c r="AD2947" t="s">
        <v>18387</v>
      </c>
      <c r="AE2947">
        <v>4120</v>
      </c>
      <c r="AF2947" t="s">
        <v>18980</v>
      </c>
      <c r="AI2947" t="s">
        <v>18410</v>
      </c>
      <c r="AJ2947" t="s">
        <v>18390</v>
      </c>
      <c r="AK2947" t="s">
        <v>18391</v>
      </c>
      <c r="AL2947">
        <v>92056</v>
      </c>
      <c r="AM2947" t="s">
        <v>18392</v>
      </c>
      <c r="AN2947" t="s">
        <v>18393</v>
      </c>
    </row>
    <row r="2948" spans="1:40" ht="43.2" x14ac:dyDescent="0.3">
      <c r="A2948" t="s">
        <v>13893</v>
      </c>
      <c r="B2948" s="2" t="s">
        <v>15</v>
      </c>
      <c r="C2948" s="3">
        <v>42776</v>
      </c>
      <c r="D2948" t="s">
        <v>193</v>
      </c>
      <c r="E2948" t="s">
        <v>9020</v>
      </c>
      <c r="F2948" t="s">
        <v>13894</v>
      </c>
      <c r="G2948" t="s">
        <v>13895</v>
      </c>
      <c r="H2948" s="2" t="s">
        <v>38</v>
      </c>
      <c r="I2948" s="2" t="s">
        <v>30</v>
      </c>
      <c r="J2948" s="1" t="s">
        <v>13896</v>
      </c>
      <c r="K2948" s="1">
        <f t="shared" si="207"/>
        <v>1</v>
      </c>
      <c r="L2948" s="1">
        <f t="shared" si="207"/>
        <v>0</v>
      </c>
      <c r="M2948" s="1">
        <f t="shared" si="207"/>
        <v>0</v>
      </c>
      <c r="N2948" s="1">
        <f t="shared" si="207"/>
        <v>0</v>
      </c>
      <c r="O2948" s="1">
        <f t="shared" si="208"/>
        <v>1</v>
      </c>
      <c r="P2948" s="1" t="s">
        <v>18346</v>
      </c>
      <c r="Q2948" s="1">
        <v>50</v>
      </c>
      <c r="R2948" s="1">
        <v>80</v>
      </c>
      <c r="S2948" s="9">
        <f t="shared" ref="S2948:S3011" si="210">IFERROR(IF(Q2948&lt;&gt;"",Q2948,R2948*0.7457),"Unknown")</f>
        <v>50</v>
      </c>
      <c r="T2948" s="3">
        <v>44393</v>
      </c>
      <c r="U2948" s="8" t="s">
        <v>13897</v>
      </c>
      <c r="V2948" s="3">
        <v>44740</v>
      </c>
      <c r="W2948" s="8" t="s">
        <v>2026</v>
      </c>
      <c r="X2948" s="8">
        <v>15.3</v>
      </c>
      <c r="Y2948" s="10">
        <f t="shared" si="209"/>
        <v>765</v>
      </c>
      <c r="Z2948" s="10">
        <f>IFERROR(INDEX(EFs!B:B,MATCH(P2948,EFs!A:A,0))*Dataset!Y2948/1000,0)</f>
        <v>0.69492058456500005</v>
      </c>
      <c r="AA2948">
        <v>32.904800999999999</v>
      </c>
      <c r="AB2948">
        <v>-117.112679</v>
      </c>
      <c r="AC2948">
        <v>1</v>
      </c>
      <c r="AD2948" t="s">
        <v>18387</v>
      </c>
      <c r="AE2948">
        <v>9980</v>
      </c>
      <c r="AF2948" t="s">
        <v>18722</v>
      </c>
      <c r="AI2948" t="s">
        <v>18389</v>
      </c>
      <c r="AJ2948" t="s">
        <v>18390</v>
      </c>
      <c r="AK2948" t="s">
        <v>18391</v>
      </c>
      <c r="AL2948">
        <v>92131</v>
      </c>
      <c r="AM2948" t="s">
        <v>18392</v>
      </c>
      <c r="AN2948" t="s">
        <v>18393</v>
      </c>
    </row>
    <row r="2949" spans="1:40" ht="43.2" x14ac:dyDescent="0.3">
      <c r="A2949" t="s">
        <v>13898</v>
      </c>
      <c r="B2949" s="2" t="s">
        <v>15</v>
      </c>
      <c r="C2949" s="3">
        <v>42776</v>
      </c>
      <c r="D2949" t="s">
        <v>193</v>
      </c>
      <c r="E2949" t="s">
        <v>7356</v>
      </c>
      <c r="G2949" t="s">
        <v>7361</v>
      </c>
      <c r="H2949" s="2" t="s">
        <v>754</v>
      </c>
      <c r="I2949" s="2" t="s">
        <v>139</v>
      </c>
      <c r="J2949" s="1" t="s">
        <v>13899</v>
      </c>
      <c r="K2949" s="1">
        <f t="shared" si="207"/>
        <v>0</v>
      </c>
      <c r="L2949" s="1">
        <f t="shared" si="207"/>
        <v>0</v>
      </c>
      <c r="M2949" s="1">
        <f t="shared" si="207"/>
        <v>0</v>
      </c>
      <c r="N2949" s="1">
        <f t="shared" si="207"/>
        <v>0</v>
      </c>
      <c r="O2949" s="1">
        <f t="shared" si="208"/>
        <v>0</v>
      </c>
      <c r="P2949" s="1" t="s">
        <v>18352</v>
      </c>
      <c r="Q2949" s="1" t="s">
        <v>18355</v>
      </c>
      <c r="R2949" s="1">
        <v>170</v>
      </c>
      <c r="S2949" s="9">
        <f t="shared" si="210"/>
        <v>126.76900000000001</v>
      </c>
      <c r="T2949" s="3">
        <v>44504</v>
      </c>
      <c r="U2949" s="8" t="s">
        <v>13900</v>
      </c>
      <c r="V2949" s="3">
        <v>44504</v>
      </c>
      <c r="W2949" s="8" t="s">
        <v>8923</v>
      </c>
      <c r="X2949" s="8">
        <v>20.6</v>
      </c>
      <c r="Y2949" s="10">
        <f t="shared" si="209"/>
        <v>2611.4414000000002</v>
      </c>
      <c r="Z2949" s="10">
        <f>IFERROR(INDEX(EFs!B:B,MATCH(P2949,EFs!A:A,0))*Dataset!Y2949/1000,0)</f>
        <v>0</v>
      </c>
      <c r="AA2949">
        <v>32.874645999999998</v>
      </c>
      <c r="AB2949">
        <v>-117.206506</v>
      </c>
      <c r="AC2949">
        <v>1</v>
      </c>
      <c r="AD2949" t="s">
        <v>18387</v>
      </c>
      <c r="AE2949">
        <v>4660</v>
      </c>
      <c r="AF2949" t="s">
        <v>18932</v>
      </c>
      <c r="AG2949" t="s">
        <v>18510</v>
      </c>
      <c r="AH2949">
        <v>1025</v>
      </c>
      <c r="AI2949" t="s">
        <v>18389</v>
      </c>
      <c r="AJ2949" t="s">
        <v>18390</v>
      </c>
      <c r="AK2949" t="s">
        <v>18391</v>
      </c>
      <c r="AL2949">
        <v>92122</v>
      </c>
      <c r="AM2949" t="s">
        <v>18392</v>
      </c>
      <c r="AN2949" t="s">
        <v>18393</v>
      </c>
    </row>
    <row r="2950" spans="1:40" ht="43.2" x14ac:dyDescent="0.3">
      <c r="A2950" t="s">
        <v>13901</v>
      </c>
      <c r="B2950" s="2" t="s">
        <v>15</v>
      </c>
      <c r="C2950" s="3">
        <v>42779</v>
      </c>
      <c r="D2950" t="s">
        <v>193</v>
      </c>
      <c r="E2950" t="s">
        <v>6455</v>
      </c>
      <c r="F2950" t="s">
        <v>13902</v>
      </c>
      <c r="G2950" t="s">
        <v>13903</v>
      </c>
      <c r="H2950" s="2" t="s">
        <v>106</v>
      </c>
      <c r="I2950" s="2" t="s">
        <v>107</v>
      </c>
      <c r="J2950" s="1" t="s">
        <v>13904</v>
      </c>
      <c r="K2950" s="1">
        <f t="shared" si="207"/>
        <v>1</v>
      </c>
      <c r="L2950" s="1">
        <f t="shared" si="207"/>
        <v>0</v>
      </c>
      <c r="M2950" s="1">
        <f t="shared" si="207"/>
        <v>0</v>
      </c>
      <c r="N2950" s="1">
        <f t="shared" si="207"/>
        <v>0</v>
      </c>
      <c r="O2950" s="1">
        <f t="shared" si="208"/>
        <v>1</v>
      </c>
      <c r="P2950" s="1" t="s">
        <v>18346</v>
      </c>
      <c r="Q2950" s="1">
        <v>100</v>
      </c>
      <c r="R2950" s="1">
        <v>325</v>
      </c>
      <c r="S2950" s="9">
        <f t="shared" si="210"/>
        <v>100</v>
      </c>
      <c r="T2950" s="3">
        <v>44562</v>
      </c>
      <c r="U2950" s="8" t="s">
        <v>13905</v>
      </c>
      <c r="V2950" s="3">
        <v>44562</v>
      </c>
      <c r="W2950" s="8" t="s">
        <v>12684</v>
      </c>
      <c r="X2950" s="8">
        <v>8</v>
      </c>
      <c r="Y2950" s="10">
        <f t="shared" si="209"/>
        <v>800</v>
      </c>
      <c r="Z2950" s="10">
        <f>IFERROR(INDEX(EFs!B:B,MATCH(P2950,EFs!A:A,0))*Dataset!Y2950/1000,0)</f>
        <v>0.72671433680000008</v>
      </c>
      <c r="AA2950">
        <v>32.808086000000003</v>
      </c>
      <c r="AB2950">
        <v>-117.13222</v>
      </c>
      <c r="AC2950">
        <v>1</v>
      </c>
      <c r="AD2950" t="s">
        <v>18387</v>
      </c>
      <c r="AE2950">
        <v>3566</v>
      </c>
      <c r="AF2950" t="s">
        <v>19217</v>
      </c>
      <c r="AI2950" t="s">
        <v>18389</v>
      </c>
      <c r="AJ2950" t="s">
        <v>18390</v>
      </c>
      <c r="AK2950" t="s">
        <v>18391</v>
      </c>
      <c r="AL2950">
        <v>92123</v>
      </c>
      <c r="AM2950" t="s">
        <v>18392</v>
      </c>
      <c r="AN2950" t="s">
        <v>18407</v>
      </c>
    </row>
    <row r="2951" spans="1:40" ht="28.8" x14ac:dyDescent="0.3">
      <c r="A2951" t="s">
        <v>13906</v>
      </c>
      <c r="B2951" s="2" t="s">
        <v>15</v>
      </c>
      <c r="C2951" s="3">
        <v>42780</v>
      </c>
      <c r="D2951" t="s">
        <v>193</v>
      </c>
      <c r="E2951" t="s">
        <v>13907</v>
      </c>
      <c r="F2951" t="s">
        <v>13908</v>
      </c>
      <c r="G2951" t="s">
        <v>13909</v>
      </c>
      <c r="H2951" s="2" t="s">
        <v>781</v>
      </c>
      <c r="I2951" s="2" t="s">
        <v>782</v>
      </c>
      <c r="J2951" s="1" t="s">
        <v>13910</v>
      </c>
      <c r="K2951" s="1">
        <f t="shared" si="207"/>
        <v>1</v>
      </c>
      <c r="L2951" s="1">
        <f t="shared" si="207"/>
        <v>0</v>
      </c>
      <c r="M2951" s="1">
        <f t="shared" si="207"/>
        <v>0</v>
      </c>
      <c r="N2951" s="1">
        <f t="shared" si="207"/>
        <v>0</v>
      </c>
      <c r="O2951" s="1">
        <f t="shared" si="208"/>
        <v>1</v>
      </c>
      <c r="P2951" s="1" t="s">
        <v>18346</v>
      </c>
      <c r="Q2951" s="1">
        <v>300</v>
      </c>
      <c r="R2951" s="1">
        <v>480</v>
      </c>
      <c r="S2951" s="9">
        <f t="shared" si="210"/>
        <v>300</v>
      </c>
      <c r="T2951" s="3">
        <v>44509</v>
      </c>
      <c r="U2951" s="8" t="s">
        <v>13911</v>
      </c>
      <c r="V2951" s="3">
        <v>44509</v>
      </c>
      <c r="W2951" s="8" t="s">
        <v>13912</v>
      </c>
      <c r="X2951" s="8">
        <v>5.9</v>
      </c>
      <c r="Y2951" s="10">
        <f t="shared" si="209"/>
        <v>1770</v>
      </c>
      <c r="Z2951" s="10">
        <f>IFERROR(INDEX(EFs!B:B,MATCH(P2951,EFs!A:A,0))*Dataset!Y2951/1000,0)</f>
        <v>1.6078554701700001</v>
      </c>
      <c r="AA2951">
        <v>32.893731000000002</v>
      </c>
      <c r="AB2951">
        <v>-117.23728</v>
      </c>
      <c r="AC2951">
        <v>1</v>
      </c>
      <c r="AD2951" t="s">
        <v>18387</v>
      </c>
      <c r="AE2951">
        <v>3565</v>
      </c>
      <c r="AF2951" t="s">
        <v>18585</v>
      </c>
      <c r="AI2951" t="s">
        <v>18389</v>
      </c>
      <c r="AJ2951" t="s">
        <v>18390</v>
      </c>
      <c r="AK2951" t="s">
        <v>18391</v>
      </c>
      <c r="AL2951">
        <v>92121</v>
      </c>
      <c r="AM2951" t="s">
        <v>18392</v>
      </c>
      <c r="AN2951" t="s">
        <v>18407</v>
      </c>
    </row>
    <row r="2952" spans="1:40" ht="43.2" x14ac:dyDescent="0.3">
      <c r="A2952" t="s">
        <v>13913</v>
      </c>
      <c r="B2952" s="2" t="s">
        <v>15</v>
      </c>
      <c r="C2952" s="3">
        <v>42783</v>
      </c>
      <c r="D2952" t="s">
        <v>193</v>
      </c>
      <c r="E2952" t="s">
        <v>1196</v>
      </c>
      <c r="F2952" t="s">
        <v>1197</v>
      </c>
      <c r="G2952" t="s">
        <v>1198</v>
      </c>
      <c r="H2952" s="2" t="s">
        <v>291</v>
      </c>
      <c r="I2952" s="2" t="s">
        <v>155</v>
      </c>
      <c r="J2952" s="1" t="s">
        <v>13914</v>
      </c>
      <c r="K2952" s="1">
        <f t="shared" si="207"/>
        <v>1</v>
      </c>
      <c r="L2952" s="1">
        <f t="shared" si="207"/>
        <v>0</v>
      </c>
      <c r="M2952" s="1">
        <f t="shared" si="207"/>
        <v>0</v>
      </c>
      <c r="N2952" s="1">
        <f t="shared" si="207"/>
        <v>0</v>
      </c>
      <c r="O2952" s="1">
        <f t="shared" si="208"/>
        <v>1</v>
      </c>
      <c r="P2952" s="1" t="s">
        <v>18346</v>
      </c>
      <c r="Q2952" s="1">
        <v>125</v>
      </c>
      <c r="R2952" s="1">
        <v>197</v>
      </c>
      <c r="S2952" s="9">
        <f t="shared" si="210"/>
        <v>125</v>
      </c>
      <c r="T2952" s="3">
        <v>44561</v>
      </c>
      <c r="U2952" s="8" t="s">
        <v>13915</v>
      </c>
      <c r="V2952" s="3">
        <v>44631</v>
      </c>
      <c r="W2952" s="8" t="s">
        <v>13916</v>
      </c>
      <c r="X2952" s="8">
        <v>20.100000000000001</v>
      </c>
      <c r="Y2952" s="10">
        <f t="shared" si="209"/>
        <v>2512.5</v>
      </c>
      <c r="Z2952" s="10">
        <f>IFERROR(INDEX(EFs!B:B,MATCH(P2952,EFs!A:A,0))*Dataset!Y2952/1000,0)</f>
        <v>2.2823372140125002</v>
      </c>
      <c r="AA2952">
        <v>33.100475000000003</v>
      </c>
      <c r="AB2952">
        <v>-117.002679</v>
      </c>
      <c r="AC2952">
        <v>1</v>
      </c>
      <c r="AD2952" t="s">
        <v>18387</v>
      </c>
      <c r="AE2952">
        <v>15500</v>
      </c>
      <c r="AF2952" t="s">
        <v>18568</v>
      </c>
      <c r="AI2952" t="s">
        <v>18421</v>
      </c>
      <c r="AJ2952" t="s">
        <v>18390</v>
      </c>
      <c r="AK2952" t="s">
        <v>18391</v>
      </c>
      <c r="AL2952">
        <v>92027</v>
      </c>
      <c r="AM2952" t="s">
        <v>18392</v>
      </c>
      <c r="AN2952" t="s">
        <v>18393</v>
      </c>
    </row>
    <row r="2953" spans="1:40" ht="28.8" x14ac:dyDescent="0.3">
      <c r="A2953" t="s">
        <v>13917</v>
      </c>
      <c r="B2953" s="2" t="s">
        <v>15</v>
      </c>
      <c r="C2953" s="3">
        <v>42790</v>
      </c>
      <c r="D2953" t="s">
        <v>193</v>
      </c>
      <c r="E2953" t="s">
        <v>13918</v>
      </c>
      <c r="F2953" t="s">
        <v>13919</v>
      </c>
      <c r="G2953" t="s">
        <v>13920</v>
      </c>
      <c r="H2953" s="2" t="s">
        <v>106</v>
      </c>
      <c r="I2953" s="2" t="s">
        <v>107</v>
      </c>
      <c r="J2953" s="1" t="s">
        <v>13921</v>
      </c>
      <c r="K2953" s="1">
        <f t="shared" si="207"/>
        <v>1</v>
      </c>
      <c r="L2953" s="1">
        <f t="shared" si="207"/>
        <v>0</v>
      </c>
      <c r="M2953" s="1">
        <f t="shared" si="207"/>
        <v>0</v>
      </c>
      <c r="N2953" s="1">
        <f t="shared" si="207"/>
        <v>0</v>
      </c>
      <c r="O2953" s="1">
        <f t="shared" si="208"/>
        <v>1</v>
      </c>
      <c r="P2953" s="1" t="s">
        <v>18346</v>
      </c>
      <c r="Q2953" s="1" t="s">
        <v>18355</v>
      </c>
      <c r="R2953" s="1">
        <v>1207</v>
      </c>
      <c r="S2953" s="9">
        <f t="shared" si="210"/>
        <v>900.05990000000008</v>
      </c>
      <c r="T2953" s="3">
        <v>44748</v>
      </c>
      <c r="U2953" s="8" t="s">
        <v>1855</v>
      </c>
      <c r="V2953" s="3">
        <v>44748</v>
      </c>
      <c r="W2953" s="8" t="s">
        <v>13922</v>
      </c>
      <c r="X2953" s="8">
        <v>27.1</v>
      </c>
      <c r="Y2953" s="10">
        <f t="shared" si="209"/>
        <v>24391.623290000003</v>
      </c>
      <c r="Z2953" s="10">
        <f>IFERROR(INDEX(EFs!B:B,MATCH(P2953,EFs!A:A,0))*Dataset!Y2953/1000,0)</f>
        <v>22.157177928334736</v>
      </c>
      <c r="AA2953">
        <v>32.812091000000002</v>
      </c>
      <c r="AB2953">
        <v>-117.122776</v>
      </c>
      <c r="AC2953">
        <v>1</v>
      </c>
      <c r="AD2953" t="s">
        <v>18387</v>
      </c>
      <c r="AE2953">
        <v>3860</v>
      </c>
      <c r="AF2953" t="s">
        <v>19045</v>
      </c>
      <c r="AI2953" t="s">
        <v>18389</v>
      </c>
      <c r="AJ2953" t="s">
        <v>18390</v>
      </c>
      <c r="AK2953" t="s">
        <v>18391</v>
      </c>
      <c r="AL2953">
        <v>92123</v>
      </c>
      <c r="AM2953" t="s">
        <v>18392</v>
      </c>
      <c r="AN2953" t="s">
        <v>18393</v>
      </c>
    </row>
    <row r="2954" spans="1:40" ht="43.2" x14ac:dyDescent="0.3">
      <c r="A2954" t="s">
        <v>13923</v>
      </c>
      <c r="B2954" s="2" t="s">
        <v>15</v>
      </c>
      <c r="C2954" s="3">
        <v>42801</v>
      </c>
      <c r="D2954" t="s">
        <v>193</v>
      </c>
      <c r="E2954" t="s">
        <v>2643</v>
      </c>
      <c r="F2954" t="s">
        <v>2018</v>
      </c>
      <c r="G2954" t="s">
        <v>2644</v>
      </c>
      <c r="H2954" s="2" t="s">
        <v>91</v>
      </c>
      <c r="I2954" s="2" t="s">
        <v>92</v>
      </c>
      <c r="J2954" s="1" t="s">
        <v>13924</v>
      </c>
      <c r="K2954" s="1">
        <f t="shared" si="207"/>
        <v>1</v>
      </c>
      <c r="L2954" s="1">
        <f t="shared" si="207"/>
        <v>0</v>
      </c>
      <c r="M2954" s="1">
        <f t="shared" si="207"/>
        <v>0</v>
      </c>
      <c r="N2954" s="1">
        <f t="shared" si="207"/>
        <v>0</v>
      </c>
      <c r="O2954" s="1">
        <f t="shared" si="208"/>
        <v>1</v>
      </c>
      <c r="P2954" s="1" t="s">
        <v>18346</v>
      </c>
      <c r="Q2954" s="1">
        <v>1000</v>
      </c>
      <c r="R2954" s="1">
        <v>1474</v>
      </c>
      <c r="S2954" s="9">
        <f t="shared" si="210"/>
        <v>1000</v>
      </c>
      <c r="T2954" s="3">
        <v>44369</v>
      </c>
      <c r="U2954" s="8" t="s">
        <v>2008</v>
      </c>
      <c r="V2954" s="3">
        <v>44722</v>
      </c>
      <c r="W2954" s="8" t="s">
        <v>13925</v>
      </c>
      <c r="X2954" s="8">
        <v>5.6</v>
      </c>
      <c r="Y2954" s="10">
        <f t="shared" si="209"/>
        <v>5600</v>
      </c>
      <c r="Z2954" s="10">
        <f>IFERROR(INDEX(EFs!B:B,MATCH(P2954,EFs!A:A,0))*Dataset!Y2954/1000,0)</f>
        <v>5.0870003576</v>
      </c>
      <c r="AA2954">
        <v>32.699235000000002</v>
      </c>
      <c r="AB2954">
        <v>-117.209642</v>
      </c>
      <c r="AC2954">
        <v>1</v>
      </c>
      <c r="AD2954" t="s">
        <v>18422</v>
      </c>
      <c r="AI2954" t="s">
        <v>18458</v>
      </c>
      <c r="AJ2954" t="s">
        <v>18390</v>
      </c>
      <c r="AK2954" t="s">
        <v>18391</v>
      </c>
      <c r="AL2954">
        <v>92118</v>
      </c>
      <c r="AM2954" t="s">
        <v>18392</v>
      </c>
      <c r="AN2954" t="s">
        <v>18397</v>
      </c>
    </row>
    <row r="2955" spans="1:40" ht="43.2" x14ac:dyDescent="0.3">
      <c r="A2955" t="s">
        <v>13926</v>
      </c>
      <c r="B2955" s="2" t="s">
        <v>15</v>
      </c>
      <c r="C2955" s="3">
        <v>42801</v>
      </c>
      <c r="D2955" t="s">
        <v>193</v>
      </c>
      <c r="E2955" t="s">
        <v>2643</v>
      </c>
      <c r="F2955" t="s">
        <v>2018</v>
      </c>
      <c r="G2955" t="s">
        <v>2644</v>
      </c>
      <c r="H2955" s="2" t="s">
        <v>91</v>
      </c>
      <c r="I2955" s="2" t="s">
        <v>92</v>
      </c>
      <c r="J2955" s="1" t="s">
        <v>13927</v>
      </c>
      <c r="K2955" s="1">
        <f t="shared" si="207"/>
        <v>1</v>
      </c>
      <c r="L2955" s="1">
        <f t="shared" si="207"/>
        <v>0</v>
      </c>
      <c r="M2955" s="1">
        <f t="shared" si="207"/>
        <v>0</v>
      </c>
      <c r="N2955" s="1">
        <f t="shared" si="207"/>
        <v>0</v>
      </c>
      <c r="O2955" s="1">
        <f t="shared" si="208"/>
        <v>1</v>
      </c>
      <c r="P2955" s="1" t="s">
        <v>18346</v>
      </c>
      <c r="Q2955" s="1">
        <v>1000</v>
      </c>
      <c r="R2955" s="1">
        <v>1474</v>
      </c>
      <c r="S2955" s="9">
        <f t="shared" si="210"/>
        <v>1000</v>
      </c>
      <c r="T2955" s="3">
        <v>44369</v>
      </c>
      <c r="U2955" s="8" t="s">
        <v>7963</v>
      </c>
      <c r="V2955" s="3">
        <v>44722</v>
      </c>
      <c r="W2955" s="8" t="s">
        <v>5268</v>
      </c>
      <c r="X2955" s="8">
        <v>7.2</v>
      </c>
      <c r="Y2955" s="10">
        <f t="shared" si="209"/>
        <v>7200</v>
      </c>
      <c r="Z2955" s="10">
        <f>IFERROR(INDEX(EFs!B:B,MATCH(P2955,EFs!A:A,0))*Dataset!Y2955/1000,0)</f>
        <v>6.5404290312000004</v>
      </c>
      <c r="AA2955">
        <v>32.699235000000002</v>
      </c>
      <c r="AB2955">
        <v>-117.209642</v>
      </c>
      <c r="AC2955">
        <v>1</v>
      </c>
      <c r="AD2955" t="s">
        <v>18422</v>
      </c>
      <c r="AI2955" t="s">
        <v>18458</v>
      </c>
      <c r="AJ2955" t="s">
        <v>18390</v>
      </c>
      <c r="AK2955" t="s">
        <v>18391</v>
      </c>
      <c r="AL2955">
        <v>92118</v>
      </c>
      <c r="AM2955" t="s">
        <v>18392</v>
      </c>
      <c r="AN2955" t="s">
        <v>18397</v>
      </c>
    </row>
    <row r="2956" spans="1:40" ht="43.2" x14ac:dyDescent="0.3">
      <c r="A2956" t="s">
        <v>13928</v>
      </c>
      <c r="B2956" s="2" t="s">
        <v>15</v>
      </c>
      <c r="C2956" s="3">
        <v>42802</v>
      </c>
      <c r="D2956" t="s">
        <v>193</v>
      </c>
      <c r="E2956" t="s">
        <v>5671</v>
      </c>
      <c r="F2956" t="s">
        <v>13908</v>
      </c>
      <c r="G2956" t="s">
        <v>13929</v>
      </c>
      <c r="H2956" s="2" t="s">
        <v>781</v>
      </c>
      <c r="I2956" s="2" t="s">
        <v>782</v>
      </c>
      <c r="J2956" s="1" t="s">
        <v>13930</v>
      </c>
      <c r="K2956" s="1">
        <f t="shared" si="207"/>
        <v>1</v>
      </c>
      <c r="L2956" s="1">
        <f t="shared" si="207"/>
        <v>0</v>
      </c>
      <c r="M2956" s="1">
        <f t="shared" si="207"/>
        <v>0</v>
      </c>
      <c r="N2956" s="1">
        <f t="shared" si="207"/>
        <v>0</v>
      </c>
      <c r="O2956" s="1">
        <f t="shared" si="208"/>
        <v>1</v>
      </c>
      <c r="P2956" s="1" t="s">
        <v>18346</v>
      </c>
      <c r="Q2956" s="1">
        <v>500</v>
      </c>
      <c r="R2956" s="1">
        <v>755</v>
      </c>
      <c r="S2956" s="9">
        <f t="shared" si="210"/>
        <v>500</v>
      </c>
      <c r="T2956" s="3">
        <v>44504</v>
      </c>
      <c r="U2956" s="8" t="s">
        <v>221</v>
      </c>
      <c r="V2956" s="3">
        <v>44504</v>
      </c>
      <c r="W2956" s="8" t="s">
        <v>5602</v>
      </c>
      <c r="X2956" s="8">
        <v>20.100000000000001</v>
      </c>
      <c r="Y2956" s="10">
        <f t="shared" si="209"/>
        <v>10050</v>
      </c>
      <c r="Z2956" s="10">
        <f>IFERROR(INDEX(EFs!B:B,MATCH(P2956,EFs!A:A,0))*Dataset!Y2956/1000,0)</f>
        <v>9.1293488560500009</v>
      </c>
      <c r="AA2956">
        <v>32.901124000000003</v>
      </c>
      <c r="AB2956">
        <v>-117.24006300000001</v>
      </c>
      <c r="AC2956">
        <v>1</v>
      </c>
      <c r="AD2956" t="s">
        <v>18387</v>
      </c>
      <c r="AE2956">
        <v>3013</v>
      </c>
      <c r="AF2956" t="s">
        <v>18961</v>
      </c>
      <c r="AI2956" t="s">
        <v>18389</v>
      </c>
      <c r="AJ2956" t="s">
        <v>18390</v>
      </c>
      <c r="AK2956" t="s">
        <v>18391</v>
      </c>
      <c r="AL2956">
        <v>92121</v>
      </c>
      <c r="AM2956" t="s">
        <v>18392</v>
      </c>
      <c r="AN2956" t="s">
        <v>18393</v>
      </c>
    </row>
    <row r="2957" spans="1:40" ht="28.8" x14ac:dyDescent="0.3">
      <c r="A2957" t="s">
        <v>13931</v>
      </c>
      <c r="B2957" s="2" t="s">
        <v>15</v>
      </c>
      <c r="C2957" s="3">
        <v>42803</v>
      </c>
      <c r="D2957" t="s">
        <v>193</v>
      </c>
      <c r="E2957" t="s">
        <v>11658</v>
      </c>
      <c r="F2957" t="s">
        <v>11659</v>
      </c>
      <c r="G2957" t="s">
        <v>13932</v>
      </c>
      <c r="H2957" s="2" t="s">
        <v>29</v>
      </c>
      <c r="I2957" s="2" t="s">
        <v>30</v>
      </c>
      <c r="J2957" s="1" t="s">
        <v>13933</v>
      </c>
      <c r="K2957" s="1">
        <f t="shared" si="207"/>
        <v>1</v>
      </c>
      <c r="L2957" s="1">
        <f t="shared" si="207"/>
        <v>0</v>
      </c>
      <c r="M2957" s="1">
        <f t="shared" si="207"/>
        <v>0</v>
      </c>
      <c r="N2957" s="1">
        <f t="shared" si="207"/>
        <v>0</v>
      </c>
      <c r="O2957" s="1">
        <f t="shared" si="208"/>
        <v>1</v>
      </c>
      <c r="P2957" s="1" t="s">
        <v>18346</v>
      </c>
      <c r="Q2957" s="1">
        <v>80</v>
      </c>
      <c r="R2957" s="1">
        <v>133</v>
      </c>
      <c r="S2957" s="9">
        <f t="shared" si="210"/>
        <v>80</v>
      </c>
      <c r="T2957" s="8"/>
      <c r="U2957" s="8"/>
      <c r="V2957" s="8"/>
      <c r="W2957" s="8"/>
      <c r="X2957" s="8"/>
      <c r="Y2957" s="10">
        <f t="shared" si="209"/>
        <v>0</v>
      </c>
      <c r="Z2957" s="10">
        <f>IFERROR(INDEX(EFs!B:B,MATCH(P2957,EFs!A:A,0))*Dataset!Y2957/1000,0)</f>
        <v>0</v>
      </c>
      <c r="AA2957">
        <v>33.061123000000002</v>
      </c>
      <c r="AB2957">
        <v>-116.755083</v>
      </c>
      <c r="AC2957">
        <v>1</v>
      </c>
      <c r="AD2957" t="s">
        <v>18387</v>
      </c>
      <c r="AE2957">
        <v>26578</v>
      </c>
      <c r="AF2957" t="s">
        <v>19396</v>
      </c>
      <c r="AI2957" t="s">
        <v>18396</v>
      </c>
      <c r="AJ2957" t="s">
        <v>18390</v>
      </c>
      <c r="AK2957" t="s">
        <v>18391</v>
      </c>
      <c r="AL2957">
        <v>92065</v>
      </c>
      <c r="AM2957" t="s">
        <v>18392</v>
      </c>
      <c r="AN2957" t="s">
        <v>18407</v>
      </c>
    </row>
    <row r="2958" spans="1:40" ht="43.2" x14ac:dyDescent="0.3">
      <c r="A2958" t="s">
        <v>13934</v>
      </c>
      <c r="B2958" s="2" t="s">
        <v>15</v>
      </c>
      <c r="C2958" s="3">
        <v>42815</v>
      </c>
      <c r="D2958" t="s">
        <v>193</v>
      </c>
      <c r="E2958" t="s">
        <v>13935</v>
      </c>
      <c r="F2958" t="s">
        <v>13936</v>
      </c>
      <c r="G2958" t="s">
        <v>13937</v>
      </c>
      <c r="H2958" s="2" t="s">
        <v>781</v>
      </c>
      <c r="I2958" s="2" t="s">
        <v>782</v>
      </c>
      <c r="J2958" s="1" t="s">
        <v>13938</v>
      </c>
      <c r="K2958" s="1">
        <f t="shared" si="207"/>
        <v>1</v>
      </c>
      <c r="L2958" s="1">
        <f t="shared" si="207"/>
        <v>0</v>
      </c>
      <c r="M2958" s="1">
        <f t="shared" si="207"/>
        <v>0</v>
      </c>
      <c r="N2958" s="1">
        <f t="shared" si="207"/>
        <v>0</v>
      </c>
      <c r="O2958" s="1">
        <f t="shared" si="208"/>
        <v>1</v>
      </c>
      <c r="P2958" s="1" t="s">
        <v>18346</v>
      </c>
      <c r="Q2958" s="1">
        <v>500</v>
      </c>
      <c r="R2958" s="1">
        <v>755</v>
      </c>
      <c r="S2958" s="9">
        <f t="shared" si="210"/>
        <v>500</v>
      </c>
      <c r="T2958" s="3">
        <v>44533</v>
      </c>
      <c r="U2958" s="8" t="s">
        <v>11934</v>
      </c>
      <c r="V2958" s="3">
        <v>44533</v>
      </c>
      <c r="W2958" s="8" t="s">
        <v>360</v>
      </c>
      <c r="X2958" s="8">
        <v>5.3</v>
      </c>
      <c r="Y2958" s="10">
        <f t="shared" si="209"/>
        <v>2650</v>
      </c>
      <c r="Z2958" s="10">
        <f>IFERROR(INDEX(EFs!B:B,MATCH(P2958,EFs!A:A,0))*Dataset!Y2958/1000,0)</f>
        <v>2.4072412406500003</v>
      </c>
      <c r="AA2958">
        <v>32.898780000000002</v>
      </c>
      <c r="AB2958">
        <v>-117.198166</v>
      </c>
      <c r="AC2958">
        <v>1</v>
      </c>
      <c r="AD2958" t="s">
        <v>18387</v>
      </c>
      <c r="AE2958">
        <v>10151</v>
      </c>
      <c r="AF2958" t="s">
        <v>18649</v>
      </c>
      <c r="AI2958" t="s">
        <v>18389</v>
      </c>
      <c r="AJ2958" t="s">
        <v>18390</v>
      </c>
      <c r="AK2958" t="s">
        <v>18391</v>
      </c>
      <c r="AL2958">
        <v>92121</v>
      </c>
      <c r="AM2958" t="s">
        <v>18392</v>
      </c>
      <c r="AN2958" t="s">
        <v>18393</v>
      </c>
    </row>
    <row r="2959" spans="1:40" ht="43.2" x14ac:dyDescent="0.3">
      <c r="A2959" t="s">
        <v>13939</v>
      </c>
      <c r="B2959" s="2" t="s">
        <v>15</v>
      </c>
      <c r="C2959" s="3">
        <v>42815</v>
      </c>
      <c r="D2959" t="s">
        <v>193</v>
      </c>
      <c r="E2959" t="s">
        <v>13940</v>
      </c>
      <c r="F2959" t="s">
        <v>13941</v>
      </c>
      <c r="G2959" t="s">
        <v>13942</v>
      </c>
      <c r="H2959" s="2" t="s">
        <v>781</v>
      </c>
      <c r="I2959" s="2" t="s">
        <v>782</v>
      </c>
      <c r="J2959" s="1" t="s">
        <v>13943</v>
      </c>
      <c r="K2959" s="1">
        <f t="shared" si="207"/>
        <v>1</v>
      </c>
      <c r="L2959" s="1">
        <f t="shared" si="207"/>
        <v>0</v>
      </c>
      <c r="M2959" s="1">
        <f t="shared" si="207"/>
        <v>0</v>
      </c>
      <c r="N2959" s="1">
        <f t="shared" si="207"/>
        <v>0</v>
      </c>
      <c r="O2959" s="1">
        <f t="shared" si="208"/>
        <v>1</v>
      </c>
      <c r="P2959" s="1" t="s">
        <v>18346</v>
      </c>
      <c r="Q2959" s="1">
        <v>275</v>
      </c>
      <c r="R2959" s="1">
        <v>422</v>
      </c>
      <c r="S2959" s="9">
        <f t="shared" si="210"/>
        <v>275</v>
      </c>
      <c r="T2959" s="3">
        <v>44376</v>
      </c>
      <c r="U2959" s="8" t="s">
        <v>11934</v>
      </c>
      <c r="V2959" s="3">
        <v>44764</v>
      </c>
      <c r="W2959" s="8" t="s">
        <v>13944</v>
      </c>
      <c r="X2959" s="8">
        <v>8.9</v>
      </c>
      <c r="Y2959" s="10">
        <f t="shared" si="209"/>
        <v>2447.5</v>
      </c>
      <c r="Z2959" s="10">
        <f>IFERROR(INDEX(EFs!B:B,MATCH(P2959,EFs!A:A,0))*Dataset!Y2959/1000,0)</f>
        <v>2.2232916741475002</v>
      </c>
      <c r="AA2959">
        <v>32.877299000000001</v>
      </c>
      <c r="AB2959">
        <v>-117.20269999999999</v>
      </c>
      <c r="AC2959">
        <v>1</v>
      </c>
      <c r="AD2959" t="s">
        <v>18387</v>
      </c>
      <c r="AE2959">
        <v>4796</v>
      </c>
      <c r="AF2959" t="s">
        <v>18760</v>
      </c>
      <c r="AI2959" t="s">
        <v>18389</v>
      </c>
      <c r="AJ2959" t="s">
        <v>18390</v>
      </c>
      <c r="AK2959" t="s">
        <v>18391</v>
      </c>
      <c r="AL2959">
        <v>92121</v>
      </c>
      <c r="AM2959" t="s">
        <v>18392</v>
      </c>
      <c r="AN2959" t="s">
        <v>18393</v>
      </c>
    </row>
    <row r="2960" spans="1:40" ht="43.2" x14ac:dyDescent="0.3">
      <c r="A2960" t="s">
        <v>13945</v>
      </c>
      <c r="B2960" s="2" t="s">
        <v>15</v>
      </c>
      <c r="C2960" s="3">
        <v>42822</v>
      </c>
      <c r="D2960" t="s">
        <v>193</v>
      </c>
      <c r="E2960" t="s">
        <v>13946</v>
      </c>
      <c r="F2960" t="s">
        <v>13947</v>
      </c>
      <c r="G2960" t="s">
        <v>13948</v>
      </c>
      <c r="H2960" s="2" t="s">
        <v>173</v>
      </c>
      <c r="I2960" s="2" t="s">
        <v>174</v>
      </c>
      <c r="J2960" s="1" t="s">
        <v>13949</v>
      </c>
      <c r="K2960" s="1">
        <f t="shared" si="207"/>
        <v>0</v>
      </c>
      <c r="L2960" s="1">
        <f t="shared" si="207"/>
        <v>0</v>
      </c>
      <c r="M2960" s="1">
        <f t="shared" si="207"/>
        <v>0</v>
      </c>
      <c r="N2960" s="1">
        <f t="shared" si="207"/>
        <v>0</v>
      </c>
      <c r="O2960" s="1">
        <f t="shared" si="208"/>
        <v>0</v>
      </c>
      <c r="P2960" s="1" t="s">
        <v>18352</v>
      </c>
      <c r="Q2960" s="1">
        <v>940</v>
      </c>
      <c r="R2960" s="1">
        <v>1333</v>
      </c>
      <c r="S2960" s="9">
        <f t="shared" si="210"/>
        <v>940</v>
      </c>
      <c r="T2960" s="3">
        <v>44440</v>
      </c>
      <c r="U2960" s="8" t="s">
        <v>13950</v>
      </c>
      <c r="V2960" s="3">
        <v>44610</v>
      </c>
      <c r="W2960" s="8" t="s">
        <v>13951</v>
      </c>
      <c r="X2960" s="8">
        <v>8.1</v>
      </c>
      <c r="Y2960" s="10">
        <f t="shared" si="209"/>
        <v>7614</v>
      </c>
      <c r="Z2960" s="10">
        <f>IFERROR(INDEX(EFs!B:B,MATCH(P2960,EFs!A:A,0))*Dataset!Y2960/1000,0)</f>
        <v>0</v>
      </c>
      <c r="AA2960">
        <v>32.693266000000001</v>
      </c>
      <c r="AB2960">
        <v>-117.143862</v>
      </c>
      <c r="AC2960">
        <v>1</v>
      </c>
      <c r="AD2960" t="s">
        <v>18394</v>
      </c>
      <c r="AE2960">
        <v>2205</v>
      </c>
      <c r="AF2960" t="s">
        <v>19527</v>
      </c>
      <c r="AI2960" t="s">
        <v>18389</v>
      </c>
      <c r="AJ2960" t="s">
        <v>18390</v>
      </c>
      <c r="AK2960" t="s">
        <v>18391</v>
      </c>
      <c r="AL2960">
        <v>92113</v>
      </c>
      <c r="AM2960" t="s">
        <v>18392</v>
      </c>
      <c r="AN2960" t="s">
        <v>18397</v>
      </c>
    </row>
    <row r="2961" spans="1:40" ht="43.2" x14ac:dyDescent="0.3">
      <c r="A2961" t="s">
        <v>13952</v>
      </c>
      <c r="B2961" s="2" t="s">
        <v>15</v>
      </c>
      <c r="C2961" s="3">
        <v>42824</v>
      </c>
      <c r="D2961" t="s">
        <v>193</v>
      </c>
      <c r="E2961" t="s">
        <v>13946</v>
      </c>
      <c r="F2961" t="s">
        <v>13947</v>
      </c>
      <c r="G2961" t="s">
        <v>13948</v>
      </c>
      <c r="H2961" s="2" t="s">
        <v>173</v>
      </c>
      <c r="I2961" s="2" t="s">
        <v>174</v>
      </c>
      <c r="J2961" s="1" t="s">
        <v>13953</v>
      </c>
      <c r="K2961" s="1">
        <f t="shared" si="207"/>
        <v>0</v>
      </c>
      <c r="L2961" s="1">
        <f t="shared" si="207"/>
        <v>0</v>
      </c>
      <c r="M2961" s="1">
        <f t="shared" si="207"/>
        <v>0</v>
      </c>
      <c r="N2961" s="1">
        <f t="shared" si="207"/>
        <v>0</v>
      </c>
      <c r="O2961" s="1">
        <f t="shared" si="208"/>
        <v>0</v>
      </c>
      <c r="P2961" s="1" t="s">
        <v>18352</v>
      </c>
      <c r="Q2961" s="1">
        <v>940</v>
      </c>
      <c r="R2961" s="1">
        <v>1333</v>
      </c>
      <c r="S2961" s="9">
        <f t="shared" si="210"/>
        <v>940</v>
      </c>
      <c r="T2961" s="3">
        <v>44440</v>
      </c>
      <c r="U2961" s="8" t="s">
        <v>13954</v>
      </c>
      <c r="V2961" s="3">
        <v>44610</v>
      </c>
      <c r="W2961" s="8" t="s">
        <v>13955</v>
      </c>
      <c r="X2961" s="8">
        <v>13.5</v>
      </c>
      <c r="Y2961" s="10">
        <f t="shared" si="209"/>
        <v>12690</v>
      </c>
      <c r="Z2961" s="10">
        <f>IFERROR(INDEX(EFs!B:B,MATCH(P2961,EFs!A:A,0))*Dataset!Y2961/1000,0)</f>
        <v>0</v>
      </c>
      <c r="AA2961">
        <v>32.693266000000001</v>
      </c>
      <c r="AB2961">
        <v>-117.143862</v>
      </c>
      <c r="AC2961">
        <v>1</v>
      </c>
      <c r="AD2961" t="s">
        <v>18394</v>
      </c>
      <c r="AE2961">
        <v>2205</v>
      </c>
      <c r="AF2961" t="s">
        <v>19527</v>
      </c>
      <c r="AI2961" t="s">
        <v>18389</v>
      </c>
      <c r="AJ2961" t="s">
        <v>18390</v>
      </c>
      <c r="AK2961" t="s">
        <v>18391</v>
      </c>
      <c r="AL2961">
        <v>92113</v>
      </c>
      <c r="AM2961" t="s">
        <v>18392</v>
      </c>
      <c r="AN2961" t="s">
        <v>18397</v>
      </c>
    </row>
    <row r="2962" spans="1:40" ht="43.2" x14ac:dyDescent="0.3">
      <c r="A2962" t="s">
        <v>13956</v>
      </c>
      <c r="B2962" s="2" t="s">
        <v>15</v>
      </c>
      <c r="C2962" s="3">
        <v>42851</v>
      </c>
      <c r="D2962" t="s">
        <v>193</v>
      </c>
      <c r="E2962" t="s">
        <v>13957</v>
      </c>
      <c r="F2962" t="s">
        <v>13958</v>
      </c>
      <c r="G2962" t="s">
        <v>13959</v>
      </c>
      <c r="H2962" s="2" t="s">
        <v>781</v>
      </c>
      <c r="I2962" s="2" t="s">
        <v>782</v>
      </c>
      <c r="J2962" s="1" t="s">
        <v>13960</v>
      </c>
      <c r="K2962" s="1">
        <f t="shared" si="207"/>
        <v>0</v>
      </c>
      <c r="L2962" s="1">
        <f t="shared" si="207"/>
        <v>0</v>
      </c>
      <c r="M2962" s="1">
        <f t="shared" si="207"/>
        <v>1</v>
      </c>
      <c r="N2962" s="1">
        <f t="shared" si="207"/>
        <v>0</v>
      </c>
      <c r="O2962" s="1">
        <f t="shared" si="208"/>
        <v>1</v>
      </c>
      <c r="P2962" s="1" t="s">
        <v>18348</v>
      </c>
      <c r="Q2962" s="1">
        <v>100</v>
      </c>
      <c r="R2962" s="1">
        <v>149</v>
      </c>
      <c r="S2962" s="9">
        <f t="shared" si="210"/>
        <v>100</v>
      </c>
      <c r="T2962" s="3">
        <v>44516</v>
      </c>
      <c r="U2962" s="8" t="s">
        <v>9253</v>
      </c>
      <c r="V2962" s="3">
        <v>44516</v>
      </c>
      <c r="W2962" s="8" t="s">
        <v>13961</v>
      </c>
      <c r="X2962" s="8">
        <v>16.899999999999999</v>
      </c>
      <c r="Y2962" s="10">
        <f t="shared" si="209"/>
        <v>1689.9999999999998</v>
      </c>
      <c r="Z2962" s="10">
        <f>IFERROR(INDEX(EFs!B:B,MATCH(P2962,EFs!A:A,0))*Dataset!Y2962/1000,0)</f>
        <v>1.2273721651099998</v>
      </c>
      <c r="AA2962">
        <v>32.887740000000001</v>
      </c>
      <c r="AB2962">
        <v>-117.168173</v>
      </c>
      <c r="AC2962">
        <v>1</v>
      </c>
      <c r="AD2962" t="s">
        <v>18387</v>
      </c>
      <c r="AE2962">
        <v>9050</v>
      </c>
      <c r="AF2962" t="s">
        <v>19203</v>
      </c>
      <c r="AI2962" t="s">
        <v>18389</v>
      </c>
      <c r="AJ2962" t="s">
        <v>18390</v>
      </c>
      <c r="AK2962" t="s">
        <v>18391</v>
      </c>
      <c r="AL2962">
        <v>92121</v>
      </c>
      <c r="AM2962" t="s">
        <v>18392</v>
      </c>
      <c r="AN2962" t="s">
        <v>18393</v>
      </c>
    </row>
    <row r="2963" spans="1:40" ht="57.6" x14ac:dyDescent="0.3">
      <c r="A2963" t="s">
        <v>13962</v>
      </c>
      <c r="B2963" s="2" t="s">
        <v>15</v>
      </c>
      <c r="C2963" s="3">
        <v>42852</v>
      </c>
      <c r="D2963" t="s">
        <v>193</v>
      </c>
      <c r="E2963" t="s">
        <v>13963</v>
      </c>
      <c r="G2963" t="s">
        <v>13964</v>
      </c>
      <c r="H2963" s="2" t="s">
        <v>1579</v>
      </c>
      <c r="I2963" s="2" t="s">
        <v>30</v>
      </c>
      <c r="J2963" s="1" t="s">
        <v>13965</v>
      </c>
      <c r="K2963" s="1">
        <f t="shared" si="207"/>
        <v>1</v>
      </c>
      <c r="L2963" s="1">
        <f t="shared" si="207"/>
        <v>0</v>
      </c>
      <c r="M2963" s="1">
        <f t="shared" si="207"/>
        <v>0</v>
      </c>
      <c r="N2963" s="1">
        <f t="shared" si="207"/>
        <v>0</v>
      </c>
      <c r="O2963" s="1">
        <f t="shared" si="208"/>
        <v>1</v>
      </c>
      <c r="P2963" s="1" t="s">
        <v>18346</v>
      </c>
      <c r="Q2963" s="1">
        <v>100</v>
      </c>
      <c r="R2963" s="1">
        <v>158</v>
      </c>
      <c r="S2963" s="9">
        <f t="shared" si="210"/>
        <v>100</v>
      </c>
      <c r="T2963" s="3">
        <v>44673</v>
      </c>
      <c r="U2963" s="8" t="s">
        <v>13966</v>
      </c>
      <c r="V2963" s="3">
        <v>44673</v>
      </c>
      <c r="W2963" s="8" t="s">
        <v>1713</v>
      </c>
      <c r="X2963" s="8">
        <v>4.4000000000000004</v>
      </c>
      <c r="Y2963" s="10">
        <f t="shared" si="209"/>
        <v>440.00000000000006</v>
      </c>
      <c r="Z2963" s="10">
        <f>IFERROR(INDEX(EFs!B:B,MATCH(P2963,EFs!A:A,0))*Dataset!Y2963/1000,0)</f>
        <v>0.39969288524000007</v>
      </c>
      <c r="AA2963">
        <v>32.939224000000003</v>
      </c>
      <c r="AB2963">
        <v>-117.036005</v>
      </c>
      <c r="AC2963">
        <v>1</v>
      </c>
      <c r="AD2963" t="s">
        <v>18387</v>
      </c>
      <c r="AE2963">
        <v>13625</v>
      </c>
      <c r="AF2963" t="s">
        <v>18610</v>
      </c>
      <c r="AI2963" t="s">
        <v>18600</v>
      </c>
      <c r="AJ2963" t="s">
        <v>18390</v>
      </c>
      <c r="AK2963" t="s">
        <v>18391</v>
      </c>
      <c r="AL2963">
        <v>92064</v>
      </c>
      <c r="AM2963" t="s">
        <v>18392</v>
      </c>
      <c r="AN2963" t="s">
        <v>18393</v>
      </c>
    </row>
    <row r="2964" spans="1:40" ht="57.6" x14ac:dyDescent="0.3">
      <c r="A2964" t="s">
        <v>13967</v>
      </c>
      <c r="B2964" s="2" t="s">
        <v>15</v>
      </c>
      <c r="C2964" s="3">
        <v>42858</v>
      </c>
      <c r="D2964" t="s">
        <v>193</v>
      </c>
      <c r="E2964" t="s">
        <v>13968</v>
      </c>
      <c r="F2964" t="s">
        <v>13969</v>
      </c>
      <c r="G2964" t="s">
        <v>13970</v>
      </c>
      <c r="H2964" s="2" t="s">
        <v>1436</v>
      </c>
      <c r="I2964" s="2" t="s">
        <v>98</v>
      </c>
      <c r="J2964" s="1" t="s">
        <v>13971</v>
      </c>
      <c r="K2964" s="1">
        <f t="shared" si="207"/>
        <v>0</v>
      </c>
      <c r="L2964" s="1">
        <f t="shared" si="207"/>
        <v>0</v>
      </c>
      <c r="M2964" s="1">
        <f t="shared" si="207"/>
        <v>1</v>
      </c>
      <c r="N2964" s="1">
        <f t="shared" si="207"/>
        <v>0</v>
      </c>
      <c r="O2964" s="1">
        <f t="shared" si="208"/>
        <v>1</v>
      </c>
      <c r="P2964" s="1" t="s">
        <v>18348</v>
      </c>
      <c r="Q2964" s="1">
        <v>60</v>
      </c>
      <c r="R2964" s="1">
        <v>105</v>
      </c>
      <c r="S2964" s="9">
        <f t="shared" si="210"/>
        <v>60</v>
      </c>
      <c r="T2964" s="3">
        <v>44762</v>
      </c>
      <c r="U2964" s="8" t="s">
        <v>6903</v>
      </c>
      <c r="V2964" s="3">
        <v>44762</v>
      </c>
      <c r="W2964" s="8" t="s">
        <v>12972</v>
      </c>
      <c r="X2964" s="8">
        <v>5.2</v>
      </c>
      <c r="Y2964" s="10">
        <f t="shared" si="209"/>
        <v>312</v>
      </c>
      <c r="Z2964" s="10">
        <f>IFERROR(INDEX(EFs!B:B,MATCH(P2964,EFs!A:A,0))*Dataset!Y2964/1000,0)</f>
        <v>0.22659178432799998</v>
      </c>
      <c r="AA2964">
        <v>33.136212</v>
      </c>
      <c r="AB2964">
        <v>-117.28415800000001</v>
      </c>
      <c r="AC2964">
        <v>1</v>
      </c>
      <c r="AD2964" t="s">
        <v>18387</v>
      </c>
      <c r="AE2964">
        <v>1891</v>
      </c>
      <c r="AF2964" t="s">
        <v>18580</v>
      </c>
      <c r="AI2964" t="s">
        <v>18509</v>
      </c>
      <c r="AJ2964" t="s">
        <v>18390</v>
      </c>
      <c r="AK2964" t="s">
        <v>18391</v>
      </c>
      <c r="AL2964">
        <v>92008</v>
      </c>
      <c r="AM2964" t="s">
        <v>18392</v>
      </c>
      <c r="AN2964" t="s">
        <v>18393</v>
      </c>
    </row>
    <row r="2965" spans="1:40" ht="43.2" x14ac:dyDescent="0.3">
      <c r="A2965" t="s">
        <v>13972</v>
      </c>
      <c r="B2965" s="2" t="s">
        <v>15</v>
      </c>
      <c r="C2965" s="3">
        <v>42858</v>
      </c>
      <c r="D2965" t="s">
        <v>193</v>
      </c>
      <c r="E2965" t="s">
        <v>13973</v>
      </c>
      <c r="F2965" t="s">
        <v>13974</v>
      </c>
      <c r="G2965" t="s">
        <v>13975</v>
      </c>
      <c r="H2965" s="2" t="s">
        <v>694</v>
      </c>
      <c r="I2965" s="2" t="s">
        <v>98</v>
      </c>
      <c r="J2965" s="1" t="s">
        <v>13976</v>
      </c>
      <c r="K2965" s="1">
        <f t="shared" si="207"/>
        <v>1</v>
      </c>
      <c r="L2965" s="1">
        <f t="shared" si="207"/>
        <v>0</v>
      </c>
      <c r="M2965" s="1">
        <f t="shared" si="207"/>
        <v>0</v>
      </c>
      <c r="N2965" s="1">
        <f t="shared" si="207"/>
        <v>0</v>
      </c>
      <c r="O2965" s="1">
        <f t="shared" si="208"/>
        <v>1</v>
      </c>
      <c r="P2965" s="1" t="s">
        <v>18346</v>
      </c>
      <c r="Q2965" s="1">
        <v>312</v>
      </c>
      <c r="R2965" s="1">
        <v>418</v>
      </c>
      <c r="S2965" s="9">
        <f t="shared" si="210"/>
        <v>312</v>
      </c>
      <c r="T2965" s="3">
        <v>44621</v>
      </c>
      <c r="U2965" s="8" t="s">
        <v>13977</v>
      </c>
      <c r="V2965" s="3">
        <v>44621</v>
      </c>
      <c r="W2965" s="8" t="s">
        <v>13978</v>
      </c>
      <c r="X2965" s="8">
        <v>3.8</v>
      </c>
      <c r="Y2965" s="10">
        <f t="shared" si="209"/>
        <v>1185.5999999999999</v>
      </c>
      <c r="Z2965" s="10">
        <f>IFERROR(INDEX(EFs!B:B,MATCH(P2965,EFs!A:A,0))*Dataset!Y2965/1000,0)</f>
        <v>1.0769906471376001</v>
      </c>
      <c r="AA2965">
        <v>33.131346999999998</v>
      </c>
      <c r="AB2965">
        <v>-117.25086400000001</v>
      </c>
      <c r="AC2965">
        <v>1</v>
      </c>
      <c r="AD2965" t="s">
        <v>18394</v>
      </c>
      <c r="AE2965">
        <v>2841</v>
      </c>
      <c r="AF2965" t="s">
        <v>18818</v>
      </c>
      <c r="AI2965" t="s">
        <v>18509</v>
      </c>
      <c r="AJ2965" t="s">
        <v>18390</v>
      </c>
      <c r="AK2965" t="s">
        <v>18391</v>
      </c>
      <c r="AL2965">
        <v>92010</v>
      </c>
      <c r="AM2965" t="s">
        <v>18392</v>
      </c>
      <c r="AN2965" t="s">
        <v>18397</v>
      </c>
    </row>
    <row r="2966" spans="1:40" ht="57.6" x14ac:dyDescent="0.3">
      <c r="A2966" t="s">
        <v>13979</v>
      </c>
      <c r="B2966" s="2" t="s">
        <v>15</v>
      </c>
      <c r="C2966" s="3">
        <v>42864</v>
      </c>
      <c r="D2966" t="s">
        <v>193</v>
      </c>
      <c r="E2966" t="s">
        <v>10500</v>
      </c>
      <c r="F2966" t="s">
        <v>12280</v>
      </c>
      <c r="G2966" t="s">
        <v>12281</v>
      </c>
      <c r="H2966" s="2" t="s">
        <v>275</v>
      </c>
      <c r="I2966" s="2" t="s">
        <v>139</v>
      </c>
      <c r="J2966" s="1" t="s">
        <v>13980</v>
      </c>
      <c r="K2966" s="1">
        <f t="shared" si="207"/>
        <v>1</v>
      </c>
      <c r="L2966" s="1">
        <f t="shared" si="207"/>
        <v>0</v>
      </c>
      <c r="M2966" s="1">
        <f t="shared" si="207"/>
        <v>0</v>
      </c>
      <c r="N2966" s="1">
        <f t="shared" si="207"/>
        <v>0</v>
      </c>
      <c r="O2966" s="1">
        <f t="shared" si="208"/>
        <v>1</v>
      </c>
      <c r="P2966" s="1" t="s">
        <v>18346</v>
      </c>
      <c r="Q2966" s="1">
        <v>200</v>
      </c>
      <c r="R2966" s="1">
        <v>284</v>
      </c>
      <c r="S2966" s="9">
        <f t="shared" si="210"/>
        <v>200</v>
      </c>
      <c r="T2966" s="8"/>
      <c r="U2966" s="8"/>
      <c r="V2966" s="8"/>
      <c r="W2966" s="8"/>
      <c r="X2966" s="8"/>
      <c r="Y2966" s="10">
        <f t="shared" si="209"/>
        <v>0</v>
      </c>
      <c r="Z2966" s="10">
        <f>IFERROR(INDEX(EFs!B:B,MATCH(P2966,EFs!A:A,0))*Dataset!Y2966/1000,0)</f>
        <v>0</v>
      </c>
      <c r="AA2966">
        <v>32.842767000000002</v>
      </c>
      <c r="AB2966">
        <v>-116.964393</v>
      </c>
      <c r="AC2966">
        <v>1</v>
      </c>
      <c r="AD2966" t="s">
        <v>18387</v>
      </c>
      <c r="AE2966">
        <v>9216</v>
      </c>
      <c r="AF2966" t="s">
        <v>19436</v>
      </c>
      <c r="AI2966" t="s">
        <v>18442</v>
      </c>
      <c r="AJ2966" t="s">
        <v>18390</v>
      </c>
      <c r="AK2966" t="s">
        <v>18391</v>
      </c>
      <c r="AL2966">
        <v>92071</v>
      </c>
      <c r="AM2966" t="s">
        <v>18392</v>
      </c>
      <c r="AN2966" t="s">
        <v>18393</v>
      </c>
    </row>
    <row r="2967" spans="1:40" ht="28.8" x14ac:dyDescent="0.3">
      <c r="A2967" t="s">
        <v>13981</v>
      </c>
      <c r="B2967" s="2" t="s">
        <v>15</v>
      </c>
      <c r="C2967" s="3">
        <v>42866</v>
      </c>
      <c r="D2967" t="s">
        <v>193</v>
      </c>
      <c r="E2967" t="s">
        <v>13982</v>
      </c>
      <c r="F2967" t="s">
        <v>13983</v>
      </c>
      <c r="G2967" t="s">
        <v>13984</v>
      </c>
      <c r="H2967" s="2" t="s">
        <v>1436</v>
      </c>
      <c r="I2967" s="2" t="s">
        <v>98</v>
      </c>
      <c r="J2967" s="1" t="s">
        <v>13985</v>
      </c>
      <c r="K2967" s="1">
        <f t="shared" si="207"/>
        <v>1</v>
      </c>
      <c r="L2967" s="1">
        <f t="shared" si="207"/>
        <v>0</v>
      </c>
      <c r="M2967" s="1">
        <f t="shared" si="207"/>
        <v>0</v>
      </c>
      <c r="N2967" s="1">
        <f t="shared" si="207"/>
        <v>0</v>
      </c>
      <c r="O2967" s="1">
        <f t="shared" si="208"/>
        <v>1</v>
      </c>
      <c r="P2967" s="1" t="s">
        <v>18346</v>
      </c>
      <c r="Q2967" s="1">
        <v>405</v>
      </c>
      <c r="R2967" s="1">
        <v>635</v>
      </c>
      <c r="S2967" s="9">
        <f t="shared" si="210"/>
        <v>405</v>
      </c>
      <c r="T2967" s="3">
        <v>44404</v>
      </c>
      <c r="U2967" s="8" t="s">
        <v>13986</v>
      </c>
      <c r="V2967" s="3">
        <v>44404</v>
      </c>
      <c r="W2967" s="8" t="s">
        <v>7250</v>
      </c>
      <c r="X2967" s="8">
        <v>8.5</v>
      </c>
      <c r="Y2967" s="10">
        <f t="shared" si="209"/>
        <v>3442.5</v>
      </c>
      <c r="Z2967" s="10">
        <f>IFERROR(INDEX(EFs!B:B,MATCH(P2967,EFs!A:A,0))*Dataset!Y2967/1000,0)</f>
        <v>3.1271426305425001</v>
      </c>
      <c r="AA2967">
        <v>33.136212</v>
      </c>
      <c r="AB2967">
        <v>-117.28415800000001</v>
      </c>
      <c r="AC2967">
        <v>1</v>
      </c>
      <c r="AD2967" t="s">
        <v>18387</v>
      </c>
      <c r="AE2967">
        <v>1891</v>
      </c>
      <c r="AF2967" t="s">
        <v>18580</v>
      </c>
      <c r="AG2967" t="s">
        <v>18510</v>
      </c>
      <c r="AH2967">
        <v>150</v>
      </c>
      <c r="AI2967" t="s">
        <v>18509</v>
      </c>
      <c r="AJ2967" t="s">
        <v>18390</v>
      </c>
      <c r="AK2967" t="s">
        <v>18391</v>
      </c>
      <c r="AL2967">
        <v>92008</v>
      </c>
      <c r="AM2967" t="s">
        <v>18392</v>
      </c>
      <c r="AN2967" t="s">
        <v>18393</v>
      </c>
    </row>
    <row r="2968" spans="1:40" ht="28.8" x14ac:dyDescent="0.3">
      <c r="A2968" t="s">
        <v>13987</v>
      </c>
      <c r="B2968" s="2" t="s">
        <v>15</v>
      </c>
      <c r="C2968" s="3">
        <v>42874</v>
      </c>
      <c r="D2968" t="s">
        <v>193</v>
      </c>
      <c r="E2968" t="s">
        <v>8594</v>
      </c>
      <c r="F2968" t="s">
        <v>5800</v>
      </c>
      <c r="G2968" t="s">
        <v>8595</v>
      </c>
      <c r="H2968" s="2" t="s">
        <v>1436</v>
      </c>
      <c r="I2968" s="2" t="s">
        <v>98</v>
      </c>
      <c r="J2968" s="1" t="s">
        <v>13988</v>
      </c>
      <c r="K2968" s="1">
        <f t="shared" si="207"/>
        <v>1</v>
      </c>
      <c r="L2968" s="1">
        <f t="shared" si="207"/>
        <v>0</v>
      </c>
      <c r="M2968" s="1">
        <f t="shared" si="207"/>
        <v>0</v>
      </c>
      <c r="N2968" s="1">
        <f t="shared" si="207"/>
        <v>0</v>
      </c>
      <c r="O2968" s="1">
        <f t="shared" si="208"/>
        <v>1</v>
      </c>
      <c r="P2968" s="1" t="s">
        <v>18346</v>
      </c>
      <c r="Q2968" s="1" t="s">
        <v>18355</v>
      </c>
      <c r="R2968" s="1">
        <v>315</v>
      </c>
      <c r="S2968" s="9">
        <f t="shared" si="210"/>
        <v>234.8955</v>
      </c>
      <c r="T2968" s="8"/>
      <c r="U2968" s="8"/>
      <c r="V2968" s="8"/>
      <c r="W2968" s="8"/>
      <c r="X2968" s="8"/>
      <c r="Y2968" s="10">
        <f t="shared" si="209"/>
        <v>0</v>
      </c>
      <c r="Z2968" s="10">
        <f>IFERROR(INDEX(EFs!B:B,MATCH(P2968,EFs!A:A,0))*Dataset!Y2968/1000,0)</f>
        <v>0</v>
      </c>
      <c r="AA2968">
        <v>32.742952000000002</v>
      </c>
      <c r="AB2968">
        <v>-117.225472</v>
      </c>
      <c r="AC2968">
        <v>0.86</v>
      </c>
      <c r="AD2968" t="s">
        <v>18387</v>
      </c>
      <c r="AE2968">
        <v>2425</v>
      </c>
      <c r="AF2968" t="s">
        <v>19224</v>
      </c>
      <c r="AI2968" t="s">
        <v>18389</v>
      </c>
      <c r="AJ2968" t="s">
        <v>18390</v>
      </c>
      <c r="AK2968" t="s">
        <v>18391</v>
      </c>
      <c r="AL2968">
        <v>92106</v>
      </c>
      <c r="AM2968" t="s">
        <v>18392</v>
      </c>
      <c r="AN2968" t="s">
        <v>18393</v>
      </c>
    </row>
    <row r="2969" spans="1:40" ht="43.2" x14ac:dyDescent="0.3">
      <c r="A2969" t="s">
        <v>13989</v>
      </c>
      <c r="B2969" s="2" t="s">
        <v>15</v>
      </c>
      <c r="C2969" s="3">
        <v>42880</v>
      </c>
      <c r="D2969" t="s">
        <v>193</v>
      </c>
      <c r="E2969" t="s">
        <v>13990</v>
      </c>
      <c r="F2969" t="s">
        <v>13991</v>
      </c>
      <c r="G2969" t="s">
        <v>13992</v>
      </c>
      <c r="H2969" s="2" t="s">
        <v>351</v>
      </c>
      <c r="I2969" s="2" t="s">
        <v>92</v>
      </c>
      <c r="J2969" s="1" t="s">
        <v>13993</v>
      </c>
      <c r="K2969" s="1">
        <f t="shared" si="207"/>
        <v>1</v>
      </c>
      <c r="L2969" s="1">
        <f t="shared" si="207"/>
        <v>0</v>
      </c>
      <c r="M2969" s="1">
        <f t="shared" si="207"/>
        <v>0</v>
      </c>
      <c r="N2969" s="1">
        <f t="shared" si="207"/>
        <v>0</v>
      </c>
      <c r="O2969" s="1">
        <f t="shared" si="208"/>
        <v>1</v>
      </c>
      <c r="P2969" s="1" t="s">
        <v>18346</v>
      </c>
      <c r="Q2969" s="1">
        <v>100</v>
      </c>
      <c r="R2969" s="1">
        <v>158</v>
      </c>
      <c r="S2969" s="9">
        <f t="shared" si="210"/>
        <v>100</v>
      </c>
      <c r="T2969" s="3">
        <v>44453</v>
      </c>
      <c r="U2969" s="8" t="s">
        <v>13994</v>
      </c>
      <c r="V2969" s="3">
        <v>44453</v>
      </c>
      <c r="W2969" s="8" t="s">
        <v>8877</v>
      </c>
      <c r="X2969" s="8">
        <v>31.6</v>
      </c>
      <c r="Y2969" s="10">
        <f t="shared" si="209"/>
        <v>3160</v>
      </c>
      <c r="Z2969" s="10">
        <f>IFERROR(INDEX(EFs!B:B,MATCH(P2969,EFs!A:A,0))*Dataset!Y2969/1000,0)</f>
        <v>2.8705216303599999</v>
      </c>
      <c r="AA2969">
        <v>32.622118999999998</v>
      </c>
      <c r="AB2969">
        <v>-117.135159</v>
      </c>
      <c r="AC2969">
        <v>1</v>
      </c>
      <c r="AD2969" t="s">
        <v>18394</v>
      </c>
      <c r="AE2969">
        <v>101</v>
      </c>
      <c r="AF2969" t="s">
        <v>19528</v>
      </c>
      <c r="AI2969" t="s">
        <v>18458</v>
      </c>
      <c r="AJ2969" t="s">
        <v>18390</v>
      </c>
      <c r="AK2969" t="s">
        <v>18391</v>
      </c>
      <c r="AL2969">
        <v>92118</v>
      </c>
      <c r="AM2969" t="s">
        <v>18392</v>
      </c>
      <c r="AN2969" t="s">
        <v>18397</v>
      </c>
    </row>
    <row r="2970" spans="1:40" ht="43.2" x14ac:dyDescent="0.3">
      <c r="A2970" t="s">
        <v>13995</v>
      </c>
      <c r="B2970" s="2" t="s">
        <v>15</v>
      </c>
      <c r="C2970" s="3">
        <v>42885</v>
      </c>
      <c r="D2970" t="s">
        <v>193</v>
      </c>
      <c r="E2970" t="s">
        <v>5979</v>
      </c>
      <c r="F2970" t="s">
        <v>6891</v>
      </c>
      <c r="G2970" t="s">
        <v>13996</v>
      </c>
      <c r="H2970" s="2" t="s">
        <v>52</v>
      </c>
      <c r="I2970" s="2" t="s">
        <v>53</v>
      </c>
      <c r="J2970" s="1" t="s">
        <v>13997</v>
      </c>
      <c r="K2970" s="1">
        <f t="shared" si="207"/>
        <v>0</v>
      </c>
      <c r="L2970" s="1">
        <f t="shared" si="207"/>
        <v>0</v>
      </c>
      <c r="M2970" s="1">
        <f t="shared" si="207"/>
        <v>0</v>
      </c>
      <c r="N2970" s="1">
        <f t="shared" si="207"/>
        <v>1</v>
      </c>
      <c r="O2970" s="1">
        <f t="shared" si="208"/>
        <v>1</v>
      </c>
      <c r="P2970" s="1" t="s">
        <v>18347</v>
      </c>
      <c r="Q2970" s="1">
        <v>40</v>
      </c>
      <c r="R2970" s="1">
        <v>72</v>
      </c>
      <c r="S2970" s="9">
        <f t="shared" si="210"/>
        <v>40</v>
      </c>
      <c r="T2970" s="3">
        <v>44476</v>
      </c>
      <c r="U2970" s="8" t="s">
        <v>13998</v>
      </c>
      <c r="V2970" s="3">
        <v>44476</v>
      </c>
      <c r="W2970" s="8" t="s">
        <v>13999</v>
      </c>
      <c r="X2970" s="8">
        <v>14.3</v>
      </c>
      <c r="Y2970" s="10">
        <f t="shared" si="209"/>
        <v>572</v>
      </c>
      <c r="Z2970" s="10">
        <f>IFERROR(INDEX(EFs!B:B,MATCH(P2970,EFs!A:A,0))*Dataset!Y2970/1000,0)</f>
        <v>0.47127079999999999</v>
      </c>
      <c r="AA2970">
        <v>0</v>
      </c>
      <c r="AB2970">
        <v>0</v>
      </c>
      <c r="AC2970">
        <v>0</v>
      </c>
    </row>
    <row r="2971" spans="1:40" ht="43.2" x14ac:dyDescent="0.3">
      <c r="A2971" t="s">
        <v>14000</v>
      </c>
      <c r="B2971" s="2" t="s">
        <v>15</v>
      </c>
      <c r="C2971" s="3">
        <v>42885</v>
      </c>
      <c r="D2971" t="s">
        <v>193</v>
      </c>
      <c r="E2971" t="s">
        <v>5979</v>
      </c>
      <c r="F2971" t="s">
        <v>6891</v>
      </c>
      <c r="G2971" t="s">
        <v>14001</v>
      </c>
      <c r="H2971" s="2" t="s">
        <v>535</v>
      </c>
      <c r="I2971" s="2" t="s">
        <v>107</v>
      </c>
      <c r="J2971" s="1" t="s">
        <v>14002</v>
      </c>
      <c r="K2971" s="1">
        <f t="shared" si="207"/>
        <v>0</v>
      </c>
      <c r="L2971" s="1">
        <f t="shared" si="207"/>
        <v>0</v>
      </c>
      <c r="M2971" s="1">
        <f t="shared" si="207"/>
        <v>0</v>
      </c>
      <c r="N2971" s="1">
        <f t="shared" si="207"/>
        <v>1</v>
      </c>
      <c r="O2971" s="1">
        <f t="shared" si="208"/>
        <v>1</v>
      </c>
      <c r="P2971" s="1" t="s">
        <v>18347</v>
      </c>
      <c r="Q2971" s="1">
        <v>40</v>
      </c>
      <c r="R2971" s="1">
        <v>105</v>
      </c>
      <c r="S2971" s="9">
        <f t="shared" si="210"/>
        <v>40</v>
      </c>
      <c r="T2971" s="8"/>
      <c r="U2971" s="8"/>
      <c r="V2971" s="8"/>
      <c r="W2971" s="8"/>
      <c r="X2971" s="8"/>
      <c r="Y2971" s="10">
        <f t="shared" si="209"/>
        <v>0</v>
      </c>
      <c r="Z2971" s="10">
        <f>IFERROR(INDEX(EFs!B:B,MATCH(P2971,EFs!A:A,0))*Dataset!Y2971/1000,0)</f>
        <v>0</v>
      </c>
      <c r="AA2971">
        <v>32.810896999999997</v>
      </c>
      <c r="AB2971">
        <v>-117.034541</v>
      </c>
      <c r="AC2971">
        <v>1</v>
      </c>
      <c r="AD2971" t="s">
        <v>18387</v>
      </c>
      <c r="AE2971">
        <v>6902</v>
      </c>
      <c r="AF2971" t="s">
        <v>18912</v>
      </c>
      <c r="AI2971" t="s">
        <v>18389</v>
      </c>
      <c r="AJ2971" t="s">
        <v>18390</v>
      </c>
      <c r="AK2971" t="s">
        <v>18391</v>
      </c>
      <c r="AL2971">
        <v>92119</v>
      </c>
      <c r="AM2971" t="s">
        <v>18392</v>
      </c>
      <c r="AN2971" t="s">
        <v>18393</v>
      </c>
    </row>
    <row r="2972" spans="1:40" ht="28.8" x14ac:dyDescent="0.3">
      <c r="A2972" t="s">
        <v>14003</v>
      </c>
      <c r="B2972" s="2" t="s">
        <v>15</v>
      </c>
      <c r="C2972" s="3">
        <v>42891</v>
      </c>
      <c r="D2972" t="s">
        <v>193</v>
      </c>
      <c r="E2972" t="s">
        <v>3966</v>
      </c>
      <c r="F2972" t="s">
        <v>12939</v>
      </c>
      <c r="G2972" t="s">
        <v>11967</v>
      </c>
      <c r="H2972" s="2" t="s">
        <v>275</v>
      </c>
      <c r="I2972" s="2" t="s">
        <v>139</v>
      </c>
      <c r="J2972" s="1" t="s">
        <v>14004</v>
      </c>
      <c r="K2972" s="1">
        <f t="shared" si="207"/>
        <v>0</v>
      </c>
      <c r="L2972" s="1">
        <f t="shared" si="207"/>
        <v>0</v>
      </c>
      <c r="M2972" s="1">
        <f t="shared" si="207"/>
        <v>0</v>
      </c>
      <c r="N2972" s="1">
        <f t="shared" si="207"/>
        <v>0</v>
      </c>
      <c r="O2972" s="1">
        <f t="shared" si="208"/>
        <v>0</v>
      </c>
      <c r="P2972" s="1" t="s">
        <v>18352</v>
      </c>
      <c r="Q2972" s="1" t="s">
        <v>18355</v>
      </c>
      <c r="R2972" s="1">
        <v>173</v>
      </c>
      <c r="S2972" s="9">
        <f t="shared" si="210"/>
        <v>129.0061</v>
      </c>
      <c r="T2972" s="3">
        <v>44562</v>
      </c>
      <c r="U2972" s="8" t="s">
        <v>5271</v>
      </c>
      <c r="V2972" s="3">
        <v>44562</v>
      </c>
      <c r="W2972" s="8" t="s">
        <v>14005</v>
      </c>
      <c r="X2972" s="8">
        <v>0.1</v>
      </c>
      <c r="Y2972" s="10">
        <f t="shared" si="209"/>
        <v>12.90061</v>
      </c>
      <c r="Z2972" s="10">
        <f>IFERROR(INDEX(EFs!B:B,MATCH(P2972,EFs!A:A,0))*Dataset!Y2972/1000,0)</f>
        <v>0</v>
      </c>
      <c r="AA2972">
        <v>32.844707</v>
      </c>
      <c r="AB2972">
        <v>-117.00282</v>
      </c>
      <c r="AC2972">
        <v>1</v>
      </c>
      <c r="AD2972" t="s">
        <v>18394</v>
      </c>
      <c r="AE2972">
        <v>9120</v>
      </c>
      <c r="AF2972" t="s">
        <v>19089</v>
      </c>
      <c r="AI2972" t="s">
        <v>18442</v>
      </c>
      <c r="AJ2972" t="s">
        <v>18390</v>
      </c>
      <c r="AK2972" t="s">
        <v>18391</v>
      </c>
      <c r="AL2972">
        <v>92071</v>
      </c>
      <c r="AM2972" t="s">
        <v>18392</v>
      </c>
      <c r="AN2972" t="s">
        <v>18397</v>
      </c>
    </row>
    <row r="2973" spans="1:40" ht="28.8" x14ac:dyDescent="0.3">
      <c r="A2973" t="s">
        <v>14006</v>
      </c>
      <c r="B2973" s="2" t="s">
        <v>15</v>
      </c>
      <c r="C2973" s="3">
        <v>42895</v>
      </c>
      <c r="D2973" t="s">
        <v>193</v>
      </c>
      <c r="E2973" t="s">
        <v>14007</v>
      </c>
      <c r="F2973" t="s">
        <v>14008</v>
      </c>
      <c r="G2973" t="s">
        <v>14009</v>
      </c>
      <c r="H2973" s="2" t="s">
        <v>19</v>
      </c>
      <c r="I2973" s="2" t="s">
        <v>20</v>
      </c>
      <c r="J2973" s="1" t="s">
        <v>14010</v>
      </c>
      <c r="K2973" s="1">
        <f t="shared" si="207"/>
        <v>1</v>
      </c>
      <c r="L2973" s="1">
        <f t="shared" si="207"/>
        <v>0</v>
      </c>
      <c r="M2973" s="1">
        <f t="shared" si="207"/>
        <v>0</v>
      </c>
      <c r="N2973" s="1">
        <f t="shared" si="207"/>
        <v>0</v>
      </c>
      <c r="O2973" s="1">
        <f t="shared" si="208"/>
        <v>1</v>
      </c>
      <c r="P2973" s="1" t="s">
        <v>18346</v>
      </c>
      <c r="Q2973" s="1">
        <v>200</v>
      </c>
      <c r="R2973" s="1">
        <v>389</v>
      </c>
      <c r="S2973" s="9">
        <f t="shared" si="210"/>
        <v>200</v>
      </c>
      <c r="T2973" s="3">
        <v>44700</v>
      </c>
      <c r="U2973" s="8" t="s">
        <v>14011</v>
      </c>
      <c r="V2973" s="3">
        <v>44700</v>
      </c>
      <c r="W2973" s="8" t="s">
        <v>11943</v>
      </c>
      <c r="X2973" s="8">
        <v>2.1</v>
      </c>
      <c r="Y2973" s="10">
        <f t="shared" si="209"/>
        <v>420</v>
      </c>
      <c r="Z2973" s="10">
        <f>IFERROR(INDEX(EFs!B:B,MATCH(P2973,EFs!A:A,0))*Dataset!Y2973/1000,0)</f>
        <v>0.38152502682</v>
      </c>
      <c r="AA2973">
        <v>32.726300000000002</v>
      </c>
      <c r="AB2973">
        <v>-117.171807</v>
      </c>
      <c r="AC2973">
        <v>1</v>
      </c>
      <c r="AD2973" t="s">
        <v>18387</v>
      </c>
      <c r="AE2973">
        <v>2137</v>
      </c>
      <c r="AF2973" t="s">
        <v>18575</v>
      </c>
      <c r="AI2973" t="s">
        <v>18389</v>
      </c>
      <c r="AJ2973" t="s">
        <v>18390</v>
      </c>
      <c r="AK2973" t="s">
        <v>18391</v>
      </c>
      <c r="AL2973">
        <v>92101</v>
      </c>
      <c r="AM2973" t="s">
        <v>18392</v>
      </c>
      <c r="AN2973" t="s">
        <v>18407</v>
      </c>
    </row>
    <row r="2974" spans="1:40" ht="43.2" x14ac:dyDescent="0.3">
      <c r="A2974" t="s">
        <v>14012</v>
      </c>
      <c r="B2974" s="2" t="s">
        <v>15</v>
      </c>
      <c r="C2974" s="3">
        <v>42902</v>
      </c>
      <c r="D2974" t="s">
        <v>193</v>
      </c>
      <c r="E2974" t="s">
        <v>14013</v>
      </c>
      <c r="F2974" t="s">
        <v>14014</v>
      </c>
      <c r="G2974" t="s">
        <v>14015</v>
      </c>
      <c r="H2974" s="2" t="s">
        <v>1436</v>
      </c>
      <c r="I2974" s="2" t="s">
        <v>98</v>
      </c>
      <c r="J2974" s="1" t="s">
        <v>14016</v>
      </c>
      <c r="K2974" s="1">
        <f t="shared" si="207"/>
        <v>1</v>
      </c>
      <c r="L2974" s="1">
        <f t="shared" si="207"/>
        <v>0</v>
      </c>
      <c r="M2974" s="1">
        <f t="shared" si="207"/>
        <v>0</v>
      </c>
      <c r="N2974" s="1">
        <f t="shared" si="207"/>
        <v>0</v>
      </c>
      <c r="O2974" s="1">
        <f t="shared" si="208"/>
        <v>1</v>
      </c>
      <c r="P2974" s="1" t="s">
        <v>18346</v>
      </c>
      <c r="Q2974" s="1">
        <v>600</v>
      </c>
      <c r="R2974" s="1">
        <v>903</v>
      </c>
      <c r="S2974" s="9">
        <f t="shared" si="210"/>
        <v>600</v>
      </c>
      <c r="T2974" s="3">
        <v>44587</v>
      </c>
      <c r="U2974" s="8" t="s">
        <v>12520</v>
      </c>
      <c r="V2974" s="3">
        <v>44587</v>
      </c>
      <c r="W2974" s="8" t="s">
        <v>12520</v>
      </c>
      <c r="X2974" s="8">
        <v>0</v>
      </c>
      <c r="Y2974" s="10">
        <f t="shared" si="209"/>
        <v>0</v>
      </c>
      <c r="Z2974" s="10">
        <f>IFERROR(INDEX(EFs!B:B,MATCH(P2974,EFs!A:A,0))*Dataset!Y2974/1000,0)</f>
        <v>0</v>
      </c>
      <c r="AA2974">
        <v>33.132424</v>
      </c>
      <c r="AB2974">
        <v>-117.318742</v>
      </c>
      <c r="AC2974">
        <v>1</v>
      </c>
      <c r="AD2974" t="s">
        <v>18387</v>
      </c>
      <c r="AE2974">
        <v>5345</v>
      </c>
      <c r="AF2974" t="s">
        <v>19529</v>
      </c>
      <c r="AI2974" t="s">
        <v>18509</v>
      </c>
      <c r="AJ2974" t="s">
        <v>18390</v>
      </c>
      <c r="AK2974" t="s">
        <v>18391</v>
      </c>
      <c r="AL2974">
        <v>92008</v>
      </c>
      <c r="AM2974" t="s">
        <v>18392</v>
      </c>
      <c r="AN2974" t="s">
        <v>18393</v>
      </c>
    </row>
    <row r="2975" spans="1:40" ht="43.2" x14ac:dyDescent="0.3">
      <c r="A2975" t="s">
        <v>14017</v>
      </c>
      <c r="B2975" s="2" t="s">
        <v>15</v>
      </c>
      <c r="C2975" s="3">
        <v>42902</v>
      </c>
      <c r="D2975" t="s">
        <v>193</v>
      </c>
      <c r="E2975" t="s">
        <v>14013</v>
      </c>
      <c r="F2975" t="s">
        <v>14014</v>
      </c>
      <c r="G2975" t="s">
        <v>14015</v>
      </c>
      <c r="H2975" s="2" t="s">
        <v>1436</v>
      </c>
      <c r="I2975" s="2" t="s">
        <v>98</v>
      </c>
      <c r="J2975" s="1" t="s">
        <v>14018</v>
      </c>
      <c r="K2975" s="1">
        <f t="shared" si="207"/>
        <v>1</v>
      </c>
      <c r="L2975" s="1">
        <f t="shared" si="207"/>
        <v>0</v>
      </c>
      <c r="M2975" s="1">
        <f t="shared" si="207"/>
        <v>0</v>
      </c>
      <c r="N2975" s="1">
        <f t="shared" si="207"/>
        <v>0</v>
      </c>
      <c r="O2975" s="1">
        <f t="shared" si="208"/>
        <v>1</v>
      </c>
      <c r="P2975" s="1" t="s">
        <v>18346</v>
      </c>
      <c r="Q2975" s="1">
        <v>1000</v>
      </c>
      <c r="R2975" s="1">
        <v>1494</v>
      </c>
      <c r="S2975" s="9">
        <f t="shared" si="210"/>
        <v>1000</v>
      </c>
      <c r="T2975" s="3">
        <v>44587</v>
      </c>
      <c r="U2975" s="8" t="s">
        <v>14019</v>
      </c>
      <c r="V2975" s="3">
        <v>44587</v>
      </c>
      <c r="W2975" s="8" t="s">
        <v>14019</v>
      </c>
      <c r="X2975" s="8">
        <v>0</v>
      </c>
      <c r="Y2975" s="10">
        <f t="shared" si="209"/>
        <v>0</v>
      </c>
      <c r="Z2975" s="10">
        <f>IFERROR(INDEX(EFs!B:B,MATCH(P2975,EFs!A:A,0))*Dataset!Y2975/1000,0)</f>
        <v>0</v>
      </c>
      <c r="AA2975">
        <v>33.132424</v>
      </c>
      <c r="AB2975">
        <v>-117.318742</v>
      </c>
      <c r="AC2975">
        <v>1</v>
      </c>
      <c r="AD2975" t="s">
        <v>18387</v>
      </c>
      <c r="AE2975">
        <v>5345</v>
      </c>
      <c r="AF2975" t="s">
        <v>19529</v>
      </c>
      <c r="AI2975" t="s">
        <v>18509</v>
      </c>
      <c r="AJ2975" t="s">
        <v>18390</v>
      </c>
      <c r="AK2975" t="s">
        <v>18391</v>
      </c>
      <c r="AL2975">
        <v>92008</v>
      </c>
      <c r="AM2975" t="s">
        <v>18392</v>
      </c>
      <c r="AN2975" t="s">
        <v>18393</v>
      </c>
    </row>
    <row r="2976" spans="1:40" ht="43.2" x14ac:dyDescent="0.3">
      <c r="A2976" t="s">
        <v>14020</v>
      </c>
      <c r="B2976" s="2" t="s">
        <v>15</v>
      </c>
      <c r="C2976" s="3">
        <v>42774</v>
      </c>
      <c r="D2976" t="s">
        <v>193</v>
      </c>
      <c r="E2976" t="s">
        <v>1196</v>
      </c>
      <c r="F2976" t="s">
        <v>14021</v>
      </c>
      <c r="G2976" t="s">
        <v>1833</v>
      </c>
      <c r="H2976" s="2" t="s">
        <v>19</v>
      </c>
      <c r="I2976" s="2" t="s">
        <v>20</v>
      </c>
      <c r="J2976" s="1" t="s">
        <v>14022</v>
      </c>
      <c r="K2976" s="1">
        <f t="shared" si="207"/>
        <v>1</v>
      </c>
      <c r="L2976" s="1">
        <f t="shared" si="207"/>
        <v>0</v>
      </c>
      <c r="M2976" s="1">
        <f t="shared" si="207"/>
        <v>0</v>
      </c>
      <c r="N2976" s="1">
        <f t="shared" si="207"/>
        <v>0</v>
      </c>
      <c r="O2976" s="1">
        <f t="shared" si="208"/>
        <v>1</v>
      </c>
      <c r="P2976" s="1" t="s">
        <v>18346</v>
      </c>
      <c r="Q2976" s="1">
        <v>600</v>
      </c>
      <c r="R2976" s="1">
        <v>900</v>
      </c>
      <c r="S2976" s="9">
        <f t="shared" si="210"/>
        <v>600</v>
      </c>
      <c r="T2976" s="8"/>
      <c r="U2976" s="8"/>
      <c r="V2976" s="8"/>
      <c r="W2976" s="8"/>
      <c r="X2976" s="8"/>
      <c r="Y2976" s="10">
        <f t="shared" si="209"/>
        <v>0</v>
      </c>
      <c r="Z2976" s="10">
        <f>IFERROR(INDEX(EFs!B:B,MATCH(P2976,EFs!A:A,0))*Dataset!Y2976/1000,0)</f>
        <v>0</v>
      </c>
      <c r="AA2976">
        <v>32.732992000000003</v>
      </c>
      <c r="AB2976">
        <v>-117.139325</v>
      </c>
      <c r="AC2976">
        <v>1</v>
      </c>
      <c r="AD2976" t="s">
        <v>18387</v>
      </c>
      <c r="AE2976">
        <v>2920</v>
      </c>
      <c r="AF2976" t="s">
        <v>18628</v>
      </c>
      <c r="AI2976" t="s">
        <v>18389</v>
      </c>
      <c r="AJ2976" t="s">
        <v>18390</v>
      </c>
      <c r="AK2976" t="s">
        <v>18391</v>
      </c>
      <c r="AL2976">
        <v>92101</v>
      </c>
      <c r="AM2976" t="s">
        <v>18392</v>
      </c>
      <c r="AN2976" t="s">
        <v>18393</v>
      </c>
    </row>
    <row r="2977" spans="1:40" ht="43.2" x14ac:dyDescent="0.3">
      <c r="A2977" t="s">
        <v>14023</v>
      </c>
      <c r="B2977" s="2" t="s">
        <v>15</v>
      </c>
      <c r="C2977" s="3">
        <v>42914</v>
      </c>
      <c r="D2977" t="s">
        <v>193</v>
      </c>
      <c r="E2977" t="s">
        <v>14024</v>
      </c>
      <c r="F2977" t="s">
        <v>4199</v>
      </c>
      <c r="G2977" t="s">
        <v>14025</v>
      </c>
      <c r="H2977" s="2" t="s">
        <v>115</v>
      </c>
      <c r="I2977" s="2" t="s">
        <v>46</v>
      </c>
      <c r="J2977" s="1" t="s">
        <v>14026</v>
      </c>
      <c r="K2977" s="1">
        <f t="shared" si="207"/>
        <v>1</v>
      </c>
      <c r="L2977" s="1">
        <f t="shared" si="207"/>
        <v>0</v>
      </c>
      <c r="M2977" s="1">
        <f t="shared" si="207"/>
        <v>0</v>
      </c>
      <c r="N2977" s="1">
        <f t="shared" si="207"/>
        <v>0</v>
      </c>
      <c r="O2977" s="1">
        <f t="shared" si="208"/>
        <v>1</v>
      </c>
      <c r="P2977" s="1" t="s">
        <v>18346</v>
      </c>
      <c r="Q2977" s="1">
        <v>2000</v>
      </c>
      <c r="R2977" s="1">
        <v>922</v>
      </c>
      <c r="S2977" s="9">
        <f t="shared" si="210"/>
        <v>2000</v>
      </c>
      <c r="T2977" s="8"/>
      <c r="U2977" s="8"/>
      <c r="V2977" s="8"/>
      <c r="W2977" s="8"/>
      <c r="X2977" s="8"/>
      <c r="Y2977" s="10">
        <f t="shared" si="209"/>
        <v>0</v>
      </c>
      <c r="Z2977" s="10">
        <f>IFERROR(INDEX(EFs!B:B,MATCH(P2977,EFs!A:A,0))*Dataset!Y2977/1000,0)</f>
        <v>0</v>
      </c>
      <c r="AA2977">
        <v>32.755965000000003</v>
      </c>
      <c r="AB2977">
        <v>-117.19950900000001</v>
      </c>
      <c r="AC2977">
        <v>1</v>
      </c>
      <c r="AD2977" t="s">
        <v>18394</v>
      </c>
      <c r="AE2977">
        <v>4020</v>
      </c>
      <c r="AF2977" t="s">
        <v>18715</v>
      </c>
      <c r="AI2977" t="s">
        <v>18389</v>
      </c>
      <c r="AJ2977" t="s">
        <v>18390</v>
      </c>
      <c r="AK2977" t="s">
        <v>18391</v>
      </c>
      <c r="AL2977">
        <v>92110</v>
      </c>
      <c r="AM2977" t="s">
        <v>18392</v>
      </c>
      <c r="AN2977" t="s">
        <v>18397</v>
      </c>
    </row>
    <row r="2978" spans="1:40" ht="57.6" x14ac:dyDescent="0.3">
      <c r="A2978" t="s">
        <v>14027</v>
      </c>
      <c r="B2978" s="2" t="s">
        <v>15</v>
      </c>
      <c r="C2978" s="3">
        <v>42914</v>
      </c>
      <c r="D2978" t="s">
        <v>193</v>
      </c>
      <c r="E2978" t="s">
        <v>1186</v>
      </c>
      <c r="F2978" t="s">
        <v>1401</v>
      </c>
      <c r="G2978" t="s">
        <v>14028</v>
      </c>
      <c r="H2978" s="2" t="s">
        <v>163</v>
      </c>
      <c r="I2978" s="2" t="s">
        <v>164</v>
      </c>
      <c r="J2978" s="1" t="s">
        <v>14029</v>
      </c>
      <c r="K2978" s="1">
        <f t="shared" si="207"/>
        <v>1</v>
      </c>
      <c r="L2978" s="1">
        <f t="shared" si="207"/>
        <v>0</v>
      </c>
      <c r="M2978" s="1">
        <f t="shared" si="207"/>
        <v>0</v>
      </c>
      <c r="N2978" s="1">
        <f t="shared" si="207"/>
        <v>0</v>
      </c>
      <c r="O2978" s="1">
        <f t="shared" si="208"/>
        <v>1</v>
      </c>
      <c r="P2978" s="1" t="s">
        <v>18346</v>
      </c>
      <c r="Q2978" s="1">
        <v>154</v>
      </c>
      <c r="R2978" s="1">
        <v>241</v>
      </c>
      <c r="S2978" s="9">
        <f t="shared" si="210"/>
        <v>154</v>
      </c>
      <c r="T2978" s="3">
        <v>44369</v>
      </c>
      <c r="U2978" s="8" t="s">
        <v>11673</v>
      </c>
      <c r="V2978" s="3">
        <v>44369</v>
      </c>
      <c r="W2978" s="8" t="s">
        <v>14030</v>
      </c>
      <c r="X2978" s="8">
        <v>3.4</v>
      </c>
      <c r="Y2978" s="10">
        <f t="shared" si="209"/>
        <v>523.6</v>
      </c>
      <c r="Z2978" s="10">
        <f>IFERROR(INDEX(EFs!B:B,MATCH(P2978,EFs!A:A,0))*Dataset!Y2978/1000,0)</f>
        <v>0.47563453343560003</v>
      </c>
      <c r="AA2978">
        <v>33.387723000000001</v>
      </c>
      <c r="AB2978">
        <v>-117.44475799999999</v>
      </c>
      <c r="AC2978">
        <v>0.5</v>
      </c>
      <c r="AD2978" t="s">
        <v>18422</v>
      </c>
      <c r="AI2978" t="s">
        <v>18423</v>
      </c>
      <c r="AJ2978" t="s">
        <v>18390</v>
      </c>
      <c r="AK2978" t="s">
        <v>18391</v>
      </c>
      <c r="AL2978">
        <v>92055</v>
      </c>
      <c r="AM2978" t="s">
        <v>18392</v>
      </c>
      <c r="AN2978" t="s">
        <v>18397</v>
      </c>
    </row>
    <row r="2979" spans="1:40" ht="28.8" x14ac:dyDescent="0.3">
      <c r="A2979" t="s">
        <v>14031</v>
      </c>
      <c r="B2979" s="2" t="s">
        <v>15</v>
      </c>
      <c r="C2979" s="3">
        <v>42914</v>
      </c>
      <c r="D2979" t="s">
        <v>193</v>
      </c>
      <c r="E2979" t="s">
        <v>3640</v>
      </c>
      <c r="F2979" t="s">
        <v>3641</v>
      </c>
      <c r="G2979" t="s">
        <v>14032</v>
      </c>
      <c r="H2979" s="2" t="s">
        <v>781</v>
      </c>
      <c r="I2979" s="2" t="s">
        <v>782</v>
      </c>
      <c r="J2979" s="1" t="s">
        <v>14033</v>
      </c>
      <c r="K2979" s="1">
        <f t="shared" si="207"/>
        <v>1</v>
      </c>
      <c r="L2979" s="1">
        <f t="shared" si="207"/>
        <v>0</v>
      </c>
      <c r="M2979" s="1">
        <f t="shared" si="207"/>
        <v>0</v>
      </c>
      <c r="N2979" s="1">
        <f t="shared" si="207"/>
        <v>0</v>
      </c>
      <c r="O2979" s="1">
        <f t="shared" si="208"/>
        <v>1</v>
      </c>
      <c r="P2979" s="1" t="s">
        <v>18346</v>
      </c>
      <c r="Q2979" s="1">
        <v>275</v>
      </c>
      <c r="R2979" s="1">
        <v>422</v>
      </c>
      <c r="S2979" s="9">
        <f t="shared" si="210"/>
        <v>275</v>
      </c>
      <c r="T2979" s="3">
        <v>44561</v>
      </c>
      <c r="U2979" s="8" t="s">
        <v>2009</v>
      </c>
      <c r="V2979" s="3">
        <v>44733</v>
      </c>
      <c r="W2979" s="8" t="s">
        <v>13464</v>
      </c>
      <c r="X2979" s="8">
        <v>15.6</v>
      </c>
      <c r="Y2979" s="10">
        <f t="shared" si="209"/>
        <v>4290</v>
      </c>
      <c r="Z2979" s="10">
        <f>IFERROR(INDEX(EFs!B:B,MATCH(P2979,EFs!A:A,0))*Dataset!Y2979/1000,0)</f>
        <v>3.8970056310899999</v>
      </c>
      <c r="AA2979">
        <v>32.875801000000003</v>
      </c>
      <c r="AB2979">
        <v>-117.202853</v>
      </c>
      <c r="AC2979">
        <v>1</v>
      </c>
      <c r="AD2979" t="s">
        <v>18387</v>
      </c>
      <c r="AE2979">
        <v>4775</v>
      </c>
      <c r="AF2979" t="s">
        <v>18760</v>
      </c>
      <c r="AI2979" t="s">
        <v>18389</v>
      </c>
      <c r="AJ2979" t="s">
        <v>18390</v>
      </c>
      <c r="AK2979" t="s">
        <v>18391</v>
      </c>
      <c r="AL2979">
        <v>92121</v>
      </c>
      <c r="AM2979" t="s">
        <v>18392</v>
      </c>
      <c r="AN2979" t="s">
        <v>18393</v>
      </c>
    </row>
    <row r="2980" spans="1:40" ht="28.8" x14ac:dyDescent="0.3">
      <c r="A2980" t="s">
        <v>14034</v>
      </c>
      <c r="B2980" s="2" t="s">
        <v>15</v>
      </c>
      <c r="C2980" s="3">
        <v>42923</v>
      </c>
      <c r="D2980" t="s">
        <v>193</v>
      </c>
      <c r="E2980" t="s">
        <v>14035</v>
      </c>
      <c r="F2980" t="s">
        <v>14036</v>
      </c>
      <c r="G2980" t="s">
        <v>14037</v>
      </c>
      <c r="H2980" s="2" t="s">
        <v>781</v>
      </c>
      <c r="I2980" s="2" t="s">
        <v>782</v>
      </c>
      <c r="J2980" s="1" t="s">
        <v>14038</v>
      </c>
      <c r="K2980" s="1">
        <f t="shared" si="207"/>
        <v>1</v>
      </c>
      <c r="L2980" s="1">
        <f t="shared" si="207"/>
        <v>0</v>
      </c>
      <c r="M2980" s="1">
        <f t="shared" si="207"/>
        <v>0</v>
      </c>
      <c r="N2980" s="1">
        <f t="shared" si="207"/>
        <v>0</v>
      </c>
      <c r="O2980" s="1">
        <f t="shared" si="208"/>
        <v>1</v>
      </c>
      <c r="P2980" s="1" t="s">
        <v>18346</v>
      </c>
      <c r="Q2980" s="1">
        <v>250</v>
      </c>
      <c r="R2980" s="1">
        <v>385</v>
      </c>
      <c r="S2980" s="9">
        <f t="shared" si="210"/>
        <v>250</v>
      </c>
      <c r="T2980" s="3">
        <v>44322</v>
      </c>
      <c r="U2980" s="8" t="s">
        <v>13912</v>
      </c>
      <c r="V2980" s="3">
        <v>44729</v>
      </c>
      <c r="W2980" s="8" t="s">
        <v>11802</v>
      </c>
      <c r="X2980" s="8">
        <v>5.6</v>
      </c>
      <c r="Y2980" s="10">
        <f t="shared" si="209"/>
        <v>1400</v>
      </c>
      <c r="Z2980" s="10">
        <f>IFERROR(INDEX(EFs!B:B,MATCH(P2980,EFs!A:A,0))*Dataset!Y2980/1000,0)</f>
        <v>1.2717500894</v>
      </c>
      <c r="AA2980">
        <v>32.906581000000003</v>
      </c>
      <c r="AB2980">
        <v>-117.190347</v>
      </c>
      <c r="AC2980">
        <v>1</v>
      </c>
      <c r="AD2980" t="s">
        <v>18387</v>
      </c>
      <c r="AE2980">
        <v>10394</v>
      </c>
      <c r="AF2980" t="s">
        <v>18804</v>
      </c>
      <c r="AG2980" t="s">
        <v>18510</v>
      </c>
      <c r="AH2980">
        <v>100</v>
      </c>
      <c r="AI2980" t="s">
        <v>18389</v>
      </c>
      <c r="AJ2980" t="s">
        <v>18390</v>
      </c>
      <c r="AK2980" t="s">
        <v>18391</v>
      </c>
      <c r="AL2980">
        <v>92121</v>
      </c>
      <c r="AM2980" t="s">
        <v>18392</v>
      </c>
      <c r="AN2980" t="s">
        <v>18407</v>
      </c>
    </row>
    <row r="2981" spans="1:40" ht="43.2" x14ac:dyDescent="0.3">
      <c r="A2981" t="s">
        <v>14039</v>
      </c>
      <c r="B2981" s="2" t="s">
        <v>15</v>
      </c>
      <c r="C2981" s="3">
        <v>42929</v>
      </c>
      <c r="D2981" t="s">
        <v>193</v>
      </c>
      <c r="E2981" t="s">
        <v>3548</v>
      </c>
      <c r="F2981" t="s">
        <v>13582</v>
      </c>
      <c r="G2981" t="s">
        <v>14040</v>
      </c>
      <c r="H2981" s="2" t="s">
        <v>74</v>
      </c>
      <c r="I2981" s="2" t="s">
        <v>75</v>
      </c>
      <c r="J2981" s="1" t="s">
        <v>14041</v>
      </c>
      <c r="K2981" s="1">
        <f t="shared" si="207"/>
        <v>1</v>
      </c>
      <c r="L2981" s="1">
        <f t="shared" si="207"/>
        <v>0</v>
      </c>
      <c r="M2981" s="1">
        <f t="shared" si="207"/>
        <v>0</v>
      </c>
      <c r="N2981" s="1">
        <f t="shared" si="207"/>
        <v>0</v>
      </c>
      <c r="O2981" s="1">
        <f t="shared" si="208"/>
        <v>1</v>
      </c>
      <c r="P2981" s="1" t="s">
        <v>18346</v>
      </c>
      <c r="Q2981" s="1">
        <v>600</v>
      </c>
      <c r="R2981" s="1">
        <v>967</v>
      </c>
      <c r="S2981" s="9">
        <f t="shared" si="210"/>
        <v>600</v>
      </c>
      <c r="T2981" s="8"/>
      <c r="U2981" s="8"/>
      <c r="V2981" s="8"/>
      <c r="W2981" s="8"/>
      <c r="X2981" s="8"/>
      <c r="Y2981" s="10">
        <f t="shared" si="209"/>
        <v>0</v>
      </c>
      <c r="Z2981" s="10">
        <f>IFERROR(INDEX(EFs!B:B,MATCH(P2981,EFs!A:A,0))*Dataset!Y2981/1000,0)</f>
        <v>0</v>
      </c>
      <c r="AA2981">
        <v>33.041544000000002</v>
      </c>
      <c r="AB2981">
        <v>-117.197261</v>
      </c>
      <c r="AC2981">
        <v>1</v>
      </c>
      <c r="AD2981" t="s">
        <v>18387</v>
      </c>
      <c r="AE2981">
        <v>6339</v>
      </c>
      <c r="AF2981" t="s">
        <v>19530</v>
      </c>
      <c r="AI2981" t="s">
        <v>18404</v>
      </c>
      <c r="AJ2981" t="s">
        <v>18390</v>
      </c>
      <c r="AK2981" t="s">
        <v>18391</v>
      </c>
      <c r="AL2981">
        <v>92067</v>
      </c>
      <c r="AM2981" t="s">
        <v>18392</v>
      </c>
      <c r="AN2981" t="s">
        <v>18393</v>
      </c>
    </row>
    <row r="2982" spans="1:40" ht="43.2" x14ac:dyDescent="0.3">
      <c r="A2982" t="s">
        <v>14042</v>
      </c>
      <c r="B2982" s="2" t="s">
        <v>15</v>
      </c>
      <c r="C2982" s="3">
        <v>42942</v>
      </c>
      <c r="D2982" t="s">
        <v>193</v>
      </c>
      <c r="E2982" t="s">
        <v>14043</v>
      </c>
      <c r="F2982" t="s">
        <v>14044</v>
      </c>
      <c r="G2982" t="s">
        <v>14045</v>
      </c>
      <c r="H2982" s="2" t="s">
        <v>781</v>
      </c>
      <c r="I2982" s="2" t="s">
        <v>782</v>
      </c>
      <c r="J2982" s="1" t="s">
        <v>14046</v>
      </c>
      <c r="K2982" s="1">
        <f t="shared" si="207"/>
        <v>1</v>
      </c>
      <c r="L2982" s="1">
        <f t="shared" si="207"/>
        <v>0</v>
      </c>
      <c r="M2982" s="1">
        <f t="shared" si="207"/>
        <v>0</v>
      </c>
      <c r="N2982" s="1">
        <f t="shared" si="207"/>
        <v>0</v>
      </c>
      <c r="O2982" s="1">
        <f t="shared" si="208"/>
        <v>1</v>
      </c>
      <c r="P2982" s="1" t="s">
        <v>18346</v>
      </c>
      <c r="Q2982" s="1">
        <v>200</v>
      </c>
      <c r="R2982" s="1">
        <v>385</v>
      </c>
      <c r="S2982" s="9">
        <f t="shared" si="210"/>
        <v>200</v>
      </c>
      <c r="T2982" s="8"/>
      <c r="U2982" s="8"/>
      <c r="V2982" s="8"/>
      <c r="W2982" s="8"/>
      <c r="X2982" s="8"/>
      <c r="Y2982" s="10">
        <f t="shared" si="209"/>
        <v>0</v>
      </c>
      <c r="Z2982" s="10">
        <f>IFERROR(INDEX(EFs!B:B,MATCH(P2982,EFs!A:A,0))*Dataset!Y2982/1000,0)</f>
        <v>0</v>
      </c>
      <c r="AA2982">
        <v>32.919822000000003</v>
      </c>
      <c r="AB2982">
        <v>-117.238277</v>
      </c>
      <c r="AC2982">
        <v>1</v>
      </c>
      <c r="AD2982" t="s">
        <v>18387</v>
      </c>
      <c r="AE2982">
        <v>12025</v>
      </c>
      <c r="AF2982" t="s">
        <v>18749</v>
      </c>
      <c r="AI2982" t="s">
        <v>18389</v>
      </c>
      <c r="AJ2982" t="s">
        <v>18390</v>
      </c>
      <c r="AK2982" t="s">
        <v>18391</v>
      </c>
      <c r="AL2982">
        <v>92121</v>
      </c>
      <c r="AM2982" t="s">
        <v>18392</v>
      </c>
      <c r="AN2982" t="s">
        <v>18393</v>
      </c>
    </row>
    <row r="2983" spans="1:40" ht="28.8" x14ac:dyDescent="0.3">
      <c r="A2983" t="s">
        <v>14047</v>
      </c>
      <c r="B2983" s="2" t="s">
        <v>15</v>
      </c>
      <c r="C2983" s="3">
        <v>42949</v>
      </c>
      <c r="D2983" t="s">
        <v>193</v>
      </c>
      <c r="E2983" t="s">
        <v>26</v>
      </c>
      <c r="F2983" t="s">
        <v>14048</v>
      </c>
      <c r="G2983" t="s">
        <v>615</v>
      </c>
      <c r="H2983" s="2" t="s">
        <v>29</v>
      </c>
      <c r="I2983" s="2" t="s">
        <v>30</v>
      </c>
      <c r="J2983" s="1" t="s">
        <v>14049</v>
      </c>
      <c r="K2983" s="1">
        <f t="shared" si="207"/>
        <v>1</v>
      </c>
      <c r="L2983" s="1">
        <f t="shared" si="207"/>
        <v>0</v>
      </c>
      <c r="M2983" s="1">
        <f t="shared" si="207"/>
        <v>0</v>
      </c>
      <c r="N2983" s="1">
        <f t="shared" si="207"/>
        <v>0</v>
      </c>
      <c r="O2983" s="1">
        <f t="shared" si="208"/>
        <v>1</v>
      </c>
      <c r="P2983" s="1" t="s">
        <v>18346</v>
      </c>
      <c r="Q2983" s="1">
        <v>40</v>
      </c>
      <c r="R2983" s="1">
        <v>69</v>
      </c>
      <c r="S2983" s="9">
        <f t="shared" si="210"/>
        <v>40</v>
      </c>
      <c r="T2983" s="3">
        <v>44532</v>
      </c>
      <c r="U2983" s="8" t="s">
        <v>11327</v>
      </c>
      <c r="V2983" s="3">
        <v>44532</v>
      </c>
      <c r="W2983" s="8" t="s">
        <v>14050</v>
      </c>
      <c r="X2983" s="8">
        <v>22.9</v>
      </c>
      <c r="Y2983" s="10">
        <f t="shared" si="209"/>
        <v>916</v>
      </c>
      <c r="Z2983" s="10">
        <f>IFERROR(INDEX(EFs!B:B,MATCH(P2983,EFs!A:A,0))*Dataset!Y2983/1000,0)</f>
        <v>0.83208791563600004</v>
      </c>
      <c r="AA2983">
        <v>33.000121999999998</v>
      </c>
      <c r="AB2983">
        <v>-116.837642</v>
      </c>
      <c r="AC2983">
        <v>1</v>
      </c>
      <c r="AD2983" t="s">
        <v>18387</v>
      </c>
      <c r="AE2983">
        <v>22758</v>
      </c>
      <c r="AF2983" t="s">
        <v>18437</v>
      </c>
      <c r="AI2983" t="s">
        <v>18396</v>
      </c>
      <c r="AJ2983" t="s">
        <v>18390</v>
      </c>
      <c r="AK2983" t="s">
        <v>18391</v>
      </c>
      <c r="AL2983">
        <v>92065</v>
      </c>
      <c r="AM2983" t="s">
        <v>18392</v>
      </c>
      <c r="AN2983" t="s">
        <v>18393</v>
      </c>
    </row>
    <row r="2984" spans="1:40" ht="43.2" x14ac:dyDescent="0.3">
      <c r="A2984" t="s">
        <v>14051</v>
      </c>
      <c r="B2984" s="2" t="s">
        <v>15</v>
      </c>
      <c r="C2984" s="3">
        <v>43055</v>
      </c>
      <c r="D2984" t="s">
        <v>193</v>
      </c>
      <c r="E2984" t="s">
        <v>3640</v>
      </c>
      <c r="F2984" t="s">
        <v>3641</v>
      </c>
      <c r="G2984" t="s">
        <v>3642</v>
      </c>
      <c r="H2984" s="2" t="s">
        <v>754</v>
      </c>
      <c r="I2984" s="2" t="s">
        <v>139</v>
      </c>
      <c r="J2984" s="1" t="s">
        <v>14052</v>
      </c>
      <c r="K2984" s="1">
        <f t="shared" si="207"/>
        <v>1</v>
      </c>
      <c r="L2984" s="1">
        <f t="shared" si="207"/>
        <v>0</v>
      </c>
      <c r="M2984" s="1">
        <f t="shared" si="207"/>
        <v>0</v>
      </c>
      <c r="N2984" s="1">
        <f t="shared" si="207"/>
        <v>0</v>
      </c>
      <c r="O2984" s="1">
        <f t="shared" si="208"/>
        <v>1</v>
      </c>
      <c r="P2984" s="1" t="s">
        <v>18346</v>
      </c>
      <c r="Q2984" s="1">
        <v>150</v>
      </c>
      <c r="R2984" s="1">
        <v>237</v>
      </c>
      <c r="S2984" s="9">
        <f t="shared" si="210"/>
        <v>150</v>
      </c>
      <c r="T2984" s="3">
        <v>44733</v>
      </c>
      <c r="U2984" s="8" t="s">
        <v>13593</v>
      </c>
      <c r="V2984" s="3">
        <v>44733</v>
      </c>
      <c r="W2984" s="8" t="s">
        <v>14053</v>
      </c>
      <c r="X2984" s="8">
        <v>4.3</v>
      </c>
      <c r="Y2984" s="10">
        <f t="shared" si="209"/>
        <v>645</v>
      </c>
      <c r="Z2984" s="10">
        <f>IFERROR(INDEX(EFs!B:B,MATCH(P2984,EFs!A:A,0))*Dataset!Y2984/1000,0)</f>
        <v>0.58591343404500007</v>
      </c>
      <c r="AA2984">
        <v>32.870761999999999</v>
      </c>
      <c r="AB2984">
        <v>-117.198031</v>
      </c>
      <c r="AC2984">
        <v>1</v>
      </c>
      <c r="AD2984" t="s">
        <v>18387</v>
      </c>
      <c r="AE2984">
        <v>5200</v>
      </c>
      <c r="AF2984" t="s">
        <v>18820</v>
      </c>
      <c r="AI2984" t="s">
        <v>18389</v>
      </c>
      <c r="AJ2984" t="s">
        <v>18390</v>
      </c>
      <c r="AK2984" t="s">
        <v>18391</v>
      </c>
      <c r="AL2984">
        <v>92122</v>
      </c>
      <c r="AM2984" t="s">
        <v>18392</v>
      </c>
      <c r="AN2984" t="s">
        <v>18393</v>
      </c>
    </row>
    <row r="2985" spans="1:40" ht="43.2" x14ac:dyDescent="0.3">
      <c r="A2985" t="s">
        <v>14054</v>
      </c>
      <c r="B2985" s="2" t="s">
        <v>15</v>
      </c>
      <c r="C2985" s="3">
        <v>43056</v>
      </c>
      <c r="D2985" t="s">
        <v>193</v>
      </c>
      <c r="E2985" t="s">
        <v>14055</v>
      </c>
      <c r="G2985" t="s">
        <v>14056</v>
      </c>
      <c r="H2985" s="2" t="s">
        <v>1542</v>
      </c>
      <c r="I2985" s="2" t="s">
        <v>236</v>
      </c>
      <c r="J2985" s="1" t="s">
        <v>14057</v>
      </c>
      <c r="K2985" s="1">
        <f t="shared" si="207"/>
        <v>0</v>
      </c>
      <c r="L2985" s="1">
        <f t="shared" si="207"/>
        <v>0</v>
      </c>
      <c r="M2985" s="1">
        <f t="shared" si="207"/>
        <v>1</v>
      </c>
      <c r="N2985" s="1">
        <f t="shared" si="207"/>
        <v>1</v>
      </c>
      <c r="O2985" s="1">
        <f t="shared" si="208"/>
        <v>2</v>
      </c>
      <c r="P2985" s="1" t="s">
        <v>18348</v>
      </c>
      <c r="Q2985" s="1" t="s">
        <v>18355</v>
      </c>
      <c r="R2985" s="1">
        <v>68</v>
      </c>
      <c r="S2985" s="9">
        <f t="shared" si="210"/>
        <v>50.707599999999999</v>
      </c>
      <c r="T2985" s="3">
        <v>44561</v>
      </c>
      <c r="U2985" s="8" t="s">
        <v>4729</v>
      </c>
      <c r="V2985" s="3">
        <v>44568</v>
      </c>
      <c r="W2985" s="8" t="s">
        <v>9777</v>
      </c>
      <c r="X2985" s="8">
        <v>2</v>
      </c>
      <c r="Y2985" s="10">
        <f t="shared" si="209"/>
        <v>101.4152</v>
      </c>
      <c r="Z2985" s="10">
        <f>IFERROR(INDEX(EFs!B:B,MATCH(P2985,EFs!A:A,0))*Dataset!Y2985/1000,0)</f>
        <v>7.3653368993528798E-2</v>
      </c>
      <c r="AA2985">
        <v>32.820442</v>
      </c>
      <c r="AB2985">
        <v>-117.17738900000001</v>
      </c>
      <c r="AC2985">
        <v>1</v>
      </c>
      <c r="AD2985" t="s">
        <v>18394</v>
      </c>
      <c r="AE2985">
        <v>5950</v>
      </c>
      <c r="AF2985" t="s">
        <v>18690</v>
      </c>
      <c r="AI2985" t="s">
        <v>18389</v>
      </c>
      <c r="AJ2985" t="s">
        <v>18390</v>
      </c>
      <c r="AK2985" t="s">
        <v>18391</v>
      </c>
      <c r="AL2985">
        <v>92111</v>
      </c>
      <c r="AM2985" t="s">
        <v>18392</v>
      </c>
      <c r="AN2985" t="s">
        <v>18397</v>
      </c>
    </row>
    <row r="2986" spans="1:40" ht="28.8" x14ac:dyDescent="0.3">
      <c r="A2986" t="s">
        <v>14058</v>
      </c>
      <c r="B2986" s="2" t="s">
        <v>15</v>
      </c>
      <c r="C2986" s="3">
        <v>43069</v>
      </c>
      <c r="D2986" t="s">
        <v>193</v>
      </c>
      <c r="E2986" t="s">
        <v>12943</v>
      </c>
      <c r="F2986" t="s">
        <v>12944</v>
      </c>
      <c r="G2986" t="s">
        <v>12945</v>
      </c>
      <c r="H2986" s="2" t="s">
        <v>201</v>
      </c>
      <c r="I2986" s="2" t="s">
        <v>46</v>
      </c>
      <c r="J2986" s="1" t="s">
        <v>14059</v>
      </c>
      <c r="K2986" s="1">
        <f t="shared" si="207"/>
        <v>1</v>
      </c>
      <c r="L2986" s="1">
        <f t="shared" si="207"/>
        <v>0</v>
      </c>
      <c r="M2986" s="1">
        <f t="shared" si="207"/>
        <v>0</v>
      </c>
      <c r="N2986" s="1">
        <f t="shared" si="207"/>
        <v>0</v>
      </c>
      <c r="O2986" s="1">
        <f t="shared" si="208"/>
        <v>1</v>
      </c>
      <c r="P2986" s="1" t="s">
        <v>18346</v>
      </c>
      <c r="Q2986" s="1">
        <v>800</v>
      </c>
      <c r="R2986" s="1">
        <v>1220</v>
      </c>
      <c r="S2986" s="9">
        <f t="shared" si="210"/>
        <v>800</v>
      </c>
      <c r="T2986" s="3">
        <v>44435</v>
      </c>
      <c r="U2986" s="8" t="s">
        <v>1970</v>
      </c>
      <c r="V2986" s="3">
        <v>44435</v>
      </c>
      <c r="W2986" s="8" t="s">
        <v>11782</v>
      </c>
      <c r="X2986" s="8">
        <v>6.9</v>
      </c>
      <c r="Y2986" s="10">
        <f t="shared" si="209"/>
        <v>5520</v>
      </c>
      <c r="Z2986" s="10">
        <f>IFERROR(INDEX(EFs!B:B,MATCH(P2986,EFs!A:A,0))*Dataset!Y2986/1000,0)</f>
        <v>5.01432892392</v>
      </c>
      <c r="AA2986">
        <v>32.875202000000002</v>
      </c>
      <c r="AB2986">
        <v>-117.22319</v>
      </c>
      <c r="AC2986">
        <v>1</v>
      </c>
      <c r="AD2986" t="s">
        <v>18387</v>
      </c>
      <c r="AE2986">
        <v>9300</v>
      </c>
      <c r="AF2986" t="s">
        <v>18845</v>
      </c>
      <c r="AI2986" t="s">
        <v>18428</v>
      </c>
      <c r="AJ2986" t="s">
        <v>18390</v>
      </c>
      <c r="AK2986" t="s">
        <v>18391</v>
      </c>
      <c r="AL2986">
        <v>92037</v>
      </c>
      <c r="AM2986" t="s">
        <v>18392</v>
      </c>
      <c r="AN2986" t="s">
        <v>18393</v>
      </c>
    </row>
    <row r="2987" spans="1:40" ht="28.8" x14ac:dyDescent="0.3">
      <c r="A2987" t="s">
        <v>14060</v>
      </c>
      <c r="B2987" s="2" t="s">
        <v>15</v>
      </c>
      <c r="C2987" s="3">
        <v>43070</v>
      </c>
      <c r="D2987" t="s">
        <v>193</v>
      </c>
      <c r="E2987" t="s">
        <v>14061</v>
      </c>
      <c r="F2987" t="s">
        <v>14062</v>
      </c>
      <c r="G2987" t="s">
        <v>14063</v>
      </c>
      <c r="H2987" s="2" t="s">
        <v>242</v>
      </c>
      <c r="I2987" s="2" t="s">
        <v>164</v>
      </c>
      <c r="J2987" s="1" t="s">
        <v>14064</v>
      </c>
      <c r="K2987" s="1">
        <f t="shared" si="207"/>
        <v>1</v>
      </c>
      <c r="L2987" s="1">
        <f t="shared" si="207"/>
        <v>0</v>
      </c>
      <c r="M2987" s="1">
        <f t="shared" si="207"/>
        <v>0</v>
      </c>
      <c r="N2987" s="1">
        <f t="shared" si="207"/>
        <v>0</v>
      </c>
      <c r="O2987" s="1">
        <f t="shared" si="208"/>
        <v>1</v>
      </c>
      <c r="P2987" s="1" t="s">
        <v>18346</v>
      </c>
      <c r="Q2987" s="1">
        <v>230</v>
      </c>
      <c r="R2987" s="1">
        <v>364</v>
      </c>
      <c r="S2987" s="9">
        <f t="shared" si="210"/>
        <v>230</v>
      </c>
      <c r="T2987" s="3">
        <v>44406</v>
      </c>
      <c r="U2987" s="8" t="s">
        <v>13247</v>
      </c>
      <c r="V2987" s="3">
        <v>44406</v>
      </c>
      <c r="W2987" s="8" t="s">
        <v>14065</v>
      </c>
      <c r="X2987" s="8">
        <v>7.8</v>
      </c>
      <c r="Y2987" s="10">
        <f t="shared" si="209"/>
        <v>1794</v>
      </c>
      <c r="Z2987" s="10">
        <f>IFERROR(INDEX(EFs!B:B,MATCH(P2987,EFs!A:A,0))*Dataset!Y2987/1000,0)</f>
        <v>1.629656900274</v>
      </c>
      <c r="AA2987">
        <v>33.424137999999999</v>
      </c>
      <c r="AB2987">
        <v>-117.291308</v>
      </c>
      <c r="AC2987">
        <v>0.89</v>
      </c>
      <c r="AD2987" t="s">
        <v>18429</v>
      </c>
      <c r="AE2987">
        <v>2308</v>
      </c>
      <c r="AF2987" t="s">
        <v>19531</v>
      </c>
      <c r="AI2987" t="s">
        <v>18435</v>
      </c>
      <c r="AJ2987" t="s">
        <v>18390</v>
      </c>
      <c r="AK2987" t="s">
        <v>18391</v>
      </c>
      <c r="AL2987">
        <v>92028</v>
      </c>
      <c r="AM2987" t="s">
        <v>18392</v>
      </c>
      <c r="AN2987" t="s">
        <v>18407</v>
      </c>
    </row>
    <row r="2988" spans="1:40" ht="43.2" x14ac:dyDescent="0.3">
      <c r="A2988" t="s">
        <v>14066</v>
      </c>
      <c r="B2988" s="2" t="s">
        <v>15</v>
      </c>
      <c r="C2988" s="3">
        <v>43075</v>
      </c>
      <c r="D2988" t="s">
        <v>193</v>
      </c>
      <c r="E2988" t="s">
        <v>13634</v>
      </c>
      <c r="G2988" t="s">
        <v>14067</v>
      </c>
      <c r="H2988" s="2" t="s">
        <v>283</v>
      </c>
      <c r="I2988" s="2" t="s">
        <v>46</v>
      </c>
      <c r="J2988" s="1" t="s">
        <v>14068</v>
      </c>
      <c r="K2988" s="1">
        <f t="shared" si="207"/>
        <v>1</v>
      </c>
      <c r="L2988" s="1">
        <f t="shared" si="207"/>
        <v>0</v>
      </c>
      <c r="M2988" s="1">
        <f t="shared" si="207"/>
        <v>0</v>
      </c>
      <c r="N2988" s="1">
        <f t="shared" si="207"/>
        <v>0</v>
      </c>
      <c r="O2988" s="1">
        <f t="shared" si="208"/>
        <v>1</v>
      </c>
      <c r="P2988" s="1" t="s">
        <v>18346</v>
      </c>
      <c r="Q2988" s="1">
        <v>200</v>
      </c>
      <c r="R2988" s="1">
        <v>331</v>
      </c>
      <c r="S2988" s="9">
        <f t="shared" si="210"/>
        <v>200</v>
      </c>
      <c r="T2988" s="3">
        <v>44518</v>
      </c>
      <c r="U2988" s="8" t="s">
        <v>14069</v>
      </c>
      <c r="V2988" s="3">
        <v>44518</v>
      </c>
      <c r="W2988" s="8" t="s">
        <v>9662</v>
      </c>
      <c r="X2988" s="8">
        <v>6.46</v>
      </c>
      <c r="Y2988" s="10">
        <f t="shared" si="209"/>
        <v>1292</v>
      </c>
      <c r="Z2988" s="10">
        <f>IFERROR(INDEX(EFs!B:B,MATCH(P2988,EFs!A:A,0))*Dataset!Y2988/1000,0)</f>
        <v>1.1736436539320001</v>
      </c>
      <c r="AA2988">
        <v>32.724102999999999</v>
      </c>
      <c r="AB2988">
        <v>-117.170912</v>
      </c>
      <c r="AC2988">
        <v>1</v>
      </c>
      <c r="AD2988" t="s">
        <v>18422</v>
      </c>
      <c r="AI2988" t="s">
        <v>18389</v>
      </c>
      <c r="AJ2988" t="s">
        <v>18390</v>
      </c>
      <c r="AK2988" t="s">
        <v>18391</v>
      </c>
      <c r="AL2988">
        <v>92101</v>
      </c>
      <c r="AM2988" t="s">
        <v>18392</v>
      </c>
      <c r="AN2988" t="s">
        <v>18397</v>
      </c>
    </row>
    <row r="2989" spans="1:40" ht="43.2" x14ac:dyDescent="0.3">
      <c r="A2989" t="s">
        <v>14070</v>
      </c>
      <c r="B2989" s="2" t="s">
        <v>15</v>
      </c>
      <c r="C2989" s="3">
        <v>43084</v>
      </c>
      <c r="D2989" t="s">
        <v>193</v>
      </c>
      <c r="E2989" t="s">
        <v>26</v>
      </c>
      <c r="F2989" t="s">
        <v>14071</v>
      </c>
      <c r="G2989" t="s">
        <v>14072</v>
      </c>
      <c r="H2989" s="2" t="s">
        <v>29</v>
      </c>
      <c r="I2989" s="2" t="s">
        <v>30</v>
      </c>
      <c r="J2989" s="1" t="s">
        <v>14073</v>
      </c>
      <c r="K2989" s="1">
        <f t="shared" si="207"/>
        <v>1</v>
      </c>
      <c r="L2989" s="1">
        <f t="shared" si="207"/>
        <v>0</v>
      </c>
      <c r="M2989" s="1">
        <f t="shared" si="207"/>
        <v>0</v>
      </c>
      <c r="N2989" s="1">
        <f t="shared" si="207"/>
        <v>0</v>
      </c>
      <c r="O2989" s="1">
        <f t="shared" si="208"/>
        <v>1</v>
      </c>
      <c r="P2989" s="1" t="s">
        <v>18346</v>
      </c>
      <c r="Q2989" s="1">
        <v>200</v>
      </c>
      <c r="R2989" s="1">
        <v>316</v>
      </c>
      <c r="S2989" s="9">
        <f t="shared" si="210"/>
        <v>200</v>
      </c>
      <c r="T2989" s="3">
        <v>44532</v>
      </c>
      <c r="U2989" s="8" t="s">
        <v>14074</v>
      </c>
      <c r="V2989" s="3">
        <v>44532</v>
      </c>
      <c r="W2989" s="8" t="s">
        <v>14075</v>
      </c>
      <c r="X2989" s="8">
        <v>17.7</v>
      </c>
      <c r="Y2989" s="10">
        <f t="shared" si="209"/>
        <v>3540</v>
      </c>
      <c r="Z2989" s="10">
        <f>IFERROR(INDEX(EFs!B:B,MATCH(P2989,EFs!A:A,0))*Dataset!Y2989/1000,0)</f>
        <v>3.2157109403400002</v>
      </c>
      <c r="AA2989">
        <v>33.091735</v>
      </c>
      <c r="AB2989">
        <v>-116.83741499999999</v>
      </c>
      <c r="AC2989">
        <v>1</v>
      </c>
      <c r="AD2989" t="s">
        <v>18387</v>
      </c>
      <c r="AE2989">
        <v>505</v>
      </c>
      <c r="AF2989" t="s">
        <v>19532</v>
      </c>
      <c r="AI2989" t="s">
        <v>18396</v>
      </c>
      <c r="AJ2989" t="s">
        <v>18390</v>
      </c>
      <c r="AK2989" t="s">
        <v>18391</v>
      </c>
      <c r="AL2989">
        <v>92065</v>
      </c>
      <c r="AM2989" t="s">
        <v>18392</v>
      </c>
      <c r="AN2989" t="s">
        <v>18393</v>
      </c>
    </row>
    <row r="2990" spans="1:40" ht="43.2" x14ac:dyDescent="0.3">
      <c r="A2990" t="s">
        <v>14076</v>
      </c>
      <c r="B2990" s="2" t="s">
        <v>15</v>
      </c>
      <c r="C2990" s="3">
        <v>43091</v>
      </c>
      <c r="D2990" t="s">
        <v>193</v>
      </c>
      <c r="E2990" t="s">
        <v>2643</v>
      </c>
      <c r="F2990" t="s">
        <v>2018</v>
      </c>
      <c r="G2990" t="s">
        <v>4212</v>
      </c>
      <c r="H2990" s="2" t="s">
        <v>91</v>
      </c>
      <c r="I2990" s="2" t="s">
        <v>92</v>
      </c>
      <c r="J2990" s="1" t="s">
        <v>14077</v>
      </c>
      <c r="K2990" s="1">
        <f t="shared" si="207"/>
        <v>1</v>
      </c>
      <c r="L2990" s="1">
        <f t="shared" si="207"/>
        <v>0</v>
      </c>
      <c r="M2990" s="1">
        <f t="shared" si="207"/>
        <v>0</v>
      </c>
      <c r="N2990" s="1">
        <f t="shared" si="207"/>
        <v>0</v>
      </c>
      <c r="O2990" s="1">
        <f t="shared" si="208"/>
        <v>1</v>
      </c>
      <c r="P2990" s="1" t="s">
        <v>18346</v>
      </c>
      <c r="Q2990" s="1">
        <v>500</v>
      </c>
      <c r="R2990" s="1">
        <v>2206</v>
      </c>
      <c r="S2990" s="9">
        <f t="shared" si="210"/>
        <v>500</v>
      </c>
      <c r="T2990" s="3">
        <v>44435</v>
      </c>
      <c r="U2990" s="8" t="s">
        <v>13154</v>
      </c>
      <c r="V2990" s="3">
        <v>44721</v>
      </c>
      <c r="W2990" s="8" t="s">
        <v>12585</v>
      </c>
      <c r="X2990" s="8">
        <v>6.5</v>
      </c>
      <c r="Y2990" s="10">
        <f t="shared" si="209"/>
        <v>3250</v>
      </c>
      <c r="Z2990" s="10">
        <f>IFERROR(INDEX(EFs!B:B,MATCH(P2990,EFs!A:A,0))*Dataset!Y2990/1000,0)</f>
        <v>2.9522769932499999</v>
      </c>
      <c r="AA2990">
        <v>32.724102999999999</v>
      </c>
      <c r="AB2990">
        <v>-117.170912</v>
      </c>
      <c r="AC2990">
        <v>0.5</v>
      </c>
      <c r="AD2990" t="s">
        <v>18422</v>
      </c>
      <c r="AI2990" t="s">
        <v>18389</v>
      </c>
      <c r="AJ2990" t="s">
        <v>18390</v>
      </c>
      <c r="AK2990" t="s">
        <v>18391</v>
      </c>
      <c r="AL2990">
        <v>92101</v>
      </c>
      <c r="AM2990" t="s">
        <v>18392</v>
      </c>
      <c r="AN2990" t="s">
        <v>18397</v>
      </c>
    </row>
    <row r="2991" spans="1:40" ht="28.8" x14ac:dyDescent="0.3">
      <c r="A2991" t="s">
        <v>14078</v>
      </c>
      <c r="B2991" s="2" t="s">
        <v>15</v>
      </c>
      <c r="C2991" s="3">
        <v>43112</v>
      </c>
      <c r="D2991" t="s">
        <v>193</v>
      </c>
      <c r="E2991" t="s">
        <v>4198</v>
      </c>
      <c r="F2991" t="s">
        <v>4199</v>
      </c>
      <c r="G2991" t="s">
        <v>4200</v>
      </c>
      <c r="H2991" s="2" t="s">
        <v>45</v>
      </c>
      <c r="I2991" s="2" t="s">
        <v>46</v>
      </c>
      <c r="J2991" s="1" t="s">
        <v>14079</v>
      </c>
      <c r="K2991" s="1">
        <f t="shared" si="207"/>
        <v>1</v>
      </c>
      <c r="L2991" s="1">
        <f t="shared" si="207"/>
        <v>0</v>
      </c>
      <c r="M2991" s="1">
        <f t="shared" si="207"/>
        <v>0</v>
      </c>
      <c r="N2991" s="1">
        <f t="shared" si="207"/>
        <v>0</v>
      </c>
      <c r="O2991" s="1">
        <f t="shared" si="208"/>
        <v>1</v>
      </c>
      <c r="P2991" s="1" t="s">
        <v>18346</v>
      </c>
      <c r="Q2991" s="1">
        <v>1000</v>
      </c>
      <c r="R2991" s="1">
        <v>1490</v>
      </c>
      <c r="S2991" s="9">
        <f t="shared" si="210"/>
        <v>1000</v>
      </c>
      <c r="T2991" s="3">
        <v>44503</v>
      </c>
      <c r="U2991" s="8" t="s">
        <v>439</v>
      </c>
      <c r="V2991" s="3">
        <v>44503</v>
      </c>
      <c r="W2991" s="8" t="s">
        <v>439</v>
      </c>
      <c r="X2991" s="8">
        <v>0</v>
      </c>
      <c r="Y2991" s="10">
        <f t="shared" si="209"/>
        <v>0</v>
      </c>
      <c r="Z2991" s="10">
        <f>IFERROR(INDEX(EFs!B:B,MATCH(P2991,EFs!A:A,0))*Dataset!Y2991/1000,0)</f>
        <v>0</v>
      </c>
      <c r="AA2991">
        <v>32.785075999999997</v>
      </c>
      <c r="AB2991">
        <v>-117.24933299999999</v>
      </c>
      <c r="AC2991">
        <v>1</v>
      </c>
      <c r="AD2991" t="s">
        <v>18387</v>
      </c>
      <c r="AE2991">
        <v>914</v>
      </c>
      <c r="AF2991" t="s">
        <v>18865</v>
      </c>
      <c r="AI2991" t="s">
        <v>18389</v>
      </c>
      <c r="AJ2991" t="s">
        <v>18390</v>
      </c>
      <c r="AK2991" t="s">
        <v>18391</v>
      </c>
      <c r="AL2991">
        <v>92109</v>
      </c>
      <c r="AM2991" t="s">
        <v>18392</v>
      </c>
      <c r="AN2991" t="s">
        <v>18393</v>
      </c>
    </row>
    <row r="2992" spans="1:40" ht="43.2" x14ac:dyDescent="0.3">
      <c r="A2992" t="s">
        <v>14080</v>
      </c>
      <c r="B2992" s="2" t="s">
        <v>15</v>
      </c>
      <c r="C2992" s="3">
        <v>43116</v>
      </c>
      <c r="D2992" t="s">
        <v>193</v>
      </c>
      <c r="E2992" t="s">
        <v>14081</v>
      </c>
      <c r="F2992" t="s">
        <v>14082</v>
      </c>
      <c r="G2992" t="s">
        <v>14083</v>
      </c>
      <c r="H2992" s="2" t="s">
        <v>4057</v>
      </c>
      <c r="I2992" s="2" t="s">
        <v>328</v>
      </c>
      <c r="J2992" s="1" t="s">
        <v>14084</v>
      </c>
      <c r="K2992" s="1">
        <f t="shared" si="207"/>
        <v>0</v>
      </c>
      <c r="L2992" s="1">
        <f t="shared" si="207"/>
        <v>0</v>
      </c>
      <c r="M2992" s="1">
        <f t="shared" si="207"/>
        <v>0</v>
      </c>
      <c r="N2992" s="1">
        <f t="shared" si="207"/>
        <v>1</v>
      </c>
      <c r="O2992" s="1">
        <f t="shared" si="208"/>
        <v>1</v>
      </c>
      <c r="P2992" s="1" t="s">
        <v>18347</v>
      </c>
      <c r="Q2992" s="1">
        <v>44</v>
      </c>
      <c r="R2992" s="1">
        <v>1132</v>
      </c>
      <c r="S2992" s="9">
        <f t="shared" si="210"/>
        <v>44</v>
      </c>
      <c r="T2992" s="3">
        <v>44677</v>
      </c>
      <c r="U2992" s="8" t="s">
        <v>9313</v>
      </c>
      <c r="V2992" s="3">
        <v>44677</v>
      </c>
      <c r="W2992" s="8" t="s">
        <v>10909</v>
      </c>
      <c r="X2992" s="8">
        <v>14.5</v>
      </c>
      <c r="Y2992" s="10">
        <f t="shared" si="209"/>
        <v>638</v>
      </c>
      <c r="Z2992" s="10">
        <f>IFERROR(INDEX(EFs!B:B,MATCH(P2992,EFs!A:A,0))*Dataset!Y2992/1000,0)</f>
        <v>0.52564820000000001</v>
      </c>
      <c r="AA2992">
        <v>32.716951999999999</v>
      </c>
      <c r="AB2992">
        <v>-116.261402</v>
      </c>
      <c r="AC2992">
        <v>1</v>
      </c>
      <c r="AD2992" t="s">
        <v>18387</v>
      </c>
      <c r="AE2992">
        <v>3352</v>
      </c>
      <c r="AF2992" t="s">
        <v>19533</v>
      </c>
      <c r="AI2992" t="s">
        <v>18854</v>
      </c>
      <c r="AJ2992" t="s">
        <v>18390</v>
      </c>
      <c r="AK2992" t="s">
        <v>18391</v>
      </c>
      <c r="AL2992">
        <v>91905</v>
      </c>
      <c r="AM2992" t="s">
        <v>18392</v>
      </c>
      <c r="AN2992" t="s">
        <v>18393</v>
      </c>
    </row>
    <row r="2993" spans="1:40" ht="28.8" x14ac:dyDescent="0.3">
      <c r="A2993" t="s">
        <v>14085</v>
      </c>
      <c r="B2993" s="2" t="s">
        <v>15</v>
      </c>
      <c r="C2993" s="3">
        <v>43130</v>
      </c>
      <c r="D2993" t="s">
        <v>193</v>
      </c>
      <c r="E2993" t="s">
        <v>14086</v>
      </c>
      <c r="F2993" t="s">
        <v>14087</v>
      </c>
      <c r="G2993" t="s">
        <v>14088</v>
      </c>
      <c r="H2993" s="2" t="s">
        <v>19</v>
      </c>
      <c r="I2993" s="2" t="s">
        <v>20</v>
      </c>
      <c r="J2993" s="1" t="s">
        <v>14089</v>
      </c>
      <c r="K2993" s="1">
        <f t="shared" si="207"/>
        <v>1</v>
      </c>
      <c r="L2993" s="1">
        <f t="shared" si="207"/>
        <v>0</v>
      </c>
      <c r="M2993" s="1">
        <f t="shared" si="207"/>
        <v>0</v>
      </c>
      <c r="N2993" s="1">
        <f t="shared" si="207"/>
        <v>0</v>
      </c>
      <c r="O2993" s="1">
        <f t="shared" si="208"/>
        <v>1</v>
      </c>
      <c r="P2993" s="1" t="s">
        <v>18346</v>
      </c>
      <c r="Q2993" s="1">
        <v>600</v>
      </c>
      <c r="R2993" s="1">
        <v>903</v>
      </c>
      <c r="S2993" s="9">
        <f t="shared" si="210"/>
        <v>600</v>
      </c>
      <c r="T2993" s="3">
        <v>44462</v>
      </c>
      <c r="U2993" s="8" t="s">
        <v>14090</v>
      </c>
      <c r="V2993" s="3">
        <v>44718</v>
      </c>
      <c r="W2993" s="8" t="s">
        <v>14091</v>
      </c>
      <c r="X2993" s="8">
        <v>3.2</v>
      </c>
      <c r="Y2993" s="10">
        <f t="shared" si="209"/>
        <v>1920</v>
      </c>
      <c r="Z2993" s="10">
        <f>IFERROR(INDEX(EFs!B:B,MATCH(P2993,EFs!A:A,0))*Dataset!Y2993/1000,0)</f>
        <v>1.74411440832</v>
      </c>
      <c r="AA2993">
        <v>32.709527999999999</v>
      </c>
      <c r="AB2993">
        <v>-117.15968599999999</v>
      </c>
      <c r="AC2993">
        <v>1</v>
      </c>
      <c r="AD2993" t="s">
        <v>18394</v>
      </c>
      <c r="AE2993">
        <v>550</v>
      </c>
      <c r="AF2993" t="s">
        <v>19534</v>
      </c>
      <c r="AI2993" t="s">
        <v>18389</v>
      </c>
      <c r="AJ2993" t="s">
        <v>18390</v>
      </c>
      <c r="AK2993" t="s">
        <v>18391</v>
      </c>
      <c r="AL2993">
        <v>92101</v>
      </c>
      <c r="AM2993" t="s">
        <v>18392</v>
      </c>
      <c r="AN2993" t="s">
        <v>18397</v>
      </c>
    </row>
    <row r="2994" spans="1:40" ht="43.2" x14ac:dyDescent="0.3">
      <c r="A2994" t="s">
        <v>14092</v>
      </c>
      <c r="B2994" s="2" t="s">
        <v>15</v>
      </c>
      <c r="C2994" s="3">
        <v>43131</v>
      </c>
      <c r="D2994" t="s">
        <v>193</v>
      </c>
      <c r="E2994" t="s">
        <v>14093</v>
      </c>
      <c r="F2994" t="s">
        <v>14094</v>
      </c>
      <c r="G2994" t="s">
        <v>14095</v>
      </c>
      <c r="H2994" s="2" t="s">
        <v>1436</v>
      </c>
      <c r="I2994" s="2" t="s">
        <v>98</v>
      </c>
      <c r="J2994" s="1" t="s">
        <v>14096</v>
      </c>
      <c r="K2994" s="1">
        <f t="shared" si="207"/>
        <v>1</v>
      </c>
      <c r="L2994" s="1">
        <f t="shared" si="207"/>
        <v>0</v>
      </c>
      <c r="M2994" s="1">
        <f t="shared" si="207"/>
        <v>0</v>
      </c>
      <c r="N2994" s="1">
        <f t="shared" si="207"/>
        <v>0</v>
      </c>
      <c r="O2994" s="1">
        <f t="shared" si="208"/>
        <v>1</v>
      </c>
      <c r="P2994" s="1" t="s">
        <v>18346</v>
      </c>
      <c r="Q2994" s="1">
        <v>350</v>
      </c>
      <c r="R2994" s="1">
        <v>538</v>
      </c>
      <c r="S2994" s="9">
        <f t="shared" si="210"/>
        <v>350</v>
      </c>
      <c r="T2994" s="3">
        <v>44398</v>
      </c>
      <c r="U2994" s="8" t="s">
        <v>1950</v>
      </c>
      <c r="V2994" s="3">
        <v>44398</v>
      </c>
      <c r="W2994" s="8" t="s">
        <v>14097</v>
      </c>
      <c r="X2994" s="8">
        <v>3.6</v>
      </c>
      <c r="Y2994" s="10">
        <f t="shared" si="209"/>
        <v>1260</v>
      </c>
      <c r="Z2994" s="10">
        <f>IFERROR(INDEX(EFs!B:B,MATCH(P2994,EFs!A:A,0))*Dataset!Y2994/1000,0)</f>
        <v>1.1445750804599999</v>
      </c>
      <c r="AA2994">
        <v>33.135626999999999</v>
      </c>
      <c r="AB2994">
        <v>-117.28146099999999</v>
      </c>
      <c r="AC2994">
        <v>1</v>
      </c>
      <c r="AD2994" t="s">
        <v>18387</v>
      </c>
      <c r="AE2994">
        <v>2200</v>
      </c>
      <c r="AF2994" t="s">
        <v>18545</v>
      </c>
      <c r="AI2994" t="s">
        <v>18509</v>
      </c>
      <c r="AJ2994" t="s">
        <v>18390</v>
      </c>
      <c r="AK2994" t="s">
        <v>18391</v>
      </c>
      <c r="AL2994">
        <v>92008</v>
      </c>
      <c r="AM2994" t="s">
        <v>18392</v>
      </c>
      <c r="AN2994" t="s">
        <v>18393</v>
      </c>
    </row>
    <row r="2995" spans="1:40" ht="43.2" x14ac:dyDescent="0.3">
      <c r="A2995" t="s">
        <v>14098</v>
      </c>
      <c r="B2995" s="2" t="s">
        <v>15</v>
      </c>
      <c r="C2995" s="3">
        <v>43133</v>
      </c>
      <c r="D2995" t="s">
        <v>193</v>
      </c>
      <c r="E2995" t="s">
        <v>14099</v>
      </c>
      <c r="F2995" t="s">
        <v>14100</v>
      </c>
      <c r="G2995" t="s">
        <v>14101</v>
      </c>
      <c r="H2995" s="2" t="s">
        <v>106</v>
      </c>
      <c r="I2995" s="2" t="s">
        <v>107</v>
      </c>
      <c r="J2995" s="1" t="s">
        <v>14102</v>
      </c>
      <c r="K2995" s="1">
        <f t="shared" si="207"/>
        <v>1</v>
      </c>
      <c r="L2995" s="1">
        <f t="shared" si="207"/>
        <v>0</v>
      </c>
      <c r="M2995" s="1">
        <f t="shared" si="207"/>
        <v>0</v>
      </c>
      <c r="N2995" s="1">
        <f t="shared" si="207"/>
        <v>0</v>
      </c>
      <c r="O2995" s="1">
        <f t="shared" si="208"/>
        <v>1</v>
      </c>
      <c r="P2995" s="1" t="s">
        <v>18346</v>
      </c>
      <c r="Q2995" s="1">
        <v>300</v>
      </c>
      <c r="R2995" s="1">
        <v>463</v>
      </c>
      <c r="S2995" s="9">
        <f t="shared" si="210"/>
        <v>300</v>
      </c>
      <c r="T2995" s="3">
        <v>44561</v>
      </c>
      <c r="U2995" s="8" t="s">
        <v>14103</v>
      </c>
      <c r="V2995" s="3">
        <v>44748</v>
      </c>
      <c r="W2995" s="8" t="s">
        <v>9281</v>
      </c>
      <c r="X2995" s="8">
        <v>24.05</v>
      </c>
      <c r="Y2995" s="10">
        <f t="shared" si="209"/>
        <v>7215</v>
      </c>
      <c r="Z2995" s="10">
        <f>IFERROR(INDEX(EFs!B:B,MATCH(P2995,EFs!A:A,0))*Dataset!Y2995/1000,0)</f>
        <v>6.5540549250149995</v>
      </c>
      <c r="AA2995">
        <v>32.806122999999999</v>
      </c>
      <c r="AB2995">
        <v>-117.120052</v>
      </c>
      <c r="AC2995">
        <v>1</v>
      </c>
      <c r="AD2995" t="s">
        <v>18387</v>
      </c>
      <c r="AE2995">
        <v>9665</v>
      </c>
      <c r="AF2995" t="s">
        <v>18412</v>
      </c>
      <c r="AI2995" t="s">
        <v>18389</v>
      </c>
      <c r="AJ2995" t="s">
        <v>18390</v>
      </c>
      <c r="AK2995" t="s">
        <v>18391</v>
      </c>
      <c r="AL2995">
        <v>92123</v>
      </c>
      <c r="AM2995" t="s">
        <v>18392</v>
      </c>
      <c r="AN2995" t="s">
        <v>18393</v>
      </c>
    </row>
    <row r="2996" spans="1:40" ht="57.6" x14ac:dyDescent="0.3">
      <c r="A2996" t="s">
        <v>14104</v>
      </c>
      <c r="B2996" s="2" t="s">
        <v>15</v>
      </c>
      <c r="C2996" s="3">
        <v>43136</v>
      </c>
      <c r="D2996" t="s">
        <v>193</v>
      </c>
      <c r="E2996" t="s">
        <v>14105</v>
      </c>
      <c r="F2996" t="s">
        <v>14106</v>
      </c>
      <c r="G2996" t="s">
        <v>14107</v>
      </c>
      <c r="H2996" s="2" t="s">
        <v>781</v>
      </c>
      <c r="I2996" s="2" t="s">
        <v>782</v>
      </c>
      <c r="J2996" s="1" t="s">
        <v>14108</v>
      </c>
      <c r="K2996" s="1">
        <f t="shared" si="207"/>
        <v>1</v>
      </c>
      <c r="L2996" s="1">
        <f t="shared" si="207"/>
        <v>0</v>
      </c>
      <c r="M2996" s="1">
        <f t="shared" si="207"/>
        <v>0</v>
      </c>
      <c r="N2996" s="1">
        <f t="shared" si="207"/>
        <v>0</v>
      </c>
      <c r="O2996" s="1">
        <f t="shared" si="208"/>
        <v>1</v>
      </c>
      <c r="P2996" s="1" t="s">
        <v>18346</v>
      </c>
      <c r="Q2996" s="1">
        <v>400</v>
      </c>
      <c r="R2996" s="1">
        <v>617</v>
      </c>
      <c r="S2996" s="9">
        <f t="shared" si="210"/>
        <v>400</v>
      </c>
      <c r="T2996" s="3">
        <v>44403</v>
      </c>
      <c r="U2996" s="8" t="s">
        <v>2277</v>
      </c>
      <c r="V2996" s="3">
        <v>44581</v>
      </c>
      <c r="W2996" s="8" t="s">
        <v>14109</v>
      </c>
      <c r="X2996" s="8">
        <v>2.1</v>
      </c>
      <c r="Y2996" s="10">
        <f t="shared" si="209"/>
        <v>840</v>
      </c>
      <c r="Z2996" s="10">
        <f>IFERROR(INDEX(EFs!B:B,MATCH(P2996,EFs!A:A,0))*Dataset!Y2996/1000,0)</f>
        <v>0.76305005364</v>
      </c>
      <c r="AA2996">
        <v>32.892696000000001</v>
      </c>
      <c r="AB2996">
        <v>-117.23864500000001</v>
      </c>
      <c r="AC2996">
        <v>1</v>
      </c>
      <c r="AD2996" t="s">
        <v>18387</v>
      </c>
      <c r="AE2996">
        <v>3530</v>
      </c>
      <c r="AF2996" t="s">
        <v>18626</v>
      </c>
      <c r="AI2996" t="s">
        <v>18389</v>
      </c>
      <c r="AJ2996" t="s">
        <v>18390</v>
      </c>
      <c r="AK2996" t="s">
        <v>18391</v>
      </c>
      <c r="AL2996">
        <v>92121</v>
      </c>
      <c r="AM2996" t="s">
        <v>18392</v>
      </c>
      <c r="AN2996" t="s">
        <v>18407</v>
      </c>
    </row>
    <row r="2997" spans="1:40" ht="43.2" x14ac:dyDescent="0.3">
      <c r="A2997" t="s">
        <v>14110</v>
      </c>
      <c r="B2997" s="2" t="s">
        <v>15</v>
      </c>
      <c r="C2997" s="3">
        <v>43147</v>
      </c>
      <c r="D2997" t="s">
        <v>193</v>
      </c>
      <c r="E2997" t="s">
        <v>14111</v>
      </c>
      <c r="F2997" t="s">
        <v>14112</v>
      </c>
      <c r="G2997" t="s">
        <v>14113</v>
      </c>
      <c r="H2997" s="2" t="s">
        <v>19</v>
      </c>
      <c r="I2997" s="2" t="s">
        <v>20</v>
      </c>
      <c r="J2997" s="1" t="s">
        <v>14114</v>
      </c>
      <c r="K2997" s="1">
        <f t="shared" si="207"/>
        <v>1</v>
      </c>
      <c r="L2997" s="1">
        <f t="shared" si="207"/>
        <v>0</v>
      </c>
      <c r="M2997" s="1">
        <f t="shared" si="207"/>
        <v>0</v>
      </c>
      <c r="N2997" s="1">
        <f t="shared" si="207"/>
        <v>0</v>
      </c>
      <c r="O2997" s="1">
        <f t="shared" si="208"/>
        <v>1</v>
      </c>
      <c r="P2997" s="1" t="s">
        <v>18346</v>
      </c>
      <c r="Q2997" s="1">
        <v>40</v>
      </c>
      <c r="R2997" s="1">
        <v>80</v>
      </c>
      <c r="S2997" s="9">
        <f t="shared" si="210"/>
        <v>40</v>
      </c>
      <c r="T2997" s="3">
        <v>44686</v>
      </c>
      <c r="U2997" s="8" t="s">
        <v>14115</v>
      </c>
      <c r="V2997" s="3">
        <v>44686</v>
      </c>
      <c r="W2997" s="8" t="s">
        <v>14116</v>
      </c>
      <c r="X2997" s="8">
        <v>15.5</v>
      </c>
      <c r="Y2997" s="10">
        <f t="shared" si="209"/>
        <v>620</v>
      </c>
      <c r="Z2997" s="10">
        <f>IFERROR(INDEX(EFs!B:B,MATCH(P2997,EFs!A:A,0))*Dataset!Y2997/1000,0)</f>
        <v>0.56320361102000005</v>
      </c>
      <c r="AA2997">
        <v>32.721784999999997</v>
      </c>
      <c r="AB2997">
        <v>-117.170716</v>
      </c>
      <c r="AC2997">
        <v>1</v>
      </c>
      <c r="AD2997" t="s">
        <v>18394</v>
      </c>
      <c r="AE2997">
        <v>875</v>
      </c>
      <c r="AF2997" t="s">
        <v>19535</v>
      </c>
      <c r="AI2997" t="s">
        <v>18389</v>
      </c>
      <c r="AJ2997" t="s">
        <v>18390</v>
      </c>
      <c r="AK2997" t="s">
        <v>18391</v>
      </c>
      <c r="AL2997">
        <v>92101</v>
      </c>
      <c r="AM2997" t="s">
        <v>18392</v>
      </c>
      <c r="AN2997" t="s">
        <v>18397</v>
      </c>
    </row>
    <row r="2998" spans="1:40" ht="43.2" x14ac:dyDescent="0.3">
      <c r="A2998" t="s">
        <v>14117</v>
      </c>
      <c r="B2998" s="2" t="s">
        <v>15</v>
      </c>
      <c r="C2998" s="3">
        <v>43153</v>
      </c>
      <c r="D2998" t="s">
        <v>193</v>
      </c>
      <c r="E2998" t="s">
        <v>4993</v>
      </c>
      <c r="F2998" t="s">
        <v>2018</v>
      </c>
      <c r="G2998" t="s">
        <v>14118</v>
      </c>
      <c r="H2998" s="2" t="s">
        <v>1020</v>
      </c>
      <c r="I2998" s="2" t="s">
        <v>92</v>
      </c>
      <c r="J2998" s="1" t="s">
        <v>14119</v>
      </c>
      <c r="K2998" s="1">
        <f t="shared" si="207"/>
        <v>1</v>
      </c>
      <c r="L2998" s="1">
        <f t="shared" si="207"/>
        <v>0</v>
      </c>
      <c r="M2998" s="1">
        <f t="shared" si="207"/>
        <v>0</v>
      </c>
      <c r="N2998" s="1">
        <f t="shared" si="207"/>
        <v>0</v>
      </c>
      <c r="O2998" s="1">
        <f t="shared" si="208"/>
        <v>1</v>
      </c>
      <c r="P2998" s="1" t="s">
        <v>18346</v>
      </c>
      <c r="Q2998" s="1">
        <v>200</v>
      </c>
      <c r="R2998" s="1">
        <v>331</v>
      </c>
      <c r="S2998" s="9">
        <f t="shared" si="210"/>
        <v>200</v>
      </c>
      <c r="T2998" s="3">
        <v>44440</v>
      </c>
      <c r="U2998" s="8" t="s">
        <v>14120</v>
      </c>
      <c r="V2998" s="3">
        <v>44714</v>
      </c>
      <c r="W2998" s="8" t="s">
        <v>14121</v>
      </c>
      <c r="X2998" s="8">
        <v>4.32</v>
      </c>
      <c r="Y2998" s="10">
        <f t="shared" si="209"/>
        <v>864</v>
      </c>
      <c r="Z2998" s="10">
        <f>IFERROR(INDEX(EFs!B:B,MATCH(P2998,EFs!A:A,0))*Dataset!Y2998/1000,0)</f>
        <v>0.78485148374400004</v>
      </c>
      <c r="AA2998">
        <v>32.699235000000002</v>
      </c>
      <c r="AB2998">
        <v>-117.209642</v>
      </c>
      <c r="AC2998">
        <v>1</v>
      </c>
      <c r="AD2998" t="s">
        <v>18422</v>
      </c>
      <c r="AI2998" t="s">
        <v>18458</v>
      </c>
      <c r="AJ2998" t="s">
        <v>18390</v>
      </c>
      <c r="AK2998" t="s">
        <v>18391</v>
      </c>
      <c r="AL2998">
        <v>92118</v>
      </c>
      <c r="AM2998" t="s">
        <v>18392</v>
      </c>
      <c r="AN2998" t="s">
        <v>18397</v>
      </c>
    </row>
    <row r="2999" spans="1:40" ht="57.6" x14ac:dyDescent="0.3">
      <c r="A2999" t="s">
        <v>14122</v>
      </c>
      <c r="B2999" s="2" t="s">
        <v>15</v>
      </c>
      <c r="C2999" s="3">
        <v>43158</v>
      </c>
      <c r="D2999" t="s">
        <v>193</v>
      </c>
      <c r="E2999" t="s">
        <v>3816</v>
      </c>
      <c r="F2999" t="s">
        <v>36</v>
      </c>
      <c r="G2999" t="s">
        <v>14123</v>
      </c>
      <c r="H2999" s="2" t="s">
        <v>320</v>
      </c>
      <c r="I2999" s="2" t="s">
        <v>46</v>
      </c>
      <c r="J2999" s="1" t="s">
        <v>14124</v>
      </c>
      <c r="K2999" s="1">
        <f t="shared" si="207"/>
        <v>1</v>
      </c>
      <c r="L2999" s="1">
        <f t="shared" si="207"/>
        <v>0</v>
      </c>
      <c r="M2999" s="1">
        <f t="shared" si="207"/>
        <v>0</v>
      </c>
      <c r="N2999" s="1">
        <f t="shared" si="207"/>
        <v>0</v>
      </c>
      <c r="O2999" s="1">
        <f t="shared" si="208"/>
        <v>1</v>
      </c>
      <c r="P2999" s="1" t="s">
        <v>18346</v>
      </c>
      <c r="Q2999" s="1">
        <v>2000</v>
      </c>
      <c r="R2999" s="1">
        <v>937</v>
      </c>
      <c r="S2999" s="9">
        <f t="shared" si="210"/>
        <v>2000</v>
      </c>
      <c r="T2999" s="3">
        <v>44370</v>
      </c>
      <c r="U2999" s="8" t="s">
        <v>14125</v>
      </c>
      <c r="V2999" s="3">
        <v>44763</v>
      </c>
      <c r="W2999" s="8" t="s">
        <v>14126</v>
      </c>
      <c r="X2999" s="8">
        <v>15.9</v>
      </c>
      <c r="Y2999" s="10">
        <f t="shared" si="209"/>
        <v>31800</v>
      </c>
      <c r="Z2999" s="10">
        <f>IFERROR(INDEX(EFs!B:B,MATCH(P2999,EFs!A:A,0))*Dataset!Y2999/1000,0)</f>
        <v>28.8868948878</v>
      </c>
      <c r="AA2999">
        <v>32.875765999999999</v>
      </c>
      <c r="AB2999">
        <v>-117.239553</v>
      </c>
      <c r="AC2999">
        <v>1</v>
      </c>
      <c r="AD2999" t="s">
        <v>18387</v>
      </c>
      <c r="AE2999">
        <v>9500</v>
      </c>
      <c r="AF2999" t="s">
        <v>18451</v>
      </c>
      <c r="AI2999" t="s">
        <v>18428</v>
      </c>
      <c r="AJ2999" t="s">
        <v>18390</v>
      </c>
      <c r="AK2999" t="s">
        <v>18391</v>
      </c>
      <c r="AL2999">
        <v>92093</v>
      </c>
      <c r="AM2999" t="s">
        <v>18392</v>
      </c>
      <c r="AN2999" t="s">
        <v>18393</v>
      </c>
    </row>
    <row r="3000" spans="1:40" ht="57.6" x14ac:dyDescent="0.3">
      <c r="A3000" t="s">
        <v>14127</v>
      </c>
      <c r="B3000" s="2" t="s">
        <v>15</v>
      </c>
      <c r="C3000" s="3">
        <v>43158</v>
      </c>
      <c r="D3000" t="s">
        <v>193</v>
      </c>
      <c r="E3000" t="s">
        <v>3816</v>
      </c>
      <c r="F3000" t="s">
        <v>36</v>
      </c>
      <c r="G3000" t="s">
        <v>14123</v>
      </c>
      <c r="H3000" s="2" t="s">
        <v>320</v>
      </c>
      <c r="I3000" s="2" t="s">
        <v>46</v>
      </c>
      <c r="J3000" s="1" t="s">
        <v>14128</v>
      </c>
      <c r="K3000" s="1">
        <f t="shared" si="207"/>
        <v>1</v>
      </c>
      <c r="L3000" s="1">
        <f t="shared" si="207"/>
        <v>0</v>
      </c>
      <c r="M3000" s="1">
        <f t="shared" si="207"/>
        <v>0</v>
      </c>
      <c r="N3000" s="1">
        <f t="shared" si="207"/>
        <v>0</v>
      </c>
      <c r="O3000" s="1">
        <f t="shared" si="208"/>
        <v>1</v>
      </c>
      <c r="P3000" s="1" t="s">
        <v>18346</v>
      </c>
      <c r="Q3000" s="1">
        <v>2000</v>
      </c>
      <c r="R3000" s="1">
        <v>937</v>
      </c>
      <c r="S3000" s="9">
        <f t="shared" si="210"/>
        <v>2000</v>
      </c>
      <c r="T3000" s="3">
        <v>44370</v>
      </c>
      <c r="U3000" s="8" t="s">
        <v>11865</v>
      </c>
      <c r="V3000" s="3">
        <v>44763</v>
      </c>
      <c r="W3000" s="8" t="s">
        <v>14129</v>
      </c>
      <c r="X3000" s="8">
        <v>14.1</v>
      </c>
      <c r="Y3000" s="10">
        <f t="shared" si="209"/>
        <v>28200</v>
      </c>
      <c r="Z3000" s="10">
        <f>IFERROR(INDEX(EFs!B:B,MATCH(P3000,EFs!A:A,0))*Dataset!Y3000/1000,0)</f>
        <v>25.616680372200001</v>
      </c>
      <c r="AA3000">
        <v>32.875765999999999</v>
      </c>
      <c r="AB3000">
        <v>-117.239553</v>
      </c>
      <c r="AC3000">
        <v>1</v>
      </c>
      <c r="AD3000" t="s">
        <v>18387</v>
      </c>
      <c r="AE3000">
        <v>9500</v>
      </c>
      <c r="AF3000" t="s">
        <v>18451</v>
      </c>
      <c r="AI3000" t="s">
        <v>18428</v>
      </c>
      <c r="AJ3000" t="s">
        <v>18390</v>
      </c>
      <c r="AK3000" t="s">
        <v>18391</v>
      </c>
      <c r="AL3000">
        <v>92093</v>
      </c>
      <c r="AM3000" t="s">
        <v>18392</v>
      </c>
      <c r="AN3000" t="s">
        <v>18393</v>
      </c>
    </row>
    <row r="3001" spans="1:40" ht="43.2" x14ac:dyDescent="0.3">
      <c r="A3001" t="s">
        <v>14130</v>
      </c>
      <c r="B3001" s="2" t="s">
        <v>15</v>
      </c>
      <c r="C3001" s="3">
        <v>43159</v>
      </c>
      <c r="D3001" t="s">
        <v>193</v>
      </c>
      <c r="E3001" t="s">
        <v>3673</v>
      </c>
      <c r="F3001" t="s">
        <v>14131</v>
      </c>
      <c r="G3001" t="s">
        <v>14132</v>
      </c>
      <c r="H3001" s="2" t="s">
        <v>781</v>
      </c>
      <c r="I3001" s="2" t="s">
        <v>782</v>
      </c>
      <c r="J3001" s="1" t="s">
        <v>14133</v>
      </c>
      <c r="K3001" s="1">
        <f t="shared" si="207"/>
        <v>1</v>
      </c>
      <c r="L3001" s="1">
        <f t="shared" si="207"/>
        <v>0</v>
      </c>
      <c r="M3001" s="1">
        <f t="shared" si="207"/>
        <v>0</v>
      </c>
      <c r="N3001" s="1">
        <f t="shared" si="207"/>
        <v>0</v>
      </c>
      <c r="O3001" s="1">
        <f t="shared" si="208"/>
        <v>1</v>
      </c>
      <c r="P3001" s="1" t="s">
        <v>18346</v>
      </c>
      <c r="Q3001" s="1">
        <v>500</v>
      </c>
      <c r="R3001" s="1">
        <v>755</v>
      </c>
      <c r="S3001" s="9">
        <f t="shared" si="210"/>
        <v>500</v>
      </c>
      <c r="T3001" s="3">
        <v>44565</v>
      </c>
      <c r="U3001" s="8" t="s">
        <v>9819</v>
      </c>
      <c r="V3001" s="3">
        <v>44565</v>
      </c>
      <c r="W3001" s="8" t="s">
        <v>11474</v>
      </c>
      <c r="X3001" s="8">
        <v>0.1</v>
      </c>
      <c r="Y3001" s="10">
        <f t="shared" si="209"/>
        <v>50</v>
      </c>
      <c r="Z3001" s="10">
        <f>IFERROR(INDEX(EFs!B:B,MATCH(P3001,EFs!A:A,0))*Dataset!Y3001/1000,0)</f>
        <v>4.5419646050000005E-2</v>
      </c>
      <c r="AA3001">
        <v>32.901114999999997</v>
      </c>
      <c r="AB3001">
        <v>-117.183262</v>
      </c>
      <c r="AC3001">
        <v>1</v>
      </c>
      <c r="AD3001" t="s">
        <v>18387</v>
      </c>
      <c r="AE3001">
        <v>9393</v>
      </c>
      <c r="AF3001" t="s">
        <v>18633</v>
      </c>
      <c r="AG3001" t="s">
        <v>18510</v>
      </c>
      <c r="AH3001">
        <v>100</v>
      </c>
      <c r="AI3001" t="s">
        <v>18389</v>
      </c>
      <c r="AJ3001" t="s">
        <v>18390</v>
      </c>
      <c r="AK3001" t="s">
        <v>18391</v>
      </c>
      <c r="AL3001">
        <v>92121</v>
      </c>
      <c r="AM3001" t="s">
        <v>18392</v>
      </c>
      <c r="AN3001" t="s">
        <v>18393</v>
      </c>
    </row>
    <row r="3002" spans="1:40" ht="43.2" x14ac:dyDescent="0.3">
      <c r="A3002" t="s">
        <v>14134</v>
      </c>
      <c r="B3002" s="2" t="s">
        <v>15</v>
      </c>
      <c r="C3002" s="3">
        <v>43161</v>
      </c>
      <c r="D3002" t="s">
        <v>193</v>
      </c>
      <c r="E3002" t="s">
        <v>14135</v>
      </c>
      <c r="F3002" t="s">
        <v>14136</v>
      </c>
      <c r="G3002" t="s">
        <v>14137</v>
      </c>
      <c r="H3002" s="2" t="s">
        <v>106</v>
      </c>
      <c r="I3002" s="2" t="s">
        <v>107</v>
      </c>
      <c r="J3002" s="1" t="s">
        <v>14138</v>
      </c>
      <c r="K3002" s="1">
        <f t="shared" si="207"/>
        <v>1</v>
      </c>
      <c r="L3002" s="1">
        <f t="shared" si="207"/>
        <v>0</v>
      </c>
      <c r="M3002" s="1">
        <f t="shared" si="207"/>
        <v>0</v>
      </c>
      <c r="N3002" s="1">
        <f t="shared" si="207"/>
        <v>0</v>
      </c>
      <c r="O3002" s="1">
        <f t="shared" si="208"/>
        <v>1</v>
      </c>
      <c r="P3002" s="1" t="s">
        <v>18346</v>
      </c>
      <c r="Q3002" s="1">
        <v>200</v>
      </c>
      <c r="R3002" s="1">
        <v>315</v>
      </c>
      <c r="S3002" s="9">
        <f t="shared" si="210"/>
        <v>200</v>
      </c>
      <c r="T3002" s="3">
        <v>44377</v>
      </c>
      <c r="U3002" s="8" t="s">
        <v>12698</v>
      </c>
      <c r="V3002" s="3">
        <v>44377</v>
      </c>
      <c r="W3002" s="8" t="s">
        <v>14139</v>
      </c>
      <c r="X3002" s="8">
        <v>4.5999999999999996</v>
      </c>
      <c r="Y3002" s="10">
        <f t="shared" si="209"/>
        <v>919.99999999999989</v>
      </c>
      <c r="Z3002" s="10">
        <f>IFERROR(INDEX(EFs!B:B,MATCH(P3002,EFs!A:A,0))*Dataset!Y3002/1000,0)</f>
        <v>0.83572148731999996</v>
      </c>
      <c r="AA3002">
        <v>32.822738999999999</v>
      </c>
      <c r="AB3002">
        <v>-117.14549599999999</v>
      </c>
      <c r="AC3002">
        <v>1</v>
      </c>
      <c r="AD3002" t="s">
        <v>18387</v>
      </c>
      <c r="AE3002">
        <v>8680</v>
      </c>
      <c r="AF3002" t="s">
        <v>18690</v>
      </c>
      <c r="AI3002" t="s">
        <v>18389</v>
      </c>
      <c r="AJ3002" t="s">
        <v>18390</v>
      </c>
      <c r="AK3002" t="s">
        <v>18391</v>
      </c>
      <c r="AL3002">
        <v>92123</v>
      </c>
      <c r="AM3002" t="s">
        <v>18392</v>
      </c>
      <c r="AN3002" t="s">
        <v>18393</v>
      </c>
    </row>
    <row r="3003" spans="1:40" ht="43.2" x14ac:dyDescent="0.3">
      <c r="A3003" t="s">
        <v>14140</v>
      </c>
      <c r="B3003" s="2" t="s">
        <v>15</v>
      </c>
      <c r="C3003" s="3">
        <v>43167</v>
      </c>
      <c r="D3003" t="s">
        <v>193</v>
      </c>
      <c r="E3003" t="s">
        <v>14141</v>
      </c>
      <c r="F3003" t="s">
        <v>14142</v>
      </c>
      <c r="G3003" t="s">
        <v>14143</v>
      </c>
      <c r="H3003" s="2" t="s">
        <v>19</v>
      </c>
      <c r="I3003" s="2" t="s">
        <v>20</v>
      </c>
      <c r="J3003" s="1" t="s">
        <v>14144</v>
      </c>
      <c r="K3003" s="1">
        <f t="shared" si="207"/>
        <v>1</v>
      </c>
      <c r="L3003" s="1">
        <f t="shared" si="207"/>
        <v>0</v>
      </c>
      <c r="M3003" s="1">
        <f t="shared" si="207"/>
        <v>0</v>
      </c>
      <c r="N3003" s="1">
        <f t="shared" si="207"/>
        <v>0</v>
      </c>
      <c r="O3003" s="1">
        <f t="shared" si="208"/>
        <v>1</v>
      </c>
      <c r="P3003" s="1" t="s">
        <v>18346</v>
      </c>
      <c r="Q3003" s="1">
        <v>1000</v>
      </c>
      <c r="R3003" s="1">
        <v>1495</v>
      </c>
      <c r="S3003" s="9">
        <f t="shared" si="210"/>
        <v>1000</v>
      </c>
      <c r="T3003" s="8"/>
      <c r="U3003" s="8"/>
      <c r="V3003" s="8"/>
      <c r="W3003" s="8"/>
      <c r="X3003" s="8"/>
      <c r="Y3003" s="10">
        <f t="shared" si="209"/>
        <v>0</v>
      </c>
      <c r="Z3003" s="10">
        <f>IFERROR(INDEX(EFs!B:B,MATCH(P3003,EFs!A:A,0))*Dataset!Y3003/1000,0)</f>
        <v>0</v>
      </c>
      <c r="AA3003">
        <v>32.710293999999998</v>
      </c>
      <c r="AB3003">
        <v>-117.150357</v>
      </c>
      <c r="AC3003">
        <v>1</v>
      </c>
      <c r="AD3003" t="s">
        <v>18394</v>
      </c>
      <c r="AE3003">
        <v>1501</v>
      </c>
      <c r="AF3003" t="s">
        <v>18769</v>
      </c>
      <c r="AI3003" t="s">
        <v>18389</v>
      </c>
      <c r="AJ3003" t="s">
        <v>18390</v>
      </c>
      <c r="AK3003" t="s">
        <v>18391</v>
      </c>
      <c r="AL3003">
        <v>92101</v>
      </c>
      <c r="AM3003" t="s">
        <v>18392</v>
      </c>
      <c r="AN3003" t="s">
        <v>18397</v>
      </c>
    </row>
    <row r="3004" spans="1:40" ht="43.2" x14ac:dyDescent="0.3">
      <c r="A3004" t="s">
        <v>14145</v>
      </c>
      <c r="B3004" s="2" t="s">
        <v>15</v>
      </c>
      <c r="C3004" s="3">
        <v>43171</v>
      </c>
      <c r="D3004" t="s">
        <v>193</v>
      </c>
      <c r="E3004" t="s">
        <v>14146</v>
      </c>
      <c r="F3004" t="s">
        <v>14147</v>
      </c>
      <c r="G3004" t="s">
        <v>14148</v>
      </c>
      <c r="H3004" s="2" t="s">
        <v>781</v>
      </c>
      <c r="I3004" s="2" t="s">
        <v>782</v>
      </c>
      <c r="J3004" s="1" t="s">
        <v>14149</v>
      </c>
      <c r="K3004" s="1">
        <f t="shared" si="207"/>
        <v>1</v>
      </c>
      <c r="L3004" s="1">
        <f t="shared" si="207"/>
        <v>0</v>
      </c>
      <c r="M3004" s="1">
        <f t="shared" si="207"/>
        <v>0</v>
      </c>
      <c r="N3004" s="1">
        <f t="shared" si="207"/>
        <v>0</v>
      </c>
      <c r="O3004" s="1">
        <f t="shared" si="208"/>
        <v>1</v>
      </c>
      <c r="P3004" s="1" t="s">
        <v>18346</v>
      </c>
      <c r="Q3004" s="1">
        <v>2000</v>
      </c>
      <c r="R3004" s="1">
        <v>923</v>
      </c>
      <c r="S3004" s="9">
        <f t="shared" si="210"/>
        <v>2000</v>
      </c>
      <c r="T3004" s="3">
        <v>44561</v>
      </c>
      <c r="U3004" s="8" t="s">
        <v>14139</v>
      </c>
      <c r="V3004" s="3">
        <v>44638</v>
      </c>
      <c r="W3004" s="8" t="s">
        <v>13977</v>
      </c>
      <c r="X3004" s="8">
        <v>23.2</v>
      </c>
      <c r="Y3004" s="10">
        <f t="shared" si="209"/>
        <v>46400</v>
      </c>
      <c r="Z3004" s="10">
        <f>IFERROR(INDEX(EFs!B:B,MATCH(P3004,EFs!A:A,0))*Dataset!Y3004/1000,0)</f>
        <v>42.149431534400001</v>
      </c>
      <c r="AA3004">
        <v>32.899768999999999</v>
      </c>
      <c r="AB3004">
        <v>-117.23629200000001</v>
      </c>
      <c r="AC3004">
        <v>1</v>
      </c>
      <c r="AD3004" t="s">
        <v>18387</v>
      </c>
      <c r="AE3004">
        <v>3215</v>
      </c>
      <c r="AF3004" t="s">
        <v>18664</v>
      </c>
      <c r="AI3004" t="s">
        <v>18389</v>
      </c>
      <c r="AJ3004" t="s">
        <v>18390</v>
      </c>
      <c r="AK3004" t="s">
        <v>18391</v>
      </c>
      <c r="AL3004">
        <v>92121</v>
      </c>
      <c r="AM3004" t="s">
        <v>18392</v>
      </c>
      <c r="AN3004" t="s">
        <v>18393</v>
      </c>
    </row>
    <row r="3005" spans="1:40" ht="43.2" x14ac:dyDescent="0.3">
      <c r="A3005" t="s">
        <v>14150</v>
      </c>
      <c r="B3005" s="2" t="s">
        <v>15</v>
      </c>
      <c r="C3005" s="3">
        <v>43173</v>
      </c>
      <c r="D3005" t="s">
        <v>193</v>
      </c>
      <c r="E3005" t="s">
        <v>14151</v>
      </c>
      <c r="F3005" t="s">
        <v>6891</v>
      </c>
      <c r="G3005" t="s">
        <v>14152</v>
      </c>
      <c r="H3005" s="2" t="s">
        <v>403</v>
      </c>
      <c r="I3005" s="2" t="s">
        <v>155</v>
      </c>
      <c r="J3005" s="1" t="s">
        <v>14153</v>
      </c>
      <c r="K3005" s="1">
        <f t="shared" si="207"/>
        <v>1</v>
      </c>
      <c r="L3005" s="1">
        <f t="shared" si="207"/>
        <v>0</v>
      </c>
      <c r="M3005" s="1">
        <f t="shared" si="207"/>
        <v>0</v>
      </c>
      <c r="N3005" s="1">
        <f t="shared" si="207"/>
        <v>0</v>
      </c>
      <c r="O3005" s="1">
        <f t="shared" si="208"/>
        <v>1</v>
      </c>
      <c r="P3005" s="1" t="s">
        <v>18346</v>
      </c>
      <c r="Q3005" s="1">
        <v>125</v>
      </c>
      <c r="R3005" s="1">
        <v>197</v>
      </c>
      <c r="S3005" s="9">
        <f t="shared" si="210"/>
        <v>125</v>
      </c>
      <c r="T3005" s="3">
        <v>44561</v>
      </c>
      <c r="U3005" s="8" t="s">
        <v>13916</v>
      </c>
      <c r="V3005" s="3">
        <v>44687</v>
      </c>
      <c r="W3005" s="8" t="s">
        <v>14154</v>
      </c>
      <c r="X3005" s="8">
        <v>33.4</v>
      </c>
      <c r="Y3005" s="10">
        <f t="shared" si="209"/>
        <v>4175</v>
      </c>
      <c r="Z3005" s="10">
        <f>IFERROR(INDEX(EFs!B:B,MATCH(P3005,EFs!A:A,0))*Dataset!Y3005/1000,0)</f>
        <v>3.7925404451750002</v>
      </c>
      <c r="AA3005">
        <v>33.144863999999998</v>
      </c>
      <c r="AB3005">
        <v>-116.13529699999999</v>
      </c>
      <c r="AC3005">
        <v>1</v>
      </c>
      <c r="AD3005" t="s">
        <v>18394</v>
      </c>
      <c r="AE3005">
        <v>5841</v>
      </c>
      <c r="AF3005" t="s">
        <v>19107</v>
      </c>
      <c r="AI3005" t="s">
        <v>18468</v>
      </c>
      <c r="AJ3005" t="s">
        <v>18390</v>
      </c>
      <c r="AK3005" t="s">
        <v>18391</v>
      </c>
      <c r="AL3005">
        <v>92004</v>
      </c>
      <c r="AM3005" t="s">
        <v>18392</v>
      </c>
      <c r="AN3005" t="s">
        <v>18397</v>
      </c>
    </row>
    <row r="3006" spans="1:40" ht="43.2" x14ac:dyDescent="0.3">
      <c r="A3006" t="s">
        <v>14155</v>
      </c>
      <c r="B3006" s="2" t="s">
        <v>15</v>
      </c>
      <c r="C3006" s="3">
        <v>43175</v>
      </c>
      <c r="D3006" t="s">
        <v>193</v>
      </c>
      <c r="E3006" t="s">
        <v>13096</v>
      </c>
      <c r="F3006" t="s">
        <v>1940</v>
      </c>
      <c r="G3006" t="s">
        <v>14156</v>
      </c>
      <c r="H3006" s="2" t="s">
        <v>554</v>
      </c>
      <c r="I3006" s="2" t="s">
        <v>84</v>
      </c>
      <c r="J3006" s="1" t="s">
        <v>14157</v>
      </c>
      <c r="K3006" s="1">
        <f t="shared" si="207"/>
        <v>1</v>
      </c>
      <c r="L3006" s="1">
        <f t="shared" si="207"/>
        <v>0</v>
      </c>
      <c r="M3006" s="1">
        <f t="shared" si="207"/>
        <v>0</v>
      </c>
      <c r="N3006" s="1">
        <f t="shared" si="207"/>
        <v>0</v>
      </c>
      <c r="O3006" s="1">
        <f t="shared" si="208"/>
        <v>1</v>
      </c>
      <c r="P3006" s="1" t="s">
        <v>18346</v>
      </c>
      <c r="Q3006" s="1">
        <v>50</v>
      </c>
      <c r="R3006" s="1">
        <v>86</v>
      </c>
      <c r="S3006" s="9">
        <f t="shared" si="210"/>
        <v>50</v>
      </c>
      <c r="T3006" s="8"/>
      <c r="U3006" s="8"/>
      <c r="V3006" s="8"/>
      <c r="W3006" s="8"/>
      <c r="X3006" s="8"/>
      <c r="Y3006" s="10">
        <f t="shared" si="209"/>
        <v>0</v>
      </c>
      <c r="Z3006" s="10">
        <f>IFERROR(INDEX(EFs!B:B,MATCH(P3006,EFs!A:A,0))*Dataset!Y3006/1000,0)</f>
        <v>0</v>
      </c>
      <c r="AA3006">
        <v>32.657969000000001</v>
      </c>
      <c r="AB3006">
        <v>-117.06632399999999</v>
      </c>
      <c r="AC3006">
        <v>1</v>
      </c>
      <c r="AD3006" t="s">
        <v>18387</v>
      </c>
      <c r="AE3006">
        <v>3000</v>
      </c>
      <c r="AF3006" t="s">
        <v>19039</v>
      </c>
      <c r="AI3006" t="s">
        <v>18491</v>
      </c>
      <c r="AJ3006" t="s">
        <v>18390</v>
      </c>
      <c r="AK3006" t="s">
        <v>18391</v>
      </c>
      <c r="AL3006">
        <v>91950</v>
      </c>
      <c r="AM3006" t="s">
        <v>18392</v>
      </c>
      <c r="AN3006" t="s">
        <v>18393</v>
      </c>
    </row>
    <row r="3007" spans="1:40" ht="43.2" x14ac:dyDescent="0.3">
      <c r="A3007" t="s">
        <v>14158</v>
      </c>
      <c r="B3007" s="2" t="s">
        <v>15</v>
      </c>
      <c r="C3007" s="3">
        <v>43175</v>
      </c>
      <c r="D3007" t="s">
        <v>193</v>
      </c>
      <c r="E3007" t="s">
        <v>2643</v>
      </c>
      <c r="F3007" t="s">
        <v>2018</v>
      </c>
      <c r="G3007" t="s">
        <v>2644</v>
      </c>
      <c r="H3007" s="2" t="s">
        <v>91</v>
      </c>
      <c r="I3007" s="2" t="s">
        <v>92</v>
      </c>
      <c r="J3007" s="1" t="s">
        <v>14159</v>
      </c>
      <c r="K3007" s="1">
        <f t="shared" si="207"/>
        <v>1</v>
      </c>
      <c r="L3007" s="1">
        <f t="shared" si="207"/>
        <v>0</v>
      </c>
      <c r="M3007" s="1">
        <f t="shared" si="207"/>
        <v>0</v>
      </c>
      <c r="N3007" s="1">
        <f t="shared" si="207"/>
        <v>0</v>
      </c>
      <c r="O3007" s="1">
        <f t="shared" si="208"/>
        <v>1</v>
      </c>
      <c r="P3007" s="1" t="s">
        <v>18346</v>
      </c>
      <c r="Q3007" s="1" t="s">
        <v>18355</v>
      </c>
      <c r="R3007" s="1">
        <v>922</v>
      </c>
      <c r="S3007" s="9">
        <f t="shared" si="210"/>
        <v>687.53539999999998</v>
      </c>
      <c r="T3007" s="3">
        <v>44369</v>
      </c>
      <c r="U3007" s="8" t="s">
        <v>14160</v>
      </c>
      <c r="V3007" s="3">
        <v>44722</v>
      </c>
      <c r="W3007" s="8" t="s">
        <v>14161</v>
      </c>
      <c r="X3007" s="8">
        <v>7</v>
      </c>
      <c r="Y3007" s="10">
        <f t="shared" si="209"/>
        <v>4812.7478000000001</v>
      </c>
      <c r="Z3007" s="10">
        <f>IFERROR(INDEX(EFs!B:B,MATCH(P3007,EFs!A:A,0))*Dataset!Y3007/1000,0)</f>
        <v>4.3718660320783238</v>
      </c>
      <c r="AA3007">
        <v>32.699235000000002</v>
      </c>
      <c r="AB3007">
        <v>-117.209642</v>
      </c>
      <c r="AC3007">
        <v>1</v>
      </c>
      <c r="AD3007" t="s">
        <v>18422</v>
      </c>
      <c r="AI3007" t="s">
        <v>18458</v>
      </c>
      <c r="AJ3007" t="s">
        <v>18390</v>
      </c>
      <c r="AK3007" t="s">
        <v>18391</v>
      </c>
      <c r="AL3007">
        <v>92118</v>
      </c>
      <c r="AM3007" t="s">
        <v>18392</v>
      </c>
      <c r="AN3007" t="s">
        <v>18397</v>
      </c>
    </row>
    <row r="3008" spans="1:40" ht="57.6" x14ac:dyDescent="0.3">
      <c r="A3008" t="s">
        <v>14162</v>
      </c>
      <c r="B3008" s="2" t="s">
        <v>15</v>
      </c>
      <c r="C3008" s="3">
        <v>43175</v>
      </c>
      <c r="D3008" t="s">
        <v>193</v>
      </c>
      <c r="E3008" t="s">
        <v>2643</v>
      </c>
      <c r="F3008" t="s">
        <v>2018</v>
      </c>
      <c r="G3008" t="s">
        <v>2644</v>
      </c>
      <c r="H3008" s="2" t="s">
        <v>91</v>
      </c>
      <c r="I3008" s="2" t="s">
        <v>92</v>
      </c>
      <c r="J3008" s="1" t="s">
        <v>14163</v>
      </c>
      <c r="K3008" s="1">
        <f t="shared" si="207"/>
        <v>1</v>
      </c>
      <c r="L3008" s="1">
        <f t="shared" si="207"/>
        <v>0</v>
      </c>
      <c r="M3008" s="1">
        <f t="shared" si="207"/>
        <v>0</v>
      </c>
      <c r="N3008" s="1">
        <f t="shared" si="207"/>
        <v>0</v>
      </c>
      <c r="O3008" s="1">
        <f t="shared" si="208"/>
        <v>1</v>
      </c>
      <c r="P3008" s="1" t="s">
        <v>18346</v>
      </c>
      <c r="Q3008" s="1" t="s">
        <v>18355</v>
      </c>
      <c r="R3008" s="1">
        <v>922</v>
      </c>
      <c r="S3008" s="9">
        <f t="shared" si="210"/>
        <v>687.53539999999998</v>
      </c>
      <c r="T3008" s="3">
        <v>44369</v>
      </c>
      <c r="U3008" s="8" t="s">
        <v>14164</v>
      </c>
      <c r="V3008" s="3">
        <v>44722</v>
      </c>
      <c r="W3008" s="8" t="s">
        <v>14165</v>
      </c>
      <c r="X3008" s="8">
        <v>8</v>
      </c>
      <c r="Y3008" s="10">
        <f t="shared" si="209"/>
        <v>5500.2831999999999</v>
      </c>
      <c r="Z3008" s="10">
        <f>IFERROR(INDEX(EFs!B:B,MATCH(P3008,EFs!A:A,0))*Dataset!Y3008/1000,0)</f>
        <v>4.9964183223752272</v>
      </c>
      <c r="AA3008">
        <v>32.699235000000002</v>
      </c>
      <c r="AB3008">
        <v>-117.209642</v>
      </c>
      <c r="AC3008">
        <v>1</v>
      </c>
      <c r="AD3008" t="s">
        <v>18422</v>
      </c>
      <c r="AI3008" t="s">
        <v>18458</v>
      </c>
      <c r="AJ3008" t="s">
        <v>18390</v>
      </c>
      <c r="AK3008" t="s">
        <v>18391</v>
      </c>
      <c r="AL3008">
        <v>92118</v>
      </c>
      <c r="AM3008" t="s">
        <v>18392</v>
      </c>
      <c r="AN3008" t="s">
        <v>18397</v>
      </c>
    </row>
    <row r="3009" spans="1:40" ht="43.2" x14ac:dyDescent="0.3">
      <c r="A3009" t="s">
        <v>14166</v>
      </c>
      <c r="B3009" s="2" t="s">
        <v>15</v>
      </c>
      <c r="C3009" s="3">
        <v>43175</v>
      </c>
      <c r="D3009" t="s">
        <v>193</v>
      </c>
      <c r="E3009" t="s">
        <v>13096</v>
      </c>
      <c r="F3009" t="s">
        <v>1940</v>
      </c>
      <c r="G3009" t="s">
        <v>14167</v>
      </c>
      <c r="H3009" s="2" t="s">
        <v>163</v>
      </c>
      <c r="I3009" s="2" t="s">
        <v>164</v>
      </c>
      <c r="J3009" s="1" t="s">
        <v>14168</v>
      </c>
      <c r="K3009" s="1">
        <f t="shared" si="207"/>
        <v>1</v>
      </c>
      <c r="L3009" s="1">
        <f t="shared" si="207"/>
        <v>0</v>
      </c>
      <c r="M3009" s="1">
        <f t="shared" si="207"/>
        <v>0</v>
      </c>
      <c r="N3009" s="1">
        <f t="shared" si="207"/>
        <v>0</v>
      </c>
      <c r="O3009" s="1">
        <f t="shared" si="208"/>
        <v>1</v>
      </c>
      <c r="P3009" s="1" t="s">
        <v>18346</v>
      </c>
      <c r="Q3009" s="1">
        <v>50</v>
      </c>
      <c r="R3009" s="1">
        <v>80</v>
      </c>
      <c r="S3009" s="9">
        <f t="shared" si="210"/>
        <v>50</v>
      </c>
      <c r="T3009" s="3">
        <v>44321</v>
      </c>
      <c r="U3009" s="8" t="s">
        <v>277</v>
      </c>
      <c r="V3009" s="3">
        <v>44561</v>
      </c>
      <c r="W3009" s="8" t="s">
        <v>277</v>
      </c>
      <c r="X3009" s="8">
        <v>0</v>
      </c>
      <c r="Y3009" s="10">
        <f t="shared" si="209"/>
        <v>0</v>
      </c>
      <c r="Z3009" s="10">
        <f>IFERROR(INDEX(EFs!B:B,MATCH(P3009,EFs!A:A,0))*Dataset!Y3009/1000,0)</f>
        <v>0</v>
      </c>
      <c r="AA3009">
        <v>33.387723000000001</v>
      </c>
      <c r="AB3009">
        <v>-117.44475799999999</v>
      </c>
      <c r="AC3009">
        <v>1</v>
      </c>
      <c r="AD3009" t="s">
        <v>18422</v>
      </c>
      <c r="AI3009" t="s">
        <v>18423</v>
      </c>
      <c r="AJ3009" t="s">
        <v>18390</v>
      </c>
      <c r="AK3009" t="s">
        <v>18391</v>
      </c>
      <c r="AL3009">
        <v>92055</v>
      </c>
      <c r="AM3009" t="s">
        <v>18392</v>
      </c>
      <c r="AN3009" t="s">
        <v>18397</v>
      </c>
    </row>
    <row r="3010" spans="1:40" ht="57.6" x14ac:dyDescent="0.3">
      <c r="A3010" t="s">
        <v>14169</v>
      </c>
      <c r="B3010" s="2" t="s">
        <v>15</v>
      </c>
      <c r="C3010" s="3">
        <v>43179</v>
      </c>
      <c r="D3010" t="s">
        <v>193</v>
      </c>
      <c r="E3010" t="s">
        <v>14170</v>
      </c>
      <c r="F3010" t="s">
        <v>14171</v>
      </c>
      <c r="G3010" t="s">
        <v>14172</v>
      </c>
      <c r="H3010" s="2" t="s">
        <v>781</v>
      </c>
      <c r="I3010" s="2" t="s">
        <v>782</v>
      </c>
      <c r="J3010" s="1" t="s">
        <v>14173</v>
      </c>
      <c r="K3010" s="1">
        <f t="shared" si="207"/>
        <v>1</v>
      </c>
      <c r="L3010" s="1">
        <f t="shared" si="207"/>
        <v>0</v>
      </c>
      <c r="M3010" s="1">
        <f t="shared" si="207"/>
        <v>0</v>
      </c>
      <c r="N3010" s="1">
        <f t="shared" ref="N3010:N3073" si="211">IFERROR(IF(SEARCH(N$1,$J3010)&gt;0,1),0)</f>
        <v>0</v>
      </c>
      <c r="O3010" s="1">
        <f t="shared" si="208"/>
        <v>1</v>
      </c>
      <c r="P3010" s="1" t="s">
        <v>18346</v>
      </c>
      <c r="Q3010" s="1">
        <v>150</v>
      </c>
      <c r="R3010" s="1">
        <v>279</v>
      </c>
      <c r="S3010" s="9">
        <f t="shared" si="210"/>
        <v>150</v>
      </c>
      <c r="T3010" s="3">
        <v>44631</v>
      </c>
      <c r="U3010" s="8" t="s">
        <v>13834</v>
      </c>
      <c r="V3010" s="3">
        <v>44631</v>
      </c>
      <c r="W3010" s="8" t="s">
        <v>13834</v>
      </c>
      <c r="X3010" s="8">
        <v>0</v>
      </c>
      <c r="Y3010" s="10">
        <f t="shared" si="209"/>
        <v>0</v>
      </c>
      <c r="Z3010" s="10">
        <f>IFERROR(INDEX(EFs!B:B,MATCH(P3010,EFs!A:A,0))*Dataset!Y3010/1000,0)</f>
        <v>0</v>
      </c>
      <c r="AA3010">
        <v>32.887951999999999</v>
      </c>
      <c r="AB3010">
        <v>-117.181123</v>
      </c>
      <c r="AC3010">
        <v>1</v>
      </c>
      <c r="AD3010" t="s">
        <v>18387</v>
      </c>
      <c r="AE3010">
        <v>6370</v>
      </c>
      <c r="AF3010" t="s">
        <v>18631</v>
      </c>
      <c r="AI3010" t="s">
        <v>18389</v>
      </c>
      <c r="AJ3010" t="s">
        <v>18390</v>
      </c>
      <c r="AK3010" t="s">
        <v>18391</v>
      </c>
      <c r="AL3010">
        <v>92121</v>
      </c>
      <c r="AM3010" t="s">
        <v>18392</v>
      </c>
      <c r="AN3010" t="s">
        <v>18393</v>
      </c>
    </row>
    <row r="3011" spans="1:40" ht="43.2" x14ac:dyDescent="0.3">
      <c r="A3011" t="s">
        <v>14174</v>
      </c>
      <c r="B3011" s="2" t="s">
        <v>15</v>
      </c>
      <c r="C3011" s="3">
        <v>43180</v>
      </c>
      <c r="D3011" t="s">
        <v>193</v>
      </c>
      <c r="E3011" t="s">
        <v>14175</v>
      </c>
      <c r="F3011" t="s">
        <v>14176</v>
      </c>
      <c r="G3011" t="s">
        <v>14177</v>
      </c>
      <c r="H3011" s="2" t="s">
        <v>781</v>
      </c>
      <c r="I3011" s="2" t="s">
        <v>782</v>
      </c>
      <c r="J3011" s="1" t="s">
        <v>14178</v>
      </c>
      <c r="K3011" s="1">
        <f t="shared" ref="K3011:N3074" si="212">IFERROR(IF(SEARCH(K$1,$J3011)&gt;0,1),0)</f>
        <v>1</v>
      </c>
      <c r="L3011" s="1">
        <f t="shared" si="212"/>
        <v>0</v>
      </c>
      <c r="M3011" s="1">
        <f t="shared" si="212"/>
        <v>0</v>
      </c>
      <c r="N3011" s="1">
        <f t="shared" si="211"/>
        <v>0</v>
      </c>
      <c r="O3011" s="1">
        <f t="shared" ref="O3011:O3074" si="213">SUM(K3011:N3011)</f>
        <v>1</v>
      </c>
      <c r="P3011" s="1" t="s">
        <v>18346</v>
      </c>
      <c r="Q3011" s="1">
        <v>150</v>
      </c>
      <c r="R3011" s="1">
        <v>237</v>
      </c>
      <c r="S3011" s="9">
        <f t="shared" si="210"/>
        <v>150</v>
      </c>
      <c r="T3011" s="3">
        <v>44550</v>
      </c>
      <c r="U3011" s="8" t="s">
        <v>9294</v>
      </c>
      <c r="V3011" s="3">
        <v>44550</v>
      </c>
      <c r="W3011" s="8" t="s">
        <v>14179</v>
      </c>
      <c r="X3011" s="8">
        <v>8.1999999999999993</v>
      </c>
      <c r="Y3011" s="10">
        <f t="shared" ref="Y3011:Y3074" si="214">X3011*S3011</f>
        <v>1230</v>
      </c>
      <c r="Z3011" s="10">
        <f>IFERROR(INDEX(EFs!B:B,MATCH(P3011,EFs!A:A,0))*Dataset!Y3011/1000,0)</f>
        <v>1.1173232928300001</v>
      </c>
      <c r="AA3011">
        <v>32.906641</v>
      </c>
      <c r="AB3011">
        <v>-117.23685399999999</v>
      </c>
      <c r="AC3011">
        <v>1</v>
      </c>
      <c r="AD3011" t="s">
        <v>18387</v>
      </c>
      <c r="AE3011">
        <v>11085</v>
      </c>
      <c r="AF3011" t="s">
        <v>18530</v>
      </c>
      <c r="AI3011" t="s">
        <v>18389</v>
      </c>
      <c r="AJ3011" t="s">
        <v>18390</v>
      </c>
      <c r="AK3011" t="s">
        <v>18391</v>
      </c>
      <c r="AL3011">
        <v>92121</v>
      </c>
      <c r="AM3011" t="s">
        <v>18392</v>
      </c>
      <c r="AN3011" t="s">
        <v>18393</v>
      </c>
    </row>
    <row r="3012" spans="1:40" ht="43.2" x14ac:dyDescent="0.3">
      <c r="A3012" t="s">
        <v>14180</v>
      </c>
      <c r="B3012" s="2" t="s">
        <v>15</v>
      </c>
      <c r="C3012" s="3">
        <v>43181</v>
      </c>
      <c r="D3012" t="s">
        <v>193</v>
      </c>
      <c r="E3012" t="s">
        <v>10654</v>
      </c>
      <c r="G3012" t="s">
        <v>14181</v>
      </c>
      <c r="H3012" s="2" t="s">
        <v>957</v>
      </c>
      <c r="I3012" s="2" t="s">
        <v>139</v>
      </c>
      <c r="J3012" s="1" t="s">
        <v>14182</v>
      </c>
      <c r="K3012" s="1">
        <f t="shared" si="212"/>
        <v>1</v>
      </c>
      <c r="L3012" s="1">
        <f t="shared" si="212"/>
        <v>0</v>
      </c>
      <c r="M3012" s="1">
        <f t="shared" si="212"/>
        <v>0</v>
      </c>
      <c r="N3012" s="1">
        <f t="shared" si="211"/>
        <v>0</v>
      </c>
      <c r="O3012" s="1">
        <f t="shared" si="213"/>
        <v>1</v>
      </c>
      <c r="P3012" s="1" t="s">
        <v>18346</v>
      </c>
      <c r="Q3012" s="1">
        <v>350</v>
      </c>
      <c r="R3012" s="1">
        <v>538</v>
      </c>
      <c r="S3012" s="9">
        <f t="shared" ref="S3012:S3075" si="215">IFERROR(IF(Q3012&lt;&gt;"",Q3012,R3012*0.7457),"Unknown")</f>
        <v>350</v>
      </c>
      <c r="T3012" s="3">
        <v>44562</v>
      </c>
      <c r="U3012" s="8" t="s">
        <v>1898</v>
      </c>
      <c r="V3012" s="3">
        <v>44562</v>
      </c>
      <c r="W3012" s="8" t="s">
        <v>11722</v>
      </c>
      <c r="X3012" s="8">
        <v>3.4</v>
      </c>
      <c r="Y3012" s="10">
        <f t="shared" si="214"/>
        <v>1190</v>
      </c>
      <c r="Z3012" s="10">
        <f>IFERROR(INDEX(EFs!B:B,MATCH(P3012,EFs!A:A,0))*Dataset!Y3012/1000,0)</f>
        <v>1.0809875759900001</v>
      </c>
      <c r="AA3012">
        <v>32.724102999999999</v>
      </c>
      <c r="AB3012">
        <v>-117.170912</v>
      </c>
      <c r="AC3012">
        <v>1</v>
      </c>
      <c r="AD3012" t="s">
        <v>18422</v>
      </c>
      <c r="AI3012" t="s">
        <v>18389</v>
      </c>
      <c r="AJ3012" t="s">
        <v>18390</v>
      </c>
      <c r="AK3012" t="s">
        <v>18391</v>
      </c>
      <c r="AL3012">
        <v>92101</v>
      </c>
      <c r="AM3012" t="s">
        <v>18392</v>
      </c>
      <c r="AN3012" t="s">
        <v>18397</v>
      </c>
    </row>
    <row r="3013" spans="1:40" ht="57.6" x14ac:dyDescent="0.3">
      <c r="A3013" t="s">
        <v>14183</v>
      </c>
      <c r="B3013" s="2" t="s">
        <v>15</v>
      </c>
      <c r="C3013" s="3">
        <v>43182</v>
      </c>
      <c r="D3013" t="s">
        <v>193</v>
      </c>
      <c r="E3013" t="s">
        <v>58</v>
      </c>
      <c r="F3013" t="s">
        <v>59</v>
      </c>
      <c r="G3013" t="s">
        <v>60</v>
      </c>
      <c r="H3013" s="2" t="s">
        <v>61</v>
      </c>
      <c r="I3013" s="2" t="s">
        <v>62</v>
      </c>
      <c r="J3013" s="1" t="s">
        <v>14184</v>
      </c>
      <c r="K3013" s="1">
        <f t="shared" si="212"/>
        <v>1</v>
      </c>
      <c r="L3013" s="1">
        <f t="shared" si="212"/>
        <v>0</v>
      </c>
      <c r="M3013" s="1">
        <f t="shared" si="212"/>
        <v>0</v>
      </c>
      <c r="N3013" s="1">
        <f t="shared" si="211"/>
        <v>0</v>
      </c>
      <c r="O3013" s="1">
        <f t="shared" si="213"/>
        <v>1</v>
      </c>
      <c r="P3013" s="1" t="s">
        <v>18346</v>
      </c>
      <c r="Q3013" s="1" t="s">
        <v>18355</v>
      </c>
      <c r="R3013" s="1">
        <v>755</v>
      </c>
      <c r="S3013" s="9">
        <f t="shared" si="215"/>
        <v>563.00350000000003</v>
      </c>
      <c r="T3013" s="3">
        <v>44490</v>
      </c>
      <c r="U3013" s="8" t="s">
        <v>14090</v>
      </c>
      <c r="V3013" s="3">
        <v>44490</v>
      </c>
      <c r="W3013" s="8" t="s">
        <v>9565</v>
      </c>
      <c r="X3013" s="8">
        <v>5.2</v>
      </c>
      <c r="Y3013" s="10">
        <f t="shared" si="214"/>
        <v>2927.6182000000003</v>
      </c>
      <c r="Z3013" s="10">
        <f>IFERROR(INDEX(EFs!B:B,MATCH(P3013,EFs!A:A,0))*Dataset!Y3013/1000,0)</f>
        <v>2.6594276482707624</v>
      </c>
      <c r="AA3013">
        <v>32.772146999999997</v>
      </c>
      <c r="AB3013">
        <v>-117.072548</v>
      </c>
      <c r="AC3013">
        <v>1</v>
      </c>
      <c r="AD3013" t="s">
        <v>18387</v>
      </c>
      <c r="AE3013">
        <v>5500</v>
      </c>
      <c r="AF3013" t="s">
        <v>18402</v>
      </c>
      <c r="AI3013" t="s">
        <v>18389</v>
      </c>
      <c r="AJ3013" t="s">
        <v>18390</v>
      </c>
      <c r="AK3013" t="s">
        <v>18391</v>
      </c>
      <c r="AL3013">
        <v>92182</v>
      </c>
      <c r="AM3013" t="s">
        <v>18392</v>
      </c>
      <c r="AN3013" t="s">
        <v>18393</v>
      </c>
    </row>
    <row r="3014" spans="1:40" ht="28.8" x14ac:dyDescent="0.3">
      <c r="A3014" t="s">
        <v>14185</v>
      </c>
      <c r="B3014" s="2" t="s">
        <v>15</v>
      </c>
      <c r="C3014" s="3">
        <v>43224</v>
      </c>
      <c r="D3014" t="s">
        <v>193</v>
      </c>
      <c r="E3014" t="s">
        <v>14186</v>
      </c>
      <c r="F3014" t="s">
        <v>14187</v>
      </c>
      <c r="G3014" t="s">
        <v>14188</v>
      </c>
      <c r="H3014" s="2" t="s">
        <v>38</v>
      </c>
      <c r="I3014" s="2" t="s">
        <v>30</v>
      </c>
      <c r="J3014" s="1" t="s">
        <v>14189</v>
      </c>
      <c r="K3014" s="1">
        <f t="shared" si="212"/>
        <v>1</v>
      </c>
      <c r="L3014" s="1">
        <f t="shared" si="212"/>
        <v>0</v>
      </c>
      <c r="M3014" s="1">
        <f t="shared" si="212"/>
        <v>0</v>
      </c>
      <c r="N3014" s="1">
        <f t="shared" si="211"/>
        <v>0</v>
      </c>
      <c r="O3014" s="1">
        <f t="shared" si="213"/>
        <v>1</v>
      </c>
      <c r="P3014" s="1" t="s">
        <v>18346</v>
      </c>
      <c r="Q3014" s="1">
        <v>500</v>
      </c>
      <c r="R3014" s="1">
        <v>206</v>
      </c>
      <c r="S3014" s="9">
        <f t="shared" si="215"/>
        <v>500</v>
      </c>
      <c r="T3014" s="3">
        <v>44405</v>
      </c>
      <c r="U3014" s="8" t="s">
        <v>2008</v>
      </c>
      <c r="V3014" s="3">
        <v>44771</v>
      </c>
      <c r="W3014" s="8" t="s">
        <v>9891</v>
      </c>
      <c r="X3014" s="8">
        <v>13.6</v>
      </c>
      <c r="Y3014" s="10">
        <f t="shared" si="214"/>
        <v>6800</v>
      </c>
      <c r="Z3014" s="10">
        <f>IFERROR(INDEX(EFs!B:B,MATCH(P3014,EFs!A:A,0))*Dataset!Y3014/1000,0)</f>
        <v>6.1770718628000001</v>
      </c>
      <c r="AA3014">
        <v>32.911551000000003</v>
      </c>
      <c r="AB3014">
        <v>-117.097374</v>
      </c>
      <c r="AC3014">
        <v>1</v>
      </c>
      <c r="AD3014" t="s">
        <v>18394</v>
      </c>
      <c r="AE3014">
        <v>10650</v>
      </c>
      <c r="AF3014" t="s">
        <v>18701</v>
      </c>
      <c r="AI3014" t="s">
        <v>18389</v>
      </c>
      <c r="AJ3014" t="s">
        <v>18390</v>
      </c>
      <c r="AK3014" t="s">
        <v>18391</v>
      </c>
      <c r="AL3014">
        <v>92131</v>
      </c>
      <c r="AM3014" t="s">
        <v>18392</v>
      </c>
      <c r="AN3014" t="s">
        <v>18397</v>
      </c>
    </row>
    <row r="3015" spans="1:40" ht="43.2" x14ac:dyDescent="0.3">
      <c r="A3015" t="s">
        <v>14190</v>
      </c>
      <c r="B3015" s="2" t="s">
        <v>15</v>
      </c>
      <c r="C3015" s="3">
        <v>43228</v>
      </c>
      <c r="D3015" t="s">
        <v>193</v>
      </c>
      <c r="E3015" t="s">
        <v>6437</v>
      </c>
      <c r="F3015" t="s">
        <v>4823</v>
      </c>
      <c r="G3015" t="s">
        <v>14191</v>
      </c>
      <c r="H3015" s="2" t="s">
        <v>754</v>
      </c>
      <c r="I3015" s="2" t="s">
        <v>139</v>
      </c>
      <c r="J3015" s="1" t="s">
        <v>14192</v>
      </c>
      <c r="K3015" s="1">
        <f t="shared" si="212"/>
        <v>1</v>
      </c>
      <c r="L3015" s="1">
        <f t="shared" si="212"/>
        <v>0</v>
      </c>
      <c r="M3015" s="1">
        <f t="shared" si="212"/>
        <v>0</v>
      </c>
      <c r="N3015" s="1">
        <f t="shared" si="211"/>
        <v>0</v>
      </c>
      <c r="O3015" s="1">
        <f t="shared" si="213"/>
        <v>1</v>
      </c>
      <c r="P3015" s="1" t="s">
        <v>18346</v>
      </c>
      <c r="Q3015" s="1">
        <v>600</v>
      </c>
      <c r="R3015" s="1">
        <v>903</v>
      </c>
      <c r="S3015" s="9">
        <f t="shared" si="215"/>
        <v>600</v>
      </c>
      <c r="T3015" s="3">
        <v>44438</v>
      </c>
      <c r="U3015" s="8" t="s">
        <v>12999</v>
      </c>
      <c r="V3015" s="3">
        <v>44438</v>
      </c>
      <c r="W3015" s="8" t="s">
        <v>14193</v>
      </c>
      <c r="X3015" s="8">
        <v>7.9</v>
      </c>
      <c r="Y3015" s="10">
        <f t="shared" si="214"/>
        <v>4740</v>
      </c>
      <c r="Z3015" s="10">
        <f>IFERROR(INDEX(EFs!B:B,MATCH(P3015,EFs!A:A,0))*Dataset!Y3015/1000,0)</f>
        <v>4.3057824455400002</v>
      </c>
      <c r="AA3015">
        <v>32.871569000000001</v>
      </c>
      <c r="AB3015">
        <v>-117.21054700000001</v>
      </c>
      <c r="AC3015">
        <v>1</v>
      </c>
      <c r="AD3015" t="s">
        <v>18387</v>
      </c>
      <c r="AE3015">
        <v>4545</v>
      </c>
      <c r="AF3015" t="s">
        <v>18932</v>
      </c>
      <c r="AI3015" t="s">
        <v>18389</v>
      </c>
      <c r="AJ3015" t="s">
        <v>18390</v>
      </c>
      <c r="AK3015" t="s">
        <v>18391</v>
      </c>
      <c r="AL3015">
        <v>92122</v>
      </c>
      <c r="AM3015" t="s">
        <v>18392</v>
      </c>
      <c r="AN3015" t="s">
        <v>18393</v>
      </c>
    </row>
    <row r="3016" spans="1:40" ht="43.2" x14ac:dyDescent="0.3">
      <c r="A3016" t="s">
        <v>14194</v>
      </c>
      <c r="B3016" s="2" t="s">
        <v>15</v>
      </c>
      <c r="C3016" s="3">
        <v>43230</v>
      </c>
      <c r="D3016" t="s">
        <v>193</v>
      </c>
      <c r="E3016" t="s">
        <v>14195</v>
      </c>
      <c r="G3016" t="s">
        <v>14196</v>
      </c>
      <c r="H3016" s="2" t="s">
        <v>781</v>
      </c>
      <c r="I3016" s="2" t="s">
        <v>782</v>
      </c>
      <c r="J3016" s="1" t="s">
        <v>14197</v>
      </c>
      <c r="K3016" s="1">
        <f t="shared" si="212"/>
        <v>1</v>
      </c>
      <c r="L3016" s="1">
        <f t="shared" si="212"/>
        <v>0</v>
      </c>
      <c r="M3016" s="1">
        <f t="shared" si="212"/>
        <v>0</v>
      </c>
      <c r="N3016" s="1">
        <f t="shared" si="211"/>
        <v>0</v>
      </c>
      <c r="O3016" s="1">
        <f t="shared" si="213"/>
        <v>1</v>
      </c>
      <c r="P3016" s="1" t="s">
        <v>18346</v>
      </c>
      <c r="Q3016" s="1">
        <v>450</v>
      </c>
      <c r="R3016" s="1">
        <v>755</v>
      </c>
      <c r="S3016" s="9">
        <f t="shared" si="215"/>
        <v>450</v>
      </c>
      <c r="T3016" s="3">
        <v>44365</v>
      </c>
      <c r="U3016" s="8" t="s">
        <v>2008</v>
      </c>
      <c r="V3016" s="3">
        <v>44736</v>
      </c>
      <c r="W3016" s="8" t="s">
        <v>12973</v>
      </c>
      <c r="X3016" s="8">
        <v>33.1</v>
      </c>
      <c r="Y3016" s="10">
        <f t="shared" si="214"/>
        <v>14895</v>
      </c>
      <c r="Z3016" s="10">
        <f>IFERROR(INDEX(EFs!B:B,MATCH(P3016,EFs!A:A,0))*Dataset!Y3016/1000,0)</f>
        <v>13.530512558295001</v>
      </c>
      <c r="AA3016">
        <v>32.902301000000001</v>
      </c>
      <c r="AB3016">
        <v>-117.219241</v>
      </c>
      <c r="AC3016">
        <v>1</v>
      </c>
      <c r="AD3016" t="s">
        <v>18387</v>
      </c>
      <c r="AE3016">
        <v>3985</v>
      </c>
      <c r="AF3016" t="s">
        <v>18611</v>
      </c>
      <c r="AI3016" t="s">
        <v>18389</v>
      </c>
      <c r="AJ3016" t="s">
        <v>18390</v>
      </c>
      <c r="AK3016" t="s">
        <v>18391</v>
      </c>
      <c r="AL3016">
        <v>92121</v>
      </c>
      <c r="AM3016" t="s">
        <v>18392</v>
      </c>
      <c r="AN3016" t="s">
        <v>18393</v>
      </c>
    </row>
    <row r="3017" spans="1:40" ht="28.8" x14ac:dyDescent="0.3">
      <c r="A3017" t="s">
        <v>14198</v>
      </c>
      <c r="B3017" s="2" t="s">
        <v>15</v>
      </c>
      <c r="C3017" s="3">
        <v>43236</v>
      </c>
      <c r="D3017" t="s">
        <v>193</v>
      </c>
      <c r="E3017" t="s">
        <v>2134</v>
      </c>
      <c r="F3017" t="s">
        <v>1382</v>
      </c>
      <c r="G3017" t="s">
        <v>2135</v>
      </c>
      <c r="H3017" s="2" t="s">
        <v>781</v>
      </c>
      <c r="I3017" s="2" t="s">
        <v>782</v>
      </c>
      <c r="J3017" s="1" t="s">
        <v>14199</v>
      </c>
      <c r="K3017" s="1">
        <f t="shared" si="212"/>
        <v>1</v>
      </c>
      <c r="L3017" s="1">
        <f t="shared" si="212"/>
        <v>0</v>
      </c>
      <c r="M3017" s="1">
        <f t="shared" si="212"/>
        <v>0</v>
      </c>
      <c r="N3017" s="1">
        <f t="shared" si="211"/>
        <v>0</v>
      </c>
      <c r="O3017" s="1">
        <f t="shared" si="213"/>
        <v>1</v>
      </c>
      <c r="P3017" s="1" t="s">
        <v>18346</v>
      </c>
      <c r="Q3017" s="1">
        <v>2000</v>
      </c>
      <c r="R3017" s="1">
        <v>2937</v>
      </c>
      <c r="S3017" s="9">
        <f t="shared" si="215"/>
        <v>2000</v>
      </c>
      <c r="T3017" s="3">
        <v>44561</v>
      </c>
      <c r="U3017" s="8" t="s">
        <v>11529</v>
      </c>
      <c r="V3017" s="3">
        <v>44686</v>
      </c>
      <c r="W3017" s="8" t="s">
        <v>3657</v>
      </c>
      <c r="X3017" s="8">
        <v>19.399999999999999</v>
      </c>
      <c r="Y3017" s="10">
        <f t="shared" si="214"/>
        <v>38800</v>
      </c>
      <c r="Z3017" s="10">
        <f>IFERROR(INDEX(EFs!B:B,MATCH(P3017,EFs!A:A,0))*Dataset!Y3017/1000,0)</f>
        <v>35.245645334800003</v>
      </c>
      <c r="AA3017">
        <v>32.895986000000001</v>
      </c>
      <c r="AB3017">
        <v>-117.195266</v>
      </c>
      <c r="AC3017">
        <v>1</v>
      </c>
      <c r="AD3017" t="s">
        <v>18387</v>
      </c>
      <c r="AE3017">
        <v>5555</v>
      </c>
      <c r="AF3017" t="s">
        <v>18663</v>
      </c>
      <c r="AI3017" t="s">
        <v>18389</v>
      </c>
      <c r="AJ3017" t="s">
        <v>18390</v>
      </c>
      <c r="AK3017" t="s">
        <v>18391</v>
      </c>
      <c r="AL3017">
        <v>92121</v>
      </c>
      <c r="AM3017" t="s">
        <v>18392</v>
      </c>
      <c r="AN3017" t="s">
        <v>18393</v>
      </c>
    </row>
    <row r="3018" spans="1:40" ht="43.2" x14ac:dyDescent="0.3">
      <c r="A3018" t="s">
        <v>14200</v>
      </c>
      <c r="B3018" s="2" t="s">
        <v>15</v>
      </c>
      <c r="C3018" s="3">
        <v>43245</v>
      </c>
      <c r="D3018" t="s">
        <v>16</v>
      </c>
      <c r="E3018" t="s">
        <v>14201</v>
      </c>
      <c r="F3018" t="s">
        <v>14202</v>
      </c>
      <c r="G3018" t="s">
        <v>14203</v>
      </c>
      <c r="H3018" s="2" t="s">
        <v>1787</v>
      </c>
      <c r="I3018" s="2" t="s">
        <v>53</v>
      </c>
      <c r="J3018" s="1" t="s">
        <v>14204</v>
      </c>
      <c r="K3018" s="1">
        <f t="shared" si="212"/>
        <v>0</v>
      </c>
      <c r="L3018" s="1">
        <f t="shared" si="212"/>
        <v>0</v>
      </c>
      <c r="M3018" s="1">
        <f t="shared" si="212"/>
        <v>0</v>
      </c>
      <c r="N3018" s="1">
        <f t="shared" si="211"/>
        <v>1</v>
      </c>
      <c r="O3018" s="1">
        <f t="shared" si="213"/>
        <v>1</v>
      </c>
      <c r="P3018" s="1" t="s">
        <v>18347</v>
      </c>
      <c r="Q3018" s="1">
        <v>47</v>
      </c>
      <c r="R3018" s="1">
        <v>74</v>
      </c>
      <c r="S3018" s="9">
        <f t="shared" si="215"/>
        <v>47</v>
      </c>
      <c r="T3018" s="8"/>
      <c r="U3018" s="8"/>
      <c r="V3018" s="8"/>
      <c r="W3018" s="8"/>
      <c r="X3018" s="8"/>
      <c r="Y3018" s="10">
        <f t="shared" si="214"/>
        <v>0</v>
      </c>
      <c r="Z3018" s="10">
        <f>IFERROR(INDEX(EFs!B:B,MATCH(P3018,EFs!A:A,0))*Dataset!Y3018/1000,0)</f>
        <v>0</v>
      </c>
      <c r="AA3018">
        <v>33.235137000000002</v>
      </c>
      <c r="AB3018">
        <v>-117.00765800000001</v>
      </c>
      <c r="AC3018">
        <v>1</v>
      </c>
      <c r="AD3018" t="s">
        <v>18394</v>
      </c>
      <c r="AE3018">
        <v>14946</v>
      </c>
      <c r="AF3018" t="s">
        <v>19536</v>
      </c>
      <c r="AI3018" t="s">
        <v>18625</v>
      </c>
      <c r="AJ3018" t="s">
        <v>18390</v>
      </c>
      <c r="AK3018" t="s">
        <v>18391</v>
      </c>
      <c r="AL3018">
        <v>92082</v>
      </c>
      <c r="AM3018" t="s">
        <v>18392</v>
      </c>
      <c r="AN3018" t="s">
        <v>18397</v>
      </c>
    </row>
    <row r="3019" spans="1:40" ht="43.2" x14ac:dyDescent="0.3">
      <c r="A3019" t="s">
        <v>14205</v>
      </c>
      <c r="B3019" s="2" t="s">
        <v>15</v>
      </c>
      <c r="C3019" s="3">
        <v>43245</v>
      </c>
      <c r="D3019" t="s">
        <v>193</v>
      </c>
      <c r="E3019" t="s">
        <v>14206</v>
      </c>
      <c r="F3019" t="s">
        <v>14207</v>
      </c>
      <c r="G3019" t="s">
        <v>14208</v>
      </c>
      <c r="H3019" s="2" t="s">
        <v>781</v>
      </c>
      <c r="I3019" s="2" t="s">
        <v>782</v>
      </c>
      <c r="J3019" s="1" t="s">
        <v>14209</v>
      </c>
      <c r="K3019" s="1">
        <f t="shared" si="212"/>
        <v>1</v>
      </c>
      <c r="L3019" s="1">
        <f t="shared" si="212"/>
        <v>0</v>
      </c>
      <c r="M3019" s="1">
        <f t="shared" si="212"/>
        <v>0</v>
      </c>
      <c r="N3019" s="1">
        <f t="shared" si="211"/>
        <v>0</v>
      </c>
      <c r="O3019" s="1">
        <f t="shared" si="213"/>
        <v>1</v>
      </c>
      <c r="P3019" s="1" t="s">
        <v>18346</v>
      </c>
      <c r="Q3019" s="1">
        <v>50</v>
      </c>
      <c r="R3019" s="1">
        <v>80</v>
      </c>
      <c r="S3019" s="9">
        <f t="shared" si="215"/>
        <v>50</v>
      </c>
      <c r="T3019" s="3">
        <v>44559</v>
      </c>
      <c r="U3019" s="8" t="s">
        <v>14210</v>
      </c>
      <c r="V3019" s="3">
        <v>44603</v>
      </c>
      <c r="W3019" s="8" t="s">
        <v>14211</v>
      </c>
      <c r="X3019" s="8">
        <v>6.3</v>
      </c>
      <c r="Y3019" s="10">
        <f t="shared" si="214"/>
        <v>315</v>
      </c>
      <c r="Z3019" s="10">
        <f>IFERROR(INDEX(EFs!B:B,MATCH(P3019,EFs!A:A,0))*Dataset!Y3019/1000,0)</f>
        <v>0.28614377011499997</v>
      </c>
      <c r="AA3019">
        <v>32.900145999999999</v>
      </c>
      <c r="AB3019">
        <v>-117.179018</v>
      </c>
      <c r="AC3019">
        <v>1</v>
      </c>
      <c r="AD3019" t="s">
        <v>18387</v>
      </c>
      <c r="AE3019">
        <v>9940</v>
      </c>
      <c r="AF3019" t="s">
        <v>19447</v>
      </c>
      <c r="AI3019" t="s">
        <v>18389</v>
      </c>
      <c r="AJ3019" t="s">
        <v>18390</v>
      </c>
      <c r="AK3019" t="s">
        <v>18391</v>
      </c>
      <c r="AL3019">
        <v>92121</v>
      </c>
      <c r="AM3019" t="s">
        <v>18392</v>
      </c>
      <c r="AN3019" t="s">
        <v>18393</v>
      </c>
    </row>
    <row r="3020" spans="1:40" ht="43.2" x14ac:dyDescent="0.3">
      <c r="A3020" t="s">
        <v>14212</v>
      </c>
      <c r="B3020" s="2" t="s">
        <v>15</v>
      </c>
      <c r="C3020" s="3">
        <v>43251</v>
      </c>
      <c r="D3020" t="s">
        <v>193</v>
      </c>
      <c r="E3020" t="s">
        <v>14213</v>
      </c>
      <c r="F3020" t="s">
        <v>14214</v>
      </c>
      <c r="G3020" t="s">
        <v>14215</v>
      </c>
      <c r="H3020" s="2" t="s">
        <v>504</v>
      </c>
      <c r="I3020" s="2" t="s">
        <v>328</v>
      </c>
      <c r="J3020" s="1" t="s">
        <v>14216</v>
      </c>
      <c r="K3020" s="1">
        <f t="shared" si="212"/>
        <v>1</v>
      </c>
      <c r="L3020" s="1">
        <f t="shared" si="212"/>
        <v>0</v>
      </c>
      <c r="M3020" s="1">
        <f t="shared" si="212"/>
        <v>0</v>
      </c>
      <c r="N3020" s="1">
        <f t="shared" si="211"/>
        <v>0</v>
      </c>
      <c r="O3020" s="1">
        <f t="shared" si="213"/>
        <v>1</v>
      </c>
      <c r="P3020" s="1" t="s">
        <v>18346</v>
      </c>
      <c r="Q3020" s="1">
        <v>128</v>
      </c>
      <c r="R3020" s="1">
        <v>197</v>
      </c>
      <c r="S3020" s="9">
        <f t="shared" si="215"/>
        <v>128</v>
      </c>
      <c r="T3020" s="3">
        <v>44676</v>
      </c>
      <c r="U3020" s="8" t="s">
        <v>13164</v>
      </c>
      <c r="V3020" s="3">
        <v>44676</v>
      </c>
      <c r="W3020" s="8" t="s">
        <v>13164</v>
      </c>
      <c r="X3020" s="8">
        <v>0</v>
      </c>
      <c r="Y3020" s="10">
        <f t="shared" si="214"/>
        <v>0</v>
      </c>
      <c r="Z3020" s="10">
        <f>IFERROR(INDEX(EFs!B:B,MATCH(P3020,EFs!A:A,0))*Dataset!Y3020/1000,0)</f>
        <v>0</v>
      </c>
      <c r="AA3020">
        <v>32.623170000000002</v>
      </c>
      <c r="AB3020">
        <v>-117.071817</v>
      </c>
      <c r="AC3020">
        <v>1</v>
      </c>
      <c r="AD3020" t="s">
        <v>18387</v>
      </c>
      <c r="AE3020">
        <v>835</v>
      </c>
      <c r="AF3020" t="s">
        <v>18462</v>
      </c>
      <c r="AG3020" t="s">
        <v>18510</v>
      </c>
      <c r="AH3020" t="s">
        <v>164</v>
      </c>
      <c r="AI3020" t="s">
        <v>18406</v>
      </c>
      <c r="AJ3020" t="s">
        <v>18390</v>
      </c>
      <c r="AK3020" t="s">
        <v>18391</v>
      </c>
      <c r="AL3020">
        <v>91911</v>
      </c>
      <c r="AM3020" t="s">
        <v>18392</v>
      </c>
      <c r="AN3020" t="s">
        <v>18393</v>
      </c>
    </row>
    <row r="3021" spans="1:40" ht="43.2" x14ac:dyDescent="0.3">
      <c r="A3021" t="s">
        <v>14217</v>
      </c>
      <c r="B3021" s="2" t="s">
        <v>15</v>
      </c>
      <c r="C3021" s="3">
        <v>43257</v>
      </c>
      <c r="D3021" t="s">
        <v>193</v>
      </c>
      <c r="E3021" t="s">
        <v>1761</v>
      </c>
      <c r="F3021" t="s">
        <v>1762</v>
      </c>
      <c r="G3021" t="s">
        <v>1763</v>
      </c>
      <c r="H3021" s="2" t="s">
        <v>781</v>
      </c>
      <c r="I3021" s="2" t="s">
        <v>782</v>
      </c>
      <c r="J3021" s="1" t="s">
        <v>14218</v>
      </c>
      <c r="K3021" s="1">
        <f t="shared" si="212"/>
        <v>1</v>
      </c>
      <c r="L3021" s="1">
        <f t="shared" si="212"/>
        <v>0</v>
      </c>
      <c r="M3021" s="1">
        <f t="shared" si="212"/>
        <v>0</v>
      </c>
      <c r="N3021" s="1">
        <f t="shared" si="211"/>
        <v>0</v>
      </c>
      <c r="O3021" s="1">
        <f t="shared" si="213"/>
        <v>1</v>
      </c>
      <c r="P3021" s="1" t="s">
        <v>18346</v>
      </c>
      <c r="Q3021" s="1">
        <v>800</v>
      </c>
      <c r="R3021" s="1">
        <v>1207</v>
      </c>
      <c r="S3021" s="9">
        <f t="shared" si="215"/>
        <v>800</v>
      </c>
      <c r="T3021" s="3">
        <v>44561</v>
      </c>
      <c r="U3021" s="8" t="s">
        <v>9890</v>
      </c>
      <c r="V3021" s="3">
        <v>44659</v>
      </c>
      <c r="W3021" s="8" t="s">
        <v>14219</v>
      </c>
      <c r="X3021" s="8">
        <v>4.5</v>
      </c>
      <c r="Y3021" s="10">
        <f t="shared" si="214"/>
        <v>3600</v>
      </c>
      <c r="Z3021" s="10">
        <f>IFERROR(INDEX(EFs!B:B,MATCH(P3021,EFs!A:A,0))*Dataset!Y3021/1000,0)</f>
        <v>3.2702145156000002</v>
      </c>
      <c r="AA3021">
        <v>32.899338999999998</v>
      </c>
      <c r="AB3021">
        <v>-117.194827</v>
      </c>
      <c r="AC3021">
        <v>1</v>
      </c>
      <c r="AD3021" t="s">
        <v>18387</v>
      </c>
      <c r="AE3021">
        <v>6175</v>
      </c>
      <c r="AF3021" t="s">
        <v>18622</v>
      </c>
      <c r="AI3021" t="s">
        <v>18389</v>
      </c>
      <c r="AJ3021" t="s">
        <v>18390</v>
      </c>
      <c r="AK3021" t="s">
        <v>18391</v>
      </c>
      <c r="AL3021">
        <v>92121</v>
      </c>
      <c r="AM3021" t="s">
        <v>18392</v>
      </c>
      <c r="AN3021" t="s">
        <v>18393</v>
      </c>
    </row>
    <row r="3022" spans="1:40" ht="43.2" x14ac:dyDescent="0.3">
      <c r="A3022" t="s">
        <v>14220</v>
      </c>
      <c r="B3022" s="2" t="s">
        <v>15</v>
      </c>
      <c r="C3022" s="3">
        <v>43257</v>
      </c>
      <c r="D3022" t="s">
        <v>193</v>
      </c>
      <c r="E3022" t="s">
        <v>14221</v>
      </c>
      <c r="F3022" t="s">
        <v>14222</v>
      </c>
      <c r="G3022" t="s">
        <v>14223</v>
      </c>
      <c r="H3022" s="2" t="s">
        <v>1436</v>
      </c>
      <c r="I3022" s="2" t="s">
        <v>98</v>
      </c>
      <c r="J3022" s="1" t="s">
        <v>14224</v>
      </c>
      <c r="K3022" s="1">
        <f t="shared" si="212"/>
        <v>1</v>
      </c>
      <c r="L3022" s="1">
        <f t="shared" si="212"/>
        <v>0</v>
      </c>
      <c r="M3022" s="1">
        <f t="shared" si="212"/>
        <v>0</v>
      </c>
      <c r="N3022" s="1">
        <f t="shared" si="211"/>
        <v>0</v>
      </c>
      <c r="O3022" s="1">
        <f t="shared" si="213"/>
        <v>1</v>
      </c>
      <c r="P3022" s="1" t="s">
        <v>18346</v>
      </c>
      <c r="Q3022" s="1">
        <v>72</v>
      </c>
      <c r="R3022" s="1">
        <v>967</v>
      </c>
      <c r="S3022" s="9">
        <f t="shared" si="215"/>
        <v>72</v>
      </c>
      <c r="T3022" s="3">
        <v>44561</v>
      </c>
      <c r="U3022" s="8" t="s">
        <v>6571</v>
      </c>
      <c r="V3022" s="3">
        <v>44581</v>
      </c>
      <c r="W3022" s="8" t="s">
        <v>12721</v>
      </c>
      <c r="X3022" s="8">
        <v>1.1000000000000001</v>
      </c>
      <c r="Y3022" s="10">
        <f t="shared" si="214"/>
        <v>79.2</v>
      </c>
      <c r="Z3022" s="10">
        <f>IFERROR(INDEX(EFs!B:B,MATCH(P3022,EFs!A:A,0))*Dataset!Y3022/1000,0)</f>
        <v>7.19447193432E-2</v>
      </c>
      <c r="AA3022">
        <v>33.135638</v>
      </c>
      <c r="AB3022">
        <v>-117.33125</v>
      </c>
      <c r="AC3022">
        <v>1</v>
      </c>
      <c r="AD3022" t="s">
        <v>18387</v>
      </c>
      <c r="AE3022">
        <v>4970</v>
      </c>
      <c r="AF3022" t="s">
        <v>19218</v>
      </c>
      <c r="AI3022" t="s">
        <v>18509</v>
      </c>
      <c r="AJ3022" t="s">
        <v>18390</v>
      </c>
      <c r="AK3022" t="s">
        <v>18391</v>
      </c>
      <c r="AL3022">
        <v>92008</v>
      </c>
      <c r="AM3022" t="s">
        <v>18392</v>
      </c>
      <c r="AN3022" t="s">
        <v>18393</v>
      </c>
    </row>
    <row r="3023" spans="1:40" ht="43.2" x14ac:dyDescent="0.3">
      <c r="A3023" t="s">
        <v>14225</v>
      </c>
      <c r="B3023" s="2" t="s">
        <v>15</v>
      </c>
      <c r="C3023" s="3">
        <v>43262</v>
      </c>
      <c r="D3023" t="s">
        <v>193</v>
      </c>
      <c r="E3023" t="s">
        <v>14226</v>
      </c>
      <c r="F3023" t="s">
        <v>36</v>
      </c>
      <c r="G3023" t="s">
        <v>14227</v>
      </c>
      <c r="H3023" s="2" t="s">
        <v>320</v>
      </c>
      <c r="I3023" s="2" t="s">
        <v>46</v>
      </c>
      <c r="J3023" s="1" t="s">
        <v>14228</v>
      </c>
      <c r="K3023" s="1">
        <f t="shared" si="212"/>
        <v>1</v>
      </c>
      <c r="L3023" s="1">
        <f t="shared" si="212"/>
        <v>0</v>
      </c>
      <c r="M3023" s="1">
        <f t="shared" si="212"/>
        <v>0</v>
      </c>
      <c r="N3023" s="1">
        <f t="shared" si="211"/>
        <v>0</v>
      </c>
      <c r="O3023" s="1">
        <f t="shared" si="213"/>
        <v>1</v>
      </c>
      <c r="P3023" s="1" t="s">
        <v>18346</v>
      </c>
      <c r="Q3023" s="1">
        <v>800</v>
      </c>
      <c r="R3023" s="1">
        <v>1220</v>
      </c>
      <c r="S3023" s="9">
        <f t="shared" si="215"/>
        <v>800</v>
      </c>
      <c r="T3023" s="3">
        <v>44370</v>
      </c>
      <c r="U3023" s="8" t="s">
        <v>14229</v>
      </c>
      <c r="V3023" s="3">
        <v>44763</v>
      </c>
      <c r="W3023" s="8" t="s">
        <v>14230</v>
      </c>
      <c r="X3023" s="8">
        <v>11.7</v>
      </c>
      <c r="Y3023" s="10">
        <f t="shared" si="214"/>
        <v>9360</v>
      </c>
      <c r="Z3023" s="10">
        <f>IFERROR(INDEX(EFs!B:B,MATCH(P3023,EFs!A:A,0))*Dataset!Y3023/1000,0)</f>
        <v>8.5025577405600004</v>
      </c>
      <c r="AA3023">
        <v>32.875765999999999</v>
      </c>
      <c r="AB3023">
        <v>-117.239553</v>
      </c>
      <c r="AC3023">
        <v>1</v>
      </c>
      <c r="AD3023" t="s">
        <v>18387</v>
      </c>
      <c r="AE3023">
        <v>9500</v>
      </c>
      <c r="AF3023" t="s">
        <v>18451</v>
      </c>
      <c r="AI3023" t="s">
        <v>18428</v>
      </c>
      <c r="AJ3023" t="s">
        <v>18390</v>
      </c>
      <c r="AK3023" t="s">
        <v>18391</v>
      </c>
      <c r="AL3023">
        <v>92093</v>
      </c>
      <c r="AM3023" t="s">
        <v>18392</v>
      </c>
      <c r="AN3023" t="s">
        <v>18393</v>
      </c>
    </row>
    <row r="3024" spans="1:40" ht="43.2" x14ac:dyDescent="0.3">
      <c r="A3024" t="s">
        <v>14231</v>
      </c>
      <c r="B3024" s="2" t="s">
        <v>15</v>
      </c>
      <c r="C3024" s="3">
        <v>43263</v>
      </c>
      <c r="D3024" t="s">
        <v>193</v>
      </c>
      <c r="E3024" t="s">
        <v>14232</v>
      </c>
      <c r="F3024" t="s">
        <v>14233</v>
      </c>
      <c r="G3024" t="s">
        <v>14234</v>
      </c>
      <c r="H3024" s="2" t="s">
        <v>781</v>
      </c>
      <c r="I3024" s="2" t="s">
        <v>782</v>
      </c>
      <c r="J3024" s="1" t="s">
        <v>14235</v>
      </c>
      <c r="K3024" s="1">
        <f t="shared" si="212"/>
        <v>1</v>
      </c>
      <c r="L3024" s="1">
        <f t="shared" si="212"/>
        <v>0</v>
      </c>
      <c r="M3024" s="1">
        <f t="shared" si="212"/>
        <v>0</v>
      </c>
      <c r="N3024" s="1">
        <f t="shared" si="211"/>
        <v>0</v>
      </c>
      <c r="O3024" s="1">
        <f t="shared" si="213"/>
        <v>1</v>
      </c>
      <c r="P3024" s="1" t="s">
        <v>18346</v>
      </c>
      <c r="Q3024" s="1">
        <v>506</v>
      </c>
      <c r="R3024" s="1">
        <v>755</v>
      </c>
      <c r="S3024" s="9">
        <f t="shared" si="215"/>
        <v>506</v>
      </c>
      <c r="T3024" s="3">
        <v>44393</v>
      </c>
      <c r="U3024" s="8" t="s">
        <v>14236</v>
      </c>
      <c r="V3024" s="3">
        <v>44763</v>
      </c>
      <c r="W3024" s="8" t="s">
        <v>9290</v>
      </c>
      <c r="X3024" s="8">
        <v>24.8</v>
      </c>
      <c r="Y3024" s="10">
        <f t="shared" si="214"/>
        <v>12548.800000000001</v>
      </c>
      <c r="Z3024" s="10">
        <f>IFERROR(INDEX(EFs!B:B,MATCH(P3024,EFs!A:A,0))*Dataset!Y3024/1000,0)</f>
        <v>11.399241087044802</v>
      </c>
      <c r="AA3024">
        <v>32.880184</v>
      </c>
      <c r="AB3024">
        <v>-117.159654</v>
      </c>
      <c r="AC3024">
        <v>1</v>
      </c>
      <c r="AD3024" t="s">
        <v>18394</v>
      </c>
      <c r="AE3024">
        <v>7170</v>
      </c>
      <c r="AF3024" t="s">
        <v>18538</v>
      </c>
      <c r="AG3024" t="s">
        <v>18510</v>
      </c>
      <c r="AH3024">
        <v>900</v>
      </c>
      <c r="AI3024" t="s">
        <v>18389</v>
      </c>
      <c r="AJ3024" t="s">
        <v>18390</v>
      </c>
      <c r="AK3024" t="s">
        <v>18391</v>
      </c>
      <c r="AL3024">
        <v>92121</v>
      </c>
      <c r="AM3024" t="s">
        <v>18392</v>
      </c>
      <c r="AN3024" t="s">
        <v>18397</v>
      </c>
    </row>
    <row r="3025" spans="1:40" ht="43.2" x14ac:dyDescent="0.3">
      <c r="A3025" t="s">
        <v>14237</v>
      </c>
      <c r="B3025" s="2" t="s">
        <v>15</v>
      </c>
      <c r="C3025" s="3">
        <v>43264</v>
      </c>
      <c r="D3025" t="s">
        <v>193</v>
      </c>
      <c r="E3025" t="s">
        <v>14238</v>
      </c>
      <c r="F3025" t="s">
        <v>14239</v>
      </c>
      <c r="G3025" t="s">
        <v>14240</v>
      </c>
      <c r="H3025" s="2" t="s">
        <v>1436</v>
      </c>
      <c r="I3025" s="2" t="s">
        <v>98</v>
      </c>
      <c r="J3025" s="1" t="s">
        <v>14241</v>
      </c>
      <c r="K3025" s="1">
        <f t="shared" si="212"/>
        <v>1</v>
      </c>
      <c r="L3025" s="1">
        <f t="shared" si="212"/>
        <v>0</v>
      </c>
      <c r="M3025" s="1">
        <f t="shared" si="212"/>
        <v>0</v>
      </c>
      <c r="N3025" s="1">
        <f t="shared" si="211"/>
        <v>0</v>
      </c>
      <c r="O3025" s="1">
        <f t="shared" si="213"/>
        <v>1</v>
      </c>
      <c r="P3025" s="1" t="s">
        <v>18346</v>
      </c>
      <c r="Q3025" s="1">
        <v>360</v>
      </c>
      <c r="R3025" s="1">
        <v>538</v>
      </c>
      <c r="S3025" s="9">
        <f t="shared" si="215"/>
        <v>360</v>
      </c>
      <c r="T3025" s="3">
        <v>44491</v>
      </c>
      <c r="U3025" s="8" t="s">
        <v>13714</v>
      </c>
      <c r="V3025" s="3">
        <v>44491</v>
      </c>
      <c r="W3025" s="8" t="s">
        <v>204</v>
      </c>
      <c r="X3025" s="8">
        <v>10.5</v>
      </c>
      <c r="Y3025" s="10">
        <f t="shared" si="214"/>
        <v>3780</v>
      </c>
      <c r="Z3025" s="10">
        <f>IFERROR(INDEX(EFs!B:B,MATCH(P3025,EFs!A:A,0))*Dataset!Y3025/1000,0)</f>
        <v>3.4337252413800003</v>
      </c>
      <c r="AA3025">
        <v>33.130085999999999</v>
      </c>
      <c r="AB3025">
        <v>-117.309105</v>
      </c>
      <c r="AC3025">
        <v>0.89</v>
      </c>
      <c r="AD3025" t="s">
        <v>18429</v>
      </c>
      <c r="AE3025">
        <v>5480</v>
      </c>
      <c r="AF3025" t="s">
        <v>19305</v>
      </c>
      <c r="AI3025" t="s">
        <v>18509</v>
      </c>
      <c r="AJ3025" t="s">
        <v>18390</v>
      </c>
      <c r="AK3025" t="s">
        <v>18391</v>
      </c>
      <c r="AL3025">
        <v>92008</v>
      </c>
      <c r="AM3025" t="s">
        <v>18392</v>
      </c>
      <c r="AN3025" t="s">
        <v>18393</v>
      </c>
    </row>
    <row r="3026" spans="1:40" ht="28.8" x14ac:dyDescent="0.3">
      <c r="A3026" t="s">
        <v>14242</v>
      </c>
      <c r="B3026" s="2" t="s">
        <v>15</v>
      </c>
      <c r="C3026" s="3">
        <v>43272</v>
      </c>
      <c r="D3026" t="s">
        <v>193</v>
      </c>
      <c r="E3026" t="s">
        <v>14243</v>
      </c>
      <c r="F3026" t="s">
        <v>14244</v>
      </c>
      <c r="G3026" t="s">
        <v>7103</v>
      </c>
      <c r="H3026" s="2" t="s">
        <v>19</v>
      </c>
      <c r="I3026" s="2" t="s">
        <v>20</v>
      </c>
      <c r="J3026" s="1" t="s">
        <v>14245</v>
      </c>
      <c r="K3026" s="1">
        <f t="shared" si="212"/>
        <v>1</v>
      </c>
      <c r="L3026" s="1">
        <f t="shared" si="212"/>
        <v>0</v>
      </c>
      <c r="M3026" s="1">
        <f t="shared" si="212"/>
        <v>0</v>
      </c>
      <c r="N3026" s="1">
        <f t="shared" si="211"/>
        <v>0</v>
      </c>
      <c r="O3026" s="1">
        <f t="shared" si="213"/>
        <v>1</v>
      </c>
      <c r="P3026" s="1" t="s">
        <v>18346</v>
      </c>
      <c r="Q3026" s="1">
        <v>600</v>
      </c>
      <c r="R3026" s="1">
        <v>2346</v>
      </c>
      <c r="S3026" s="9">
        <f t="shared" si="215"/>
        <v>600</v>
      </c>
      <c r="T3026" s="3">
        <v>44700</v>
      </c>
      <c r="U3026" s="8" t="s">
        <v>14246</v>
      </c>
      <c r="V3026" s="3">
        <v>44700</v>
      </c>
      <c r="W3026" s="8" t="s">
        <v>10880</v>
      </c>
      <c r="X3026" s="8">
        <v>3.7</v>
      </c>
      <c r="Y3026" s="10">
        <f t="shared" si="214"/>
        <v>2220</v>
      </c>
      <c r="Z3026" s="10">
        <f>IFERROR(INDEX(EFs!B:B,MATCH(P3026,EFs!A:A,0))*Dataset!Y3026/1000,0)</f>
        <v>2.01663228462</v>
      </c>
      <c r="AA3026">
        <v>32.707908000000003</v>
      </c>
      <c r="AB3026">
        <v>-117.15235</v>
      </c>
      <c r="AC3026">
        <v>1</v>
      </c>
      <c r="AD3026" t="s">
        <v>18387</v>
      </c>
      <c r="AE3026">
        <v>100</v>
      </c>
      <c r="AF3026" t="s">
        <v>18802</v>
      </c>
      <c r="AI3026" t="s">
        <v>18389</v>
      </c>
      <c r="AJ3026" t="s">
        <v>18390</v>
      </c>
      <c r="AK3026" t="s">
        <v>18391</v>
      </c>
      <c r="AL3026">
        <v>92101</v>
      </c>
      <c r="AM3026" t="s">
        <v>18392</v>
      </c>
      <c r="AN3026" t="s">
        <v>18393</v>
      </c>
    </row>
    <row r="3027" spans="1:40" ht="43.2" x14ac:dyDescent="0.3">
      <c r="A3027" t="s">
        <v>14247</v>
      </c>
      <c r="B3027" s="2" t="s">
        <v>15</v>
      </c>
      <c r="C3027" s="3">
        <v>43284</v>
      </c>
      <c r="D3027" t="s">
        <v>193</v>
      </c>
      <c r="E3027" t="s">
        <v>14248</v>
      </c>
      <c r="F3027" t="s">
        <v>14249</v>
      </c>
      <c r="G3027" t="s">
        <v>14250</v>
      </c>
      <c r="H3027" s="2" t="s">
        <v>897</v>
      </c>
      <c r="I3027" s="2" t="s">
        <v>75</v>
      </c>
      <c r="J3027" s="1" t="s">
        <v>14251</v>
      </c>
      <c r="K3027" s="1">
        <f t="shared" si="212"/>
        <v>1</v>
      </c>
      <c r="L3027" s="1">
        <f t="shared" si="212"/>
        <v>0</v>
      </c>
      <c r="M3027" s="1">
        <f t="shared" si="212"/>
        <v>0</v>
      </c>
      <c r="N3027" s="1">
        <f t="shared" si="211"/>
        <v>0</v>
      </c>
      <c r="O3027" s="1">
        <f t="shared" si="213"/>
        <v>1</v>
      </c>
      <c r="P3027" s="1" t="s">
        <v>18346</v>
      </c>
      <c r="Q3027" s="1">
        <v>100</v>
      </c>
      <c r="R3027" s="1">
        <v>158</v>
      </c>
      <c r="S3027" s="9">
        <f t="shared" si="215"/>
        <v>100</v>
      </c>
      <c r="T3027" s="8"/>
      <c r="U3027" s="8"/>
      <c r="V3027" s="8"/>
      <c r="W3027" s="8"/>
      <c r="X3027" s="8"/>
      <c r="Y3027" s="10">
        <f t="shared" si="214"/>
        <v>0</v>
      </c>
      <c r="Z3027" s="10">
        <f>IFERROR(INDEX(EFs!B:B,MATCH(P3027,EFs!A:A,0))*Dataset!Y3027/1000,0)</f>
        <v>0</v>
      </c>
      <c r="AA3027">
        <v>32.954664000000001</v>
      </c>
      <c r="AB3027">
        <v>-117.263858</v>
      </c>
      <c r="AC3027">
        <v>1</v>
      </c>
      <c r="AD3027" t="s">
        <v>18387</v>
      </c>
      <c r="AE3027">
        <v>1050</v>
      </c>
      <c r="AF3027" t="s">
        <v>19537</v>
      </c>
      <c r="AI3027" t="s">
        <v>18534</v>
      </c>
      <c r="AJ3027" t="s">
        <v>18390</v>
      </c>
      <c r="AK3027" t="s">
        <v>18391</v>
      </c>
      <c r="AL3027">
        <v>92014</v>
      </c>
      <c r="AM3027" t="s">
        <v>18392</v>
      </c>
      <c r="AN3027" t="s">
        <v>18407</v>
      </c>
    </row>
    <row r="3028" spans="1:40" ht="43.2" x14ac:dyDescent="0.3">
      <c r="A3028" t="s">
        <v>14252</v>
      </c>
      <c r="B3028" s="2" t="s">
        <v>15</v>
      </c>
      <c r="C3028" s="3">
        <v>43286</v>
      </c>
      <c r="D3028" t="s">
        <v>193</v>
      </c>
      <c r="E3028" t="s">
        <v>8784</v>
      </c>
      <c r="F3028" t="s">
        <v>3717</v>
      </c>
      <c r="G3028" t="s">
        <v>14253</v>
      </c>
      <c r="H3028" s="2" t="s">
        <v>106</v>
      </c>
      <c r="I3028" s="2" t="s">
        <v>107</v>
      </c>
      <c r="J3028" s="1" t="s">
        <v>14254</v>
      </c>
      <c r="K3028" s="1">
        <f t="shared" si="212"/>
        <v>1</v>
      </c>
      <c r="L3028" s="1">
        <f t="shared" si="212"/>
        <v>0</v>
      </c>
      <c r="M3028" s="1">
        <f t="shared" si="212"/>
        <v>0</v>
      </c>
      <c r="N3028" s="1">
        <f t="shared" si="211"/>
        <v>0</v>
      </c>
      <c r="O3028" s="1">
        <f t="shared" si="213"/>
        <v>1</v>
      </c>
      <c r="P3028" s="1" t="s">
        <v>18346</v>
      </c>
      <c r="Q3028" s="1">
        <v>350</v>
      </c>
      <c r="R3028" s="1">
        <v>530</v>
      </c>
      <c r="S3028" s="9">
        <f t="shared" si="215"/>
        <v>350</v>
      </c>
      <c r="T3028" s="3">
        <v>44562</v>
      </c>
      <c r="U3028" s="8" t="s">
        <v>14255</v>
      </c>
      <c r="V3028" s="3">
        <v>44562</v>
      </c>
      <c r="W3028" s="8" t="s">
        <v>12292</v>
      </c>
      <c r="X3028" s="8">
        <v>3.4</v>
      </c>
      <c r="Y3028" s="10">
        <f t="shared" si="214"/>
        <v>1190</v>
      </c>
      <c r="Z3028" s="10">
        <f>IFERROR(INDEX(EFs!B:B,MATCH(P3028,EFs!A:A,0))*Dataset!Y3028/1000,0)</f>
        <v>1.0809875759900001</v>
      </c>
      <c r="AA3028">
        <v>32.836146999999997</v>
      </c>
      <c r="AB3028">
        <v>-117.130869</v>
      </c>
      <c r="AC3028">
        <v>1</v>
      </c>
      <c r="AD3028" t="s">
        <v>18387</v>
      </c>
      <c r="AE3028">
        <v>5590</v>
      </c>
      <c r="AF3028" t="s">
        <v>18581</v>
      </c>
      <c r="AI3028" t="s">
        <v>18389</v>
      </c>
      <c r="AJ3028" t="s">
        <v>18390</v>
      </c>
      <c r="AK3028" t="s">
        <v>18391</v>
      </c>
      <c r="AL3028">
        <v>92123</v>
      </c>
      <c r="AM3028" t="s">
        <v>18392</v>
      </c>
      <c r="AN3028" t="s">
        <v>18393</v>
      </c>
    </row>
    <row r="3029" spans="1:40" ht="43.2" x14ac:dyDescent="0.3">
      <c r="A3029" t="s">
        <v>14256</v>
      </c>
      <c r="B3029" s="2" t="s">
        <v>15</v>
      </c>
      <c r="C3029" s="3">
        <v>43287</v>
      </c>
      <c r="D3029" t="s">
        <v>193</v>
      </c>
      <c r="E3029" t="s">
        <v>14257</v>
      </c>
      <c r="F3029" t="s">
        <v>14258</v>
      </c>
      <c r="G3029" t="s">
        <v>14259</v>
      </c>
      <c r="H3029" s="2" t="s">
        <v>776</v>
      </c>
      <c r="I3029" s="2" t="s">
        <v>155</v>
      </c>
      <c r="J3029" s="1" t="s">
        <v>14260</v>
      </c>
      <c r="K3029" s="1">
        <f t="shared" si="212"/>
        <v>1</v>
      </c>
      <c r="L3029" s="1">
        <f t="shared" si="212"/>
        <v>0</v>
      </c>
      <c r="M3029" s="1">
        <f t="shared" si="212"/>
        <v>0</v>
      </c>
      <c r="N3029" s="1">
        <f t="shared" si="211"/>
        <v>0</v>
      </c>
      <c r="O3029" s="1">
        <f t="shared" si="213"/>
        <v>1</v>
      </c>
      <c r="P3029" s="1" t="s">
        <v>18346</v>
      </c>
      <c r="Q3029" s="1">
        <v>100</v>
      </c>
      <c r="R3029" s="1">
        <v>176</v>
      </c>
      <c r="S3029" s="9">
        <f t="shared" si="215"/>
        <v>100</v>
      </c>
      <c r="T3029" s="3">
        <v>44362</v>
      </c>
      <c r="U3029" s="8" t="s">
        <v>14261</v>
      </c>
      <c r="V3029" s="3">
        <v>44362</v>
      </c>
      <c r="W3029" s="8" t="s">
        <v>14262</v>
      </c>
      <c r="X3029" s="8">
        <v>6.7</v>
      </c>
      <c r="Y3029" s="10">
        <f t="shared" si="214"/>
        <v>670</v>
      </c>
      <c r="Z3029" s="10">
        <f>IFERROR(INDEX(EFs!B:B,MATCH(P3029,EFs!A:A,0))*Dataset!Y3029/1000,0)</f>
        <v>0.60862325706999998</v>
      </c>
      <c r="AA3029">
        <v>33.125615000000003</v>
      </c>
      <c r="AB3029">
        <v>-117.077388</v>
      </c>
      <c r="AC3029">
        <v>1</v>
      </c>
      <c r="AD3029" t="s">
        <v>18387</v>
      </c>
      <c r="AE3029">
        <v>488</v>
      </c>
      <c r="AF3029" t="s">
        <v>18667</v>
      </c>
      <c r="AG3029" t="s">
        <v>18510</v>
      </c>
      <c r="AH3029">
        <v>100</v>
      </c>
      <c r="AI3029" t="s">
        <v>18421</v>
      </c>
      <c r="AJ3029" t="s">
        <v>18390</v>
      </c>
      <c r="AK3029" t="s">
        <v>18391</v>
      </c>
      <c r="AL3029">
        <v>92025</v>
      </c>
      <c r="AM3029" t="s">
        <v>18392</v>
      </c>
      <c r="AN3029" t="s">
        <v>18393</v>
      </c>
    </row>
    <row r="3030" spans="1:40" ht="43.2" x14ac:dyDescent="0.3">
      <c r="A3030" t="s">
        <v>14263</v>
      </c>
      <c r="B3030" s="2" t="s">
        <v>15</v>
      </c>
      <c r="C3030" s="3">
        <v>43287</v>
      </c>
      <c r="D3030" t="s">
        <v>193</v>
      </c>
      <c r="E3030" t="s">
        <v>13096</v>
      </c>
      <c r="F3030" t="s">
        <v>1940</v>
      </c>
      <c r="G3030" t="s">
        <v>14264</v>
      </c>
      <c r="H3030" s="2" t="s">
        <v>163</v>
      </c>
      <c r="I3030" s="2" t="s">
        <v>164</v>
      </c>
      <c r="J3030" s="1" t="s">
        <v>14265</v>
      </c>
      <c r="K3030" s="1">
        <f t="shared" si="212"/>
        <v>1</v>
      </c>
      <c r="L3030" s="1">
        <f t="shared" si="212"/>
        <v>0</v>
      </c>
      <c r="M3030" s="1">
        <f t="shared" si="212"/>
        <v>0</v>
      </c>
      <c r="N3030" s="1">
        <f t="shared" si="211"/>
        <v>0</v>
      </c>
      <c r="O3030" s="1">
        <f t="shared" si="213"/>
        <v>1</v>
      </c>
      <c r="P3030" s="1" t="s">
        <v>18346</v>
      </c>
      <c r="Q3030" s="1">
        <v>50</v>
      </c>
      <c r="R3030" s="1">
        <v>80</v>
      </c>
      <c r="S3030" s="9">
        <f t="shared" si="215"/>
        <v>50</v>
      </c>
      <c r="T3030" s="3">
        <v>44321</v>
      </c>
      <c r="U3030" s="8" t="s">
        <v>10444</v>
      </c>
      <c r="V3030" s="3">
        <v>44321</v>
      </c>
      <c r="W3030" s="8" t="s">
        <v>7664</v>
      </c>
      <c r="X3030" s="8">
        <v>3.9</v>
      </c>
      <c r="Y3030" s="10">
        <f t="shared" si="214"/>
        <v>195</v>
      </c>
      <c r="Z3030" s="10">
        <f>IFERROR(INDEX(EFs!B:B,MATCH(P3030,EFs!A:A,0))*Dataset!Y3030/1000,0)</f>
        <v>0.17713661959500002</v>
      </c>
      <c r="AA3030">
        <v>32.722622000000001</v>
      </c>
      <c r="AB3030">
        <v>-117.23662899999999</v>
      </c>
      <c r="AC3030">
        <v>0.9</v>
      </c>
      <c r="AD3030" t="s">
        <v>18408</v>
      </c>
      <c r="AF3030" t="s">
        <v>19538</v>
      </c>
      <c r="AI3030" t="s">
        <v>18389</v>
      </c>
      <c r="AJ3030" t="s">
        <v>18390</v>
      </c>
      <c r="AK3030" t="s">
        <v>18391</v>
      </c>
      <c r="AL3030">
        <v>92106</v>
      </c>
      <c r="AM3030" t="s">
        <v>18392</v>
      </c>
      <c r="AN3030" t="s">
        <v>18397</v>
      </c>
    </row>
    <row r="3031" spans="1:40" ht="43.2" x14ac:dyDescent="0.3">
      <c r="A3031" t="s">
        <v>14266</v>
      </c>
      <c r="B3031" s="2" t="s">
        <v>15</v>
      </c>
      <c r="C3031" s="3">
        <v>43287</v>
      </c>
      <c r="D3031" t="s">
        <v>193</v>
      </c>
      <c r="E3031" t="s">
        <v>13096</v>
      </c>
      <c r="F3031" t="s">
        <v>1940</v>
      </c>
      <c r="G3031" t="s">
        <v>14267</v>
      </c>
      <c r="H3031" s="2" t="s">
        <v>163</v>
      </c>
      <c r="I3031" s="2" t="s">
        <v>164</v>
      </c>
      <c r="J3031" s="1" t="s">
        <v>14268</v>
      </c>
      <c r="K3031" s="1">
        <f t="shared" si="212"/>
        <v>1</v>
      </c>
      <c r="L3031" s="1">
        <f t="shared" si="212"/>
        <v>0</v>
      </c>
      <c r="M3031" s="1">
        <f t="shared" si="212"/>
        <v>0</v>
      </c>
      <c r="N3031" s="1">
        <f t="shared" si="211"/>
        <v>0</v>
      </c>
      <c r="O3031" s="1">
        <f t="shared" si="213"/>
        <v>1</v>
      </c>
      <c r="P3031" s="1" t="s">
        <v>18346</v>
      </c>
      <c r="Q3031" s="1">
        <v>50</v>
      </c>
      <c r="R3031" s="1">
        <v>80</v>
      </c>
      <c r="S3031" s="9">
        <f t="shared" si="215"/>
        <v>50</v>
      </c>
      <c r="T3031" s="3">
        <v>44321</v>
      </c>
      <c r="U3031" s="8" t="s">
        <v>5803</v>
      </c>
      <c r="V3031" s="3">
        <v>44321</v>
      </c>
      <c r="W3031" s="8" t="s">
        <v>14269</v>
      </c>
      <c r="X3031" s="8">
        <v>12.4</v>
      </c>
      <c r="Y3031" s="10">
        <f t="shared" si="214"/>
        <v>620</v>
      </c>
      <c r="Z3031" s="10">
        <f>IFERROR(INDEX(EFs!B:B,MATCH(P3031,EFs!A:A,0))*Dataset!Y3031/1000,0)</f>
        <v>0.56320361102000005</v>
      </c>
      <c r="AA3031">
        <v>33.387723000000001</v>
      </c>
      <c r="AB3031">
        <v>-117.44475799999999</v>
      </c>
      <c r="AC3031">
        <v>0.5</v>
      </c>
      <c r="AD3031" t="s">
        <v>18422</v>
      </c>
      <c r="AI3031" t="s">
        <v>18423</v>
      </c>
      <c r="AJ3031" t="s">
        <v>18390</v>
      </c>
      <c r="AK3031" t="s">
        <v>18391</v>
      </c>
      <c r="AL3031">
        <v>92055</v>
      </c>
      <c r="AM3031" t="s">
        <v>18392</v>
      </c>
      <c r="AN3031" t="s">
        <v>18397</v>
      </c>
    </row>
    <row r="3032" spans="1:40" ht="43.2" x14ac:dyDescent="0.3">
      <c r="A3032" t="s">
        <v>14270</v>
      </c>
      <c r="B3032" s="2" t="s">
        <v>15</v>
      </c>
      <c r="C3032" s="3">
        <v>43287</v>
      </c>
      <c r="D3032" t="s">
        <v>193</v>
      </c>
      <c r="E3032" t="s">
        <v>1939</v>
      </c>
      <c r="F3032" t="s">
        <v>1940</v>
      </c>
      <c r="G3032" t="s">
        <v>14271</v>
      </c>
      <c r="H3032" s="2" t="s">
        <v>163</v>
      </c>
      <c r="I3032" s="2" t="s">
        <v>164</v>
      </c>
      <c r="J3032" s="1" t="s">
        <v>14272</v>
      </c>
      <c r="K3032" s="1">
        <f t="shared" si="212"/>
        <v>1</v>
      </c>
      <c r="L3032" s="1">
        <f t="shared" si="212"/>
        <v>0</v>
      </c>
      <c r="M3032" s="1">
        <f t="shared" si="212"/>
        <v>0</v>
      </c>
      <c r="N3032" s="1">
        <f t="shared" si="211"/>
        <v>0</v>
      </c>
      <c r="O3032" s="1">
        <f t="shared" si="213"/>
        <v>1</v>
      </c>
      <c r="P3032" s="1" t="s">
        <v>18346</v>
      </c>
      <c r="Q3032" s="1">
        <v>50</v>
      </c>
      <c r="R3032" s="1">
        <v>80</v>
      </c>
      <c r="S3032" s="9">
        <f t="shared" si="215"/>
        <v>50</v>
      </c>
      <c r="T3032" s="3">
        <v>44321</v>
      </c>
      <c r="U3032" s="8" t="s">
        <v>13030</v>
      </c>
      <c r="V3032" s="3">
        <v>44321</v>
      </c>
      <c r="W3032" s="8" t="s">
        <v>12909</v>
      </c>
      <c r="X3032" s="8">
        <v>3.5</v>
      </c>
      <c r="Y3032" s="10">
        <f t="shared" si="214"/>
        <v>175</v>
      </c>
      <c r="Z3032" s="10">
        <f>IFERROR(INDEX(EFs!B:B,MATCH(P3032,EFs!A:A,0))*Dataset!Y3032/1000,0)</f>
        <v>0.158968761175</v>
      </c>
      <c r="AA3032">
        <v>32.719585000000002</v>
      </c>
      <c r="AB3032">
        <v>-117.095282</v>
      </c>
      <c r="AC3032">
        <v>0.9</v>
      </c>
      <c r="AD3032" t="s">
        <v>18408</v>
      </c>
      <c r="AF3032" t="s">
        <v>18528</v>
      </c>
      <c r="AI3032" t="s">
        <v>18389</v>
      </c>
      <c r="AJ3032" t="s">
        <v>18390</v>
      </c>
      <c r="AK3032" t="s">
        <v>18391</v>
      </c>
      <c r="AL3032">
        <v>92102</v>
      </c>
      <c r="AM3032" t="s">
        <v>18392</v>
      </c>
      <c r="AN3032" t="s">
        <v>18397</v>
      </c>
    </row>
    <row r="3033" spans="1:40" ht="43.2" x14ac:dyDescent="0.3">
      <c r="A3033" t="s">
        <v>14273</v>
      </c>
      <c r="B3033" s="2" t="s">
        <v>15</v>
      </c>
      <c r="C3033" s="3">
        <v>43287</v>
      </c>
      <c r="D3033" t="s">
        <v>193</v>
      </c>
      <c r="E3033" t="s">
        <v>13096</v>
      </c>
      <c r="F3033" t="s">
        <v>1940</v>
      </c>
      <c r="G3033" t="s">
        <v>14274</v>
      </c>
      <c r="H3033" s="2" t="s">
        <v>163</v>
      </c>
      <c r="I3033" s="2" t="s">
        <v>164</v>
      </c>
      <c r="J3033" s="1" t="s">
        <v>14275</v>
      </c>
      <c r="K3033" s="1">
        <f t="shared" si="212"/>
        <v>1</v>
      </c>
      <c r="L3033" s="1">
        <f t="shared" si="212"/>
        <v>0</v>
      </c>
      <c r="M3033" s="1">
        <f t="shared" si="212"/>
        <v>0</v>
      </c>
      <c r="N3033" s="1">
        <f t="shared" si="211"/>
        <v>0</v>
      </c>
      <c r="O3033" s="1">
        <f t="shared" si="213"/>
        <v>1</v>
      </c>
      <c r="P3033" s="1" t="s">
        <v>18346</v>
      </c>
      <c r="Q3033" s="1">
        <v>50</v>
      </c>
      <c r="R3033" s="1">
        <v>80</v>
      </c>
      <c r="S3033" s="9">
        <f t="shared" si="215"/>
        <v>50</v>
      </c>
      <c r="T3033" s="3">
        <v>44321</v>
      </c>
      <c r="U3033" s="8" t="s">
        <v>12912</v>
      </c>
      <c r="V3033" s="3">
        <v>44321</v>
      </c>
      <c r="W3033" s="8" t="s">
        <v>1862</v>
      </c>
      <c r="X3033" s="8">
        <v>3.5</v>
      </c>
      <c r="Y3033" s="10">
        <f t="shared" si="214"/>
        <v>175</v>
      </c>
      <c r="Z3033" s="10">
        <f>IFERROR(INDEX(EFs!B:B,MATCH(P3033,EFs!A:A,0))*Dataset!Y3033/1000,0)</f>
        <v>0.158968761175</v>
      </c>
      <c r="AA3033">
        <v>32.995122000000002</v>
      </c>
      <c r="AB3033">
        <v>-117.249179</v>
      </c>
      <c r="AC3033">
        <v>0.57999999999999996</v>
      </c>
      <c r="AD3033" t="s">
        <v>18429</v>
      </c>
      <c r="AE3033">
        <v>159</v>
      </c>
      <c r="AF3033" t="s">
        <v>19539</v>
      </c>
      <c r="AI3033" t="s">
        <v>18654</v>
      </c>
      <c r="AJ3033" t="s">
        <v>18390</v>
      </c>
      <c r="AK3033" t="s">
        <v>18391</v>
      </c>
      <c r="AL3033">
        <v>92075</v>
      </c>
      <c r="AM3033" t="s">
        <v>18392</v>
      </c>
      <c r="AN3033" t="s">
        <v>18407</v>
      </c>
    </row>
    <row r="3034" spans="1:40" ht="43.2" x14ac:dyDescent="0.3">
      <c r="A3034" t="s">
        <v>14276</v>
      </c>
      <c r="B3034" s="2" t="s">
        <v>15</v>
      </c>
      <c r="C3034" s="3">
        <v>43287</v>
      </c>
      <c r="D3034" t="s">
        <v>193</v>
      </c>
      <c r="E3034" t="s">
        <v>14277</v>
      </c>
      <c r="F3034" t="s">
        <v>14278</v>
      </c>
      <c r="G3034" t="s">
        <v>14279</v>
      </c>
      <c r="H3034" s="2" t="s">
        <v>1542</v>
      </c>
      <c r="I3034" s="2" t="s">
        <v>236</v>
      </c>
      <c r="J3034" s="1" t="s">
        <v>14280</v>
      </c>
      <c r="K3034" s="1">
        <f t="shared" si="212"/>
        <v>0</v>
      </c>
      <c r="L3034" s="1">
        <f t="shared" si="212"/>
        <v>0</v>
      </c>
      <c r="M3034" s="1">
        <f t="shared" si="212"/>
        <v>1</v>
      </c>
      <c r="N3034" s="1">
        <f t="shared" si="211"/>
        <v>0</v>
      </c>
      <c r="O3034" s="1">
        <f t="shared" si="213"/>
        <v>1</v>
      </c>
      <c r="P3034" s="1" t="s">
        <v>18348</v>
      </c>
      <c r="Q3034" s="1">
        <v>300</v>
      </c>
      <c r="R3034" s="1">
        <v>460</v>
      </c>
      <c r="S3034" s="9">
        <f t="shared" si="215"/>
        <v>300</v>
      </c>
      <c r="T3034" s="8"/>
      <c r="U3034" s="8"/>
      <c r="V3034" s="8"/>
      <c r="W3034" s="8"/>
      <c r="X3034" s="8"/>
      <c r="Y3034" s="10">
        <f t="shared" si="214"/>
        <v>0</v>
      </c>
      <c r="Z3034" s="10">
        <f>IFERROR(INDEX(EFs!B:B,MATCH(P3034,EFs!A:A,0))*Dataset!Y3034/1000,0)</f>
        <v>0</v>
      </c>
      <c r="AA3034">
        <v>32.769573000000001</v>
      </c>
      <c r="AB3034">
        <v>-117.17974100000001</v>
      </c>
      <c r="AC3034">
        <v>1</v>
      </c>
      <c r="AD3034" t="s">
        <v>18387</v>
      </c>
      <c r="AE3034">
        <v>6401</v>
      </c>
      <c r="AF3034" t="s">
        <v>18655</v>
      </c>
      <c r="AG3034" t="s">
        <v>18448</v>
      </c>
      <c r="AH3034">
        <v>212</v>
      </c>
      <c r="AI3034" t="s">
        <v>18389</v>
      </c>
      <c r="AJ3034" t="s">
        <v>18390</v>
      </c>
      <c r="AK3034" t="s">
        <v>18391</v>
      </c>
      <c r="AL3034">
        <v>92111</v>
      </c>
      <c r="AM3034" t="s">
        <v>18392</v>
      </c>
      <c r="AN3034" t="s">
        <v>18393</v>
      </c>
    </row>
    <row r="3035" spans="1:40" ht="43.2" x14ac:dyDescent="0.3">
      <c r="A3035" t="s">
        <v>14281</v>
      </c>
      <c r="B3035" s="2" t="s">
        <v>15</v>
      </c>
      <c r="C3035" s="3">
        <v>43290</v>
      </c>
      <c r="D3035" t="s">
        <v>193</v>
      </c>
      <c r="E3035" t="s">
        <v>14282</v>
      </c>
      <c r="G3035" t="s">
        <v>14283</v>
      </c>
      <c r="H3035" s="2" t="s">
        <v>351</v>
      </c>
      <c r="I3035" s="2" t="s">
        <v>92</v>
      </c>
      <c r="J3035" s="1" t="s">
        <v>14284</v>
      </c>
      <c r="K3035" s="1">
        <f t="shared" si="212"/>
        <v>1</v>
      </c>
      <c r="L3035" s="1">
        <f t="shared" si="212"/>
        <v>0</v>
      </c>
      <c r="M3035" s="1">
        <f t="shared" si="212"/>
        <v>0</v>
      </c>
      <c r="N3035" s="1">
        <f t="shared" si="211"/>
        <v>0</v>
      </c>
      <c r="O3035" s="1">
        <f t="shared" si="213"/>
        <v>1</v>
      </c>
      <c r="P3035" s="1" t="s">
        <v>18346</v>
      </c>
      <c r="Q3035" s="1">
        <v>800</v>
      </c>
      <c r="R3035" s="1">
        <v>207</v>
      </c>
      <c r="S3035" s="9">
        <f t="shared" si="215"/>
        <v>800</v>
      </c>
      <c r="T3035" s="3">
        <v>44630</v>
      </c>
      <c r="U3035" s="8" t="s">
        <v>14285</v>
      </c>
      <c r="V3035" s="3">
        <v>44630</v>
      </c>
      <c r="W3035" s="8" t="s">
        <v>14286</v>
      </c>
      <c r="X3035" s="8">
        <v>0.5</v>
      </c>
      <c r="Y3035" s="10">
        <f t="shared" si="214"/>
        <v>400</v>
      </c>
      <c r="Z3035" s="10">
        <f>IFERROR(INDEX(EFs!B:B,MATCH(P3035,EFs!A:A,0))*Dataset!Y3035/1000,0)</f>
        <v>0.36335716840000004</v>
      </c>
      <c r="AA3035">
        <v>32.699235000000002</v>
      </c>
      <c r="AB3035">
        <v>-117.209642</v>
      </c>
      <c r="AC3035">
        <v>0.5</v>
      </c>
      <c r="AD3035" t="s">
        <v>18422</v>
      </c>
      <c r="AI3035" t="s">
        <v>18458</v>
      </c>
      <c r="AJ3035" t="s">
        <v>18390</v>
      </c>
      <c r="AK3035" t="s">
        <v>18391</v>
      </c>
      <c r="AL3035">
        <v>92118</v>
      </c>
      <c r="AM3035" t="s">
        <v>18392</v>
      </c>
      <c r="AN3035" t="s">
        <v>18397</v>
      </c>
    </row>
    <row r="3036" spans="1:40" ht="57.6" x14ac:dyDescent="0.3">
      <c r="A3036" t="s">
        <v>14287</v>
      </c>
      <c r="B3036" s="2" t="s">
        <v>15</v>
      </c>
      <c r="C3036" s="3">
        <v>43292</v>
      </c>
      <c r="D3036" t="s">
        <v>193</v>
      </c>
      <c r="E3036" t="s">
        <v>14288</v>
      </c>
      <c r="F3036" t="s">
        <v>12939</v>
      </c>
      <c r="G3036" t="s">
        <v>14289</v>
      </c>
      <c r="H3036" s="2" t="s">
        <v>275</v>
      </c>
      <c r="I3036" s="2" t="s">
        <v>139</v>
      </c>
      <c r="J3036" s="1" t="s">
        <v>14290</v>
      </c>
      <c r="K3036" s="1">
        <f t="shared" si="212"/>
        <v>1</v>
      </c>
      <c r="L3036" s="1">
        <f t="shared" si="212"/>
        <v>0</v>
      </c>
      <c r="M3036" s="1">
        <f t="shared" si="212"/>
        <v>0</v>
      </c>
      <c r="N3036" s="1">
        <f t="shared" si="211"/>
        <v>0</v>
      </c>
      <c r="O3036" s="1">
        <f t="shared" si="213"/>
        <v>1</v>
      </c>
      <c r="P3036" s="1" t="s">
        <v>18346</v>
      </c>
      <c r="Q3036" s="1">
        <v>144</v>
      </c>
      <c r="R3036" s="1">
        <v>237</v>
      </c>
      <c r="S3036" s="9">
        <f t="shared" si="215"/>
        <v>144</v>
      </c>
      <c r="T3036" s="3">
        <v>44562</v>
      </c>
      <c r="U3036" s="8" t="s">
        <v>8016</v>
      </c>
      <c r="V3036" s="3">
        <v>44562</v>
      </c>
      <c r="W3036" s="8" t="s">
        <v>14291</v>
      </c>
      <c r="X3036" s="8">
        <v>4</v>
      </c>
      <c r="Y3036" s="10">
        <f t="shared" si="214"/>
        <v>576</v>
      </c>
      <c r="Z3036" s="10">
        <f>IFERROR(INDEX(EFs!B:B,MATCH(P3036,EFs!A:A,0))*Dataset!Y3036/1000,0)</f>
        <v>0.52323432249599999</v>
      </c>
      <c r="AA3036">
        <v>32.847088999999997</v>
      </c>
      <c r="AB3036">
        <v>-117.00561</v>
      </c>
      <c r="AC3036">
        <v>1</v>
      </c>
      <c r="AD3036" t="s">
        <v>18387</v>
      </c>
      <c r="AE3036">
        <v>9310</v>
      </c>
      <c r="AF3036" t="s">
        <v>19540</v>
      </c>
      <c r="AI3036" t="s">
        <v>18442</v>
      </c>
      <c r="AJ3036" t="s">
        <v>18390</v>
      </c>
      <c r="AK3036" t="s">
        <v>18391</v>
      </c>
      <c r="AL3036">
        <v>92071</v>
      </c>
      <c r="AM3036" t="s">
        <v>18392</v>
      </c>
      <c r="AN3036" t="s">
        <v>18393</v>
      </c>
    </row>
    <row r="3037" spans="1:40" ht="57.6" x14ac:dyDescent="0.3">
      <c r="A3037" t="s">
        <v>14292</v>
      </c>
      <c r="B3037" s="2" t="s">
        <v>15</v>
      </c>
      <c r="C3037" s="3">
        <v>43292</v>
      </c>
      <c r="D3037" t="s">
        <v>193</v>
      </c>
      <c r="E3037" t="s">
        <v>4130</v>
      </c>
      <c r="F3037" t="s">
        <v>14293</v>
      </c>
      <c r="G3037" t="s">
        <v>14294</v>
      </c>
      <c r="H3037" s="2" t="s">
        <v>19</v>
      </c>
      <c r="I3037" s="2" t="s">
        <v>20</v>
      </c>
      <c r="J3037" s="1" t="s">
        <v>14295</v>
      </c>
      <c r="K3037" s="1">
        <f t="shared" si="212"/>
        <v>1</v>
      </c>
      <c r="L3037" s="1">
        <f t="shared" si="212"/>
        <v>0</v>
      </c>
      <c r="M3037" s="1">
        <f t="shared" si="212"/>
        <v>0</v>
      </c>
      <c r="N3037" s="1">
        <f t="shared" si="211"/>
        <v>0</v>
      </c>
      <c r="O3037" s="1">
        <f t="shared" si="213"/>
        <v>1</v>
      </c>
      <c r="P3037" s="1" t="s">
        <v>18346</v>
      </c>
      <c r="Q3037" s="1">
        <v>500</v>
      </c>
      <c r="R3037" s="1">
        <v>755</v>
      </c>
      <c r="S3037" s="9">
        <f t="shared" si="215"/>
        <v>500</v>
      </c>
      <c r="T3037" s="3">
        <v>44386</v>
      </c>
      <c r="U3037" s="8" t="s">
        <v>14091</v>
      </c>
      <c r="V3037" s="3">
        <v>44679</v>
      </c>
      <c r="W3037" s="8" t="s">
        <v>4602</v>
      </c>
      <c r="X3037" s="8">
        <v>18.7</v>
      </c>
      <c r="Y3037" s="10">
        <f t="shared" si="214"/>
        <v>9350</v>
      </c>
      <c r="Z3037" s="10">
        <f>IFERROR(INDEX(EFs!B:B,MATCH(P3037,EFs!A:A,0))*Dataset!Y3037/1000,0)</f>
        <v>8.4934738113500003</v>
      </c>
      <c r="AA3037">
        <v>32.729962</v>
      </c>
      <c r="AB3037">
        <v>-117.204009</v>
      </c>
      <c r="AC3037">
        <v>1</v>
      </c>
      <c r="AD3037" t="s">
        <v>18387</v>
      </c>
      <c r="AE3037">
        <v>3835</v>
      </c>
      <c r="AF3037" t="s">
        <v>18598</v>
      </c>
      <c r="AI3037" t="s">
        <v>18389</v>
      </c>
      <c r="AJ3037" t="s">
        <v>18390</v>
      </c>
      <c r="AK3037" t="s">
        <v>18391</v>
      </c>
      <c r="AL3037">
        <v>92101</v>
      </c>
      <c r="AM3037" t="s">
        <v>18392</v>
      </c>
      <c r="AN3037" t="s">
        <v>18393</v>
      </c>
    </row>
    <row r="3038" spans="1:40" ht="43.2" x14ac:dyDescent="0.3">
      <c r="A3038" t="s">
        <v>14296</v>
      </c>
      <c r="B3038" s="2" t="s">
        <v>15</v>
      </c>
      <c r="C3038" s="3">
        <v>43298</v>
      </c>
      <c r="D3038" t="s">
        <v>193</v>
      </c>
      <c r="E3038" t="s">
        <v>14297</v>
      </c>
      <c r="F3038" t="s">
        <v>14298</v>
      </c>
      <c r="G3038" t="s">
        <v>14299</v>
      </c>
      <c r="H3038" s="2" t="s">
        <v>1436</v>
      </c>
      <c r="I3038" s="2" t="s">
        <v>98</v>
      </c>
      <c r="J3038" s="1" t="s">
        <v>14300</v>
      </c>
      <c r="K3038" s="1">
        <f t="shared" si="212"/>
        <v>1</v>
      </c>
      <c r="L3038" s="1">
        <f t="shared" si="212"/>
        <v>0</v>
      </c>
      <c r="M3038" s="1">
        <f t="shared" si="212"/>
        <v>0</v>
      </c>
      <c r="N3038" s="1">
        <f t="shared" si="211"/>
        <v>0</v>
      </c>
      <c r="O3038" s="1">
        <f t="shared" si="213"/>
        <v>1</v>
      </c>
      <c r="P3038" s="1" t="s">
        <v>18346</v>
      </c>
      <c r="Q3038" s="1">
        <v>125</v>
      </c>
      <c r="R3038" s="1">
        <v>197</v>
      </c>
      <c r="S3038" s="9">
        <f t="shared" si="215"/>
        <v>125</v>
      </c>
      <c r="T3038" s="3">
        <v>44603</v>
      </c>
      <c r="U3038" s="8" t="s">
        <v>14301</v>
      </c>
      <c r="V3038" s="3">
        <v>44603</v>
      </c>
      <c r="W3038" s="8" t="s">
        <v>14302</v>
      </c>
      <c r="X3038" s="8">
        <v>1</v>
      </c>
      <c r="Y3038" s="10">
        <f t="shared" si="214"/>
        <v>125</v>
      </c>
      <c r="Z3038" s="10">
        <f>IFERROR(INDEX(EFs!B:B,MATCH(P3038,EFs!A:A,0))*Dataset!Y3038/1000,0)</f>
        <v>0.113549115125</v>
      </c>
      <c r="AA3038">
        <v>33.126220000000004</v>
      </c>
      <c r="AB3038">
        <v>-117.311097</v>
      </c>
      <c r="AC3038">
        <v>1</v>
      </c>
      <c r="AD3038" t="s">
        <v>18387</v>
      </c>
      <c r="AE3038">
        <v>1</v>
      </c>
      <c r="AF3038" t="s">
        <v>19541</v>
      </c>
      <c r="AI3038" t="s">
        <v>18509</v>
      </c>
      <c r="AJ3038" t="s">
        <v>18390</v>
      </c>
      <c r="AK3038" t="s">
        <v>18391</v>
      </c>
      <c r="AL3038">
        <v>92008</v>
      </c>
      <c r="AM3038" t="s">
        <v>18392</v>
      </c>
      <c r="AN3038" t="s">
        <v>18393</v>
      </c>
    </row>
    <row r="3039" spans="1:40" ht="43.2" x14ac:dyDescent="0.3">
      <c r="A3039" t="s">
        <v>14303</v>
      </c>
      <c r="B3039" s="2" t="s">
        <v>15</v>
      </c>
      <c r="C3039" s="3">
        <v>43315</v>
      </c>
      <c r="D3039" t="s">
        <v>193</v>
      </c>
      <c r="E3039" t="s">
        <v>14304</v>
      </c>
      <c r="F3039" t="s">
        <v>14305</v>
      </c>
      <c r="G3039" t="s">
        <v>14306</v>
      </c>
      <c r="H3039" s="2" t="s">
        <v>334</v>
      </c>
      <c r="I3039" s="2" t="s">
        <v>107</v>
      </c>
      <c r="J3039" s="1" t="s">
        <v>14307</v>
      </c>
      <c r="K3039" s="1">
        <f t="shared" si="212"/>
        <v>1</v>
      </c>
      <c r="L3039" s="1">
        <f t="shared" si="212"/>
        <v>0</v>
      </c>
      <c r="M3039" s="1">
        <f t="shared" si="212"/>
        <v>0</v>
      </c>
      <c r="N3039" s="1">
        <f t="shared" si="211"/>
        <v>0</v>
      </c>
      <c r="O3039" s="1">
        <f t="shared" si="213"/>
        <v>1</v>
      </c>
      <c r="P3039" s="1" t="s">
        <v>18346</v>
      </c>
      <c r="Q3039" s="1">
        <v>150</v>
      </c>
      <c r="R3039" s="1">
        <v>279</v>
      </c>
      <c r="S3039" s="9">
        <f t="shared" si="215"/>
        <v>150</v>
      </c>
      <c r="T3039" s="8"/>
      <c r="U3039" s="8"/>
      <c r="V3039" s="8"/>
      <c r="W3039" s="8"/>
      <c r="X3039" s="8"/>
      <c r="Y3039" s="10">
        <f t="shared" si="214"/>
        <v>0</v>
      </c>
      <c r="Z3039" s="10">
        <f>IFERROR(INDEX(EFs!B:B,MATCH(P3039,EFs!A:A,0))*Dataset!Y3039/1000,0)</f>
        <v>0</v>
      </c>
      <c r="AA3039">
        <v>32.765383</v>
      </c>
      <c r="AB3039">
        <v>-117.0609</v>
      </c>
      <c r="AC3039">
        <v>1</v>
      </c>
      <c r="AD3039" t="s">
        <v>18387</v>
      </c>
      <c r="AE3039">
        <v>6402</v>
      </c>
      <c r="AF3039" t="s">
        <v>18591</v>
      </c>
      <c r="AI3039" t="s">
        <v>18389</v>
      </c>
      <c r="AJ3039" t="s">
        <v>18390</v>
      </c>
      <c r="AK3039" t="s">
        <v>18391</v>
      </c>
      <c r="AL3039">
        <v>92115</v>
      </c>
      <c r="AM3039" t="s">
        <v>18392</v>
      </c>
      <c r="AN3039" t="s">
        <v>18393</v>
      </c>
    </row>
    <row r="3040" spans="1:40" ht="43.2" x14ac:dyDescent="0.3">
      <c r="A3040" t="s">
        <v>14308</v>
      </c>
      <c r="B3040" s="2" t="s">
        <v>15</v>
      </c>
      <c r="C3040" s="3">
        <v>43315</v>
      </c>
      <c r="D3040" t="s">
        <v>193</v>
      </c>
      <c r="E3040" t="s">
        <v>14309</v>
      </c>
      <c r="F3040" t="s">
        <v>14310</v>
      </c>
      <c r="G3040" t="s">
        <v>14311</v>
      </c>
      <c r="H3040" s="2" t="s">
        <v>4250</v>
      </c>
      <c r="I3040" s="2" t="s">
        <v>92</v>
      </c>
      <c r="J3040" s="1" t="s">
        <v>14312</v>
      </c>
      <c r="K3040" s="1">
        <f t="shared" si="212"/>
        <v>0</v>
      </c>
      <c r="L3040" s="1">
        <f t="shared" si="212"/>
        <v>0</v>
      </c>
      <c r="M3040" s="1">
        <f t="shared" si="212"/>
        <v>1</v>
      </c>
      <c r="N3040" s="1">
        <f t="shared" si="211"/>
        <v>0</v>
      </c>
      <c r="O3040" s="1">
        <f t="shared" si="213"/>
        <v>1</v>
      </c>
      <c r="P3040" s="1" t="s">
        <v>18348</v>
      </c>
      <c r="Q3040" s="1">
        <v>45</v>
      </c>
      <c r="R3040" s="1">
        <v>82</v>
      </c>
      <c r="S3040" s="9">
        <f t="shared" si="215"/>
        <v>45</v>
      </c>
      <c r="T3040" s="3">
        <v>44377</v>
      </c>
      <c r="U3040" s="8" t="s">
        <v>14313</v>
      </c>
      <c r="V3040" s="3">
        <v>44771</v>
      </c>
      <c r="W3040" s="8" t="s">
        <v>12292</v>
      </c>
      <c r="X3040" s="8">
        <v>7.6</v>
      </c>
      <c r="Y3040" s="10">
        <f t="shared" si="214"/>
        <v>342</v>
      </c>
      <c r="Z3040" s="10">
        <f>IFERROR(INDEX(EFs!B:B,MATCH(P3040,EFs!A:A,0))*Dataset!Y3040/1000,0)</f>
        <v>0.24837945589799998</v>
      </c>
      <c r="AA3040">
        <v>32.580100000000002</v>
      </c>
      <c r="AB3040">
        <v>-117.120324</v>
      </c>
      <c r="AC3040">
        <v>1</v>
      </c>
      <c r="AD3040" t="s">
        <v>18394</v>
      </c>
      <c r="AE3040">
        <v>601</v>
      </c>
      <c r="AF3040" t="s">
        <v>19542</v>
      </c>
      <c r="AI3040" t="s">
        <v>18871</v>
      </c>
      <c r="AJ3040" t="s">
        <v>18390</v>
      </c>
      <c r="AK3040" t="s">
        <v>18391</v>
      </c>
      <c r="AL3040">
        <v>91932</v>
      </c>
      <c r="AM3040" t="s">
        <v>18392</v>
      </c>
      <c r="AN3040" t="s">
        <v>18397</v>
      </c>
    </row>
    <row r="3041" spans="1:40" ht="43.2" x14ac:dyDescent="0.3">
      <c r="A3041" t="s">
        <v>14314</v>
      </c>
      <c r="B3041" s="2" t="s">
        <v>15</v>
      </c>
      <c r="C3041" s="3">
        <v>43319</v>
      </c>
      <c r="D3041" t="s">
        <v>193</v>
      </c>
      <c r="E3041" t="s">
        <v>408</v>
      </c>
      <c r="F3041" t="s">
        <v>14315</v>
      </c>
      <c r="G3041" t="s">
        <v>14316</v>
      </c>
      <c r="H3041" s="2" t="s">
        <v>554</v>
      </c>
      <c r="I3041" s="2" t="s">
        <v>84</v>
      </c>
      <c r="J3041" s="1" t="s">
        <v>14317</v>
      </c>
      <c r="K3041" s="1">
        <f t="shared" si="212"/>
        <v>1</v>
      </c>
      <c r="L3041" s="1">
        <f t="shared" si="212"/>
        <v>0</v>
      </c>
      <c r="M3041" s="1">
        <f t="shared" si="212"/>
        <v>0</v>
      </c>
      <c r="N3041" s="1">
        <f t="shared" si="211"/>
        <v>0</v>
      </c>
      <c r="O3041" s="1">
        <f t="shared" si="213"/>
        <v>1</v>
      </c>
      <c r="P3041" s="1" t="s">
        <v>18346</v>
      </c>
      <c r="Q3041" s="1">
        <v>80</v>
      </c>
      <c r="R3041" s="1">
        <v>133</v>
      </c>
      <c r="S3041" s="9">
        <f t="shared" si="215"/>
        <v>80</v>
      </c>
      <c r="T3041" s="3">
        <v>44327</v>
      </c>
      <c r="U3041" s="8" t="s">
        <v>5948</v>
      </c>
      <c r="V3041" s="3">
        <v>44697</v>
      </c>
      <c r="W3041" s="8" t="s">
        <v>14318</v>
      </c>
      <c r="X3041" s="8">
        <v>1.1000000000000001</v>
      </c>
      <c r="Y3041" s="10">
        <f t="shared" si="214"/>
        <v>88</v>
      </c>
      <c r="Z3041" s="10">
        <f>IFERROR(INDEX(EFs!B:B,MATCH(P3041,EFs!A:A,0))*Dataset!Y3041/1000,0)</f>
        <v>7.9938577048000004E-2</v>
      </c>
      <c r="AA3041">
        <v>32.675071000000003</v>
      </c>
      <c r="AB3041">
        <v>-117.10678</v>
      </c>
      <c r="AC3041">
        <v>1</v>
      </c>
      <c r="AD3041" t="s">
        <v>18394</v>
      </c>
      <c r="AE3041">
        <v>880</v>
      </c>
      <c r="AF3041" t="s">
        <v>18872</v>
      </c>
      <c r="AI3041" t="s">
        <v>18491</v>
      </c>
      <c r="AJ3041" t="s">
        <v>18390</v>
      </c>
      <c r="AK3041" t="s">
        <v>18391</v>
      </c>
      <c r="AL3041">
        <v>91950</v>
      </c>
      <c r="AM3041" t="s">
        <v>18392</v>
      </c>
      <c r="AN3041" t="s">
        <v>18397</v>
      </c>
    </row>
    <row r="3042" spans="1:40" ht="43.2" x14ac:dyDescent="0.3">
      <c r="A3042" t="s">
        <v>14319</v>
      </c>
      <c r="B3042" s="2" t="s">
        <v>15</v>
      </c>
      <c r="C3042" s="3">
        <v>43322</v>
      </c>
      <c r="D3042" t="s">
        <v>193</v>
      </c>
      <c r="E3042" t="s">
        <v>14320</v>
      </c>
      <c r="F3042" t="s">
        <v>14321</v>
      </c>
      <c r="G3042" t="s">
        <v>14322</v>
      </c>
      <c r="H3042" s="2" t="s">
        <v>847</v>
      </c>
      <c r="I3042" s="2" t="s">
        <v>218</v>
      </c>
      <c r="J3042" s="1" t="s">
        <v>14323</v>
      </c>
      <c r="K3042" s="1">
        <f t="shared" si="212"/>
        <v>1</v>
      </c>
      <c r="L3042" s="1">
        <f t="shared" si="212"/>
        <v>0</v>
      </c>
      <c r="M3042" s="1">
        <f t="shared" si="212"/>
        <v>0</v>
      </c>
      <c r="N3042" s="1">
        <f t="shared" si="211"/>
        <v>0</v>
      </c>
      <c r="O3042" s="1">
        <f t="shared" si="213"/>
        <v>1</v>
      </c>
      <c r="P3042" s="1" t="s">
        <v>18346</v>
      </c>
      <c r="Q3042" s="1">
        <v>60</v>
      </c>
      <c r="R3042" s="1">
        <v>80</v>
      </c>
      <c r="S3042" s="9">
        <f t="shared" si="215"/>
        <v>60</v>
      </c>
      <c r="T3042" s="3">
        <v>44636</v>
      </c>
      <c r="U3042" s="8" t="s">
        <v>8325</v>
      </c>
      <c r="V3042" s="3">
        <v>44636</v>
      </c>
      <c r="W3042" s="8" t="s">
        <v>13150</v>
      </c>
      <c r="X3042" s="8">
        <v>28.1</v>
      </c>
      <c r="Y3042" s="10">
        <f t="shared" si="214"/>
        <v>1686</v>
      </c>
      <c r="Z3042" s="10">
        <f>IFERROR(INDEX(EFs!B:B,MATCH(P3042,EFs!A:A,0))*Dataset!Y3042/1000,0)</f>
        <v>1.5315504648060001</v>
      </c>
      <c r="AA3042">
        <v>32.713965999999999</v>
      </c>
      <c r="AB3042">
        <v>-117.116311</v>
      </c>
      <c r="AC3042">
        <v>1</v>
      </c>
      <c r="AD3042" t="s">
        <v>18387</v>
      </c>
      <c r="AE3042">
        <v>995</v>
      </c>
      <c r="AF3042" t="s">
        <v>19457</v>
      </c>
      <c r="AI3042" t="s">
        <v>18389</v>
      </c>
      <c r="AJ3042" t="s">
        <v>18390</v>
      </c>
      <c r="AK3042" t="s">
        <v>18391</v>
      </c>
      <c r="AL3042">
        <v>92102</v>
      </c>
      <c r="AM3042" t="s">
        <v>18392</v>
      </c>
      <c r="AN3042" t="s">
        <v>18393</v>
      </c>
    </row>
    <row r="3043" spans="1:40" ht="43.2" x14ac:dyDescent="0.3">
      <c r="A3043" t="s">
        <v>14324</v>
      </c>
      <c r="B3043" s="2" t="s">
        <v>15</v>
      </c>
      <c r="C3043" s="3">
        <v>43328</v>
      </c>
      <c r="D3043" t="s">
        <v>193</v>
      </c>
      <c r="E3043" t="s">
        <v>14325</v>
      </c>
      <c r="F3043" t="s">
        <v>14326</v>
      </c>
      <c r="G3043" t="s">
        <v>12904</v>
      </c>
      <c r="H3043" s="2" t="s">
        <v>4097</v>
      </c>
      <c r="I3043" s="2" t="s">
        <v>92</v>
      </c>
      <c r="J3043" s="1" t="s">
        <v>14327</v>
      </c>
      <c r="K3043" s="1">
        <f t="shared" si="212"/>
        <v>1</v>
      </c>
      <c r="L3043" s="1">
        <f t="shared" si="212"/>
        <v>0</v>
      </c>
      <c r="M3043" s="1">
        <f t="shared" si="212"/>
        <v>0</v>
      </c>
      <c r="N3043" s="1">
        <f t="shared" si="211"/>
        <v>0</v>
      </c>
      <c r="O3043" s="1">
        <f t="shared" si="213"/>
        <v>1</v>
      </c>
      <c r="P3043" s="1" t="s">
        <v>18346</v>
      </c>
      <c r="Q3043" s="1">
        <v>2000</v>
      </c>
      <c r="R3043" s="1">
        <v>923</v>
      </c>
      <c r="S3043" s="9">
        <f t="shared" si="215"/>
        <v>2000</v>
      </c>
      <c r="T3043" s="3">
        <v>44594</v>
      </c>
      <c r="U3043" s="8" t="s">
        <v>7566</v>
      </c>
      <c r="V3043" s="3">
        <v>44594</v>
      </c>
      <c r="W3043" s="8" t="s">
        <v>12079</v>
      </c>
      <c r="X3043" s="8">
        <v>0.5</v>
      </c>
      <c r="Y3043" s="10">
        <f t="shared" si="214"/>
        <v>1000</v>
      </c>
      <c r="Z3043" s="10">
        <f>IFERROR(INDEX(EFs!B:B,MATCH(P3043,EFs!A:A,0))*Dataset!Y3043/1000,0)</f>
        <v>0.90839292100000002</v>
      </c>
      <c r="AA3043">
        <v>32.543635999999999</v>
      </c>
      <c r="AB3043">
        <v>-117.029304</v>
      </c>
      <c r="AC3043">
        <v>1</v>
      </c>
      <c r="AD3043" t="s">
        <v>18387</v>
      </c>
      <c r="AE3043">
        <v>720</v>
      </c>
      <c r="AF3043" t="s">
        <v>18857</v>
      </c>
      <c r="AI3043" t="s">
        <v>18858</v>
      </c>
      <c r="AJ3043" t="s">
        <v>18390</v>
      </c>
      <c r="AK3043" t="s">
        <v>18391</v>
      </c>
      <c r="AL3043">
        <v>92173</v>
      </c>
      <c r="AM3043" t="s">
        <v>18392</v>
      </c>
      <c r="AN3043" t="s">
        <v>18393</v>
      </c>
    </row>
    <row r="3044" spans="1:40" ht="28.8" x14ac:dyDescent="0.3">
      <c r="A3044" t="s">
        <v>14328</v>
      </c>
      <c r="B3044" s="2" t="s">
        <v>15</v>
      </c>
      <c r="C3044" s="3">
        <v>43329</v>
      </c>
      <c r="D3044" t="s">
        <v>193</v>
      </c>
      <c r="E3044" t="s">
        <v>14329</v>
      </c>
      <c r="F3044" t="s">
        <v>14330</v>
      </c>
      <c r="G3044" t="s">
        <v>14331</v>
      </c>
      <c r="H3044" s="2" t="s">
        <v>669</v>
      </c>
      <c r="I3044" s="2" t="s">
        <v>236</v>
      </c>
      <c r="J3044" s="1" t="s">
        <v>14332</v>
      </c>
      <c r="K3044" s="1">
        <f t="shared" si="212"/>
        <v>1</v>
      </c>
      <c r="L3044" s="1">
        <f t="shared" si="212"/>
        <v>0</v>
      </c>
      <c r="M3044" s="1">
        <f t="shared" si="212"/>
        <v>0</v>
      </c>
      <c r="N3044" s="1">
        <f t="shared" si="211"/>
        <v>0</v>
      </c>
      <c r="O3044" s="1">
        <f t="shared" si="213"/>
        <v>1</v>
      </c>
      <c r="P3044" s="1" t="s">
        <v>18346</v>
      </c>
      <c r="Q3044" s="1">
        <v>405</v>
      </c>
      <c r="R3044" s="1">
        <v>617</v>
      </c>
      <c r="S3044" s="9">
        <f t="shared" si="215"/>
        <v>405</v>
      </c>
      <c r="T3044" s="3">
        <v>44389</v>
      </c>
      <c r="U3044" s="8" t="s">
        <v>518</v>
      </c>
      <c r="V3044" s="3">
        <v>44389</v>
      </c>
      <c r="W3044" s="8" t="s">
        <v>14179</v>
      </c>
      <c r="X3044" s="8">
        <v>5.5</v>
      </c>
      <c r="Y3044" s="10">
        <f t="shared" si="214"/>
        <v>2227.5</v>
      </c>
      <c r="Z3044" s="10">
        <f>IFERROR(INDEX(EFs!B:B,MATCH(P3044,EFs!A:A,0))*Dataset!Y3044/1000,0)</f>
        <v>2.0234452315275</v>
      </c>
      <c r="AA3044">
        <v>32.735250999999998</v>
      </c>
      <c r="AB3044">
        <v>-117.159898</v>
      </c>
      <c r="AC3044">
        <v>1</v>
      </c>
      <c r="AD3044" t="s">
        <v>18387</v>
      </c>
      <c r="AE3044">
        <v>2850</v>
      </c>
      <c r="AF3044" t="s">
        <v>18505</v>
      </c>
      <c r="AI3044" t="s">
        <v>18389</v>
      </c>
      <c r="AJ3044" t="s">
        <v>18390</v>
      </c>
      <c r="AK3044" t="s">
        <v>18391</v>
      </c>
      <c r="AL3044">
        <v>92103</v>
      </c>
      <c r="AM3044" t="s">
        <v>18392</v>
      </c>
      <c r="AN3044" t="s">
        <v>18393</v>
      </c>
    </row>
    <row r="3045" spans="1:40" ht="43.2" x14ac:dyDescent="0.3">
      <c r="A3045" t="s">
        <v>14333</v>
      </c>
      <c r="B3045" s="2" t="s">
        <v>15</v>
      </c>
      <c r="C3045" s="3">
        <v>43343</v>
      </c>
      <c r="D3045" t="s">
        <v>193</v>
      </c>
      <c r="E3045" t="s">
        <v>14334</v>
      </c>
      <c r="F3045" t="s">
        <v>14335</v>
      </c>
      <c r="G3045" t="s">
        <v>14336</v>
      </c>
      <c r="H3045" s="2" t="s">
        <v>38</v>
      </c>
      <c r="I3045" s="2" t="s">
        <v>30</v>
      </c>
      <c r="J3045" s="1" t="s">
        <v>14337</v>
      </c>
      <c r="K3045" s="1">
        <f t="shared" si="212"/>
        <v>1</v>
      </c>
      <c r="L3045" s="1">
        <f t="shared" si="212"/>
        <v>0</v>
      </c>
      <c r="M3045" s="1">
        <f t="shared" si="212"/>
        <v>0</v>
      </c>
      <c r="N3045" s="1">
        <f t="shared" si="211"/>
        <v>0</v>
      </c>
      <c r="O3045" s="1">
        <f t="shared" si="213"/>
        <v>1</v>
      </c>
      <c r="P3045" s="1" t="s">
        <v>18346</v>
      </c>
      <c r="Q3045" s="1">
        <v>1000</v>
      </c>
      <c r="R3045" s="1">
        <v>494</v>
      </c>
      <c r="S3045" s="9">
        <f t="shared" si="215"/>
        <v>1000</v>
      </c>
      <c r="T3045" s="3">
        <v>44391</v>
      </c>
      <c r="U3045" s="8" t="s">
        <v>4996</v>
      </c>
      <c r="V3045" s="3">
        <v>44741</v>
      </c>
      <c r="W3045" s="8" t="s">
        <v>12586</v>
      </c>
      <c r="X3045" s="8">
        <v>27.3</v>
      </c>
      <c r="Y3045" s="10">
        <f t="shared" si="214"/>
        <v>27300</v>
      </c>
      <c r="Z3045" s="10">
        <f>IFERROR(INDEX(EFs!B:B,MATCH(P3045,EFs!A:A,0))*Dataset!Y3045/1000,0)</f>
        <v>24.7991267433</v>
      </c>
      <c r="AA3045">
        <v>32.909669000000001</v>
      </c>
      <c r="AB3045">
        <v>-117.10249</v>
      </c>
      <c r="AC3045">
        <v>1</v>
      </c>
      <c r="AD3045" t="s">
        <v>18387</v>
      </c>
      <c r="AE3045">
        <v>10325</v>
      </c>
      <c r="AF3045" t="s">
        <v>19104</v>
      </c>
      <c r="AI3045" t="s">
        <v>18389</v>
      </c>
      <c r="AJ3045" t="s">
        <v>18390</v>
      </c>
      <c r="AK3045" t="s">
        <v>18391</v>
      </c>
      <c r="AL3045">
        <v>92131</v>
      </c>
      <c r="AM3045" t="s">
        <v>18392</v>
      </c>
      <c r="AN3045" t="s">
        <v>18393</v>
      </c>
    </row>
    <row r="3046" spans="1:40" ht="57.6" x14ac:dyDescent="0.3">
      <c r="A3046" t="s">
        <v>14338</v>
      </c>
      <c r="B3046" s="2" t="s">
        <v>15</v>
      </c>
      <c r="C3046" s="3">
        <v>43362</v>
      </c>
      <c r="D3046" t="s">
        <v>193</v>
      </c>
      <c r="E3046" t="s">
        <v>1160</v>
      </c>
      <c r="F3046" t="s">
        <v>1161</v>
      </c>
      <c r="G3046" t="s">
        <v>14339</v>
      </c>
      <c r="H3046" s="2" t="s">
        <v>163</v>
      </c>
      <c r="I3046" s="2" t="s">
        <v>164</v>
      </c>
      <c r="J3046" s="1" t="s">
        <v>14340</v>
      </c>
      <c r="K3046" s="1">
        <f t="shared" si="212"/>
        <v>1</v>
      </c>
      <c r="L3046" s="1">
        <f t="shared" si="212"/>
        <v>0</v>
      </c>
      <c r="M3046" s="1">
        <f t="shared" si="212"/>
        <v>0</v>
      </c>
      <c r="N3046" s="1">
        <f t="shared" si="211"/>
        <v>0</v>
      </c>
      <c r="O3046" s="1">
        <f t="shared" si="213"/>
        <v>1</v>
      </c>
      <c r="P3046" s="1" t="s">
        <v>18346</v>
      </c>
      <c r="Q3046" s="1" t="s">
        <v>18355</v>
      </c>
      <c r="R3046" s="1">
        <v>922</v>
      </c>
      <c r="S3046" s="9">
        <f t="shared" si="215"/>
        <v>687.53539999999998</v>
      </c>
      <c r="T3046" s="8"/>
      <c r="U3046" s="8"/>
      <c r="V3046" s="8"/>
      <c r="W3046" s="8"/>
      <c r="X3046" s="8"/>
      <c r="Y3046" s="10">
        <f t="shared" si="214"/>
        <v>0</v>
      </c>
      <c r="Z3046" s="10">
        <f>IFERROR(INDEX(EFs!B:B,MATCH(P3046,EFs!A:A,0))*Dataset!Y3046/1000,0)</f>
        <v>0</v>
      </c>
      <c r="AA3046">
        <v>32.70532</v>
      </c>
      <c r="AB3046">
        <v>-117.13583800000001</v>
      </c>
      <c r="AC3046">
        <v>0.9</v>
      </c>
      <c r="AD3046" t="s">
        <v>18394</v>
      </c>
      <c r="AE3046">
        <v>12</v>
      </c>
      <c r="AF3046" t="s">
        <v>18521</v>
      </c>
      <c r="AI3046" t="s">
        <v>18389</v>
      </c>
      <c r="AJ3046" t="s">
        <v>18390</v>
      </c>
      <c r="AK3046" t="s">
        <v>18391</v>
      </c>
      <c r="AL3046">
        <v>92102</v>
      </c>
      <c r="AM3046" t="s">
        <v>18392</v>
      </c>
      <c r="AN3046" t="s">
        <v>18397</v>
      </c>
    </row>
    <row r="3047" spans="1:40" ht="57.6" x14ac:dyDescent="0.3">
      <c r="A3047" t="s">
        <v>14341</v>
      </c>
      <c r="B3047" s="2" t="s">
        <v>15</v>
      </c>
      <c r="C3047" s="3">
        <v>43362</v>
      </c>
      <c r="D3047" t="s">
        <v>193</v>
      </c>
      <c r="E3047" t="s">
        <v>1160</v>
      </c>
      <c r="F3047" t="s">
        <v>1161</v>
      </c>
      <c r="G3047" t="s">
        <v>14339</v>
      </c>
      <c r="H3047" s="2" t="s">
        <v>163</v>
      </c>
      <c r="I3047" s="2" t="s">
        <v>164</v>
      </c>
      <c r="J3047" s="1" t="s">
        <v>14342</v>
      </c>
      <c r="K3047" s="1">
        <f t="shared" si="212"/>
        <v>1</v>
      </c>
      <c r="L3047" s="1">
        <f t="shared" si="212"/>
        <v>0</v>
      </c>
      <c r="M3047" s="1">
        <f t="shared" si="212"/>
        <v>0</v>
      </c>
      <c r="N3047" s="1">
        <f t="shared" si="211"/>
        <v>0</v>
      </c>
      <c r="O3047" s="1">
        <f t="shared" si="213"/>
        <v>1</v>
      </c>
      <c r="P3047" s="1" t="s">
        <v>18346</v>
      </c>
      <c r="Q3047" s="1" t="s">
        <v>18355</v>
      </c>
      <c r="R3047" s="1">
        <v>922</v>
      </c>
      <c r="S3047" s="9">
        <f t="shared" si="215"/>
        <v>687.53539999999998</v>
      </c>
      <c r="T3047" s="8"/>
      <c r="U3047" s="8"/>
      <c r="V3047" s="8"/>
      <c r="W3047" s="8"/>
      <c r="X3047" s="8"/>
      <c r="Y3047" s="10">
        <f t="shared" si="214"/>
        <v>0</v>
      </c>
      <c r="Z3047" s="10">
        <f>IFERROR(INDEX(EFs!B:B,MATCH(P3047,EFs!A:A,0))*Dataset!Y3047/1000,0)</f>
        <v>0</v>
      </c>
      <c r="AA3047">
        <v>32.70532</v>
      </c>
      <c r="AB3047">
        <v>-117.13583800000001</v>
      </c>
      <c r="AC3047">
        <v>0.9</v>
      </c>
      <c r="AD3047" t="s">
        <v>18394</v>
      </c>
      <c r="AE3047">
        <v>12</v>
      </c>
      <c r="AF3047" t="s">
        <v>18521</v>
      </c>
      <c r="AI3047" t="s">
        <v>18389</v>
      </c>
      <c r="AJ3047" t="s">
        <v>18390</v>
      </c>
      <c r="AK3047" t="s">
        <v>18391</v>
      </c>
      <c r="AL3047">
        <v>92102</v>
      </c>
      <c r="AM3047" t="s">
        <v>18392</v>
      </c>
      <c r="AN3047" t="s">
        <v>18397</v>
      </c>
    </row>
    <row r="3048" spans="1:40" ht="43.2" x14ac:dyDescent="0.3">
      <c r="A3048" t="s">
        <v>14343</v>
      </c>
      <c r="B3048" s="2" t="s">
        <v>15</v>
      </c>
      <c r="C3048" s="3">
        <v>43362</v>
      </c>
      <c r="D3048" t="s">
        <v>193</v>
      </c>
      <c r="E3048" t="s">
        <v>1160</v>
      </c>
      <c r="F3048" t="s">
        <v>1161</v>
      </c>
      <c r="G3048" t="s">
        <v>14339</v>
      </c>
      <c r="H3048" s="2" t="s">
        <v>163</v>
      </c>
      <c r="I3048" s="2" t="s">
        <v>164</v>
      </c>
      <c r="J3048" s="1" t="s">
        <v>14344</v>
      </c>
      <c r="K3048" s="1">
        <f t="shared" si="212"/>
        <v>1</v>
      </c>
      <c r="L3048" s="1">
        <f t="shared" si="212"/>
        <v>0</v>
      </c>
      <c r="M3048" s="1">
        <f t="shared" si="212"/>
        <v>0</v>
      </c>
      <c r="N3048" s="1">
        <f t="shared" si="211"/>
        <v>0</v>
      </c>
      <c r="O3048" s="1">
        <f t="shared" si="213"/>
        <v>1</v>
      </c>
      <c r="P3048" s="1" t="s">
        <v>18346</v>
      </c>
      <c r="Q3048" s="1">
        <v>250</v>
      </c>
      <c r="R3048" s="1">
        <v>464</v>
      </c>
      <c r="S3048" s="9">
        <f t="shared" si="215"/>
        <v>250</v>
      </c>
      <c r="T3048" s="8"/>
      <c r="U3048" s="8"/>
      <c r="V3048" s="8"/>
      <c r="W3048" s="8"/>
      <c r="X3048" s="8"/>
      <c r="Y3048" s="10">
        <f t="shared" si="214"/>
        <v>0</v>
      </c>
      <c r="Z3048" s="10">
        <f>IFERROR(INDEX(EFs!B:B,MATCH(P3048,EFs!A:A,0))*Dataset!Y3048/1000,0)</f>
        <v>0</v>
      </c>
      <c r="AA3048">
        <v>32.70532</v>
      </c>
      <c r="AB3048">
        <v>-117.13583800000001</v>
      </c>
      <c r="AC3048">
        <v>0.9</v>
      </c>
      <c r="AD3048" t="s">
        <v>18394</v>
      </c>
      <c r="AE3048">
        <v>12</v>
      </c>
      <c r="AF3048" t="s">
        <v>18521</v>
      </c>
      <c r="AI3048" t="s">
        <v>18389</v>
      </c>
      <c r="AJ3048" t="s">
        <v>18390</v>
      </c>
      <c r="AK3048" t="s">
        <v>18391</v>
      </c>
      <c r="AL3048">
        <v>92102</v>
      </c>
      <c r="AM3048" t="s">
        <v>18392</v>
      </c>
      <c r="AN3048" t="s">
        <v>18397</v>
      </c>
    </row>
    <row r="3049" spans="1:40" ht="57.6" x14ac:dyDescent="0.3">
      <c r="A3049" t="s">
        <v>14345</v>
      </c>
      <c r="B3049" s="2" t="s">
        <v>15</v>
      </c>
      <c r="C3049" s="3">
        <v>43362</v>
      </c>
      <c r="D3049" t="s">
        <v>193</v>
      </c>
      <c r="E3049" t="s">
        <v>1160</v>
      </c>
      <c r="F3049" t="s">
        <v>1161</v>
      </c>
      <c r="G3049" t="s">
        <v>14339</v>
      </c>
      <c r="H3049" s="2" t="s">
        <v>163</v>
      </c>
      <c r="I3049" s="2" t="s">
        <v>164</v>
      </c>
      <c r="J3049" s="1" t="s">
        <v>14346</v>
      </c>
      <c r="K3049" s="1">
        <f t="shared" si="212"/>
        <v>1</v>
      </c>
      <c r="L3049" s="1">
        <f t="shared" si="212"/>
        <v>0</v>
      </c>
      <c r="M3049" s="1">
        <f t="shared" si="212"/>
        <v>0</v>
      </c>
      <c r="N3049" s="1">
        <f t="shared" si="211"/>
        <v>0</v>
      </c>
      <c r="O3049" s="1">
        <f t="shared" si="213"/>
        <v>1</v>
      </c>
      <c r="P3049" s="1" t="s">
        <v>18346</v>
      </c>
      <c r="Q3049" s="1">
        <v>250</v>
      </c>
      <c r="R3049" s="1">
        <v>464</v>
      </c>
      <c r="S3049" s="9">
        <f t="shared" si="215"/>
        <v>250</v>
      </c>
      <c r="T3049" s="8"/>
      <c r="U3049" s="8"/>
      <c r="V3049" s="8"/>
      <c r="W3049" s="8"/>
      <c r="X3049" s="8"/>
      <c r="Y3049" s="10">
        <f t="shared" si="214"/>
        <v>0</v>
      </c>
      <c r="Z3049" s="10">
        <f>IFERROR(INDEX(EFs!B:B,MATCH(P3049,EFs!A:A,0))*Dataset!Y3049/1000,0)</f>
        <v>0</v>
      </c>
      <c r="AA3049">
        <v>32.70532</v>
      </c>
      <c r="AB3049">
        <v>-117.13583800000001</v>
      </c>
      <c r="AC3049">
        <v>0.9</v>
      </c>
      <c r="AD3049" t="s">
        <v>18394</v>
      </c>
      <c r="AE3049">
        <v>12</v>
      </c>
      <c r="AF3049" t="s">
        <v>18521</v>
      </c>
      <c r="AI3049" t="s">
        <v>18389</v>
      </c>
      <c r="AJ3049" t="s">
        <v>18390</v>
      </c>
      <c r="AK3049" t="s">
        <v>18391</v>
      </c>
      <c r="AL3049">
        <v>92102</v>
      </c>
      <c r="AM3049" t="s">
        <v>18392</v>
      </c>
      <c r="AN3049" t="s">
        <v>18397</v>
      </c>
    </row>
    <row r="3050" spans="1:40" ht="43.2" x14ac:dyDescent="0.3">
      <c r="A3050" t="s">
        <v>14347</v>
      </c>
      <c r="B3050" s="2" t="s">
        <v>15</v>
      </c>
      <c r="C3050" s="3">
        <v>43368</v>
      </c>
      <c r="D3050" t="s">
        <v>193</v>
      </c>
      <c r="E3050" t="s">
        <v>429</v>
      </c>
      <c r="F3050" t="s">
        <v>2024</v>
      </c>
      <c r="G3050" t="s">
        <v>14348</v>
      </c>
      <c r="H3050" s="2" t="s">
        <v>610</v>
      </c>
      <c r="I3050" s="2" t="s">
        <v>30</v>
      </c>
      <c r="J3050" s="1" t="s">
        <v>14349</v>
      </c>
      <c r="K3050" s="1">
        <f t="shared" si="212"/>
        <v>1</v>
      </c>
      <c r="L3050" s="1">
        <f t="shared" si="212"/>
        <v>0</v>
      </c>
      <c r="M3050" s="1">
        <f t="shared" si="212"/>
        <v>0</v>
      </c>
      <c r="N3050" s="1">
        <f t="shared" si="211"/>
        <v>0</v>
      </c>
      <c r="O3050" s="1">
        <f t="shared" si="213"/>
        <v>1</v>
      </c>
      <c r="P3050" s="1" t="s">
        <v>18346</v>
      </c>
      <c r="Q3050" s="1">
        <v>180</v>
      </c>
      <c r="R3050" s="1">
        <v>284</v>
      </c>
      <c r="S3050" s="9">
        <f t="shared" si="215"/>
        <v>180</v>
      </c>
      <c r="T3050" s="3">
        <v>44579</v>
      </c>
      <c r="U3050" s="8" t="s">
        <v>14350</v>
      </c>
      <c r="V3050" s="3">
        <v>44579</v>
      </c>
      <c r="W3050" s="8" t="s">
        <v>14351</v>
      </c>
      <c r="X3050" s="8">
        <v>0.5</v>
      </c>
      <c r="Y3050" s="10">
        <f t="shared" si="214"/>
        <v>90</v>
      </c>
      <c r="Z3050" s="10">
        <f>IFERROR(INDEX(EFs!B:B,MATCH(P3050,EFs!A:A,0))*Dataset!Y3050/1000,0)</f>
        <v>8.1755362890000002E-2</v>
      </c>
      <c r="AA3050">
        <v>33.023232</v>
      </c>
      <c r="AB3050">
        <v>-117.089541</v>
      </c>
      <c r="AC3050">
        <v>1</v>
      </c>
      <c r="AD3050" t="s">
        <v>18387</v>
      </c>
      <c r="AE3050">
        <v>11111</v>
      </c>
      <c r="AF3050" t="s">
        <v>18660</v>
      </c>
      <c r="AI3050" t="s">
        <v>18389</v>
      </c>
      <c r="AJ3050" t="s">
        <v>18390</v>
      </c>
      <c r="AK3050" t="s">
        <v>18391</v>
      </c>
      <c r="AL3050">
        <v>92127</v>
      </c>
      <c r="AM3050" t="s">
        <v>18392</v>
      </c>
      <c r="AN3050" t="s">
        <v>18393</v>
      </c>
    </row>
    <row r="3051" spans="1:40" ht="28.8" x14ac:dyDescent="0.3">
      <c r="A3051" t="s">
        <v>14352</v>
      </c>
      <c r="B3051" s="2" t="s">
        <v>15</v>
      </c>
      <c r="C3051" s="3">
        <v>43371</v>
      </c>
      <c r="D3051" t="s">
        <v>25</v>
      </c>
      <c r="E3051" t="s">
        <v>14353</v>
      </c>
      <c r="F3051" t="s">
        <v>14354</v>
      </c>
      <c r="G3051" t="s">
        <v>14355</v>
      </c>
      <c r="H3051" s="2" t="s">
        <v>2472</v>
      </c>
      <c r="I3051" s="2" t="s">
        <v>328</v>
      </c>
      <c r="J3051" s="1" t="s">
        <v>14356</v>
      </c>
      <c r="K3051" s="1">
        <f t="shared" si="212"/>
        <v>1</v>
      </c>
      <c r="L3051" s="1">
        <f t="shared" si="212"/>
        <v>0</v>
      </c>
      <c r="M3051" s="1">
        <f t="shared" si="212"/>
        <v>0</v>
      </c>
      <c r="N3051" s="1">
        <f t="shared" si="211"/>
        <v>0</v>
      </c>
      <c r="O3051" s="1">
        <f t="shared" si="213"/>
        <v>1</v>
      </c>
      <c r="P3051" s="1" t="s">
        <v>18346</v>
      </c>
      <c r="Q3051" s="1" t="s">
        <v>18355</v>
      </c>
      <c r="R3051" s="1">
        <v>218</v>
      </c>
      <c r="S3051" s="9">
        <f t="shared" si="215"/>
        <v>162.5626</v>
      </c>
      <c r="T3051" s="3">
        <v>44685</v>
      </c>
      <c r="U3051" s="8" t="s">
        <v>1040</v>
      </c>
      <c r="V3051" s="3">
        <v>44685</v>
      </c>
      <c r="W3051" s="8" t="s">
        <v>9057</v>
      </c>
      <c r="X3051" s="8">
        <v>5.9</v>
      </c>
      <c r="Y3051" s="10">
        <f t="shared" si="214"/>
        <v>959.11934000000008</v>
      </c>
      <c r="Z3051" s="10">
        <f>IFERROR(INDEX(EFs!B:B,MATCH(P3051,EFs!A:A,0))*Dataset!Y3051/1000,0)</f>
        <v>0.87125721885019225</v>
      </c>
      <c r="AA3051">
        <v>32.734495000000003</v>
      </c>
      <c r="AB3051">
        <v>-116.492058</v>
      </c>
      <c r="AC3051">
        <v>1</v>
      </c>
      <c r="AD3051" t="s">
        <v>18387</v>
      </c>
      <c r="AE3051">
        <v>3291</v>
      </c>
      <c r="AF3051" t="s">
        <v>18642</v>
      </c>
      <c r="AI3051" t="s">
        <v>18694</v>
      </c>
      <c r="AJ3051" t="s">
        <v>18390</v>
      </c>
      <c r="AK3051" t="s">
        <v>18391</v>
      </c>
      <c r="AL3051">
        <v>91962</v>
      </c>
      <c r="AM3051" t="s">
        <v>18392</v>
      </c>
      <c r="AN3051" t="s">
        <v>18393</v>
      </c>
    </row>
    <row r="3052" spans="1:40" ht="28.8" x14ac:dyDescent="0.3">
      <c r="A3052" t="s">
        <v>14357</v>
      </c>
      <c r="B3052" s="2" t="s">
        <v>15</v>
      </c>
      <c r="C3052" s="3">
        <v>43375</v>
      </c>
      <c r="D3052" t="s">
        <v>193</v>
      </c>
      <c r="E3052" t="s">
        <v>26</v>
      </c>
      <c r="F3052" t="s">
        <v>1992</v>
      </c>
      <c r="G3052" t="s">
        <v>14358</v>
      </c>
      <c r="H3052" s="2" t="s">
        <v>29</v>
      </c>
      <c r="I3052" s="2" t="s">
        <v>30</v>
      </c>
      <c r="J3052" s="1" t="s">
        <v>14359</v>
      </c>
      <c r="K3052" s="1">
        <f t="shared" si="212"/>
        <v>1</v>
      </c>
      <c r="L3052" s="1">
        <f t="shared" si="212"/>
        <v>0</v>
      </c>
      <c r="M3052" s="1">
        <f t="shared" si="212"/>
        <v>0</v>
      </c>
      <c r="N3052" s="1">
        <f t="shared" si="211"/>
        <v>0</v>
      </c>
      <c r="O3052" s="1">
        <f t="shared" si="213"/>
        <v>1</v>
      </c>
      <c r="P3052" s="1" t="s">
        <v>18346</v>
      </c>
      <c r="Q3052" s="1">
        <v>40</v>
      </c>
      <c r="R3052" s="1">
        <v>69</v>
      </c>
      <c r="S3052" s="9">
        <f t="shared" si="215"/>
        <v>40</v>
      </c>
      <c r="T3052" s="3">
        <v>44532</v>
      </c>
      <c r="U3052" s="8" t="s">
        <v>10659</v>
      </c>
      <c r="V3052" s="3">
        <v>44532</v>
      </c>
      <c r="W3052" s="8" t="s">
        <v>8806</v>
      </c>
      <c r="X3052" s="8">
        <v>3.1</v>
      </c>
      <c r="Y3052" s="10">
        <f t="shared" si="214"/>
        <v>124</v>
      </c>
      <c r="Z3052" s="10">
        <f>IFERROR(INDEX(EFs!B:B,MATCH(P3052,EFs!A:A,0))*Dataset!Y3052/1000,0)</f>
        <v>0.112640722204</v>
      </c>
      <c r="AA3052">
        <v>33.018355</v>
      </c>
      <c r="AB3052">
        <v>-116.952665</v>
      </c>
      <c r="AC3052">
        <v>0.9</v>
      </c>
      <c r="AD3052" t="s">
        <v>18429</v>
      </c>
      <c r="AE3052">
        <v>16609</v>
      </c>
      <c r="AF3052" t="s">
        <v>19543</v>
      </c>
      <c r="AI3052" t="s">
        <v>18396</v>
      </c>
      <c r="AJ3052" t="s">
        <v>18390</v>
      </c>
      <c r="AK3052" t="s">
        <v>18391</v>
      </c>
      <c r="AL3052">
        <v>92065</v>
      </c>
      <c r="AM3052" t="s">
        <v>18392</v>
      </c>
      <c r="AN3052" t="s">
        <v>18393</v>
      </c>
    </row>
    <row r="3053" spans="1:40" ht="28.8" x14ac:dyDescent="0.3">
      <c r="A3053" t="s">
        <v>14360</v>
      </c>
      <c r="B3053" s="2" t="s">
        <v>15</v>
      </c>
      <c r="C3053" s="3">
        <v>43375</v>
      </c>
      <c r="D3053" t="s">
        <v>193</v>
      </c>
      <c r="E3053" t="s">
        <v>26</v>
      </c>
      <c r="F3053" t="s">
        <v>1992</v>
      </c>
      <c r="G3053" t="s">
        <v>14361</v>
      </c>
      <c r="H3053" s="2" t="s">
        <v>29</v>
      </c>
      <c r="I3053" s="2" t="s">
        <v>30</v>
      </c>
      <c r="J3053" s="1" t="s">
        <v>14362</v>
      </c>
      <c r="K3053" s="1">
        <f t="shared" si="212"/>
        <v>1</v>
      </c>
      <c r="L3053" s="1">
        <f t="shared" si="212"/>
        <v>0</v>
      </c>
      <c r="M3053" s="1">
        <f t="shared" si="212"/>
        <v>0</v>
      </c>
      <c r="N3053" s="1">
        <f t="shared" si="211"/>
        <v>0</v>
      </c>
      <c r="O3053" s="1">
        <f t="shared" si="213"/>
        <v>1</v>
      </c>
      <c r="P3053" s="1" t="s">
        <v>18346</v>
      </c>
      <c r="Q3053" s="1">
        <v>25</v>
      </c>
      <c r="R3053" s="1">
        <v>69</v>
      </c>
      <c r="S3053" s="9">
        <f t="shared" si="215"/>
        <v>25</v>
      </c>
      <c r="T3053" s="3">
        <v>44532</v>
      </c>
      <c r="U3053" s="8" t="s">
        <v>14363</v>
      </c>
      <c r="V3053" s="3">
        <v>44532</v>
      </c>
      <c r="W3053" s="8" t="s">
        <v>1849</v>
      </c>
      <c r="X3053" s="8">
        <v>4.2</v>
      </c>
      <c r="Y3053" s="10">
        <f t="shared" si="214"/>
        <v>105</v>
      </c>
      <c r="Z3053" s="10">
        <f>IFERROR(INDEX(EFs!B:B,MATCH(P3053,EFs!A:A,0))*Dataset!Y3053/1000,0)</f>
        <v>9.5381256705E-2</v>
      </c>
      <c r="AA3053">
        <v>33.049264999999998</v>
      </c>
      <c r="AB3053">
        <v>-116.86174800000001</v>
      </c>
      <c r="AC3053">
        <v>1</v>
      </c>
      <c r="AD3053" t="s">
        <v>18394</v>
      </c>
      <c r="AE3053">
        <v>435</v>
      </c>
      <c r="AF3053" t="s">
        <v>19544</v>
      </c>
      <c r="AI3053" t="s">
        <v>18396</v>
      </c>
      <c r="AJ3053" t="s">
        <v>18390</v>
      </c>
      <c r="AK3053" t="s">
        <v>18391</v>
      </c>
      <c r="AL3053">
        <v>92065</v>
      </c>
      <c r="AM3053" t="s">
        <v>18392</v>
      </c>
      <c r="AN3053" t="s">
        <v>18397</v>
      </c>
    </row>
    <row r="3054" spans="1:40" ht="57.6" x14ac:dyDescent="0.3">
      <c r="A3054" t="s">
        <v>14364</v>
      </c>
      <c r="B3054" s="2" t="s">
        <v>15</v>
      </c>
      <c r="C3054" s="3">
        <v>43376</v>
      </c>
      <c r="D3054" t="s">
        <v>193</v>
      </c>
      <c r="E3054" t="s">
        <v>8763</v>
      </c>
      <c r="F3054" t="s">
        <v>8764</v>
      </c>
      <c r="G3054" t="s">
        <v>8765</v>
      </c>
      <c r="H3054" s="2" t="s">
        <v>781</v>
      </c>
      <c r="I3054" s="2" t="s">
        <v>782</v>
      </c>
      <c r="J3054" s="1" t="s">
        <v>14365</v>
      </c>
      <c r="K3054" s="1">
        <f t="shared" si="212"/>
        <v>1</v>
      </c>
      <c r="L3054" s="1">
        <f t="shared" si="212"/>
        <v>0</v>
      </c>
      <c r="M3054" s="1">
        <f t="shared" si="212"/>
        <v>0</v>
      </c>
      <c r="N3054" s="1">
        <f t="shared" si="211"/>
        <v>0</v>
      </c>
      <c r="O3054" s="1">
        <f t="shared" si="213"/>
        <v>1</v>
      </c>
      <c r="P3054" s="1" t="s">
        <v>18346</v>
      </c>
      <c r="Q3054" s="1">
        <v>102</v>
      </c>
      <c r="R3054" s="1">
        <v>158</v>
      </c>
      <c r="S3054" s="9">
        <f t="shared" si="215"/>
        <v>102</v>
      </c>
      <c r="T3054" s="3">
        <v>44532</v>
      </c>
      <c r="U3054" s="8" t="s">
        <v>14366</v>
      </c>
      <c r="V3054" s="3">
        <v>44532</v>
      </c>
      <c r="W3054" s="8" t="s">
        <v>9293</v>
      </c>
      <c r="X3054" s="8">
        <v>3</v>
      </c>
      <c r="Y3054" s="10">
        <f t="shared" si="214"/>
        <v>306</v>
      </c>
      <c r="Z3054" s="10">
        <f>IFERROR(INDEX(EFs!B:B,MATCH(P3054,EFs!A:A,0))*Dataset!Y3054/1000,0)</f>
        <v>0.277968233826</v>
      </c>
      <c r="AA3054">
        <v>32.819270000000003</v>
      </c>
      <c r="AB3054">
        <v>-117.094027</v>
      </c>
      <c r="AC3054">
        <v>0.55000000000000004</v>
      </c>
      <c r="AD3054" t="s">
        <v>18429</v>
      </c>
      <c r="AE3054">
        <v>10807</v>
      </c>
      <c r="AF3054" t="s">
        <v>19234</v>
      </c>
      <c r="AI3054" t="s">
        <v>18389</v>
      </c>
      <c r="AJ3054" t="s">
        <v>18390</v>
      </c>
      <c r="AK3054" t="s">
        <v>18391</v>
      </c>
      <c r="AL3054">
        <v>92124</v>
      </c>
      <c r="AM3054" t="s">
        <v>18392</v>
      </c>
      <c r="AN3054" t="s">
        <v>18407</v>
      </c>
    </row>
    <row r="3055" spans="1:40" ht="43.2" x14ac:dyDescent="0.3">
      <c r="A3055" t="s">
        <v>14367</v>
      </c>
      <c r="B3055" s="2" t="s">
        <v>15</v>
      </c>
      <c r="C3055" s="3">
        <v>43376</v>
      </c>
      <c r="D3055" t="s">
        <v>193</v>
      </c>
      <c r="E3055" t="s">
        <v>14368</v>
      </c>
      <c r="F3055" t="s">
        <v>27</v>
      </c>
      <c r="G3055" t="s">
        <v>14369</v>
      </c>
      <c r="H3055" s="2" t="s">
        <v>115</v>
      </c>
      <c r="I3055" s="2" t="s">
        <v>46</v>
      </c>
      <c r="J3055" s="1" t="s">
        <v>14370</v>
      </c>
      <c r="K3055" s="1">
        <f t="shared" si="212"/>
        <v>1</v>
      </c>
      <c r="L3055" s="1">
        <f t="shared" si="212"/>
        <v>0</v>
      </c>
      <c r="M3055" s="1">
        <f t="shared" si="212"/>
        <v>0</v>
      </c>
      <c r="N3055" s="1">
        <f t="shared" si="211"/>
        <v>0</v>
      </c>
      <c r="O3055" s="1">
        <f t="shared" si="213"/>
        <v>1</v>
      </c>
      <c r="P3055" s="1" t="s">
        <v>18346</v>
      </c>
      <c r="Q3055" s="1">
        <v>300</v>
      </c>
      <c r="R3055" s="1">
        <v>463</v>
      </c>
      <c r="S3055" s="9">
        <f t="shared" si="215"/>
        <v>300</v>
      </c>
      <c r="T3055" s="3">
        <v>44454</v>
      </c>
      <c r="U3055" s="8" t="s">
        <v>14371</v>
      </c>
      <c r="V3055" s="3">
        <v>44454</v>
      </c>
      <c r="W3055" s="8" t="s">
        <v>14350</v>
      </c>
      <c r="X3055" s="8">
        <v>10.9</v>
      </c>
      <c r="Y3055" s="10">
        <f t="shared" si="214"/>
        <v>3270</v>
      </c>
      <c r="Z3055" s="10">
        <f>IFERROR(INDEX(EFs!B:B,MATCH(P3055,EFs!A:A,0))*Dataset!Y3055/1000,0)</f>
        <v>2.9704448516699999</v>
      </c>
      <c r="AA3055">
        <v>32.746991000000001</v>
      </c>
      <c r="AB3055">
        <v>-117.19808500000001</v>
      </c>
      <c r="AC3055">
        <v>1</v>
      </c>
      <c r="AD3055" t="s">
        <v>18394</v>
      </c>
      <c r="AE3055">
        <v>2555</v>
      </c>
      <c r="AF3055" t="s">
        <v>18413</v>
      </c>
      <c r="AI3055" t="s">
        <v>18389</v>
      </c>
      <c r="AJ3055" t="s">
        <v>18390</v>
      </c>
      <c r="AK3055" t="s">
        <v>18391</v>
      </c>
      <c r="AL3055">
        <v>92110</v>
      </c>
      <c r="AM3055" t="s">
        <v>18392</v>
      </c>
      <c r="AN3055" t="s">
        <v>18397</v>
      </c>
    </row>
    <row r="3056" spans="1:40" ht="43.2" x14ac:dyDescent="0.3">
      <c r="A3056" t="s">
        <v>14372</v>
      </c>
      <c r="B3056" s="2" t="s">
        <v>15</v>
      </c>
      <c r="C3056" s="3">
        <v>43378</v>
      </c>
      <c r="D3056" t="s">
        <v>193</v>
      </c>
      <c r="E3056" t="s">
        <v>1451</v>
      </c>
      <c r="F3056" t="s">
        <v>14373</v>
      </c>
      <c r="G3056" t="s">
        <v>1452</v>
      </c>
      <c r="H3056" s="2" t="s">
        <v>610</v>
      </c>
      <c r="I3056" s="2" t="s">
        <v>30</v>
      </c>
      <c r="J3056" s="1" t="s">
        <v>14374</v>
      </c>
      <c r="K3056" s="1">
        <f t="shared" si="212"/>
        <v>1</v>
      </c>
      <c r="L3056" s="1">
        <f t="shared" si="212"/>
        <v>0</v>
      </c>
      <c r="M3056" s="1">
        <f t="shared" si="212"/>
        <v>0</v>
      </c>
      <c r="N3056" s="1">
        <f t="shared" si="211"/>
        <v>0</v>
      </c>
      <c r="O3056" s="1">
        <f t="shared" si="213"/>
        <v>1</v>
      </c>
      <c r="P3056" s="1" t="s">
        <v>18346</v>
      </c>
      <c r="Q3056" s="1">
        <v>500</v>
      </c>
      <c r="R3056" s="1">
        <v>762</v>
      </c>
      <c r="S3056" s="9">
        <f t="shared" si="215"/>
        <v>500</v>
      </c>
      <c r="T3056" s="3">
        <v>44489</v>
      </c>
      <c r="U3056" s="8"/>
      <c r="V3056" s="3">
        <v>44489</v>
      </c>
      <c r="W3056" s="8"/>
      <c r="X3056" s="8"/>
      <c r="Y3056" s="10">
        <f t="shared" si="214"/>
        <v>0</v>
      </c>
      <c r="Z3056" s="10">
        <f>IFERROR(INDEX(EFs!B:B,MATCH(P3056,EFs!A:A,0))*Dataset!Y3056/1000,0)</f>
        <v>0</v>
      </c>
      <c r="AA3056">
        <v>33.015239000000001</v>
      </c>
      <c r="AB3056">
        <v>-117.10106399999999</v>
      </c>
      <c r="AC3056">
        <v>1</v>
      </c>
      <c r="AD3056" t="s">
        <v>18387</v>
      </c>
      <c r="AE3056">
        <v>10804</v>
      </c>
      <c r="AF3056" t="s">
        <v>18583</v>
      </c>
      <c r="AI3056" t="s">
        <v>18389</v>
      </c>
      <c r="AJ3056" t="s">
        <v>18390</v>
      </c>
      <c r="AK3056" t="s">
        <v>18391</v>
      </c>
      <c r="AL3056">
        <v>92127</v>
      </c>
      <c r="AM3056" t="s">
        <v>18392</v>
      </c>
      <c r="AN3056" t="s">
        <v>18407</v>
      </c>
    </row>
    <row r="3057" spans="1:40" ht="43.2" x14ac:dyDescent="0.3">
      <c r="A3057" t="s">
        <v>14375</v>
      </c>
      <c r="B3057" s="2" t="s">
        <v>15</v>
      </c>
      <c r="C3057" s="3">
        <v>43399</v>
      </c>
      <c r="D3057" t="s">
        <v>193</v>
      </c>
      <c r="E3057" t="s">
        <v>14376</v>
      </c>
      <c r="F3057" t="s">
        <v>14377</v>
      </c>
      <c r="G3057" t="s">
        <v>14378</v>
      </c>
      <c r="H3057" s="2" t="s">
        <v>364</v>
      </c>
      <c r="I3057" s="2" t="s">
        <v>62</v>
      </c>
      <c r="J3057" s="1" t="s">
        <v>14379</v>
      </c>
      <c r="K3057" s="1">
        <f t="shared" si="212"/>
        <v>1</v>
      </c>
      <c r="L3057" s="1">
        <f t="shared" si="212"/>
        <v>0</v>
      </c>
      <c r="M3057" s="1">
        <f t="shared" si="212"/>
        <v>0</v>
      </c>
      <c r="N3057" s="1">
        <f t="shared" si="211"/>
        <v>0</v>
      </c>
      <c r="O3057" s="1">
        <f t="shared" si="213"/>
        <v>1</v>
      </c>
      <c r="P3057" s="1" t="s">
        <v>18346</v>
      </c>
      <c r="Q3057" s="1">
        <v>50</v>
      </c>
      <c r="R3057" s="1">
        <v>80</v>
      </c>
      <c r="S3057" s="9">
        <f t="shared" si="215"/>
        <v>50</v>
      </c>
      <c r="T3057" s="3">
        <v>44557</v>
      </c>
      <c r="U3057" s="8" t="s">
        <v>1848</v>
      </c>
      <c r="V3057" s="3">
        <v>44656</v>
      </c>
      <c r="W3057" s="8" t="s">
        <v>5679</v>
      </c>
      <c r="X3057" s="8">
        <v>24.7</v>
      </c>
      <c r="Y3057" s="10">
        <f t="shared" si="214"/>
        <v>1235</v>
      </c>
      <c r="Z3057" s="10">
        <f>IFERROR(INDEX(EFs!B:B,MATCH(P3057,EFs!A:A,0))*Dataset!Y3057/1000,0)</f>
        <v>1.1218652574350001</v>
      </c>
      <c r="AA3057">
        <v>32.775472000000001</v>
      </c>
      <c r="AB3057">
        <v>-117.018338</v>
      </c>
      <c r="AC3057">
        <v>1</v>
      </c>
      <c r="AD3057" t="s">
        <v>18387</v>
      </c>
      <c r="AE3057">
        <v>8372</v>
      </c>
      <c r="AF3057" t="s">
        <v>19545</v>
      </c>
      <c r="AI3057" t="s">
        <v>18460</v>
      </c>
      <c r="AJ3057" t="s">
        <v>18390</v>
      </c>
      <c r="AK3057" t="s">
        <v>18391</v>
      </c>
      <c r="AL3057">
        <v>91942</v>
      </c>
      <c r="AM3057" t="s">
        <v>18392</v>
      </c>
      <c r="AN3057" t="s">
        <v>18393</v>
      </c>
    </row>
    <row r="3058" spans="1:40" ht="43.2" x14ac:dyDescent="0.3">
      <c r="A3058" t="s">
        <v>14380</v>
      </c>
      <c r="B3058" s="2" t="s">
        <v>15</v>
      </c>
      <c r="C3058" s="3">
        <v>43412</v>
      </c>
      <c r="D3058" t="s">
        <v>193</v>
      </c>
      <c r="E3058" t="s">
        <v>2901</v>
      </c>
      <c r="F3058" t="s">
        <v>2902</v>
      </c>
      <c r="G3058" t="s">
        <v>14381</v>
      </c>
      <c r="H3058" s="2" t="s">
        <v>754</v>
      </c>
      <c r="I3058" s="2" t="s">
        <v>139</v>
      </c>
      <c r="J3058" s="1" t="s">
        <v>14382</v>
      </c>
      <c r="K3058" s="1">
        <f t="shared" si="212"/>
        <v>1</v>
      </c>
      <c r="L3058" s="1">
        <f t="shared" si="212"/>
        <v>0</v>
      </c>
      <c r="M3058" s="1">
        <f t="shared" si="212"/>
        <v>0</v>
      </c>
      <c r="N3058" s="1">
        <f t="shared" si="211"/>
        <v>0</v>
      </c>
      <c r="O3058" s="1">
        <f t="shared" si="213"/>
        <v>1</v>
      </c>
      <c r="P3058" s="1" t="s">
        <v>18346</v>
      </c>
      <c r="Q3058" s="1">
        <v>1000</v>
      </c>
      <c r="R3058" s="1">
        <v>1495</v>
      </c>
      <c r="S3058" s="9">
        <f t="shared" si="215"/>
        <v>1000</v>
      </c>
      <c r="T3058" s="8"/>
      <c r="U3058" s="8"/>
      <c r="V3058" s="8"/>
      <c r="W3058" s="8"/>
      <c r="X3058" s="8"/>
      <c r="Y3058" s="10">
        <f t="shared" si="214"/>
        <v>0</v>
      </c>
      <c r="Z3058" s="10">
        <f>IFERROR(INDEX(EFs!B:B,MATCH(P3058,EFs!A:A,0))*Dataset!Y3058/1000,0)</f>
        <v>0</v>
      </c>
      <c r="AA3058">
        <v>32.871783000000001</v>
      </c>
      <c r="AB3058">
        <v>-117.215172</v>
      </c>
      <c r="AC3058">
        <v>1</v>
      </c>
      <c r="AD3058" t="s">
        <v>18387</v>
      </c>
      <c r="AE3058">
        <v>4200</v>
      </c>
      <c r="AF3058" t="s">
        <v>19546</v>
      </c>
      <c r="AI3058" t="s">
        <v>18389</v>
      </c>
      <c r="AJ3058" t="s">
        <v>18390</v>
      </c>
      <c r="AK3058" t="s">
        <v>18391</v>
      </c>
      <c r="AL3058">
        <v>92122</v>
      </c>
      <c r="AM3058" t="s">
        <v>18392</v>
      </c>
      <c r="AN3058" t="s">
        <v>18393</v>
      </c>
    </row>
    <row r="3059" spans="1:40" ht="43.2" x14ac:dyDescent="0.3">
      <c r="A3059" t="s">
        <v>14383</v>
      </c>
      <c r="B3059" s="2" t="s">
        <v>15</v>
      </c>
      <c r="C3059" s="3">
        <v>43432</v>
      </c>
      <c r="D3059" t="s">
        <v>193</v>
      </c>
      <c r="E3059" t="s">
        <v>4698</v>
      </c>
      <c r="F3059" t="s">
        <v>14384</v>
      </c>
      <c r="G3059" t="s">
        <v>14385</v>
      </c>
      <c r="H3059" s="2" t="s">
        <v>523</v>
      </c>
      <c r="I3059" s="2" t="s">
        <v>164</v>
      </c>
      <c r="J3059" s="1" t="s">
        <v>14386</v>
      </c>
      <c r="K3059" s="1">
        <f t="shared" si="212"/>
        <v>1</v>
      </c>
      <c r="L3059" s="1">
        <f t="shared" si="212"/>
        <v>0</v>
      </c>
      <c r="M3059" s="1">
        <f t="shared" si="212"/>
        <v>0</v>
      </c>
      <c r="N3059" s="1">
        <f t="shared" si="211"/>
        <v>0</v>
      </c>
      <c r="O3059" s="1">
        <f t="shared" si="213"/>
        <v>1</v>
      </c>
      <c r="P3059" s="1" t="s">
        <v>18346</v>
      </c>
      <c r="Q3059" s="1">
        <v>300</v>
      </c>
      <c r="R3059" s="1">
        <v>463</v>
      </c>
      <c r="S3059" s="9">
        <f t="shared" si="215"/>
        <v>300</v>
      </c>
      <c r="T3059" s="3">
        <v>44327</v>
      </c>
      <c r="U3059" s="8" t="s">
        <v>12291</v>
      </c>
      <c r="V3059" s="3">
        <v>44327</v>
      </c>
      <c r="W3059" s="8" t="s">
        <v>11795</v>
      </c>
      <c r="X3059" s="8">
        <v>7.9</v>
      </c>
      <c r="Y3059" s="10">
        <f t="shared" si="214"/>
        <v>2370</v>
      </c>
      <c r="Z3059" s="10">
        <f>IFERROR(INDEX(EFs!B:B,MATCH(P3059,EFs!A:A,0))*Dataset!Y3059/1000,0)</f>
        <v>2.1528912227700001</v>
      </c>
      <c r="AA3059">
        <v>33.248545</v>
      </c>
      <c r="AB3059">
        <v>-117.331489</v>
      </c>
      <c r="AC3059">
        <v>1</v>
      </c>
      <c r="AD3059" t="s">
        <v>18387</v>
      </c>
      <c r="AE3059">
        <v>3950</v>
      </c>
      <c r="AF3059" t="s">
        <v>18497</v>
      </c>
      <c r="AI3059" t="s">
        <v>18410</v>
      </c>
      <c r="AJ3059" t="s">
        <v>18390</v>
      </c>
      <c r="AK3059" t="s">
        <v>18391</v>
      </c>
      <c r="AL3059">
        <v>92058</v>
      </c>
      <c r="AM3059" t="s">
        <v>18392</v>
      </c>
      <c r="AN3059" t="s">
        <v>18393</v>
      </c>
    </row>
    <row r="3060" spans="1:40" ht="43.2" x14ac:dyDescent="0.3">
      <c r="A3060" t="s">
        <v>14387</v>
      </c>
      <c r="B3060" s="2" t="s">
        <v>15</v>
      </c>
      <c r="C3060" s="3">
        <v>43433</v>
      </c>
      <c r="D3060" t="s">
        <v>193</v>
      </c>
      <c r="E3060" t="s">
        <v>8471</v>
      </c>
      <c r="F3060" t="s">
        <v>14388</v>
      </c>
      <c r="G3060" t="s">
        <v>14389</v>
      </c>
      <c r="H3060" s="2" t="s">
        <v>1436</v>
      </c>
      <c r="I3060" s="2" t="s">
        <v>98</v>
      </c>
      <c r="J3060" s="1" t="s">
        <v>14390</v>
      </c>
      <c r="K3060" s="1">
        <f t="shared" si="212"/>
        <v>1</v>
      </c>
      <c r="L3060" s="1">
        <f t="shared" si="212"/>
        <v>0</v>
      </c>
      <c r="M3060" s="1">
        <f t="shared" si="212"/>
        <v>0</v>
      </c>
      <c r="N3060" s="1">
        <f t="shared" si="211"/>
        <v>0</v>
      </c>
      <c r="O3060" s="1">
        <f t="shared" si="213"/>
        <v>1</v>
      </c>
      <c r="P3060" s="1" t="s">
        <v>18346</v>
      </c>
      <c r="Q3060" s="1">
        <v>500</v>
      </c>
      <c r="R3060" s="1">
        <v>755</v>
      </c>
      <c r="S3060" s="9">
        <f t="shared" si="215"/>
        <v>500</v>
      </c>
      <c r="T3060" s="8"/>
      <c r="U3060" s="8"/>
      <c r="V3060" s="8"/>
      <c r="W3060" s="8"/>
      <c r="X3060" s="8"/>
      <c r="Y3060" s="10">
        <f t="shared" si="214"/>
        <v>0</v>
      </c>
      <c r="Z3060" s="10">
        <f>IFERROR(INDEX(EFs!B:B,MATCH(P3060,EFs!A:A,0))*Dataset!Y3060/1000,0)</f>
        <v>0</v>
      </c>
      <c r="AA3060">
        <v>32.609248000000001</v>
      </c>
      <c r="AB3060">
        <v>-117.076409</v>
      </c>
      <c r="AC3060">
        <v>0.8</v>
      </c>
      <c r="AD3060" t="s">
        <v>18652</v>
      </c>
      <c r="AF3060" t="s">
        <v>18544</v>
      </c>
      <c r="AI3060" t="s">
        <v>18406</v>
      </c>
      <c r="AJ3060" t="s">
        <v>18390</v>
      </c>
      <c r="AK3060" t="s">
        <v>18391</v>
      </c>
      <c r="AL3060">
        <v>91911</v>
      </c>
      <c r="AM3060" t="s">
        <v>18392</v>
      </c>
      <c r="AN3060" t="s">
        <v>18397</v>
      </c>
    </row>
    <row r="3061" spans="1:40" ht="43.2" x14ac:dyDescent="0.3">
      <c r="A3061" t="s">
        <v>14391</v>
      </c>
      <c r="B3061" s="2" t="s">
        <v>15</v>
      </c>
      <c r="C3061" s="3">
        <v>43438</v>
      </c>
      <c r="D3061" t="s">
        <v>193</v>
      </c>
      <c r="E3061" t="s">
        <v>6244</v>
      </c>
      <c r="F3061" t="s">
        <v>14392</v>
      </c>
      <c r="G3061" t="s">
        <v>14393</v>
      </c>
      <c r="H3061" s="2" t="s">
        <v>242</v>
      </c>
      <c r="I3061" s="2" t="s">
        <v>164</v>
      </c>
      <c r="J3061" s="1" t="s">
        <v>14394</v>
      </c>
      <c r="K3061" s="1">
        <f t="shared" si="212"/>
        <v>1</v>
      </c>
      <c r="L3061" s="1">
        <f t="shared" si="212"/>
        <v>0</v>
      </c>
      <c r="M3061" s="1">
        <f t="shared" si="212"/>
        <v>0</v>
      </c>
      <c r="N3061" s="1">
        <f t="shared" si="211"/>
        <v>0</v>
      </c>
      <c r="O3061" s="1">
        <f t="shared" si="213"/>
        <v>1</v>
      </c>
      <c r="P3061" s="1" t="s">
        <v>18346</v>
      </c>
      <c r="Q3061" s="1">
        <v>150</v>
      </c>
      <c r="R3061" s="1">
        <v>237</v>
      </c>
      <c r="S3061" s="9">
        <f t="shared" si="215"/>
        <v>150</v>
      </c>
      <c r="T3061" s="3">
        <v>44357</v>
      </c>
      <c r="U3061" s="8" t="s">
        <v>13386</v>
      </c>
      <c r="V3061" s="3">
        <v>44357</v>
      </c>
      <c r="W3061" s="8" t="s">
        <v>14395</v>
      </c>
      <c r="X3061" s="8">
        <v>2.7</v>
      </c>
      <c r="Y3061" s="10">
        <f t="shared" si="214"/>
        <v>405</v>
      </c>
      <c r="Z3061" s="10">
        <f>IFERROR(INDEX(EFs!B:B,MATCH(P3061,EFs!A:A,0))*Dataset!Y3061/1000,0)</f>
        <v>0.36789913300499999</v>
      </c>
      <c r="AA3061">
        <v>33.295966999999997</v>
      </c>
      <c r="AB3061">
        <v>-117.26949999999999</v>
      </c>
      <c r="AC3061">
        <v>1</v>
      </c>
      <c r="AD3061" t="s">
        <v>18387</v>
      </c>
      <c r="AE3061">
        <v>1541</v>
      </c>
      <c r="AF3061" t="s">
        <v>19547</v>
      </c>
      <c r="AI3061" t="s">
        <v>18435</v>
      </c>
      <c r="AJ3061" t="s">
        <v>18390</v>
      </c>
      <c r="AK3061" t="s">
        <v>18391</v>
      </c>
      <c r="AL3061">
        <v>92028</v>
      </c>
      <c r="AM3061" t="s">
        <v>18392</v>
      </c>
      <c r="AN3061" t="s">
        <v>18393</v>
      </c>
    </row>
    <row r="3062" spans="1:40" ht="57.6" x14ac:dyDescent="0.3">
      <c r="A3062" t="s">
        <v>14396</v>
      </c>
      <c r="B3062" s="2" t="s">
        <v>15</v>
      </c>
      <c r="C3062" s="3">
        <v>43438</v>
      </c>
      <c r="D3062" t="s">
        <v>193</v>
      </c>
      <c r="E3062" t="s">
        <v>14397</v>
      </c>
      <c r="F3062" t="s">
        <v>6293</v>
      </c>
      <c r="G3062" t="s">
        <v>14398</v>
      </c>
      <c r="H3062" s="2" t="s">
        <v>5709</v>
      </c>
      <c r="I3062" s="2" t="s">
        <v>84</v>
      </c>
      <c r="J3062" s="1" t="s">
        <v>14399</v>
      </c>
      <c r="K3062" s="1">
        <f t="shared" si="212"/>
        <v>1</v>
      </c>
      <c r="L3062" s="1">
        <f t="shared" si="212"/>
        <v>0</v>
      </c>
      <c r="M3062" s="1">
        <f t="shared" si="212"/>
        <v>0</v>
      </c>
      <c r="N3062" s="1">
        <f t="shared" si="211"/>
        <v>0</v>
      </c>
      <c r="O3062" s="1">
        <f t="shared" si="213"/>
        <v>1</v>
      </c>
      <c r="P3062" s="1" t="s">
        <v>18346</v>
      </c>
      <c r="Q3062" s="1">
        <v>180</v>
      </c>
      <c r="R3062" s="1">
        <v>284</v>
      </c>
      <c r="S3062" s="9">
        <f t="shared" si="215"/>
        <v>180</v>
      </c>
      <c r="T3062" s="8"/>
      <c r="U3062" s="8"/>
      <c r="V3062" s="8"/>
      <c r="W3062" s="8"/>
      <c r="X3062" s="8"/>
      <c r="Y3062" s="10">
        <f t="shared" si="214"/>
        <v>0</v>
      </c>
      <c r="Z3062" s="10">
        <f>IFERROR(INDEX(EFs!B:B,MATCH(P3062,EFs!A:A,0))*Dataset!Y3062/1000,0)</f>
        <v>0</v>
      </c>
      <c r="AA3062">
        <v>32.631934999999999</v>
      </c>
      <c r="AB3062">
        <v>-116.980464</v>
      </c>
      <c r="AC3062">
        <v>1</v>
      </c>
      <c r="AD3062" t="s">
        <v>18387</v>
      </c>
      <c r="AE3062">
        <v>1290</v>
      </c>
      <c r="AF3062" t="s">
        <v>19548</v>
      </c>
      <c r="AI3062" t="s">
        <v>18406</v>
      </c>
      <c r="AJ3062" t="s">
        <v>18390</v>
      </c>
      <c r="AK3062" t="s">
        <v>18391</v>
      </c>
      <c r="AL3062">
        <v>91913</v>
      </c>
      <c r="AM3062" t="s">
        <v>18392</v>
      </c>
      <c r="AN3062" t="s">
        <v>18393</v>
      </c>
    </row>
    <row r="3063" spans="1:40" ht="57.6" x14ac:dyDescent="0.3">
      <c r="A3063" t="s">
        <v>14400</v>
      </c>
      <c r="B3063" s="2" t="s">
        <v>15</v>
      </c>
      <c r="C3063" s="3">
        <v>43438</v>
      </c>
      <c r="D3063" t="s">
        <v>193</v>
      </c>
      <c r="E3063" t="s">
        <v>14401</v>
      </c>
      <c r="F3063" t="s">
        <v>14187</v>
      </c>
      <c r="G3063" t="s">
        <v>14402</v>
      </c>
      <c r="H3063" s="2" t="s">
        <v>38</v>
      </c>
      <c r="I3063" s="2" t="s">
        <v>30</v>
      </c>
      <c r="J3063" s="1" t="s">
        <v>14403</v>
      </c>
      <c r="K3063" s="1">
        <f t="shared" si="212"/>
        <v>1</v>
      </c>
      <c r="L3063" s="1">
        <f t="shared" si="212"/>
        <v>0</v>
      </c>
      <c r="M3063" s="1">
        <f t="shared" si="212"/>
        <v>0</v>
      </c>
      <c r="N3063" s="1">
        <f t="shared" si="211"/>
        <v>0</v>
      </c>
      <c r="O3063" s="1">
        <f t="shared" si="213"/>
        <v>1</v>
      </c>
      <c r="P3063" s="1" t="s">
        <v>18346</v>
      </c>
      <c r="Q3063" s="1">
        <v>375</v>
      </c>
      <c r="R3063" s="1">
        <v>565</v>
      </c>
      <c r="S3063" s="9">
        <f t="shared" si="215"/>
        <v>375</v>
      </c>
      <c r="T3063" s="3">
        <v>44405</v>
      </c>
      <c r="U3063" s="8" t="s">
        <v>359</v>
      </c>
      <c r="V3063" s="3">
        <v>44771</v>
      </c>
      <c r="W3063" s="8" t="s">
        <v>13925</v>
      </c>
      <c r="X3063" s="8">
        <v>13.6</v>
      </c>
      <c r="Y3063" s="10">
        <f t="shared" si="214"/>
        <v>5100</v>
      </c>
      <c r="Z3063" s="10">
        <f>IFERROR(INDEX(EFs!B:B,MATCH(P3063,EFs!A:A,0))*Dataset!Y3063/1000,0)</f>
        <v>4.6328038971000005</v>
      </c>
      <c r="AA3063">
        <v>32.924765000000001</v>
      </c>
      <c r="AB3063">
        <v>-117.024556</v>
      </c>
      <c r="AC3063">
        <v>1</v>
      </c>
      <c r="AD3063" t="s">
        <v>18394</v>
      </c>
      <c r="AE3063">
        <v>14800</v>
      </c>
      <c r="AF3063" t="s">
        <v>19295</v>
      </c>
      <c r="AI3063" t="s">
        <v>18389</v>
      </c>
      <c r="AJ3063" t="s">
        <v>18390</v>
      </c>
      <c r="AK3063" t="s">
        <v>18391</v>
      </c>
      <c r="AL3063">
        <v>92145</v>
      </c>
      <c r="AM3063" t="s">
        <v>18392</v>
      </c>
      <c r="AN3063" t="s">
        <v>18397</v>
      </c>
    </row>
    <row r="3064" spans="1:40" ht="28.8" x14ac:dyDescent="0.3">
      <c r="A3064" t="s">
        <v>14404</v>
      </c>
      <c r="B3064" s="2" t="s">
        <v>15</v>
      </c>
      <c r="C3064" s="3">
        <v>43438</v>
      </c>
      <c r="D3064" t="s">
        <v>193</v>
      </c>
      <c r="E3064" t="s">
        <v>14405</v>
      </c>
      <c r="F3064" t="s">
        <v>14406</v>
      </c>
      <c r="G3064" t="s">
        <v>14407</v>
      </c>
      <c r="H3064" s="2" t="s">
        <v>19</v>
      </c>
      <c r="I3064" s="2" t="s">
        <v>20</v>
      </c>
      <c r="J3064" s="1" t="s">
        <v>14408</v>
      </c>
      <c r="K3064" s="1">
        <f t="shared" si="212"/>
        <v>1</v>
      </c>
      <c r="L3064" s="1">
        <f t="shared" si="212"/>
        <v>0</v>
      </c>
      <c r="M3064" s="1">
        <f t="shared" si="212"/>
        <v>0</v>
      </c>
      <c r="N3064" s="1">
        <f t="shared" si="211"/>
        <v>0</v>
      </c>
      <c r="O3064" s="1">
        <f t="shared" si="213"/>
        <v>1</v>
      </c>
      <c r="P3064" s="1" t="s">
        <v>18346</v>
      </c>
      <c r="Q3064" s="1">
        <v>900</v>
      </c>
      <c r="R3064" s="1">
        <v>1207</v>
      </c>
      <c r="S3064" s="9">
        <f t="shared" si="215"/>
        <v>900</v>
      </c>
      <c r="T3064" s="3">
        <v>44456</v>
      </c>
      <c r="U3064" s="8" t="s">
        <v>203</v>
      </c>
      <c r="V3064" s="3">
        <v>44750</v>
      </c>
      <c r="W3064" s="8" t="s">
        <v>1867</v>
      </c>
      <c r="X3064" s="8">
        <v>38.700000000000003</v>
      </c>
      <c r="Y3064" s="10">
        <f t="shared" si="214"/>
        <v>34830</v>
      </c>
      <c r="Z3064" s="10">
        <f>IFERROR(INDEX(EFs!B:B,MATCH(P3064,EFs!A:A,0))*Dataset!Y3064/1000,0)</f>
        <v>31.639325438430003</v>
      </c>
      <c r="AA3064">
        <v>32.696505000000002</v>
      </c>
      <c r="AB3064">
        <v>-117.147941</v>
      </c>
      <c r="AC3064">
        <v>0.7</v>
      </c>
      <c r="AD3064" t="s">
        <v>18408</v>
      </c>
      <c r="AF3064" t="s">
        <v>19503</v>
      </c>
      <c r="AI3064" t="s">
        <v>18389</v>
      </c>
      <c r="AJ3064" t="s">
        <v>18390</v>
      </c>
      <c r="AK3064" t="s">
        <v>18391</v>
      </c>
      <c r="AL3064">
        <v>92113</v>
      </c>
      <c r="AM3064" t="s">
        <v>18392</v>
      </c>
      <c r="AN3064" t="s">
        <v>18397</v>
      </c>
    </row>
    <row r="3065" spans="1:40" ht="43.2" x14ac:dyDescent="0.3">
      <c r="A3065" t="s">
        <v>14409</v>
      </c>
      <c r="B3065" s="2" t="s">
        <v>15</v>
      </c>
      <c r="C3065" s="3">
        <v>43448</v>
      </c>
      <c r="D3065" t="s">
        <v>193</v>
      </c>
      <c r="E3065" t="s">
        <v>14410</v>
      </c>
      <c r="F3065" t="s">
        <v>14411</v>
      </c>
      <c r="G3065" t="s">
        <v>14412</v>
      </c>
      <c r="H3065" s="2" t="s">
        <v>457</v>
      </c>
      <c r="I3065" s="2" t="s">
        <v>328</v>
      </c>
      <c r="J3065" s="1" t="s">
        <v>14413</v>
      </c>
      <c r="K3065" s="1">
        <f t="shared" si="212"/>
        <v>1</v>
      </c>
      <c r="L3065" s="1">
        <f t="shared" si="212"/>
        <v>0</v>
      </c>
      <c r="M3065" s="1">
        <f t="shared" si="212"/>
        <v>0</v>
      </c>
      <c r="N3065" s="1">
        <f t="shared" si="211"/>
        <v>0</v>
      </c>
      <c r="O3065" s="1">
        <f t="shared" si="213"/>
        <v>1</v>
      </c>
      <c r="P3065" s="1" t="s">
        <v>18346</v>
      </c>
      <c r="Q3065" s="1">
        <v>154</v>
      </c>
      <c r="R3065" s="1">
        <v>237</v>
      </c>
      <c r="S3065" s="9">
        <f t="shared" si="215"/>
        <v>154</v>
      </c>
      <c r="T3065" s="3">
        <v>44489</v>
      </c>
      <c r="U3065" s="8" t="s">
        <v>14125</v>
      </c>
      <c r="V3065" s="3">
        <v>44768</v>
      </c>
      <c r="W3065" s="8" t="s">
        <v>13864</v>
      </c>
      <c r="X3065" s="8">
        <v>13.9</v>
      </c>
      <c r="Y3065" s="10">
        <f t="shared" si="214"/>
        <v>2140.6</v>
      </c>
      <c r="Z3065" s="10">
        <f>IFERROR(INDEX(EFs!B:B,MATCH(P3065,EFs!A:A,0))*Dataset!Y3065/1000,0)</f>
        <v>1.9445058866925999</v>
      </c>
      <c r="AA3065">
        <v>32.628337999999999</v>
      </c>
      <c r="AB3065">
        <v>-116.937803</v>
      </c>
      <c r="AC3065">
        <v>1</v>
      </c>
      <c r="AD3065" t="s">
        <v>18387</v>
      </c>
      <c r="AE3065">
        <v>2800</v>
      </c>
      <c r="AF3065" t="s">
        <v>19245</v>
      </c>
      <c r="AG3065" t="s">
        <v>18582</v>
      </c>
      <c r="AH3065">
        <v>2000</v>
      </c>
      <c r="AI3065" t="s">
        <v>18406</v>
      </c>
      <c r="AJ3065" t="s">
        <v>18390</v>
      </c>
      <c r="AK3065" t="s">
        <v>18391</v>
      </c>
      <c r="AL3065">
        <v>91915</v>
      </c>
      <c r="AM3065" t="s">
        <v>18392</v>
      </c>
      <c r="AN3065" t="s">
        <v>18407</v>
      </c>
    </row>
    <row r="3066" spans="1:40" ht="43.2" x14ac:dyDescent="0.3">
      <c r="A3066" t="s">
        <v>14414</v>
      </c>
      <c r="B3066" s="2" t="s">
        <v>15</v>
      </c>
      <c r="C3066" s="3">
        <v>43451</v>
      </c>
      <c r="D3066" t="s">
        <v>193</v>
      </c>
      <c r="E3066" t="s">
        <v>13096</v>
      </c>
      <c r="G3066" t="s">
        <v>14415</v>
      </c>
      <c r="H3066" s="2" t="s">
        <v>8612</v>
      </c>
      <c r="I3066" s="2" t="s">
        <v>155</v>
      </c>
      <c r="J3066" s="1" t="s">
        <v>14416</v>
      </c>
      <c r="K3066" s="1">
        <f t="shared" si="212"/>
        <v>1</v>
      </c>
      <c r="L3066" s="1">
        <f t="shared" si="212"/>
        <v>0</v>
      </c>
      <c r="M3066" s="1">
        <f t="shared" si="212"/>
        <v>0</v>
      </c>
      <c r="N3066" s="1">
        <f t="shared" si="211"/>
        <v>0</v>
      </c>
      <c r="O3066" s="1">
        <f t="shared" si="213"/>
        <v>1</v>
      </c>
      <c r="P3066" s="1" t="s">
        <v>18346</v>
      </c>
      <c r="Q3066" s="1">
        <v>50</v>
      </c>
      <c r="R3066" s="1">
        <v>85</v>
      </c>
      <c r="S3066" s="9">
        <f t="shared" si="215"/>
        <v>50</v>
      </c>
      <c r="T3066" s="3">
        <v>44561</v>
      </c>
      <c r="U3066" s="8" t="s">
        <v>14417</v>
      </c>
      <c r="V3066" s="3">
        <v>44728</v>
      </c>
      <c r="W3066" s="8" t="s">
        <v>5111</v>
      </c>
      <c r="X3066" s="8">
        <v>19.7</v>
      </c>
      <c r="Y3066" s="10">
        <f t="shared" si="214"/>
        <v>985</v>
      </c>
      <c r="Z3066" s="10">
        <f>IFERROR(INDEX(EFs!B:B,MATCH(P3066,EFs!A:A,0))*Dataset!Y3066/1000,0)</f>
        <v>0.89476702718500012</v>
      </c>
      <c r="AA3066">
        <v>32.901741000000001</v>
      </c>
      <c r="AB3066">
        <v>-116.58005199999999</v>
      </c>
      <c r="AC3066">
        <v>0.9</v>
      </c>
      <c r="AD3066" t="s">
        <v>18394</v>
      </c>
      <c r="AE3066">
        <v>11190</v>
      </c>
      <c r="AF3066" t="s">
        <v>18400</v>
      </c>
      <c r="AI3066" t="s">
        <v>19331</v>
      </c>
      <c r="AJ3066" t="s">
        <v>18390</v>
      </c>
      <c r="AK3066" t="s">
        <v>18391</v>
      </c>
      <c r="AL3066">
        <v>91916</v>
      </c>
      <c r="AM3066" t="s">
        <v>18392</v>
      </c>
      <c r="AN3066" t="s">
        <v>18397</v>
      </c>
    </row>
    <row r="3067" spans="1:40" ht="43.2" x14ac:dyDescent="0.3">
      <c r="A3067" t="s">
        <v>14418</v>
      </c>
      <c r="B3067" s="2" t="s">
        <v>15</v>
      </c>
      <c r="C3067" s="3">
        <v>43452</v>
      </c>
      <c r="D3067" t="s">
        <v>193</v>
      </c>
      <c r="E3067" t="s">
        <v>4568</v>
      </c>
      <c r="G3067" t="s">
        <v>14419</v>
      </c>
      <c r="H3067" s="2" t="s">
        <v>4097</v>
      </c>
      <c r="I3067" s="2" t="s">
        <v>92</v>
      </c>
      <c r="J3067" s="1" t="s">
        <v>14420</v>
      </c>
      <c r="K3067" s="1">
        <f t="shared" si="212"/>
        <v>0</v>
      </c>
      <c r="L3067" s="1">
        <f t="shared" si="212"/>
        <v>0</v>
      </c>
      <c r="M3067" s="1">
        <f t="shared" si="212"/>
        <v>0</v>
      </c>
      <c r="N3067" s="1">
        <f t="shared" si="211"/>
        <v>1</v>
      </c>
      <c r="O3067" s="1">
        <f t="shared" si="213"/>
        <v>1</v>
      </c>
      <c r="P3067" s="1" t="s">
        <v>18347</v>
      </c>
      <c r="Q3067" s="1">
        <v>60</v>
      </c>
      <c r="R3067" s="1">
        <v>1132</v>
      </c>
      <c r="S3067" s="9">
        <f t="shared" si="215"/>
        <v>60</v>
      </c>
      <c r="T3067" s="3">
        <v>44574</v>
      </c>
      <c r="U3067" s="8" t="s">
        <v>2519</v>
      </c>
      <c r="V3067" s="3">
        <v>44574</v>
      </c>
      <c r="W3067" s="8" t="s">
        <v>14421</v>
      </c>
      <c r="X3067" s="8">
        <v>0.4</v>
      </c>
      <c r="Y3067" s="10">
        <f t="shared" si="214"/>
        <v>24</v>
      </c>
      <c r="Z3067" s="10">
        <f>IFERROR(INDEX(EFs!B:B,MATCH(P3067,EFs!A:A,0))*Dataset!Y3067/1000,0)</f>
        <v>1.9773599999999999E-2</v>
      </c>
      <c r="AA3067">
        <v>32.568303</v>
      </c>
      <c r="AB3067">
        <v>-116.99938299999999</v>
      </c>
      <c r="AC3067">
        <v>0.7</v>
      </c>
      <c r="AD3067" t="s">
        <v>18408</v>
      </c>
      <c r="AF3067" t="s">
        <v>19261</v>
      </c>
      <c r="AI3067" t="s">
        <v>18858</v>
      </c>
      <c r="AJ3067" t="s">
        <v>18390</v>
      </c>
      <c r="AK3067" t="s">
        <v>18391</v>
      </c>
      <c r="AL3067">
        <v>92173</v>
      </c>
      <c r="AM3067" t="s">
        <v>18392</v>
      </c>
      <c r="AN3067" t="s">
        <v>18397</v>
      </c>
    </row>
    <row r="3068" spans="1:40" ht="43.2" x14ac:dyDescent="0.3">
      <c r="A3068" t="s">
        <v>14422</v>
      </c>
      <c r="B3068" s="2" t="s">
        <v>15</v>
      </c>
      <c r="C3068" s="3">
        <v>43453</v>
      </c>
      <c r="D3068" t="s">
        <v>193</v>
      </c>
      <c r="E3068" t="s">
        <v>4568</v>
      </c>
      <c r="F3068" t="s">
        <v>14423</v>
      </c>
      <c r="G3068" t="s">
        <v>14424</v>
      </c>
      <c r="H3068" s="2" t="s">
        <v>1647</v>
      </c>
      <c r="I3068" s="2" t="s">
        <v>30</v>
      </c>
      <c r="J3068" s="1" t="s">
        <v>14425</v>
      </c>
      <c r="K3068" s="1">
        <f t="shared" si="212"/>
        <v>0</v>
      </c>
      <c r="L3068" s="1">
        <f t="shared" si="212"/>
        <v>0</v>
      </c>
      <c r="M3068" s="1">
        <f t="shared" si="212"/>
        <v>0</v>
      </c>
      <c r="N3068" s="1">
        <f t="shared" si="211"/>
        <v>1</v>
      </c>
      <c r="O3068" s="1">
        <f t="shared" si="213"/>
        <v>1</v>
      </c>
      <c r="P3068" s="1" t="s">
        <v>18347</v>
      </c>
      <c r="Q3068" s="1">
        <v>60</v>
      </c>
      <c r="R3068" s="1">
        <v>1132</v>
      </c>
      <c r="S3068" s="9">
        <f t="shared" si="215"/>
        <v>60</v>
      </c>
      <c r="T3068" s="3">
        <v>44649</v>
      </c>
      <c r="U3068" s="8" t="s">
        <v>12079</v>
      </c>
      <c r="V3068" s="3">
        <v>44649</v>
      </c>
      <c r="W3068" s="8" t="s">
        <v>2519</v>
      </c>
      <c r="X3068" s="8">
        <v>3.1</v>
      </c>
      <c r="Y3068" s="10">
        <f t="shared" si="214"/>
        <v>186</v>
      </c>
      <c r="Z3068" s="10">
        <f>IFERROR(INDEX(EFs!B:B,MATCH(P3068,EFs!A:A,0))*Dataset!Y3068/1000,0)</f>
        <v>0.15324539999999998</v>
      </c>
      <c r="AA3068">
        <v>32.982224000000002</v>
      </c>
      <c r="AB3068">
        <v>-117.130792</v>
      </c>
      <c r="AC3068">
        <v>1</v>
      </c>
      <c r="AD3068" t="s">
        <v>18394</v>
      </c>
      <c r="AE3068">
        <v>14579</v>
      </c>
      <c r="AF3068" t="s">
        <v>18717</v>
      </c>
      <c r="AI3068" t="s">
        <v>18389</v>
      </c>
      <c r="AJ3068" t="s">
        <v>18390</v>
      </c>
      <c r="AK3068" t="s">
        <v>18391</v>
      </c>
      <c r="AL3068">
        <v>92129</v>
      </c>
      <c r="AM3068" t="s">
        <v>18392</v>
      </c>
      <c r="AN3068" t="s">
        <v>18397</v>
      </c>
    </row>
    <row r="3069" spans="1:40" ht="43.2" x14ac:dyDescent="0.3">
      <c r="A3069" t="s">
        <v>14426</v>
      </c>
      <c r="B3069" s="2" t="s">
        <v>15</v>
      </c>
      <c r="C3069" s="3">
        <v>43454</v>
      </c>
      <c r="D3069" t="s">
        <v>193</v>
      </c>
      <c r="E3069" t="s">
        <v>11889</v>
      </c>
      <c r="F3069" t="s">
        <v>14427</v>
      </c>
      <c r="G3069" t="s">
        <v>14428</v>
      </c>
      <c r="H3069" s="2" t="s">
        <v>19</v>
      </c>
      <c r="I3069" s="2" t="s">
        <v>20</v>
      </c>
      <c r="J3069" s="1" t="s">
        <v>14429</v>
      </c>
      <c r="K3069" s="1">
        <f t="shared" si="212"/>
        <v>1</v>
      </c>
      <c r="L3069" s="1">
        <f t="shared" si="212"/>
        <v>0</v>
      </c>
      <c r="M3069" s="1">
        <f t="shared" si="212"/>
        <v>0</v>
      </c>
      <c r="N3069" s="1">
        <f t="shared" si="211"/>
        <v>0</v>
      </c>
      <c r="O3069" s="1">
        <f t="shared" si="213"/>
        <v>1</v>
      </c>
      <c r="P3069" s="1" t="s">
        <v>18346</v>
      </c>
      <c r="Q3069" s="1">
        <v>80</v>
      </c>
      <c r="R3069" s="1">
        <v>131</v>
      </c>
      <c r="S3069" s="9">
        <f t="shared" si="215"/>
        <v>80</v>
      </c>
      <c r="T3069" s="8"/>
      <c r="U3069" s="8"/>
      <c r="V3069" s="8"/>
      <c r="W3069" s="8"/>
      <c r="X3069" s="8"/>
      <c r="Y3069" s="10">
        <f t="shared" si="214"/>
        <v>0</v>
      </c>
      <c r="Z3069" s="10">
        <f>IFERROR(INDEX(EFs!B:B,MATCH(P3069,EFs!A:A,0))*Dataset!Y3069/1000,0)</f>
        <v>0</v>
      </c>
      <c r="AA3069">
        <v>32.729140999999998</v>
      </c>
      <c r="AB3069">
        <v>-117.193364</v>
      </c>
      <c r="AC3069">
        <v>1</v>
      </c>
      <c r="AD3069" t="s">
        <v>18394</v>
      </c>
      <c r="AE3069">
        <v>1000</v>
      </c>
      <c r="AF3069" t="s">
        <v>18598</v>
      </c>
      <c r="AI3069" t="s">
        <v>18389</v>
      </c>
      <c r="AJ3069" t="s">
        <v>18390</v>
      </c>
      <c r="AK3069" t="s">
        <v>18391</v>
      </c>
      <c r="AL3069">
        <v>92101</v>
      </c>
      <c r="AM3069" t="s">
        <v>18392</v>
      </c>
      <c r="AN3069" t="s">
        <v>18397</v>
      </c>
    </row>
    <row r="3070" spans="1:40" ht="43.2" x14ac:dyDescent="0.3">
      <c r="A3070" t="s">
        <v>14430</v>
      </c>
      <c r="B3070" s="2" t="s">
        <v>15</v>
      </c>
      <c r="C3070" s="3">
        <v>43455</v>
      </c>
      <c r="D3070" t="s">
        <v>193</v>
      </c>
      <c r="E3070" t="s">
        <v>8784</v>
      </c>
      <c r="F3070" t="s">
        <v>4569</v>
      </c>
      <c r="G3070" t="s">
        <v>14431</v>
      </c>
      <c r="H3070" s="2" t="s">
        <v>1436</v>
      </c>
      <c r="I3070" s="2" t="s">
        <v>98</v>
      </c>
      <c r="J3070" s="1" t="s">
        <v>14432</v>
      </c>
      <c r="K3070" s="1">
        <f t="shared" si="212"/>
        <v>1</v>
      </c>
      <c r="L3070" s="1">
        <f t="shared" si="212"/>
        <v>0</v>
      </c>
      <c r="M3070" s="1">
        <f t="shared" si="212"/>
        <v>0</v>
      </c>
      <c r="N3070" s="1">
        <f t="shared" si="211"/>
        <v>0</v>
      </c>
      <c r="O3070" s="1">
        <f t="shared" si="213"/>
        <v>1</v>
      </c>
      <c r="P3070" s="1" t="s">
        <v>18346</v>
      </c>
      <c r="Q3070" s="1">
        <v>50</v>
      </c>
      <c r="R3070" s="1">
        <v>85</v>
      </c>
      <c r="S3070" s="9">
        <f t="shared" si="215"/>
        <v>50</v>
      </c>
      <c r="T3070" s="3">
        <v>44596</v>
      </c>
      <c r="U3070" s="8" t="s">
        <v>2308</v>
      </c>
      <c r="V3070" s="3">
        <v>44596</v>
      </c>
      <c r="W3070" s="8" t="s">
        <v>9662</v>
      </c>
      <c r="X3070" s="8">
        <v>1.3</v>
      </c>
      <c r="Y3070" s="10">
        <f t="shared" si="214"/>
        <v>65</v>
      </c>
      <c r="Z3070" s="10">
        <f>IFERROR(INDEX(EFs!B:B,MATCH(P3070,EFs!A:A,0))*Dataset!Y3070/1000,0)</f>
        <v>5.9045539865000003E-2</v>
      </c>
      <c r="AA3070">
        <v>33.165424000000002</v>
      </c>
      <c r="AB3070">
        <v>-117.323193</v>
      </c>
      <c r="AC3070">
        <v>1</v>
      </c>
      <c r="AD3070" t="s">
        <v>18394</v>
      </c>
      <c r="AE3070">
        <v>2237</v>
      </c>
      <c r="AF3070" t="s">
        <v>19549</v>
      </c>
      <c r="AI3070" t="s">
        <v>18509</v>
      </c>
      <c r="AJ3070" t="s">
        <v>18390</v>
      </c>
      <c r="AK3070" t="s">
        <v>18391</v>
      </c>
      <c r="AL3070">
        <v>92008</v>
      </c>
      <c r="AM3070" t="s">
        <v>18392</v>
      </c>
      <c r="AN3070" t="s">
        <v>18397</v>
      </c>
    </row>
    <row r="3071" spans="1:40" ht="43.2" x14ac:dyDescent="0.3">
      <c r="A3071" t="s">
        <v>14433</v>
      </c>
      <c r="B3071" s="2" t="s">
        <v>15</v>
      </c>
      <c r="C3071" s="3">
        <v>43469</v>
      </c>
      <c r="D3071" t="s">
        <v>193</v>
      </c>
      <c r="E3071" t="s">
        <v>14282</v>
      </c>
      <c r="G3071" t="s">
        <v>14283</v>
      </c>
      <c r="H3071" s="2" t="s">
        <v>351</v>
      </c>
      <c r="I3071" s="2" t="s">
        <v>92</v>
      </c>
      <c r="J3071" s="1" t="s">
        <v>14434</v>
      </c>
      <c r="K3071" s="1">
        <f t="shared" si="212"/>
        <v>1</v>
      </c>
      <c r="L3071" s="1">
        <f t="shared" si="212"/>
        <v>0</v>
      </c>
      <c r="M3071" s="1">
        <f t="shared" si="212"/>
        <v>0</v>
      </c>
      <c r="N3071" s="1">
        <f t="shared" si="211"/>
        <v>0</v>
      </c>
      <c r="O3071" s="1">
        <f t="shared" si="213"/>
        <v>1</v>
      </c>
      <c r="P3071" s="1" t="s">
        <v>18346</v>
      </c>
      <c r="Q3071" s="1">
        <v>80</v>
      </c>
      <c r="R3071" s="1">
        <v>131</v>
      </c>
      <c r="S3071" s="9">
        <f t="shared" si="215"/>
        <v>80</v>
      </c>
      <c r="T3071" s="3">
        <v>44630</v>
      </c>
      <c r="U3071" s="8" t="s">
        <v>12296</v>
      </c>
      <c r="V3071" s="3">
        <v>44630</v>
      </c>
      <c r="W3071" s="8" t="s">
        <v>14435</v>
      </c>
      <c r="X3071" s="8">
        <v>0.7</v>
      </c>
      <c r="Y3071" s="10">
        <f t="shared" si="214"/>
        <v>56</v>
      </c>
      <c r="Z3071" s="10">
        <f>IFERROR(INDEX(EFs!B:B,MATCH(P3071,EFs!A:A,0))*Dataset!Y3071/1000,0)</f>
        <v>5.0870003576000002E-2</v>
      </c>
      <c r="AA3071">
        <v>32.699235000000002</v>
      </c>
      <c r="AB3071">
        <v>-117.209642</v>
      </c>
      <c r="AC3071">
        <v>0.5</v>
      </c>
      <c r="AD3071" t="s">
        <v>18422</v>
      </c>
      <c r="AI3071" t="s">
        <v>18458</v>
      </c>
      <c r="AJ3071" t="s">
        <v>18390</v>
      </c>
      <c r="AK3071" t="s">
        <v>18391</v>
      </c>
      <c r="AL3071">
        <v>92118</v>
      </c>
      <c r="AM3071" t="s">
        <v>18392</v>
      </c>
      <c r="AN3071" t="s">
        <v>18397</v>
      </c>
    </row>
    <row r="3072" spans="1:40" ht="43.2" x14ac:dyDescent="0.3">
      <c r="A3072" t="s">
        <v>14436</v>
      </c>
      <c r="B3072" s="2" t="s">
        <v>15</v>
      </c>
      <c r="C3072" s="3">
        <v>43469</v>
      </c>
      <c r="D3072" t="s">
        <v>193</v>
      </c>
      <c r="E3072" t="s">
        <v>14437</v>
      </c>
      <c r="F3072" t="s">
        <v>14438</v>
      </c>
      <c r="G3072" t="s">
        <v>14439</v>
      </c>
      <c r="H3072" s="2" t="s">
        <v>451</v>
      </c>
      <c r="I3072" s="2" t="s">
        <v>139</v>
      </c>
      <c r="J3072" s="1" t="s">
        <v>14440</v>
      </c>
      <c r="K3072" s="1">
        <f t="shared" si="212"/>
        <v>1</v>
      </c>
      <c r="L3072" s="1">
        <f t="shared" si="212"/>
        <v>0</v>
      </c>
      <c r="M3072" s="1">
        <f t="shared" si="212"/>
        <v>0</v>
      </c>
      <c r="N3072" s="1">
        <f t="shared" si="211"/>
        <v>0</v>
      </c>
      <c r="O3072" s="1">
        <f t="shared" si="213"/>
        <v>1</v>
      </c>
      <c r="P3072" s="1" t="s">
        <v>18346</v>
      </c>
      <c r="Q3072" s="1">
        <v>125</v>
      </c>
      <c r="R3072" s="1">
        <v>197</v>
      </c>
      <c r="S3072" s="9">
        <f t="shared" si="215"/>
        <v>125</v>
      </c>
      <c r="T3072" s="8"/>
      <c r="U3072" s="8"/>
      <c r="V3072" s="8"/>
      <c r="W3072" s="8"/>
      <c r="X3072" s="8"/>
      <c r="Y3072" s="10">
        <f t="shared" si="214"/>
        <v>0</v>
      </c>
      <c r="Z3072" s="10">
        <f>IFERROR(INDEX(EFs!B:B,MATCH(P3072,EFs!A:A,0))*Dataset!Y3072/1000,0)</f>
        <v>0</v>
      </c>
      <c r="AA3072">
        <v>32.857916000000003</v>
      </c>
      <c r="AB3072">
        <v>-116.946054</v>
      </c>
      <c r="AC3072">
        <v>1</v>
      </c>
      <c r="AD3072" t="s">
        <v>18387</v>
      </c>
      <c r="AE3072">
        <v>10007</v>
      </c>
      <c r="AF3072" t="s">
        <v>18621</v>
      </c>
      <c r="AI3072" t="s">
        <v>18476</v>
      </c>
      <c r="AJ3072" t="s">
        <v>18390</v>
      </c>
      <c r="AK3072" t="s">
        <v>18391</v>
      </c>
      <c r="AL3072">
        <v>92040</v>
      </c>
      <c r="AM3072" t="s">
        <v>18392</v>
      </c>
      <c r="AN3072" t="s">
        <v>18393</v>
      </c>
    </row>
    <row r="3073" spans="1:40" ht="57.6" x14ac:dyDescent="0.3">
      <c r="A3073" t="s">
        <v>14441</v>
      </c>
      <c r="B3073" s="2" t="s">
        <v>15</v>
      </c>
      <c r="C3073" s="3">
        <v>43474</v>
      </c>
      <c r="D3073" t="s">
        <v>193</v>
      </c>
      <c r="E3073" t="s">
        <v>13038</v>
      </c>
      <c r="F3073" t="s">
        <v>1210</v>
      </c>
      <c r="G3073" t="s">
        <v>14442</v>
      </c>
      <c r="H3073" s="2" t="s">
        <v>163</v>
      </c>
      <c r="I3073" s="2" t="s">
        <v>164</v>
      </c>
      <c r="J3073" s="1" t="s">
        <v>14443</v>
      </c>
      <c r="K3073" s="1">
        <f t="shared" si="212"/>
        <v>1</v>
      </c>
      <c r="L3073" s="1">
        <f t="shared" si="212"/>
        <v>0</v>
      </c>
      <c r="M3073" s="1">
        <f t="shared" si="212"/>
        <v>0</v>
      </c>
      <c r="N3073" s="1">
        <f t="shared" si="211"/>
        <v>0</v>
      </c>
      <c r="O3073" s="1">
        <f t="shared" si="213"/>
        <v>1</v>
      </c>
      <c r="P3073" s="1" t="s">
        <v>18346</v>
      </c>
      <c r="Q3073" s="1">
        <v>750</v>
      </c>
      <c r="R3073" s="1">
        <v>923</v>
      </c>
      <c r="S3073" s="9">
        <f t="shared" si="215"/>
        <v>750</v>
      </c>
      <c r="T3073" s="8"/>
      <c r="U3073" s="8"/>
      <c r="V3073" s="8"/>
      <c r="W3073" s="8"/>
      <c r="X3073" s="8"/>
      <c r="Y3073" s="10">
        <f t="shared" si="214"/>
        <v>0</v>
      </c>
      <c r="Z3073" s="10">
        <f>IFERROR(INDEX(EFs!B:B,MATCH(P3073,EFs!A:A,0))*Dataset!Y3073/1000,0)</f>
        <v>0</v>
      </c>
      <c r="AA3073">
        <v>33.387723000000001</v>
      </c>
      <c r="AB3073">
        <v>-117.44475799999999</v>
      </c>
      <c r="AC3073">
        <v>0.5</v>
      </c>
      <c r="AD3073" t="s">
        <v>18422</v>
      </c>
      <c r="AI3073" t="s">
        <v>18423</v>
      </c>
      <c r="AJ3073" t="s">
        <v>18390</v>
      </c>
      <c r="AK3073" t="s">
        <v>18391</v>
      </c>
      <c r="AL3073">
        <v>92055</v>
      </c>
      <c r="AM3073" t="s">
        <v>18392</v>
      </c>
      <c r="AN3073" t="s">
        <v>18397</v>
      </c>
    </row>
    <row r="3074" spans="1:40" ht="43.2" x14ac:dyDescent="0.3">
      <c r="A3074" t="s">
        <v>14444</v>
      </c>
      <c r="B3074" s="2" t="s">
        <v>15</v>
      </c>
      <c r="C3074" s="3">
        <v>43475</v>
      </c>
      <c r="D3074" t="s">
        <v>193</v>
      </c>
      <c r="E3074" t="s">
        <v>14445</v>
      </c>
      <c r="F3074" t="s">
        <v>14446</v>
      </c>
      <c r="G3074" t="s">
        <v>14447</v>
      </c>
      <c r="H3074" s="2" t="s">
        <v>781</v>
      </c>
      <c r="I3074" s="2" t="s">
        <v>782</v>
      </c>
      <c r="J3074" s="1" t="s">
        <v>14448</v>
      </c>
      <c r="K3074" s="1">
        <f t="shared" si="212"/>
        <v>1</v>
      </c>
      <c r="L3074" s="1">
        <f t="shared" si="212"/>
        <v>0</v>
      </c>
      <c r="M3074" s="1">
        <f t="shared" si="212"/>
        <v>0</v>
      </c>
      <c r="N3074" s="1">
        <f t="shared" si="212"/>
        <v>0</v>
      </c>
      <c r="O3074" s="1">
        <f t="shared" si="213"/>
        <v>1</v>
      </c>
      <c r="P3074" s="1" t="s">
        <v>18346</v>
      </c>
      <c r="Q3074" s="1">
        <v>250</v>
      </c>
      <c r="R3074" s="1">
        <v>385</v>
      </c>
      <c r="S3074" s="9">
        <f t="shared" si="215"/>
        <v>250</v>
      </c>
      <c r="T3074" s="3">
        <v>44538</v>
      </c>
      <c r="U3074" s="8" t="s">
        <v>14449</v>
      </c>
      <c r="V3074" s="3">
        <v>44538</v>
      </c>
      <c r="W3074" s="8" t="s">
        <v>1283</v>
      </c>
      <c r="X3074" s="8">
        <v>5.7</v>
      </c>
      <c r="Y3074" s="10">
        <f t="shared" si="214"/>
        <v>1425</v>
      </c>
      <c r="Z3074" s="10">
        <f>IFERROR(INDEX(EFs!B:B,MATCH(P3074,EFs!A:A,0))*Dataset!Y3074/1000,0)</f>
        <v>1.294459912425</v>
      </c>
      <c r="AA3074">
        <v>32.888283999999999</v>
      </c>
      <c r="AB3074">
        <v>-117.186132</v>
      </c>
      <c r="AC3074">
        <v>1</v>
      </c>
      <c r="AD3074" t="s">
        <v>18387</v>
      </c>
      <c r="AE3074">
        <v>6175</v>
      </c>
      <c r="AF3074" t="s">
        <v>18631</v>
      </c>
      <c r="AI3074" t="s">
        <v>18389</v>
      </c>
      <c r="AJ3074" t="s">
        <v>18390</v>
      </c>
      <c r="AK3074" t="s">
        <v>18391</v>
      </c>
      <c r="AL3074">
        <v>92121</v>
      </c>
      <c r="AM3074" t="s">
        <v>18392</v>
      </c>
      <c r="AN3074" t="s">
        <v>18393</v>
      </c>
    </row>
    <row r="3075" spans="1:40" ht="43.2" x14ac:dyDescent="0.3">
      <c r="A3075" t="s">
        <v>14450</v>
      </c>
      <c r="B3075" s="2" t="s">
        <v>15</v>
      </c>
      <c r="C3075" s="3">
        <v>43479</v>
      </c>
      <c r="D3075" t="s">
        <v>193</v>
      </c>
      <c r="E3075" t="s">
        <v>14451</v>
      </c>
      <c r="F3075" t="s">
        <v>14452</v>
      </c>
      <c r="G3075" t="s">
        <v>14453</v>
      </c>
      <c r="H3075" s="2" t="s">
        <v>106</v>
      </c>
      <c r="I3075" s="2" t="s">
        <v>107</v>
      </c>
      <c r="J3075" s="1" t="s">
        <v>14454</v>
      </c>
      <c r="K3075" s="1">
        <f t="shared" ref="K3075:N3138" si="216">IFERROR(IF(SEARCH(K$1,$J3075)&gt;0,1),0)</f>
        <v>1</v>
      </c>
      <c r="L3075" s="1">
        <f t="shared" si="216"/>
        <v>0</v>
      </c>
      <c r="M3075" s="1">
        <f t="shared" si="216"/>
        <v>0</v>
      </c>
      <c r="N3075" s="1">
        <f t="shared" si="216"/>
        <v>0</v>
      </c>
      <c r="O3075" s="1">
        <f t="shared" ref="O3075:O3138" si="217">SUM(K3075:N3075)</f>
        <v>1</v>
      </c>
      <c r="P3075" s="1" t="s">
        <v>18346</v>
      </c>
      <c r="Q3075" s="1">
        <v>125</v>
      </c>
      <c r="R3075" s="1">
        <v>197</v>
      </c>
      <c r="S3075" s="9">
        <f t="shared" si="215"/>
        <v>125</v>
      </c>
      <c r="T3075" s="3">
        <v>44517</v>
      </c>
      <c r="U3075" s="8" t="s">
        <v>14455</v>
      </c>
      <c r="V3075" s="3">
        <v>44517</v>
      </c>
      <c r="W3075" s="8" t="s">
        <v>14456</v>
      </c>
      <c r="X3075" s="8">
        <v>16</v>
      </c>
      <c r="Y3075" s="10">
        <f t="shared" ref="Y3075:Y3138" si="218">X3075*S3075</f>
        <v>2000</v>
      </c>
      <c r="Z3075" s="10">
        <f>IFERROR(INDEX(EFs!B:B,MATCH(P3075,EFs!A:A,0))*Dataset!Y3075/1000,0)</f>
        <v>1.816785842</v>
      </c>
      <c r="AA3075">
        <v>32.814478000000001</v>
      </c>
      <c r="AB3075">
        <v>-117.120546</v>
      </c>
      <c r="AC3075">
        <v>1</v>
      </c>
      <c r="AD3075" t="s">
        <v>18387</v>
      </c>
      <c r="AE3075">
        <v>3939</v>
      </c>
      <c r="AF3075" t="s">
        <v>18740</v>
      </c>
      <c r="AI3075" t="s">
        <v>18389</v>
      </c>
      <c r="AJ3075" t="s">
        <v>18390</v>
      </c>
      <c r="AK3075" t="s">
        <v>18391</v>
      </c>
      <c r="AL3075">
        <v>92123</v>
      </c>
      <c r="AM3075" t="s">
        <v>18392</v>
      </c>
      <c r="AN3075" t="s">
        <v>18393</v>
      </c>
    </row>
    <row r="3076" spans="1:40" ht="43.2" x14ac:dyDescent="0.3">
      <c r="A3076" t="s">
        <v>14457</v>
      </c>
      <c r="B3076" s="2" t="s">
        <v>15</v>
      </c>
      <c r="C3076" s="3">
        <v>43479</v>
      </c>
      <c r="D3076" t="s">
        <v>193</v>
      </c>
      <c r="E3076" t="s">
        <v>13371</v>
      </c>
      <c r="F3076" t="s">
        <v>14458</v>
      </c>
      <c r="G3076" t="s">
        <v>14459</v>
      </c>
      <c r="H3076" s="2" t="s">
        <v>949</v>
      </c>
      <c r="I3076" s="2" t="s">
        <v>75</v>
      </c>
      <c r="J3076" s="1" t="s">
        <v>14460</v>
      </c>
      <c r="K3076" s="1">
        <f t="shared" si="216"/>
        <v>1</v>
      </c>
      <c r="L3076" s="1">
        <f t="shared" si="216"/>
        <v>0</v>
      </c>
      <c r="M3076" s="1">
        <f t="shared" si="216"/>
        <v>0</v>
      </c>
      <c r="N3076" s="1">
        <f t="shared" si="216"/>
        <v>0</v>
      </c>
      <c r="O3076" s="1">
        <f t="shared" si="217"/>
        <v>1</v>
      </c>
      <c r="P3076" s="1" t="s">
        <v>18346</v>
      </c>
      <c r="Q3076" s="1">
        <v>114</v>
      </c>
      <c r="R3076" s="1">
        <v>648</v>
      </c>
      <c r="S3076" s="9">
        <f t="shared" ref="S3076:S3139" si="219">IFERROR(IF(Q3076&lt;&gt;"",Q3076,R3076*0.7457),"Unknown")</f>
        <v>114</v>
      </c>
      <c r="T3076" s="3">
        <v>44562</v>
      </c>
      <c r="U3076" s="8" t="s">
        <v>8012</v>
      </c>
      <c r="V3076" s="3">
        <v>44562</v>
      </c>
      <c r="W3076" s="8" t="s">
        <v>12408</v>
      </c>
      <c r="X3076" s="8">
        <v>5.5</v>
      </c>
      <c r="Y3076" s="10">
        <f t="shared" si="218"/>
        <v>627</v>
      </c>
      <c r="Z3076" s="10">
        <f>IFERROR(INDEX(EFs!B:B,MATCH(P3076,EFs!A:A,0))*Dataset!Y3076/1000,0)</f>
        <v>0.56956236146700001</v>
      </c>
      <c r="AA3076">
        <v>33.125715999999997</v>
      </c>
      <c r="AB3076">
        <v>-117.260879</v>
      </c>
      <c r="AC3076">
        <v>0.9</v>
      </c>
      <c r="AD3076" t="s">
        <v>18394</v>
      </c>
      <c r="AE3076">
        <v>2505</v>
      </c>
      <c r="AF3076" t="s">
        <v>19550</v>
      </c>
      <c r="AI3076" t="s">
        <v>18509</v>
      </c>
      <c r="AJ3076" t="s">
        <v>18390</v>
      </c>
      <c r="AK3076" t="s">
        <v>18391</v>
      </c>
      <c r="AL3076">
        <v>92009</v>
      </c>
      <c r="AM3076" t="s">
        <v>18392</v>
      </c>
      <c r="AN3076" t="s">
        <v>18397</v>
      </c>
    </row>
    <row r="3077" spans="1:40" ht="28.8" x14ac:dyDescent="0.3">
      <c r="A3077" t="s">
        <v>14461</v>
      </c>
      <c r="B3077" s="2" t="s">
        <v>15</v>
      </c>
      <c r="C3077" s="3">
        <v>43480</v>
      </c>
      <c r="D3077" t="s">
        <v>25</v>
      </c>
      <c r="E3077" t="s">
        <v>14462</v>
      </c>
      <c r="F3077" t="s">
        <v>14463</v>
      </c>
      <c r="G3077" t="s">
        <v>14464</v>
      </c>
      <c r="H3077" s="2" t="s">
        <v>13605</v>
      </c>
      <c r="I3077" s="2" t="s">
        <v>155</v>
      </c>
      <c r="J3077" s="1" t="s">
        <v>14465</v>
      </c>
      <c r="K3077" s="1">
        <f t="shared" si="216"/>
        <v>1</v>
      </c>
      <c r="L3077" s="1">
        <f t="shared" si="216"/>
        <v>0</v>
      </c>
      <c r="M3077" s="1">
        <f t="shared" si="216"/>
        <v>0</v>
      </c>
      <c r="N3077" s="1">
        <f t="shared" si="216"/>
        <v>0</v>
      </c>
      <c r="O3077" s="1">
        <f t="shared" si="217"/>
        <v>1</v>
      </c>
      <c r="P3077" s="1" t="s">
        <v>18346</v>
      </c>
      <c r="Q3077" s="1" t="s">
        <v>18355</v>
      </c>
      <c r="R3077" s="1">
        <v>60</v>
      </c>
      <c r="S3077" s="9">
        <f t="shared" si="219"/>
        <v>44.742000000000004</v>
      </c>
      <c r="T3077" s="8"/>
      <c r="U3077" s="8"/>
      <c r="V3077" s="8"/>
      <c r="W3077" s="8"/>
      <c r="X3077" s="8"/>
      <c r="Y3077" s="10">
        <f t="shared" si="218"/>
        <v>0</v>
      </c>
      <c r="Z3077" s="10">
        <f>IFERROR(INDEX(EFs!B:B,MATCH(P3077,EFs!A:A,0))*Dataset!Y3077/1000,0)</f>
        <v>0</v>
      </c>
      <c r="AA3077">
        <v>33.095075999999999</v>
      </c>
      <c r="AB3077">
        <v>-116.655068</v>
      </c>
      <c r="AC3077">
        <v>1</v>
      </c>
      <c r="AD3077" t="s">
        <v>18387</v>
      </c>
      <c r="AE3077">
        <v>4839</v>
      </c>
      <c r="AF3077" t="s">
        <v>19551</v>
      </c>
      <c r="AI3077" t="s">
        <v>19514</v>
      </c>
      <c r="AJ3077" t="s">
        <v>18390</v>
      </c>
      <c r="AK3077" t="s">
        <v>18391</v>
      </c>
      <c r="AL3077">
        <v>92070</v>
      </c>
      <c r="AM3077" t="s">
        <v>18392</v>
      </c>
      <c r="AN3077" t="s">
        <v>18393</v>
      </c>
    </row>
    <row r="3078" spans="1:40" ht="43.2" x14ac:dyDescent="0.3">
      <c r="A3078" t="s">
        <v>14466</v>
      </c>
      <c r="B3078" s="2" t="s">
        <v>15</v>
      </c>
      <c r="C3078" s="3">
        <v>43481</v>
      </c>
      <c r="D3078" t="s">
        <v>193</v>
      </c>
      <c r="E3078" t="s">
        <v>14467</v>
      </c>
      <c r="G3078" t="s">
        <v>14468</v>
      </c>
      <c r="H3078" s="2" t="s">
        <v>465</v>
      </c>
      <c r="I3078" s="2" t="s">
        <v>98</v>
      </c>
      <c r="J3078" s="1" t="s">
        <v>14469</v>
      </c>
      <c r="K3078" s="1">
        <f t="shared" si="216"/>
        <v>1</v>
      </c>
      <c r="L3078" s="1">
        <f t="shared" si="216"/>
        <v>0</v>
      </c>
      <c r="M3078" s="1">
        <f t="shared" si="216"/>
        <v>0</v>
      </c>
      <c r="N3078" s="1">
        <f t="shared" si="216"/>
        <v>0</v>
      </c>
      <c r="O3078" s="1">
        <f t="shared" si="217"/>
        <v>1</v>
      </c>
      <c r="P3078" s="1" t="s">
        <v>18346</v>
      </c>
      <c r="Q3078" s="1">
        <v>750</v>
      </c>
      <c r="R3078" s="1">
        <v>1207</v>
      </c>
      <c r="S3078" s="9">
        <f t="shared" si="219"/>
        <v>750</v>
      </c>
      <c r="T3078" s="3">
        <v>44477</v>
      </c>
      <c r="U3078" s="8" t="s">
        <v>14470</v>
      </c>
      <c r="V3078" s="3">
        <v>44477</v>
      </c>
      <c r="W3078" s="8" t="s">
        <v>13734</v>
      </c>
      <c r="X3078" s="8">
        <v>6.6</v>
      </c>
      <c r="Y3078" s="10">
        <f t="shared" si="218"/>
        <v>4950</v>
      </c>
      <c r="Z3078" s="10">
        <f>IFERROR(INDEX(EFs!B:B,MATCH(P3078,EFs!A:A,0))*Dataset!Y3078/1000,0)</f>
        <v>4.4965449589500004</v>
      </c>
      <c r="AA3078">
        <v>33.184750999999999</v>
      </c>
      <c r="AB3078">
        <v>-117.32791400000001</v>
      </c>
      <c r="AC3078">
        <v>1</v>
      </c>
      <c r="AD3078" t="s">
        <v>18394</v>
      </c>
      <c r="AE3078">
        <v>2245</v>
      </c>
      <c r="AF3078" t="s">
        <v>19552</v>
      </c>
      <c r="AI3078" t="s">
        <v>18410</v>
      </c>
      <c r="AJ3078" t="s">
        <v>18390</v>
      </c>
      <c r="AK3078" t="s">
        <v>18391</v>
      </c>
      <c r="AL3078">
        <v>92054</v>
      </c>
      <c r="AM3078" t="s">
        <v>18392</v>
      </c>
      <c r="AN3078" t="s">
        <v>18397</v>
      </c>
    </row>
    <row r="3079" spans="1:40" ht="28.8" x14ac:dyDescent="0.3">
      <c r="A3079" t="s">
        <v>14471</v>
      </c>
      <c r="B3079" s="2" t="s">
        <v>15</v>
      </c>
      <c r="C3079" s="3">
        <v>43482</v>
      </c>
      <c r="D3079" t="s">
        <v>193</v>
      </c>
      <c r="E3079" t="s">
        <v>14472</v>
      </c>
      <c r="F3079" t="s">
        <v>14473</v>
      </c>
      <c r="G3079" t="s">
        <v>14474</v>
      </c>
      <c r="H3079" s="2" t="s">
        <v>19</v>
      </c>
      <c r="I3079" s="2" t="s">
        <v>20</v>
      </c>
      <c r="J3079" s="1" t="s">
        <v>14475</v>
      </c>
      <c r="K3079" s="1">
        <f t="shared" si="216"/>
        <v>1</v>
      </c>
      <c r="L3079" s="1">
        <f t="shared" si="216"/>
        <v>0</v>
      </c>
      <c r="M3079" s="1">
        <f t="shared" si="216"/>
        <v>0</v>
      </c>
      <c r="N3079" s="1">
        <f t="shared" si="216"/>
        <v>0</v>
      </c>
      <c r="O3079" s="1">
        <f t="shared" si="217"/>
        <v>1</v>
      </c>
      <c r="P3079" s="1" t="s">
        <v>18346</v>
      </c>
      <c r="Q3079" s="1">
        <v>150</v>
      </c>
      <c r="R3079" s="1">
        <v>237</v>
      </c>
      <c r="S3079" s="9">
        <f t="shared" si="219"/>
        <v>150</v>
      </c>
      <c r="T3079" s="3">
        <v>44686</v>
      </c>
      <c r="U3079" s="8" t="s">
        <v>13817</v>
      </c>
      <c r="V3079" s="3">
        <v>44686</v>
      </c>
      <c r="W3079" s="8" t="s">
        <v>7566</v>
      </c>
      <c r="X3079" s="8">
        <v>4.4000000000000004</v>
      </c>
      <c r="Y3079" s="10">
        <f t="shared" si="218"/>
        <v>660</v>
      </c>
      <c r="Z3079" s="10">
        <f>IFERROR(INDEX(EFs!B:B,MATCH(P3079,EFs!A:A,0))*Dataset!Y3079/1000,0)</f>
        <v>0.59953932785999997</v>
      </c>
      <c r="AA3079">
        <v>32.723143999999998</v>
      </c>
      <c r="AB3079">
        <v>-117.167805</v>
      </c>
      <c r="AC3079">
        <v>1</v>
      </c>
      <c r="AD3079" t="s">
        <v>18394</v>
      </c>
      <c r="AE3079">
        <v>550</v>
      </c>
      <c r="AF3079" t="s">
        <v>19553</v>
      </c>
      <c r="AI3079" t="s">
        <v>18389</v>
      </c>
      <c r="AJ3079" t="s">
        <v>18390</v>
      </c>
      <c r="AK3079" t="s">
        <v>18391</v>
      </c>
      <c r="AL3079">
        <v>92101</v>
      </c>
      <c r="AM3079" t="s">
        <v>18392</v>
      </c>
      <c r="AN3079" t="s">
        <v>18397</v>
      </c>
    </row>
    <row r="3080" spans="1:40" ht="43.2" x14ac:dyDescent="0.3">
      <c r="A3080" t="s">
        <v>14476</v>
      </c>
      <c r="B3080" s="2" t="s">
        <v>15</v>
      </c>
      <c r="C3080" s="3">
        <v>43487</v>
      </c>
      <c r="D3080" t="s">
        <v>193</v>
      </c>
      <c r="E3080" t="s">
        <v>14282</v>
      </c>
      <c r="G3080" t="s">
        <v>14283</v>
      </c>
      <c r="H3080" s="2" t="s">
        <v>351</v>
      </c>
      <c r="I3080" s="2" t="s">
        <v>92</v>
      </c>
      <c r="J3080" s="1" t="s">
        <v>14477</v>
      </c>
      <c r="K3080" s="1">
        <f t="shared" si="216"/>
        <v>1</v>
      </c>
      <c r="L3080" s="1">
        <f t="shared" si="216"/>
        <v>0</v>
      </c>
      <c r="M3080" s="1">
        <f t="shared" si="216"/>
        <v>0</v>
      </c>
      <c r="N3080" s="1">
        <f t="shared" si="216"/>
        <v>0</v>
      </c>
      <c r="O3080" s="1">
        <f t="shared" si="217"/>
        <v>1</v>
      </c>
      <c r="P3080" s="1" t="s">
        <v>18346</v>
      </c>
      <c r="Q3080" s="1">
        <v>130</v>
      </c>
      <c r="R3080" s="1">
        <v>198</v>
      </c>
      <c r="S3080" s="9">
        <f t="shared" si="219"/>
        <v>130</v>
      </c>
      <c r="T3080" s="3">
        <v>44630</v>
      </c>
      <c r="U3080" s="8" t="s">
        <v>1978</v>
      </c>
      <c r="V3080" s="3">
        <v>44630</v>
      </c>
      <c r="W3080" s="8" t="s">
        <v>14478</v>
      </c>
      <c r="X3080" s="8">
        <v>1.3</v>
      </c>
      <c r="Y3080" s="10">
        <f t="shared" si="218"/>
        <v>169</v>
      </c>
      <c r="Z3080" s="10">
        <f>IFERROR(INDEX(EFs!B:B,MATCH(P3080,EFs!A:A,0))*Dataset!Y3080/1000,0)</f>
        <v>0.15351840364899999</v>
      </c>
      <c r="AA3080">
        <v>32.699235000000002</v>
      </c>
      <c r="AB3080">
        <v>-117.209642</v>
      </c>
      <c r="AC3080">
        <v>0.5</v>
      </c>
      <c r="AD3080" t="s">
        <v>18422</v>
      </c>
      <c r="AI3080" t="s">
        <v>18458</v>
      </c>
      <c r="AJ3080" t="s">
        <v>18390</v>
      </c>
      <c r="AK3080" t="s">
        <v>18391</v>
      </c>
      <c r="AL3080">
        <v>92118</v>
      </c>
      <c r="AM3080" t="s">
        <v>18392</v>
      </c>
      <c r="AN3080" t="s">
        <v>18397</v>
      </c>
    </row>
    <row r="3081" spans="1:40" ht="43.2" x14ac:dyDescent="0.3">
      <c r="A3081" t="s">
        <v>14479</v>
      </c>
      <c r="B3081" s="2" t="s">
        <v>15</v>
      </c>
      <c r="C3081" s="3">
        <v>43487</v>
      </c>
      <c r="D3081" t="s">
        <v>193</v>
      </c>
      <c r="E3081" t="s">
        <v>14480</v>
      </c>
      <c r="F3081" t="s">
        <v>14481</v>
      </c>
      <c r="G3081" t="s">
        <v>14482</v>
      </c>
      <c r="H3081" s="2" t="s">
        <v>19</v>
      </c>
      <c r="I3081" s="2" t="s">
        <v>20</v>
      </c>
      <c r="J3081" s="1" t="s">
        <v>14483</v>
      </c>
      <c r="K3081" s="1">
        <f t="shared" si="216"/>
        <v>1</v>
      </c>
      <c r="L3081" s="1">
        <f t="shared" si="216"/>
        <v>0</v>
      </c>
      <c r="M3081" s="1">
        <f t="shared" si="216"/>
        <v>0</v>
      </c>
      <c r="N3081" s="1">
        <f t="shared" si="216"/>
        <v>0</v>
      </c>
      <c r="O3081" s="1">
        <f t="shared" si="217"/>
        <v>1</v>
      </c>
      <c r="P3081" s="1" t="s">
        <v>18346</v>
      </c>
      <c r="Q3081" s="1">
        <v>40</v>
      </c>
      <c r="R3081" s="1">
        <v>80</v>
      </c>
      <c r="S3081" s="9">
        <f t="shared" si="219"/>
        <v>40</v>
      </c>
      <c r="T3081" s="3">
        <v>44551</v>
      </c>
      <c r="U3081" s="8" t="s">
        <v>5128</v>
      </c>
      <c r="V3081" s="3">
        <v>44672</v>
      </c>
      <c r="W3081" s="8" t="s">
        <v>14484</v>
      </c>
      <c r="X3081" s="8">
        <v>10.1</v>
      </c>
      <c r="Y3081" s="10">
        <f t="shared" si="218"/>
        <v>404</v>
      </c>
      <c r="Z3081" s="10">
        <f>IFERROR(INDEX(EFs!B:B,MATCH(P3081,EFs!A:A,0))*Dataset!Y3081/1000,0)</f>
        <v>0.36699074008399996</v>
      </c>
      <c r="AA3081">
        <v>32.729312</v>
      </c>
      <c r="AB3081">
        <v>-117.211583</v>
      </c>
      <c r="AC3081">
        <v>0.95</v>
      </c>
      <c r="AD3081" t="s">
        <v>18394</v>
      </c>
      <c r="AE3081">
        <v>2211</v>
      </c>
      <c r="AF3081" t="s">
        <v>19554</v>
      </c>
      <c r="AI3081" t="s">
        <v>18389</v>
      </c>
      <c r="AJ3081" t="s">
        <v>18390</v>
      </c>
      <c r="AK3081" t="s">
        <v>18391</v>
      </c>
      <c r="AL3081">
        <v>92106</v>
      </c>
      <c r="AM3081" t="s">
        <v>18392</v>
      </c>
      <c r="AN3081" t="s">
        <v>18397</v>
      </c>
    </row>
    <row r="3082" spans="1:40" ht="43.2" x14ac:dyDescent="0.3">
      <c r="A3082" t="s">
        <v>14485</v>
      </c>
      <c r="B3082" s="2" t="s">
        <v>15</v>
      </c>
      <c r="C3082" s="3">
        <v>43487</v>
      </c>
      <c r="D3082" t="s">
        <v>193</v>
      </c>
      <c r="E3082" t="s">
        <v>14282</v>
      </c>
      <c r="G3082" t="s">
        <v>14283</v>
      </c>
      <c r="H3082" s="2" t="s">
        <v>351</v>
      </c>
      <c r="I3082" s="2" t="s">
        <v>92</v>
      </c>
      <c r="J3082" s="1" t="s">
        <v>14486</v>
      </c>
      <c r="K3082" s="1">
        <f t="shared" si="216"/>
        <v>1</v>
      </c>
      <c r="L3082" s="1">
        <f t="shared" si="216"/>
        <v>0</v>
      </c>
      <c r="M3082" s="1">
        <f t="shared" si="216"/>
        <v>0</v>
      </c>
      <c r="N3082" s="1">
        <f t="shared" si="216"/>
        <v>0</v>
      </c>
      <c r="O3082" s="1">
        <f t="shared" si="217"/>
        <v>1</v>
      </c>
      <c r="P3082" s="1" t="s">
        <v>18346</v>
      </c>
      <c r="Q3082" s="1">
        <v>230</v>
      </c>
      <c r="R3082" s="1">
        <v>364</v>
      </c>
      <c r="S3082" s="9">
        <f t="shared" si="219"/>
        <v>230</v>
      </c>
      <c r="T3082" s="3">
        <v>44630</v>
      </c>
      <c r="U3082" s="8" t="s">
        <v>13864</v>
      </c>
      <c r="V3082" s="3">
        <v>44630</v>
      </c>
      <c r="W3082" s="8" t="s">
        <v>2033</v>
      </c>
      <c r="X3082" s="8">
        <v>2.8</v>
      </c>
      <c r="Y3082" s="10">
        <f t="shared" si="218"/>
        <v>644</v>
      </c>
      <c r="Z3082" s="10">
        <f>IFERROR(INDEX(EFs!B:B,MATCH(P3082,EFs!A:A,0))*Dataset!Y3082/1000,0)</f>
        <v>0.58500504112400009</v>
      </c>
      <c r="AA3082">
        <v>32.699235000000002</v>
      </c>
      <c r="AB3082">
        <v>-117.209642</v>
      </c>
      <c r="AC3082">
        <v>0.5</v>
      </c>
      <c r="AD3082" t="s">
        <v>18422</v>
      </c>
      <c r="AI3082" t="s">
        <v>18458</v>
      </c>
      <c r="AJ3082" t="s">
        <v>18390</v>
      </c>
      <c r="AK3082" t="s">
        <v>18391</v>
      </c>
      <c r="AL3082">
        <v>92118</v>
      </c>
      <c r="AM3082" t="s">
        <v>18392</v>
      </c>
      <c r="AN3082" t="s">
        <v>18397</v>
      </c>
    </row>
    <row r="3083" spans="1:40" ht="43.2" x14ac:dyDescent="0.3">
      <c r="A3083" t="s">
        <v>14487</v>
      </c>
      <c r="B3083" s="2" t="s">
        <v>15</v>
      </c>
      <c r="C3083" s="3">
        <v>43489</v>
      </c>
      <c r="D3083" t="s">
        <v>193</v>
      </c>
      <c r="E3083" t="s">
        <v>14488</v>
      </c>
      <c r="F3083" t="s">
        <v>14489</v>
      </c>
      <c r="G3083" t="s">
        <v>14490</v>
      </c>
      <c r="H3083" s="2" t="s">
        <v>217</v>
      </c>
      <c r="I3083" s="2" t="s">
        <v>218</v>
      </c>
      <c r="J3083" s="1" t="s">
        <v>14491</v>
      </c>
      <c r="K3083" s="1">
        <f t="shared" si="216"/>
        <v>0</v>
      </c>
      <c r="L3083" s="1">
        <f t="shared" si="216"/>
        <v>0</v>
      </c>
      <c r="M3083" s="1">
        <f t="shared" si="216"/>
        <v>1</v>
      </c>
      <c r="N3083" s="1">
        <f t="shared" si="216"/>
        <v>0</v>
      </c>
      <c r="O3083" s="1">
        <f t="shared" si="217"/>
        <v>1</v>
      </c>
      <c r="P3083" s="1" t="s">
        <v>18348</v>
      </c>
      <c r="Q3083" s="1">
        <v>45</v>
      </c>
      <c r="R3083" s="1">
        <v>82</v>
      </c>
      <c r="S3083" s="9">
        <f t="shared" si="219"/>
        <v>45</v>
      </c>
      <c r="T3083" s="3">
        <v>44657</v>
      </c>
      <c r="U3083" s="8" t="s">
        <v>4997</v>
      </c>
      <c r="V3083" s="3">
        <v>44657</v>
      </c>
      <c r="W3083" s="8" t="s">
        <v>12995</v>
      </c>
      <c r="X3083" s="8">
        <v>1.2</v>
      </c>
      <c r="Y3083" s="10">
        <f t="shared" si="218"/>
        <v>54</v>
      </c>
      <c r="Z3083" s="10">
        <f>IFERROR(INDEX(EFs!B:B,MATCH(P3083,EFs!A:A,0))*Dataset!Y3083/1000,0)</f>
        <v>3.9217808825999997E-2</v>
      </c>
      <c r="AA3083">
        <v>32.552573000000002</v>
      </c>
      <c r="AB3083">
        <v>-116.961586</v>
      </c>
      <c r="AC3083">
        <v>1</v>
      </c>
      <c r="AD3083" t="s">
        <v>18387</v>
      </c>
      <c r="AE3083">
        <v>8411</v>
      </c>
      <c r="AF3083" t="s">
        <v>19555</v>
      </c>
      <c r="AI3083" t="s">
        <v>18389</v>
      </c>
      <c r="AJ3083" t="s">
        <v>18390</v>
      </c>
      <c r="AK3083" t="s">
        <v>18391</v>
      </c>
      <c r="AL3083">
        <v>92154</v>
      </c>
      <c r="AM3083" t="s">
        <v>18392</v>
      </c>
      <c r="AN3083" t="s">
        <v>18393</v>
      </c>
    </row>
    <row r="3084" spans="1:40" ht="57.6" x14ac:dyDescent="0.3">
      <c r="A3084" t="s">
        <v>14492</v>
      </c>
      <c r="B3084" s="2" t="s">
        <v>15</v>
      </c>
      <c r="C3084" s="3">
        <v>43494</v>
      </c>
      <c r="D3084" t="s">
        <v>193</v>
      </c>
      <c r="E3084" t="s">
        <v>14282</v>
      </c>
      <c r="G3084" t="s">
        <v>14283</v>
      </c>
      <c r="H3084" s="2" t="s">
        <v>351</v>
      </c>
      <c r="I3084" s="2" t="s">
        <v>92</v>
      </c>
      <c r="J3084" s="1" t="s">
        <v>14493</v>
      </c>
      <c r="K3084" s="1">
        <f t="shared" si="216"/>
        <v>1</v>
      </c>
      <c r="L3084" s="1">
        <f t="shared" si="216"/>
        <v>0</v>
      </c>
      <c r="M3084" s="1">
        <f t="shared" si="216"/>
        <v>0</v>
      </c>
      <c r="N3084" s="1">
        <f t="shared" si="216"/>
        <v>0</v>
      </c>
      <c r="O3084" s="1">
        <f t="shared" si="217"/>
        <v>1</v>
      </c>
      <c r="P3084" s="1" t="s">
        <v>18346</v>
      </c>
      <c r="Q3084" s="1">
        <v>50</v>
      </c>
      <c r="R3084" s="1">
        <v>80</v>
      </c>
      <c r="S3084" s="9">
        <f t="shared" si="219"/>
        <v>50</v>
      </c>
      <c r="T3084" s="3">
        <v>44630</v>
      </c>
      <c r="U3084" s="8" t="s">
        <v>9886</v>
      </c>
      <c r="V3084" s="3">
        <v>44630</v>
      </c>
      <c r="W3084" s="8" t="s">
        <v>14494</v>
      </c>
      <c r="X3084" s="8">
        <v>1.1000000000000001</v>
      </c>
      <c r="Y3084" s="10">
        <f t="shared" si="218"/>
        <v>55.000000000000007</v>
      </c>
      <c r="Z3084" s="10">
        <f>IFERROR(INDEX(EFs!B:B,MATCH(P3084,EFs!A:A,0))*Dataset!Y3084/1000,0)</f>
        <v>4.9961610655000009E-2</v>
      </c>
      <c r="AA3084">
        <v>32.699235000000002</v>
      </c>
      <c r="AB3084">
        <v>-117.209642</v>
      </c>
      <c r="AC3084">
        <v>0.5</v>
      </c>
      <c r="AD3084" t="s">
        <v>18422</v>
      </c>
      <c r="AI3084" t="s">
        <v>18458</v>
      </c>
      <c r="AJ3084" t="s">
        <v>18390</v>
      </c>
      <c r="AK3084" t="s">
        <v>18391</v>
      </c>
      <c r="AL3084">
        <v>92118</v>
      </c>
      <c r="AM3084" t="s">
        <v>18392</v>
      </c>
      <c r="AN3084" t="s">
        <v>18397</v>
      </c>
    </row>
    <row r="3085" spans="1:40" ht="43.2" x14ac:dyDescent="0.3">
      <c r="A3085" t="s">
        <v>14495</v>
      </c>
      <c r="B3085" s="2" t="s">
        <v>15</v>
      </c>
      <c r="C3085" s="3">
        <v>43500</v>
      </c>
      <c r="D3085" t="s">
        <v>193</v>
      </c>
      <c r="E3085" t="s">
        <v>14496</v>
      </c>
      <c r="F3085" t="s">
        <v>14497</v>
      </c>
      <c r="G3085" t="s">
        <v>14498</v>
      </c>
      <c r="H3085" s="2" t="s">
        <v>781</v>
      </c>
      <c r="I3085" s="2" t="s">
        <v>782</v>
      </c>
      <c r="J3085" s="1" t="s">
        <v>14499</v>
      </c>
      <c r="K3085" s="1">
        <f t="shared" si="216"/>
        <v>1</v>
      </c>
      <c r="L3085" s="1">
        <f t="shared" si="216"/>
        <v>0</v>
      </c>
      <c r="M3085" s="1">
        <f t="shared" si="216"/>
        <v>0</v>
      </c>
      <c r="N3085" s="1">
        <f t="shared" si="216"/>
        <v>0</v>
      </c>
      <c r="O3085" s="1">
        <f t="shared" si="217"/>
        <v>1</v>
      </c>
      <c r="P3085" s="1" t="s">
        <v>18346</v>
      </c>
      <c r="Q3085" s="1">
        <v>800</v>
      </c>
      <c r="R3085" s="1">
        <v>195</v>
      </c>
      <c r="S3085" s="9">
        <f t="shared" si="219"/>
        <v>800</v>
      </c>
      <c r="T3085" s="3">
        <v>44561</v>
      </c>
      <c r="U3085" s="8" t="s">
        <v>14500</v>
      </c>
      <c r="V3085" s="3">
        <v>44680</v>
      </c>
      <c r="W3085" s="8" t="s">
        <v>14501</v>
      </c>
      <c r="X3085" s="8">
        <v>27.27</v>
      </c>
      <c r="Y3085" s="10">
        <f t="shared" si="218"/>
        <v>21816</v>
      </c>
      <c r="Z3085" s="10">
        <f>IFERROR(INDEX(EFs!B:B,MATCH(P3085,EFs!A:A,0))*Dataset!Y3085/1000,0)</f>
        <v>19.817499964536001</v>
      </c>
      <c r="AA3085">
        <v>32.902507999999997</v>
      </c>
      <c r="AB3085">
        <v>-117.19696500000001</v>
      </c>
      <c r="AC3085">
        <v>1</v>
      </c>
      <c r="AD3085" t="s">
        <v>18387</v>
      </c>
      <c r="AE3085">
        <v>6325</v>
      </c>
      <c r="AF3085" t="s">
        <v>18622</v>
      </c>
      <c r="AI3085" t="s">
        <v>18389</v>
      </c>
      <c r="AJ3085" t="s">
        <v>18390</v>
      </c>
      <c r="AK3085" t="s">
        <v>18391</v>
      </c>
      <c r="AL3085">
        <v>92121</v>
      </c>
      <c r="AM3085" t="s">
        <v>18392</v>
      </c>
      <c r="AN3085" t="s">
        <v>18393</v>
      </c>
    </row>
    <row r="3086" spans="1:40" ht="43.2" x14ac:dyDescent="0.3">
      <c r="A3086" t="s">
        <v>14502</v>
      </c>
      <c r="B3086" s="2" t="s">
        <v>15</v>
      </c>
      <c r="C3086" s="3">
        <v>43509</v>
      </c>
      <c r="D3086" t="s">
        <v>193</v>
      </c>
      <c r="E3086" t="s">
        <v>14503</v>
      </c>
      <c r="F3086" t="s">
        <v>14504</v>
      </c>
      <c r="G3086" t="s">
        <v>14505</v>
      </c>
      <c r="H3086" s="2" t="s">
        <v>19</v>
      </c>
      <c r="I3086" s="2" t="s">
        <v>20</v>
      </c>
      <c r="J3086" s="1" t="s">
        <v>14506</v>
      </c>
      <c r="K3086" s="1">
        <f t="shared" si="216"/>
        <v>1</v>
      </c>
      <c r="L3086" s="1">
        <f t="shared" si="216"/>
        <v>0</v>
      </c>
      <c r="M3086" s="1">
        <f t="shared" si="216"/>
        <v>0</v>
      </c>
      <c r="N3086" s="1">
        <f t="shared" si="216"/>
        <v>0</v>
      </c>
      <c r="O3086" s="1">
        <f t="shared" si="217"/>
        <v>1</v>
      </c>
      <c r="P3086" s="1" t="s">
        <v>18346</v>
      </c>
      <c r="Q3086" s="1">
        <v>300</v>
      </c>
      <c r="R3086" s="1">
        <v>463</v>
      </c>
      <c r="S3086" s="9">
        <f t="shared" si="219"/>
        <v>300</v>
      </c>
      <c r="T3086" s="3">
        <v>44386</v>
      </c>
      <c r="U3086" s="8" t="s">
        <v>14507</v>
      </c>
      <c r="V3086" s="3">
        <v>44679</v>
      </c>
      <c r="W3086" s="8" t="s">
        <v>14508</v>
      </c>
      <c r="X3086" s="8">
        <v>12.3</v>
      </c>
      <c r="Y3086" s="10">
        <f t="shared" si="218"/>
        <v>3690</v>
      </c>
      <c r="Z3086" s="10">
        <f>IFERROR(INDEX(EFs!B:B,MATCH(P3086,EFs!A:A,0))*Dataset!Y3086/1000,0)</f>
        <v>3.3519698784900003</v>
      </c>
      <c r="AA3086">
        <v>32.724102999999999</v>
      </c>
      <c r="AB3086">
        <v>-117.170912</v>
      </c>
      <c r="AC3086">
        <v>0.5</v>
      </c>
      <c r="AD3086" t="s">
        <v>18422</v>
      </c>
      <c r="AI3086" t="s">
        <v>18389</v>
      </c>
      <c r="AJ3086" t="s">
        <v>18390</v>
      </c>
      <c r="AK3086" t="s">
        <v>18391</v>
      </c>
      <c r="AL3086">
        <v>92101</v>
      </c>
      <c r="AM3086" t="s">
        <v>18392</v>
      </c>
      <c r="AN3086" t="s">
        <v>18397</v>
      </c>
    </row>
    <row r="3087" spans="1:40" ht="57.6" x14ac:dyDescent="0.3">
      <c r="A3087" t="s">
        <v>14509</v>
      </c>
      <c r="B3087" s="2" t="s">
        <v>15</v>
      </c>
      <c r="C3087" s="3">
        <v>43509</v>
      </c>
      <c r="D3087" t="s">
        <v>193</v>
      </c>
      <c r="E3087" t="s">
        <v>14510</v>
      </c>
      <c r="F3087" t="s">
        <v>14511</v>
      </c>
      <c r="G3087" t="s">
        <v>14512</v>
      </c>
      <c r="H3087" s="2" t="s">
        <v>19</v>
      </c>
      <c r="I3087" s="2" t="s">
        <v>20</v>
      </c>
      <c r="J3087" s="1" t="s">
        <v>14513</v>
      </c>
      <c r="K3087" s="1">
        <f t="shared" si="216"/>
        <v>1</v>
      </c>
      <c r="L3087" s="1">
        <f t="shared" si="216"/>
        <v>0</v>
      </c>
      <c r="M3087" s="1">
        <f t="shared" si="216"/>
        <v>0</v>
      </c>
      <c r="N3087" s="1">
        <f t="shared" si="216"/>
        <v>0</v>
      </c>
      <c r="O3087" s="1">
        <f t="shared" si="217"/>
        <v>1</v>
      </c>
      <c r="P3087" s="1" t="s">
        <v>18346</v>
      </c>
      <c r="Q3087" s="1">
        <v>1000</v>
      </c>
      <c r="R3087" s="1">
        <v>1528</v>
      </c>
      <c r="S3087" s="9">
        <f t="shared" si="219"/>
        <v>1000</v>
      </c>
      <c r="T3087" s="3">
        <v>44460</v>
      </c>
      <c r="U3087" s="8" t="s">
        <v>14514</v>
      </c>
      <c r="V3087" s="3">
        <v>44678</v>
      </c>
      <c r="W3087" s="8" t="s">
        <v>3826</v>
      </c>
      <c r="X3087" s="8">
        <v>2.6</v>
      </c>
      <c r="Y3087" s="10">
        <f t="shared" si="218"/>
        <v>2600</v>
      </c>
      <c r="Z3087" s="10">
        <f>IFERROR(INDEX(EFs!B:B,MATCH(P3087,EFs!A:A,0))*Dataset!Y3087/1000,0)</f>
        <v>2.3618215945999999</v>
      </c>
      <c r="AA3087">
        <v>32.720128000000003</v>
      </c>
      <c r="AB3087">
        <v>-117.167621</v>
      </c>
      <c r="AC3087">
        <v>1</v>
      </c>
      <c r="AD3087" t="s">
        <v>18387</v>
      </c>
      <c r="AE3087">
        <v>520</v>
      </c>
      <c r="AF3087" t="s">
        <v>18584</v>
      </c>
      <c r="AG3087" t="s">
        <v>19369</v>
      </c>
      <c r="AH3087">
        <v>1</v>
      </c>
      <c r="AI3087" t="s">
        <v>18389</v>
      </c>
      <c r="AJ3087" t="s">
        <v>18390</v>
      </c>
      <c r="AK3087" t="s">
        <v>18391</v>
      </c>
      <c r="AL3087">
        <v>92101</v>
      </c>
      <c r="AM3087" t="s">
        <v>18392</v>
      </c>
      <c r="AN3087" t="s">
        <v>18393</v>
      </c>
    </row>
    <row r="3088" spans="1:40" ht="28.8" x14ac:dyDescent="0.3">
      <c r="A3088" t="s">
        <v>14515</v>
      </c>
      <c r="B3088" s="2" t="s">
        <v>15</v>
      </c>
      <c r="C3088" s="3">
        <v>43511</v>
      </c>
      <c r="D3088" t="s">
        <v>193</v>
      </c>
      <c r="E3088" t="s">
        <v>14516</v>
      </c>
      <c r="F3088" t="s">
        <v>14517</v>
      </c>
      <c r="G3088" t="s">
        <v>14518</v>
      </c>
      <c r="H3088" s="2" t="s">
        <v>313</v>
      </c>
      <c r="I3088" s="2" t="s">
        <v>53</v>
      </c>
      <c r="J3088" s="1" t="s">
        <v>14519</v>
      </c>
      <c r="K3088" s="1">
        <f t="shared" si="216"/>
        <v>1</v>
      </c>
      <c r="L3088" s="1">
        <f t="shared" si="216"/>
        <v>0</v>
      </c>
      <c r="M3088" s="1">
        <f t="shared" si="216"/>
        <v>0</v>
      </c>
      <c r="N3088" s="1">
        <f t="shared" si="216"/>
        <v>0</v>
      </c>
      <c r="O3088" s="1">
        <f t="shared" si="217"/>
        <v>1</v>
      </c>
      <c r="P3088" s="1" t="s">
        <v>18346</v>
      </c>
      <c r="Q3088" s="1">
        <v>200</v>
      </c>
      <c r="R3088" s="1">
        <v>315</v>
      </c>
      <c r="S3088" s="9">
        <f t="shared" si="219"/>
        <v>200</v>
      </c>
      <c r="T3088" s="8"/>
      <c r="U3088" s="8"/>
      <c r="V3088" s="8"/>
      <c r="W3088" s="8"/>
      <c r="X3088" s="8"/>
      <c r="Y3088" s="10">
        <f t="shared" si="218"/>
        <v>0</v>
      </c>
      <c r="Z3088" s="10">
        <f>IFERROR(INDEX(EFs!B:B,MATCH(P3088,EFs!A:A,0))*Dataset!Y3088/1000,0)</f>
        <v>0</v>
      </c>
      <c r="AA3088">
        <v>33.163125999999998</v>
      </c>
      <c r="AB3088">
        <v>-117.10762099999999</v>
      </c>
      <c r="AC3088">
        <v>1</v>
      </c>
      <c r="AD3088" t="s">
        <v>18394</v>
      </c>
      <c r="AE3088">
        <v>2280</v>
      </c>
      <c r="AF3088" t="s">
        <v>19269</v>
      </c>
      <c r="AI3088" t="s">
        <v>18421</v>
      </c>
      <c r="AJ3088" t="s">
        <v>18390</v>
      </c>
      <c r="AK3088" t="s">
        <v>18391</v>
      </c>
      <c r="AL3088">
        <v>92026</v>
      </c>
      <c r="AM3088" t="s">
        <v>18392</v>
      </c>
      <c r="AN3088" t="s">
        <v>18397</v>
      </c>
    </row>
    <row r="3089" spans="1:40" ht="43.2" x14ac:dyDescent="0.3">
      <c r="A3089" t="s">
        <v>14520</v>
      </c>
      <c r="B3089" s="2" t="s">
        <v>15</v>
      </c>
      <c r="C3089" s="3">
        <v>43517</v>
      </c>
      <c r="D3089" t="s">
        <v>193</v>
      </c>
      <c r="E3089" t="s">
        <v>14521</v>
      </c>
      <c r="F3089" t="s">
        <v>14315</v>
      </c>
      <c r="G3089" t="s">
        <v>14522</v>
      </c>
      <c r="H3089" s="2" t="s">
        <v>83</v>
      </c>
      <c r="I3089" s="2" t="s">
        <v>84</v>
      </c>
      <c r="J3089" s="1" t="s">
        <v>14523</v>
      </c>
      <c r="K3089" s="1">
        <f t="shared" si="216"/>
        <v>1</v>
      </c>
      <c r="L3089" s="1">
        <f t="shared" si="216"/>
        <v>0</v>
      </c>
      <c r="M3089" s="1">
        <f t="shared" si="216"/>
        <v>0</v>
      </c>
      <c r="N3089" s="1">
        <f t="shared" si="216"/>
        <v>0</v>
      </c>
      <c r="O3089" s="1">
        <f t="shared" si="217"/>
        <v>1</v>
      </c>
      <c r="P3089" s="1" t="s">
        <v>18346</v>
      </c>
      <c r="Q3089" s="1">
        <v>250</v>
      </c>
      <c r="R3089" s="1">
        <v>839</v>
      </c>
      <c r="S3089" s="9">
        <f t="shared" si="219"/>
        <v>250</v>
      </c>
      <c r="T3089" s="3">
        <v>44568</v>
      </c>
      <c r="U3089" s="8" t="s">
        <v>14524</v>
      </c>
      <c r="V3089" s="3">
        <v>44568</v>
      </c>
      <c r="W3089" s="8" t="s">
        <v>14525</v>
      </c>
      <c r="X3089" s="8">
        <v>1.1499999999999999</v>
      </c>
      <c r="Y3089" s="10">
        <f t="shared" si="218"/>
        <v>287.5</v>
      </c>
      <c r="Z3089" s="10">
        <f>IFERROR(INDEX(EFs!B:B,MATCH(P3089,EFs!A:A,0))*Dataset!Y3089/1000,0)</f>
        <v>0.26116296478750001</v>
      </c>
      <c r="AA3089">
        <v>32.640532999999998</v>
      </c>
      <c r="AB3089">
        <v>-116.99837100000001</v>
      </c>
      <c r="AC3089">
        <v>1</v>
      </c>
      <c r="AD3089" t="s">
        <v>18387</v>
      </c>
      <c r="AE3089">
        <v>900</v>
      </c>
      <c r="AF3089" t="s">
        <v>18469</v>
      </c>
      <c r="AI3089" t="s">
        <v>18406</v>
      </c>
      <c r="AJ3089" t="s">
        <v>18390</v>
      </c>
      <c r="AK3089" t="s">
        <v>18391</v>
      </c>
      <c r="AL3089">
        <v>91910</v>
      </c>
      <c r="AM3089" t="s">
        <v>18392</v>
      </c>
      <c r="AN3089" t="s">
        <v>18393</v>
      </c>
    </row>
    <row r="3090" spans="1:40" ht="57.6" x14ac:dyDescent="0.3">
      <c r="A3090" t="s">
        <v>14526</v>
      </c>
      <c r="B3090" s="2" t="s">
        <v>15</v>
      </c>
      <c r="C3090" s="3">
        <v>43517</v>
      </c>
      <c r="D3090" t="s">
        <v>193</v>
      </c>
      <c r="E3090" t="s">
        <v>14527</v>
      </c>
      <c r="F3090" t="s">
        <v>3660</v>
      </c>
      <c r="G3090" t="s">
        <v>14528</v>
      </c>
      <c r="H3090" s="2" t="s">
        <v>201</v>
      </c>
      <c r="I3090" s="2" t="s">
        <v>46</v>
      </c>
      <c r="J3090" s="1" t="s">
        <v>14529</v>
      </c>
      <c r="K3090" s="1">
        <f t="shared" si="216"/>
        <v>1</v>
      </c>
      <c r="L3090" s="1">
        <f t="shared" si="216"/>
        <v>0</v>
      </c>
      <c r="M3090" s="1">
        <f t="shared" si="216"/>
        <v>0</v>
      </c>
      <c r="N3090" s="1">
        <f t="shared" si="216"/>
        <v>0</v>
      </c>
      <c r="O3090" s="1">
        <f t="shared" si="217"/>
        <v>1</v>
      </c>
      <c r="P3090" s="1" t="s">
        <v>18346</v>
      </c>
      <c r="Q3090" s="1">
        <v>750</v>
      </c>
      <c r="R3090" s="1">
        <v>1207</v>
      </c>
      <c r="S3090" s="9">
        <f t="shared" si="219"/>
        <v>750</v>
      </c>
      <c r="T3090" s="3">
        <v>44757</v>
      </c>
      <c r="U3090" s="8" t="s">
        <v>1544</v>
      </c>
      <c r="V3090" s="3">
        <v>44757</v>
      </c>
      <c r="W3090" s="8" t="s">
        <v>9181</v>
      </c>
      <c r="X3090" s="8">
        <v>2</v>
      </c>
      <c r="Y3090" s="10">
        <f t="shared" si="218"/>
        <v>1500</v>
      </c>
      <c r="Z3090" s="10">
        <f>IFERROR(INDEX(EFs!B:B,MATCH(P3090,EFs!A:A,0))*Dataset!Y3090/1000,0)</f>
        <v>1.3625893814999999</v>
      </c>
      <c r="AA3090">
        <v>32.877240999999998</v>
      </c>
      <c r="AB3090">
        <v>-117.22095299999999</v>
      </c>
      <c r="AC3090">
        <v>1</v>
      </c>
      <c r="AD3090" t="s">
        <v>18387</v>
      </c>
      <c r="AE3090">
        <v>9310</v>
      </c>
      <c r="AF3090" t="s">
        <v>19128</v>
      </c>
      <c r="AI3090" t="s">
        <v>18428</v>
      </c>
      <c r="AJ3090" t="s">
        <v>18390</v>
      </c>
      <c r="AK3090" t="s">
        <v>18391</v>
      </c>
      <c r="AL3090">
        <v>92037</v>
      </c>
      <c r="AM3090" t="s">
        <v>18392</v>
      </c>
      <c r="AN3090" t="s">
        <v>2733</v>
      </c>
    </row>
    <row r="3091" spans="1:40" ht="43.2" x14ac:dyDescent="0.3">
      <c r="A3091" t="s">
        <v>14530</v>
      </c>
      <c r="B3091" s="2" t="s">
        <v>15</v>
      </c>
      <c r="C3091" s="3">
        <v>43524</v>
      </c>
      <c r="D3091" t="s">
        <v>193</v>
      </c>
      <c r="E3091" t="s">
        <v>14531</v>
      </c>
      <c r="F3091" t="s">
        <v>14532</v>
      </c>
      <c r="G3091" t="s">
        <v>14533</v>
      </c>
      <c r="H3091" s="2" t="s">
        <v>19</v>
      </c>
      <c r="I3091" s="2" t="s">
        <v>20</v>
      </c>
      <c r="J3091" s="1" t="s">
        <v>14534</v>
      </c>
      <c r="K3091" s="1">
        <f t="shared" si="216"/>
        <v>1</v>
      </c>
      <c r="L3091" s="1">
        <f t="shared" si="216"/>
        <v>0</v>
      </c>
      <c r="M3091" s="1">
        <f t="shared" si="216"/>
        <v>0</v>
      </c>
      <c r="N3091" s="1">
        <f t="shared" si="216"/>
        <v>0</v>
      </c>
      <c r="O3091" s="1">
        <f t="shared" si="217"/>
        <v>1</v>
      </c>
      <c r="P3091" s="1" t="s">
        <v>18346</v>
      </c>
      <c r="Q3091" s="1">
        <v>800</v>
      </c>
      <c r="R3091" s="1">
        <v>1220</v>
      </c>
      <c r="S3091" s="9">
        <f t="shared" si="219"/>
        <v>800</v>
      </c>
      <c r="T3091" s="3">
        <v>44455</v>
      </c>
      <c r="U3091" s="8" t="s">
        <v>14535</v>
      </c>
      <c r="V3091" s="3">
        <v>44767</v>
      </c>
      <c r="W3091" s="8" t="s">
        <v>11257</v>
      </c>
      <c r="X3091" s="8">
        <v>18.8</v>
      </c>
      <c r="Y3091" s="10">
        <f t="shared" si="218"/>
        <v>15040</v>
      </c>
      <c r="Z3091" s="10">
        <f>IFERROR(INDEX(EFs!B:B,MATCH(P3091,EFs!A:A,0))*Dataset!Y3091/1000,0)</f>
        <v>13.662229531840001</v>
      </c>
      <c r="AA3091">
        <v>32.719326000000002</v>
      </c>
      <c r="AB3091">
        <v>-117.169567</v>
      </c>
      <c r="AC3091">
        <v>1</v>
      </c>
      <c r="AD3091" t="s">
        <v>18387</v>
      </c>
      <c r="AE3091">
        <v>1388</v>
      </c>
      <c r="AF3091" t="s">
        <v>18821</v>
      </c>
      <c r="AI3091" t="s">
        <v>18389</v>
      </c>
      <c r="AJ3091" t="s">
        <v>18390</v>
      </c>
      <c r="AK3091" t="s">
        <v>18391</v>
      </c>
      <c r="AL3091">
        <v>92101</v>
      </c>
      <c r="AM3091" t="s">
        <v>18392</v>
      </c>
      <c r="AN3091" t="s">
        <v>2733</v>
      </c>
    </row>
    <row r="3092" spans="1:40" ht="43.2" x14ac:dyDescent="0.3">
      <c r="A3092" t="s">
        <v>14536</v>
      </c>
      <c r="B3092" s="2" t="s">
        <v>15</v>
      </c>
      <c r="C3092" s="3">
        <v>43530</v>
      </c>
      <c r="D3092" t="s">
        <v>193</v>
      </c>
      <c r="E3092" t="s">
        <v>14537</v>
      </c>
      <c r="F3092" t="s">
        <v>14239</v>
      </c>
      <c r="G3092" t="s">
        <v>14240</v>
      </c>
      <c r="H3092" s="2" t="s">
        <v>1436</v>
      </c>
      <c r="I3092" s="2" t="s">
        <v>98</v>
      </c>
      <c r="J3092" s="1" t="s">
        <v>14538</v>
      </c>
      <c r="K3092" s="1">
        <f t="shared" si="216"/>
        <v>1</v>
      </c>
      <c r="L3092" s="1">
        <f t="shared" si="216"/>
        <v>0</v>
      </c>
      <c r="M3092" s="1">
        <f t="shared" si="216"/>
        <v>0</v>
      </c>
      <c r="N3092" s="1">
        <f t="shared" si="216"/>
        <v>0</v>
      </c>
      <c r="O3092" s="1">
        <f t="shared" si="217"/>
        <v>1</v>
      </c>
      <c r="P3092" s="1" t="s">
        <v>18346</v>
      </c>
      <c r="Q3092" s="1">
        <v>154</v>
      </c>
      <c r="R3092" s="1">
        <v>237</v>
      </c>
      <c r="S3092" s="9">
        <f t="shared" si="219"/>
        <v>154</v>
      </c>
      <c r="T3092" s="3">
        <v>44491</v>
      </c>
      <c r="U3092" s="8" t="s">
        <v>11926</v>
      </c>
      <c r="V3092" s="3">
        <v>44491</v>
      </c>
      <c r="W3092" s="8" t="s">
        <v>9208</v>
      </c>
      <c r="X3092" s="8">
        <v>10.9</v>
      </c>
      <c r="Y3092" s="10">
        <f t="shared" si="218"/>
        <v>1678.6000000000001</v>
      </c>
      <c r="Z3092" s="10">
        <f>IFERROR(INDEX(EFs!B:B,MATCH(P3092,EFs!A:A,0))*Dataset!Y3092/1000,0)</f>
        <v>1.5248283571906003</v>
      </c>
      <c r="AA3092">
        <v>33.130085999999999</v>
      </c>
      <c r="AB3092">
        <v>-117.309105</v>
      </c>
      <c r="AC3092">
        <v>0.89</v>
      </c>
      <c r="AD3092" t="s">
        <v>18429</v>
      </c>
      <c r="AE3092">
        <v>5480</v>
      </c>
      <c r="AF3092" t="s">
        <v>19305</v>
      </c>
      <c r="AI3092" t="s">
        <v>18509</v>
      </c>
      <c r="AJ3092" t="s">
        <v>18390</v>
      </c>
      <c r="AK3092" t="s">
        <v>18391</v>
      </c>
      <c r="AL3092">
        <v>92008</v>
      </c>
      <c r="AM3092" t="s">
        <v>18392</v>
      </c>
      <c r="AN3092" t="s">
        <v>18393</v>
      </c>
    </row>
    <row r="3093" spans="1:40" ht="57.6" x14ac:dyDescent="0.3">
      <c r="A3093" t="s">
        <v>14539</v>
      </c>
      <c r="B3093" s="2" t="s">
        <v>15</v>
      </c>
      <c r="C3093" s="3">
        <v>43549</v>
      </c>
      <c r="D3093" t="s">
        <v>193</v>
      </c>
      <c r="E3093" t="s">
        <v>14540</v>
      </c>
      <c r="F3093" t="s">
        <v>14541</v>
      </c>
      <c r="G3093" t="s">
        <v>14542</v>
      </c>
      <c r="H3093" s="2" t="s">
        <v>397</v>
      </c>
      <c r="I3093" s="2" t="s">
        <v>75</v>
      </c>
      <c r="J3093" s="1" t="s">
        <v>14543</v>
      </c>
      <c r="K3093" s="1">
        <f t="shared" si="216"/>
        <v>1</v>
      </c>
      <c r="L3093" s="1">
        <f t="shared" si="216"/>
        <v>0</v>
      </c>
      <c r="M3093" s="1">
        <f t="shared" si="216"/>
        <v>0</v>
      </c>
      <c r="N3093" s="1">
        <f t="shared" si="216"/>
        <v>0</v>
      </c>
      <c r="O3093" s="1">
        <f t="shared" si="217"/>
        <v>1</v>
      </c>
      <c r="P3093" s="1" t="s">
        <v>18346</v>
      </c>
      <c r="Q3093" s="1">
        <v>80</v>
      </c>
      <c r="R3093" s="1">
        <v>131</v>
      </c>
      <c r="S3093" s="9">
        <f t="shared" si="219"/>
        <v>80</v>
      </c>
      <c r="T3093" s="8"/>
      <c r="U3093" s="8"/>
      <c r="V3093" s="8"/>
      <c r="W3093" s="8"/>
      <c r="X3093" s="8"/>
      <c r="Y3093" s="10">
        <f t="shared" si="218"/>
        <v>0</v>
      </c>
      <c r="Z3093" s="10">
        <f>IFERROR(INDEX(EFs!B:B,MATCH(P3093,EFs!A:A,0))*Dataset!Y3093/1000,0)</f>
        <v>0</v>
      </c>
      <c r="AA3093">
        <v>33.149892000000001</v>
      </c>
      <c r="AB3093">
        <v>-117.199337</v>
      </c>
      <c r="AC3093">
        <v>1</v>
      </c>
      <c r="AD3093" t="s">
        <v>18387</v>
      </c>
      <c r="AE3093">
        <v>1706</v>
      </c>
      <c r="AF3093" t="s">
        <v>19556</v>
      </c>
      <c r="AI3093" t="s">
        <v>18466</v>
      </c>
      <c r="AJ3093" t="s">
        <v>18390</v>
      </c>
      <c r="AK3093" t="s">
        <v>18391</v>
      </c>
      <c r="AL3093">
        <v>92078</v>
      </c>
      <c r="AM3093" t="s">
        <v>18392</v>
      </c>
      <c r="AN3093" t="s">
        <v>18393</v>
      </c>
    </row>
    <row r="3094" spans="1:40" ht="43.2" x14ac:dyDescent="0.3">
      <c r="A3094" t="s">
        <v>14544</v>
      </c>
      <c r="B3094" s="2" t="s">
        <v>15</v>
      </c>
      <c r="C3094" s="3">
        <v>43557</v>
      </c>
      <c r="D3094" t="s">
        <v>193</v>
      </c>
      <c r="E3094" t="s">
        <v>14545</v>
      </c>
      <c r="G3094" t="s">
        <v>14546</v>
      </c>
      <c r="H3094" s="2" t="s">
        <v>776</v>
      </c>
      <c r="I3094" s="2" t="s">
        <v>155</v>
      </c>
      <c r="J3094" s="1" t="s">
        <v>14547</v>
      </c>
      <c r="K3094" s="1">
        <f t="shared" si="216"/>
        <v>1</v>
      </c>
      <c r="L3094" s="1">
        <f t="shared" si="216"/>
        <v>0</v>
      </c>
      <c r="M3094" s="1">
        <f t="shared" si="216"/>
        <v>0</v>
      </c>
      <c r="N3094" s="1">
        <f t="shared" si="216"/>
        <v>0</v>
      </c>
      <c r="O3094" s="1">
        <f t="shared" si="217"/>
        <v>1</v>
      </c>
      <c r="P3094" s="1" t="s">
        <v>18346</v>
      </c>
      <c r="Q3094" s="1">
        <v>250</v>
      </c>
      <c r="R3094" s="1">
        <v>464</v>
      </c>
      <c r="S3094" s="9">
        <f t="shared" si="219"/>
        <v>250</v>
      </c>
      <c r="T3094" s="3">
        <v>44357</v>
      </c>
      <c r="U3094" s="8" t="s">
        <v>14548</v>
      </c>
      <c r="V3094" s="3">
        <v>44357</v>
      </c>
      <c r="W3094" s="8" t="s">
        <v>14549</v>
      </c>
      <c r="X3094" s="8">
        <v>4.2</v>
      </c>
      <c r="Y3094" s="10">
        <f t="shared" si="218"/>
        <v>1050</v>
      </c>
      <c r="Z3094" s="10">
        <f>IFERROR(INDEX(EFs!B:B,MATCH(P3094,EFs!A:A,0))*Dataset!Y3094/1000,0)</f>
        <v>0.95381256704999995</v>
      </c>
      <c r="AA3094">
        <v>33.131452000000003</v>
      </c>
      <c r="AB3094">
        <v>-117.08136</v>
      </c>
      <c r="AC3094">
        <v>1</v>
      </c>
      <c r="AD3094" t="s">
        <v>18394</v>
      </c>
      <c r="AE3094">
        <v>421</v>
      </c>
      <c r="AF3094" t="s">
        <v>19557</v>
      </c>
      <c r="AI3094" t="s">
        <v>18421</v>
      </c>
      <c r="AJ3094" t="s">
        <v>18390</v>
      </c>
      <c r="AK3094" t="s">
        <v>18391</v>
      </c>
      <c r="AL3094">
        <v>92025</v>
      </c>
      <c r="AM3094" t="s">
        <v>18392</v>
      </c>
      <c r="AN3094" t="s">
        <v>18397</v>
      </c>
    </row>
    <row r="3095" spans="1:40" ht="43.2" x14ac:dyDescent="0.3">
      <c r="A3095" t="s">
        <v>14550</v>
      </c>
      <c r="B3095" s="2" t="s">
        <v>15</v>
      </c>
      <c r="C3095" s="3">
        <v>43557</v>
      </c>
      <c r="D3095" t="s">
        <v>193</v>
      </c>
      <c r="E3095" t="s">
        <v>8784</v>
      </c>
      <c r="F3095" t="s">
        <v>7633</v>
      </c>
      <c r="G3095" t="s">
        <v>14551</v>
      </c>
      <c r="H3095" s="2" t="s">
        <v>242</v>
      </c>
      <c r="I3095" s="2" t="s">
        <v>164</v>
      </c>
      <c r="J3095" s="1" t="s">
        <v>14552</v>
      </c>
      <c r="K3095" s="1">
        <f t="shared" si="216"/>
        <v>0</v>
      </c>
      <c r="L3095" s="1">
        <f t="shared" si="216"/>
        <v>0</v>
      </c>
      <c r="M3095" s="1">
        <f t="shared" si="216"/>
        <v>0</v>
      </c>
      <c r="N3095" s="1">
        <f t="shared" si="216"/>
        <v>1</v>
      </c>
      <c r="O3095" s="1">
        <f t="shared" si="217"/>
        <v>1</v>
      </c>
      <c r="P3095" s="1" t="s">
        <v>18347</v>
      </c>
      <c r="Q3095" s="1">
        <v>50</v>
      </c>
      <c r="R3095" s="1">
        <v>81.7</v>
      </c>
      <c r="S3095" s="9">
        <f t="shared" si="219"/>
        <v>50</v>
      </c>
      <c r="T3095" s="3">
        <v>44363</v>
      </c>
      <c r="U3095" s="8" t="s">
        <v>14553</v>
      </c>
      <c r="V3095" s="3">
        <v>44363</v>
      </c>
      <c r="W3095" s="8" t="s">
        <v>4696</v>
      </c>
      <c r="X3095" s="8">
        <v>4.2</v>
      </c>
      <c r="Y3095" s="10">
        <f t="shared" si="218"/>
        <v>210</v>
      </c>
      <c r="Z3095" s="10">
        <f>IFERROR(INDEX(EFs!B:B,MATCH(P3095,EFs!A:A,0))*Dataset!Y3095/1000,0)</f>
        <v>0.17301900000000001</v>
      </c>
      <c r="AA3095">
        <v>33.459150999999999</v>
      </c>
      <c r="AB3095">
        <v>-117.33857</v>
      </c>
      <c r="AC3095">
        <v>0.82</v>
      </c>
      <c r="AD3095" t="s">
        <v>18429</v>
      </c>
      <c r="AE3095">
        <v>2115</v>
      </c>
      <c r="AF3095" t="s">
        <v>19558</v>
      </c>
      <c r="AI3095" t="s">
        <v>18435</v>
      </c>
      <c r="AJ3095" t="s">
        <v>18390</v>
      </c>
      <c r="AK3095" t="s">
        <v>18391</v>
      </c>
      <c r="AL3095">
        <v>92028</v>
      </c>
      <c r="AM3095" t="s">
        <v>18392</v>
      </c>
      <c r="AN3095" t="s">
        <v>18393</v>
      </c>
    </row>
    <row r="3096" spans="1:40" ht="43.2" x14ac:dyDescent="0.3">
      <c r="A3096" t="s">
        <v>14554</v>
      </c>
      <c r="B3096" s="2" t="s">
        <v>15</v>
      </c>
      <c r="C3096" s="3">
        <v>43559</v>
      </c>
      <c r="D3096" t="s">
        <v>193</v>
      </c>
      <c r="E3096" t="s">
        <v>8784</v>
      </c>
      <c r="F3096" t="s">
        <v>6891</v>
      </c>
      <c r="G3096" t="s">
        <v>14555</v>
      </c>
      <c r="H3096" s="2" t="s">
        <v>154</v>
      </c>
      <c r="I3096" s="2" t="s">
        <v>155</v>
      </c>
      <c r="J3096" s="1" t="s">
        <v>14556</v>
      </c>
      <c r="K3096" s="1">
        <f t="shared" si="216"/>
        <v>1</v>
      </c>
      <c r="L3096" s="1">
        <f t="shared" si="216"/>
        <v>0</v>
      </c>
      <c r="M3096" s="1">
        <f t="shared" si="216"/>
        <v>0</v>
      </c>
      <c r="N3096" s="1">
        <f t="shared" si="216"/>
        <v>0</v>
      </c>
      <c r="O3096" s="1">
        <f t="shared" si="217"/>
        <v>1</v>
      </c>
      <c r="P3096" s="1" t="s">
        <v>18346</v>
      </c>
      <c r="Q3096" s="1">
        <v>80</v>
      </c>
      <c r="R3096" s="1">
        <v>131</v>
      </c>
      <c r="S3096" s="9">
        <f t="shared" si="219"/>
        <v>80</v>
      </c>
      <c r="T3096" s="3">
        <v>44561</v>
      </c>
      <c r="U3096" s="8" t="s">
        <v>14557</v>
      </c>
      <c r="V3096" s="3">
        <v>44680</v>
      </c>
      <c r="W3096" s="8" t="s">
        <v>9285</v>
      </c>
      <c r="X3096" s="8">
        <v>33.5</v>
      </c>
      <c r="Y3096" s="10">
        <f t="shared" si="218"/>
        <v>2680</v>
      </c>
      <c r="Z3096" s="10">
        <f>IFERROR(INDEX(EFs!B:B,MATCH(P3096,EFs!A:A,0))*Dataset!Y3096/1000,0)</f>
        <v>2.4344930282799999</v>
      </c>
      <c r="AA3096">
        <v>33.086347000000004</v>
      </c>
      <c r="AB3096">
        <v>-117.151141</v>
      </c>
      <c r="AC3096">
        <v>1</v>
      </c>
      <c r="AD3096" t="s">
        <v>18394</v>
      </c>
      <c r="AE3096">
        <v>8864</v>
      </c>
      <c r="AF3096" t="s">
        <v>18851</v>
      </c>
      <c r="AI3096" t="s">
        <v>18421</v>
      </c>
      <c r="AJ3096" t="s">
        <v>18390</v>
      </c>
      <c r="AK3096" t="s">
        <v>18391</v>
      </c>
      <c r="AL3096">
        <v>92029</v>
      </c>
      <c r="AM3096" t="s">
        <v>18392</v>
      </c>
      <c r="AN3096" t="s">
        <v>18397</v>
      </c>
    </row>
    <row r="3097" spans="1:40" ht="28.8" x14ac:dyDescent="0.3">
      <c r="A3097" t="s">
        <v>14558</v>
      </c>
      <c r="B3097" s="2" t="s">
        <v>15</v>
      </c>
      <c r="C3097" s="3">
        <v>43560</v>
      </c>
      <c r="D3097" t="s">
        <v>193</v>
      </c>
      <c r="E3097" t="s">
        <v>14559</v>
      </c>
      <c r="F3097" t="s">
        <v>14560</v>
      </c>
      <c r="G3097" t="s">
        <v>14561</v>
      </c>
      <c r="H3097" s="2" t="s">
        <v>19</v>
      </c>
      <c r="I3097" s="2" t="s">
        <v>20</v>
      </c>
      <c r="J3097" s="1" t="s">
        <v>14562</v>
      </c>
      <c r="K3097" s="1">
        <f t="shared" si="216"/>
        <v>1</v>
      </c>
      <c r="L3097" s="1">
        <f t="shared" si="216"/>
        <v>0</v>
      </c>
      <c r="M3097" s="1">
        <f t="shared" si="216"/>
        <v>0</v>
      </c>
      <c r="N3097" s="1">
        <f t="shared" si="216"/>
        <v>0</v>
      </c>
      <c r="O3097" s="1">
        <f t="shared" si="217"/>
        <v>1</v>
      </c>
      <c r="P3097" s="1" t="s">
        <v>18346</v>
      </c>
      <c r="Q3097" s="1">
        <v>1000</v>
      </c>
      <c r="R3097" s="1">
        <v>1494</v>
      </c>
      <c r="S3097" s="9">
        <f t="shared" si="219"/>
        <v>1000</v>
      </c>
      <c r="T3097" s="8"/>
      <c r="U3097" s="8"/>
      <c r="V3097" s="8"/>
      <c r="W3097" s="8"/>
      <c r="X3097" s="8"/>
      <c r="Y3097" s="10">
        <f t="shared" si="218"/>
        <v>0</v>
      </c>
      <c r="Z3097" s="10">
        <f>IFERROR(INDEX(EFs!B:B,MATCH(P3097,EFs!A:A,0))*Dataset!Y3097/1000,0)</f>
        <v>0</v>
      </c>
      <c r="AA3097">
        <v>32.713872000000002</v>
      </c>
      <c r="AB3097">
        <v>-117.166174</v>
      </c>
      <c r="AC3097">
        <v>1</v>
      </c>
      <c r="AD3097" t="s">
        <v>18387</v>
      </c>
      <c r="AE3097">
        <v>808</v>
      </c>
      <c r="AF3097" t="s">
        <v>19150</v>
      </c>
      <c r="AI3097" t="s">
        <v>18389</v>
      </c>
      <c r="AJ3097" t="s">
        <v>18390</v>
      </c>
      <c r="AK3097" t="s">
        <v>18391</v>
      </c>
      <c r="AL3097">
        <v>92101</v>
      </c>
      <c r="AM3097" t="s">
        <v>18392</v>
      </c>
      <c r="AN3097" t="s">
        <v>18393</v>
      </c>
    </row>
    <row r="3098" spans="1:40" ht="28.8" x14ac:dyDescent="0.3">
      <c r="A3098" t="s">
        <v>14563</v>
      </c>
      <c r="B3098" s="2" t="s">
        <v>15</v>
      </c>
      <c r="C3098" s="3">
        <v>43560</v>
      </c>
      <c r="D3098" t="s">
        <v>193</v>
      </c>
      <c r="E3098" t="s">
        <v>264</v>
      </c>
      <c r="F3098" t="s">
        <v>14564</v>
      </c>
      <c r="G3098" t="s">
        <v>14565</v>
      </c>
      <c r="H3098" s="2" t="s">
        <v>242</v>
      </c>
      <c r="I3098" s="2" t="s">
        <v>164</v>
      </c>
      <c r="J3098" s="1" t="s">
        <v>14566</v>
      </c>
      <c r="K3098" s="1">
        <f t="shared" si="216"/>
        <v>1</v>
      </c>
      <c r="L3098" s="1">
        <f t="shared" si="216"/>
        <v>0</v>
      </c>
      <c r="M3098" s="1">
        <f t="shared" si="216"/>
        <v>0</v>
      </c>
      <c r="N3098" s="1">
        <f t="shared" si="216"/>
        <v>0</v>
      </c>
      <c r="O3098" s="1">
        <f t="shared" si="217"/>
        <v>1</v>
      </c>
      <c r="P3098" s="1" t="s">
        <v>18346</v>
      </c>
      <c r="Q3098" s="1">
        <v>200</v>
      </c>
      <c r="R3098" s="1">
        <v>324</v>
      </c>
      <c r="S3098" s="9">
        <f t="shared" si="219"/>
        <v>200</v>
      </c>
      <c r="T3098" s="8"/>
      <c r="U3098" s="8"/>
      <c r="V3098" s="8"/>
      <c r="W3098" s="8"/>
      <c r="X3098" s="8"/>
      <c r="Y3098" s="10">
        <f t="shared" si="218"/>
        <v>0</v>
      </c>
      <c r="Z3098" s="10">
        <f>IFERROR(INDEX(EFs!B:B,MATCH(P3098,EFs!A:A,0))*Dataset!Y3098/1000,0)</f>
        <v>0</v>
      </c>
      <c r="AA3098">
        <v>33.390476999999997</v>
      </c>
      <c r="AB3098">
        <v>-117.20942700000001</v>
      </c>
      <c r="AC3098">
        <v>0.5</v>
      </c>
      <c r="AD3098" t="s">
        <v>18422</v>
      </c>
      <c r="AI3098" t="s">
        <v>18435</v>
      </c>
      <c r="AJ3098" t="s">
        <v>18390</v>
      </c>
      <c r="AK3098" t="s">
        <v>18391</v>
      </c>
      <c r="AL3098">
        <v>92028</v>
      </c>
      <c r="AM3098" t="s">
        <v>18392</v>
      </c>
      <c r="AN3098" t="s">
        <v>18397</v>
      </c>
    </row>
    <row r="3099" spans="1:40" ht="43.2" x14ac:dyDescent="0.3">
      <c r="A3099" t="s">
        <v>14567</v>
      </c>
      <c r="B3099" s="2" t="s">
        <v>15</v>
      </c>
      <c r="C3099" s="3">
        <v>43565</v>
      </c>
      <c r="D3099" t="s">
        <v>193</v>
      </c>
      <c r="E3099" t="s">
        <v>14568</v>
      </c>
      <c r="G3099" t="s">
        <v>14569</v>
      </c>
      <c r="H3099" s="2" t="s">
        <v>444</v>
      </c>
      <c r="I3099" s="2" t="s">
        <v>155</v>
      </c>
      <c r="J3099" s="1" t="s">
        <v>14570</v>
      </c>
      <c r="K3099" s="1">
        <f t="shared" si="216"/>
        <v>1</v>
      </c>
      <c r="L3099" s="1">
        <f t="shared" si="216"/>
        <v>0</v>
      </c>
      <c r="M3099" s="1">
        <f t="shared" si="216"/>
        <v>0</v>
      </c>
      <c r="N3099" s="1">
        <f t="shared" si="216"/>
        <v>0</v>
      </c>
      <c r="O3099" s="1">
        <f t="shared" si="217"/>
        <v>1</v>
      </c>
      <c r="P3099" s="1" t="s">
        <v>18346</v>
      </c>
      <c r="Q3099" s="1">
        <v>50</v>
      </c>
      <c r="R3099" s="1">
        <v>80</v>
      </c>
      <c r="S3099" s="9">
        <f t="shared" si="219"/>
        <v>50</v>
      </c>
      <c r="T3099" s="3">
        <v>44561</v>
      </c>
      <c r="U3099" s="8" t="s">
        <v>14571</v>
      </c>
      <c r="V3099" s="3">
        <v>44687</v>
      </c>
      <c r="W3099" s="8" t="s">
        <v>3458</v>
      </c>
      <c r="X3099" s="8">
        <v>44.9</v>
      </c>
      <c r="Y3099" s="10">
        <f t="shared" si="218"/>
        <v>2245</v>
      </c>
      <c r="Z3099" s="10">
        <f>IFERROR(INDEX(EFs!B:B,MATCH(P3099,EFs!A:A,0))*Dataset!Y3099/1000,0)</f>
        <v>2.039342107645</v>
      </c>
      <c r="AA3099">
        <v>33.077263000000002</v>
      </c>
      <c r="AB3099">
        <v>-116.437815</v>
      </c>
      <c r="AC3099">
        <v>1</v>
      </c>
      <c r="AD3099" t="s">
        <v>18394</v>
      </c>
      <c r="AE3099">
        <v>7260</v>
      </c>
      <c r="AF3099" t="s">
        <v>19559</v>
      </c>
      <c r="AI3099" t="s">
        <v>18474</v>
      </c>
      <c r="AJ3099" t="s">
        <v>18390</v>
      </c>
      <c r="AK3099" t="s">
        <v>18391</v>
      </c>
      <c r="AL3099">
        <v>92036</v>
      </c>
      <c r="AM3099" t="s">
        <v>18392</v>
      </c>
      <c r="AN3099" t="s">
        <v>18397</v>
      </c>
    </row>
    <row r="3100" spans="1:40" ht="57.6" x14ac:dyDescent="0.3">
      <c r="A3100" t="s">
        <v>14572</v>
      </c>
      <c r="B3100" s="2" t="s">
        <v>15</v>
      </c>
      <c r="C3100" s="3">
        <v>43567</v>
      </c>
      <c r="D3100" t="s">
        <v>193</v>
      </c>
      <c r="E3100" t="s">
        <v>14186</v>
      </c>
      <c r="F3100" t="s">
        <v>14187</v>
      </c>
      <c r="G3100" t="s">
        <v>14573</v>
      </c>
      <c r="H3100" s="2" t="s">
        <v>217</v>
      </c>
      <c r="I3100" s="2" t="s">
        <v>218</v>
      </c>
      <c r="J3100" s="1" t="s">
        <v>14574</v>
      </c>
      <c r="K3100" s="1">
        <f t="shared" si="216"/>
        <v>1</v>
      </c>
      <c r="L3100" s="1">
        <f t="shared" si="216"/>
        <v>0</v>
      </c>
      <c r="M3100" s="1">
        <f t="shared" si="216"/>
        <v>0</v>
      </c>
      <c r="N3100" s="1">
        <f t="shared" si="216"/>
        <v>0</v>
      </c>
      <c r="O3100" s="1">
        <f t="shared" si="217"/>
        <v>1</v>
      </c>
      <c r="P3100" s="1" t="s">
        <v>18346</v>
      </c>
      <c r="Q3100" s="1">
        <v>500</v>
      </c>
      <c r="R3100" s="1">
        <v>744</v>
      </c>
      <c r="S3100" s="9">
        <f t="shared" si="219"/>
        <v>500</v>
      </c>
      <c r="T3100" s="3">
        <v>44320</v>
      </c>
      <c r="U3100" s="8" t="s">
        <v>14575</v>
      </c>
      <c r="V3100" s="3">
        <v>44736</v>
      </c>
      <c r="W3100" s="8" t="s">
        <v>14301</v>
      </c>
      <c r="X3100" s="8">
        <v>9.8000000000000007</v>
      </c>
      <c r="Y3100" s="10">
        <f t="shared" si="218"/>
        <v>4900</v>
      </c>
      <c r="Z3100" s="10">
        <f>IFERROR(INDEX(EFs!B:B,MATCH(P3100,EFs!A:A,0))*Dataset!Y3100/1000,0)</f>
        <v>4.4511253128999995</v>
      </c>
      <c r="AA3100">
        <v>32.700246</v>
      </c>
      <c r="AB3100">
        <v>-117.08813600000001</v>
      </c>
      <c r="AC3100">
        <v>0.95</v>
      </c>
      <c r="AD3100" t="s">
        <v>18387</v>
      </c>
      <c r="AE3100">
        <v>4951</v>
      </c>
      <c r="AF3100" t="s">
        <v>19560</v>
      </c>
      <c r="AI3100" t="s">
        <v>18389</v>
      </c>
      <c r="AJ3100" t="s">
        <v>18390</v>
      </c>
      <c r="AK3100" t="s">
        <v>18391</v>
      </c>
      <c r="AL3100">
        <v>92113</v>
      </c>
      <c r="AM3100" t="s">
        <v>18392</v>
      </c>
      <c r="AN3100" t="s">
        <v>18393</v>
      </c>
    </row>
    <row r="3101" spans="1:40" ht="57.6" x14ac:dyDescent="0.3">
      <c r="A3101" t="s">
        <v>14576</v>
      </c>
      <c r="B3101" s="2" t="s">
        <v>15</v>
      </c>
      <c r="C3101" s="3">
        <v>43567</v>
      </c>
      <c r="D3101" t="s">
        <v>193</v>
      </c>
      <c r="E3101" t="s">
        <v>12271</v>
      </c>
      <c r="F3101" t="s">
        <v>12182</v>
      </c>
      <c r="G3101" t="s">
        <v>14577</v>
      </c>
      <c r="H3101" s="2" t="s">
        <v>957</v>
      </c>
      <c r="I3101" s="2" t="s">
        <v>139</v>
      </c>
      <c r="J3101" s="1" t="s">
        <v>14578</v>
      </c>
      <c r="K3101" s="1">
        <f t="shared" si="216"/>
        <v>1</v>
      </c>
      <c r="L3101" s="1">
        <f t="shared" si="216"/>
        <v>0</v>
      </c>
      <c r="M3101" s="1">
        <f t="shared" si="216"/>
        <v>0</v>
      </c>
      <c r="N3101" s="1">
        <f t="shared" si="216"/>
        <v>0</v>
      </c>
      <c r="O3101" s="1">
        <f t="shared" si="217"/>
        <v>1</v>
      </c>
      <c r="P3101" s="1" t="s">
        <v>18346</v>
      </c>
      <c r="Q3101" s="1">
        <v>350</v>
      </c>
      <c r="R3101" s="1">
        <v>530</v>
      </c>
      <c r="S3101" s="9">
        <f t="shared" si="219"/>
        <v>350</v>
      </c>
      <c r="T3101" s="3">
        <v>44562</v>
      </c>
      <c r="U3101" s="8" t="s">
        <v>3947</v>
      </c>
      <c r="V3101" s="3">
        <v>44562</v>
      </c>
      <c r="W3101" s="8" t="s">
        <v>11371</v>
      </c>
      <c r="X3101" s="8">
        <v>3</v>
      </c>
      <c r="Y3101" s="10">
        <f t="shared" si="218"/>
        <v>1050</v>
      </c>
      <c r="Z3101" s="10">
        <f>IFERROR(INDEX(EFs!B:B,MATCH(P3101,EFs!A:A,0))*Dataset!Y3101/1000,0)</f>
        <v>0.95381256704999995</v>
      </c>
      <c r="AA3101">
        <v>32.724102999999999</v>
      </c>
      <c r="AB3101">
        <v>-117.170912</v>
      </c>
      <c r="AC3101">
        <v>0.5</v>
      </c>
      <c r="AD3101" t="s">
        <v>18422</v>
      </c>
      <c r="AI3101" t="s">
        <v>18389</v>
      </c>
      <c r="AJ3101" t="s">
        <v>18390</v>
      </c>
      <c r="AK3101" t="s">
        <v>18391</v>
      </c>
      <c r="AL3101">
        <v>92101</v>
      </c>
      <c r="AM3101" t="s">
        <v>18392</v>
      </c>
      <c r="AN3101" t="s">
        <v>18397</v>
      </c>
    </row>
    <row r="3102" spans="1:40" ht="43.2" x14ac:dyDescent="0.3">
      <c r="A3102" t="s">
        <v>14579</v>
      </c>
      <c r="B3102" s="2" t="s">
        <v>15</v>
      </c>
      <c r="C3102" s="3">
        <v>43573</v>
      </c>
      <c r="D3102" t="s">
        <v>193</v>
      </c>
      <c r="E3102" t="s">
        <v>14580</v>
      </c>
      <c r="F3102" t="s">
        <v>6891</v>
      </c>
      <c r="G3102" t="s">
        <v>14581</v>
      </c>
      <c r="H3102" s="2" t="s">
        <v>2472</v>
      </c>
      <c r="I3102" s="2" t="s">
        <v>328</v>
      </c>
      <c r="J3102" s="1" t="s">
        <v>14582</v>
      </c>
      <c r="K3102" s="1">
        <f t="shared" si="216"/>
        <v>1</v>
      </c>
      <c r="L3102" s="1">
        <f t="shared" si="216"/>
        <v>0</v>
      </c>
      <c r="M3102" s="1">
        <f t="shared" si="216"/>
        <v>0</v>
      </c>
      <c r="N3102" s="1">
        <f t="shared" si="216"/>
        <v>0</v>
      </c>
      <c r="O3102" s="1">
        <f t="shared" si="217"/>
        <v>1</v>
      </c>
      <c r="P3102" s="1" t="s">
        <v>18346</v>
      </c>
      <c r="Q3102" s="1">
        <v>184</v>
      </c>
      <c r="R3102" s="1">
        <v>315</v>
      </c>
      <c r="S3102" s="9">
        <f t="shared" si="219"/>
        <v>184</v>
      </c>
      <c r="T3102" s="3">
        <v>44629</v>
      </c>
      <c r="U3102" s="8" t="s">
        <v>7512</v>
      </c>
      <c r="V3102" s="3">
        <v>44629</v>
      </c>
      <c r="W3102" s="8" t="s">
        <v>7359</v>
      </c>
      <c r="X3102" s="8">
        <v>1</v>
      </c>
      <c r="Y3102" s="10">
        <f t="shared" si="218"/>
        <v>184</v>
      </c>
      <c r="Z3102" s="10">
        <f>IFERROR(INDEX(EFs!B:B,MATCH(P3102,EFs!A:A,0))*Dataset!Y3102/1000,0)</f>
        <v>0.167144297464</v>
      </c>
      <c r="AA3102">
        <v>32.822364999999998</v>
      </c>
      <c r="AB3102">
        <v>-116.529725</v>
      </c>
      <c r="AC3102">
        <v>1</v>
      </c>
      <c r="AD3102" t="s">
        <v>18387</v>
      </c>
      <c r="AE3102">
        <v>28850</v>
      </c>
      <c r="AF3102" t="s">
        <v>18815</v>
      </c>
      <c r="AI3102" t="s">
        <v>18694</v>
      </c>
      <c r="AJ3102" t="s">
        <v>18390</v>
      </c>
      <c r="AK3102" t="s">
        <v>18391</v>
      </c>
      <c r="AL3102">
        <v>91962</v>
      </c>
      <c r="AM3102" t="s">
        <v>18392</v>
      </c>
      <c r="AN3102" t="s">
        <v>18393</v>
      </c>
    </row>
    <row r="3103" spans="1:40" ht="28.8" x14ac:dyDescent="0.3">
      <c r="A3103" t="s">
        <v>14583</v>
      </c>
      <c r="B3103" s="2" t="s">
        <v>15</v>
      </c>
      <c r="C3103" s="3">
        <v>43574</v>
      </c>
      <c r="D3103" t="s">
        <v>193</v>
      </c>
      <c r="E3103" t="s">
        <v>14584</v>
      </c>
      <c r="F3103" t="s">
        <v>14585</v>
      </c>
      <c r="G3103" t="s">
        <v>14586</v>
      </c>
      <c r="H3103" s="2" t="s">
        <v>1732</v>
      </c>
      <c r="I3103" s="2" t="s">
        <v>164</v>
      </c>
      <c r="J3103" s="1" t="s">
        <v>14587</v>
      </c>
      <c r="K3103" s="1">
        <f t="shared" si="216"/>
        <v>1</v>
      </c>
      <c r="L3103" s="1">
        <f t="shared" si="216"/>
        <v>0</v>
      </c>
      <c r="M3103" s="1">
        <f t="shared" si="216"/>
        <v>0</v>
      </c>
      <c r="N3103" s="1">
        <f t="shared" si="216"/>
        <v>0</v>
      </c>
      <c r="O3103" s="1">
        <f t="shared" si="217"/>
        <v>1</v>
      </c>
      <c r="P3103" s="1" t="s">
        <v>18346</v>
      </c>
      <c r="Q3103" s="1">
        <v>150</v>
      </c>
      <c r="R3103" s="1">
        <v>237</v>
      </c>
      <c r="S3103" s="9">
        <f t="shared" si="219"/>
        <v>150</v>
      </c>
      <c r="T3103" s="8"/>
      <c r="U3103" s="8"/>
      <c r="V3103" s="8"/>
      <c r="W3103" s="8"/>
      <c r="X3103" s="8"/>
      <c r="Y3103" s="10">
        <f t="shared" si="218"/>
        <v>0</v>
      </c>
      <c r="Z3103" s="10">
        <f>IFERROR(INDEX(EFs!B:B,MATCH(P3103,EFs!A:A,0))*Dataset!Y3103/1000,0)</f>
        <v>0</v>
      </c>
      <c r="AA3103">
        <v>33.249383000000002</v>
      </c>
      <c r="AB3103">
        <v>-117.266571</v>
      </c>
      <c r="AC3103">
        <v>1</v>
      </c>
      <c r="AD3103" t="s">
        <v>18387</v>
      </c>
      <c r="AE3103">
        <v>5508</v>
      </c>
      <c r="AF3103" t="s">
        <v>19561</v>
      </c>
      <c r="AI3103" t="s">
        <v>18410</v>
      </c>
      <c r="AJ3103" t="s">
        <v>18390</v>
      </c>
      <c r="AK3103" t="s">
        <v>18391</v>
      </c>
      <c r="AL3103">
        <v>92057</v>
      </c>
      <c r="AM3103" t="s">
        <v>18392</v>
      </c>
      <c r="AN3103" t="s">
        <v>18393</v>
      </c>
    </row>
    <row r="3104" spans="1:40" ht="43.2" x14ac:dyDescent="0.3">
      <c r="A3104" t="s">
        <v>14588</v>
      </c>
      <c r="B3104" s="2" t="s">
        <v>15</v>
      </c>
      <c r="C3104" s="3">
        <v>43581</v>
      </c>
      <c r="D3104" t="s">
        <v>193</v>
      </c>
      <c r="E3104" t="s">
        <v>14589</v>
      </c>
      <c r="F3104" t="s">
        <v>14590</v>
      </c>
      <c r="G3104" t="s">
        <v>14591</v>
      </c>
      <c r="H3104" s="2" t="s">
        <v>19</v>
      </c>
      <c r="I3104" s="2" t="s">
        <v>20</v>
      </c>
      <c r="J3104" s="1" t="s">
        <v>14592</v>
      </c>
      <c r="K3104" s="1">
        <f t="shared" si="216"/>
        <v>1</v>
      </c>
      <c r="L3104" s="1">
        <f t="shared" si="216"/>
        <v>0</v>
      </c>
      <c r="M3104" s="1">
        <f t="shared" si="216"/>
        <v>0</v>
      </c>
      <c r="N3104" s="1">
        <f t="shared" si="216"/>
        <v>0</v>
      </c>
      <c r="O3104" s="1">
        <f t="shared" si="217"/>
        <v>1</v>
      </c>
      <c r="P3104" s="1" t="s">
        <v>18346</v>
      </c>
      <c r="Q3104" s="1">
        <v>125</v>
      </c>
      <c r="R3104" s="1">
        <v>197</v>
      </c>
      <c r="S3104" s="9">
        <f t="shared" si="219"/>
        <v>125</v>
      </c>
      <c r="T3104" s="3">
        <v>44545</v>
      </c>
      <c r="U3104" s="8" t="s">
        <v>14593</v>
      </c>
      <c r="V3104" s="3">
        <v>44782</v>
      </c>
      <c r="W3104" s="8" t="s">
        <v>9371</v>
      </c>
      <c r="X3104" s="8">
        <v>14.2</v>
      </c>
      <c r="Y3104" s="10">
        <f t="shared" si="218"/>
        <v>1775</v>
      </c>
      <c r="Z3104" s="10">
        <f>IFERROR(INDEX(EFs!B:B,MATCH(P3104,EFs!A:A,0))*Dataset!Y3104/1000,0)</f>
        <v>1.6123974347749999</v>
      </c>
      <c r="AA3104">
        <v>32.714829999999999</v>
      </c>
      <c r="AB3104">
        <v>-117.159886</v>
      </c>
      <c r="AC3104">
        <v>1</v>
      </c>
      <c r="AD3104" t="s">
        <v>18387</v>
      </c>
      <c r="AE3104">
        <v>520</v>
      </c>
      <c r="AF3104" t="s">
        <v>19176</v>
      </c>
      <c r="AI3104" t="s">
        <v>18389</v>
      </c>
      <c r="AJ3104" t="s">
        <v>18390</v>
      </c>
      <c r="AK3104" t="s">
        <v>18391</v>
      </c>
      <c r="AL3104">
        <v>92101</v>
      </c>
      <c r="AM3104" t="s">
        <v>18392</v>
      </c>
      <c r="AN3104" t="s">
        <v>18393</v>
      </c>
    </row>
    <row r="3105" spans="1:40" ht="28.8" x14ac:dyDescent="0.3">
      <c r="A3105" t="s">
        <v>14594</v>
      </c>
      <c r="B3105" s="2" t="s">
        <v>15</v>
      </c>
      <c r="C3105" s="3">
        <v>43581</v>
      </c>
      <c r="D3105" t="s">
        <v>193</v>
      </c>
      <c r="E3105" t="s">
        <v>14595</v>
      </c>
      <c r="F3105" t="s">
        <v>6910</v>
      </c>
      <c r="G3105" t="s">
        <v>14596</v>
      </c>
      <c r="H3105" s="2" t="s">
        <v>181</v>
      </c>
      <c r="I3105" s="2" t="s">
        <v>107</v>
      </c>
      <c r="J3105" s="1" t="s">
        <v>14597</v>
      </c>
      <c r="K3105" s="1">
        <f t="shared" si="216"/>
        <v>1</v>
      </c>
      <c r="L3105" s="1">
        <f t="shared" si="216"/>
        <v>0</v>
      </c>
      <c r="M3105" s="1">
        <f t="shared" si="216"/>
        <v>0</v>
      </c>
      <c r="N3105" s="1">
        <f t="shared" si="216"/>
        <v>0</v>
      </c>
      <c r="O3105" s="1">
        <f t="shared" si="217"/>
        <v>1</v>
      </c>
      <c r="P3105" s="1" t="s">
        <v>18346</v>
      </c>
      <c r="Q3105" s="1">
        <v>1000</v>
      </c>
      <c r="R3105" s="1">
        <v>1528</v>
      </c>
      <c r="S3105" s="9">
        <f t="shared" si="219"/>
        <v>1000</v>
      </c>
      <c r="T3105" s="3">
        <v>44440</v>
      </c>
      <c r="U3105" s="8" t="s">
        <v>14598</v>
      </c>
      <c r="V3105" s="3">
        <v>44440</v>
      </c>
      <c r="W3105" s="8" t="s">
        <v>14261</v>
      </c>
      <c r="X3105" s="8">
        <v>6.8</v>
      </c>
      <c r="Y3105" s="10">
        <f t="shared" si="218"/>
        <v>6800</v>
      </c>
      <c r="Z3105" s="10">
        <f>IFERROR(INDEX(EFs!B:B,MATCH(P3105,EFs!A:A,0))*Dataset!Y3105/1000,0)</f>
        <v>6.1770718628000001</v>
      </c>
      <c r="AA3105">
        <v>32.7761</v>
      </c>
      <c r="AB3105">
        <v>-117.057416</v>
      </c>
      <c r="AC3105">
        <v>1</v>
      </c>
      <c r="AD3105" t="s">
        <v>18387</v>
      </c>
      <c r="AE3105">
        <v>6655</v>
      </c>
      <c r="AF3105" t="s">
        <v>19099</v>
      </c>
      <c r="AI3105" t="s">
        <v>18389</v>
      </c>
      <c r="AJ3105" t="s">
        <v>18390</v>
      </c>
      <c r="AK3105" t="s">
        <v>18391</v>
      </c>
      <c r="AL3105">
        <v>92120</v>
      </c>
      <c r="AM3105" t="s">
        <v>18392</v>
      </c>
      <c r="AN3105" t="s">
        <v>18393</v>
      </c>
    </row>
    <row r="3106" spans="1:40" ht="28.8" x14ac:dyDescent="0.3">
      <c r="A3106" t="s">
        <v>14599</v>
      </c>
      <c r="B3106" s="2" t="s">
        <v>15</v>
      </c>
      <c r="C3106" s="3">
        <v>43587</v>
      </c>
      <c r="D3106" t="s">
        <v>25</v>
      </c>
      <c r="E3106" t="s">
        <v>14600</v>
      </c>
      <c r="F3106" t="s">
        <v>14601</v>
      </c>
      <c r="G3106" t="s">
        <v>14602</v>
      </c>
      <c r="H3106" s="2" t="s">
        <v>283</v>
      </c>
      <c r="I3106" s="2" t="s">
        <v>46</v>
      </c>
      <c r="J3106" s="1" t="s">
        <v>14603</v>
      </c>
      <c r="K3106" s="1">
        <f t="shared" si="216"/>
        <v>0</v>
      </c>
      <c r="L3106" s="1">
        <f t="shared" si="216"/>
        <v>0</v>
      </c>
      <c r="M3106" s="1">
        <f t="shared" si="216"/>
        <v>1</v>
      </c>
      <c r="N3106" s="1">
        <f t="shared" si="216"/>
        <v>0</v>
      </c>
      <c r="O3106" s="1">
        <f t="shared" si="217"/>
        <v>1</v>
      </c>
      <c r="P3106" s="1" t="s">
        <v>18348</v>
      </c>
      <c r="Q3106" s="1" t="s">
        <v>18355</v>
      </c>
      <c r="R3106" s="1">
        <v>60</v>
      </c>
      <c r="S3106" s="9">
        <f t="shared" si="219"/>
        <v>44.742000000000004</v>
      </c>
      <c r="T3106" s="3">
        <v>44350</v>
      </c>
      <c r="U3106" s="8" t="s">
        <v>11489</v>
      </c>
      <c r="V3106" s="3">
        <v>44350</v>
      </c>
      <c r="W3106" s="8" t="s">
        <v>4912</v>
      </c>
      <c r="X3106" s="8">
        <v>2.5</v>
      </c>
      <c r="Y3106" s="10">
        <f t="shared" si="218"/>
        <v>111.85500000000002</v>
      </c>
      <c r="Z3106" s="10">
        <f>IFERROR(INDEX(EFs!B:B,MATCH(P3106,EFs!A:A,0))*Dataset!Y3106/1000,0)</f>
        <v>8.1235333448745006E-2</v>
      </c>
      <c r="AA3106">
        <v>32.716253999999999</v>
      </c>
      <c r="AB3106">
        <v>-117.223821</v>
      </c>
      <c r="AC3106">
        <v>1</v>
      </c>
      <c r="AD3106" t="s">
        <v>18394</v>
      </c>
      <c r="AE3106">
        <v>2101</v>
      </c>
      <c r="AF3106" t="s">
        <v>19562</v>
      </c>
      <c r="AI3106" t="s">
        <v>18389</v>
      </c>
      <c r="AJ3106" t="s">
        <v>18390</v>
      </c>
      <c r="AK3106" t="s">
        <v>18391</v>
      </c>
      <c r="AL3106">
        <v>92106</v>
      </c>
      <c r="AM3106" t="s">
        <v>18392</v>
      </c>
      <c r="AN3106" t="s">
        <v>18397</v>
      </c>
    </row>
    <row r="3107" spans="1:40" ht="43.2" x14ac:dyDescent="0.3">
      <c r="A3107" t="s">
        <v>14604</v>
      </c>
      <c r="B3107" s="2" t="s">
        <v>15</v>
      </c>
      <c r="C3107" s="3">
        <v>43594</v>
      </c>
      <c r="D3107" t="s">
        <v>193</v>
      </c>
      <c r="E3107" t="s">
        <v>14297</v>
      </c>
      <c r="F3107" t="s">
        <v>14298</v>
      </c>
      <c r="G3107" t="s">
        <v>14299</v>
      </c>
      <c r="H3107" s="2" t="s">
        <v>1436</v>
      </c>
      <c r="I3107" s="2" t="s">
        <v>98</v>
      </c>
      <c r="J3107" s="1" t="s">
        <v>14605</v>
      </c>
      <c r="K3107" s="1">
        <f t="shared" si="216"/>
        <v>1</v>
      </c>
      <c r="L3107" s="1">
        <f t="shared" si="216"/>
        <v>0</v>
      </c>
      <c r="M3107" s="1">
        <f t="shared" si="216"/>
        <v>0</v>
      </c>
      <c r="N3107" s="1">
        <f t="shared" si="216"/>
        <v>0</v>
      </c>
      <c r="O3107" s="1">
        <f t="shared" si="217"/>
        <v>1</v>
      </c>
      <c r="P3107" s="1" t="s">
        <v>18346</v>
      </c>
      <c r="Q3107" s="1">
        <v>150</v>
      </c>
      <c r="R3107" s="1">
        <v>324</v>
      </c>
      <c r="S3107" s="9">
        <f t="shared" si="219"/>
        <v>150</v>
      </c>
      <c r="T3107" s="3">
        <v>44603</v>
      </c>
      <c r="U3107" s="8" t="s">
        <v>9645</v>
      </c>
      <c r="V3107" s="3">
        <v>44603</v>
      </c>
      <c r="W3107" s="8" t="s">
        <v>9645</v>
      </c>
      <c r="X3107" s="8">
        <v>0</v>
      </c>
      <c r="Y3107" s="10">
        <f t="shared" si="218"/>
        <v>0</v>
      </c>
      <c r="Z3107" s="10">
        <f>IFERROR(INDEX(EFs!B:B,MATCH(P3107,EFs!A:A,0))*Dataset!Y3107/1000,0)</f>
        <v>0</v>
      </c>
      <c r="AA3107">
        <v>33.126220000000004</v>
      </c>
      <c r="AB3107">
        <v>-117.311097</v>
      </c>
      <c r="AC3107">
        <v>1</v>
      </c>
      <c r="AD3107" t="s">
        <v>18387</v>
      </c>
      <c r="AE3107">
        <v>1</v>
      </c>
      <c r="AF3107" t="s">
        <v>19541</v>
      </c>
      <c r="AI3107" t="s">
        <v>18509</v>
      </c>
      <c r="AJ3107" t="s">
        <v>18390</v>
      </c>
      <c r="AK3107" t="s">
        <v>18391</v>
      </c>
      <c r="AL3107">
        <v>92008</v>
      </c>
      <c r="AM3107" t="s">
        <v>18392</v>
      </c>
      <c r="AN3107" t="s">
        <v>18393</v>
      </c>
    </row>
    <row r="3108" spans="1:40" ht="43.2" x14ac:dyDescent="0.3">
      <c r="A3108" t="s">
        <v>14606</v>
      </c>
      <c r="B3108" s="2" t="s">
        <v>15</v>
      </c>
      <c r="C3108" s="3">
        <v>43599</v>
      </c>
      <c r="D3108" t="s">
        <v>193</v>
      </c>
      <c r="E3108" t="s">
        <v>14607</v>
      </c>
      <c r="F3108" t="s">
        <v>14187</v>
      </c>
      <c r="G3108" t="s">
        <v>14608</v>
      </c>
      <c r="H3108" s="2" t="s">
        <v>3465</v>
      </c>
      <c r="I3108" s="2" t="s">
        <v>107</v>
      </c>
      <c r="J3108" s="1" t="s">
        <v>14609</v>
      </c>
      <c r="K3108" s="1">
        <f t="shared" si="216"/>
        <v>1</v>
      </c>
      <c r="L3108" s="1">
        <f t="shared" si="216"/>
        <v>0</v>
      </c>
      <c r="M3108" s="1">
        <f t="shared" si="216"/>
        <v>0</v>
      </c>
      <c r="N3108" s="1">
        <f t="shared" si="216"/>
        <v>0</v>
      </c>
      <c r="O3108" s="1">
        <f t="shared" si="217"/>
        <v>1</v>
      </c>
      <c r="P3108" s="1" t="s">
        <v>18346</v>
      </c>
      <c r="Q3108" s="1">
        <v>750</v>
      </c>
      <c r="R3108" s="1">
        <v>141</v>
      </c>
      <c r="S3108" s="9">
        <f t="shared" si="219"/>
        <v>750</v>
      </c>
      <c r="T3108" s="3">
        <v>44562</v>
      </c>
      <c r="U3108" s="8" t="s">
        <v>14610</v>
      </c>
      <c r="V3108" s="3">
        <v>44562</v>
      </c>
      <c r="W3108" s="8" t="s">
        <v>14261</v>
      </c>
      <c r="X3108" s="8">
        <v>2.5</v>
      </c>
      <c r="Y3108" s="10">
        <f t="shared" si="218"/>
        <v>1875</v>
      </c>
      <c r="Z3108" s="10">
        <f>IFERROR(INDEX(EFs!B:B,MATCH(P3108,EFs!A:A,0))*Dataset!Y3108/1000,0)</f>
        <v>1.7032367268749999</v>
      </c>
      <c r="AA3108">
        <v>32.826397999999998</v>
      </c>
      <c r="AB3108">
        <v>-117.081532</v>
      </c>
      <c r="AC3108">
        <v>1</v>
      </c>
      <c r="AD3108" t="s">
        <v>18394</v>
      </c>
      <c r="AE3108">
        <v>4701</v>
      </c>
      <c r="AF3108" t="s">
        <v>19563</v>
      </c>
      <c r="AI3108" t="s">
        <v>18389</v>
      </c>
      <c r="AJ3108" t="s">
        <v>18390</v>
      </c>
      <c r="AK3108" t="s">
        <v>18391</v>
      </c>
      <c r="AL3108">
        <v>92124</v>
      </c>
      <c r="AM3108" t="s">
        <v>18392</v>
      </c>
      <c r="AN3108" t="s">
        <v>18397</v>
      </c>
    </row>
    <row r="3109" spans="1:40" ht="43.2" x14ac:dyDescent="0.3">
      <c r="A3109" t="s">
        <v>14611</v>
      </c>
      <c r="B3109" s="2" t="s">
        <v>15</v>
      </c>
      <c r="C3109" s="3">
        <v>43606</v>
      </c>
      <c r="D3109" t="s">
        <v>193</v>
      </c>
      <c r="E3109" t="s">
        <v>14612</v>
      </c>
      <c r="F3109" t="s">
        <v>14613</v>
      </c>
      <c r="G3109" t="s">
        <v>14614</v>
      </c>
      <c r="H3109" s="2" t="s">
        <v>19</v>
      </c>
      <c r="I3109" s="2" t="s">
        <v>20</v>
      </c>
      <c r="J3109" s="1" t="s">
        <v>14615</v>
      </c>
      <c r="K3109" s="1">
        <f t="shared" si="216"/>
        <v>1</v>
      </c>
      <c r="L3109" s="1">
        <f t="shared" si="216"/>
        <v>0</v>
      </c>
      <c r="M3109" s="1">
        <f t="shared" si="216"/>
        <v>0</v>
      </c>
      <c r="N3109" s="1">
        <f t="shared" si="216"/>
        <v>0</v>
      </c>
      <c r="O3109" s="1">
        <f t="shared" si="217"/>
        <v>1</v>
      </c>
      <c r="P3109" s="1" t="s">
        <v>18346</v>
      </c>
      <c r="Q3109" s="1">
        <v>150</v>
      </c>
      <c r="R3109" s="1">
        <v>279</v>
      </c>
      <c r="S3109" s="9">
        <f t="shared" si="219"/>
        <v>150</v>
      </c>
      <c r="T3109" s="8"/>
      <c r="U3109" s="8"/>
      <c r="V3109" s="8"/>
      <c r="W3109" s="8"/>
      <c r="X3109" s="8"/>
      <c r="Y3109" s="10">
        <f t="shared" si="218"/>
        <v>0</v>
      </c>
      <c r="Z3109" s="10">
        <f>IFERROR(INDEX(EFs!B:B,MATCH(P3109,EFs!A:A,0))*Dataset!Y3109/1000,0)</f>
        <v>0</v>
      </c>
      <c r="AA3109">
        <v>32.724102999999999</v>
      </c>
      <c r="AB3109">
        <v>-117.170912</v>
      </c>
      <c r="AC3109">
        <v>0.5</v>
      </c>
      <c r="AD3109" t="s">
        <v>18422</v>
      </c>
      <c r="AI3109" t="s">
        <v>18389</v>
      </c>
      <c r="AJ3109" t="s">
        <v>18390</v>
      </c>
      <c r="AK3109" t="s">
        <v>18391</v>
      </c>
      <c r="AL3109">
        <v>92101</v>
      </c>
      <c r="AM3109" t="s">
        <v>18392</v>
      </c>
      <c r="AN3109" t="s">
        <v>18397</v>
      </c>
    </row>
    <row r="3110" spans="1:40" ht="28.8" x14ac:dyDescent="0.3">
      <c r="A3110" t="s">
        <v>14616</v>
      </c>
      <c r="B3110" s="2" t="s">
        <v>15</v>
      </c>
      <c r="C3110" s="3">
        <v>43607</v>
      </c>
      <c r="D3110" t="s">
        <v>193</v>
      </c>
      <c r="E3110" t="s">
        <v>3627</v>
      </c>
      <c r="F3110" t="s">
        <v>14617</v>
      </c>
      <c r="G3110" t="s">
        <v>3629</v>
      </c>
      <c r="H3110" s="2" t="s">
        <v>694</v>
      </c>
      <c r="I3110" s="2" t="s">
        <v>98</v>
      </c>
      <c r="J3110" s="1" t="s">
        <v>14618</v>
      </c>
      <c r="K3110" s="1">
        <f t="shared" si="216"/>
        <v>1</v>
      </c>
      <c r="L3110" s="1">
        <f t="shared" si="216"/>
        <v>0</v>
      </c>
      <c r="M3110" s="1">
        <f t="shared" si="216"/>
        <v>0</v>
      </c>
      <c r="N3110" s="1">
        <f t="shared" si="216"/>
        <v>0</v>
      </c>
      <c r="O3110" s="1">
        <f t="shared" si="217"/>
        <v>1</v>
      </c>
      <c r="P3110" s="1" t="s">
        <v>18346</v>
      </c>
      <c r="Q3110" s="1" t="s">
        <v>18355</v>
      </c>
      <c r="R3110" s="1">
        <v>967</v>
      </c>
      <c r="S3110" s="9">
        <f t="shared" si="219"/>
        <v>721.09190000000001</v>
      </c>
      <c r="T3110" s="3">
        <v>44601</v>
      </c>
      <c r="U3110" s="8" t="s">
        <v>1284</v>
      </c>
      <c r="V3110" s="3">
        <v>44601</v>
      </c>
      <c r="W3110" s="8" t="s">
        <v>519</v>
      </c>
      <c r="X3110" s="8">
        <v>0.6</v>
      </c>
      <c r="Y3110" s="10">
        <f t="shared" si="218"/>
        <v>432.65514000000002</v>
      </c>
      <c r="Z3110" s="10">
        <f>IFERROR(INDEX(EFs!B:B,MATCH(P3110,EFs!A:A,0))*Dataset!Y3110/1000,0)</f>
        <v>0.39302086641026396</v>
      </c>
      <c r="AA3110">
        <v>33.132002999999997</v>
      </c>
      <c r="AB3110">
        <v>-117.25067900000001</v>
      </c>
      <c r="AC3110">
        <v>1</v>
      </c>
      <c r="AD3110" t="s">
        <v>18394</v>
      </c>
      <c r="AE3110">
        <v>2858</v>
      </c>
      <c r="AF3110" t="s">
        <v>18818</v>
      </c>
      <c r="AG3110" t="s">
        <v>18510</v>
      </c>
      <c r="AH3110">
        <v>100</v>
      </c>
      <c r="AI3110" t="s">
        <v>18509</v>
      </c>
      <c r="AJ3110" t="s">
        <v>18390</v>
      </c>
      <c r="AK3110" t="s">
        <v>18391</v>
      </c>
      <c r="AL3110">
        <v>92010</v>
      </c>
      <c r="AM3110" t="s">
        <v>18392</v>
      </c>
      <c r="AN3110" t="s">
        <v>18397</v>
      </c>
    </row>
    <row r="3111" spans="1:40" ht="43.2" x14ac:dyDescent="0.3">
      <c r="A3111" t="s">
        <v>14619</v>
      </c>
      <c r="B3111" s="2" t="s">
        <v>15</v>
      </c>
      <c r="C3111" s="3">
        <v>43608</v>
      </c>
      <c r="D3111" t="s">
        <v>193</v>
      </c>
      <c r="E3111" t="s">
        <v>14620</v>
      </c>
      <c r="F3111" t="s">
        <v>14621</v>
      </c>
      <c r="G3111" t="s">
        <v>14622</v>
      </c>
      <c r="H3111" s="2" t="s">
        <v>669</v>
      </c>
      <c r="I3111" s="2" t="s">
        <v>236</v>
      </c>
      <c r="J3111" s="1" t="s">
        <v>14623</v>
      </c>
      <c r="K3111" s="1">
        <f t="shared" si="216"/>
        <v>1</v>
      </c>
      <c r="L3111" s="1">
        <f t="shared" si="216"/>
        <v>0</v>
      </c>
      <c r="M3111" s="1">
        <f t="shared" si="216"/>
        <v>0</v>
      </c>
      <c r="N3111" s="1">
        <f t="shared" si="216"/>
        <v>0</v>
      </c>
      <c r="O3111" s="1">
        <f t="shared" si="217"/>
        <v>1</v>
      </c>
      <c r="P3111" s="1" t="s">
        <v>18346</v>
      </c>
      <c r="Q3111" s="1">
        <v>154</v>
      </c>
      <c r="R3111" s="1">
        <v>237</v>
      </c>
      <c r="S3111" s="9">
        <f t="shared" si="219"/>
        <v>154</v>
      </c>
      <c r="T3111" s="3">
        <v>44349</v>
      </c>
      <c r="U3111" s="8" t="s">
        <v>12113</v>
      </c>
      <c r="V3111" s="3">
        <v>44349</v>
      </c>
      <c r="W3111" s="8" t="s">
        <v>2154</v>
      </c>
      <c r="X3111" s="8">
        <v>4.5999999999999996</v>
      </c>
      <c r="Y3111" s="10">
        <f t="shared" si="218"/>
        <v>708.4</v>
      </c>
      <c r="Z3111" s="10">
        <f>IFERROR(INDEX(EFs!B:B,MATCH(P3111,EFs!A:A,0))*Dataset!Y3111/1000,0)</f>
        <v>0.64350554523639991</v>
      </c>
      <c r="AA3111">
        <v>32.754243000000002</v>
      </c>
      <c r="AB3111">
        <v>-117.16659300000001</v>
      </c>
      <c r="AC3111">
        <v>1</v>
      </c>
      <c r="AD3111" t="s">
        <v>18387</v>
      </c>
      <c r="AE3111">
        <v>130</v>
      </c>
      <c r="AF3111" t="s">
        <v>18945</v>
      </c>
      <c r="AI3111" t="s">
        <v>18389</v>
      </c>
      <c r="AJ3111" t="s">
        <v>18390</v>
      </c>
      <c r="AK3111" t="s">
        <v>18391</v>
      </c>
      <c r="AL3111">
        <v>92103</v>
      </c>
      <c r="AM3111" t="s">
        <v>18392</v>
      </c>
      <c r="AN3111" t="s">
        <v>18393</v>
      </c>
    </row>
    <row r="3112" spans="1:40" ht="43.2" x14ac:dyDescent="0.3">
      <c r="A3112" t="s">
        <v>14624</v>
      </c>
      <c r="B3112" s="2" t="s">
        <v>15</v>
      </c>
      <c r="C3112" s="3">
        <v>43616</v>
      </c>
      <c r="D3112" t="s">
        <v>193</v>
      </c>
      <c r="E3112" t="s">
        <v>14625</v>
      </c>
      <c r="F3112" t="s">
        <v>14626</v>
      </c>
      <c r="G3112" t="s">
        <v>14627</v>
      </c>
      <c r="H3112" s="2" t="s">
        <v>465</v>
      </c>
      <c r="I3112" s="2" t="s">
        <v>98</v>
      </c>
      <c r="J3112" s="1" t="s">
        <v>14628</v>
      </c>
      <c r="K3112" s="1">
        <f t="shared" si="216"/>
        <v>1</v>
      </c>
      <c r="L3112" s="1">
        <f t="shared" si="216"/>
        <v>0</v>
      </c>
      <c r="M3112" s="1">
        <f t="shared" si="216"/>
        <v>0</v>
      </c>
      <c r="N3112" s="1">
        <f t="shared" si="216"/>
        <v>0</v>
      </c>
      <c r="O3112" s="1">
        <f t="shared" si="217"/>
        <v>1</v>
      </c>
      <c r="P3112" s="1" t="s">
        <v>18346</v>
      </c>
      <c r="Q3112" s="1">
        <v>102</v>
      </c>
      <c r="R3112" s="1">
        <v>158</v>
      </c>
      <c r="S3112" s="9">
        <f t="shared" si="219"/>
        <v>102</v>
      </c>
      <c r="T3112" s="3">
        <v>44502</v>
      </c>
      <c r="U3112" s="8" t="s">
        <v>14629</v>
      </c>
      <c r="V3112" s="3">
        <v>44502</v>
      </c>
      <c r="W3112" s="8" t="s">
        <v>11865</v>
      </c>
      <c r="X3112" s="8">
        <v>4.3</v>
      </c>
      <c r="Y3112" s="10">
        <f t="shared" si="218"/>
        <v>438.59999999999997</v>
      </c>
      <c r="Z3112" s="10">
        <f>IFERROR(INDEX(EFs!B:B,MATCH(P3112,EFs!A:A,0))*Dataset!Y3112/1000,0)</f>
        <v>0.39842113515059996</v>
      </c>
      <c r="AA3112">
        <v>33.195118999999998</v>
      </c>
      <c r="AB3112">
        <v>-117.38109900000001</v>
      </c>
      <c r="AC3112">
        <v>1</v>
      </c>
      <c r="AD3112" t="s">
        <v>18394</v>
      </c>
      <c r="AE3112">
        <v>300</v>
      </c>
      <c r="AF3112" t="s">
        <v>18487</v>
      </c>
      <c r="AI3112" t="s">
        <v>18410</v>
      </c>
      <c r="AJ3112" t="s">
        <v>18390</v>
      </c>
      <c r="AK3112" t="s">
        <v>18391</v>
      </c>
      <c r="AL3112">
        <v>92054</v>
      </c>
      <c r="AM3112" t="s">
        <v>18392</v>
      </c>
      <c r="AN3112" t="s">
        <v>18397</v>
      </c>
    </row>
    <row r="3113" spans="1:40" ht="28.8" x14ac:dyDescent="0.3">
      <c r="A3113" t="s">
        <v>14630</v>
      </c>
      <c r="B3113" s="2" t="s">
        <v>15</v>
      </c>
      <c r="C3113" s="3">
        <v>43622</v>
      </c>
      <c r="D3113" t="s">
        <v>25</v>
      </c>
      <c r="E3113" t="s">
        <v>14631</v>
      </c>
      <c r="F3113" t="s">
        <v>14601</v>
      </c>
      <c r="G3113" t="s">
        <v>14632</v>
      </c>
      <c r="H3113" s="2" t="s">
        <v>45</v>
      </c>
      <c r="I3113" s="2" t="s">
        <v>46</v>
      </c>
      <c r="J3113" s="1" t="s">
        <v>14633</v>
      </c>
      <c r="K3113" s="1">
        <f t="shared" si="216"/>
        <v>0</v>
      </c>
      <c r="L3113" s="1">
        <f t="shared" si="216"/>
        <v>0</v>
      </c>
      <c r="M3113" s="1">
        <f t="shared" si="216"/>
        <v>1</v>
      </c>
      <c r="N3113" s="1">
        <f t="shared" si="216"/>
        <v>0</v>
      </c>
      <c r="O3113" s="1">
        <f t="shared" si="217"/>
        <v>1</v>
      </c>
      <c r="P3113" s="1" t="s">
        <v>18348</v>
      </c>
      <c r="Q3113" s="1" t="s">
        <v>18355</v>
      </c>
      <c r="R3113" s="1">
        <v>990</v>
      </c>
      <c r="S3113" s="9">
        <f t="shared" si="219"/>
        <v>738.24300000000005</v>
      </c>
      <c r="T3113" s="3">
        <v>44547</v>
      </c>
      <c r="U3113" s="8" t="s">
        <v>928</v>
      </c>
      <c r="V3113" s="3">
        <v>44547</v>
      </c>
      <c r="W3113" s="8" t="s">
        <v>10138</v>
      </c>
      <c r="X3113" s="8">
        <v>5.8</v>
      </c>
      <c r="Y3113" s="10">
        <f t="shared" si="218"/>
        <v>4281.8094000000001</v>
      </c>
      <c r="Z3113" s="10">
        <f>IFERROR(INDEX(EFs!B:B,MATCH(P3113,EFs!A:A,0))*Dataset!Y3113/1000,0)</f>
        <v>3.1096885644179584</v>
      </c>
      <c r="AA3113">
        <v>32.780408000000001</v>
      </c>
      <c r="AB3113">
        <v>-117.251289</v>
      </c>
      <c r="AC3113">
        <v>1</v>
      </c>
      <c r="AD3113" t="s">
        <v>18394</v>
      </c>
      <c r="AE3113">
        <v>3599</v>
      </c>
      <c r="AF3113" t="s">
        <v>18426</v>
      </c>
      <c r="AI3113" t="s">
        <v>18389</v>
      </c>
      <c r="AJ3113" t="s">
        <v>18390</v>
      </c>
      <c r="AK3113" t="s">
        <v>18391</v>
      </c>
      <c r="AL3113">
        <v>92109</v>
      </c>
      <c r="AM3113" t="s">
        <v>18392</v>
      </c>
      <c r="AN3113" t="s">
        <v>18397</v>
      </c>
    </row>
    <row r="3114" spans="1:40" ht="43.2" x14ac:dyDescent="0.3">
      <c r="A3114" t="s">
        <v>14634</v>
      </c>
      <c r="B3114" s="2" t="s">
        <v>15</v>
      </c>
      <c r="C3114" s="3">
        <v>43626</v>
      </c>
      <c r="D3114" t="s">
        <v>193</v>
      </c>
      <c r="E3114" t="s">
        <v>58</v>
      </c>
      <c r="F3114" t="s">
        <v>59</v>
      </c>
      <c r="G3114" t="s">
        <v>60</v>
      </c>
      <c r="H3114" s="2" t="s">
        <v>61</v>
      </c>
      <c r="I3114" s="2" t="s">
        <v>62</v>
      </c>
      <c r="J3114" s="1" t="s">
        <v>14635</v>
      </c>
      <c r="K3114" s="1">
        <f t="shared" si="216"/>
        <v>1</v>
      </c>
      <c r="L3114" s="1">
        <f t="shared" si="216"/>
        <v>0</v>
      </c>
      <c r="M3114" s="1">
        <f t="shared" si="216"/>
        <v>0</v>
      </c>
      <c r="N3114" s="1">
        <f t="shared" si="216"/>
        <v>0</v>
      </c>
      <c r="O3114" s="1">
        <f t="shared" si="217"/>
        <v>1</v>
      </c>
      <c r="P3114" s="1" t="s">
        <v>18346</v>
      </c>
      <c r="Q3114" s="1">
        <v>360</v>
      </c>
      <c r="R3114" s="1">
        <v>538</v>
      </c>
      <c r="S3114" s="9">
        <f t="shared" si="219"/>
        <v>360</v>
      </c>
      <c r="T3114" s="3">
        <v>44490</v>
      </c>
      <c r="U3114" s="8" t="s">
        <v>14535</v>
      </c>
      <c r="V3114" s="3">
        <v>44490</v>
      </c>
      <c r="W3114" s="8" t="s">
        <v>6566</v>
      </c>
      <c r="X3114" s="8">
        <v>4.4000000000000004</v>
      </c>
      <c r="Y3114" s="10">
        <f t="shared" si="218"/>
        <v>1584.0000000000002</v>
      </c>
      <c r="Z3114" s="10">
        <f>IFERROR(INDEX(EFs!B:B,MATCH(P3114,EFs!A:A,0))*Dataset!Y3114/1000,0)</f>
        <v>1.4388943868640001</v>
      </c>
      <c r="AA3114">
        <v>32.772146999999997</v>
      </c>
      <c r="AB3114">
        <v>-117.072548</v>
      </c>
      <c r="AC3114">
        <v>1</v>
      </c>
      <c r="AD3114" t="s">
        <v>18387</v>
      </c>
      <c r="AE3114">
        <v>5500</v>
      </c>
      <c r="AF3114" t="s">
        <v>18402</v>
      </c>
      <c r="AI3114" t="s">
        <v>18389</v>
      </c>
      <c r="AJ3114" t="s">
        <v>18390</v>
      </c>
      <c r="AK3114" t="s">
        <v>18391</v>
      </c>
      <c r="AL3114">
        <v>92182</v>
      </c>
      <c r="AM3114" t="s">
        <v>18392</v>
      </c>
      <c r="AN3114" t="s">
        <v>18393</v>
      </c>
    </row>
    <row r="3115" spans="1:40" ht="57.6" x14ac:dyDescent="0.3">
      <c r="A3115" t="s">
        <v>14636</v>
      </c>
      <c r="B3115" s="2" t="s">
        <v>15</v>
      </c>
      <c r="C3115" s="3">
        <v>43642</v>
      </c>
      <c r="D3115" t="s">
        <v>193</v>
      </c>
      <c r="E3115" t="s">
        <v>4343</v>
      </c>
      <c r="F3115" t="s">
        <v>4348</v>
      </c>
      <c r="G3115" t="s">
        <v>4344</v>
      </c>
      <c r="H3115" s="2" t="s">
        <v>201</v>
      </c>
      <c r="I3115" s="2" t="s">
        <v>46</v>
      </c>
      <c r="J3115" s="1" t="s">
        <v>4345</v>
      </c>
      <c r="K3115" s="1">
        <f t="shared" si="216"/>
        <v>1</v>
      </c>
      <c r="L3115" s="1">
        <f t="shared" si="216"/>
        <v>0</v>
      </c>
      <c r="M3115" s="1">
        <f t="shared" si="216"/>
        <v>0</v>
      </c>
      <c r="N3115" s="1">
        <f t="shared" si="216"/>
        <v>0</v>
      </c>
      <c r="O3115" s="1">
        <f t="shared" si="217"/>
        <v>1</v>
      </c>
      <c r="P3115" s="1" t="s">
        <v>18346</v>
      </c>
      <c r="Q3115" s="1">
        <v>175</v>
      </c>
      <c r="R3115" s="1">
        <v>325</v>
      </c>
      <c r="S3115" s="9">
        <f t="shared" si="219"/>
        <v>175</v>
      </c>
      <c r="T3115" s="8"/>
      <c r="U3115" s="8"/>
      <c r="V3115" s="8"/>
      <c r="W3115" s="8"/>
      <c r="X3115" s="8"/>
      <c r="Y3115" s="10">
        <f t="shared" si="218"/>
        <v>0</v>
      </c>
      <c r="Z3115" s="10">
        <f>IFERROR(INDEX(EFs!B:B,MATCH(P3115,EFs!A:A,0))*Dataset!Y3115/1000,0)</f>
        <v>0</v>
      </c>
      <c r="AA3115">
        <v>32.839742000000001</v>
      </c>
      <c r="AB3115">
        <v>-117.272013</v>
      </c>
      <c r="AC3115">
        <v>1</v>
      </c>
      <c r="AD3115" t="s">
        <v>18387</v>
      </c>
      <c r="AE3115">
        <v>7435</v>
      </c>
      <c r="AF3115" t="s">
        <v>18602</v>
      </c>
      <c r="AI3115" t="s">
        <v>18428</v>
      </c>
      <c r="AJ3115" t="s">
        <v>18390</v>
      </c>
      <c r="AK3115" t="s">
        <v>18391</v>
      </c>
      <c r="AL3115">
        <v>92037</v>
      </c>
      <c r="AM3115" t="s">
        <v>18392</v>
      </c>
      <c r="AN3115" t="s">
        <v>18393</v>
      </c>
    </row>
    <row r="3116" spans="1:40" ht="43.2" x14ac:dyDescent="0.3">
      <c r="A3116" t="s">
        <v>14637</v>
      </c>
      <c r="B3116" s="2" t="s">
        <v>15</v>
      </c>
      <c r="C3116" s="3">
        <v>43649</v>
      </c>
      <c r="D3116" t="s">
        <v>193</v>
      </c>
      <c r="E3116" t="s">
        <v>14638</v>
      </c>
      <c r="F3116" t="s">
        <v>14639</v>
      </c>
      <c r="G3116" t="s">
        <v>14640</v>
      </c>
      <c r="H3116" s="2" t="s">
        <v>1579</v>
      </c>
      <c r="I3116" s="2" t="s">
        <v>30</v>
      </c>
      <c r="J3116" s="1" t="s">
        <v>14641</v>
      </c>
      <c r="K3116" s="1">
        <f t="shared" si="216"/>
        <v>1</v>
      </c>
      <c r="L3116" s="1">
        <f t="shared" si="216"/>
        <v>0</v>
      </c>
      <c r="M3116" s="1">
        <f t="shared" si="216"/>
        <v>0</v>
      </c>
      <c r="N3116" s="1">
        <f t="shared" si="216"/>
        <v>0</v>
      </c>
      <c r="O3116" s="1">
        <f t="shared" si="217"/>
        <v>1</v>
      </c>
      <c r="P3116" s="1" t="s">
        <v>18346</v>
      </c>
      <c r="Q3116" s="1">
        <v>50</v>
      </c>
      <c r="R3116" s="1">
        <v>80</v>
      </c>
      <c r="S3116" s="9">
        <f t="shared" si="219"/>
        <v>50</v>
      </c>
      <c r="T3116" s="3">
        <v>44412</v>
      </c>
      <c r="U3116" s="8" t="s">
        <v>439</v>
      </c>
      <c r="V3116" s="3">
        <v>44777</v>
      </c>
      <c r="W3116" s="8" t="s">
        <v>14642</v>
      </c>
      <c r="X3116" s="8">
        <v>9</v>
      </c>
      <c r="Y3116" s="10">
        <f t="shared" si="218"/>
        <v>450</v>
      </c>
      <c r="Z3116" s="10">
        <f>IFERROR(INDEX(EFs!B:B,MATCH(P3116,EFs!A:A,0))*Dataset!Y3116/1000,0)</f>
        <v>0.40877681445000003</v>
      </c>
      <c r="AA3116">
        <v>32.941150999999998</v>
      </c>
      <c r="AB3116">
        <v>-117.046818</v>
      </c>
      <c r="AC3116">
        <v>1</v>
      </c>
      <c r="AD3116" t="s">
        <v>18394</v>
      </c>
      <c r="AE3116">
        <v>12760</v>
      </c>
      <c r="AF3116" t="s">
        <v>19564</v>
      </c>
      <c r="AG3116" t="s">
        <v>18510</v>
      </c>
      <c r="AH3116" t="s">
        <v>30</v>
      </c>
      <c r="AI3116" t="s">
        <v>18600</v>
      </c>
      <c r="AJ3116" t="s">
        <v>18390</v>
      </c>
      <c r="AK3116" t="s">
        <v>18391</v>
      </c>
      <c r="AL3116">
        <v>92064</v>
      </c>
      <c r="AM3116" t="s">
        <v>18392</v>
      </c>
      <c r="AN3116" t="s">
        <v>18397</v>
      </c>
    </row>
    <row r="3117" spans="1:40" ht="43.2" x14ac:dyDescent="0.3">
      <c r="A3117" t="s">
        <v>14643</v>
      </c>
      <c r="B3117" s="2" t="s">
        <v>15</v>
      </c>
      <c r="C3117" s="3">
        <v>43655</v>
      </c>
      <c r="D3117" t="s">
        <v>193</v>
      </c>
      <c r="E3117" t="s">
        <v>14282</v>
      </c>
      <c r="G3117" t="s">
        <v>14283</v>
      </c>
      <c r="H3117" s="2" t="s">
        <v>351</v>
      </c>
      <c r="I3117" s="2" t="s">
        <v>92</v>
      </c>
      <c r="J3117" s="1" t="s">
        <v>14644</v>
      </c>
      <c r="K3117" s="1">
        <f t="shared" si="216"/>
        <v>1</v>
      </c>
      <c r="L3117" s="1">
        <f t="shared" si="216"/>
        <v>0</v>
      </c>
      <c r="M3117" s="1">
        <f t="shared" si="216"/>
        <v>0</v>
      </c>
      <c r="N3117" s="1">
        <f t="shared" si="216"/>
        <v>0</v>
      </c>
      <c r="O3117" s="1">
        <f t="shared" si="217"/>
        <v>1</v>
      </c>
      <c r="P3117" s="1" t="s">
        <v>18346</v>
      </c>
      <c r="Q3117" s="1">
        <v>128</v>
      </c>
      <c r="R3117" s="1">
        <v>197</v>
      </c>
      <c r="S3117" s="9">
        <f t="shared" si="219"/>
        <v>128</v>
      </c>
      <c r="T3117" s="3">
        <v>44630</v>
      </c>
      <c r="U3117" s="8" t="s">
        <v>14645</v>
      </c>
      <c r="V3117" s="3">
        <v>44630</v>
      </c>
      <c r="W3117" s="8" t="s">
        <v>14646</v>
      </c>
      <c r="X3117" s="8">
        <v>3</v>
      </c>
      <c r="Y3117" s="10">
        <f t="shared" si="218"/>
        <v>384</v>
      </c>
      <c r="Z3117" s="10">
        <f>IFERROR(INDEX(EFs!B:B,MATCH(P3117,EFs!A:A,0))*Dataset!Y3117/1000,0)</f>
        <v>0.348822881664</v>
      </c>
      <c r="AA3117">
        <v>32.699235000000002</v>
      </c>
      <c r="AB3117">
        <v>-117.209642</v>
      </c>
      <c r="AC3117">
        <v>0.5</v>
      </c>
      <c r="AD3117" t="s">
        <v>18422</v>
      </c>
      <c r="AI3117" t="s">
        <v>18458</v>
      </c>
      <c r="AJ3117" t="s">
        <v>18390</v>
      </c>
      <c r="AK3117" t="s">
        <v>18391</v>
      </c>
      <c r="AL3117">
        <v>92118</v>
      </c>
      <c r="AM3117" t="s">
        <v>18392</v>
      </c>
      <c r="AN3117" t="s">
        <v>18397</v>
      </c>
    </row>
    <row r="3118" spans="1:40" ht="43.2" x14ac:dyDescent="0.3">
      <c r="A3118" t="s">
        <v>14647</v>
      </c>
      <c r="B3118" s="2" t="s">
        <v>15</v>
      </c>
      <c r="C3118" s="3">
        <v>43661</v>
      </c>
      <c r="D3118" t="s">
        <v>193</v>
      </c>
      <c r="E3118" t="s">
        <v>14648</v>
      </c>
      <c r="F3118" t="s">
        <v>14649</v>
      </c>
      <c r="G3118" t="s">
        <v>14650</v>
      </c>
      <c r="H3118" s="2" t="s">
        <v>19</v>
      </c>
      <c r="I3118" s="2" t="s">
        <v>20</v>
      </c>
      <c r="J3118" s="1" t="s">
        <v>14651</v>
      </c>
      <c r="K3118" s="1">
        <f t="shared" si="216"/>
        <v>1</v>
      </c>
      <c r="L3118" s="1">
        <f t="shared" si="216"/>
        <v>0</v>
      </c>
      <c r="M3118" s="1">
        <f t="shared" si="216"/>
        <v>0</v>
      </c>
      <c r="N3118" s="1">
        <f t="shared" si="216"/>
        <v>0</v>
      </c>
      <c r="O3118" s="1">
        <f t="shared" si="217"/>
        <v>1</v>
      </c>
      <c r="P3118" s="1" t="s">
        <v>18346</v>
      </c>
      <c r="Q3118" s="1">
        <v>40</v>
      </c>
      <c r="R3118" s="1">
        <v>80</v>
      </c>
      <c r="S3118" s="9">
        <f t="shared" si="219"/>
        <v>40</v>
      </c>
      <c r="T3118" s="3">
        <v>44551</v>
      </c>
      <c r="U3118" s="8" t="s">
        <v>5127</v>
      </c>
      <c r="V3118" s="3">
        <v>44672</v>
      </c>
      <c r="W3118" s="8" t="s">
        <v>14652</v>
      </c>
      <c r="X3118" s="8">
        <v>15.1</v>
      </c>
      <c r="Y3118" s="10">
        <f t="shared" si="218"/>
        <v>604</v>
      </c>
      <c r="Z3118" s="10">
        <f>IFERROR(INDEX(EFs!B:B,MATCH(P3118,EFs!A:A,0))*Dataset!Y3118/1000,0)</f>
        <v>0.54866932428400006</v>
      </c>
      <c r="AA3118">
        <v>32.730373</v>
      </c>
      <c r="AB3118">
        <v>-117.21092</v>
      </c>
      <c r="AC3118">
        <v>1</v>
      </c>
      <c r="AD3118" t="s">
        <v>18387</v>
      </c>
      <c r="AE3118">
        <v>2311</v>
      </c>
      <c r="AF3118" t="s">
        <v>19565</v>
      </c>
      <c r="AI3118" t="s">
        <v>18389</v>
      </c>
      <c r="AJ3118" t="s">
        <v>18390</v>
      </c>
      <c r="AK3118" t="s">
        <v>18391</v>
      </c>
      <c r="AL3118">
        <v>92101</v>
      </c>
      <c r="AM3118" t="s">
        <v>18392</v>
      </c>
      <c r="AN3118" t="s">
        <v>2733</v>
      </c>
    </row>
    <row r="3119" spans="1:40" ht="57.6" x14ac:dyDescent="0.3">
      <c r="A3119" t="s">
        <v>14653</v>
      </c>
      <c r="B3119" s="2" t="s">
        <v>15</v>
      </c>
      <c r="C3119" s="3">
        <v>43662</v>
      </c>
      <c r="D3119" t="s">
        <v>193</v>
      </c>
      <c r="E3119" t="s">
        <v>564</v>
      </c>
      <c r="F3119" t="s">
        <v>565</v>
      </c>
      <c r="G3119" t="s">
        <v>566</v>
      </c>
      <c r="H3119" s="2" t="s">
        <v>567</v>
      </c>
      <c r="I3119" s="2" t="s">
        <v>328</v>
      </c>
      <c r="J3119" s="1" t="s">
        <v>14654</v>
      </c>
      <c r="K3119" s="1">
        <f t="shared" si="216"/>
        <v>1</v>
      </c>
      <c r="L3119" s="1">
        <f t="shared" si="216"/>
        <v>0</v>
      </c>
      <c r="M3119" s="1">
        <f t="shared" si="216"/>
        <v>0</v>
      </c>
      <c r="N3119" s="1">
        <f t="shared" si="216"/>
        <v>0</v>
      </c>
      <c r="O3119" s="1">
        <f t="shared" si="217"/>
        <v>1</v>
      </c>
      <c r="P3119" s="1" t="s">
        <v>18346</v>
      </c>
      <c r="Q3119" s="1">
        <v>80</v>
      </c>
      <c r="R3119" s="1">
        <v>133</v>
      </c>
      <c r="S3119" s="9">
        <f t="shared" si="219"/>
        <v>80</v>
      </c>
      <c r="T3119" s="3">
        <v>44448</v>
      </c>
      <c r="U3119" s="8" t="s">
        <v>5209</v>
      </c>
      <c r="V3119" s="3">
        <v>44448</v>
      </c>
      <c r="W3119" s="8" t="s">
        <v>14655</v>
      </c>
      <c r="X3119" s="8">
        <v>4.2</v>
      </c>
      <c r="Y3119" s="10">
        <f t="shared" si="218"/>
        <v>336</v>
      </c>
      <c r="Z3119" s="10">
        <f>IFERROR(INDEX(EFs!B:B,MATCH(P3119,EFs!A:A,0))*Dataset!Y3119/1000,0)</f>
        <v>0.30522002145599997</v>
      </c>
      <c r="AA3119">
        <v>32.581147999999999</v>
      </c>
      <c r="AB3119">
        <v>-116.927246</v>
      </c>
      <c r="AC3119">
        <v>1</v>
      </c>
      <c r="AD3119" t="s">
        <v>18387</v>
      </c>
      <c r="AE3119">
        <v>480</v>
      </c>
      <c r="AF3119" t="s">
        <v>18492</v>
      </c>
      <c r="AI3119" t="s">
        <v>18389</v>
      </c>
      <c r="AJ3119" t="s">
        <v>18390</v>
      </c>
      <c r="AK3119" t="s">
        <v>18391</v>
      </c>
      <c r="AL3119">
        <v>92179</v>
      </c>
      <c r="AM3119" t="s">
        <v>18392</v>
      </c>
      <c r="AN3119" t="s">
        <v>18393</v>
      </c>
    </row>
    <row r="3120" spans="1:40" ht="43.2" x14ac:dyDescent="0.3">
      <c r="A3120" t="s">
        <v>14656</v>
      </c>
      <c r="B3120" s="2" t="s">
        <v>15</v>
      </c>
      <c r="C3120" s="3">
        <v>43665</v>
      </c>
      <c r="D3120" t="s">
        <v>193</v>
      </c>
      <c r="E3120" t="s">
        <v>14657</v>
      </c>
      <c r="F3120" t="s">
        <v>14658</v>
      </c>
      <c r="G3120" t="s">
        <v>14659</v>
      </c>
      <c r="H3120" s="2" t="s">
        <v>242</v>
      </c>
      <c r="I3120" s="2" t="s">
        <v>164</v>
      </c>
      <c r="J3120" s="1" t="s">
        <v>14660</v>
      </c>
      <c r="K3120" s="1">
        <f t="shared" si="216"/>
        <v>1</v>
      </c>
      <c r="L3120" s="1">
        <f t="shared" si="216"/>
        <v>0</v>
      </c>
      <c r="M3120" s="1">
        <f t="shared" si="216"/>
        <v>0</v>
      </c>
      <c r="N3120" s="1">
        <f t="shared" si="216"/>
        <v>0</v>
      </c>
      <c r="O3120" s="1">
        <f t="shared" si="217"/>
        <v>1</v>
      </c>
      <c r="P3120" s="1" t="s">
        <v>18346</v>
      </c>
      <c r="Q3120" s="1">
        <v>300</v>
      </c>
      <c r="R3120" s="1">
        <v>480</v>
      </c>
      <c r="S3120" s="9">
        <f t="shared" si="219"/>
        <v>300</v>
      </c>
      <c r="T3120" s="8"/>
      <c r="U3120" s="8"/>
      <c r="V3120" s="8"/>
      <c r="W3120" s="8"/>
      <c r="X3120" s="8"/>
      <c r="Y3120" s="10">
        <f t="shared" si="218"/>
        <v>0</v>
      </c>
      <c r="Z3120" s="10">
        <f>IFERROR(INDEX(EFs!B:B,MATCH(P3120,EFs!A:A,0))*Dataset!Y3120/1000,0)</f>
        <v>0</v>
      </c>
      <c r="AA3120">
        <v>33.380771000000003</v>
      </c>
      <c r="AB3120">
        <v>-117.244479</v>
      </c>
      <c r="AC3120">
        <v>1</v>
      </c>
      <c r="AD3120" t="s">
        <v>18387</v>
      </c>
      <c r="AE3120">
        <v>624</v>
      </c>
      <c r="AF3120" t="s">
        <v>19566</v>
      </c>
      <c r="AI3120" t="s">
        <v>18435</v>
      </c>
      <c r="AJ3120" t="s">
        <v>18390</v>
      </c>
      <c r="AK3120" t="s">
        <v>18391</v>
      </c>
      <c r="AL3120">
        <v>92028</v>
      </c>
      <c r="AM3120" t="s">
        <v>18392</v>
      </c>
      <c r="AN3120" t="s">
        <v>18393</v>
      </c>
    </row>
    <row r="3121" spans="1:40" ht="72" x14ac:dyDescent="0.3">
      <c r="A3121" t="s">
        <v>14661</v>
      </c>
      <c r="B3121" s="2" t="s">
        <v>15</v>
      </c>
      <c r="C3121" s="3">
        <v>43669</v>
      </c>
      <c r="D3121" t="s">
        <v>193</v>
      </c>
      <c r="E3121" t="s">
        <v>14662</v>
      </c>
      <c r="F3121" t="s">
        <v>559</v>
      </c>
      <c r="G3121" t="s">
        <v>14663</v>
      </c>
      <c r="H3121" s="2" t="s">
        <v>106</v>
      </c>
      <c r="I3121" s="2" t="s">
        <v>107</v>
      </c>
      <c r="J3121" s="1" t="s">
        <v>14664</v>
      </c>
      <c r="K3121" s="1">
        <f t="shared" si="216"/>
        <v>1</v>
      </c>
      <c r="L3121" s="1">
        <f t="shared" si="216"/>
        <v>0</v>
      </c>
      <c r="M3121" s="1">
        <f t="shared" si="216"/>
        <v>0</v>
      </c>
      <c r="N3121" s="1">
        <f t="shared" si="216"/>
        <v>0</v>
      </c>
      <c r="O3121" s="1">
        <f t="shared" si="217"/>
        <v>1</v>
      </c>
      <c r="P3121" s="1" t="s">
        <v>18346</v>
      </c>
      <c r="Q3121" s="1">
        <v>750</v>
      </c>
      <c r="R3121" s="1">
        <v>220</v>
      </c>
      <c r="S3121" s="9">
        <f t="shared" si="219"/>
        <v>750</v>
      </c>
      <c r="T3121" s="3">
        <v>44561</v>
      </c>
      <c r="U3121" s="8" t="s">
        <v>14665</v>
      </c>
      <c r="V3121" s="3">
        <v>44697</v>
      </c>
      <c r="W3121" s="8" t="s">
        <v>9644</v>
      </c>
      <c r="X3121" s="8">
        <v>10.4</v>
      </c>
      <c r="Y3121" s="10">
        <f t="shared" si="218"/>
        <v>7800</v>
      </c>
      <c r="Z3121" s="10">
        <f>IFERROR(INDEX(EFs!B:B,MATCH(P3121,EFs!A:A,0))*Dataset!Y3121/1000,0)</f>
        <v>7.0854647838</v>
      </c>
      <c r="AA3121">
        <v>32.839689999999997</v>
      </c>
      <c r="AB3121">
        <v>-117.130982</v>
      </c>
      <c r="AC3121">
        <v>1</v>
      </c>
      <c r="AD3121" t="s">
        <v>18394</v>
      </c>
      <c r="AE3121">
        <v>5902</v>
      </c>
      <c r="AF3121" t="s">
        <v>18516</v>
      </c>
      <c r="AI3121" t="s">
        <v>18389</v>
      </c>
      <c r="AJ3121" t="s">
        <v>18390</v>
      </c>
      <c r="AK3121" t="s">
        <v>18391</v>
      </c>
      <c r="AL3121">
        <v>92123</v>
      </c>
      <c r="AM3121" t="s">
        <v>18392</v>
      </c>
      <c r="AN3121" t="s">
        <v>18397</v>
      </c>
    </row>
    <row r="3122" spans="1:40" ht="43.2" x14ac:dyDescent="0.3">
      <c r="A3122" t="s">
        <v>14666</v>
      </c>
      <c r="B3122" s="2" t="s">
        <v>15</v>
      </c>
      <c r="C3122" s="3">
        <v>43670</v>
      </c>
      <c r="D3122" t="s">
        <v>193</v>
      </c>
      <c r="E3122" t="s">
        <v>14667</v>
      </c>
      <c r="F3122" t="s">
        <v>14668</v>
      </c>
      <c r="G3122" t="s">
        <v>14669</v>
      </c>
      <c r="H3122" s="2" t="s">
        <v>781</v>
      </c>
      <c r="I3122" s="2" t="s">
        <v>782</v>
      </c>
      <c r="J3122" s="1" t="s">
        <v>14670</v>
      </c>
      <c r="K3122" s="1">
        <f t="shared" si="216"/>
        <v>1</v>
      </c>
      <c r="L3122" s="1">
        <f t="shared" si="216"/>
        <v>0</v>
      </c>
      <c r="M3122" s="1">
        <f t="shared" si="216"/>
        <v>0</v>
      </c>
      <c r="N3122" s="1">
        <f t="shared" si="216"/>
        <v>0</v>
      </c>
      <c r="O3122" s="1">
        <f t="shared" si="217"/>
        <v>1</v>
      </c>
      <c r="P3122" s="1" t="s">
        <v>18346</v>
      </c>
      <c r="Q3122" s="1">
        <v>150</v>
      </c>
      <c r="R3122" s="1">
        <v>237</v>
      </c>
      <c r="S3122" s="9">
        <f t="shared" si="219"/>
        <v>150</v>
      </c>
      <c r="T3122" s="3">
        <v>44491</v>
      </c>
      <c r="U3122" s="8" t="s">
        <v>12908</v>
      </c>
      <c r="V3122" s="3">
        <v>44491</v>
      </c>
      <c r="W3122" s="8" t="s">
        <v>14671</v>
      </c>
      <c r="X3122" s="8">
        <v>15.9</v>
      </c>
      <c r="Y3122" s="10">
        <f t="shared" si="218"/>
        <v>2385</v>
      </c>
      <c r="Z3122" s="10">
        <f>IFERROR(INDEX(EFs!B:B,MATCH(P3122,EFs!A:A,0))*Dataset!Y3122/1000,0)</f>
        <v>2.1665171165850001</v>
      </c>
      <c r="AA3122">
        <v>32.900345999999999</v>
      </c>
      <c r="AB3122">
        <v>-117.19702100000001</v>
      </c>
      <c r="AC3122">
        <v>1</v>
      </c>
      <c r="AD3122" t="s">
        <v>18387</v>
      </c>
      <c r="AE3122">
        <v>10222</v>
      </c>
      <c r="AF3122" t="s">
        <v>18649</v>
      </c>
      <c r="AG3122" t="s">
        <v>18582</v>
      </c>
      <c r="AH3122">
        <v>2</v>
      </c>
      <c r="AI3122" t="s">
        <v>18389</v>
      </c>
      <c r="AJ3122" t="s">
        <v>18390</v>
      </c>
      <c r="AK3122" t="s">
        <v>18391</v>
      </c>
      <c r="AL3122">
        <v>92121</v>
      </c>
      <c r="AM3122" t="s">
        <v>18392</v>
      </c>
      <c r="AN3122" t="s">
        <v>18393</v>
      </c>
    </row>
    <row r="3123" spans="1:40" ht="43.2" x14ac:dyDescent="0.3">
      <c r="A3123" t="s">
        <v>14672</v>
      </c>
      <c r="B3123" s="2" t="s">
        <v>15</v>
      </c>
      <c r="C3123" s="3">
        <v>43678</v>
      </c>
      <c r="D3123" t="s">
        <v>193</v>
      </c>
      <c r="E3123" t="s">
        <v>14673</v>
      </c>
      <c r="G3123" t="s">
        <v>14674</v>
      </c>
      <c r="H3123" s="2" t="s">
        <v>627</v>
      </c>
      <c r="I3123" s="2" t="s">
        <v>306</v>
      </c>
      <c r="J3123" s="1" t="s">
        <v>14675</v>
      </c>
      <c r="K3123" s="1">
        <f t="shared" si="216"/>
        <v>0</v>
      </c>
      <c r="L3123" s="1">
        <f t="shared" si="216"/>
        <v>0</v>
      </c>
      <c r="M3123" s="1">
        <f t="shared" si="216"/>
        <v>0</v>
      </c>
      <c r="N3123" s="1">
        <f t="shared" si="216"/>
        <v>0</v>
      </c>
      <c r="O3123" s="1">
        <f t="shared" si="217"/>
        <v>0</v>
      </c>
      <c r="P3123" s="1" t="s">
        <v>18349</v>
      </c>
      <c r="Q3123" s="1">
        <v>130</v>
      </c>
      <c r="R3123" s="1">
        <v>230.3</v>
      </c>
      <c r="S3123" s="9">
        <f t="shared" si="219"/>
        <v>130</v>
      </c>
      <c r="T3123" s="3">
        <v>44761</v>
      </c>
      <c r="U3123" s="8" t="s">
        <v>13730</v>
      </c>
      <c r="V3123" s="3">
        <v>44761</v>
      </c>
      <c r="W3123" s="8" t="s">
        <v>14676</v>
      </c>
      <c r="X3123" s="8">
        <v>9</v>
      </c>
      <c r="Y3123" s="10">
        <f t="shared" si="218"/>
        <v>1170</v>
      </c>
      <c r="Z3123" s="10">
        <f>IFERROR(INDEX(EFs!B:B,MATCH(P3123,EFs!A:A,0))*Dataset!Y3123/1000,0)</f>
        <v>1.1614773584700002</v>
      </c>
      <c r="AA3123">
        <v>32.819612999999997</v>
      </c>
      <c r="AB3123">
        <v>-116.988468</v>
      </c>
      <c r="AC3123">
        <v>1</v>
      </c>
      <c r="AD3123" t="s">
        <v>18394</v>
      </c>
      <c r="AE3123">
        <v>1801</v>
      </c>
      <c r="AF3123" t="s">
        <v>19242</v>
      </c>
      <c r="AI3123" t="s">
        <v>18449</v>
      </c>
      <c r="AJ3123" t="s">
        <v>18390</v>
      </c>
      <c r="AK3123" t="s">
        <v>18391</v>
      </c>
      <c r="AL3123">
        <v>92020</v>
      </c>
      <c r="AM3123" t="s">
        <v>18392</v>
      </c>
      <c r="AN3123" t="s">
        <v>18397</v>
      </c>
    </row>
    <row r="3124" spans="1:40" ht="57.6" x14ac:dyDescent="0.3">
      <c r="A3124" t="s">
        <v>14677</v>
      </c>
      <c r="B3124" s="2" t="s">
        <v>15</v>
      </c>
      <c r="C3124" s="3">
        <v>43684</v>
      </c>
      <c r="D3124" t="s">
        <v>193</v>
      </c>
      <c r="E3124" t="s">
        <v>14678</v>
      </c>
      <c r="F3124" t="s">
        <v>14679</v>
      </c>
      <c r="G3124" t="s">
        <v>14680</v>
      </c>
      <c r="H3124" s="2" t="s">
        <v>154</v>
      </c>
      <c r="I3124" s="2" t="s">
        <v>155</v>
      </c>
      <c r="J3124" s="1" t="s">
        <v>14681</v>
      </c>
      <c r="K3124" s="1">
        <f t="shared" si="216"/>
        <v>1</v>
      </c>
      <c r="L3124" s="1">
        <f t="shared" si="216"/>
        <v>0</v>
      </c>
      <c r="M3124" s="1">
        <f t="shared" si="216"/>
        <v>0</v>
      </c>
      <c r="N3124" s="1">
        <f t="shared" si="216"/>
        <v>0</v>
      </c>
      <c r="O3124" s="1">
        <f t="shared" si="217"/>
        <v>1</v>
      </c>
      <c r="P3124" s="1" t="s">
        <v>18346</v>
      </c>
      <c r="Q3124" s="1">
        <v>100</v>
      </c>
      <c r="R3124" s="1">
        <v>158</v>
      </c>
      <c r="S3124" s="9">
        <f t="shared" si="219"/>
        <v>100</v>
      </c>
      <c r="T3124" s="8"/>
      <c r="U3124" s="8"/>
      <c r="V3124" s="8"/>
      <c r="W3124" s="8"/>
      <c r="X3124" s="8"/>
      <c r="Y3124" s="10">
        <f t="shared" si="218"/>
        <v>0</v>
      </c>
      <c r="Z3124" s="10">
        <f>IFERROR(INDEX(EFs!B:B,MATCH(P3124,EFs!A:A,0))*Dataset!Y3124/1000,0)</f>
        <v>0</v>
      </c>
      <c r="AA3124">
        <v>33.119351000000002</v>
      </c>
      <c r="AB3124">
        <v>-117.115641</v>
      </c>
      <c r="AC3124">
        <v>1</v>
      </c>
      <c r="AD3124" t="s">
        <v>18387</v>
      </c>
      <c r="AE3124">
        <v>2310</v>
      </c>
      <c r="AF3124" t="s">
        <v>19567</v>
      </c>
      <c r="AI3124" t="s">
        <v>18421</v>
      </c>
      <c r="AJ3124" t="s">
        <v>18390</v>
      </c>
      <c r="AK3124" t="s">
        <v>18391</v>
      </c>
      <c r="AL3124">
        <v>92029</v>
      </c>
      <c r="AM3124" t="s">
        <v>18392</v>
      </c>
      <c r="AN3124" t="s">
        <v>18393</v>
      </c>
    </row>
    <row r="3125" spans="1:40" ht="72" x14ac:dyDescent="0.3">
      <c r="A3125" t="s">
        <v>14682</v>
      </c>
      <c r="B3125" s="2" t="s">
        <v>15</v>
      </c>
      <c r="C3125" s="3">
        <v>43685</v>
      </c>
      <c r="D3125" t="s">
        <v>193</v>
      </c>
      <c r="E3125" t="s">
        <v>14683</v>
      </c>
      <c r="F3125" t="s">
        <v>9989</v>
      </c>
      <c r="G3125" t="s">
        <v>13827</v>
      </c>
      <c r="H3125" s="2" t="s">
        <v>781</v>
      </c>
      <c r="I3125" s="2" t="s">
        <v>782</v>
      </c>
      <c r="J3125" s="1" t="s">
        <v>14684</v>
      </c>
      <c r="K3125" s="1">
        <f t="shared" si="216"/>
        <v>1</v>
      </c>
      <c r="L3125" s="1">
        <f t="shared" si="216"/>
        <v>0</v>
      </c>
      <c r="M3125" s="1">
        <f t="shared" si="216"/>
        <v>0</v>
      </c>
      <c r="N3125" s="1">
        <f t="shared" si="216"/>
        <v>0</v>
      </c>
      <c r="O3125" s="1">
        <f t="shared" si="217"/>
        <v>1</v>
      </c>
      <c r="P3125" s="1" t="s">
        <v>18346</v>
      </c>
      <c r="Q3125" s="1">
        <v>154</v>
      </c>
      <c r="R3125" s="1">
        <v>237</v>
      </c>
      <c r="S3125" s="9">
        <f t="shared" si="219"/>
        <v>154</v>
      </c>
      <c r="T3125" s="3">
        <v>44406</v>
      </c>
      <c r="U3125" s="8" t="s">
        <v>4996</v>
      </c>
      <c r="V3125" s="3">
        <v>44406</v>
      </c>
      <c r="W3125" s="8" t="s">
        <v>14685</v>
      </c>
      <c r="X3125" s="8">
        <v>16.399999999999999</v>
      </c>
      <c r="Y3125" s="10">
        <f t="shared" si="218"/>
        <v>2525.6</v>
      </c>
      <c r="Z3125" s="10">
        <f>IFERROR(INDEX(EFs!B:B,MATCH(P3125,EFs!A:A,0))*Dataset!Y3125/1000,0)</f>
        <v>2.2942371612776</v>
      </c>
      <c r="AA3125">
        <v>32.889186000000002</v>
      </c>
      <c r="AB3125">
        <v>-117.223945</v>
      </c>
      <c r="AC3125">
        <v>1</v>
      </c>
      <c r="AD3125" t="s">
        <v>18387</v>
      </c>
      <c r="AE3125">
        <v>4224</v>
      </c>
      <c r="AF3125" t="s">
        <v>18573</v>
      </c>
      <c r="AI3125" t="s">
        <v>18389</v>
      </c>
      <c r="AJ3125" t="s">
        <v>18390</v>
      </c>
      <c r="AK3125" t="s">
        <v>18391</v>
      </c>
      <c r="AL3125">
        <v>92121</v>
      </c>
      <c r="AM3125" t="s">
        <v>18392</v>
      </c>
      <c r="AN3125" t="s">
        <v>18407</v>
      </c>
    </row>
    <row r="3126" spans="1:40" ht="57.6" x14ac:dyDescent="0.3">
      <c r="A3126" t="s">
        <v>14686</v>
      </c>
      <c r="B3126" s="2" t="s">
        <v>15</v>
      </c>
      <c r="C3126" s="3">
        <v>43685</v>
      </c>
      <c r="D3126" t="s">
        <v>16</v>
      </c>
      <c r="E3126" t="s">
        <v>13794</v>
      </c>
      <c r="F3126" t="s">
        <v>13795</v>
      </c>
      <c r="G3126" t="s">
        <v>13796</v>
      </c>
      <c r="H3126" s="2" t="s">
        <v>173</v>
      </c>
      <c r="I3126" s="2" t="s">
        <v>174</v>
      </c>
      <c r="J3126" s="1" t="s">
        <v>14687</v>
      </c>
      <c r="K3126" s="1">
        <f t="shared" si="216"/>
        <v>0</v>
      </c>
      <c r="L3126" s="1">
        <f t="shared" si="216"/>
        <v>0</v>
      </c>
      <c r="M3126" s="1">
        <f t="shared" si="216"/>
        <v>1</v>
      </c>
      <c r="N3126" s="1">
        <f t="shared" si="216"/>
        <v>0</v>
      </c>
      <c r="O3126" s="1">
        <f t="shared" si="217"/>
        <v>1</v>
      </c>
      <c r="P3126" s="1" t="s">
        <v>18348</v>
      </c>
      <c r="Q3126" s="1">
        <v>635</v>
      </c>
      <c r="R3126" s="1">
        <v>965</v>
      </c>
      <c r="S3126" s="9">
        <f t="shared" si="219"/>
        <v>635</v>
      </c>
      <c r="T3126" s="3">
        <v>44363</v>
      </c>
      <c r="U3126" s="8" t="s">
        <v>4666</v>
      </c>
      <c r="V3126" s="3">
        <v>44363</v>
      </c>
      <c r="W3126" s="8" t="s">
        <v>14097</v>
      </c>
      <c r="X3126" s="8">
        <v>0.4</v>
      </c>
      <c r="Y3126" s="10">
        <f t="shared" si="218"/>
        <v>254</v>
      </c>
      <c r="Z3126" s="10">
        <f>IFERROR(INDEX(EFs!B:B,MATCH(P3126,EFs!A:A,0))*Dataset!Y3126/1000,0)</f>
        <v>0.18446895262599999</v>
      </c>
      <c r="AA3126">
        <v>32.695628999999997</v>
      </c>
      <c r="AB3126">
        <v>-117.14653800000001</v>
      </c>
      <c r="AC3126">
        <v>1</v>
      </c>
      <c r="AD3126" t="s">
        <v>18394</v>
      </c>
      <c r="AE3126">
        <v>1995</v>
      </c>
      <c r="AF3126" t="s">
        <v>19503</v>
      </c>
      <c r="AI3126" t="s">
        <v>18389</v>
      </c>
      <c r="AJ3126" t="s">
        <v>18390</v>
      </c>
      <c r="AK3126" t="s">
        <v>18391</v>
      </c>
      <c r="AL3126">
        <v>92113</v>
      </c>
      <c r="AM3126" t="s">
        <v>18392</v>
      </c>
      <c r="AN3126" t="s">
        <v>18397</v>
      </c>
    </row>
    <row r="3127" spans="1:40" ht="57.6" x14ac:dyDescent="0.3">
      <c r="A3127" t="s">
        <v>14688</v>
      </c>
      <c r="B3127" s="2" t="s">
        <v>15</v>
      </c>
      <c r="C3127" s="3">
        <v>43685</v>
      </c>
      <c r="D3127" t="s">
        <v>16</v>
      </c>
      <c r="E3127" t="s">
        <v>13794</v>
      </c>
      <c r="F3127" t="s">
        <v>13795</v>
      </c>
      <c r="G3127" t="s">
        <v>13796</v>
      </c>
      <c r="H3127" s="2" t="s">
        <v>173</v>
      </c>
      <c r="I3127" s="2" t="s">
        <v>174</v>
      </c>
      <c r="J3127" s="1" t="s">
        <v>14689</v>
      </c>
      <c r="K3127" s="1">
        <f t="shared" si="216"/>
        <v>0</v>
      </c>
      <c r="L3127" s="1">
        <f t="shared" si="216"/>
        <v>0</v>
      </c>
      <c r="M3127" s="1">
        <f t="shared" si="216"/>
        <v>1</v>
      </c>
      <c r="N3127" s="1">
        <f t="shared" si="216"/>
        <v>0</v>
      </c>
      <c r="O3127" s="1">
        <f t="shared" si="217"/>
        <v>1</v>
      </c>
      <c r="P3127" s="1" t="s">
        <v>18348</v>
      </c>
      <c r="Q3127" s="1">
        <v>635</v>
      </c>
      <c r="R3127" s="1">
        <v>965</v>
      </c>
      <c r="S3127" s="9">
        <f t="shared" si="219"/>
        <v>635</v>
      </c>
      <c r="T3127" s="3">
        <v>44363</v>
      </c>
      <c r="U3127" s="8" t="s">
        <v>14690</v>
      </c>
      <c r="V3127" s="3">
        <v>44363</v>
      </c>
      <c r="W3127" s="8" t="s">
        <v>3825</v>
      </c>
      <c r="X3127" s="8">
        <v>0.3</v>
      </c>
      <c r="Y3127" s="10">
        <f t="shared" si="218"/>
        <v>190.5</v>
      </c>
      <c r="Z3127" s="10">
        <f>IFERROR(INDEX(EFs!B:B,MATCH(P3127,EFs!A:A,0))*Dataset!Y3127/1000,0)</f>
        <v>0.13835171446950001</v>
      </c>
      <c r="AA3127">
        <v>32.695628999999997</v>
      </c>
      <c r="AB3127">
        <v>-117.14653800000001</v>
      </c>
      <c r="AC3127">
        <v>1</v>
      </c>
      <c r="AD3127" t="s">
        <v>18394</v>
      </c>
      <c r="AE3127">
        <v>1995</v>
      </c>
      <c r="AF3127" t="s">
        <v>19503</v>
      </c>
      <c r="AI3127" t="s">
        <v>18389</v>
      </c>
      <c r="AJ3127" t="s">
        <v>18390</v>
      </c>
      <c r="AK3127" t="s">
        <v>18391</v>
      </c>
      <c r="AL3127">
        <v>92113</v>
      </c>
      <c r="AM3127" t="s">
        <v>18392</v>
      </c>
      <c r="AN3127" t="s">
        <v>18397</v>
      </c>
    </row>
    <row r="3128" spans="1:40" ht="43.2" x14ac:dyDescent="0.3">
      <c r="A3128" t="s">
        <v>14691</v>
      </c>
      <c r="B3128" s="2" t="s">
        <v>15</v>
      </c>
      <c r="C3128" s="3">
        <v>43692</v>
      </c>
      <c r="D3128" t="s">
        <v>193</v>
      </c>
      <c r="E3128" t="s">
        <v>2870</v>
      </c>
      <c r="F3128" t="s">
        <v>27</v>
      </c>
      <c r="G3128" t="s">
        <v>4726</v>
      </c>
      <c r="H3128" s="2" t="s">
        <v>797</v>
      </c>
      <c r="I3128" s="2" t="s">
        <v>30</v>
      </c>
      <c r="J3128" s="1" t="s">
        <v>14692</v>
      </c>
      <c r="K3128" s="1">
        <f t="shared" si="216"/>
        <v>0</v>
      </c>
      <c r="L3128" s="1">
        <f t="shared" si="216"/>
        <v>0</v>
      </c>
      <c r="M3128" s="1">
        <f t="shared" si="216"/>
        <v>1</v>
      </c>
      <c r="N3128" s="1">
        <f t="shared" si="216"/>
        <v>0</v>
      </c>
      <c r="O3128" s="1">
        <f t="shared" si="217"/>
        <v>1</v>
      </c>
      <c r="P3128" s="1" t="s">
        <v>18348</v>
      </c>
      <c r="Q3128" s="1">
        <v>200</v>
      </c>
      <c r="R3128" s="1">
        <v>302</v>
      </c>
      <c r="S3128" s="9">
        <f t="shared" si="219"/>
        <v>200</v>
      </c>
      <c r="T3128" s="3">
        <v>44509</v>
      </c>
      <c r="U3128" s="8" t="s">
        <v>3826</v>
      </c>
      <c r="V3128" s="3">
        <v>44509</v>
      </c>
      <c r="W3128" s="8" t="s">
        <v>14693</v>
      </c>
      <c r="X3128" s="8">
        <v>12.6</v>
      </c>
      <c r="Y3128" s="10">
        <f t="shared" si="218"/>
        <v>2520</v>
      </c>
      <c r="Z3128" s="10">
        <f>IFERROR(INDEX(EFs!B:B,MATCH(P3128,EFs!A:A,0))*Dataset!Y3128/1000,0)</f>
        <v>1.83016441188</v>
      </c>
      <c r="AA3128">
        <v>32.959758000000001</v>
      </c>
      <c r="AB3128">
        <v>-117.09567800000001</v>
      </c>
      <c r="AC3128">
        <v>1</v>
      </c>
      <c r="AD3128" t="s">
        <v>18387</v>
      </c>
      <c r="AE3128">
        <v>13330</v>
      </c>
      <c r="AF3128" t="s">
        <v>18925</v>
      </c>
      <c r="AI3128" t="s">
        <v>18389</v>
      </c>
      <c r="AJ3128" t="s">
        <v>18390</v>
      </c>
      <c r="AK3128" t="s">
        <v>18391</v>
      </c>
      <c r="AL3128">
        <v>92128</v>
      </c>
      <c r="AM3128" t="s">
        <v>18392</v>
      </c>
      <c r="AN3128" t="s">
        <v>18407</v>
      </c>
    </row>
    <row r="3129" spans="1:40" ht="43.2" x14ac:dyDescent="0.3">
      <c r="A3129" t="s">
        <v>14694</v>
      </c>
      <c r="B3129" s="2" t="s">
        <v>15</v>
      </c>
      <c r="C3129" s="3">
        <v>43692</v>
      </c>
      <c r="D3129" t="s">
        <v>193</v>
      </c>
      <c r="E3129" t="s">
        <v>14695</v>
      </c>
      <c r="F3129" t="s">
        <v>14696</v>
      </c>
      <c r="G3129" t="s">
        <v>14697</v>
      </c>
      <c r="H3129" s="2" t="s">
        <v>83</v>
      </c>
      <c r="I3129" s="2" t="s">
        <v>84</v>
      </c>
      <c r="J3129" s="1" t="s">
        <v>14698</v>
      </c>
      <c r="K3129" s="1">
        <f t="shared" si="216"/>
        <v>1</v>
      </c>
      <c r="L3129" s="1">
        <f t="shared" si="216"/>
        <v>0</v>
      </c>
      <c r="M3129" s="1">
        <f t="shared" si="216"/>
        <v>0</v>
      </c>
      <c r="N3129" s="1">
        <f t="shared" si="216"/>
        <v>0</v>
      </c>
      <c r="O3129" s="1">
        <f t="shared" si="217"/>
        <v>1</v>
      </c>
      <c r="P3129" s="1" t="s">
        <v>18346</v>
      </c>
      <c r="Q3129" s="1">
        <v>130</v>
      </c>
      <c r="R3129" s="1">
        <v>197</v>
      </c>
      <c r="S3129" s="9">
        <f t="shared" si="219"/>
        <v>130</v>
      </c>
      <c r="T3129" s="3">
        <v>44595</v>
      </c>
      <c r="U3129" s="8" t="s">
        <v>14699</v>
      </c>
      <c r="V3129" s="3">
        <v>44595</v>
      </c>
      <c r="W3129" s="8" t="s">
        <v>12908</v>
      </c>
      <c r="X3129" s="8">
        <v>0.5</v>
      </c>
      <c r="Y3129" s="10">
        <f t="shared" si="218"/>
        <v>65</v>
      </c>
      <c r="Z3129" s="10">
        <f>IFERROR(INDEX(EFs!B:B,MATCH(P3129,EFs!A:A,0))*Dataset!Y3129/1000,0)</f>
        <v>5.9045539865000003E-2</v>
      </c>
      <c r="AA3129">
        <v>32.638796999999997</v>
      </c>
      <c r="AB3129">
        <v>-117.09066</v>
      </c>
      <c r="AC3129">
        <v>1</v>
      </c>
      <c r="AD3129" t="s">
        <v>18387</v>
      </c>
      <c r="AE3129">
        <v>553</v>
      </c>
      <c r="AF3129" t="s">
        <v>18680</v>
      </c>
      <c r="AI3129" t="s">
        <v>18406</v>
      </c>
      <c r="AJ3129" t="s">
        <v>18390</v>
      </c>
      <c r="AK3129" t="s">
        <v>18391</v>
      </c>
      <c r="AL3129">
        <v>91910</v>
      </c>
      <c r="AM3129" t="s">
        <v>18392</v>
      </c>
      <c r="AN3129" t="s">
        <v>18393</v>
      </c>
    </row>
    <row r="3130" spans="1:40" ht="43.2" x14ac:dyDescent="0.3">
      <c r="A3130" t="s">
        <v>14700</v>
      </c>
      <c r="B3130" s="2" t="s">
        <v>15</v>
      </c>
      <c r="C3130" s="3">
        <v>43693</v>
      </c>
      <c r="D3130" t="s">
        <v>193</v>
      </c>
      <c r="E3130" t="s">
        <v>14701</v>
      </c>
      <c r="F3130" t="s">
        <v>14702</v>
      </c>
      <c r="G3130" t="s">
        <v>14703</v>
      </c>
      <c r="H3130" s="2" t="s">
        <v>364</v>
      </c>
      <c r="I3130" s="2" t="s">
        <v>62</v>
      </c>
      <c r="J3130" s="1" t="s">
        <v>14704</v>
      </c>
      <c r="K3130" s="1">
        <f t="shared" si="216"/>
        <v>1</v>
      </c>
      <c r="L3130" s="1">
        <f t="shared" si="216"/>
        <v>0</v>
      </c>
      <c r="M3130" s="1">
        <f t="shared" si="216"/>
        <v>0</v>
      </c>
      <c r="N3130" s="1">
        <f t="shared" si="216"/>
        <v>0</v>
      </c>
      <c r="O3130" s="1">
        <f t="shared" si="217"/>
        <v>1</v>
      </c>
      <c r="P3130" s="1" t="s">
        <v>18346</v>
      </c>
      <c r="Q3130" s="1">
        <v>150</v>
      </c>
      <c r="R3130" s="1">
        <v>240</v>
      </c>
      <c r="S3130" s="9">
        <f t="shared" si="219"/>
        <v>150</v>
      </c>
      <c r="T3130" s="3">
        <v>44557</v>
      </c>
      <c r="U3130" s="8" t="s">
        <v>14705</v>
      </c>
      <c r="V3130" s="3">
        <v>44670</v>
      </c>
      <c r="W3130" s="8" t="s">
        <v>4014</v>
      </c>
      <c r="X3130" s="8">
        <v>3.2</v>
      </c>
      <c r="Y3130" s="10">
        <f t="shared" si="218"/>
        <v>480</v>
      </c>
      <c r="Z3130" s="10">
        <f>IFERROR(INDEX(EFs!B:B,MATCH(P3130,EFs!A:A,0))*Dataset!Y3130/1000,0)</f>
        <v>0.43602860207999999</v>
      </c>
      <c r="AA3130">
        <v>32.780684999999998</v>
      </c>
      <c r="AB3130">
        <v>-117.00356499999999</v>
      </c>
      <c r="AC3130">
        <v>1</v>
      </c>
      <c r="AD3130" t="s">
        <v>18387</v>
      </c>
      <c r="AE3130">
        <v>9000</v>
      </c>
      <c r="AF3130" t="s">
        <v>19009</v>
      </c>
      <c r="AI3130" t="s">
        <v>18460</v>
      </c>
      <c r="AJ3130" t="s">
        <v>18390</v>
      </c>
      <c r="AK3130" t="s">
        <v>18391</v>
      </c>
      <c r="AL3130">
        <v>91942</v>
      </c>
      <c r="AM3130" t="s">
        <v>18392</v>
      </c>
      <c r="AN3130" t="s">
        <v>18393</v>
      </c>
    </row>
    <row r="3131" spans="1:40" ht="43.2" x14ac:dyDescent="0.3">
      <c r="A3131" t="s">
        <v>14706</v>
      </c>
      <c r="B3131" s="2" t="s">
        <v>15</v>
      </c>
      <c r="C3131" s="3">
        <v>43693</v>
      </c>
      <c r="D3131" t="s">
        <v>193</v>
      </c>
      <c r="E3131" t="s">
        <v>14707</v>
      </c>
      <c r="F3131" t="s">
        <v>14708</v>
      </c>
      <c r="G3131" t="s">
        <v>14709</v>
      </c>
      <c r="H3131" s="2" t="s">
        <v>754</v>
      </c>
      <c r="I3131" s="2" t="s">
        <v>139</v>
      </c>
      <c r="J3131" s="1" t="s">
        <v>14710</v>
      </c>
      <c r="K3131" s="1">
        <f t="shared" si="216"/>
        <v>1</v>
      </c>
      <c r="L3131" s="1">
        <f t="shared" si="216"/>
        <v>0</v>
      </c>
      <c r="M3131" s="1">
        <f t="shared" si="216"/>
        <v>0</v>
      </c>
      <c r="N3131" s="1">
        <f t="shared" si="216"/>
        <v>0</v>
      </c>
      <c r="O3131" s="1">
        <f t="shared" si="217"/>
        <v>1</v>
      </c>
      <c r="P3131" s="1" t="s">
        <v>18346</v>
      </c>
      <c r="Q3131" s="1">
        <v>250</v>
      </c>
      <c r="R3131" s="1">
        <v>1881</v>
      </c>
      <c r="S3131" s="9">
        <f t="shared" si="219"/>
        <v>250</v>
      </c>
      <c r="T3131" s="3">
        <v>44729</v>
      </c>
      <c r="U3131" s="8" t="s">
        <v>1544</v>
      </c>
      <c r="V3131" s="3">
        <v>44729</v>
      </c>
      <c r="W3131" s="8" t="s">
        <v>14255</v>
      </c>
      <c r="X3131" s="8">
        <v>5</v>
      </c>
      <c r="Y3131" s="10">
        <f t="shared" si="218"/>
        <v>1250</v>
      </c>
      <c r="Z3131" s="10">
        <f>IFERROR(INDEX(EFs!B:B,MATCH(P3131,EFs!A:A,0))*Dataset!Y3131/1000,0)</f>
        <v>1.1354911512500001</v>
      </c>
      <c r="AA3131">
        <v>32.867610999999997</v>
      </c>
      <c r="AB3131">
        <v>-117.21216</v>
      </c>
      <c r="AC3131">
        <v>1</v>
      </c>
      <c r="AD3131" t="s">
        <v>18387</v>
      </c>
      <c r="AE3131">
        <v>8800</v>
      </c>
      <c r="AF3131" t="s">
        <v>19568</v>
      </c>
      <c r="AI3131" t="s">
        <v>18389</v>
      </c>
      <c r="AJ3131" t="s">
        <v>18390</v>
      </c>
      <c r="AK3131" t="s">
        <v>18391</v>
      </c>
      <c r="AL3131">
        <v>92122</v>
      </c>
      <c r="AM3131" t="s">
        <v>18392</v>
      </c>
      <c r="AN3131" t="s">
        <v>18393</v>
      </c>
    </row>
    <row r="3132" spans="1:40" ht="28.8" x14ac:dyDescent="0.3">
      <c r="A3132" t="s">
        <v>14711</v>
      </c>
      <c r="B3132" s="2" t="s">
        <v>15</v>
      </c>
      <c r="C3132" s="3">
        <v>43700</v>
      </c>
      <c r="D3132" t="s">
        <v>25</v>
      </c>
      <c r="E3132" t="s">
        <v>14712</v>
      </c>
      <c r="F3132" t="s">
        <v>14713</v>
      </c>
      <c r="G3132" t="s">
        <v>14714</v>
      </c>
      <c r="H3132" s="2" t="s">
        <v>444</v>
      </c>
      <c r="I3132" s="2" t="s">
        <v>155</v>
      </c>
      <c r="J3132" s="1" t="s">
        <v>14715</v>
      </c>
      <c r="K3132" s="1">
        <f t="shared" si="216"/>
        <v>0</v>
      </c>
      <c r="L3132" s="1">
        <f t="shared" si="216"/>
        <v>0</v>
      </c>
      <c r="M3132" s="1">
        <f t="shared" si="216"/>
        <v>0</v>
      </c>
      <c r="N3132" s="1">
        <f t="shared" si="216"/>
        <v>0</v>
      </c>
      <c r="O3132" s="1">
        <f t="shared" si="217"/>
        <v>0</v>
      </c>
      <c r="P3132" s="1" t="s">
        <v>18349</v>
      </c>
      <c r="Q3132" s="1">
        <v>60</v>
      </c>
      <c r="R3132" s="1">
        <v>126</v>
      </c>
      <c r="S3132" s="9">
        <f t="shared" si="219"/>
        <v>60</v>
      </c>
      <c r="T3132" s="8"/>
      <c r="U3132" s="8"/>
      <c r="V3132" s="8"/>
      <c r="W3132" s="8"/>
      <c r="X3132" s="8"/>
      <c r="Y3132" s="10">
        <f t="shared" si="218"/>
        <v>0</v>
      </c>
      <c r="Z3132" s="10">
        <f>IFERROR(INDEX(EFs!B:B,MATCH(P3132,EFs!A:A,0))*Dataset!Y3132/1000,0)</f>
        <v>0</v>
      </c>
      <c r="AA3132">
        <v>33.041781999999998</v>
      </c>
      <c r="AB3132">
        <v>-116.620743</v>
      </c>
      <c r="AC3132">
        <v>1</v>
      </c>
      <c r="AD3132" t="s">
        <v>18387</v>
      </c>
      <c r="AE3132">
        <v>4763</v>
      </c>
      <c r="AF3132" t="s">
        <v>19569</v>
      </c>
      <c r="AI3132" t="s">
        <v>18474</v>
      </c>
      <c r="AJ3132" t="s">
        <v>18390</v>
      </c>
      <c r="AK3132" t="s">
        <v>18391</v>
      </c>
      <c r="AL3132">
        <v>92036</v>
      </c>
      <c r="AM3132" t="s">
        <v>18392</v>
      </c>
      <c r="AN3132" t="s">
        <v>18393</v>
      </c>
    </row>
    <row r="3133" spans="1:40" ht="28.8" x14ac:dyDescent="0.3">
      <c r="A3133" t="s">
        <v>14716</v>
      </c>
      <c r="B3133" s="2" t="s">
        <v>15</v>
      </c>
      <c r="C3133" s="3">
        <v>43703</v>
      </c>
      <c r="D3133" t="s">
        <v>25</v>
      </c>
      <c r="E3133" t="s">
        <v>4034</v>
      </c>
      <c r="F3133" t="s">
        <v>14717</v>
      </c>
      <c r="G3133" t="s">
        <v>14718</v>
      </c>
      <c r="H3133" s="2" t="s">
        <v>154</v>
      </c>
      <c r="I3133" s="2" t="s">
        <v>155</v>
      </c>
      <c r="J3133" s="1" t="s">
        <v>14719</v>
      </c>
      <c r="K3133" s="1">
        <f t="shared" si="216"/>
        <v>0</v>
      </c>
      <c r="L3133" s="1">
        <f t="shared" si="216"/>
        <v>0</v>
      </c>
      <c r="M3133" s="1">
        <f t="shared" si="216"/>
        <v>0</v>
      </c>
      <c r="N3133" s="1">
        <f t="shared" si="216"/>
        <v>0</v>
      </c>
      <c r="O3133" s="1">
        <f t="shared" si="217"/>
        <v>0</v>
      </c>
      <c r="P3133" s="1" t="s">
        <v>18348</v>
      </c>
      <c r="Q3133" s="1">
        <v>30</v>
      </c>
      <c r="R3133" s="1">
        <v>82</v>
      </c>
      <c r="S3133" s="9">
        <f t="shared" si="219"/>
        <v>30</v>
      </c>
      <c r="T3133" s="3">
        <v>44561</v>
      </c>
      <c r="U3133" s="8" t="s">
        <v>14720</v>
      </c>
      <c r="V3133" s="3">
        <v>44588</v>
      </c>
      <c r="W3133" s="8" t="s">
        <v>14721</v>
      </c>
      <c r="X3133" s="8">
        <v>2.5</v>
      </c>
      <c r="Y3133" s="10">
        <f t="shared" si="218"/>
        <v>75</v>
      </c>
      <c r="Z3133" s="10">
        <f>IFERROR(INDEX(EFs!B:B,MATCH(P3133,EFs!A:A,0))*Dataset!Y3133/1000,0)</f>
        <v>5.4469178924999993E-2</v>
      </c>
      <c r="AA3133">
        <v>33.099628000000003</v>
      </c>
      <c r="AB3133">
        <v>-117.09527</v>
      </c>
      <c r="AC3133">
        <v>1</v>
      </c>
      <c r="AD3133" t="s">
        <v>18394</v>
      </c>
      <c r="AE3133">
        <v>1495</v>
      </c>
      <c r="AF3133" t="s">
        <v>19570</v>
      </c>
      <c r="AI3133" t="s">
        <v>18421</v>
      </c>
      <c r="AJ3133" t="s">
        <v>18390</v>
      </c>
      <c r="AK3133" t="s">
        <v>18391</v>
      </c>
      <c r="AL3133">
        <v>92029</v>
      </c>
      <c r="AM3133" t="s">
        <v>18392</v>
      </c>
      <c r="AN3133" t="s">
        <v>18397</v>
      </c>
    </row>
    <row r="3134" spans="1:40" ht="28.8" x14ac:dyDescent="0.3">
      <c r="A3134" t="s">
        <v>14722</v>
      </c>
      <c r="B3134" s="2" t="s">
        <v>15</v>
      </c>
      <c r="C3134" s="3">
        <v>43703</v>
      </c>
      <c r="D3134" t="s">
        <v>25</v>
      </c>
      <c r="E3134" t="s">
        <v>4034</v>
      </c>
      <c r="F3134" t="s">
        <v>14717</v>
      </c>
      <c r="G3134" t="s">
        <v>14723</v>
      </c>
      <c r="H3134" s="2" t="s">
        <v>154</v>
      </c>
      <c r="I3134" s="2" t="s">
        <v>155</v>
      </c>
      <c r="J3134" s="1" t="s">
        <v>14724</v>
      </c>
      <c r="K3134" s="1">
        <f t="shared" si="216"/>
        <v>1</v>
      </c>
      <c r="L3134" s="1">
        <f t="shared" si="216"/>
        <v>0</v>
      </c>
      <c r="M3134" s="1">
        <f t="shared" si="216"/>
        <v>0</v>
      </c>
      <c r="N3134" s="1">
        <f t="shared" si="216"/>
        <v>0</v>
      </c>
      <c r="O3134" s="1">
        <f t="shared" si="217"/>
        <v>1</v>
      </c>
      <c r="P3134" s="1" t="s">
        <v>18346</v>
      </c>
      <c r="Q3134" s="1">
        <v>60</v>
      </c>
      <c r="R3134" s="1">
        <v>93</v>
      </c>
      <c r="S3134" s="9">
        <f t="shared" si="219"/>
        <v>60</v>
      </c>
      <c r="T3134" s="3">
        <v>44561</v>
      </c>
      <c r="U3134" s="8" t="s">
        <v>14725</v>
      </c>
      <c r="V3134" s="3">
        <v>44588</v>
      </c>
      <c r="W3134" s="8" t="s">
        <v>14726</v>
      </c>
      <c r="X3134" s="8">
        <v>3.6</v>
      </c>
      <c r="Y3134" s="10">
        <f t="shared" si="218"/>
        <v>216</v>
      </c>
      <c r="Z3134" s="10">
        <f>IFERROR(INDEX(EFs!B:B,MATCH(P3134,EFs!A:A,0))*Dataset!Y3134/1000,0)</f>
        <v>0.19621287093600001</v>
      </c>
      <c r="AA3134">
        <v>33.094213000000003</v>
      </c>
      <c r="AB3134">
        <v>-117.106236</v>
      </c>
      <c r="AC3134">
        <v>1</v>
      </c>
      <c r="AD3134" t="s">
        <v>18394</v>
      </c>
      <c r="AE3134">
        <v>1900</v>
      </c>
      <c r="AF3134" t="s">
        <v>18658</v>
      </c>
      <c r="AI3134" t="s">
        <v>18421</v>
      </c>
      <c r="AJ3134" t="s">
        <v>18390</v>
      </c>
      <c r="AK3134" t="s">
        <v>18391</v>
      </c>
      <c r="AL3134">
        <v>92029</v>
      </c>
      <c r="AM3134" t="s">
        <v>18392</v>
      </c>
      <c r="AN3134" t="s">
        <v>18397</v>
      </c>
    </row>
    <row r="3135" spans="1:40" ht="57.6" x14ac:dyDescent="0.3">
      <c r="A3135" t="s">
        <v>14727</v>
      </c>
      <c r="B3135" s="2" t="s">
        <v>15</v>
      </c>
      <c r="C3135" s="3">
        <v>43711</v>
      </c>
      <c r="D3135" t="s">
        <v>193</v>
      </c>
      <c r="E3135" t="s">
        <v>14728</v>
      </c>
      <c r="F3135" t="s">
        <v>14729</v>
      </c>
      <c r="G3135" t="s">
        <v>14730</v>
      </c>
      <c r="H3135" s="2" t="s">
        <v>465</v>
      </c>
      <c r="I3135" s="2" t="s">
        <v>98</v>
      </c>
      <c r="J3135" s="1" t="s">
        <v>14731</v>
      </c>
      <c r="K3135" s="1">
        <f t="shared" si="216"/>
        <v>1</v>
      </c>
      <c r="L3135" s="1">
        <f t="shared" si="216"/>
        <v>0</v>
      </c>
      <c r="M3135" s="1">
        <f t="shared" si="216"/>
        <v>0</v>
      </c>
      <c r="N3135" s="1">
        <f t="shared" si="216"/>
        <v>0</v>
      </c>
      <c r="O3135" s="1">
        <f t="shared" si="217"/>
        <v>1</v>
      </c>
      <c r="P3135" s="1" t="s">
        <v>18346</v>
      </c>
      <c r="Q3135" s="1">
        <v>102</v>
      </c>
      <c r="R3135" s="1">
        <v>158</v>
      </c>
      <c r="S3135" s="9">
        <f t="shared" si="219"/>
        <v>102</v>
      </c>
      <c r="T3135" s="3">
        <v>44370</v>
      </c>
      <c r="U3135" s="8" t="s">
        <v>13673</v>
      </c>
      <c r="V3135" s="3">
        <v>44770</v>
      </c>
      <c r="W3135" s="8" t="s">
        <v>7010</v>
      </c>
      <c r="X3135" s="8">
        <v>6.1</v>
      </c>
      <c r="Y3135" s="10">
        <f t="shared" si="218"/>
        <v>622.19999999999993</v>
      </c>
      <c r="Z3135" s="10">
        <f>IFERROR(INDEX(EFs!B:B,MATCH(P3135,EFs!A:A,0))*Dataset!Y3135/1000,0)</f>
        <v>0.56520207544619994</v>
      </c>
      <c r="AA3135">
        <v>33.195791999999997</v>
      </c>
      <c r="AB3135">
        <v>-117.382274</v>
      </c>
      <c r="AC3135">
        <v>1</v>
      </c>
      <c r="AD3135" t="s">
        <v>18387</v>
      </c>
      <c r="AE3135">
        <v>355</v>
      </c>
      <c r="AF3135" t="s">
        <v>19571</v>
      </c>
      <c r="AI3135" t="s">
        <v>18410</v>
      </c>
      <c r="AJ3135" t="s">
        <v>18390</v>
      </c>
      <c r="AK3135" t="s">
        <v>18391</v>
      </c>
      <c r="AL3135">
        <v>92054</v>
      </c>
      <c r="AM3135" t="s">
        <v>18392</v>
      </c>
      <c r="AN3135" t="s">
        <v>18407</v>
      </c>
    </row>
    <row r="3136" spans="1:40" ht="43.2" x14ac:dyDescent="0.3">
      <c r="A3136" t="s">
        <v>14732</v>
      </c>
      <c r="B3136" s="2" t="s">
        <v>15</v>
      </c>
      <c r="C3136" s="3">
        <v>43719</v>
      </c>
      <c r="D3136" t="s">
        <v>193</v>
      </c>
      <c r="E3136" t="s">
        <v>4007</v>
      </c>
      <c r="F3136" t="s">
        <v>14733</v>
      </c>
      <c r="G3136" t="s">
        <v>14734</v>
      </c>
      <c r="H3136" s="2" t="s">
        <v>217</v>
      </c>
      <c r="I3136" s="2" t="s">
        <v>218</v>
      </c>
      <c r="J3136" s="1" t="s">
        <v>14735</v>
      </c>
      <c r="K3136" s="1">
        <f t="shared" si="216"/>
        <v>1</v>
      </c>
      <c r="L3136" s="1">
        <f t="shared" si="216"/>
        <v>0</v>
      </c>
      <c r="M3136" s="1">
        <f t="shared" si="216"/>
        <v>0</v>
      </c>
      <c r="N3136" s="1">
        <f t="shared" si="216"/>
        <v>0</v>
      </c>
      <c r="O3136" s="1">
        <f t="shared" si="217"/>
        <v>1</v>
      </c>
      <c r="P3136" s="1" t="s">
        <v>18346</v>
      </c>
      <c r="Q3136" s="1">
        <v>505</v>
      </c>
      <c r="R3136" s="1">
        <v>755</v>
      </c>
      <c r="S3136" s="9">
        <f t="shared" si="219"/>
        <v>505</v>
      </c>
      <c r="T3136" s="3">
        <v>44357</v>
      </c>
      <c r="U3136" s="8" t="s">
        <v>14645</v>
      </c>
      <c r="V3136" s="3">
        <v>44783</v>
      </c>
      <c r="W3136" s="8" t="s">
        <v>12937</v>
      </c>
      <c r="X3136" s="8">
        <v>45.6</v>
      </c>
      <c r="Y3136" s="10">
        <f t="shared" si="218"/>
        <v>23028</v>
      </c>
      <c r="Z3136" s="10">
        <f>IFERROR(INDEX(EFs!B:B,MATCH(P3136,EFs!A:A,0))*Dataset!Y3136/1000,0)</f>
        <v>20.918472184787998</v>
      </c>
      <c r="AA3136">
        <v>32.573763999999997</v>
      </c>
      <c r="AB3136">
        <v>-116.917929</v>
      </c>
      <c r="AC3136">
        <v>0.68</v>
      </c>
      <c r="AD3136" t="s">
        <v>18429</v>
      </c>
      <c r="AE3136">
        <v>7363</v>
      </c>
      <c r="AF3136" t="s">
        <v>18849</v>
      </c>
      <c r="AI3136" t="s">
        <v>18389</v>
      </c>
      <c r="AJ3136" t="s">
        <v>18390</v>
      </c>
      <c r="AK3136" t="s">
        <v>18391</v>
      </c>
      <c r="AL3136">
        <v>92154</v>
      </c>
      <c r="AM3136" t="s">
        <v>18392</v>
      </c>
      <c r="AN3136" t="s">
        <v>18393</v>
      </c>
    </row>
    <row r="3137" spans="1:40" ht="43.2" x14ac:dyDescent="0.3">
      <c r="A3137" t="s">
        <v>14736</v>
      </c>
      <c r="B3137" s="2" t="s">
        <v>15</v>
      </c>
      <c r="C3137" s="3">
        <v>43726</v>
      </c>
      <c r="D3137" t="s">
        <v>193</v>
      </c>
      <c r="E3137" t="s">
        <v>14737</v>
      </c>
      <c r="G3137" t="s">
        <v>14738</v>
      </c>
      <c r="H3137" s="2" t="s">
        <v>781</v>
      </c>
      <c r="I3137" s="2" t="s">
        <v>782</v>
      </c>
      <c r="J3137" s="1" t="s">
        <v>14739</v>
      </c>
      <c r="K3137" s="1">
        <f t="shared" si="216"/>
        <v>1</v>
      </c>
      <c r="L3137" s="1">
        <f t="shared" si="216"/>
        <v>0</v>
      </c>
      <c r="M3137" s="1">
        <f t="shared" si="216"/>
        <v>0</v>
      </c>
      <c r="N3137" s="1">
        <f t="shared" si="216"/>
        <v>0</v>
      </c>
      <c r="O3137" s="1">
        <f t="shared" si="217"/>
        <v>1</v>
      </c>
      <c r="P3137" s="1" t="s">
        <v>18346</v>
      </c>
      <c r="Q3137" s="1">
        <v>83</v>
      </c>
      <c r="R3137" s="1">
        <v>133</v>
      </c>
      <c r="S3137" s="9">
        <f t="shared" si="219"/>
        <v>83</v>
      </c>
      <c r="T3137" s="3">
        <v>44512</v>
      </c>
      <c r="U3137" s="8" t="s">
        <v>14740</v>
      </c>
      <c r="V3137" s="3">
        <v>44512</v>
      </c>
      <c r="W3137" s="8" t="s">
        <v>1804</v>
      </c>
      <c r="X3137" s="8">
        <v>8.6</v>
      </c>
      <c r="Y3137" s="10">
        <f t="shared" si="218"/>
        <v>713.8</v>
      </c>
      <c r="Z3137" s="10">
        <f>IFERROR(INDEX(EFs!B:B,MATCH(P3137,EFs!A:A,0))*Dataset!Y3137/1000,0)</f>
        <v>0.6484108670098</v>
      </c>
      <c r="AA3137">
        <v>32.919432999999998</v>
      </c>
      <c r="AB3137">
        <v>-117.23812</v>
      </c>
      <c r="AC3137">
        <v>1</v>
      </c>
      <c r="AD3137" t="s">
        <v>18387</v>
      </c>
      <c r="AE3137">
        <v>3420</v>
      </c>
      <c r="AF3137" t="s">
        <v>19056</v>
      </c>
      <c r="AI3137" t="s">
        <v>18389</v>
      </c>
      <c r="AJ3137" t="s">
        <v>18390</v>
      </c>
      <c r="AK3137" t="s">
        <v>18391</v>
      </c>
      <c r="AL3137">
        <v>92121</v>
      </c>
      <c r="AM3137" t="s">
        <v>18392</v>
      </c>
      <c r="AN3137" t="s">
        <v>2733</v>
      </c>
    </row>
    <row r="3138" spans="1:40" ht="57.6" x14ac:dyDescent="0.3">
      <c r="A3138" t="s">
        <v>14741</v>
      </c>
      <c r="B3138" s="2" t="s">
        <v>15</v>
      </c>
      <c r="C3138" s="3">
        <v>43732</v>
      </c>
      <c r="D3138" t="s">
        <v>193</v>
      </c>
      <c r="E3138" t="s">
        <v>14282</v>
      </c>
      <c r="G3138" t="s">
        <v>14283</v>
      </c>
      <c r="H3138" s="2" t="s">
        <v>351</v>
      </c>
      <c r="I3138" s="2" t="s">
        <v>92</v>
      </c>
      <c r="J3138" s="1" t="s">
        <v>14742</v>
      </c>
      <c r="K3138" s="1">
        <f t="shared" si="216"/>
        <v>1</v>
      </c>
      <c r="L3138" s="1">
        <f t="shared" si="216"/>
        <v>0</v>
      </c>
      <c r="M3138" s="1">
        <f t="shared" si="216"/>
        <v>0</v>
      </c>
      <c r="N3138" s="1">
        <f t="shared" ref="N3138:N3201" si="220">IFERROR(IF(SEARCH(N$1,$J3138)&gt;0,1),0)</f>
        <v>0</v>
      </c>
      <c r="O3138" s="1">
        <f t="shared" si="217"/>
        <v>1</v>
      </c>
      <c r="P3138" s="1" t="s">
        <v>18346</v>
      </c>
      <c r="Q3138" s="1">
        <v>100</v>
      </c>
      <c r="R3138" s="1">
        <v>158</v>
      </c>
      <c r="S3138" s="9">
        <f t="shared" si="219"/>
        <v>100</v>
      </c>
      <c r="T3138" s="3">
        <v>44630</v>
      </c>
      <c r="U3138" s="8" t="s">
        <v>9891</v>
      </c>
      <c r="V3138" s="3">
        <v>44630</v>
      </c>
      <c r="W3138" s="8" t="s">
        <v>813</v>
      </c>
      <c r="X3138" s="8">
        <v>3</v>
      </c>
      <c r="Y3138" s="10">
        <f t="shared" si="218"/>
        <v>300</v>
      </c>
      <c r="Z3138" s="10">
        <f>IFERROR(INDEX(EFs!B:B,MATCH(P3138,EFs!A:A,0))*Dataset!Y3138/1000,0)</f>
        <v>0.27251787630000002</v>
      </c>
      <c r="AA3138">
        <v>32.699235000000002</v>
      </c>
      <c r="AB3138">
        <v>-117.209642</v>
      </c>
      <c r="AC3138">
        <v>0.5</v>
      </c>
      <c r="AD3138" t="s">
        <v>18422</v>
      </c>
      <c r="AI3138" t="s">
        <v>18458</v>
      </c>
      <c r="AJ3138" t="s">
        <v>18390</v>
      </c>
      <c r="AK3138" t="s">
        <v>18391</v>
      </c>
      <c r="AL3138">
        <v>92118</v>
      </c>
      <c r="AM3138" t="s">
        <v>18392</v>
      </c>
      <c r="AN3138" t="s">
        <v>18397</v>
      </c>
    </row>
    <row r="3139" spans="1:40" ht="43.2" x14ac:dyDescent="0.3">
      <c r="A3139" t="s">
        <v>14743</v>
      </c>
      <c r="B3139" s="2" t="s">
        <v>15</v>
      </c>
      <c r="C3139" s="3">
        <v>43739</v>
      </c>
      <c r="D3139" t="s">
        <v>193</v>
      </c>
      <c r="E3139" t="s">
        <v>14744</v>
      </c>
      <c r="F3139" t="s">
        <v>14745</v>
      </c>
      <c r="G3139" t="s">
        <v>14746</v>
      </c>
      <c r="H3139" s="2" t="s">
        <v>781</v>
      </c>
      <c r="I3139" s="2" t="s">
        <v>782</v>
      </c>
      <c r="J3139" s="1" t="s">
        <v>14747</v>
      </c>
      <c r="K3139" s="1">
        <f t="shared" ref="K3139:N3202" si="221">IFERROR(IF(SEARCH(K$1,$J3139)&gt;0,1),0)</f>
        <v>1</v>
      </c>
      <c r="L3139" s="1">
        <f t="shared" si="221"/>
        <v>0</v>
      </c>
      <c r="M3139" s="1">
        <f t="shared" si="221"/>
        <v>0</v>
      </c>
      <c r="N3139" s="1">
        <f t="shared" si="220"/>
        <v>0</v>
      </c>
      <c r="O3139" s="1">
        <f t="shared" ref="O3139:O3202" si="222">SUM(K3139:N3139)</f>
        <v>1</v>
      </c>
      <c r="P3139" s="1" t="s">
        <v>18346</v>
      </c>
      <c r="Q3139" s="1">
        <v>500</v>
      </c>
      <c r="R3139" s="1">
        <v>762</v>
      </c>
      <c r="S3139" s="9">
        <f t="shared" si="219"/>
        <v>500</v>
      </c>
      <c r="T3139" s="3">
        <v>44420</v>
      </c>
      <c r="U3139" s="8" t="s">
        <v>3585</v>
      </c>
      <c r="V3139" s="3">
        <v>44420</v>
      </c>
      <c r="W3139" s="8" t="s">
        <v>5842</v>
      </c>
      <c r="X3139" s="8">
        <v>21.6</v>
      </c>
      <c r="Y3139" s="10">
        <f t="shared" ref="Y3139:Y3202" si="223">X3139*S3139</f>
        <v>10800</v>
      </c>
      <c r="Z3139" s="10">
        <f>IFERROR(INDEX(EFs!B:B,MATCH(P3139,EFs!A:A,0))*Dataset!Y3139/1000,0)</f>
        <v>9.8106435467999997</v>
      </c>
      <c r="AA3139">
        <v>32.877411000000002</v>
      </c>
      <c r="AB3139">
        <v>-117.208349</v>
      </c>
      <c r="AC3139">
        <v>1</v>
      </c>
      <c r="AD3139" t="s">
        <v>18387</v>
      </c>
      <c r="AE3139">
        <v>9360</v>
      </c>
      <c r="AF3139" t="s">
        <v>18570</v>
      </c>
      <c r="AI3139" t="s">
        <v>18389</v>
      </c>
      <c r="AJ3139" t="s">
        <v>18390</v>
      </c>
      <c r="AK3139" t="s">
        <v>18391</v>
      </c>
      <c r="AL3139">
        <v>92121</v>
      </c>
      <c r="AM3139" t="s">
        <v>18392</v>
      </c>
      <c r="AN3139" t="s">
        <v>18393</v>
      </c>
    </row>
    <row r="3140" spans="1:40" ht="43.2" x14ac:dyDescent="0.3">
      <c r="A3140" t="s">
        <v>14748</v>
      </c>
      <c r="B3140" s="2" t="s">
        <v>15</v>
      </c>
      <c r="C3140" s="3">
        <v>43741</v>
      </c>
      <c r="D3140" t="s">
        <v>193</v>
      </c>
      <c r="E3140" t="s">
        <v>954</v>
      </c>
      <c r="F3140" t="s">
        <v>12182</v>
      </c>
      <c r="G3140" t="s">
        <v>14749</v>
      </c>
      <c r="H3140" s="2" t="s">
        <v>957</v>
      </c>
      <c r="I3140" s="2" t="s">
        <v>139</v>
      </c>
      <c r="J3140" s="1" t="s">
        <v>14750</v>
      </c>
      <c r="K3140" s="1">
        <f t="shared" si="221"/>
        <v>1</v>
      </c>
      <c r="L3140" s="1">
        <f t="shared" si="221"/>
        <v>0</v>
      </c>
      <c r="M3140" s="1">
        <f t="shared" si="221"/>
        <v>0</v>
      </c>
      <c r="N3140" s="1">
        <f t="shared" si="220"/>
        <v>0</v>
      </c>
      <c r="O3140" s="1">
        <f t="shared" si="222"/>
        <v>1</v>
      </c>
      <c r="P3140" s="1" t="s">
        <v>18346</v>
      </c>
      <c r="Q3140" s="1">
        <v>200</v>
      </c>
      <c r="R3140" s="1">
        <v>318</v>
      </c>
      <c r="S3140" s="9">
        <f t="shared" ref="S3140:S3203" si="224">IFERROR(IF(Q3140&lt;&gt;"",Q3140,R3140*0.7457),"Unknown")</f>
        <v>200</v>
      </c>
      <c r="T3140" s="3">
        <v>44562</v>
      </c>
      <c r="U3140" s="8" t="s">
        <v>14751</v>
      </c>
      <c r="V3140" s="3">
        <v>44562</v>
      </c>
      <c r="W3140" s="8" t="s">
        <v>13191</v>
      </c>
      <c r="X3140" s="8">
        <v>8.6999999999999993</v>
      </c>
      <c r="Y3140" s="10">
        <f t="shared" si="223"/>
        <v>1739.9999999999998</v>
      </c>
      <c r="Z3140" s="10">
        <f>IFERROR(INDEX(EFs!B:B,MATCH(P3140,EFs!A:A,0))*Dataset!Y3140/1000,0)</f>
        <v>1.5806036825399998</v>
      </c>
      <c r="AA3140">
        <v>32.724102999999999</v>
      </c>
      <c r="AB3140">
        <v>-117.170912</v>
      </c>
      <c r="AC3140">
        <v>0.5</v>
      </c>
      <c r="AD3140" t="s">
        <v>18422</v>
      </c>
      <c r="AI3140" t="s">
        <v>18389</v>
      </c>
      <c r="AJ3140" t="s">
        <v>18390</v>
      </c>
      <c r="AK3140" t="s">
        <v>18391</v>
      </c>
      <c r="AL3140">
        <v>92101</v>
      </c>
      <c r="AM3140" t="s">
        <v>18392</v>
      </c>
      <c r="AN3140" t="s">
        <v>18397</v>
      </c>
    </row>
    <row r="3141" spans="1:40" ht="43.2" x14ac:dyDescent="0.3">
      <c r="A3141" t="s">
        <v>14752</v>
      </c>
      <c r="B3141" s="2" t="s">
        <v>15</v>
      </c>
      <c r="C3141" s="3">
        <v>43741</v>
      </c>
      <c r="D3141" t="s">
        <v>193</v>
      </c>
      <c r="E3141" t="s">
        <v>954</v>
      </c>
      <c r="F3141" t="s">
        <v>12182</v>
      </c>
      <c r="G3141" t="s">
        <v>14749</v>
      </c>
      <c r="H3141" s="2" t="s">
        <v>957</v>
      </c>
      <c r="I3141" s="2" t="s">
        <v>139</v>
      </c>
      <c r="J3141" s="1" t="s">
        <v>14753</v>
      </c>
      <c r="K3141" s="1">
        <f t="shared" si="221"/>
        <v>1</v>
      </c>
      <c r="L3141" s="1">
        <f t="shared" si="221"/>
        <v>0</v>
      </c>
      <c r="M3141" s="1">
        <f t="shared" si="221"/>
        <v>0</v>
      </c>
      <c r="N3141" s="1">
        <f t="shared" si="220"/>
        <v>0</v>
      </c>
      <c r="O3141" s="1">
        <f t="shared" si="222"/>
        <v>1</v>
      </c>
      <c r="P3141" s="1" t="s">
        <v>18346</v>
      </c>
      <c r="Q3141" s="1">
        <v>200</v>
      </c>
      <c r="R3141" s="1">
        <v>318</v>
      </c>
      <c r="S3141" s="9">
        <f t="shared" si="224"/>
        <v>200</v>
      </c>
      <c r="T3141" s="3">
        <v>44562</v>
      </c>
      <c r="U3141" s="8" t="s">
        <v>1977</v>
      </c>
      <c r="V3141" s="3">
        <v>44562</v>
      </c>
      <c r="W3141" s="8" t="s">
        <v>2507</v>
      </c>
      <c r="X3141" s="8">
        <v>9.6</v>
      </c>
      <c r="Y3141" s="10">
        <f t="shared" si="223"/>
        <v>1920</v>
      </c>
      <c r="Z3141" s="10">
        <f>IFERROR(INDEX(EFs!B:B,MATCH(P3141,EFs!A:A,0))*Dataset!Y3141/1000,0)</f>
        <v>1.74411440832</v>
      </c>
      <c r="AA3141">
        <v>32.724102999999999</v>
      </c>
      <c r="AB3141">
        <v>-117.170912</v>
      </c>
      <c r="AC3141">
        <v>0.5</v>
      </c>
      <c r="AD3141" t="s">
        <v>18422</v>
      </c>
      <c r="AI3141" t="s">
        <v>18389</v>
      </c>
      <c r="AJ3141" t="s">
        <v>18390</v>
      </c>
      <c r="AK3141" t="s">
        <v>18391</v>
      </c>
      <c r="AL3141">
        <v>92101</v>
      </c>
      <c r="AM3141" t="s">
        <v>18392</v>
      </c>
      <c r="AN3141" t="s">
        <v>18397</v>
      </c>
    </row>
    <row r="3142" spans="1:40" ht="43.2" x14ac:dyDescent="0.3">
      <c r="A3142" t="s">
        <v>14754</v>
      </c>
      <c r="B3142" s="2" t="s">
        <v>15</v>
      </c>
      <c r="C3142" s="3">
        <v>43741</v>
      </c>
      <c r="D3142" t="s">
        <v>193</v>
      </c>
      <c r="E3142" t="s">
        <v>13634</v>
      </c>
      <c r="F3142" t="s">
        <v>1249</v>
      </c>
      <c r="G3142" t="s">
        <v>14755</v>
      </c>
      <c r="H3142" s="2" t="s">
        <v>283</v>
      </c>
      <c r="I3142" s="2" t="s">
        <v>46</v>
      </c>
      <c r="J3142" s="1" t="s">
        <v>14756</v>
      </c>
      <c r="K3142" s="1">
        <f t="shared" si="221"/>
        <v>1</v>
      </c>
      <c r="L3142" s="1">
        <f t="shared" si="221"/>
        <v>0</v>
      </c>
      <c r="M3142" s="1">
        <f t="shared" si="221"/>
        <v>0</v>
      </c>
      <c r="N3142" s="1">
        <f t="shared" si="220"/>
        <v>0</v>
      </c>
      <c r="O3142" s="1">
        <f t="shared" si="222"/>
        <v>1</v>
      </c>
      <c r="P3142" s="1" t="s">
        <v>18346</v>
      </c>
      <c r="Q3142" s="1">
        <v>100</v>
      </c>
      <c r="R3142" s="1">
        <v>197</v>
      </c>
      <c r="S3142" s="9">
        <f t="shared" si="224"/>
        <v>100</v>
      </c>
      <c r="T3142" s="3">
        <v>44518</v>
      </c>
      <c r="U3142" s="8" t="s">
        <v>14757</v>
      </c>
      <c r="V3142" s="3">
        <v>44518</v>
      </c>
      <c r="W3142" s="8" t="s">
        <v>14758</v>
      </c>
      <c r="X3142" s="8">
        <v>6.35</v>
      </c>
      <c r="Y3142" s="10">
        <f t="shared" si="223"/>
        <v>635</v>
      </c>
      <c r="Z3142" s="10">
        <f>IFERROR(INDEX(EFs!B:B,MATCH(P3142,EFs!A:A,0))*Dataset!Y3142/1000,0)</f>
        <v>0.57682950483499995</v>
      </c>
      <c r="AA3142">
        <v>32.730381999999999</v>
      </c>
      <c r="AB3142">
        <v>-117.24535899999999</v>
      </c>
      <c r="AC3142">
        <v>1</v>
      </c>
      <c r="AD3142" t="s">
        <v>18408</v>
      </c>
      <c r="AF3142" t="s">
        <v>19572</v>
      </c>
      <c r="AI3142" t="s">
        <v>18389</v>
      </c>
      <c r="AJ3142" t="s">
        <v>18390</v>
      </c>
      <c r="AK3142" t="s">
        <v>18391</v>
      </c>
      <c r="AL3142">
        <v>92107</v>
      </c>
      <c r="AM3142" t="s">
        <v>18392</v>
      </c>
      <c r="AN3142" t="s">
        <v>18397</v>
      </c>
    </row>
    <row r="3143" spans="1:40" ht="28.8" x14ac:dyDescent="0.3">
      <c r="A3143" t="s">
        <v>14759</v>
      </c>
      <c r="B3143" s="2" t="s">
        <v>15</v>
      </c>
      <c r="C3143" s="3">
        <v>43742</v>
      </c>
      <c r="D3143" t="s">
        <v>193</v>
      </c>
      <c r="E3143" t="s">
        <v>8784</v>
      </c>
      <c r="F3143" t="s">
        <v>14760</v>
      </c>
      <c r="G3143" t="s">
        <v>14761</v>
      </c>
      <c r="H3143" s="2" t="s">
        <v>106</v>
      </c>
      <c r="I3143" s="2" t="s">
        <v>107</v>
      </c>
      <c r="J3143" s="1" t="s">
        <v>14762</v>
      </c>
      <c r="K3143" s="1">
        <f t="shared" si="221"/>
        <v>1</v>
      </c>
      <c r="L3143" s="1">
        <f t="shared" si="221"/>
        <v>0</v>
      </c>
      <c r="M3143" s="1">
        <f t="shared" si="221"/>
        <v>0</v>
      </c>
      <c r="N3143" s="1">
        <f t="shared" si="220"/>
        <v>0</v>
      </c>
      <c r="O3143" s="1">
        <f t="shared" si="222"/>
        <v>1</v>
      </c>
      <c r="P3143" s="1" t="s">
        <v>18346</v>
      </c>
      <c r="Q3143" s="1">
        <v>1000</v>
      </c>
      <c r="R3143" s="1">
        <v>1528</v>
      </c>
      <c r="S3143" s="9">
        <f t="shared" si="224"/>
        <v>1000</v>
      </c>
      <c r="T3143" s="8"/>
      <c r="U3143" s="8"/>
      <c r="V3143" s="8"/>
      <c r="W3143" s="8"/>
      <c r="X3143" s="8"/>
      <c r="Y3143" s="10">
        <f t="shared" si="223"/>
        <v>0</v>
      </c>
      <c r="Z3143" s="10">
        <f>IFERROR(INDEX(EFs!B:B,MATCH(P3143,EFs!A:A,0))*Dataset!Y3143/1000,0)</f>
        <v>0</v>
      </c>
      <c r="AA3143">
        <v>32.834932999999999</v>
      </c>
      <c r="AB3143">
        <v>-117.132745</v>
      </c>
      <c r="AC3143">
        <v>1</v>
      </c>
      <c r="AD3143" t="s">
        <v>18387</v>
      </c>
      <c r="AE3143">
        <v>5575</v>
      </c>
      <c r="AF3143" t="s">
        <v>18581</v>
      </c>
      <c r="AI3143" t="s">
        <v>18389</v>
      </c>
      <c r="AJ3143" t="s">
        <v>18390</v>
      </c>
      <c r="AK3143" t="s">
        <v>18391</v>
      </c>
      <c r="AL3143">
        <v>92123</v>
      </c>
      <c r="AM3143" t="s">
        <v>18392</v>
      </c>
      <c r="AN3143" t="s">
        <v>18393</v>
      </c>
    </row>
    <row r="3144" spans="1:40" ht="28.8" x14ac:dyDescent="0.3">
      <c r="A3144" t="s">
        <v>14763</v>
      </c>
      <c r="B3144" s="2" t="s">
        <v>15</v>
      </c>
      <c r="C3144" s="3">
        <v>43742</v>
      </c>
      <c r="D3144" t="s">
        <v>193</v>
      </c>
      <c r="E3144" t="s">
        <v>8784</v>
      </c>
      <c r="F3144" t="s">
        <v>14760</v>
      </c>
      <c r="G3144" t="s">
        <v>14761</v>
      </c>
      <c r="H3144" s="2" t="s">
        <v>106</v>
      </c>
      <c r="I3144" s="2" t="s">
        <v>107</v>
      </c>
      <c r="J3144" s="1" t="s">
        <v>14764</v>
      </c>
      <c r="K3144" s="1">
        <f t="shared" si="221"/>
        <v>1</v>
      </c>
      <c r="L3144" s="1">
        <f t="shared" si="221"/>
        <v>0</v>
      </c>
      <c r="M3144" s="1">
        <f t="shared" si="221"/>
        <v>0</v>
      </c>
      <c r="N3144" s="1">
        <f t="shared" si="220"/>
        <v>0</v>
      </c>
      <c r="O3144" s="1">
        <f t="shared" si="222"/>
        <v>1</v>
      </c>
      <c r="P3144" s="1" t="s">
        <v>18346</v>
      </c>
      <c r="Q3144" s="1">
        <v>1000</v>
      </c>
      <c r="R3144" s="1">
        <v>1528</v>
      </c>
      <c r="S3144" s="9">
        <f t="shared" si="224"/>
        <v>1000</v>
      </c>
      <c r="T3144" s="8"/>
      <c r="U3144" s="8"/>
      <c r="V3144" s="8"/>
      <c r="W3144" s="8"/>
      <c r="X3144" s="8"/>
      <c r="Y3144" s="10">
        <f t="shared" si="223"/>
        <v>0</v>
      </c>
      <c r="Z3144" s="10">
        <f>IFERROR(INDEX(EFs!B:B,MATCH(P3144,EFs!A:A,0))*Dataset!Y3144/1000,0)</f>
        <v>0</v>
      </c>
      <c r="AA3144">
        <v>32.834932999999999</v>
      </c>
      <c r="AB3144">
        <v>-117.132745</v>
      </c>
      <c r="AC3144">
        <v>1</v>
      </c>
      <c r="AD3144" t="s">
        <v>18387</v>
      </c>
      <c r="AE3144">
        <v>5575</v>
      </c>
      <c r="AF3144" t="s">
        <v>18581</v>
      </c>
      <c r="AI3144" t="s">
        <v>18389</v>
      </c>
      <c r="AJ3144" t="s">
        <v>18390</v>
      </c>
      <c r="AK3144" t="s">
        <v>18391</v>
      </c>
      <c r="AL3144">
        <v>92123</v>
      </c>
      <c r="AM3144" t="s">
        <v>18392</v>
      </c>
      <c r="AN3144" t="s">
        <v>18393</v>
      </c>
    </row>
    <row r="3145" spans="1:40" ht="28.8" x14ac:dyDescent="0.3">
      <c r="A3145" t="s">
        <v>14765</v>
      </c>
      <c r="B3145" s="2" t="s">
        <v>15</v>
      </c>
      <c r="C3145" s="3">
        <v>43755</v>
      </c>
      <c r="D3145" t="s">
        <v>193</v>
      </c>
      <c r="E3145" t="s">
        <v>14766</v>
      </c>
      <c r="F3145" t="s">
        <v>14767</v>
      </c>
      <c r="G3145" t="s">
        <v>14768</v>
      </c>
      <c r="H3145" s="2" t="s">
        <v>19</v>
      </c>
      <c r="I3145" s="2" t="s">
        <v>20</v>
      </c>
      <c r="J3145" s="1" t="s">
        <v>14769</v>
      </c>
      <c r="K3145" s="1">
        <f t="shared" si="221"/>
        <v>1</v>
      </c>
      <c r="L3145" s="1">
        <f t="shared" si="221"/>
        <v>0</v>
      </c>
      <c r="M3145" s="1">
        <f t="shared" si="221"/>
        <v>0</v>
      </c>
      <c r="N3145" s="1">
        <f t="shared" si="220"/>
        <v>0</v>
      </c>
      <c r="O3145" s="1">
        <f t="shared" si="222"/>
        <v>1</v>
      </c>
      <c r="P3145" s="1" t="s">
        <v>18346</v>
      </c>
      <c r="Q3145" s="1">
        <v>250</v>
      </c>
      <c r="R3145" s="1">
        <v>389</v>
      </c>
      <c r="S3145" s="9">
        <f t="shared" si="224"/>
        <v>250</v>
      </c>
      <c r="T3145" s="3">
        <v>44690</v>
      </c>
      <c r="U3145" s="8" t="s">
        <v>2263</v>
      </c>
      <c r="V3145" s="3">
        <v>44690</v>
      </c>
      <c r="W3145" s="8" t="s">
        <v>2264</v>
      </c>
      <c r="X3145" s="8">
        <v>2.2000000000000002</v>
      </c>
      <c r="Y3145" s="10">
        <f t="shared" si="223"/>
        <v>550</v>
      </c>
      <c r="Z3145" s="10">
        <f>IFERROR(INDEX(EFs!B:B,MATCH(P3145,EFs!A:A,0))*Dataset!Y3145/1000,0)</f>
        <v>0.49961610654999999</v>
      </c>
      <c r="AA3145">
        <v>32.716062999999998</v>
      </c>
      <c r="AB3145">
        <v>-117.16784800000001</v>
      </c>
      <c r="AC3145">
        <v>1</v>
      </c>
      <c r="AD3145" t="s">
        <v>18387</v>
      </c>
      <c r="AE3145">
        <v>500</v>
      </c>
      <c r="AF3145" t="s">
        <v>18504</v>
      </c>
      <c r="AI3145" t="s">
        <v>18389</v>
      </c>
      <c r="AJ3145" t="s">
        <v>18390</v>
      </c>
      <c r="AK3145" t="s">
        <v>18391</v>
      </c>
      <c r="AL3145">
        <v>92101</v>
      </c>
      <c r="AM3145" t="s">
        <v>18392</v>
      </c>
      <c r="AN3145" t="s">
        <v>18393</v>
      </c>
    </row>
    <row r="3146" spans="1:40" ht="43.2" x14ac:dyDescent="0.3">
      <c r="A3146" t="s">
        <v>14770</v>
      </c>
      <c r="B3146" s="2" t="s">
        <v>15</v>
      </c>
      <c r="C3146" s="3">
        <v>43755</v>
      </c>
      <c r="D3146" t="s">
        <v>193</v>
      </c>
      <c r="E3146" t="s">
        <v>3816</v>
      </c>
      <c r="F3146" t="s">
        <v>36</v>
      </c>
      <c r="G3146" t="s">
        <v>3817</v>
      </c>
      <c r="H3146" s="2" t="s">
        <v>320</v>
      </c>
      <c r="I3146" s="2" t="s">
        <v>46</v>
      </c>
      <c r="J3146" s="1" t="s">
        <v>14771</v>
      </c>
      <c r="K3146" s="1">
        <f t="shared" si="221"/>
        <v>1</v>
      </c>
      <c r="L3146" s="1">
        <f t="shared" si="221"/>
        <v>0</v>
      </c>
      <c r="M3146" s="1">
        <f t="shared" si="221"/>
        <v>0</v>
      </c>
      <c r="N3146" s="1">
        <f t="shared" si="220"/>
        <v>0</v>
      </c>
      <c r="O3146" s="1">
        <f t="shared" si="222"/>
        <v>1</v>
      </c>
      <c r="P3146" s="1" t="s">
        <v>18346</v>
      </c>
      <c r="Q3146" s="1">
        <v>300</v>
      </c>
      <c r="R3146" s="1">
        <v>463</v>
      </c>
      <c r="S3146" s="9">
        <f t="shared" si="224"/>
        <v>300</v>
      </c>
      <c r="T3146" s="3">
        <v>44369</v>
      </c>
      <c r="U3146" s="8" t="s">
        <v>13912</v>
      </c>
      <c r="V3146" s="3">
        <v>44763</v>
      </c>
      <c r="W3146" s="8" t="s">
        <v>14772</v>
      </c>
      <c r="X3146" s="8">
        <v>6.9</v>
      </c>
      <c r="Y3146" s="10">
        <f t="shared" si="223"/>
        <v>2070</v>
      </c>
      <c r="Z3146" s="10">
        <f>IFERROR(INDEX(EFs!B:B,MATCH(P3146,EFs!A:A,0))*Dataset!Y3146/1000,0)</f>
        <v>1.8803733464700001</v>
      </c>
      <c r="AA3146">
        <v>32.875765999999999</v>
      </c>
      <c r="AB3146">
        <v>-117.239553</v>
      </c>
      <c r="AC3146">
        <v>0.9</v>
      </c>
      <c r="AD3146" t="s">
        <v>18387</v>
      </c>
      <c r="AE3146">
        <v>9500</v>
      </c>
      <c r="AF3146" t="s">
        <v>18451</v>
      </c>
      <c r="AG3146" t="s">
        <v>18831</v>
      </c>
      <c r="AH3146">
        <v>89</v>
      </c>
      <c r="AI3146" t="s">
        <v>18428</v>
      </c>
      <c r="AJ3146" t="s">
        <v>18390</v>
      </c>
      <c r="AK3146" t="s">
        <v>18391</v>
      </c>
      <c r="AL3146">
        <v>92093</v>
      </c>
      <c r="AM3146" t="s">
        <v>18392</v>
      </c>
      <c r="AN3146" t="s">
        <v>18393</v>
      </c>
    </row>
    <row r="3147" spans="1:40" ht="43.2" x14ac:dyDescent="0.3">
      <c r="A3147" t="s">
        <v>14773</v>
      </c>
      <c r="B3147" s="2" t="s">
        <v>15</v>
      </c>
      <c r="C3147" s="3">
        <v>43756</v>
      </c>
      <c r="D3147" t="s">
        <v>193</v>
      </c>
      <c r="E3147" t="s">
        <v>645</v>
      </c>
      <c r="F3147" t="s">
        <v>50</v>
      </c>
      <c r="G3147" t="s">
        <v>646</v>
      </c>
      <c r="H3147" s="2" t="s">
        <v>647</v>
      </c>
      <c r="I3147" s="2" t="s">
        <v>218</v>
      </c>
      <c r="J3147" s="1" t="s">
        <v>14774</v>
      </c>
      <c r="K3147" s="1">
        <f t="shared" si="221"/>
        <v>1</v>
      </c>
      <c r="L3147" s="1">
        <f t="shared" si="221"/>
        <v>0</v>
      </c>
      <c r="M3147" s="1">
        <f t="shared" si="221"/>
        <v>0</v>
      </c>
      <c r="N3147" s="1">
        <f t="shared" si="220"/>
        <v>0</v>
      </c>
      <c r="O3147" s="1">
        <f t="shared" si="222"/>
        <v>1</v>
      </c>
      <c r="P3147" s="1" t="s">
        <v>18346</v>
      </c>
      <c r="Q3147" s="1">
        <v>100</v>
      </c>
      <c r="R3147" s="1">
        <v>197</v>
      </c>
      <c r="S3147" s="9">
        <f t="shared" si="224"/>
        <v>100</v>
      </c>
      <c r="T3147" s="3">
        <v>44571</v>
      </c>
      <c r="U3147" s="8" t="s">
        <v>14775</v>
      </c>
      <c r="V3147" s="3">
        <v>44571</v>
      </c>
      <c r="W3147" s="8" t="s">
        <v>14776</v>
      </c>
      <c r="X3147" s="8">
        <v>3.45</v>
      </c>
      <c r="Y3147" s="10">
        <f t="shared" si="223"/>
        <v>345</v>
      </c>
      <c r="Z3147" s="10">
        <f>IFERROR(INDEX(EFs!B:B,MATCH(P3147,EFs!A:A,0))*Dataset!Y3147/1000,0)</f>
        <v>0.313395557745</v>
      </c>
      <c r="AA3147">
        <v>32.812175000000003</v>
      </c>
      <c r="AB3147">
        <v>-116.932772</v>
      </c>
      <c r="AC3147">
        <v>0.86</v>
      </c>
      <c r="AD3147" t="s">
        <v>18408</v>
      </c>
      <c r="AF3147" t="s">
        <v>18503</v>
      </c>
      <c r="AI3147" t="s">
        <v>18449</v>
      </c>
      <c r="AJ3147" t="s">
        <v>18390</v>
      </c>
      <c r="AK3147" t="s">
        <v>18391</v>
      </c>
      <c r="AL3147">
        <v>92021</v>
      </c>
      <c r="AM3147" t="s">
        <v>18392</v>
      </c>
      <c r="AN3147" t="s">
        <v>18397</v>
      </c>
    </row>
    <row r="3148" spans="1:40" ht="43.2" x14ac:dyDescent="0.3">
      <c r="A3148" t="s">
        <v>14777</v>
      </c>
      <c r="B3148" s="2" t="s">
        <v>15</v>
      </c>
      <c r="C3148" s="3">
        <v>43768</v>
      </c>
      <c r="D3148" t="s">
        <v>193</v>
      </c>
      <c r="E3148" t="s">
        <v>3966</v>
      </c>
      <c r="F3148" t="s">
        <v>12939</v>
      </c>
      <c r="G3148" t="s">
        <v>14778</v>
      </c>
      <c r="H3148" s="2" t="s">
        <v>305</v>
      </c>
      <c r="I3148" s="2" t="s">
        <v>306</v>
      </c>
      <c r="J3148" s="1" t="s">
        <v>14779</v>
      </c>
      <c r="K3148" s="1">
        <f t="shared" si="221"/>
        <v>1</v>
      </c>
      <c r="L3148" s="1">
        <f t="shared" si="221"/>
        <v>0</v>
      </c>
      <c r="M3148" s="1">
        <f t="shared" si="221"/>
        <v>0</v>
      </c>
      <c r="N3148" s="1">
        <f t="shared" si="220"/>
        <v>0</v>
      </c>
      <c r="O3148" s="1">
        <f t="shared" si="222"/>
        <v>1</v>
      </c>
      <c r="P3148" s="1" t="s">
        <v>18346</v>
      </c>
      <c r="Q3148" s="1">
        <v>1000</v>
      </c>
      <c r="R3148" s="1">
        <v>1494</v>
      </c>
      <c r="S3148" s="9">
        <f t="shared" si="224"/>
        <v>1000</v>
      </c>
      <c r="T3148" s="3">
        <v>44508</v>
      </c>
      <c r="U3148" s="8" t="s">
        <v>14780</v>
      </c>
      <c r="V3148" s="3">
        <v>44508</v>
      </c>
      <c r="W3148" s="8" t="s">
        <v>14781</v>
      </c>
      <c r="X3148" s="8">
        <v>8.82</v>
      </c>
      <c r="Y3148" s="10">
        <f t="shared" si="223"/>
        <v>8820</v>
      </c>
      <c r="Z3148" s="10">
        <f>IFERROR(INDEX(EFs!B:B,MATCH(P3148,EFs!A:A,0))*Dataset!Y3148/1000,0)</f>
        <v>8.0120255632199999</v>
      </c>
      <c r="AA3148">
        <v>32.837933</v>
      </c>
      <c r="AB3148">
        <v>-116.899283</v>
      </c>
      <c r="AC3148">
        <v>0.63</v>
      </c>
      <c r="AD3148" t="s">
        <v>18429</v>
      </c>
      <c r="AE3148">
        <v>13490</v>
      </c>
      <c r="AF3148" t="s">
        <v>19573</v>
      </c>
      <c r="AI3148" t="s">
        <v>18476</v>
      </c>
      <c r="AJ3148" t="s">
        <v>18390</v>
      </c>
      <c r="AK3148" t="s">
        <v>18391</v>
      </c>
      <c r="AL3148">
        <v>92040</v>
      </c>
      <c r="AM3148" t="s">
        <v>18392</v>
      </c>
      <c r="AN3148" t="s">
        <v>18393</v>
      </c>
    </row>
    <row r="3149" spans="1:40" ht="43.2" x14ac:dyDescent="0.3">
      <c r="A3149" t="s">
        <v>14782</v>
      </c>
      <c r="B3149" s="2" t="s">
        <v>15</v>
      </c>
      <c r="C3149" s="3">
        <v>43768</v>
      </c>
      <c r="D3149" t="s">
        <v>193</v>
      </c>
      <c r="E3149" t="s">
        <v>14783</v>
      </c>
      <c r="G3149" t="s">
        <v>14784</v>
      </c>
      <c r="H3149" s="2" t="s">
        <v>38</v>
      </c>
      <c r="I3149" s="2" t="s">
        <v>30</v>
      </c>
      <c r="J3149" s="1" t="s">
        <v>14785</v>
      </c>
      <c r="K3149" s="1">
        <f t="shared" si="221"/>
        <v>1</v>
      </c>
      <c r="L3149" s="1">
        <f t="shared" si="221"/>
        <v>0</v>
      </c>
      <c r="M3149" s="1">
        <f t="shared" si="221"/>
        <v>0</v>
      </c>
      <c r="N3149" s="1">
        <f t="shared" si="220"/>
        <v>0</v>
      </c>
      <c r="O3149" s="1">
        <f t="shared" si="222"/>
        <v>1</v>
      </c>
      <c r="P3149" s="1" t="s">
        <v>18346</v>
      </c>
      <c r="Q3149" s="1">
        <v>405</v>
      </c>
      <c r="R3149" s="1">
        <v>617</v>
      </c>
      <c r="S3149" s="9">
        <f t="shared" si="224"/>
        <v>405</v>
      </c>
      <c r="T3149" s="3">
        <v>44377</v>
      </c>
      <c r="U3149" s="8" t="s">
        <v>14786</v>
      </c>
      <c r="V3149" s="3">
        <v>44747</v>
      </c>
      <c r="W3149" s="8" t="s">
        <v>14787</v>
      </c>
      <c r="X3149" s="8">
        <v>11.9</v>
      </c>
      <c r="Y3149" s="10">
        <f t="shared" si="223"/>
        <v>4819.5</v>
      </c>
      <c r="Z3149" s="10">
        <f>IFERROR(INDEX(EFs!B:B,MATCH(P3149,EFs!A:A,0))*Dataset!Y3149/1000,0)</f>
        <v>4.3779996827595005</v>
      </c>
      <c r="AA3149">
        <v>32.933107999999997</v>
      </c>
      <c r="AB3149">
        <v>-117.109435</v>
      </c>
      <c r="AC3149">
        <v>1</v>
      </c>
      <c r="AD3149" t="s">
        <v>18387</v>
      </c>
      <c r="AE3149">
        <v>10159</v>
      </c>
      <c r="AF3149" t="s">
        <v>19329</v>
      </c>
      <c r="AI3149" t="s">
        <v>18389</v>
      </c>
      <c r="AJ3149" t="s">
        <v>18390</v>
      </c>
      <c r="AK3149" t="s">
        <v>18391</v>
      </c>
      <c r="AL3149">
        <v>92131</v>
      </c>
      <c r="AM3149" t="s">
        <v>18392</v>
      </c>
      <c r="AN3149" t="s">
        <v>18407</v>
      </c>
    </row>
    <row r="3150" spans="1:40" ht="43.2" x14ac:dyDescent="0.3">
      <c r="A3150" t="s">
        <v>14788</v>
      </c>
      <c r="B3150" s="2" t="s">
        <v>15</v>
      </c>
      <c r="C3150" s="3">
        <v>43769</v>
      </c>
      <c r="D3150" t="s">
        <v>193</v>
      </c>
      <c r="E3150" t="s">
        <v>14789</v>
      </c>
      <c r="F3150" t="s">
        <v>14790</v>
      </c>
      <c r="G3150" t="s">
        <v>14791</v>
      </c>
      <c r="H3150" s="2" t="s">
        <v>669</v>
      </c>
      <c r="I3150" s="2" t="s">
        <v>236</v>
      </c>
      <c r="J3150" s="1" t="s">
        <v>14792</v>
      </c>
      <c r="K3150" s="1">
        <f t="shared" si="221"/>
        <v>1</v>
      </c>
      <c r="L3150" s="1">
        <f t="shared" si="221"/>
        <v>0</v>
      </c>
      <c r="M3150" s="1">
        <f t="shared" si="221"/>
        <v>0</v>
      </c>
      <c r="N3150" s="1">
        <f t="shared" si="220"/>
        <v>0</v>
      </c>
      <c r="O3150" s="1">
        <f t="shared" si="222"/>
        <v>1</v>
      </c>
      <c r="P3150" s="1" t="s">
        <v>18346</v>
      </c>
      <c r="Q3150" s="1">
        <v>300</v>
      </c>
      <c r="R3150" s="1">
        <v>449</v>
      </c>
      <c r="S3150" s="9">
        <f t="shared" si="224"/>
        <v>300</v>
      </c>
      <c r="T3150" s="3">
        <v>44361</v>
      </c>
      <c r="U3150" s="8" t="s">
        <v>14793</v>
      </c>
      <c r="V3150" s="3">
        <v>44361</v>
      </c>
      <c r="W3150" s="8" t="s">
        <v>14757</v>
      </c>
      <c r="X3150" s="8">
        <v>1</v>
      </c>
      <c r="Y3150" s="10">
        <f t="shared" si="223"/>
        <v>300</v>
      </c>
      <c r="Z3150" s="10">
        <f>IFERROR(INDEX(EFs!B:B,MATCH(P3150,EFs!A:A,0))*Dataset!Y3150/1000,0)</f>
        <v>0.27251787630000002</v>
      </c>
      <c r="AA3150">
        <v>32.732632000000002</v>
      </c>
      <c r="AB3150">
        <v>-117.16058200000001</v>
      </c>
      <c r="AC3150">
        <v>1</v>
      </c>
      <c r="AD3150" t="s">
        <v>18387</v>
      </c>
      <c r="AE3150">
        <v>2604</v>
      </c>
      <c r="AF3150" t="s">
        <v>18544</v>
      </c>
      <c r="AI3150" t="s">
        <v>18389</v>
      </c>
      <c r="AJ3150" t="s">
        <v>18390</v>
      </c>
      <c r="AK3150" t="s">
        <v>18391</v>
      </c>
      <c r="AL3150">
        <v>92103</v>
      </c>
      <c r="AM3150" t="s">
        <v>18392</v>
      </c>
      <c r="AN3150" t="s">
        <v>18393</v>
      </c>
    </row>
    <row r="3151" spans="1:40" ht="43.2" x14ac:dyDescent="0.3">
      <c r="A3151" t="s">
        <v>14794</v>
      </c>
      <c r="B3151" s="2" t="s">
        <v>15</v>
      </c>
      <c r="C3151" s="3">
        <v>43769</v>
      </c>
      <c r="D3151" t="s">
        <v>193</v>
      </c>
      <c r="E3151" t="s">
        <v>14795</v>
      </c>
      <c r="F3151" t="s">
        <v>14796</v>
      </c>
      <c r="G3151" t="s">
        <v>14797</v>
      </c>
      <c r="H3151" s="2" t="s">
        <v>781</v>
      </c>
      <c r="I3151" s="2" t="s">
        <v>782</v>
      </c>
      <c r="J3151" s="1" t="s">
        <v>14798</v>
      </c>
      <c r="K3151" s="1">
        <f t="shared" si="221"/>
        <v>1</v>
      </c>
      <c r="L3151" s="1">
        <f t="shared" si="221"/>
        <v>0</v>
      </c>
      <c r="M3151" s="1">
        <f t="shared" si="221"/>
        <v>0</v>
      </c>
      <c r="N3151" s="1">
        <f t="shared" si="220"/>
        <v>0</v>
      </c>
      <c r="O3151" s="1">
        <f t="shared" si="222"/>
        <v>1</v>
      </c>
      <c r="P3151" s="1" t="s">
        <v>18346</v>
      </c>
      <c r="Q3151" s="1">
        <v>800</v>
      </c>
      <c r="R3151" s="1">
        <v>195</v>
      </c>
      <c r="S3151" s="9">
        <f t="shared" si="224"/>
        <v>800</v>
      </c>
      <c r="T3151" s="3">
        <v>44456</v>
      </c>
      <c r="U3151" s="8" t="s">
        <v>14799</v>
      </c>
      <c r="V3151" s="3">
        <v>44456</v>
      </c>
      <c r="W3151" s="8" t="s">
        <v>14800</v>
      </c>
      <c r="X3151" s="8">
        <v>13.7</v>
      </c>
      <c r="Y3151" s="10">
        <f t="shared" si="223"/>
        <v>10960</v>
      </c>
      <c r="Z3151" s="10">
        <f>IFERROR(INDEX(EFs!B:B,MATCH(P3151,EFs!A:A,0))*Dataset!Y3151/1000,0)</f>
        <v>9.9559864141600016</v>
      </c>
      <c r="AA3151">
        <v>32.900765</v>
      </c>
      <c r="AB3151">
        <v>-117.211973</v>
      </c>
      <c r="AC3151">
        <v>1</v>
      </c>
      <c r="AD3151" t="s">
        <v>18387</v>
      </c>
      <c r="AE3151">
        <v>10770</v>
      </c>
      <c r="AF3151" t="s">
        <v>18597</v>
      </c>
      <c r="AI3151" t="s">
        <v>18389</v>
      </c>
      <c r="AJ3151" t="s">
        <v>18390</v>
      </c>
      <c r="AK3151" t="s">
        <v>18391</v>
      </c>
      <c r="AL3151">
        <v>92121</v>
      </c>
      <c r="AM3151" t="s">
        <v>18392</v>
      </c>
      <c r="AN3151" t="s">
        <v>18393</v>
      </c>
    </row>
    <row r="3152" spans="1:40" ht="57.6" x14ac:dyDescent="0.3">
      <c r="A3152" t="s">
        <v>14801</v>
      </c>
      <c r="B3152" s="2" t="s">
        <v>15</v>
      </c>
      <c r="C3152" s="3">
        <v>43774</v>
      </c>
      <c r="D3152" t="s">
        <v>193</v>
      </c>
      <c r="E3152" t="s">
        <v>14802</v>
      </c>
      <c r="F3152" t="s">
        <v>14803</v>
      </c>
      <c r="G3152" t="s">
        <v>14804</v>
      </c>
      <c r="H3152" s="2" t="s">
        <v>781</v>
      </c>
      <c r="I3152" s="2" t="s">
        <v>782</v>
      </c>
      <c r="J3152" s="1" t="s">
        <v>14805</v>
      </c>
      <c r="K3152" s="1">
        <f t="shared" si="221"/>
        <v>1</v>
      </c>
      <c r="L3152" s="1">
        <f t="shared" si="221"/>
        <v>0</v>
      </c>
      <c r="M3152" s="1">
        <f t="shared" si="221"/>
        <v>0</v>
      </c>
      <c r="N3152" s="1">
        <f t="shared" si="220"/>
        <v>0</v>
      </c>
      <c r="O3152" s="1">
        <f t="shared" si="222"/>
        <v>1</v>
      </c>
      <c r="P3152" s="1" t="s">
        <v>18346</v>
      </c>
      <c r="Q3152" s="1">
        <v>102</v>
      </c>
      <c r="R3152" s="1">
        <v>158</v>
      </c>
      <c r="S3152" s="9">
        <f t="shared" si="224"/>
        <v>102</v>
      </c>
      <c r="T3152" s="3">
        <v>44532</v>
      </c>
      <c r="U3152" s="8" t="s">
        <v>3398</v>
      </c>
      <c r="V3152" s="3">
        <v>44532</v>
      </c>
      <c r="W3152" s="8" t="s">
        <v>14806</v>
      </c>
      <c r="X3152" s="8">
        <v>1.9</v>
      </c>
      <c r="Y3152" s="10">
        <f t="shared" si="223"/>
        <v>193.79999999999998</v>
      </c>
      <c r="Z3152" s="10">
        <f>IFERROR(INDEX(EFs!B:B,MATCH(P3152,EFs!A:A,0))*Dataset!Y3152/1000,0)</f>
        <v>0.17604654808979997</v>
      </c>
      <c r="AA3152">
        <v>32.898274999999998</v>
      </c>
      <c r="AB3152">
        <v>-117.21955800000001</v>
      </c>
      <c r="AC3152">
        <v>1</v>
      </c>
      <c r="AD3152" t="s">
        <v>18387</v>
      </c>
      <c r="AE3152">
        <v>10675</v>
      </c>
      <c r="AF3152" t="s">
        <v>18749</v>
      </c>
      <c r="AI3152" t="s">
        <v>18389</v>
      </c>
      <c r="AJ3152" t="s">
        <v>18390</v>
      </c>
      <c r="AK3152" t="s">
        <v>18391</v>
      </c>
      <c r="AL3152">
        <v>92121</v>
      </c>
      <c r="AM3152" t="s">
        <v>18392</v>
      </c>
      <c r="AN3152" t="s">
        <v>18393</v>
      </c>
    </row>
    <row r="3153" spans="1:40" ht="43.2" x14ac:dyDescent="0.3">
      <c r="A3153" t="s">
        <v>14807</v>
      </c>
      <c r="B3153" s="2" t="s">
        <v>15</v>
      </c>
      <c r="C3153" s="3">
        <v>43782</v>
      </c>
      <c r="D3153" t="s">
        <v>193</v>
      </c>
      <c r="E3153" t="s">
        <v>13212</v>
      </c>
      <c r="F3153" t="s">
        <v>1940</v>
      </c>
      <c r="G3153" t="s">
        <v>14808</v>
      </c>
      <c r="H3153" s="2" t="s">
        <v>4057</v>
      </c>
      <c r="I3153" s="2" t="s">
        <v>328</v>
      </c>
      <c r="J3153" s="1" t="s">
        <v>14809</v>
      </c>
      <c r="K3153" s="1">
        <f t="shared" si="221"/>
        <v>1</v>
      </c>
      <c r="L3153" s="1">
        <f t="shared" si="221"/>
        <v>0</v>
      </c>
      <c r="M3153" s="1">
        <f t="shared" si="221"/>
        <v>0</v>
      </c>
      <c r="N3153" s="1">
        <f t="shared" si="220"/>
        <v>0</v>
      </c>
      <c r="O3153" s="1">
        <f t="shared" si="222"/>
        <v>1</v>
      </c>
      <c r="P3153" s="1" t="s">
        <v>18346</v>
      </c>
      <c r="Q3153" s="1">
        <v>50</v>
      </c>
      <c r="R3153" s="1">
        <v>85</v>
      </c>
      <c r="S3153" s="9">
        <f t="shared" si="224"/>
        <v>50</v>
      </c>
      <c r="T3153" s="3">
        <v>44697</v>
      </c>
      <c r="U3153" s="8" t="s">
        <v>77</v>
      </c>
      <c r="V3153" s="3">
        <v>44697</v>
      </c>
      <c r="W3153" s="8" t="s">
        <v>14810</v>
      </c>
      <c r="X3153" s="8">
        <v>3.1</v>
      </c>
      <c r="Y3153" s="10">
        <f t="shared" si="223"/>
        <v>155</v>
      </c>
      <c r="Z3153" s="10">
        <f>IFERROR(INDEX(EFs!B:B,MATCH(P3153,EFs!A:A,0))*Dataset!Y3153/1000,0)</f>
        <v>0.14080090275500001</v>
      </c>
      <c r="AA3153">
        <v>32.60962</v>
      </c>
      <c r="AB3153">
        <v>-116.3224</v>
      </c>
      <c r="AC3153">
        <v>1</v>
      </c>
      <c r="AD3153" t="s">
        <v>18408</v>
      </c>
      <c r="AF3153" t="s">
        <v>18909</v>
      </c>
      <c r="AI3153" t="s">
        <v>18854</v>
      </c>
      <c r="AJ3153" t="s">
        <v>18390</v>
      </c>
      <c r="AK3153" t="s">
        <v>18391</v>
      </c>
      <c r="AL3153">
        <v>91905</v>
      </c>
      <c r="AM3153" t="s">
        <v>18392</v>
      </c>
      <c r="AN3153" t="s">
        <v>18397</v>
      </c>
    </row>
    <row r="3154" spans="1:40" ht="57.6" x14ac:dyDescent="0.3">
      <c r="A3154" t="s">
        <v>14811</v>
      </c>
      <c r="B3154" s="2" t="s">
        <v>15</v>
      </c>
      <c r="C3154" s="3">
        <v>43782</v>
      </c>
      <c r="D3154" t="s">
        <v>193</v>
      </c>
      <c r="E3154" t="s">
        <v>14812</v>
      </c>
      <c r="F3154" t="s">
        <v>14813</v>
      </c>
      <c r="G3154" t="s">
        <v>14814</v>
      </c>
      <c r="H3154" s="2" t="s">
        <v>610</v>
      </c>
      <c r="I3154" s="2" t="s">
        <v>30</v>
      </c>
      <c r="J3154" s="1" t="s">
        <v>14815</v>
      </c>
      <c r="K3154" s="1">
        <f t="shared" si="221"/>
        <v>1</v>
      </c>
      <c r="L3154" s="1">
        <f t="shared" si="221"/>
        <v>0</v>
      </c>
      <c r="M3154" s="1">
        <f t="shared" si="221"/>
        <v>0</v>
      </c>
      <c r="N3154" s="1">
        <f t="shared" si="220"/>
        <v>0</v>
      </c>
      <c r="O3154" s="1">
        <f t="shared" si="222"/>
        <v>1</v>
      </c>
      <c r="P3154" s="1" t="s">
        <v>18346</v>
      </c>
      <c r="Q3154" s="1">
        <v>400</v>
      </c>
      <c r="R3154" s="1">
        <v>619</v>
      </c>
      <c r="S3154" s="9">
        <f t="shared" si="224"/>
        <v>400</v>
      </c>
      <c r="T3154" s="3">
        <v>44684</v>
      </c>
      <c r="U3154" s="8" t="s">
        <v>14313</v>
      </c>
      <c r="V3154" s="3">
        <v>44684</v>
      </c>
      <c r="W3154" s="8" t="s">
        <v>14261</v>
      </c>
      <c r="X3154" s="8">
        <v>2.2999999999999998</v>
      </c>
      <c r="Y3154" s="10">
        <f t="shared" si="223"/>
        <v>919.99999999999989</v>
      </c>
      <c r="Z3154" s="10">
        <f>IFERROR(INDEX(EFs!B:B,MATCH(P3154,EFs!A:A,0))*Dataset!Y3154/1000,0)</f>
        <v>0.83572148731999996</v>
      </c>
      <c r="AA3154">
        <v>33.020547000000001</v>
      </c>
      <c r="AB3154">
        <v>-117.13117</v>
      </c>
      <c r="AC3154">
        <v>1</v>
      </c>
      <c r="AD3154" t="s">
        <v>18387</v>
      </c>
      <c r="AE3154">
        <v>16067</v>
      </c>
      <c r="AF3154" t="s">
        <v>19574</v>
      </c>
      <c r="AI3154" t="s">
        <v>18389</v>
      </c>
      <c r="AJ3154" t="s">
        <v>18390</v>
      </c>
      <c r="AK3154" t="s">
        <v>18391</v>
      </c>
      <c r="AL3154">
        <v>92127</v>
      </c>
      <c r="AM3154" t="s">
        <v>18392</v>
      </c>
      <c r="AN3154" t="s">
        <v>2733</v>
      </c>
    </row>
    <row r="3155" spans="1:40" ht="43.2" x14ac:dyDescent="0.3">
      <c r="A3155" t="s">
        <v>14816</v>
      </c>
      <c r="B3155" s="2" t="s">
        <v>15</v>
      </c>
      <c r="C3155" s="3">
        <v>43788</v>
      </c>
      <c r="D3155" t="s">
        <v>193</v>
      </c>
      <c r="E3155" t="s">
        <v>14817</v>
      </c>
      <c r="F3155" t="s">
        <v>7285</v>
      </c>
      <c r="G3155" t="s">
        <v>14818</v>
      </c>
      <c r="H3155" s="2" t="s">
        <v>372</v>
      </c>
      <c r="I3155" s="2" t="s">
        <v>62</v>
      </c>
      <c r="J3155" s="1" t="s">
        <v>14819</v>
      </c>
      <c r="K3155" s="1">
        <f t="shared" si="221"/>
        <v>1</v>
      </c>
      <c r="L3155" s="1">
        <f t="shared" si="221"/>
        <v>0</v>
      </c>
      <c r="M3155" s="1">
        <f t="shared" si="221"/>
        <v>0</v>
      </c>
      <c r="N3155" s="1">
        <f t="shared" si="220"/>
        <v>0</v>
      </c>
      <c r="O3155" s="1">
        <f t="shared" si="222"/>
        <v>1</v>
      </c>
      <c r="P3155" s="1" t="s">
        <v>18346</v>
      </c>
      <c r="Q3155" s="1">
        <v>255</v>
      </c>
      <c r="R3155" s="1">
        <v>385</v>
      </c>
      <c r="S3155" s="9">
        <f t="shared" si="224"/>
        <v>255</v>
      </c>
      <c r="T3155" s="3">
        <v>44540</v>
      </c>
      <c r="U3155" s="8" t="s">
        <v>5208</v>
      </c>
      <c r="V3155" s="3">
        <v>44757</v>
      </c>
      <c r="W3155" s="8" t="s">
        <v>14820</v>
      </c>
      <c r="X3155" s="8">
        <v>6.1</v>
      </c>
      <c r="Y3155" s="10">
        <f t="shared" si="223"/>
        <v>1555.5</v>
      </c>
      <c r="Z3155" s="10">
        <f>IFERROR(INDEX(EFs!B:B,MATCH(P3155,EFs!A:A,0))*Dataset!Y3155/1000,0)</f>
        <v>1.4130051886155</v>
      </c>
      <c r="AA3155">
        <v>32.781573999999999</v>
      </c>
      <c r="AB3155">
        <v>-117.144773</v>
      </c>
      <c r="AC3155">
        <v>0.78</v>
      </c>
      <c r="AD3155" t="s">
        <v>18429</v>
      </c>
      <c r="AE3155">
        <v>2711</v>
      </c>
      <c r="AF3155" t="s">
        <v>19235</v>
      </c>
      <c r="AI3155" t="s">
        <v>18389</v>
      </c>
      <c r="AJ3155" t="s">
        <v>18390</v>
      </c>
      <c r="AK3155" t="s">
        <v>18391</v>
      </c>
      <c r="AL3155">
        <v>92108</v>
      </c>
      <c r="AM3155" t="s">
        <v>18392</v>
      </c>
      <c r="AN3155" t="s">
        <v>2733</v>
      </c>
    </row>
    <row r="3156" spans="1:40" ht="43.2" x14ac:dyDescent="0.3">
      <c r="A3156" t="s">
        <v>14821</v>
      </c>
      <c r="B3156" s="2" t="s">
        <v>15</v>
      </c>
      <c r="C3156" s="3">
        <v>43788</v>
      </c>
      <c r="D3156" t="s">
        <v>193</v>
      </c>
      <c r="E3156" t="s">
        <v>14817</v>
      </c>
      <c r="F3156" t="s">
        <v>7285</v>
      </c>
      <c r="G3156" t="s">
        <v>14818</v>
      </c>
      <c r="H3156" s="2" t="s">
        <v>372</v>
      </c>
      <c r="I3156" s="2" t="s">
        <v>62</v>
      </c>
      <c r="J3156" s="1" t="s">
        <v>14822</v>
      </c>
      <c r="K3156" s="1">
        <f t="shared" si="221"/>
        <v>1</v>
      </c>
      <c r="L3156" s="1">
        <f t="shared" si="221"/>
        <v>0</v>
      </c>
      <c r="M3156" s="1">
        <f t="shared" si="221"/>
        <v>0</v>
      </c>
      <c r="N3156" s="1">
        <f t="shared" si="220"/>
        <v>0</v>
      </c>
      <c r="O3156" s="1">
        <f t="shared" si="222"/>
        <v>1</v>
      </c>
      <c r="P3156" s="1" t="s">
        <v>18346</v>
      </c>
      <c r="Q3156" s="1">
        <v>255</v>
      </c>
      <c r="R3156" s="1">
        <v>385</v>
      </c>
      <c r="S3156" s="9">
        <f t="shared" si="224"/>
        <v>255</v>
      </c>
      <c r="T3156" s="3">
        <v>44540</v>
      </c>
      <c r="U3156" s="8" t="s">
        <v>14806</v>
      </c>
      <c r="V3156" s="3">
        <v>44757</v>
      </c>
      <c r="W3156" s="8" t="s">
        <v>14823</v>
      </c>
      <c r="X3156" s="8">
        <v>5.6</v>
      </c>
      <c r="Y3156" s="10">
        <f t="shared" si="223"/>
        <v>1428</v>
      </c>
      <c r="Z3156" s="10">
        <f>IFERROR(INDEX(EFs!B:B,MATCH(P3156,EFs!A:A,0))*Dataset!Y3156/1000,0)</f>
        <v>1.2971850911880001</v>
      </c>
      <c r="AA3156">
        <v>32.781573999999999</v>
      </c>
      <c r="AB3156">
        <v>-117.144773</v>
      </c>
      <c r="AC3156">
        <v>0.78</v>
      </c>
      <c r="AD3156" t="s">
        <v>18429</v>
      </c>
      <c r="AE3156">
        <v>2711</v>
      </c>
      <c r="AF3156" t="s">
        <v>19235</v>
      </c>
      <c r="AI3156" t="s">
        <v>18389</v>
      </c>
      <c r="AJ3156" t="s">
        <v>18390</v>
      </c>
      <c r="AK3156" t="s">
        <v>18391</v>
      </c>
      <c r="AL3156">
        <v>92108</v>
      </c>
      <c r="AM3156" t="s">
        <v>18392</v>
      </c>
      <c r="AN3156" t="s">
        <v>2733</v>
      </c>
    </row>
    <row r="3157" spans="1:40" ht="57.6" x14ac:dyDescent="0.3">
      <c r="A3157" t="s">
        <v>14824</v>
      </c>
      <c r="B3157" s="2" t="s">
        <v>15</v>
      </c>
      <c r="C3157" s="3">
        <v>43801</v>
      </c>
      <c r="D3157" t="s">
        <v>193</v>
      </c>
      <c r="E3157" t="s">
        <v>4993</v>
      </c>
      <c r="F3157" t="s">
        <v>1249</v>
      </c>
      <c r="G3157" t="s">
        <v>14825</v>
      </c>
      <c r="H3157" s="2" t="s">
        <v>283</v>
      </c>
      <c r="I3157" s="2" t="s">
        <v>46</v>
      </c>
      <c r="J3157" s="1" t="s">
        <v>14826</v>
      </c>
      <c r="K3157" s="1">
        <f t="shared" si="221"/>
        <v>1</v>
      </c>
      <c r="L3157" s="1">
        <f t="shared" si="221"/>
        <v>0</v>
      </c>
      <c r="M3157" s="1">
        <f t="shared" si="221"/>
        <v>0</v>
      </c>
      <c r="N3157" s="1">
        <f t="shared" si="220"/>
        <v>0</v>
      </c>
      <c r="O3157" s="1">
        <f t="shared" si="222"/>
        <v>1</v>
      </c>
      <c r="P3157" s="1" t="s">
        <v>18346</v>
      </c>
      <c r="Q3157" s="1">
        <v>50</v>
      </c>
      <c r="R3157" s="1">
        <v>74</v>
      </c>
      <c r="S3157" s="9">
        <f t="shared" si="224"/>
        <v>50</v>
      </c>
      <c r="T3157" s="3">
        <v>44518</v>
      </c>
      <c r="U3157" s="8" t="s">
        <v>14827</v>
      </c>
      <c r="V3157" s="3">
        <v>44518</v>
      </c>
      <c r="W3157" s="8" t="s">
        <v>14828</v>
      </c>
      <c r="X3157" s="8">
        <v>6.01</v>
      </c>
      <c r="Y3157" s="10">
        <f t="shared" si="223"/>
        <v>300.5</v>
      </c>
      <c r="Z3157" s="10">
        <f>IFERROR(INDEX(EFs!B:B,MATCH(P3157,EFs!A:A,0))*Dataset!Y3157/1000,0)</f>
        <v>0.27297207276050001</v>
      </c>
      <c r="AA3157">
        <v>32.730381999999999</v>
      </c>
      <c r="AB3157">
        <v>-117.24535899999999</v>
      </c>
      <c r="AC3157">
        <v>1</v>
      </c>
      <c r="AD3157" t="s">
        <v>18408</v>
      </c>
      <c r="AF3157" t="s">
        <v>19572</v>
      </c>
      <c r="AI3157" t="s">
        <v>18389</v>
      </c>
      <c r="AJ3157" t="s">
        <v>18390</v>
      </c>
      <c r="AK3157" t="s">
        <v>18391</v>
      </c>
      <c r="AL3157">
        <v>92107</v>
      </c>
      <c r="AM3157" t="s">
        <v>18392</v>
      </c>
      <c r="AN3157" t="s">
        <v>18397</v>
      </c>
    </row>
    <row r="3158" spans="1:40" ht="43.2" x14ac:dyDescent="0.3">
      <c r="A3158" t="s">
        <v>14829</v>
      </c>
      <c r="B3158" s="2" t="s">
        <v>15</v>
      </c>
      <c r="C3158" s="3">
        <v>43804</v>
      </c>
      <c r="D3158" t="s">
        <v>193</v>
      </c>
      <c r="E3158" t="s">
        <v>8784</v>
      </c>
      <c r="F3158" t="s">
        <v>14830</v>
      </c>
      <c r="G3158" t="s">
        <v>14831</v>
      </c>
      <c r="H3158" s="2" t="s">
        <v>275</v>
      </c>
      <c r="I3158" s="2" t="s">
        <v>139</v>
      </c>
      <c r="J3158" s="1" t="s">
        <v>14832</v>
      </c>
      <c r="K3158" s="1">
        <f t="shared" si="221"/>
        <v>1</v>
      </c>
      <c r="L3158" s="1">
        <f t="shared" si="221"/>
        <v>0</v>
      </c>
      <c r="M3158" s="1">
        <f t="shared" si="221"/>
        <v>0</v>
      </c>
      <c r="N3158" s="1">
        <f t="shared" si="220"/>
        <v>0</v>
      </c>
      <c r="O3158" s="1">
        <f t="shared" si="222"/>
        <v>1</v>
      </c>
      <c r="P3158" s="1" t="s">
        <v>18346</v>
      </c>
      <c r="Q3158" s="1">
        <v>150</v>
      </c>
      <c r="R3158" s="1">
        <v>237</v>
      </c>
      <c r="S3158" s="9">
        <f t="shared" si="224"/>
        <v>150</v>
      </c>
      <c r="T3158" s="3">
        <v>44562</v>
      </c>
      <c r="U3158" s="8" t="s">
        <v>14091</v>
      </c>
      <c r="V3158" s="3">
        <v>44562</v>
      </c>
      <c r="W3158" s="8" t="s">
        <v>8341</v>
      </c>
      <c r="X3158" s="8">
        <v>4</v>
      </c>
      <c r="Y3158" s="10">
        <f t="shared" si="223"/>
        <v>600</v>
      </c>
      <c r="Z3158" s="10">
        <f>IFERROR(INDEX(EFs!B:B,MATCH(P3158,EFs!A:A,0))*Dataset!Y3158/1000,0)</f>
        <v>0.54503575260000003</v>
      </c>
      <c r="AA3158">
        <v>32.838717000000003</v>
      </c>
      <c r="AB3158">
        <v>-116.97817000000001</v>
      </c>
      <c r="AC3158">
        <v>1</v>
      </c>
      <c r="AD3158" t="s">
        <v>18394</v>
      </c>
      <c r="AE3158">
        <v>10144</v>
      </c>
      <c r="AF3158" t="s">
        <v>18441</v>
      </c>
      <c r="AI3158" t="s">
        <v>18442</v>
      </c>
      <c r="AJ3158" t="s">
        <v>18390</v>
      </c>
      <c r="AK3158" t="s">
        <v>18391</v>
      </c>
      <c r="AL3158">
        <v>92071</v>
      </c>
      <c r="AM3158" t="s">
        <v>18392</v>
      </c>
      <c r="AN3158" t="s">
        <v>18397</v>
      </c>
    </row>
    <row r="3159" spans="1:40" ht="43.2" x14ac:dyDescent="0.3">
      <c r="A3159" t="s">
        <v>14833</v>
      </c>
      <c r="B3159" s="2" t="s">
        <v>15</v>
      </c>
      <c r="C3159" s="3">
        <v>43804</v>
      </c>
      <c r="D3159" t="s">
        <v>193</v>
      </c>
      <c r="E3159" t="s">
        <v>5289</v>
      </c>
      <c r="F3159" t="s">
        <v>14834</v>
      </c>
      <c r="G3159" t="s">
        <v>14835</v>
      </c>
      <c r="H3159" s="2" t="s">
        <v>1319</v>
      </c>
      <c r="I3159" s="2" t="s">
        <v>62</v>
      </c>
      <c r="J3159" s="1" t="s">
        <v>14836</v>
      </c>
      <c r="K3159" s="1">
        <f t="shared" si="221"/>
        <v>1</v>
      </c>
      <c r="L3159" s="1">
        <f t="shared" si="221"/>
        <v>0</v>
      </c>
      <c r="M3159" s="1">
        <f t="shared" si="221"/>
        <v>0</v>
      </c>
      <c r="N3159" s="1">
        <f t="shared" si="220"/>
        <v>0</v>
      </c>
      <c r="O3159" s="1">
        <f t="shared" si="222"/>
        <v>1</v>
      </c>
      <c r="P3159" s="1" t="s">
        <v>18346</v>
      </c>
      <c r="Q3159" s="1">
        <v>230</v>
      </c>
      <c r="R3159" s="1">
        <v>346</v>
      </c>
      <c r="S3159" s="9">
        <f t="shared" si="224"/>
        <v>230</v>
      </c>
      <c r="T3159" s="3">
        <v>44538</v>
      </c>
      <c r="U3159" s="8" t="s">
        <v>14837</v>
      </c>
      <c r="V3159" s="3">
        <v>44656</v>
      </c>
      <c r="W3159" s="8" t="s">
        <v>2263</v>
      </c>
      <c r="X3159" s="8">
        <v>10.8</v>
      </c>
      <c r="Y3159" s="10">
        <f t="shared" si="223"/>
        <v>2484</v>
      </c>
      <c r="Z3159" s="10">
        <f>IFERROR(INDEX(EFs!B:B,MATCH(P3159,EFs!A:A,0))*Dataset!Y3159/1000,0)</f>
        <v>2.2564480157640001</v>
      </c>
      <c r="AA3159">
        <v>32.771569999999997</v>
      </c>
      <c r="AB3159">
        <v>-116.986143</v>
      </c>
      <c r="AC3159">
        <v>1</v>
      </c>
      <c r="AD3159" t="s">
        <v>18387</v>
      </c>
      <c r="AE3159">
        <v>9810</v>
      </c>
      <c r="AF3159" t="s">
        <v>19575</v>
      </c>
      <c r="AI3159" t="s">
        <v>18460</v>
      </c>
      <c r="AJ3159" t="s">
        <v>18390</v>
      </c>
      <c r="AK3159" t="s">
        <v>18391</v>
      </c>
      <c r="AL3159">
        <v>91941</v>
      </c>
      <c r="AM3159" t="s">
        <v>18392</v>
      </c>
      <c r="AN3159" t="s">
        <v>18393</v>
      </c>
    </row>
    <row r="3160" spans="1:40" ht="28.8" x14ac:dyDescent="0.3">
      <c r="A3160" t="s">
        <v>14838</v>
      </c>
      <c r="B3160" s="2" t="s">
        <v>15</v>
      </c>
      <c r="C3160" s="3">
        <v>43805</v>
      </c>
      <c r="D3160" t="s">
        <v>193</v>
      </c>
      <c r="E3160" t="s">
        <v>14839</v>
      </c>
      <c r="F3160" t="s">
        <v>4754</v>
      </c>
      <c r="G3160" t="s">
        <v>14840</v>
      </c>
      <c r="H3160" s="2" t="s">
        <v>781</v>
      </c>
      <c r="I3160" s="2" t="s">
        <v>782</v>
      </c>
      <c r="J3160" s="1" t="s">
        <v>14841</v>
      </c>
      <c r="K3160" s="1">
        <f t="shared" si="221"/>
        <v>1</v>
      </c>
      <c r="L3160" s="1">
        <f t="shared" si="221"/>
        <v>0</v>
      </c>
      <c r="M3160" s="1">
        <f t="shared" si="221"/>
        <v>0</v>
      </c>
      <c r="N3160" s="1">
        <f t="shared" si="220"/>
        <v>0</v>
      </c>
      <c r="O3160" s="1">
        <f t="shared" si="222"/>
        <v>1</v>
      </c>
      <c r="P3160" s="1" t="s">
        <v>18346</v>
      </c>
      <c r="Q3160" s="1">
        <v>250</v>
      </c>
      <c r="R3160" s="1">
        <v>1881</v>
      </c>
      <c r="S3160" s="9">
        <f t="shared" si="224"/>
        <v>250</v>
      </c>
      <c r="T3160" s="3">
        <v>44540</v>
      </c>
      <c r="U3160" s="8" t="s">
        <v>11129</v>
      </c>
      <c r="V3160" s="3">
        <v>44540</v>
      </c>
      <c r="W3160" s="8" t="s">
        <v>14842</v>
      </c>
      <c r="X3160" s="8">
        <v>11.3</v>
      </c>
      <c r="Y3160" s="10">
        <f t="shared" si="223"/>
        <v>2825</v>
      </c>
      <c r="Z3160" s="10">
        <f>IFERROR(INDEX(EFs!B:B,MATCH(P3160,EFs!A:A,0))*Dataset!Y3160/1000,0)</f>
        <v>2.566210001825</v>
      </c>
      <c r="AA3160">
        <v>32.724102999999999</v>
      </c>
      <c r="AB3160">
        <v>-117.170912</v>
      </c>
      <c r="AC3160">
        <v>0.5</v>
      </c>
      <c r="AD3160" t="s">
        <v>18422</v>
      </c>
      <c r="AI3160" t="s">
        <v>18389</v>
      </c>
      <c r="AJ3160" t="s">
        <v>18390</v>
      </c>
      <c r="AK3160" t="s">
        <v>18391</v>
      </c>
      <c r="AL3160">
        <v>92101</v>
      </c>
      <c r="AM3160" t="s">
        <v>18392</v>
      </c>
      <c r="AN3160" t="s">
        <v>18397</v>
      </c>
    </row>
    <row r="3161" spans="1:40" ht="43.2" x14ac:dyDescent="0.3">
      <c r="A3161" t="s">
        <v>14843</v>
      </c>
      <c r="B3161" s="2" t="s">
        <v>15</v>
      </c>
      <c r="C3161" s="3">
        <v>43805</v>
      </c>
      <c r="D3161" t="s">
        <v>193</v>
      </c>
      <c r="E3161" t="s">
        <v>14844</v>
      </c>
      <c r="F3161" t="s">
        <v>14845</v>
      </c>
      <c r="G3161" t="s">
        <v>14846</v>
      </c>
      <c r="H3161" s="2" t="s">
        <v>966</v>
      </c>
      <c r="I3161" s="2" t="s">
        <v>328</v>
      </c>
      <c r="J3161" s="1" t="s">
        <v>14847</v>
      </c>
      <c r="K3161" s="1">
        <f t="shared" si="221"/>
        <v>0</v>
      </c>
      <c r="L3161" s="1">
        <f t="shared" si="221"/>
        <v>0</v>
      </c>
      <c r="M3161" s="1">
        <f t="shared" si="221"/>
        <v>0</v>
      </c>
      <c r="N3161" s="1">
        <f t="shared" si="220"/>
        <v>1</v>
      </c>
      <c r="O3161" s="1">
        <f t="shared" si="222"/>
        <v>1</v>
      </c>
      <c r="P3161" s="1" t="s">
        <v>18347</v>
      </c>
      <c r="Q3161" s="1">
        <v>50</v>
      </c>
      <c r="R3161" s="1">
        <v>81.7</v>
      </c>
      <c r="S3161" s="9">
        <f t="shared" si="224"/>
        <v>50</v>
      </c>
      <c r="T3161" s="3">
        <v>44482</v>
      </c>
      <c r="U3161" s="8" t="s">
        <v>10850</v>
      </c>
      <c r="V3161" s="3">
        <v>44482</v>
      </c>
      <c r="W3161" s="8" t="s">
        <v>2384</v>
      </c>
      <c r="X3161" s="8">
        <v>147.6</v>
      </c>
      <c r="Y3161" s="10">
        <f t="shared" si="223"/>
        <v>7380</v>
      </c>
      <c r="Z3161" s="10">
        <f>IFERROR(INDEX(EFs!B:B,MATCH(P3161,EFs!A:A,0))*Dataset!Y3161/1000,0)</f>
        <v>6.0803819999999993</v>
      </c>
      <c r="AA3161">
        <v>32.651460999999998</v>
      </c>
      <c r="AB3161">
        <v>-116.853937</v>
      </c>
      <c r="AC3161">
        <v>0.7</v>
      </c>
      <c r="AD3161" t="s">
        <v>18408</v>
      </c>
      <c r="AF3161" t="s">
        <v>18469</v>
      </c>
      <c r="AI3161" t="s">
        <v>18540</v>
      </c>
      <c r="AJ3161" t="s">
        <v>18390</v>
      </c>
      <c r="AK3161" t="s">
        <v>18391</v>
      </c>
      <c r="AL3161">
        <v>91935</v>
      </c>
      <c r="AM3161" t="s">
        <v>18392</v>
      </c>
      <c r="AN3161" t="s">
        <v>18397</v>
      </c>
    </row>
    <row r="3162" spans="1:40" ht="43.2" x14ac:dyDescent="0.3">
      <c r="A3162" t="s">
        <v>14848</v>
      </c>
      <c r="B3162" s="2" t="s">
        <v>15</v>
      </c>
      <c r="C3162" s="3">
        <v>43810</v>
      </c>
      <c r="D3162" t="s">
        <v>193</v>
      </c>
      <c r="E3162" t="s">
        <v>2643</v>
      </c>
      <c r="F3162" t="s">
        <v>1030</v>
      </c>
      <c r="G3162" t="s">
        <v>14849</v>
      </c>
      <c r="H3162" s="2" t="s">
        <v>91</v>
      </c>
      <c r="I3162" s="2" t="s">
        <v>92</v>
      </c>
      <c r="J3162" s="1" t="s">
        <v>14850</v>
      </c>
      <c r="K3162" s="1">
        <f t="shared" si="221"/>
        <v>1</v>
      </c>
      <c r="L3162" s="1">
        <f t="shared" si="221"/>
        <v>0</v>
      </c>
      <c r="M3162" s="1">
        <f t="shared" si="221"/>
        <v>0</v>
      </c>
      <c r="N3162" s="1">
        <f t="shared" si="220"/>
        <v>0</v>
      </c>
      <c r="O3162" s="1">
        <f t="shared" si="222"/>
        <v>1</v>
      </c>
      <c r="P3162" s="1" t="s">
        <v>18346</v>
      </c>
      <c r="Q3162" s="1">
        <v>50</v>
      </c>
      <c r="R3162" s="1">
        <v>74</v>
      </c>
      <c r="S3162" s="9">
        <f t="shared" si="224"/>
        <v>50</v>
      </c>
      <c r="T3162" s="3">
        <v>44435</v>
      </c>
      <c r="U3162" s="8" t="s">
        <v>14851</v>
      </c>
      <c r="V3162" s="3">
        <v>44713</v>
      </c>
      <c r="W3162" s="8" t="s">
        <v>14852</v>
      </c>
      <c r="X3162" s="8">
        <v>6.21</v>
      </c>
      <c r="Y3162" s="10">
        <f t="shared" si="223"/>
        <v>310.5</v>
      </c>
      <c r="Z3162" s="10">
        <f>IFERROR(INDEX(EFs!B:B,MATCH(P3162,EFs!A:A,0))*Dataset!Y3162/1000,0)</f>
        <v>0.28205600197050001</v>
      </c>
      <c r="AA3162">
        <v>32.724102999999999</v>
      </c>
      <c r="AB3162">
        <v>-117.170912</v>
      </c>
      <c r="AC3162">
        <v>0.5</v>
      </c>
      <c r="AD3162" t="s">
        <v>18422</v>
      </c>
      <c r="AI3162" t="s">
        <v>18389</v>
      </c>
      <c r="AJ3162" t="s">
        <v>18390</v>
      </c>
      <c r="AK3162" t="s">
        <v>18391</v>
      </c>
      <c r="AL3162">
        <v>92101</v>
      </c>
      <c r="AM3162" t="s">
        <v>18392</v>
      </c>
      <c r="AN3162" t="s">
        <v>18397</v>
      </c>
    </row>
    <row r="3163" spans="1:40" ht="28.8" x14ac:dyDescent="0.3">
      <c r="A3163" t="s">
        <v>14853</v>
      </c>
      <c r="B3163" s="2" t="s">
        <v>15</v>
      </c>
      <c r="C3163" s="3">
        <v>43812</v>
      </c>
      <c r="D3163" t="s">
        <v>193</v>
      </c>
      <c r="E3163" t="s">
        <v>14854</v>
      </c>
      <c r="F3163" t="s">
        <v>14855</v>
      </c>
      <c r="G3163" t="s">
        <v>14856</v>
      </c>
      <c r="H3163" s="2" t="s">
        <v>351</v>
      </c>
      <c r="I3163" s="2" t="s">
        <v>92</v>
      </c>
      <c r="J3163" s="1" t="s">
        <v>14857</v>
      </c>
      <c r="K3163" s="1">
        <f t="shared" si="221"/>
        <v>1</v>
      </c>
      <c r="L3163" s="1">
        <f t="shared" si="221"/>
        <v>0</v>
      </c>
      <c r="M3163" s="1">
        <f t="shared" si="221"/>
        <v>0</v>
      </c>
      <c r="N3163" s="1">
        <f t="shared" si="220"/>
        <v>0</v>
      </c>
      <c r="O3163" s="1">
        <f t="shared" si="222"/>
        <v>1</v>
      </c>
      <c r="P3163" s="1" t="s">
        <v>18346</v>
      </c>
      <c r="Q3163" s="1">
        <v>131</v>
      </c>
      <c r="R3163" s="1">
        <v>176</v>
      </c>
      <c r="S3163" s="9">
        <f t="shared" si="224"/>
        <v>131</v>
      </c>
      <c r="T3163" s="3">
        <v>44363</v>
      </c>
      <c r="U3163" s="8" t="s">
        <v>4015</v>
      </c>
      <c r="V3163" s="3">
        <v>44363</v>
      </c>
      <c r="W3163" s="8" t="s">
        <v>14858</v>
      </c>
      <c r="X3163" s="8">
        <v>1.6</v>
      </c>
      <c r="Y3163" s="10">
        <f t="shared" si="223"/>
        <v>209.60000000000002</v>
      </c>
      <c r="Z3163" s="10">
        <f>IFERROR(INDEX(EFs!B:B,MATCH(P3163,EFs!A:A,0))*Dataset!Y3163/1000,0)</f>
        <v>0.19039915624160003</v>
      </c>
      <c r="AA3163">
        <v>32.681739999999998</v>
      </c>
      <c r="AB3163">
        <v>-117.176085</v>
      </c>
      <c r="AC3163">
        <v>0.86</v>
      </c>
      <c r="AD3163" t="s">
        <v>18394</v>
      </c>
      <c r="AE3163">
        <v>1700</v>
      </c>
      <c r="AF3163" t="s">
        <v>19085</v>
      </c>
      <c r="AI3163" t="s">
        <v>18458</v>
      </c>
      <c r="AJ3163" t="s">
        <v>18390</v>
      </c>
      <c r="AK3163" t="s">
        <v>18391</v>
      </c>
      <c r="AL3163">
        <v>92118</v>
      </c>
      <c r="AM3163" t="s">
        <v>18392</v>
      </c>
      <c r="AN3163" t="s">
        <v>18397</v>
      </c>
    </row>
    <row r="3164" spans="1:40" ht="43.2" x14ac:dyDescent="0.3">
      <c r="A3164" t="s">
        <v>14859</v>
      </c>
      <c r="B3164" s="2" t="s">
        <v>15</v>
      </c>
      <c r="C3164" s="3">
        <v>43812</v>
      </c>
      <c r="D3164" t="s">
        <v>193</v>
      </c>
      <c r="E3164" t="s">
        <v>14854</v>
      </c>
      <c r="F3164" t="s">
        <v>14855</v>
      </c>
      <c r="G3164" t="s">
        <v>14860</v>
      </c>
      <c r="H3164" s="2" t="s">
        <v>115</v>
      </c>
      <c r="I3164" s="2" t="s">
        <v>46</v>
      </c>
      <c r="J3164" s="1" t="s">
        <v>14861</v>
      </c>
      <c r="K3164" s="1">
        <f t="shared" si="221"/>
        <v>1</v>
      </c>
      <c r="L3164" s="1">
        <f t="shared" si="221"/>
        <v>0</v>
      </c>
      <c r="M3164" s="1">
        <f t="shared" si="221"/>
        <v>0</v>
      </c>
      <c r="N3164" s="1">
        <f t="shared" si="220"/>
        <v>0</v>
      </c>
      <c r="O3164" s="1">
        <f t="shared" si="222"/>
        <v>1</v>
      </c>
      <c r="P3164" s="1" t="s">
        <v>18346</v>
      </c>
      <c r="Q3164" s="1">
        <v>131</v>
      </c>
      <c r="R3164" s="1">
        <v>176</v>
      </c>
      <c r="S3164" s="9">
        <f t="shared" si="224"/>
        <v>131</v>
      </c>
      <c r="T3164" s="3">
        <v>44720</v>
      </c>
      <c r="U3164" s="8" t="s">
        <v>11865</v>
      </c>
      <c r="V3164" s="3">
        <v>44720</v>
      </c>
      <c r="W3164" s="8" t="s">
        <v>14862</v>
      </c>
      <c r="X3164" s="8">
        <v>1.5</v>
      </c>
      <c r="Y3164" s="10">
        <f t="shared" si="223"/>
        <v>196.5</v>
      </c>
      <c r="Z3164" s="10">
        <f>IFERROR(INDEX(EFs!B:B,MATCH(P3164,EFs!A:A,0))*Dataset!Y3164/1000,0)</f>
        <v>0.17849920897650001</v>
      </c>
      <c r="AA3164">
        <v>32.697989</v>
      </c>
      <c r="AB3164">
        <v>-117.145416</v>
      </c>
      <c r="AC3164">
        <v>1</v>
      </c>
      <c r="AD3164" t="s">
        <v>18394</v>
      </c>
      <c r="AE3164">
        <v>1993</v>
      </c>
      <c r="AF3164" t="s">
        <v>19002</v>
      </c>
      <c r="AI3164" t="s">
        <v>18389</v>
      </c>
      <c r="AJ3164" t="s">
        <v>18390</v>
      </c>
      <c r="AK3164" t="s">
        <v>18391</v>
      </c>
      <c r="AL3164">
        <v>92113</v>
      </c>
      <c r="AM3164" t="s">
        <v>18392</v>
      </c>
      <c r="AN3164" t="s">
        <v>18397</v>
      </c>
    </row>
    <row r="3165" spans="1:40" ht="43.2" x14ac:dyDescent="0.3">
      <c r="A3165" t="s">
        <v>14863</v>
      </c>
      <c r="B3165" s="2" t="s">
        <v>15</v>
      </c>
      <c r="C3165" s="3">
        <v>43822</v>
      </c>
      <c r="D3165" t="s">
        <v>193</v>
      </c>
      <c r="E3165" t="s">
        <v>6890</v>
      </c>
      <c r="F3165" t="s">
        <v>14864</v>
      </c>
      <c r="G3165" t="s">
        <v>6892</v>
      </c>
      <c r="H3165" s="2" t="s">
        <v>291</v>
      </c>
      <c r="I3165" s="2" t="s">
        <v>155</v>
      </c>
      <c r="J3165" s="1" t="s">
        <v>14865</v>
      </c>
      <c r="K3165" s="1">
        <f t="shared" si="221"/>
        <v>1</v>
      </c>
      <c r="L3165" s="1">
        <f t="shared" si="221"/>
        <v>0</v>
      </c>
      <c r="M3165" s="1">
        <f t="shared" si="221"/>
        <v>0</v>
      </c>
      <c r="N3165" s="1">
        <f t="shared" si="220"/>
        <v>0</v>
      </c>
      <c r="O3165" s="1">
        <f t="shared" si="222"/>
        <v>1</v>
      </c>
      <c r="P3165" s="1" t="s">
        <v>18346</v>
      </c>
      <c r="Q3165" s="1">
        <v>100</v>
      </c>
      <c r="R3165" s="1">
        <v>173</v>
      </c>
      <c r="S3165" s="9">
        <f t="shared" si="224"/>
        <v>100</v>
      </c>
      <c r="T3165" s="3">
        <v>44561</v>
      </c>
      <c r="U3165" s="8" t="s">
        <v>11943</v>
      </c>
      <c r="V3165" s="3">
        <v>44680</v>
      </c>
      <c r="W3165" s="8" t="s">
        <v>13632</v>
      </c>
      <c r="X3165" s="8">
        <v>52.9</v>
      </c>
      <c r="Y3165" s="10">
        <f t="shared" si="223"/>
        <v>5290</v>
      </c>
      <c r="Z3165" s="10">
        <f>IFERROR(INDEX(EFs!B:B,MATCH(P3165,EFs!A:A,0))*Dataset!Y3165/1000,0)</f>
        <v>4.8053985520900007</v>
      </c>
      <c r="AA3165">
        <v>33.087094</v>
      </c>
      <c r="AB3165">
        <v>-116.95008199999999</v>
      </c>
      <c r="AC3165">
        <v>1</v>
      </c>
      <c r="AD3165" t="s">
        <v>18387</v>
      </c>
      <c r="AE3165">
        <v>17701</v>
      </c>
      <c r="AF3165" t="s">
        <v>18568</v>
      </c>
      <c r="AI3165" t="s">
        <v>18421</v>
      </c>
      <c r="AJ3165" t="s">
        <v>18390</v>
      </c>
      <c r="AK3165" t="s">
        <v>18391</v>
      </c>
      <c r="AL3165">
        <v>92025</v>
      </c>
      <c r="AM3165" t="s">
        <v>18392</v>
      </c>
      <c r="AN3165" t="s">
        <v>18393</v>
      </c>
    </row>
    <row r="3166" spans="1:40" ht="43.2" x14ac:dyDescent="0.3">
      <c r="A3166" t="s">
        <v>14866</v>
      </c>
      <c r="B3166" s="2" t="s">
        <v>15</v>
      </c>
      <c r="C3166" s="3">
        <v>43836</v>
      </c>
      <c r="D3166" t="s">
        <v>193</v>
      </c>
      <c r="E3166" t="s">
        <v>14867</v>
      </c>
      <c r="F3166" t="s">
        <v>14868</v>
      </c>
      <c r="G3166" t="s">
        <v>14869</v>
      </c>
      <c r="H3166" s="2" t="s">
        <v>511</v>
      </c>
      <c r="I3166" s="2" t="s">
        <v>75</v>
      </c>
      <c r="J3166" s="1" t="s">
        <v>14870</v>
      </c>
      <c r="K3166" s="1">
        <f t="shared" si="221"/>
        <v>1</v>
      </c>
      <c r="L3166" s="1">
        <f t="shared" si="221"/>
        <v>0</v>
      </c>
      <c r="M3166" s="1">
        <f t="shared" si="221"/>
        <v>0</v>
      </c>
      <c r="N3166" s="1">
        <f t="shared" si="220"/>
        <v>0</v>
      </c>
      <c r="O3166" s="1">
        <f t="shared" si="222"/>
        <v>1</v>
      </c>
      <c r="P3166" s="1" t="s">
        <v>18346</v>
      </c>
      <c r="Q3166" s="1">
        <v>80</v>
      </c>
      <c r="R3166" s="1">
        <v>173</v>
      </c>
      <c r="S3166" s="9">
        <f t="shared" si="224"/>
        <v>80</v>
      </c>
      <c r="T3166" s="3">
        <v>44562</v>
      </c>
      <c r="U3166" s="8" t="s">
        <v>3731</v>
      </c>
      <c r="V3166" s="3">
        <v>44562</v>
      </c>
      <c r="W3166" s="8" t="s">
        <v>9620</v>
      </c>
      <c r="X3166" s="8">
        <v>2.5</v>
      </c>
      <c r="Y3166" s="10">
        <f t="shared" si="223"/>
        <v>200</v>
      </c>
      <c r="Z3166" s="10">
        <f>IFERROR(INDEX(EFs!B:B,MATCH(P3166,EFs!A:A,0))*Dataset!Y3166/1000,0)</f>
        <v>0.18167858420000002</v>
      </c>
      <c r="AA3166">
        <v>33.037115</v>
      </c>
      <c r="AB3166">
        <v>-117.238788</v>
      </c>
      <c r="AC3166">
        <v>0.9</v>
      </c>
      <c r="AD3166" t="s">
        <v>18394</v>
      </c>
      <c r="AE3166">
        <v>101</v>
      </c>
      <c r="AF3166" t="s">
        <v>19240</v>
      </c>
      <c r="AI3166" t="s">
        <v>18485</v>
      </c>
      <c r="AJ3166" t="s">
        <v>18390</v>
      </c>
      <c r="AK3166" t="s">
        <v>18391</v>
      </c>
      <c r="AL3166">
        <v>92024</v>
      </c>
      <c r="AM3166" t="s">
        <v>18392</v>
      </c>
      <c r="AN3166" t="s">
        <v>18397</v>
      </c>
    </row>
    <row r="3167" spans="1:40" ht="28.8" x14ac:dyDescent="0.3">
      <c r="A3167" t="s">
        <v>14871</v>
      </c>
      <c r="B3167" s="2" t="s">
        <v>15</v>
      </c>
      <c r="C3167" s="3">
        <v>43839</v>
      </c>
      <c r="D3167" t="s">
        <v>25</v>
      </c>
      <c r="E3167" t="s">
        <v>14872</v>
      </c>
      <c r="F3167" t="s">
        <v>14873</v>
      </c>
      <c r="G3167" t="s">
        <v>14874</v>
      </c>
      <c r="H3167" s="2" t="s">
        <v>173</v>
      </c>
      <c r="I3167" s="2" t="s">
        <v>174</v>
      </c>
      <c r="J3167" s="1" t="s">
        <v>14875</v>
      </c>
      <c r="K3167" s="1">
        <f t="shared" si="221"/>
        <v>1</v>
      </c>
      <c r="L3167" s="1">
        <f t="shared" si="221"/>
        <v>0</v>
      </c>
      <c r="M3167" s="1">
        <f t="shared" si="221"/>
        <v>0</v>
      </c>
      <c r="N3167" s="1">
        <f t="shared" si="220"/>
        <v>0</v>
      </c>
      <c r="O3167" s="1">
        <f t="shared" si="222"/>
        <v>1</v>
      </c>
      <c r="P3167" s="1" t="s">
        <v>18346</v>
      </c>
      <c r="Q3167" s="1" t="s">
        <v>18355</v>
      </c>
      <c r="R3167" s="1">
        <v>128</v>
      </c>
      <c r="S3167" s="9">
        <f t="shared" si="224"/>
        <v>95.449600000000004</v>
      </c>
      <c r="T3167" s="3">
        <v>44575</v>
      </c>
      <c r="U3167" s="8" t="s">
        <v>14876</v>
      </c>
      <c r="V3167" s="3">
        <v>44575</v>
      </c>
      <c r="W3167" s="8" t="s">
        <v>14877</v>
      </c>
      <c r="X3167" s="8">
        <v>5.2</v>
      </c>
      <c r="Y3167" s="10">
        <f t="shared" si="223"/>
        <v>496.33792000000005</v>
      </c>
      <c r="Z3167" s="10">
        <f>IFERROR(INDEX(EFs!B:B,MATCH(P3167,EFs!A:A,0))*Dataset!Y3167/1000,0)</f>
        <v>0.45086985295186438</v>
      </c>
      <c r="AA3167">
        <v>32.705112999999997</v>
      </c>
      <c r="AB3167">
        <v>-117.13267399999999</v>
      </c>
      <c r="AC3167">
        <v>1</v>
      </c>
      <c r="AD3167" t="s">
        <v>18387</v>
      </c>
      <c r="AE3167">
        <v>2863</v>
      </c>
      <c r="AF3167" t="s">
        <v>19393</v>
      </c>
      <c r="AI3167" t="s">
        <v>18389</v>
      </c>
      <c r="AJ3167" t="s">
        <v>18390</v>
      </c>
      <c r="AK3167" t="s">
        <v>18391</v>
      </c>
      <c r="AL3167">
        <v>92113</v>
      </c>
      <c r="AM3167" t="s">
        <v>18392</v>
      </c>
      <c r="AN3167" t="s">
        <v>18393</v>
      </c>
    </row>
    <row r="3168" spans="1:40" ht="86.4" x14ac:dyDescent="0.3">
      <c r="A3168" t="s">
        <v>14878</v>
      </c>
      <c r="B3168" s="2" t="s">
        <v>15</v>
      </c>
      <c r="C3168" s="3">
        <v>43839</v>
      </c>
      <c r="D3168" t="s">
        <v>193</v>
      </c>
      <c r="E3168" t="s">
        <v>14879</v>
      </c>
      <c r="G3168" t="s">
        <v>14880</v>
      </c>
      <c r="H3168" s="2" t="s">
        <v>19</v>
      </c>
      <c r="I3168" s="2" t="s">
        <v>20</v>
      </c>
      <c r="J3168" s="1" t="s">
        <v>14881</v>
      </c>
      <c r="K3168" s="1">
        <f t="shared" si="221"/>
        <v>1</v>
      </c>
      <c r="L3168" s="1">
        <f t="shared" si="221"/>
        <v>0</v>
      </c>
      <c r="M3168" s="1">
        <f t="shared" si="221"/>
        <v>0</v>
      </c>
      <c r="N3168" s="1">
        <f t="shared" si="220"/>
        <v>0</v>
      </c>
      <c r="O3168" s="1">
        <f t="shared" si="222"/>
        <v>1</v>
      </c>
      <c r="P3168" s="1" t="s">
        <v>18346</v>
      </c>
      <c r="Q3168" s="1">
        <v>800</v>
      </c>
      <c r="R3168" s="1">
        <v>207</v>
      </c>
      <c r="S3168" s="9">
        <f t="shared" si="224"/>
        <v>800</v>
      </c>
      <c r="T3168" s="3">
        <v>44617</v>
      </c>
      <c r="U3168" s="8" t="s">
        <v>14882</v>
      </c>
      <c r="V3168" s="3">
        <v>44617</v>
      </c>
      <c r="W3168" s="8" t="s">
        <v>4428</v>
      </c>
      <c r="X3168" s="8">
        <v>8.1999999999999993</v>
      </c>
      <c r="Y3168" s="10">
        <f t="shared" si="223"/>
        <v>6559.9999999999991</v>
      </c>
      <c r="Z3168" s="10">
        <f>IFERROR(INDEX(EFs!B:B,MATCH(P3168,EFs!A:A,0))*Dataset!Y3168/1000,0)</f>
        <v>5.959057561759999</v>
      </c>
      <c r="AA3168">
        <v>32.585472000000003</v>
      </c>
      <c r="AB3168">
        <v>-117.110743</v>
      </c>
      <c r="AC3168">
        <v>0.9</v>
      </c>
      <c r="AD3168" t="s">
        <v>18394</v>
      </c>
      <c r="AE3168">
        <v>601</v>
      </c>
      <c r="AF3168" t="s">
        <v>19576</v>
      </c>
      <c r="AI3168" t="s">
        <v>18871</v>
      </c>
      <c r="AJ3168" t="s">
        <v>18390</v>
      </c>
      <c r="AK3168" t="s">
        <v>18391</v>
      </c>
      <c r="AL3168">
        <v>91932</v>
      </c>
      <c r="AM3168" t="s">
        <v>18392</v>
      </c>
      <c r="AN3168" t="s">
        <v>18397</v>
      </c>
    </row>
    <row r="3169" spans="1:40" ht="43.2" x14ac:dyDescent="0.3">
      <c r="A3169" t="s">
        <v>14883</v>
      </c>
      <c r="B3169" s="2" t="s">
        <v>15</v>
      </c>
      <c r="C3169" s="3">
        <v>43843</v>
      </c>
      <c r="D3169" t="s">
        <v>25</v>
      </c>
      <c r="E3169" t="s">
        <v>14884</v>
      </c>
      <c r="F3169" t="s">
        <v>14885</v>
      </c>
      <c r="G3169" t="s">
        <v>14886</v>
      </c>
      <c r="H3169" s="2" t="s">
        <v>554</v>
      </c>
      <c r="I3169" s="2" t="s">
        <v>84</v>
      </c>
      <c r="J3169" s="1" t="s">
        <v>14887</v>
      </c>
      <c r="K3169" s="1">
        <f t="shared" si="221"/>
        <v>1</v>
      </c>
      <c r="L3169" s="1">
        <f t="shared" si="221"/>
        <v>0</v>
      </c>
      <c r="M3169" s="1">
        <f t="shared" si="221"/>
        <v>0</v>
      </c>
      <c r="N3169" s="1">
        <f t="shared" si="220"/>
        <v>0</v>
      </c>
      <c r="O3169" s="1">
        <f t="shared" si="222"/>
        <v>1</v>
      </c>
      <c r="P3169" s="1" t="s">
        <v>18346</v>
      </c>
      <c r="Q3169" s="1" t="s">
        <v>18355</v>
      </c>
      <c r="R3169" s="1">
        <v>277</v>
      </c>
      <c r="S3169" s="9">
        <f t="shared" si="224"/>
        <v>206.55889999999999</v>
      </c>
      <c r="T3169" s="3">
        <v>44631</v>
      </c>
      <c r="U3169" s="8" t="s">
        <v>8154</v>
      </c>
      <c r="V3169" s="3">
        <v>44631</v>
      </c>
      <c r="W3169" s="8" t="s">
        <v>10311</v>
      </c>
      <c r="X3169" s="8">
        <v>0.4</v>
      </c>
      <c r="Y3169" s="10">
        <f t="shared" si="223"/>
        <v>82.623559999999998</v>
      </c>
      <c r="Z3169" s="10">
        <f>IFERROR(INDEX(EFs!B:B,MATCH(P3169,EFs!A:A,0))*Dataset!Y3169/1000,0)</f>
        <v>7.5054657011818765E-2</v>
      </c>
      <c r="AA3169">
        <v>32.676163000000003</v>
      </c>
      <c r="AB3169">
        <v>-117.107652</v>
      </c>
      <c r="AC3169">
        <v>1</v>
      </c>
      <c r="AD3169" t="s">
        <v>18387</v>
      </c>
      <c r="AE3169">
        <v>700</v>
      </c>
      <c r="AF3169" t="s">
        <v>18872</v>
      </c>
      <c r="AI3169" t="s">
        <v>18491</v>
      </c>
      <c r="AJ3169" t="s">
        <v>18390</v>
      </c>
      <c r="AK3169" t="s">
        <v>18391</v>
      </c>
      <c r="AL3169">
        <v>91950</v>
      </c>
      <c r="AM3169" t="s">
        <v>18392</v>
      </c>
      <c r="AN3169" t="s">
        <v>18393</v>
      </c>
    </row>
    <row r="3170" spans="1:40" ht="86.4" x14ac:dyDescent="0.3">
      <c r="A3170" t="s">
        <v>14888</v>
      </c>
      <c r="B3170" s="2" t="s">
        <v>15</v>
      </c>
      <c r="C3170" s="3">
        <v>43844</v>
      </c>
      <c r="D3170" t="s">
        <v>193</v>
      </c>
      <c r="E3170" t="s">
        <v>14889</v>
      </c>
      <c r="F3170" t="s">
        <v>14890</v>
      </c>
      <c r="G3170" t="s">
        <v>14891</v>
      </c>
      <c r="H3170" s="2" t="s">
        <v>669</v>
      </c>
      <c r="I3170" s="2" t="s">
        <v>236</v>
      </c>
      <c r="J3170" s="1" t="s">
        <v>14892</v>
      </c>
      <c r="K3170" s="1">
        <f t="shared" si="221"/>
        <v>1</v>
      </c>
      <c r="L3170" s="1">
        <f t="shared" si="221"/>
        <v>0</v>
      </c>
      <c r="M3170" s="1">
        <f t="shared" si="221"/>
        <v>0</v>
      </c>
      <c r="N3170" s="1">
        <f t="shared" si="220"/>
        <v>0</v>
      </c>
      <c r="O3170" s="1">
        <f t="shared" si="222"/>
        <v>1</v>
      </c>
      <c r="P3170" s="1" t="s">
        <v>18346</v>
      </c>
      <c r="Q3170" s="1">
        <v>40</v>
      </c>
      <c r="R3170" s="1">
        <v>80</v>
      </c>
      <c r="S3170" s="9">
        <f t="shared" si="224"/>
        <v>40</v>
      </c>
      <c r="T3170" s="8"/>
      <c r="U3170" s="8"/>
      <c r="V3170" s="8"/>
      <c r="W3170" s="8"/>
      <c r="X3170" s="8"/>
      <c r="Y3170" s="10">
        <f t="shared" si="223"/>
        <v>0</v>
      </c>
      <c r="Z3170" s="10">
        <f>IFERROR(INDEX(EFs!B:B,MATCH(P3170,EFs!A:A,0))*Dataset!Y3170/1000,0)</f>
        <v>0</v>
      </c>
      <c r="AA3170">
        <v>32.748705999999999</v>
      </c>
      <c r="AB3170">
        <v>-117.156565</v>
      </c>
      <c r="AC3170">
        <v>1</v>
      </c>
      <c r="AD3170" t="s">
        <v>18387</v>
      </c>
      <c r="AE3170">
        <v>3902</v>
      </c>
      <c r="AF3170" t="s">
        <v>18612</v>
      </c>
      <c r="AI3170" t="s">
        <v>18389</v>
      </c>
      <c r="AJ3170" t="s">
        <v>18390</v>
      </c>
      <c r="AK3170" t="s">
        <v>18391</v>
      </c>
      <c r="AL3170">
        <v>92103</v>
      </c>
      <c r="AM3170" t="s">
        <v>18392</v>
      </c>
      <c r="AN3170" t="s">
        <v>18393</v>
      </c>
    </row>
    <row r="3171" spans="1:40" ht="43.2" x14ac:dyDescent="0.3">
      <c r="A3171" t="s">
        <v>14893</v>
      </c>
      <c r="B3171" s="2" t="s">
        <v>15</v>
      </c>
      <c r="C3171" s="3">
        <v>43851</v>
      </c>
      <c r="D3171" t="s">
        <v>193</v>
      </c>
      <c r="E3171" t="s">
        <v>14282</v>
      </c>
      <c r="G3171" t="s">
        <v>14283</v>
      </c>
      <c r="H3171" s="2" t="s">
        <v>351</v>
      </c>
      <c r="I3171" s="2" t="s">
        <v>92</v>
      </c>
      <c r="J3171" s="1" t="s">
        <v>14894</v>
      </c>
      <c r="K3171" s="1">
        <f t="shared" si="221"/>
        <v>1</v>
      </c>
      <c r="L3171" s="1">
        <f t="shared" si="221"/>
        <v>0</v>
      </c>
      <c r="M3171" s="1">
        <f t="shared" si="221"/>
        <v>0</v>
      </c>
      <c r="N3171" s="1">
        <f t="shared" si="220"/>
        <v>0</v>
      </c>
      <c r="O3171" s="1">
        <f t="shared" si="222"/>
        <v>1</v>
      </c>
      <c r="P3171" s="1" t="s">
        <v>18346</v>
      </c>
      <c r="Q3171" s="1">
        <v>750</v>
      </c>
      <c r="R3171" s="1">
        <v>207</v>
      </c>
      <c r="S3171" s="9">
        <f t="shared" si="224"/>
        <v>750</v>
      </c>
      <c r="T3171" s="3">
        <v>44630</v>
      </c>
      <c r="U3171" s="8" t="s">
        <v>14484</v>
      </c>
      <c r="V3171" s="3">
        <v>44630</v>
      </c>
      <c r="W3171" s="8" t="s">
        <v>2008</v>
      </c>
      <c r="X3171" s="8">
        <v>1.3</v>
      </c>
      <c r="Y3171" s="10">
        <f t="shared" si="223"/>
        <v>975</v>
      </c>
      <c r="Z3171" s="10">
        <f>IFERROR(INDEX(EFs!B:B,MATCH(P3171,EFs!A:A,0))*Dataset!Y3171/1000,0)</f>
        <v>0.885683097975</v>
      </c>
      <c r="AA3171">
        <v>32.699235000000002</v>
      </c>
      <c r="AB3171">
        <v>-117.209642</v>
      </c>
      <c r="AC3171">
        <v>0.5</v>
      </c>
      <c r="AD3171" t="s">
        <v>18422</v>
      </c>
      <c r="AI3171" t="s">
        <v>18458</v>
      </c>
      <c r="AJ3171" t="s">
        <v>18390</v>
      </c>
      <c r="AK3171" t="s">
        <v>18391</v>
      </c>
      <c r="AL3171">
        <v>92118</v>
      </c>
      <c r="AM3171" t="s">
        <v>18392</v>
      </c>
      <c r="AN3171" t="s">
        <v>18397</v>
      </c>
    </row>
    <row r="3172" spans="1:40" ht="43.2" x14ac:dyDescent="0.3">
      <c r="A3172" t="s">
        <v>14895</v>
      </c>
      <c r="B3172" s="2" t="s">
        <v>15</v>
      </c>
      <c r="C3172" s="3">
        <v>43851</v>
      </c>
      <c r="D3172" t="s">
        <v>193</v>
      </c>
      <c r="E3172" t="s">
        <v>14282</v>
      </c>
      <c r="G3172" t="s">
        <v>14283</v>
      </c>
      <c r="H3172" s="2" t="s">
        <v>351</v>
      </c>
      <c r="I3172" s="2" t="s">
        <v>92</v>
      </c>
      <c r="J3172" s="1" t="s">
        <v>14896</v>
      </c>
      <c r="K3172" s="1">
        <f t="shared" si="221"/>
        <v>1</v>
      </c>
      <c r="L3172" s="1">
        <f t="shared" si="221"/>
        <v>0</v>
      </c>
      <c r="M3172" s="1">
        <f t="shared" si="221"/>
        <v>0</v>
      </c>
      <c r="N3172" s="1">
        <f t="shared" si="220"/>
        <v>0</v>
      </c>
      <c r="O3172" s="1">
        <f t="shared" si="222"/>
        <v>1</v>
      </c>
      <c r="P3172" s="1" t="s">
        <v>18346</v>
      </c>
      <c r="Q3172" s="1">
        <v>750</v>
      </c>
      <c r="R3172" s="1">
        <v>207</v>
      </c>
      <c r="S3172" s="9">
        <f t="shared" si="224"/>
        <v>750</v>
      </c>
      <c r="T3172" s="3">
        <v>44630</v>
      </c>
      <c r="U3172" s="8" t="s">
        <v>14897</v>
      </c>
      <c r="V3172" s="3">
        <v>44630</v>
      </c>
      <c r="W3172" s="8" t="s">
        <v>14898</v>
      </c>
      <c r="X3172" s="8">
        <v>1.2</v>
      </c>
      <c r="Y3172" s="10">
        <f t="shared" si="223"/>
        <v>900</v>
      </c>
      <c r="Z3172" s="10">
        <f>IFERROR(INDEX(EFs!B:B,MATCH(P3172,EFs!A:A,0))*Dataset!Y3172/1000,0)</f>
        <v>0.81755362890000005</v>
      </c>
      <c r="AA3172">
        <v>32.699235000000002</v>
      </c>
      <c r="AB3172">
        <v>-117.209642</v>
      </c>
      <c r="AC3172">
        <v>0.5</v>
      </c>
      <c r="AD3172" t="s">
        <v>18422</v>
      </c>
      <c r="AI3172" t="s">
        <v>18458</v>
      </c>
      <c r="AJ3172" t="s">
        <v>18390</v>
      </c>
      <c r="AK3172" t="s">
        <v>18391</v>
      </c>
      <c r="AL3172">
        <v>92118</v>
      </c>
      <c r="AM3172" t="s">
        <v>18392</v>
      </c>
      <c r="AN3172" t="s">
        <v>18397</v>
      </c>
    </row>
    <row r="3173" spans="1:40" ht="43.2" x14ac:dyDescent="0.3">
      <c r="A3173" t="s">
        <v>14899</v>
      </c>
      <c r="B3173" s="2" t="s">
        <v>15</v>
      </c>
      <c r="C3173" s="3">
        <v>43852</v>
      </c>
      <c r="D3173" t="s">
        <v>193</v>
      </c>
      <c r="E3173" t="s">
        <v>14900</v>
      </c>
      <c r="F3173" t="s">
        <v>14901</v>
      </c>
      <c r="G3173" t="s">
        <v>14902</v>
      </c>
      <c r="H3173" s="2" t="s">
        <v>19</v>
      </c>
      <c r="I3173" s="2" t="s">
        <v>20</v>
      </c>
      <c r="J3173" s="1" t="s">
        <v>14903</v>
      </c>
      <c r="K3173" s="1">
        <f t="shared" si="221"/>
        <v>1</v>
      </c>
      <c r="L3173" s="1">
        <f t="shared" si="221"/>
        <v>0</v>
      </c>
      <c r="M3173" s="1">
        <f t="shared" si="221"/>
        <v>0</v>
      </c>
      <c r="N3173" s="1">
        <f t="shared" si="220"/>
        <v>0</v>
      </c>
      <c r="O3173" s="1">
        <f t="shared" si="222"/>
        <v>1</v>
      </c>
      <c r="P3173" s="1" t="s">
        <v>18346</v>
      </c>
      <c r="Q3173" s="1">
        <v>500</v>
      </c>
      <c r="R3173" s="1">
        <v>762</v>
      </c>
      <c r="S3173" s="9">
        <f t="shared" si="224"/>
        <v>500</v>
      </c>
      <c r="T3173" s="3">
        <v>44419</v>
      </c>
      <c r="U3173" s="8" t="s">
        <v>9240</v>
      </c>
      <c r="V3173" s="3">
        <v>44676</v>
      </c>
      <c r="W3173" s="8" t="s">
        <v>14904</v>
      </c>
      <c r="X3173" s="8">
        <v>25.3</v>
      </c>
      <c r="Y3173" s="10">
        <f t="shared" si="223"/>
        <v>12650</v>
      </c>
      <c r="Z3173" s="10">
        <f>IFERROR(INDEX(EFs!B:B,MATCH(P3173,EFs!A:A,0))*Dataset!Y3173/1000,0)</f>
        <v>11.491170450650001</v>
      </c>
      <c r="AA3173">
        <v>32.720032000000003</v>
      </c>
      <c r="AB3173">
        <v>-117.166489</v>
      </c>
      <c r="AC3173">
        <v>1</v>
      </c>
      <c r="AD3173" t="s">
        <v>18394</v>
      </c>
      <c r="AE3173">
        <v>401</v>
      </c>
      <c r="AF3173" t="s">
        <v>18584</v>
      </c>
      <c r="AI3173" t="s">
        <v>18389</v>
      </c>
      <c r="AJ3173" t="s">
        <v>18390</v>
      </c>
      <c r="AK3173" t="s">
        <v>18391</v>
      </c>
      <c r="AL3173">
        <v>92101</v>
      </c>
      <c r="AM3173" t="s">
        <v>18392</v>
      </c>
      <c r="AN3173" t="s">
        <v>18397</v>
      </c>
    </row>
    <row r="3174" spans="1:40" ht="43.2" x14ac:dyDescent="0.3">
      <c r="A3174" t="s">
        <v>14905</v>
      </c>
      <c r="B3174" s="2" t="s">
        <v>15</v>
      </c>
      <c r="C3174" s="3">
        <v>43858</v>
      </c>
      <c r="D3174" t="s">
        <v>193</v>
      </c>
      <c r="E3174" t="s">
        <v>14906</v>
      </c>
      <c r="F3174" t="s">
        <v>14907</v>
      </c>
      <c r="G3174" t="s">
        <v>14908</v>
      </c>
      <c r="H3174" s="2" t="s">
        <v>19</v>
      </c>
      <c r="I3174" s="2" t="s">
        <v>20</v>
      </c>
      <c r="J3174" s="1" t="s">
        <v>14909</v>
      </c>
      <c r="K3174" s="1">
        <f t="shared" si="221"/>
        <v>1</v>
      </c>
      <c r="L3174" s="1">
        <f t="shared" si="221"/>
        <v>0</v>
      </c>
      <c r="M3174" s="1">
        <f t="shared" si="221"/>
        <v>0</v>
      </c>
      <c r="N3174" s="1">
        <f t="shared" si="220"/>
        <v>0</v>
      </c>
      <c r="O3174" s="1">
        <f t="shared" si="222"/>
        <v>1</v>
      </c>
      <c r="P3174" s="1" t="s">
        <v>18346</v>
      </c>
      <c r="Q3174" s="1">
        <v>400</v>
      </c>
      <c r="R3174" s="1">
        <v>617</v>
      </c>
      <c r="S3174" s="9">
        <f t="shared" si="224"/>
        <v>400</v>
      </c>
      <c r="T3174" s="3">
        <v>44419</v>
      </c>
      <c r="U3174" s="8" t="s">
        <v>14910</v>
      </c>
      <c r="V3174" s="3">
        <v>44419</v>
      </c>
      <c r="W3174" s="8" t="s">
        <v>12509</v>
      </c>
      <c r="X3174" s="8">
        <v>5.5</v>
      </c>
      <c r="Y3174" s="10">
        <f t="shared" si="223"/>
        <v>2200</v>
      </c>
      <c r="Z3174" s="10">
        <f>IFERROR(INDEX(EFs!B:B,MATCH(P3174,EFs!A:A,0))*Dataset!Y3174/1000,0)</f>
        <v>1.9984644262</v>
      </c>
      <c r="AA3174">
        <v>32.716022000000002</v>
      </c>
      <c r="AB3174">
        <v>-117.16321000000001</v>
      </c>
      <c r="AC3174">
        <v>1</v>
      </c>
      <c r="AD3174" t="s">
        <v>18387</v>
      </c>
      <c r="AE3174">
        <v>180</v>
      </c>
      <c r="AF3174" t="s">
        <v>18388</v>
      </c>
      <c r="AI3174" t="s">
        <v>18389</v>
      </c>
      <c r="AJ3174" t="s">
        <v>18390</v>
      </c>
      <c r="AK3174" t="s">
        <v>18391</v>
      </c>
      <c r="AL3174">
        <v>92101</v>
      </c>
      <c r="AM3174" t="s">
        <v>18392</v>
      </c>
      <c r="AN3174" t="s">
        <v>18393</v>
      </c>
    </row>
    <row r="3175" spans="1:40" ht="43.2" x14ac:dyDescent="0.3">
      <c r="A3175" t="s">
        <v>14911</v>
      </c>
      <c r="B3175" s="2" t="s">
        <v>15</v>
      </c>
      <c r="C3175" s="3">
        <v>43867</v>
      </c>
      <c r="D3175" t="s">
        <v>193</v>
      </c>
      <c r="E3175" t="s">
        <v>4150</v>
      </c>
      <c r="F3175" t="s">
        <v>4151</v>
      </c>
      <c r="G3175" t="s">
        <v>4152</v>
      </c>
      <c r="H3175" s="2" t="s">
        <v>19</v>
      </c>
      <c r="I3175" s="2" t="s">
        <v>20</v>
      </c>
      <c r="J3175" s="1" t="s">
        <v>14912</v>
      </c>
      <c r="K3175" s="1">
        <f t="shared" si="221"/>
        <v>1</v>
      </c>
      <c r="L3175" s="1">
        <f t="shared" si="221"/>
        <v>0</v>
      </c>
      <c r="M3175" s="1">
        <f t="shared" si="221"/>
        <v>0</v>
      </c>
      <c r="N3175" s="1">
        <f t="shared" si="220"/>
        <v>0</v>
      </c>
      <c r="O3175" s="1">
        <f t="shared" si="222"/>
        <v>1</v>
      </c>
      <c r="P3175" s="1" t="s">
        <v>18346</v>
      </c>
      <c r="Q3175" s="1">
        <v>600</v>
      </c>
      <c r="R3175" s="1">
        <v>903</v>
      </c>
      <c r="S3175" s="9">
        <f t="shared" si="224"/>
        <v>600</v>
      </c>
      <c r="T3175" s="8"/>
      <c r="U3175" s="8"/>
      <c r="V3175" s="8"/>
      <c r="W3175" s="8"/>
      <c r="X3175" s="8"/>
      <c r="Y3175" s="10">
        <f t="shared" si="223"/>
        <v>0</v>
      </c>
      <c r="Z3175" s="10">
        <f>IFERROR(INDEX(EFs!B:B,MATCH(P3175,EFs!A:A,0))*Dataset!Y3175/1000,0)</f>
        <v>0</v>
      </c>
      <c r="AA3175">
        <v>32.714326</v>
      </c>
      <c r="AB3175">
        <v>-117.164953</v>
      </c>
      <c r="AC3175">
        <v>1</v>
      </c>
      <c r="AD3175" t="s">
        <v>18387</v>
      </c>
      <c r="AE3175">
        <v>880</v>
      </c>
      <c r="AF3175" t="s">
        <v>18661</v>
      </c>
      <c r="AI3175" t="s">
        <v>18389</v>
      </c>
      <c r="AJ3175" t="s">
        <v>18390</v>
      </c>
      <c r="AK3175" t="s">
        <v>18391</v>
      </c>
      <c r="AL3175">
        <v>92101</v>
      </c>
      <c r="AM3175" t="s">
        <v>18392</v>
      </c>
      <c r="AN3175" t="s">
        <v>18393</v>
      </c>
    </row>
    <row r="3176" spans="1:40" ht="28.8" x14ac:dyDescent="0.3">
      <c r="A3176" t="s">
        <v>14913</v>
      </c>
      <c r="B3176" s="2" t="s">
        <v>15</v>
      </c>
      <c r="C3176" s="3">
        <v>43874</v>
      </c>
      <c r="D3176" t="s">
        <v>25</v>
      </c>
      <c r="E3176" t="s">
        <v>14914</v>
      </c>
      <c r="F3176" t="s">
        <v>14915</v>
      </c>
      <c r="G3176" t="s">
        <v>14916</v>
      </c>
      <c r="H3176" s="2" t="s">
        <v>106</v>
      </c>
      <c r="I3176" s="2" t="s">
        <v>107</v>
      </c>
      <c r="J3176" s="1" t="s">
        <v>14917</v>
      </c>
      <c r="K3176" s="1">
        <f t="shared" si="221"/>
        <v>1</v>
      </c>
      <c r="L3176" s="1">
        <f t="shared" si="221"/>
        <v>0</v>
      </c>
      <c r="M3176" s="1">
        <f t="shared" si="221"/>
        <v>0</v>
      </c>
      <c r="N3176" s="1">
        <f t="shared" si="220"/>
        <v>0</v>
      </c>
      <c r="O3176" s="1">
        <f t="shared" si="222"/>
        <v>1</v>
      </c>
      <c r="P3176" s="1" t="s">
        <v>18346</v>
      </c>
      <c r="Q3176" s="1" t="s">
        <v>18355</v>
      </c>
      <c r="R3176" s="1">
        <v>82</v>
      </c>
      <c r="S3176" s="9">
        <f t="shared" si="224"/>
        <v>61.147400000000005</v>
      </c>
      <c r="T3176" s="3">
        <v>44355</v>
      </c>
      <c r="U3176" s="8" t="s">
        <v>8188</v>
      </c>
      <c r="V3176" s="3">
        <v>44355</v>
      </c>
      <c r="W3176" s="8" t="s">
        <v>8188</v>
      </c>
      <c r="X3176" s="8">
        <v>0</v>
      </c>
      <c r="Y3176" s="10">
        <f t="shared" si="223"/>
        <v>0</v>
      </c>
      <c r="Z3176" s="10">
        <f>IFERROR(INDEX(EFs!B:B,MATCH(P3176,EFs!A:A,0))*Dataset!Y3176/1000,0)</f>
        <v>0</v>
      </c>
      <c r="AA3176">
        <v>32.829841999999999</v>
      </c>
      <c r="AB3176">
        <v>-117.13977199999999</v>
      </c>
      <c r="AC3176">
        <v>1</v>
      </c>
      <c r="AD3176" t="s">
        <v>18387</v>
      </c>
      <c r="AE3176">
        <v>5225</v>
      </c>
      <c r="AF3176" t="s">
        <v>19577</v>
      </c>
      <c r="AI3176" t="s">
        <v>18389</v>
      </c>
      <c r="AJ3176" t="s">
        <v>18390</v>
      </c>
      <c r="AK3176" t="s">
        <v>18391</v>
      </c>
      <c r="AL3176">
        <v>92123</v>
      </c>
      <c r="AM3176" t="s">
        <v>18392</v>
      </c>
      <c r="AN3176" t="s">
        <v>18393</v>
      </c>
    </row>
    <row r="3177" spans="1:40" ht="43.2" x14ac:dyDescent="0.3">
      <c r="A3177" t="s">
        <v>14918</v>
      </c>
      <c r="B3177" s="2" t="s">
        <v>15</v>
      </c>
      <c r="C3177" s="3">
        <v>43885</v>
      </c>
      <c r="D3177" t="s">
        <v>193</v>
      </c>
      <c r="E3177" t="s">
        <v>3816</v>
      </c>
      <c r="F3177" t="s">
        <v>36</v>
      </c>
      <c r="G3177" t="s">
        <v>14919</v>
      </c>
      <c r="H3177" s="2" t="s">
        <v>320</v>
      </c>
      <c r="I3177" s="2" t="s">
        <v>46</v>
      </c>
      <c r="J3177" s="1" t="s">
        <v>14920</v>
      </c>
      <c r="K3177" s="1">
        <f t="shared" si="221"/>
        <v>1</v>
      </c>
      <c r="L3177" s="1">
        <f t="shared" si="221"/>
        <v>0</v>
      </c>
      <c r="M3177" s="1">
        <f t="shared" si="221"/>
        <v>0</v>
      </c>
      <c r="N3177" s="1">
        <f t="shared" si="220"/>
        <v>0</v>
      </c>
      <c r="O3177" s="1">
        <f t="shared" si="222"/>
        <v>1</v>
      </c>
      <c r="P3177" s="1" t="s">
        <v>18346</v>
      </c>
      <c r="Q3177" s="1" t="s">
        <v>18355</v>
      </c>
      <c r="R3177" s="1">
        <v>646</v>
      </c>
      <c r="S3177" s="9">
        <f t="shared" si="224"/>
        <v>481.72220000000004</v>
      </c>
      <c r="T3177" s="3">
        <v>44376</v>
      </c>
      <c r="U3177" s="8" t="s">
        <v>14262</v>
      </c>
      <c r="V3177" s="3">
        <v>44763</v>
      </c>
      <c r="W3177" s="8" t="s">
        <v>12520</v>
      </c>
      <c r="X3177" s="8">
        <v>21.4</v>
      </c>
      <c r="Y3177" s="10">
        <f t="shared" si="223"/>
        <v>10308.855079999999</v>
      </c>
      <c r="Z3177" s="10">
        <f>IFERROR(INDEX(EFs!B:B,MATCH(P3177,EFs!A:A,0))*Dataset!Y3177/1000,0)</f>
        <v>9.3644909782868897</v>
      </c>
      <c r="AA3177">
        <v>32.875765999999999</v>
      </c>
      <c r="AB3177">
        <v>-117.239553</v>
      </c>
      <c r="AC3177">
        <v>0.9</v>
      </c>
      <c r="AD3177" t="s">
        <v>18387</v>
      </c>
      <c r="AE3177">
        <v>9500</v>
      </c>
      <c r="AF3177" t="s">
        <v>18451</v>
      </c>
      <c r="AG3177" t="s">
        <v>18831</v>
      </c>
      <c r="AH3177">
        <v>89</v>
      </c>
      <c r="AI3177" t="s">
        <v>18428</v>
      </c>
      <c r="AJ3177" t="s">
        <v>18390</v>
      </c>
      <c r="AK3177" t="s">
        <v>18391</v>
      </c>
      <c r="AL3177">
        <v>92093</v>
      </c>
      <c r="AM3177" t="s">
        <v>18392</v>
      </c>
      <c r="AN3177" t="s">
        <v>18393</v>
      </c>
    </row>
    <row r="3178" spans="1:40" ht="57.6" x14ac:dyDescent="0.3">
      <c r="A3178" t="s">
        <v>14921</v>
      </c>
      <c r="B3178" s="2" t="s">
        <v>15</v>
      </c>
      <c r="C3178" s="3">
        <v>43899</v>
      </c>
      <c r="D3178" t="s">
        <v>193</v>
      </c>
      <c r="E3178" t="s">
        <v>14922</v>
      </c>
      <c r="F3178" t="s">
        <v>27</v>
      </c>
      <c r="G3178" t="s">
        <v>14923</v>
      </c>
      <c r="H3178" s="2" t="s">
        <v>217</v>
      </c>
      <c r="I3178" s="2" t="s">
        <v>218</v>
      </c>
      <c r="J3178" s="1" t="s">
        <v>14924</v>
      </c>
      <c r="K3178" s="1">
        <f t="shared" si="221"/>
        <v>0</v>
      </c>
      <c r="L3178" s="1">
        <f t="shared" si="221"/>
        <v>0</v>
      </c>
      <c r="M3178" s="1">
        <f t="shared" si="221"/>
        <v>0</v>
      </c>
      <c r="N3178" s="1">
        <f t="shared" si="220"/>
        <v>0</v>
      </c>
      <c r="O3178" s="1">
        <f t="shared" si="222"/>
        <v>0</v>
      </c>
      <c r="P3178" s="1" t="s">
        <v>18348</v>
      </c>
      <c r="Q3178" s="1">
        <v>30</v>
      </c>
      <c r="R3178" s="1">
        <v>63.9</v>
      </c>
      <c r="S3178" s="9">
        <f t="shared" si="224"/>
        <v>30</v>
      </c>
      <c r="T3178" s="3">
        <v>44735</v>
      </c>
      <c r="U3178" s="8" t="s">
        <v>14925</v>
      </c>
      <c r="V3178" s="3">
        <v>44735</v>
      </c>
      <c r="W3178" s="8" t="s">
        <v>14652</v>
      </c>
      <c r="X3178" s="8">
        <v>3.5</v>
      </c>
      <c r="Y3178" s="10">
        <f t="shared" si="223"/>
        <v>105</v>
      </c>
      <c r="Z3178" s="10">
        <f>IFERROR(INDEX(EFs!B:B,MATCH(P3178,EFs!A:A,0))*Dataset!Y3178/1000,0)</f>
        <v>7.6256850495E-2</v>
      </c>
      <c r="AA3178">
        <v>32.564262999999997</v>
      </c>
      <c r="AB3178">
        <v>-117.079122</v>
      </c>
      <c r="AC3178">
        <v>1</v>
      </c>
      <c r="AD3178" t="s">
        <v>18394</v>
      </c>
      <c r="AE3178">
        <v>1800</v>
      </c>
      <c r="AF3178" t="s">
        <v>19578</v>
      </c>
      <c r="AI3178" t="s">
        <v>18389</v>
      </c>
      <c r="AJ3178" t="s">
        <v>18390</v>
      </c>
      <c r="AK3178" t="s">
        <v>18391</v>
      </c>
      <c r="AL3178">
        <v>92154</v>
      </c>
      <c r="AM3178" t="s">
        <v>18392</v>
      </c>
      <c r="AN3178" t="s">
        <v>18397</v>
      </c>
    </row>
    <row r="3179" spans="1:40" ht="57.6" x14ac:dyDescent="0.3">
      <c r="A3179" t="s">
        <v>14926</v>
      </c>
      <c r="B3179" s="2" t="s">
        <v>15</v>
      </c>
      <c r="C3179" s="3">
        <v>43899</v>
      </c>
      <c r="D3179" t="s">
        <v>193</v>
      </c>
      <c r="E3179" t="s">
        <v>14927</v>
      </c>
      <c r="F3179" t="s">
        <v>27</v>
      </c>
      <c r="G3179" t="s">
        <v>14928</v>
      </c>
      <c r="H3179" s="2" t="s">
        <v>3078</v>
      </c>
      <c r="I3179" s="2" t="s">
        <v>236</v>
      </c>
      <c r="J3179" s="1" t="s">
        <v>14929</v>
      </c>
      <c r="K3179" s="1">
        <f t="shared" si="221"/>
        <v>0</v>
      </c>
      <c r="L3179" s="1">
        <f t="shared" si="221"/>
        <v>0</v>
      </c>
      <c r="M3179" s="1">
        <f t="shared" si="221"/>
        <v>0</v>
      </c>
      <c r="N3179" s="1">
        <f t="shared" si="220"/>
        <v>0</v>
      </c>
      <c r="O3179" s="1">
        <f t="shared" si="222"/>
        <v>0</v>
      </c>
      <c r="P3179" s="1" t="s">
        <v>18348</v>
      </c>
      <c r="Q3179" s="1">
        <v>30</v>
      </c>
      <c r="R3179" s="1">
        <v>63.9</v>
      </c>
      <c r="S3179" s="9">
        <f t="shared" si="224"/>
        <v>30</v>
      </c>
      <c r="T3179" s="3">
        <v>44357</v>
      </c>
      <c r="U3179" s="8" t="s">
        <v>14930</v>
      </c>
      <c r="V3179" s="3">
        <v>44357</v>
      </c>
      <c r="W3179" s="8" t="s">
        <v>14931</v>
      </c>
      <c r="X3179" s="8">
        <v>3.5</v>
      </c>
      <c r="Y3179" s="10">
        <f t="shared" si="223"/>
        <v>105</v>
      </c>
      <c r="Z3179" s="10">
        <f>IFERROR(INDEX(EFs!B:B,MATCH(P3179,EFs!A:A,0))*Dataset!Y3179/1000,0)</f>
        <v>7.6256850495E-2</v>
      </c>
      <c r="AA3179">
        <v>32.841380999999998</v>
      </c>
      <c r="AB3179">
        <v>-117.175506</v>
      </c>
      <c r="AC3179">
        <v>1</v>
      </c>
      <c r="AD3179" t="s">
        <v>18387</v>
      </c>
      <c r="AE3179">
        <v>5393</v>
      </c>
      <c r="AF3179" t="s">
        <v>19579</v>
      </c>
      <c r="AI3179" t="s">
        <v>18389</v>
      </c>
      <c r="AJ3179" t="s">
        <v>18390</v>
      </c>
      <c r="AK3179" t="s">
        <v>18391</v>
      </c>
      <c r="AL3179">
        <v>92117</v>
      </c>
      <c r="AM3179" t="s">
        <v>18392</v>
      </c>
      <c r="AN3179" t="s">
        <v>18407</v>
      </c>
    </row>
    <row r="3180" spans="1:40" ht="43.2" x14ac:dyDescent="0.3">
      <c r="A3180" t="s">
        <v>14932</v>
      </c>
      <c r="B3180" s="2" t="s">
        <v>15</v>
      </c>
      <c r="C3180" s="3">
        <v>43900</v>
      </c>
      <c r="D3180" t="s">
        <v>193</v>
      </c>
      <c r="E3180" t="s">
        <v>14933</v>
      </c>
      <c r="F3180" t="s">
        <v>13217</v>
      </c>
      <c r="G3180" t="s">
        <v>14934</v>
      </c>
      <c r="H3180" s="2" t="s">
        <v>19</v>
      </c>
      <c r="I3180" s="2" t="s">
        <v>20</v>
      </c>
      <c r="J3180" s="1" t="s">
        <v>14935</v>
      </c>
      <c r="K3180" s="1">
        <f t="shared" si="221"/>
        <v>1</v>
      </c>
      <c r="L3180" s="1">
        <f t="shared" si="221"/>
        <v>0</v>
      </c>
      <c r="M3180" s="1">
        <f t="shared" si="221"/>
        <v>0</v>
      </c>
      <c r="N3180" s="1">
        <f t="shared" si="220"/>
        <v>0</v>
      </c>
      <c r="O3180" s="1">
        <f t="shared" si="222"/>
        <v>1</v>
      </c>
      <c r="P3180" s="1" t="s">
        <v>18346</v>
      </c>
      <c r="Q3180" s="1">
        <v>400</v>
      </c>
      <c r="R3180" s="1">
        <v>619</v>
      </c>
      <c r="S3180" s="9">
        <f t="shared" si="224"/>
        <v>400</v>
      </c>
      <c r="T3180" s="3">
        <v>44448</v>
      </c>
      <c r="U3180" s="8" t="s">
        <v>14936</v>
      </c>
      <c r="V3180" s="3">
        <v>44753</v>
      </c>
      <c r="W3180" s="8" t="s">
        <v>9620</v>
      </c>
      <c r="X3180" s="8">
        <v>26.6</v>
      </c>
      <c r="Y3180" s="10">
        <f t="shared" si="223"/>
        <v>10640</v>
      </c>
      <c r="Z3180" s="10">
        <f>IFERROR(INDEX(EFs!B:B,MATCH(P3180,EFs!A:A,0))*Dataset!Y3180/1000,0)</f>
        <v>9.6653006794400014</v>
      </c>
      <c r="AA3180">
        <v>32.710295000000002</v>
      </c>
      <c r="AB3180">
        <v>-117.150831</v>
      </c>
      <c r="AC3180">
        <v>1</v>
      </c>
      <c r="AD3180" t="s">
        <v>18394</v>
      </c>
      <c r="AE3180">
        <v>1475</v>
      </c>
      <c r="AF3180" t="s">
        <v>18769</v>
      </c>
      <c r="AI3180" t="s">
        <v>18389</v>
      </c>
      <c r="AJ3180" t="s">
        <v>18390</v>
      </c>
      <c r="AK3180" t="s">
        <v>18391</v>
      </c>
      <c r="AL3180">
        <v>92101</v>
      </c>
      <c r="AM3180" t="s">
        <v>18392</v>
      </c>
      <c r="AN3180" t="s">
        <v>18397</v>
      </c>
    </row>
    <row r="3181" spans="1:40" ht="43.2" x14ac:dyDescent="0.3">
      <c r="A3181" t="s">
        <v>14937</v>
      </c>
      <c r="B3181" s="2" t="s">
        <v>15</v>
      </c>
      <c r="C3181" s="3">
        <v>43906</v>
      </c>
      <c r="D3181" t="s">
        <v>193</v>
      </c>
      <c r="E3181" t="s">
        <v>8219</v>
      </c>
      <c r="F3181" t="s">
        <v>14938</v>
      </c>
      <c r="G3181" t="s">
        <v>14939</v>
      </c>
      <c r="H3181" s="2" t="s">
        <v>465</v>
      </c>
      <c r="I3181" s="2" t="s">
        <v>98</v>
      </c>
      <c r="J3181" s="1" t="s">
        <v>14940</v>
      </c>
      <c r="K3181" s="1">
        <f t="shared" si="221"/>
        <v>1</v>
      </c>
      <c r="L3181" s="1">
        <f t="shared" si="221"/>
        <v>0</v>
      </c>
      <c r="M3181" s="1">
        <f t="shared" si="221"/>
        <v>0</v>
      </c>
      <c r="N3181" s="1">
        <f t="shared" si="220"/>
        <v>0</v>
      </c>
      <c r="O3181" s="1">
        <f t="shared" si="222"/>
        <v>1</v>
      </c>
      <c r="P3181" s="1" t="s">
        <v>18346</v>
      </c>
      <c r="Q3181" s="1">
        <v>500</v>
      </c>
      <c r="R3181" s="1">
        <v>755</v>
      </c>
      <c r="S3181" s="9">
        <f t="shared" si="224"/>
        <v>500</v>
      </c>
      <c r="T3181" s="3">
        <v>44369</v>
      </c>
      <c r="U3181" s="8" t="s">
        <v>14941</v>
      </c>
      <c r="V3181" s="3">
        <v>44770</v>
      </c>
      <c r="W3181" s="8" t="s">
        <v>14942</v>
      </c>
      <c r="X3181" s="8">
        <v>32</v>
      </c>
      <c r="Y3181" s="10">
        <f t="shared" si="223"/>
        <v>16000</v>
      </c>
      <c r="Z3181" s="10">
        <f>IFERROR(INDEX(EFs!B:B,MATCH(P3181,EFs!A:A,0))*Dataset!Y3181/1000,0)</f>
        <v>14.534286736</v>
      </c>
      <c r="AA3181">
        <v>33.182482999999998</v>
      </c>
      <c r="AB3181">
        <v>-117.33848500000001</v>
      </c>
      <c r="AC3181">
        <v>1</v>
      </c>
      <c r="AD3181" t="s">
        <v>18387</v>
      </c>
      <c r="AE3181">
        <v>2205</v>
      </c>
      <c r="AF3181" t="s">
        <v>19029</v>
      </c>
      <c r="AI3181" t="s">
        <v>18410</v>
      </c>
      <c r="AJ3181" t="s">
        <v>18390</v>
      </c>
      <c r="AK3181" t="s">
        <v>18391</v>
      </c>
      <c r="AL3181">
        <v>92054</v>
      </c>
      <c r="AM3181" t="s">
        <v>18392</v>
      </c>
      <c r="AN3181" t="s">
        <v>18393</v>
      </c>
    </row>
    <row r="3182" spans="1:40" ht="28.8" x14ac:dyDescent="0.3">
      <c r="A3182" t="s">
        <v>14943</v>
      </c>
      <c r="B3182" s="2" t="s">
        <v>15</v>
      </c>
      <c r="C3182" s="3">
        <v>43909</v>
      </c>
      <c r="D3182" t="s">
        <v>193</v>
      </c>
      <c r="E3182" t="s">
        <v>1018</v>
      </c>
      <c r="F3182" t="s">
        <v>1030</v>
      </c>
      <c r="G3182" t="s">
        <v>14944</v>
      </c>
      <c r="H3182" s="2" t="s">
        <v>1020</v>
      </c>
      <c r="I3182" s="2" t="s">
        <v>92</v>
      </c>
      <c r="J3182" s="1" t="s">
        <v>14945</v>
      </c>
      <c r="K3182" s="1">
        <f t="shared" si="221"/>
        <v>1</v>
      </c>
      <c r="L3182" s="1">
        <f t="shared" si="221"/>
        <v>0</v>
      </c>
      <c r="M3182" s="1">
        <f t="shared" si="221"/>
        <v>0</v>
      </c>
      <c r="N3182" s="1">
        <f t="shared" si="220"/>
        <v>0</v>
      </c>
      <c r="O3182" s="1">
        <f t="shared" si="222"/>
        <v>1</v>
      </c>
      <c r="P3182" s="1" t="s">
        <v>18346</v>
      </c>
      <c r="Q3182" s="1">
        <v>150</v>
      </c>
      <c r="R3182" s="1">
        <v>279</v>
      </c>
      <c r="S3182" s="9">
        <f t="shared" si="224"/>
        <v>150</v>
      </c>
      <c r="T3182" s="3">
        <v>44678</v>
      </c>
      <c r="U3182" s="8" t="s">
        <v>14690</v>
      </c>
      <c r="V3182" s="3">
        <v>44678</v>
      </c>
      <c r="W3182" s="8" t="s">
        <v>2171</v>
      </c>
      <c r="X3182" s="8">
        <v>1.2</v>
      </c>
      <c r="Y3182" s="10">
        <f t="shared" si="223"/>
        <v>180</v>
      </c>
      <c r="Z3182" s="10">
        <f>IFERROR(INDEX(EFs!B:B,MATCH(P3182,EFs!A:A,0))*Dataset!Y3182/1000,0)</f>
        <v>0.16351072578</v>
      </c>
      <c r="AA3182">
        <v>32.699235000000002</v>
      </c>
      <c r="AB3182">
        <v>-117.209642</v>
      </c>
      <c r="AC3182">
        <v>0.5</v>
      </c>
      <c r="AD3182" t="s">
        <v>18422</v>
      </c>
      <c r="AI3182" t="s">
        <v>18458</v>
      </c>
      <c r="AJ3182" t="s">
        <v>18390</v>
      </c>
      <c r="AK3182" t="s">
        <v>18391</v>
      </c>
      <c r="AL3182">
        <v>92118</v>
      </c>
      <c r="AM3182" t="s">
        <v>18392</v>
      </c>
      <c r="AN3182" t="s">
        <v>18397</v>
      </c>
    </row>
    <row r="3183" spans="1:40" ht="28.8" x14ac:dyDescent="0.3">
      <c r="A3183" t="s">
        <v>14946</v>
      </c>
      <c r="B3183" s="2" t="s">
        <v>15</v>
      </c>
      <c r="C3183" s="3">
        <v>43909</v>
      </c>
      <c r="D3183" t="s">
        <v>25</v>
      </c>
      <c r="E3183" t="s">
        <v>14947</v>
      </c>
      <c r="F3183" t="s">
        <v>14948</v>
      </c>
      <c r="G3183" t="s">
        <v>14949</v>
      </c>
      <c r="H3183" s="2" t="s">
        <v>403</v>
      </c>
      <c r="I3183" s="2" t="s">
        <v>155</v>
      </c>
      <c r="J3183" s="1" t="s">
        <v>14950</v>
      </c>
      <c r="K3183" s="1">
        <f t="shared" si="221"/>
        <v>1</v>
      </c>
      <c r="L3183" s="1">
        <f t="shared" si="221"/>
        <v>0</v>
      </c>
      <c r="M3183" s="1">
        <f t="shared" si="221"/>
        <v>0</v>
      </c>
      <c r="N3183" s="1">
        <f t="shared" si="220"/>
        <v>0</v>
      </c>
      <c r="O3183" s="1">
        <f t="shared" si="222"/>
        <v>1</v>
      </c>
      <c r="P3183" s="1" t="s">
        <v>18346</v>
      </c>
      <c r="Q3183" s="1" t="s">
        <v>18355</v>
      </c>
      <c r="R3183" s="1">
        <v>50</v>
      </c>
      <c r="S3183" s="9">
        <f t="shared" si="224"/>
        <v>37.285000000000004</v>
      </c>
      <c r="T3183" s="3">
        <v>44561</v>
      </c>
      <c r="U3183" s="8" t="s">
        <v>7625</v>
      </c>
      <c r="V3183" s="3">
        <v>44652</v>
      </c>
      <c r="W3183" s="8" t="s">
        <v>14951</v>
      </c>
      <c r="X3183" s="8">
        <v>22</v>
      </c>
      <c r="Y3183" s="10">
        <f t="shared" si="223"/>
        <v>820.2700000000001</v>
      </c>
      <c r="Z3183" s="10">
        <f>IFERROR(INDEX(EFs!B:B,MATCH(P3183,EFs!A:A,0))*Dataset!Y3183/1000,0)</f>
        <v>0.74512746130867014</v>
      </c>
      <c r="AA3183">
        <v>33.149749</v>
      </c>
      <c r="AB3183">
        <v>-116.18256599999999</v>
      </c>
      <c r="AC3183">
        <v>1</v>
      </c>
      <c r="AD3183" t="s">
        <v>18387</v>
      </c>
      <c r="AE3183">
        <v>4875</v>
      </c>
      <c r="AF3183" t="s">
        <v>19580</v>
      </c>
      <c r="AI3183" t="s">
        <v>18468</v>
      </c>
      <c r="AJ3183" t="s">
        <v>18390</v>
      </c>
      <c r="AK3183" t="s">
        <v>18391</v>
      </c>
      <c r="AL3183">
        <v>92004</v>
      </c>
      <c r="AM3183" t="s">
        <v>18392</v>
      </c>
      <c r="AN3183" t="s">
        <v>18393</v>
      </c>
    </row>
    <row r="3184" spans="1:40" ht="43.2" x14ac:dyDescent="0.3">
      <c r="A3184" t="s">
        <v>14952</v>
      </c>
      <c r="B3184" s="2" t="s">
        <v>15</v>
      </c>
      <c r="C3184" s="3">
        <v>43913</v>
      </c>
      <c r="D3184" t="s">
        <v>193</v>
      </c>
      <c r="E3184" t="s">
        <v>3816</v>
      </c>
      <c r="F3184" t="s">
        <v>36</v>
      </c>
      <c r="G3184" t="s">
        <v>14953</v>
      </c>
      <c r="H3184" s="2" t="s">
        <v>320</v>
      </c>
      <c r="I3184" s="2" t="s">
        <v>46</v>
      </c>
      <c r="J3184" s="1" t="s">
        <v>14954</v>
      </c>
      <c r="K3184" s="1">
        <f t="shared" si="221"/>
        <v>1</v>
      </c>
      <c r="L3184" s="1">
        <f t="shared" si="221"/>
        <v>0</v>
      </c>
      <c r="M3184" s="1">
        <f t="shared" si="221"/>
        <v>0</v>
      </c>
      <c r="N3184" s="1">
        <f t="shared" si="220"/>
        <v>0</v>
      </c>
      <c r="O3184" s="1">
        <f t="shared" si="222"/>
        <v>1</v>
      </c>
      <c r="P3184" s="1" t="s">
        <v>18346</v>
      </c>
      <c r="Q3184" s="1">
        <v>200</v>
      </c>
      <c r="R3184" s="1">
        <v>315</v>
      </c>
      <c r="S3184" s="9">
        <f t="shared" si="224"/>
        <v>200</v>
      </c>
      <c r="T3184" s="3">
        <v>44369</v>
      </c>
      <c r="U3184" s="8" t="s">
        <v>14955</v>
      </c>
      <c r="V3184" s="3">
        <v>44763</v>
      </c>
      <c r="W3184" s="8" t="s">
        <v>14956</v>
      </c>
      <c r="X3184" s="8">
        <v>5.5</v>
      </c>
      <c r="Y3184" s="10">
        <f t="shared" si="223"/>
        <v>1100</v>
      </c>
      <c r="Z3184" s="10">
        <f>IFERROR(INDEX(EFs!B:B,MATCH(P3184,EFs!A:A,0))*Dataset!Y3184/1000,0)</f>
        <v>0.99923221309999999</v>
      </c>
      <c r="AA3184">
        <v>32.875545000000002</v>
      </c>
      <c r="AB3184">
        <v>-117.223358</v>
      </c>
      <c r="AC3184">
        <v>0.79</v>
      </c>
      <c r="AD3184" t="s">
        <v>18429</v>
      </c>
      <c r="AE3184">
        <v>9270</v>
      </c>
      <c r="AF3184" t="s">
        <v>18926</v>
      </c>
      <c r="AI3184" t="s">
        <v>18428</v>
      </c>
      <c r="AJ3184" t="s">
        <v>18390</v>
      </c>
      <c r="AK3184" t="s">
        <v>18391</v>
      </c>
      <c r="AL3184">
        <v>92037</v>
      </c>
      <c r="AM3184" t="s">
        <v>18392</v>
      </c>
      <c r="AN3184" t="s">
        <v>18393</v>
      </c>
    </row>
    <row r="3185" spans="1:40" ht="43.2" x14ac:dyDescent="0.3">
      <c r="A3185" t="s">
        <v>14957</v>
      </c>
      <c r="B3185" s="2" t="s">
        <v>15</v>
      </c>
      <c r="C3185" s="3">
        <v>43913</v>
      </c>
      <c r="D3185" t="s">
        <v>193</v>
      </c>
      <c r="E3185" t="s">
        <v>3816</v>
      </c>
      <c r="F3185" t="s">
        <v>36</v>
      </c>
      <c r="G3185" t="s">
        <v>14958</v>
      </c>
      <c r="H3185" s="2" t="s">
        <v>320</v>
      </c>
      <c r="I3185" s="2" t="s">
        <v>46</v>
      </c>
      <c r="J3185" s="1" t="s">
        <v>14959</v>
      </c>
      <c r="K3185" s="1">
        <f t="shared" si="221"/>
        <v>1</v>
      </c>
      <c r="L3185" s="1">
        <f t="shared" si="221"/>
        <v>0</v>
      </c>
      <c r="M3185" s="1">
        <f t="shared" si="221"/>
        <v>0</v>
      </c>
      <c r="N3185" s="1">
        <f t="shared" si="220"/>
        <v>0</v>
      </c>
      <c r="O3185" s="1">
        <f t="shared" si="222"/>
        <v>1</v>
      </c>
      <c r="P3185" s="1" t="s">
        <v>18346</v>
      </c>
      <c r="Q3185" s="1">
        <v>350</v>
      </c>
      <c r="R3185" s="1">
        <v>538</v>
      </c>
      <c r="S3185" s="9">
        <f t="shared" si="224"/>
        <v>350</v>
      </c>
      <c r="T3185" s="3">
        <v>44369</v>
      </c>
      <c r="U3185" s="8" t="s">
        <v>14960</v>
      </c>
      <c r="V3185" s="3">
        <v>44767</v>
      </c>
      <c r="W3185" s="8" t="s">
        <v>4014</v>
      </c>
      <c r="X3185" s="8">
        <v>5.2</v>
      </c>
      <c r="Y3185" s="10">
        <f t="shared" si="223"/>
        <v>1820</v>
      </c>
      <c r="Z3185" s="10">
        <f>IFERROR(INDEX(EFs!B:B,MATCH(P3185,EFs!A:A,0))*Dataset!Y3185/1000,0)</f>
        <v>1.6532751162199999</v>
      </c>
      <c r="AA3185">
        <v>32.875545000000002</v>
      </c>
      <c r="AB3185">
        <v>-117.223358</v>
      </c>
      <c r="AC3185">
        <v>0.79</v>
      </c>
      <c r="AD3185" t="s">
        <v>18429</v>
      </c>
      <c r="AE3185">
        <v>9270</v>
      </c>
      <c r="AF3185" t="s">
        <v>18926</v>
      </c>
      <c r="AI3185" t="s">
        <v>18428</v>
      </c>
      <c r="AJ3185" t="s">
        <v>18390</v>
      </c>
      <c r="AK3185" t="s">
        <v>18391</v>
      </c>
      <c r="AL3185">
        <v>92037</v>
      </c>
      <c r="AM3185" t="s">
        <v>18392</v>
      </c>
      <c r="AN3185" t="s">
        <v>18393</v>
      </c>
    </row>
    <row r="3186" spans="1:40" ht="43.2" x14ac:dyDescent="0.3">
      <c r="A3186" t="s">
        <v>14961</v>
      </c>
      <c r="B3186" s="2" t="s">
        <v>15</v>
      </c>
      <c r="C3186" s="3">
        <v>43913</v>
      </c>
      <c r="D3186" t="s">
        <v>193</v>
      </c>
      <c r="E3186" t="s">
        <v>3816</v>
      </c>
      <c r="F3186" t="s">
        <v>36</v>
      </c>
      <c r="G3186" t="s">
        <v>14962</v>
      </c>
      <c r="H3186" s="2" t="s">
        <v>320</v>
      </c>
      <c r="I3186" s="2" t="s">
        <v>46</v>
      </c>
      <c r="J3186" s="1" t="s">
        <v>14963</v>
      </c>
      <c r="K3186" s="1">
        <f t="shared" si="221"/>
        <v>1</v>
      </c>
      <c r="L3186" s="1">
        <f t="shared" si="221"/>
        <v>0</v>
      </c>
      <c r="M3186" s="1">
        <f t="shared" si="221"/>
        <v>0</v>
      </c>
      <c r="N3186" s="1">
        <f t="shared" si="220"/>
        <v>0</v>
      </c>
      <c r="O3186" s="1">
        <f t="shared" si="222"/>
        <v>1</v>
      </c>
      <c r="P3186" s="1" t="s">
        <v>18346</v>
      </c>
      <c r="Q3186" s="1">
        <v>350</v>
      </c>
      <c r="R3186" s="1">
        <v>538</v>
      </c>
      <c r="S3186" s="9">
        <f t="shared" si="224"/>
        <v>350</v>
      </c>
      <c r="T3186" s="3">
        <v>44369</v>
      </c>
      <c r="U3186" s="8" t="s">
        <v>13093</v>
      </c>
      <c r="V3186" s="3">
        <v>44767</v>
      </c>
      <c r="W3186" s="8" t="s">
        <v>5128</v>
      </c>
      <c r="X3186" s="8">
        <v>5.8</v>
      </c>
      <c r="Y3186" s="10">
        <f t="shared" si="223"/>
        <v>2030</v>
      </c>
      <c r="Z3186" s="10">
        <f>IFERROR(INDEX(EFs!B:B,MATCH(P3186,EFs!A:A,0))*Dataset!Y3186/1000,0)</f>
        <v>1.8440376296300001</v>
      </c>
      <c r="AA3186">
        <v>32.875545000000002</v>
      </c>
      <c r="AB3186">
        <v>-117.223358</v>
      </c>
      <c r="AC3186">
        <v>0.79</v>
      </c>
      <c r="AD3186" t="s">
        <v>18429</v>
      </c>
      <c r="AE3186">
        <v>9270</v>
      </c>
      <c r="AF3186" t="s">
        <v>18926</v>
      </c>
      <c r="AI3186" t="s">
        <v>18428</v>
      </c>
      <c r="AJ3186" t="s">
        <v>18390</v>
      </c>
      <c r="AK3186" t="s">
        <v>18391</v>
      </c>
      <c r="AL3186">
        <v>92037</v>
      </c>
      <c r="AM3186" t="s">
        <v>18392</v>
      </c>
      <c r="AN3186" t="s">
        <v>18393</v>
      </c>
    </row>
    <row r="3187" spans="1:40" ht="43.2" x14ac:dyDescent="0.3">
      <c r="A3187" t="s">
        <v>14964</v>
      </c>
      <c r="B3187" s="2" t="s">
        <v>15</v>
      </c>
      <c r="C3187" s="3">
        <v>43913</v>
      </c>
      <c r="D3187" t="s">
        <v>193</v>
      </c>
      <c r="E3187" t="s">
        <v>3816</v>
      </c>
      <c r="F3187" t="s">
        <v>36</v>
      </c>
      <c r="G3187" t="s">
        <v>14965</v>
      </c>
      <c r="H3187" s="2" t="s">
        <v>320</v>
      </c>
      <c r="I3187" s="2" t="s">
        <v>46</v>
      </c>
      <c r="J3187" s="1" t="s">
        <v>14966</v>
      </c>
      <c r="K3187" s="1">
        <f t="shared" si="221"/>
        <v>1</v>
      </c>
      <c r="L3187" s="1">
        <f t="shared" si="221"/>
        <v>0</v>
      </c>
      <c r="M3187" s="1">
        <f t="shared" si="221"/>
        <v>0</v>
      </c>
      <c r="N3187" s="1">
        <f t="shared" si="220"/>
        <v>0</v>
      </c>
      <c r="O3187" s="1">
        <f t="shared" si="222"/>
        <v>1</v>
      </c>
      <c r="P3187" s="1" t="s">
        <v>18346</v>
      </c>
      <c r="Q3187" s="1">
        <v>350</v>
      </c>
      <c r="R3187" s="1">
        <v>538</v>
      </c>
      <c r="S3187" s="9">
        <f t="shared" si="224"/>
        <v>350</v>
      </c>
      <c r="T3187" s="3">
        <v>44369</v>
      </c>
      <c r="U3187" s="8" t="s">
        <v>14955</v>
      </c>
      <c r="V3187" s="3">
        <v>44767</v>
      </c>
      <c r="W3187" s="8" t="s">
        <v>4015</v>
      </c>
      <c r="X3187" s="8">
        <v>5.6</v>
      </c>
      <c r="Y3187" s="10">
        <f t="shared" si="223"/>
        <v>1959.9999999999998</v>
      </c>
      <c r="Z3187" s="10">
        <f>IFERROR(INDEX(EFs!B:B,MATCH(P3187,EFs!A:A,0))*Dataset!Y3187/1000,0)</f>
        <v>1.7804501251599998</v>
      </c>
      <c r="AA3187">
        <v>32.875545000000002</v>
      </c>
      <c r="AB3187">
        <v>-117.223358</v>
      </c>
      <c r="AC3187">
        <v>0.79</v>
      </c>
      <c r="AD3187" t="s">
        <v>18429</v>
      </c>
      <c r="AE3187">
        <v>9270</v>
      </c>
      <c r="AF3187" t="s">
        <v>18926</v>
      </c>
      <c r="AI3187" t="s">
        <v>18428</v>
      </c>
      <c r="AJ3187" t="s">
        <v>18390</v>
      </c>
      <c r="AK3187" t="s">
        <v>18391</v>
      </c>
      <c r="AL3187">
        <v>92037</v>
      </c>
      <c r="AM3187" t="s">
        <v>18392</v>
      </c>
      <c r="AN3187" t="s">
        <v>18393</v>
      </c>
    </row>
    <row r="3188" spans="1:40" ht="57.6" x14ac:dyDescent="0.3">
      <c r="A3188" t="s">
        <v>14967</v>
      </c>
      <c r="B3188" s="2" t="s">
        <v>15</v>
      </c>
      <c r="C3188" s="3">
        <v>43916</v>
      </c>
      <c r="D3188" t="s">
        <v>193</v>
      </c>
      <c r="E3188" t="s">
        <v>14968</v>
      </c>
      <c r="F3188" t="s">
        <v>14969</v>
      </c>
      <c r="G3188" t="s">
        <v>14970</v>
      </c>
      <c r="H3188" s="2" t="s">
        <v>38</v>
      </c>
      <c r="I3188" s="2" t="s">
        <v>30</v>
      </c>
      <c r="J3188" s="1" t="s">
        <v>14971</v>
      </c>
      <c r="K3188" s="1">
        <f t="shared" si="221"/>
        <v>1</v>
      </c>
      <c r="L3188" s="1">
        <f t="shared" si="221"/>
        <v>0</v>
      </c>
      <c r="M3188" s="1">
        <f t="shared" si="221"/>
        <v>0</v>
      </c>
      <c r="N3188" s="1">
        <f t="shared" si="220"/>
        <v>0</v>
      </c>
      <c r="O3188" s="1">
        <f t="shared" si="222"/>
        <v>1</v>
      </c>
      <c r="P3188" s="1" t="s">
        <v>18346</v>
      </c>
      <c r="Q3188" s="1">
        <v>300</v>
      </c>
      <c r="R3188" s="1">
        <v>463</v>
      </c>
      <c r="S3188" s="9">
        <f t="shared" si="224"/>
        <v>300</v>
      </c>
      <c r="T3188" s="3">
        <v>44384</v>
      </c>
      <c r="U3188" s="8" t="s">
        <v>5602</v>
      </c>
      <c r="V3188" s="3">
        <v>44740</v>
      </c>
      <c r="W3188" s="8" t="s">
        <v>14972</v>
      </c>
      <c r="X3188" s="8">
        <v>21.2</v>
      </c>
      <c r="Y3188" s="10">
        <f t="shared" si="223"/>
        <v>6360</v>
      </c>
      <c r="Z3188" s="10">
        <f>IFERROR(INDEX(EFs!B:B,MATCH(P3188,EFs!A:A,0))*Dataset!Y3188/1000,0)</f>
        <v>5.7773789775599997</v>
      </c>
      <c r="AA3188">
        <v>32.724102999999999</v>
      </c>
      <c r="AB3188">
        <v>-117.170912</v>
      </c>
      <c r="AC3188">
        <v>0.5</v>
      </c>
      <c r="AD3188" t="s">
        <v>18422</v>
      </c>
      <c r="AI3188" t="s">
        <v>18389</v>
      </c>
      <c r="AJ3188" t="s">
        <v>18390</v>
      </c>
      <c r="AK3188" t="s">
        <v>18391</v>
      </c>
      <c r="AL3188">
        <v>92101</v>
      </c>
      <c r="AM3188" t="s">
        <v>18392</v>
      </c>
      <c r="AN3188" t="s">
        <v>18397</v>
      </c>
    </row>
    <row r="3189" spans="1:40" ht="43.2" x14ac:dyDescent="0.3">
      <c r="A3189" t="s">
        <v>14973</v>
      </c>
      <c r="B3189" s="2" t="s">
        <v>15</v>
      </c>
      <c r="C3189" s="3">
        <v>43921</v>
      </c>
      <c r="D3189" t="s">
        <v>193</v>
      </c>
      <c r="E3189" t="s">
        <v>13328</v>
      </c>
      <c r="F3189" t="s">
        <v>14974</v>
      </c>
      <c r="G3189" t="s">
        <v>14975</v>
      </c>
      <c r="H3189" s="2" t="s">
        <v>275</v>
      </c>
      <c r="I3189" s="2" t="s">
        <v>139</v>
      </c>
      <c r="J3189" s="1" t="s">
        <v>14976</v>
      </c>
      <c r="K3189" s="1">
        <f t="shared" si="221"/>
        <v>0</v>
      </c>
      <c r="L3189" s="1">
        <f t="shared" si="221"/>
        <v>0</v>
      </c>
      <c r="M3189" s="1">
        <f t="shared" si="221"/>
        <v>1</v>
      </c>
      <c r="N3189" s="1">
        <f t="shared" si="220"/>
        <v>0</v>
      </c>
      <c r="O3189" s="1">
        <f t="shared" si="222"/>
        <v>1</v>
      </c>
      <c r="P3189" s="1" t="s">
        <v>18348</v>
      </c>
      <c r="Q3189" s="1">
        <v>230</v>
      </c>
      <c r="R3189" s="1">
        <v>374</v>
      </c>
      <c r="S3189" s="9">
        <f t="shared" si="224"/>
        <v>230</v>
      </c>
      <c r="T3189" s="8"/>
      <c r="U3189" s="8"/>
      <c r="V3189" s="8"/>
      <c r="W3189" s="8"/>
      <c r="X3189" s="8"/>
      <c r="Y3189" s="10">
        <f t="shared" si="223"/>
        <v>0</v>
      </c>
      <c r="Z3189" s="10">
        <f>IFERROR(INDEX(EFs!B:B,MATCH(P3189,EFs!A:A,0))*Dataset!Y3189/1000,0)</f>
        <v>0</v>
      </c>
      <c r="AA3189">
        <v>32.831133999999999</v>
      </c>
      <c r="AB3189">
        <v>-116.959408</v>
      </c>
      <c r="AC3189">
        <v>1</v>
      </c>
      <c r="AD3189" t="s">
        <v>18387</v>
      </c>
      <c r="AE3189">
        <v>300</v>
      </c>
      <c r="AF3189" t="s">
        <v>19581</v>
      </c>
      <c r="AI3189" t="s">
        <v>18442</v>
      </c>
      <c r="AJ3189" t="s">
        <v>18390</v>
      </c>
      <c r="AK3189" t="s">
        <v>18391</v>
      </c>
      <c r="AL3189">
        <v>92071</v>
      </c>
      <c r="AM3189" t="s">
        <v>18392</v>
      </c>
      <c r="AN3189" t="s">
        <v>18393</v>
      </c>
    </row>
    <row r="3190" spans="1:40" ht="28.8" x14ac:dyDescent="0.3">
      <c r="A3190" t="s">
        <v>14977</v>
      </c>
      <c r="B3190" s="2" t="s">
        <v>15</v>
      </c>
      <c r="C3190" s="3">
        <v>43922</v>
      </c>
      <c r="D3190" t="s">
        <v>193</v>
      </c>
      <c r="E3190" t="s">
        <v>14978</v>
      </c>
      <c r="F3190" t="s">
        <v>14979</v>
      </c>
      <c r="G3190" t="s">
        <v>14980</v>
      </c>
      <c r="H3190" s="2" t="s">
        <v>1013</v>
      </c>
      <c r="I3190" s="2" t="s">
        <v>236</v>
      </c>
      <c r="J3190" s="1" t="s">
        <v>14981</v>
      </c>
      <c r="K3190" s="1">
        <f t="shared" si="221"/>
        <v>1</v>
      </c>
      <c r="L3190" s="1">
        <f t="shared" si="221"/>
        <v>0</v>
      </c>
      <c r="M3190" s="1">
        <f t="shared" si="221"/>
        <v>0</v>
      </c>
      <c r="N3190" s="1">
        <f t="shared" si="220"/>
        <v>0</v>
      </c>
      <c r="O3190" s="1">
        <f t="shared" si="222"/>
        <v>1</v>
      </c>
      <c r="P3190" s="1" t="s">
        <v>18346</v>
      </c>
      <c r="Q3190" s="1">
        <v>500</v>
      </c>
      <c r="R3190" s="1">
        <v>755</v>
      </c>
      <c r="S3190" s="9">
        <f t="shared" si="224"/>
        <v>500</v>
      </c>
      <c r="T3190" s="3">
        <v>44328</v>
      </c>
      <c r="U3190" s="8" t="s">
        <v>14366</v>
      </c>
      <c r="V3190" s="3">
        <v>44806</v>
      </c>
      <c r="W3190" s="8" t="s">
        <v>14982</v>
      </c>
      <c r="X3190" s="8">
        <v>18</v>
      </c>
      <c r="Y3190" s="10">
        <f t="shared" si="223"/>
        <v>9000</v>
      </c>
      <c r="Z3190" s="10">
        <f>IFERROR(INDEX(EFs!B:B,MATCH(P3190,EFs!A:A,0))*Dataset!Y3190/1000,0)</f>
        <v>8.1755362890000001</v>
      </c>
      <c r="AA3190">
        <v>32.950617000000001</v>
      </c>
      <c r="AB3190">
        <v>-117.236278</v>
      </c>
      <c r="AC3190">
        <v>1</v>
      </c>
      <c r="AD3190" t="s">
        <v>18387</v>
      </c>
      <c r="AE3190">
        <v>12830</v>
      </c>
      <c r="AF3190" t="s">
        <v>18484</v>
      </c>
      <c r="AI3190" t="s">
        <v>18389</v>
      </c>
      <c r="AJ3190" t="s">
        <v>18390</v>
      </c>
      <c r="AK3190" t="s">
        <v>18391</v>
      </c>
      <c r="AL3190">
        <v>92130</v>
      </c>
      <c r="AM3190" t="s">
        <v>18392</v>
      </c>
      <c r="AN3190" t="s">
        <v>2733</v>
      </c>
    </row>
    <row r="3191" spans="1:40" ht="43.2" x14ac:dyDescent="0.3">
      <c r="A3191" t="s">
        <v>14983</v>
      </c>
      <c r="B3191" s="2" t="s">
        <v>15</v>
      </c>
      <c r="C3191" s="3">
        <v>43923</v>
      </c>
      <c r="D3191" t="s">
        <v>193</v>
      </c>
      <c r="E3191" t="s">
        <v>14984</v>
      </c>
      <c r="F3191" t="s">
        <v>14985</v>
      </c>
      <c r="G3191" t="s">
        <v>14986</v>
      </c>
      <c r="H3191" s="2" t="s">
        <v>457</v>
      </c>
      <c r="I3191" s="2" t="s">
        <v>328</v>
      </c>
      <c r="J3191" s="1" t="s">
        <v>14987</v>
      </c>
      <c r="K3191" s="1">
        <f t="shared" si="221"/>
        <v>1</v>
      </c>
      <c r="L3191" s="1">
        <f t="shared" si="221"/>
        <v>0</v>
      </c>
      <c r="M3191" s="1">
        <f t="shared" si="221"/>
        <v>0</v>
      </c>
      <c r="N3191" s="1">
        <f t="shared" si="220"/>
        <v>0</v>
      </c>
      <c r="O3191" s="1">
        <f t="shared" si="222"/>
        <v>1</v>
      </c>
      <c r="P3191" s="1" t="s">
        <v>18346</v>
      </c>
      <c r="Q3191" s="1">
        <v>180</v>
      </c>
      <c r="R3191" s="1">
        <v>284</v>
      </c>
      <c r="S3191" s="9">
        <f t="shared" si="224"/>
        <v>180</v>
      </c>
      <c r="T3191" s="3">
        <v>44726</v>
      </c>
      <c r="U3191" s="8" t="s">
        <v>14988</v>
      </c>
      <c r="V3191" s="3">
        <v>44726</v>
      </c>
      <c r="W3191" s="8" t="s">
        <v>14989</v>
      </c>
      <c r="X3191" s="8">
        <v>4.7</v>
      </c>
      <c r="Y3191" s="10">
        <f t="shared" si="223"/>
        <v>846</v>
      </c>
      <c r="Z3191" s="10">
        <f>IFERROR(INDEX(EFs!B:B,MATCH(P3191,EFs!A:A,0))*Dataset!Y3191/1000,0)</f>
        <v>0.7685004111660001</v>
      </c>
      <c r="AA3191">
        <v>32.616481</v>
      </c>
      <c r="AB3191">
        <v>-116.968012</v>
      </c>
      <c r="AC3191">
        <v>0.86</v>
      </c>
      <c r="AD3191" t="s">
        <v>18429</v>
      </c>
      <c r="AE3191">
        <v>1755</v>
      </c>
      <c r="AF3191" t="s">
        <v>19582</v>
      </c>
      <c r="AI3191" t="s">
        <v>18406</v>
      </c>
      <c r="AJ3191" t="s">
        <v>18390</v>
      </c>
      <c r="AK3191" t="s">
        <v>18391</v>
      </c>
      <c r="AL3191">
        <v>91915</v>
      </c>
      <c r="AM3191" t="s">
        <v>18392</v>
      </c>
      <c r="AN3191" t="s">
        <v>18393</v>
      </c>
    </row>
    <row r="3192" spans="1:40" ht="57.6" x14ac:dyDescent="0.3">
      <c r="A3192" t="s">
        <v>14990</v>
      </c>
      <c r="B3192" s="2" t="s">
        <v>15</v>
      </c>
      <c r="C3192" s="3">
        <v>43929</v>
      </c>
      <c r="D3192" t="s">
        <v>193</v>
      </c>
      <c r="E3192" t="s">
        <v>14991</v>
      </c>
      <c r="F3192" t="s">
        <v>14992</v>
      </c>
      <c r="G3192" t="s">
        <v>14993</v>
      </c>
      <c r="H3192" s="2" t="s">
        <v>305</v>
      </c>
      <c r="I3192" s="2" t="s">
        <v>306</v>
      </c>
      <c r="J3192" s="1" t="s">
        <v>14994</v>
      </c>
      <c r="K3192" s="1">
        <f t="shared" si="221"/>
        <v>1</v>
      </c>
      <c r="L3192" s="1">
        <f t="shared" si="221"/>
        <v>0</v>
      </c>
      <c r="M3192" s="1">
        <f t="shared" si="221"/>
        <v>0</v>
      </c>
      <c r="N3192" s="1">
        <f t="shared" si="220"/>
        <v>0</v>
      </c>
      <c r="O3192" s="1">
        <f t="shared" si="222"/>
        <v>1</v>
      </c>
      <c r="P3192" s="1" t="s">
        <v>18346</v>
      </c>
      <c r="Q3192" s="1">
        <v>150</v>
      </c>
      <c r="R3192" s="1">
        <v>237</v>
      </c>
      <c r="S3192" s="9">
        <f t="shared" si="224"/>
        <v>150</v>
      </c>
      <c r="T3192" s="3">
        <v>44355</v>
      </c>
      <c r="U3192" s="8" t="s">
        <v>14995</v>
      </c>
      <c r="V3192" s="3">
        <v>44355</v>
      </c>
      <c r="W3192" s="8" t="s">
        <v>14996</v>
      </c>
      <c r="X3192" s="8">
        <v>8.5</v>
      </c>
      <c r="Y3192" s="10">
        <f t="shared" si="223"/>
        <v>1275</v>
      </c>
      <c r="Z3192" s="10">
        <f>IFERROR(INDEX(EFs!B:B,MATCH(P3192,EFs!A:A,0))*Dataset!Y3192/1000,0)</f>
        <v>1.1582009742750001</v>
      </c>
      <c r="AA3192">
        <v>32.776012000000001</v>
      </c>
      <c r="AB3192">
        <v>-116.880634</v>
      </c>
      <c r="AC3192">
        <v>0.5</v>
      </c>
      <c r="AD3192" t="s">
        <v>18422</v>
      </c>
      <c r="AI3192" t="s">
        <v>18449</v>
      </c>
      <c r="AJ3192" t="s">
        <v>18390</v>
      </c>
      <c r="AK3192" t="s">
        <v>18391</v>
      </c>
      <c r="AL3192">
        <v>92019</v>
      </c>
      <c r="AM3192" t="s">
        <v>18392</v>
      </c>
      <c r="AN3192" t="s">
        <v>18397</v>
      </c>
    </row>
    <row r="3193" spans="1:40" ht="28.8" x14ac:dyDescent="0.3">
      <c r="A3193" t="s">
        <v>14997</v>
      </c>
      <c r="B3193" s="2" t="s">
        <v>15</v>
      </c>
      <c r="C3193" s="3">
        <v>43935</v>
      </c>
      <c r="D3193" t="s">
        <v>25</v>
      </c>
      <c r="E3193" t="s">
        <v>14998</v>
      </c>
      <c r="F3193" t="s">
        <v>14999</v>
      </c>
      <c r="G3193" t="s">
        <v>15000</v>
      </c>
      <c r="H3193" s="2" t="s">
        <v>275</v>
      </c>
      <c r="I3193" s="2" t="s">
        <v>139</v>
      </c>
      <c r="J3193" s="1" t="s">
        <v>15001</v>
      </c>
      <c r="K3193" s="1">
        <f t="shared" si="221"/>
        <v>1</v>
      </c>
      <c r="L3193" s="1">
        <f t="shared" si="221"/>
        <v>0</v>
      </c>
      <c r="M3193" s="1">
        <f t="shared" si="221"/>
        <v>0</v>
      </c>
      <c r="N3193" s="1">
        <f t="shared" si="220"/>
        <v>0</v>
      </c>
      <c r="O3193" s="1">
        <f t="shared" si="222"/>
        <v>1</v>
      </c>
      <c r="P3193" s="1" t="s">
        <v>18346</v>
      </c>
      <c r="Q3193" s="1" t="s">
        <v>18355</v>
      </c>
      <c r="R3193" s="1">
        <v>110</v>
      </c>
      <c r="S3193" s="9">
        <f t="shared" si="224"/>
        <v>82.027000000000001</v>
      </c>
      <c r="T3193" s="3">
        <v>44562</v>
      </c>
      <c r="U3193" s="8" t="s">
        <v>1625</v>
      </c>
      <c r="V3193" s="3">
        <v>44562</v>
      </c>
      <c r="W3193" s="8" t="s">
        <v>15002</v>
      </c>
      <c r="X3193" s="8">
        <v>5</v>
      </c>
      <c r="Y3193" s="10">
        <f t="shared" si="223"/>
        <v>410.13499999999999</v>
      </c>
      <c r="Z3193" s="10">
        <f>IFERROR(INDEX(EFs!B:B,MATCH(P3193,EFs!A:A,0))*Dataset!Y3193/1000,0)</f>
        <v>0.37256373065433501</v>
      </c>
      <c r="AA3193">
        <v>32.841971999999998</v>
      </c>
      <c r="AB3193">
        <v>-116.987498</v>
      </c>
      <c r="AC3193">
        <v>1</v>
      </c>
      <c r="AD3193" t="s">
        <v>18387</v>
      </c>
      <c r="AE3193">
        <v>101</v>
      </c>
      <c r="AF3193" t="s">
        <v>19313</v>
      </c>
      <c r="AI3193" t="s">
        <v>18442</v>
      </c>
      <c r="AJ3193" t="s">
        <v>18390</v>
      </c>
      <c r="AK3193" t="s">
        <v>18391</v>
      </c>
      <c r="AL3193">
        <v>92071</v>
      </c>
      <c r="AM3193" t="s">
        <v>18392</v>
      </c>
      <c r="AN3193" t="s">
        <v>18407</v>
      </c>
    </row>
    <row r="3194" spans="1:40" ht="43.2" x14ac:dyDescent="0.3">
      <c r="A3194" t="s">
        <v>15003</v>
      </c>
      <c r="B3194" s="2" t="s">
        <v>15</v>
      </c>
      <c r="C3194" s="3">
        <v>43944</v>
      </c>
      <c r="D3194" t="s">
        <v>193</v>
      </c>
      <c r="E3194" t="s">
        <v>15004</v>
      </c>
      <c r="F3194" t="s">
        <v>15005</v>
      </c>
      <c r="G3194" t="s">
        <v>15006</v>
      </c>
      <c r="H3194" s="2" t="s">
        <v>444</v>
      </c>
      <c r="I3194" s="2" t="s">
        <v>155</v>
      </c>
      <c r="J3194" s="1" t="s">
        <v>15007</v>
      </c>
      <c r="K3194" s="1">
        <f t="shared" si="221"/>
        <v>1</v>
      </c>
      <c r="L3194" s="1">
        <f t="shared" si="221"/>
        <v>0</v>
      </c>
      <c r="M3194" s="1">
        <f t="shared" si="221"/>
        <v>0</v>
      </c>
      <c r="N3194" s="1">
        <f t="shared" si="220"/>
        <v>0</v>
      </c>
      <c r="O3194" s="1">
        <f t="shared" si="222"/>
        <v>1</v>
      </c>
      <c r="P3194" s="1" t="s">
        <v>18346</v>
      </c>
      <c r="Q3194" s="1">
        <v>60</v>
      </c>
      <c r="R3194" s="1">
        <v>126</v>
      </c>
      <c r="S3194" s="9">
        <f t="shared" si="224"/>
        <v>60</v>
      </c>
      <c r="T3194" s="3">
        <v>44369</v>
      </c>
      <c r="U3194" s="8"/>
      <c r="V3194" s="3">
        <v>44369</v>
      </c>
      <c r="W3194" s="8" t="s">
        <v>15008</v>
      </c>
      <c r="X3194" s="8"/>
      <c r="Y3194" s="10">
        <f t="shared" si="223"/>
        <v>0</v>
      </c>
      <c r="Z3194" s="10">
        <f>IFERROR(INDEX(EFs!B:B,MATCH(P3194,EFs!A:A,0))*Dataset!Y3194/1000,0)</f>
        <v>0</v>
      </c>
      <c r="AA3194">
        <v>33.112495000000003</v>
      </c>
      <c r="AB3194">
        <v>-116.602397</v>
      </c>
      <c r="AC3194">
        <v>1</v>
      </c>
      <c r="AD3194" t="s">
        <v>18394</v>
      </c>
      <c r="AE3194">
        <v>730</v>
      </c>
      <c r="AF3194" t="s">
        <v>19583</v>
      </c>
      <c r="AI3194" t="s">
        <v>18474</v>
      </c>
      <c r="AJ3194" t="s">
        <v>18390</v>
      </c>
      <c r="AK3194" t="s">
        <v>18391</v>
      </c>
      <c r="AL3194">
        <v>92036</v>
      </c>
      <c r="AM3194" t="s">
        <v>18392</v>
      </c>
      <c r="AN3194" t="s">
        <v>18397</v>
      </c>
    </row>
    <row r="3195" spans="1:40" ht="28.8" x14ac:dyDescent="0.3">
      <c r="A3195" t="s">
        <v>15009</v>
      </c>
      <c r="B3195" s="2" t="s">
        <v>15</v>
      </c>
      <c r="C3195" s="3">
        <v>43949</v>
      </c>
      <c r="D3195" t="s">
        <v>25</v>
      </c>
      <c r="E3195" t="s">
        <v>15004</v>
      </c>
      <c r="F3195" t="s">
        <v>15005</v>
      </c>
      <c r="G3195" t="s">
        <v>15010</v>
      </c>
      <c r="H3195" s="2" t="s">
        <v>444</v>
      </c>
      <c r="I3195" s="2" t="s">
        <v>155</v>
      </c>
      <c r="J3195" s="1" t="s">
        <v>15011</v>
      </c>
      <c r="K3195" s="1">
        <f t="shared" si="221"/>
        <v>1</v>
      </c>
      <c r="L3195" s="1">
        <f t="shared" si="221"/>
        <v>0</v>
      </c>
      <c r="M3195" s="1">
        <f t="shared" si="221"/>
        <v>0</v>
      </c>
      <c r="N3195" s="1">
        <f t="shared" si="220"/>
        <v>0</v>
      </c>
      <c r="O3195" s="1">
        <f t="shared" si="222"/>
        <v>1</v>
      </c>
      <c r="P3195" s="1" t="s">
        <v>18346</v>
      </c>
      <c r="Q3195" s="1">
        <v>60</v>
      </c>
      <c r="R3195" s="1">
        <v>84</v>
      </c>
      <c r="S3195" s="9">
        <f t="shared" si="224"/>
        <v>60</v>
      </c>
      <c r="T3195" s="3">
        <v>44369</v>
      </c>
      <c r="U3195" s="8"/>
      <c r="V3195" s="3">
        <v>44369</v>
      </c>
      <c r="W3195" s="8" t="s">
        <v>15012</v>
      </c>
      <c r="X3195" s="8"/>
      <c r="Y3195" s="10">
        <f t="shared" si="223"/>
        <v>0</v>
      </c>
      <c r="Z3195" s="10">
        <f>IFERROR(INDEX(EFs!B:B,MATCH(P3195,EFs!A:A,0))*Dataset!Y3195/1000,0)</f>
        <v>0</v>
      </c>
      <c r="AA3195">
        <v>33.080337</v>
      </c>
      <c r="AB3195">
        <v>-116.60414400000001</v>
      </c>
      <c r="AC3195">
        <v>1</v>
      </c>
      <c r="AD3195" t="s">
        <v>18387</v>
      </c>
      <c r="AE3195">
        <v>2656</v>
      </c>
      <c r="AF3195" t="s">
        <v>19583</v>
      </c>
      <c r="AI3195" t="s">
        <v>18474</v>
      </c>
      <c r="AJ3195" t="s">
        <v>18390</v>
      </c>
      <c r="AK3195" t="s">
        <v>18391</v>
      </c>
      <c r="AL3195">
        <v>92036</v>
      </c>
      <c r="AM3195" t="s">
        <v>18392</v>
      </c>
      <c r="AN3195" t="s">
        <v>18393</v>
      </c>
    </row>
    <row r="3196" spans="1:40" ht="57.6" x14ac:dyDescent="0.3">
      <c r="A3196" t="s">
        <v>15013</v>
      </c>
      <c r="B3196" s="2" t="s">
        <v>15</v>
      </c>
      <c r="C3196" s="3">
        <v>43950</v>
      </c>
      <c r="D3196" t="s">
        <v>193</v>
      </c>
      <c r="E3196" t="s">
        <v>80</v>
      </c>
      <c r="F3196" t="s">
        <v>15014</v>
      </c>
      <c r="G3196" t="s">
        <v>15015</v>
      </c>
      <c r="H3196" s="2" t="s">
        <v>554</v>
      </c>
      <c r="I3196" s="2" t="s">
        <v>84</v>
      </c>
      <c r="J3196" s="1" t="s">
        <v>15016</v>
      </c>
      <c r="K3196" s="1">
        <f t="shared" si="221"/>
        <v>1</v>
      </c>
      <c r="L3196" s="1">
        <f t="shared" si="221"/>
        <v>0</v>
      </c>
      <c r="M3196" s="1">
        <f t="shared" si="221"/>
        <v>0</v>
      </c>
      <c r="N3196" s="1">
        <f t="shared" si="220"/>
        <v>0</v>
      </c>
      <c r="O3196" s="1">
        <f t="shared" si="222"/>
        <v>1</v>
      </c>
      <c r="P3196" s="1" t="s">
        <v>18346</v>
      </c>
      <c r="Q3196" s="1">
        <v>150</v>
      </c>
      <c r="R3196" s="1">
        <v>325</v>
      </c>
      <c r="S3196" s="9">
        <f t="shared" si="224"/>
        <v>150</v>
      </c>
      <c r="T3196" s="3">
        <v>44491</v>
      </c>
      <c r="U3196" s="8" t="s">
        <v>2259</v>
      </c>
      <c r="V3196" s="3">
        <v>44491</v>
      </c>
      <c r="W3196" s="8" t="s">
        <v>1977</v>
      </c>
      <c r="X3196" s="8">
        <v>5.2</v>
      </c>
      <c r="Y3196" s="10">
        <f t="shared" si="223"/>
        <v>780</v>
      </c>
      <c r="Z3196" s="10">
        <f>IFERROR(INDEX(EFs!B:B,MATCH(P3196,EFs!A:A,0))*Dataset!Y3196/1000,0)</f>
        <v>0.70854647838000007</v>
      </c>
      <c r="AA3196">
        <v>32.686982</v>
      </c>
      <c r="AB3196">
        <v>-117.066335</v>
      </c>
      <c r="AC3196">
        <v>1</v>
      </c>
      <c r="AD3196" t="s">
        <v>18394</v>
      </c>
      <c r="AE3196">
        <v>1441</v>
      </c>
      <c r="AF3196" t="s">
        <v>19584</v>
      </c>
      <c r="AI3196" t="s">
        <v>18491</v>
      </c>
      <c r="AJ3196" t="s">
        <v>18390</v>
      </c>
      <c r="AK3196" t="s">
        <v>18391</v>
      </c>
      <c r="AL3196">
        <v>91950</v>
      </c>
      <c r="AM3196" t="s">
        <v>18392</v>
      </c>
      <c r="AN3196" t="s">
        <v>18397</v>
      </c>
    </row>
    <row r="3197" spans="1:40" ht="43.2" x14ac:dyDescent="0.3">
      <c r="A3197" t="s">
        <v>15017</v>
      </c>
      <c r="B3197" s="2" t="s">
        <v>15</v>
      </c>
      <c r="C3197" s="3">
        <v>43951</v>
      </c>
      <c r="D3197" t="s">
        <v>193</v>
      </c>
      <c r="E3197" t="s">
        <v>5265</v>
      </c>
      <c r="F3197" t="s">
        <v>15018</v>
      </c>
      <c r="G3197" t="s">
        <v>15019</v>
      </c>
      <c r="H3197" s="2" t="s">
        <v>19</v>
      </c>
      <c r="I3197" s="2" t="s">
        <v>20</v>
      </c>
      <c r="J3197" s="1" t="s">
        <v>15020</v>
      </c>
      <c r="K3197" s="1">
        <f t="shared" si="221"/>
        <v>1</v>
      </c>
      <c r="L3197" s="1">
        <f t="shared" si="221"/>
        <v>0</v>
      </c>
      <c r="M3197" s="1">
        <f t="shared" si="221"/>
        <v>0</v>
      </c>
      <c r="N3197" s="1">
        <f t="shared" si="220"/>
        <v>0</v>
      </c>
      <c r="O3197" s="1">
        <f t="shared" si="222"/>
        <v>1</v>
      </c>
      <c r="P3197" s="1" t="s">
        <v>18346</v>
      </c>
      <c r="Q3197" s="1">
        <v>475</v>
      </c>
      <c r="R3197" s="1">
        <v>755</v>
      </c>
      <c r="S3197" s="9">
        <f t="shared" si="224"/>
        <v>475</v>
      </c>
      <c r="T3197" s="3">
        <v>44386</v>
      </c>
      <c r="U3197" s="8" t="s">
        <v>15021</v>
      </c>
      <c r="V3197" s="3">
        <v>44679</v>
      </c>
      <c r="W3197" s="8" t="s">
        <v>2154</v>
      </c>
      <c r="X3197" s="8">
        <v>21.73</v>
      </c>
      <c r="Y3197" s="10">
        <f t="shared" si="223"/>
        <v>10321.75</v>
      </c>
      <c r="Z3197" s="10">
        <f>IFERROR(INDEX(EFs!B:B,MATCH(P3197,EFs!A:A,0))*Dataset!Y3197/1000,0)</f>
        <v>9.3762046323317492</v>
      </c>
      <c r="AA3197">
        <v>32.724102999999999</v>
      </c>
      <c r="AB3197">
        <v>-117.170912</v>
      </c>
      <c r="AC3197">
        <v>0.5</v>
      </c>
      <c r="AD3197" t="s">
        <v>18422</v>
      </c>
      <c r="AI3197" t="s">
        <v>18389</v>
      </c>
      <c r="AJ3197" t="s">
        <v>18390</v>
      </c>
      <c r="AK3197" t="s">
        <v>18391</v>
      </c>
      <c r="AL3197">
        <v>92101</v>
      </c>
      <c r="AM3197" t="s">
        <v>18392</v>
      </c>
      <c r="AN3197" t="s">
        <v>18397</v>
      </c>
    </row>
    <row r="3198" spans="1:40" ht="43.2" x14ac:dyDescent="0.3">
      <c r="A3198" t="s">
        <v>15022</v>
      </c>
      <c r="B3198" s="2" t="s">
        <v>15</v>
      </c>
      <c r="C3198" s="3">
        <v>43952</v>
      </c>
      <c r="D3198" t="s">
        <v>193</v>
      </c>
      <c r="E3198" t="s">
        <v>15023</v>
      </c>
      <c r="F3198" t="s">
        <v>15024</v>
      </c>
      <c r="G3198" t="s">
        <v>15025</v>
      </c>
      <c r="H3198" s="2" t="s">
        <v>334</v>
      </c>
      <c r="I3198" s="2" t="s">
        <v>107</v>
      </c>
      <c r="J3198" s="1" t="s">
        <v>15026</v>
      </c>
      <c r="K3198" s="1">
        <f t="shared" si="221"/>
        <v>1</v>
      </c>
      <c r="L3198" s="1">
        <f t="shared" si="221"/>
        <v>0</v>
      </c>
      <c r="M3198" s="1">
        <f t="shared" si="221"/>
        <v>0</v>
      </c>
      <c r="N3198" s="1">
        <f t="shared" si="220"/>
        <v>0</v>
      </c>
      <c r="O3198" s="1">
        <f t="shared" si="222"/>
        <v>1</v>
      </c>
      <c r="P3198" s="1" t="s">
        <v>18346</v>
      </c>
      <c r="Q3198" s="1">
        <v>100</v>
      </c>
      <c r="R3198" s="1">
        <v>158</v>
      </c>
      <c r="S3198" s="9">
        <f t="shared" si="224"/>
        <v>100</v>
      </c>
      <c r="T3198" s="3">
        <v>44384</v>
      </c>
      <c r="U3198" s="8" t="s">
        <v>1404</v>
      </c>
      <c r="V3198" s="3">
        <v>44384</v>
      </c>
      <c r="W3198" s="8" t="s">
        <v>14793</v>
      </c>
      <c r="X3198" s="8">
        <v>1.2</v>
      </c>
      <c r="Y3198" s="10">
        <f t="shared" si="223"/>
        <v>120</v>
      </c>
      <c r="Z3198" s="10">
        <f>IFERROR(INDEX(EFs!B:B,MATCH(P3198,EFs!A:A,0))*Dataset!Y3198/1000,0)</f>
        <v>0.10900715052</v>
      </c>
      <c r="AA3198">
        <v>32.743783000000001</v>
      </c>
      <c r="AB3198">
        <v>-117.053663</v>
      </c>
      <c r="AC3198">
        <v>1</v>
      </c>
      <c r="AD3198" t="s">
        <v>18387</v>
      </c>
      <c r="AE3198">
        <v>3420</v>
      </c>
      <c r="AF3198" t="s">
        <v>18810</v>
      </c>
      <c r="AI3198" t="s">
        <v>18389</v>
      </c>
      <c r="AJ3198" t="s">
        <v>18390</v>
      </c>
      <c r="AK3198" t="s">
        <v>18391</v>
      </c>
      <c r="AL3198">
        <v>92115</v>
      </c>
      <c r="AM3198" t="s">
        <v>18392</v>
      </c>
      <c r="AN3198" t="s">
        <v>18393</v>
      </c>
    </row>
    <row r="3199" spans="1:40" ht="43.2" x14ac:dyDescent="0.3">
      <c r="A3199" t="s">
        <v>15027</v>
      </c>
      <c r="B3199" s="2" t="s">
        <v>15</v>
      </c>
      <c r="C3199" s="3">
        <v>43964</v>
      </c>
      <c r="D3199" t="s">
        <v>193</v>
      </c>
      <c r="E3199" t="s">
        <v>15028</v>
      </c>
      <c r="F3199" t="s">
        <v>14497</v>
      </c>
      <c r="G3199" t="s">
        <v>15029</v>
      </c>
      <c r="H3199" s="2" t="s">
        <v>781</v>
      </c>
      <c r="I3199" s="2" t="s">
        <v>782</v>
      </c>
      <c r="J3199" s="1" t="s">
        <v>15030</v>
      </c>
      <c r="K3199" s="1">
        <f t="shared" si="221"/>
        <v>1</v>
      </c>
      <c r="L3199" s="1">
        <f t="shared" si="221"/>
        <v>0</v>
      </c>
      <c r="M3199" s="1">
        <f t="shared" si="221"/>
        <v>0</v>
      </c>
      <c r="N3199" s="1">
        <f t="shared" si="220"/>
        <v>0</v>
      </c>
      <c r="O3199" s="1">
        <f t="shared" si="222"/>
        <v>1</v>
      </c>
      <c r="P3199" s="1" t="s">
        <v>18346</v>
      </c>
      <c r="Q3199" s="1">
        <v>600</v>
      </c>
      <c r="R3199" s="1">
        <v>903</v>
      </c>
      <c r="S3199" s="9">
        <f t="shared" si="224"/>
        <v>600</v>
      </c>
      <c r="T3199" s="3">
        <v>44561</v>
      </c>
      <c r="U3199" s="8" t="s">
        <v>5128</v>
      </c>
      <c r="V3199" s="3">
        <v>44706</v>
      </c>
      <c r="W3199" s="8" t="s">
        <v>15031</v>
      </c>
      <c r="X3199" s="8">
        <v>29.6</v>
      </c>
      <c r="Y3199" s="10">
        <f t="shared" si="223"/>
        <v>17760</v>
      </c>
      <c r="Z3199" s="10">
        <f>IFERROR(INDEX(EFs!B:B,MATCH(P3199,EFs!A:A,0))*Dataset!Y3199/1000,0)</f>
        <v>16.13305827696</v>
      </c>
      <c r="AA3199">
        <v>32.882513000000003</v>
      </c>
      <c r="AB3199">
        <v>-117.17116900000001</v>
      </c>
      <c r="AC3199">
        <v>1</v>
      </c>
      <c r="AD3199" t="s">
        <v>18387</v>
      </c>
      <c r="AE3199">
        <v>8810</v>
      </c>
      <c r="AF3199" t="s">
        <v>19585</v>
      </c>
      <c r="AI3199" t="s">
        <v>18389</v>
      </c>
      <c r="AJ3199" t="s">
        <v>18390</v>
      </c>
      <c r="AK3199" t="s">
        <v>18391</v>
      </c>
      <c r="AL3199">
        <v>92121</v>
      </c>
      <c r="AM3199" t="s">
        <v>18392</v>
      </c>
      <c r="AN3199" t="s">
        <v>18393</v>
      </c>
    </row>
    <row r="3200" spans="1:40" ht="43.2" x14ac:dyDescent="0.3">
      <c r="A3200" t="s">
        <v>15032</v>
      </c>
      <c r="B3200" s="2" t="s">
        <v>15</v>
      </c>
      <c r="C3200" s="3">
        <v>43966</v>
      </c>
      <c r="D3200" t="s">
        <v>193</v>
      </c>
      <c r="E3200" t="s">
        <v>15033</v>
      </c>
      <c r="F3200" t="s">
        <v>15034</v>
      </c>
      <c r="G3200" t="s">
        <v>15035</v>
      </c>
      <c r="H3200" s="2" t="s">
        <v>781</v>
      </c>
      <c r="I3200" s="2" t="s">
        <v>782</v>
      </c>
      <c r="J3200" s="1" t="s">
        <v>15036</v>
      </c>
      <c r="K3200" s="1">
        <f t="shared" si="221"/>
        <v>1</v>
      </c>
      <c r="L3200" s="1">
        <f t="shared" si="221"/>
        <v>0</v>
      </c>
      <c r="M3200" s="1">
        <f t="shared" si="221"/>
        <v>0</v>
      </c>
      <c r="N3200" s="1">
        <f t="shared" si="220"/>
        <v>0</v>
      </c>
      <c r="O3200" s="1">
        <f t="shared" si="222"/>
        <v>1</v>
      </c>
      <c r="P3200" s="1" t="s">
        <v>18346</v>
      </c>
      <c r="Q3200" s="1">
        <v>180</v>
      </c>
      <c r="R3200" s="1">
        <v>284</v>
      </c>
      <c r="S3200" s="9">
        <f t="shared" si="224"/>
        <v>180</v>
      </c>
      <c r="T3200" s="3">
        <v>44561</v>
      </c>
      <c r="U3200" s="8" t="s">
        <v>9651</v>
      </c>
      <c r="V3200" s="3">
        <v>44708</v>
      </c>
      <c r="W3200" s="8" t="s">
        <v>15037</v>
      </c>
      <c r="X3200" s="8">
        <v>19.190000000000001</v>
      </c>
      <c r="Y3200" s="10">
        <f t="shared" si="223"/>
        <v>3454.2000000000003</v>
      </c>
      <c r="Z3200" s="10">
        <f>IFERROR(INDEX(EFs!B:B,MATCH(P3200,EFs!A:A,0))*Dataset!Y3200/1000,0)</f>
        <v>3.1377708277182004</v>
      </c>
      <c r="AA3200">
        <v>32.881332999999998</v>
      </c>
      <c r="AB3200">
        <v>-117.176886</v>
      </c>
      <c r="AC3200">
        <v>1</v>
      </c>
      <c r="AD3200" t="s">
        <v>18394</v>
      </c>
      <c r="AE3200">
        <v>6495</v>
      </c>
      <c r="AF3200" t="s">
        <v>19586</v>
      </c>
      <c r="AI3200" t="s">
        <v>18389</v>
      </c>
      <c r="AJ3200" t="s">
        <v>18390</v>
      </c>
      <c r="AK3200" t="s">
        <v>18391</v>
      </c>
      <c r="AL3200">
        <v>92121</v>
      </c>
      <c r="AM3200" t="s">
        <v>18392</v>
      </c>
      <c r="AN3200" t="s">
        <v>18397</v>
      </c>
    </row>
    <row r="3201" spans="1:40" ht="43.2" x14ac:dyDescent="0.3">
      <c r="A3201" t="s">
        <v>15038</v>
      </c>
      <c r="B3201" s="2" t="s">
        <v>15</v>
      </c>
      <c r="C3201" s="3">
        <v>43969</v>
      </c>
      <c r="D3201" t="s">
        <v>193</v>
      </c>
      <c r="E3201" t="s">
        <v>42</v>
      </c>
      <c r="F3201" t="s">
        <v>15039</v>
      </c>
      <c r="G3201" t="s">
        <v>44</v>
      </c>
      <c r="H3201" s="2" t="s">
        <v>45</v>
      </c>
      <c r="I3201" s="2" t="s">
        <v>46</v>
      </c>
      <c r="J3201" s="1" t="s">
        <v>15040</v>
      </c>
      <c r="K3201" s="1">
        <f t="shared" si="221"/>
        <v>1</v>
      </c>
      <c r="L3201" s="1">
        <f t="shared" si="221"/>
        <v>0</v>
      </c>
      <c r="M3201" s="1">
        <f t="shared" si="221"/>
        <v>0</v>
      </c>
      <c r="N3201" s="1">
        <f t="shared" si="220"/>
        <v>0</v>
      </c>
      <c r="O3201" s="1">
        <f t="shared" si="222"/>
        <v>1</v>
      </c>
      <c r="P3201" s="1" t="s">
        <v>18346</v>
      </c>
      <c r="Q3201" s="1">
        <v>80</v>
      </c>
      <c r="R3201" s="1">
        <v>131</v>
      </c>
      <c r="S3201" s="9">
        <f t="shared" si="224"/>
        <v>80</v>
      </c>
      <c r="T3201" s="8"/>
      <c r="U3201" s="8"/>
      <c r="V3201" s="8"/>
      <c r="W3201" s="8"/>
      <c r="X3201" s="8"/>
      <c r="Y3201" s="10">
        <f t="shared" si="223"/>
        <v>0</v>
      </c>
      <c r="Z3201" s="10">
        <f>IFERROR(INDEX(EFs!B:B,MATCH(P3201,EFs!A:A,0))*Dataset!Y3201/1000,0)</f>
        <v>0</v>
      </c>
      <c r="AA3201">
        <v>32.761102000000001</v>
      </c>
      <c r="AB3201">
        <v>-117.22194399999999</v>
      </c>
      <c r="AC3201">
        <v>1</v>
      </c>
      <c r="AD3201" t="s">
        <v>18394</v>
      </c>
      <c r="AE3201">
        <v>500</v>
      </c>
      <c r="AF3201" t="s">
        <v>18399</v>
      </c>
      <c r="AI3201" t="s">
        <v>18389</v>
      </c>
      <c r="AJ3201" t="s">
        <v>18390</v>
      </c>
      <c r="AK3201" t="s">
        <v>18391</v>
      </c>
      <c r="AL3201">
        <v>92109</v>
      </c>
      <c r="AM3201" t="s">
        <v>18392</v>
      </c>
      <c r="AN3201" t="s">
        <v>18397</v>
      </c>
    </row>
    <row r="3202" spans="1:40" ht="28.8" x14ac:dyDescent="0.3">
      <c r="A3202" t="s">
        <v>15041</v>
      </c>
      <c r="B3202" s="2" t="s">
        <v>15</v>
      </c>
      <c r="C3202" s="3">
        <v>43972</v>
      </c>
      <c r="D3202" t="s">
        <v>193</v>
      </c>
      <c r="E3202" t="s">
        <v>15042</v>
      </c>
      <c r="F3202" t="s">
        <v>15043</v>
      </c>
      <c r="G3202" t="s">
        <v>15044</v>
      </c>
      <c r="H3202" s="2" t="s">
        <v>781</v>
      </c>
      <c r="I3202" s="2" t="s">
        <v>782</v>
      </c>
      <c r="J3202" s="1" t="s">
        <v>15045</v>
      </c>
      <c r="K3202" s="1">
        <f t="shared" si="221"/>
        <v>0</v>
      </c>
      <c r="L3202" s="1">
        <f t="shared" si="221"/>
        <v>0</v>
      </c>
      <c r="M3202" s="1">
        <f t="shared" si="221"/>
        <v>0</v>
      </c>
      <c r="N3202" s="1">
        <f t="shared" si="221"/>
        <v>0</v>
      </c>
      <c r="O3202" s="1">
        <f t="shared" si="222"/>
        <v>0</v>
      </c>
      <c r="P3202" s="1" t="s">
        <v>18348</v>
      </c>
      <c r="Q3202" s="1">
        <v>350</v>
      </c>
      <c r="R3202" s="1">
        <v>636</v>
      </c>
      <c r="S3202" s="9">
        <f t="shared" si="224"/>
        <v>350</v>
      </c>
      <c r="T3202" s="3">
        <v>44715</v>
      </c>
      <c r="U3202" s="8" t="s">
        <v>11464</v>
      </c>
      <c r="V3202" s="3">
        <v>44715</v>
      </c>
      <c r="W3202" s="8" t="s">
        <v>8147</v>
      </c>
      <c r="X3202" s="8">
        <v>6.1</v>
      </c>
      <c r="Y3202" s="10">
        <f t="shared" si="223"/>
        <v>2135</v>
      </c>
      <c r="Z3202" s="10">
        <f>IFERROR(INDEX(EFs!B:B,MATCH(P3202,EFs!A:A,0))*Dataset!Y3202/1000,0)</f>
        <v>1.5505559600649998</v>
      </c>
      <c r="AA3202">
        <v>32.884566999999997</v>
      </c>
      <c r="AB3202">
        <v>-117.16369400000001</v>
      </c>
      <c r="AC3202">
        <v>1</v>
      </c>
      <c r="AD3202" t="s">
        <v>18387</v>
      </c>
      <c r="AE3202">
        <v>9750</v>
      </c>
      <c r="AF3202" t="s">
        <v>18969</v>
      </c>
      <c r="AI3202" t="s">
        <v>18389</v>
      </c>
      <c r="AJ3202" t="s">
        <v>18390</v>
      </c>
      <c r="AK3202" t="s">
        <v>18391</v>
      </c>
      <c r="AL3202">
        <v>92121</v>
      </c>
      <c r="AM3202" t="s">
        <v>18392</v>
      </c>
      <c r="AN3202" t="s">
        <v>18393</v>
      </c>
    </row>
    <row r="3203" spans="1:40" ht="57.6" x14ac:dyDescent="0.3">
      <c r="A3203" t="s">
        <v>15046</v>
      </c>
      <c r="B3203" s="2" t="s">
        <v>15</v>
      </c>
      <c r="C3203" s="3">
        <v>43972</v>
      </c>
      <c r="D3203" t="s">
        <v>193</v>
      </c>
      <c r="E3203" t="s">
        <v>5463</v>
      </c>
      <c r="F3203" t="s">
        <v>15047</v>
      </c>
      <c r="G3203" t="s">
        <v>15048</v>
      </c>
      <c r="H3203" s="2" t="s">
        <v>154</v>
      </c>
      <c r="I3203" s="2" t="s">
        <v>155</v>
      </c>
      <c r="J3203" s="1" t="s">
        <v>15049</v>
      </c>
      <c r="K3203" s="1">
        <f t="shared" ref="K3203:N3266" si="225">IFERROR(IF(SEARCH(K$1,$J3203)&gt;0,1),0)</f>
        <v>1</v>
      </c>
      <c r="L3203" s="1">
        <f t="shared" si="225"/>
        <v>0</v>
      </c>
      <c r="M3203" s="1">
        <f t="shared" si="225"/>
        <v>0</v>
      </c>
      <c r="N3203" s="1">
        <f t="shared" si="225"/>
        <v>0</v>
      </c>
      <c r="O3203" s="1">
        <f t="shared" ref="O3203:O3266" si="226">SUM(K3203:N3203)</f>
        <v>1</v>
      </c>
      <c r="P3203" s="1" t="s">
        <v>18346</v>
      </c>
      <c r="Q3203" s="1">
        <v>154</v>
      </c>
      <c r="R3203" s="1">
        <v>237</v>
      </c>
      <c r="S3203" s="9">
        <f t="shared" si="224"/>
        <v>154</v>
      </c>
      <c r="T3203" s="3">
        <v>44377</v>
      </c>
      <c r="U3203" s="8" t="s">
        <v>5144</v>
      </c>
      <c r="V3203" s="3">
        <v>44377</v>
      </c>
      <c r="W3203" s="8" t="s">
        <v>11943</v>
      </c>
      <c r="X3203" s="8">
        <v>7.3</v>
      </c>
      <c r="Y3203" s="10">
        <f t="shared" ref="Y3203:Y3266" si="227">X3203*S3203</f>
        <v>1124.2</v>
      </c>
      <c r="Z3203" s="10">
        <f>IFERROR(INDEX(EFs!B:B,MATCH(P3203,EFs!A:A,0))*Dataset!Y3203/1000,0)</f>
        <v>1.0212153217882001</v>
      </c>
      <c r="AA3203">
        <v>33.102128999999998</v>
      </c>
      <c r="AB3203">
        <v>-117.124836</v>
      </c>
      <c r="AC3203">
        <v>1</v>
      </c>
      <c r="AD3203" t="s">
        <v>18387</v>
      </c>
      <c r="AE3203">
        <v>2604</v>
      </c>
      <c r="AF3203" t="s">
        <v>19587</v>
      </c>
      <c r="AI3203" t="s">
        <v>18421</v>
      </c>
      <c r="AJ3203" t="s">
        <v>18390</v>
      </c>
      <c r="AK3203" t="s">
        <v>18391</v>
      </c>
      <c r="AL3203">
        <v>92029</v>
      </c>
      <c r="AM3203" t="s">
        <v>18392</v>
      </c>
      <c r="AN3203" t="s">
        <v>18393</v>
      </c>
    </row>
    <row r="3204" spans="1:40" ht="43.2" x14ac:dyDescent="0.3">
      <c r="A3204" t="s">
        <v>15050</v>
      </c>
      <c r="B3204" s="2" t="s">
        <v>15</v>
      </c>
      <c r="C3204" s="3">
        <v>43973</v>
      </c>
      <c r="D3204" t="s">
        <v>193</v>
      </c>
      <c r="E3204" t="s">
        <v>15051</v>
      </c>
      <c r="F3204" t="s">
        <v>15052</v>
      </c>
      <c r="G3204" t="s">
        <v>15053</v>
      </c>
      <c r="H3204" s="2" t="s">
        <v>397</v>
      </c>
      <c r="I3204" s="2" t="s">
        <v>75</v>
      </c>
      <c r="J3204" s="1" t="s">
        <v>15054</v>
      </c>
      <c r="K3204" s="1">
        <f t="shared" si="225"/>
        <v>1</v>
      </c>
      <c r="L3204" s="1">
        <f t="shared" si="225"/>
        <v>0</v>
      </c>
      <c r="M3204" s="1">
        <f t="shared" si="225"/>
        <v>0</v>
      </c>
      <c r="N3204" s="1">
        <f t="shared" si="225"/>
        <v>0</v>
      </c>
      <c r="O3204" s="1">
        <f t="shared" si="226"/>
        <v>1</v>
      </c>
      <c r="P3204" s="1" t="s">
        <v>18346</v>
      </c>
      <c r="Q3204" s="1">
        <v>250</v>
      </c>
      <c r="R3204" s="1">
        <v>385</v>
      </c>
      <c r="S3204" s="9">
        <f t="shared" ref="S3204:S3267" si="228">IFERROR(IF(Q3204&lt;&gt;"",Q3204,R3204*0.7457),"Unknown")</f>
        <v>250</v>
      </c>
      <c r="T3204" s="8"/>
      <c r="U3204" s="8"/>
      <c r="V3204" s="8"/>
      <c r="W3204" s="8"/>
      <c r="X3204" s="8"/>
      <c r="Y3204" s="10">
        <f t="shared" si="227"/>
        <v>0</v>
      </c>
      <c r="Z3204" s="10">
        <f>IFERROR(INDEX(EFs!B:B,MATCH(P3204,EFs!A:A,0))*Dataset!Y3204/1000,0)</f>
        <v>0</v>
      </c>
      <c r="AA3204">
        <v>33.134208000000001</v>
      </c>
      <c r="AB3204">
        <v>-117.160194</v>
      </c>
      <c r="AC3204">
        <v>1</v>
      </c>
      <c r="AD3204" t="s">
        <v>18387</v>
      </c>
      <c r="AE3204">
        <v>288</v>
      </c>
      <c r="AF3204" t="s">
        <v>19588</v>
      </c>
      <c r="AI3204" t="s">
        <v>18466</v>
      </c>
      <c r="AJ3204" t="s">
        <v>18390</v>
      </c>
      <c r="AK3204" t="s">
        <v>18391</v>
      </c>
      <c r="AL3204">
        <v>92078</v>
      </c>
      <c r="AM3204" t="s">
        <v>18392</v>
      </c>
      <c r="AN3204" t="s">
        <v>18407</v>
      </c>
    </row>
    <row r="3205" spans="1:40" ht="43.2" x14ac:dyDescent="0.3">
      <c r="A3205" t="s">
        <v>15055</v>
      </c>
      <c r="B3205" s="2" t="s">
        <v>15</v>
      </c>
      <c r="C3205" s="3">
        <v>43977</v>
      </c>
      <c r="D3205" t="s">
        <v>193</v>
      </c>
      <c r="E3205" t="s">
        <v>2503</v>
      </c>
      <c r="F3205" t="s">
        <v>15056</v>
      </c>
      <c r="G3205" t="s">
        <v>2505</v>
      </c>
      <c r="H3205" s="2" t="s">
        <v>351</v>
      </c>
      <c r="I3205" s="2" t="s">
        <v>92</v>
      </c>
      <c r="J3205" s="1" t="s">
        <v>15057</v>
      </c>
      <c r="K3205" s="1">
        <f t="shared" si="225"/>
        <v>1</v>
      </c>
      <c r="L3205" s="1">
        <f t="shared" si="225"/>
        <v>0</v>
      </c>
      <c r="M3205" s="1">
        <f t="shared" si="225"/>
        <v>0</v>
      </c>
      <c r="N3205" s="1">
        <f t="shared" si="225"/>
        <v>0</v>
      </c>
      <c r="O3205" s="1">
        <f t="shared" si="226"/>
        <v>1</v>
      </c>
      <c r="P3205" s="1" t="s">
        <v>18346</v>
      </c>
      <c r="Q3205" s="1">
        <v>150</v>
      </c>
      <c r="R3205" s="1">
        <v>237</v>
      </c>
      <c r="S3205" s="9">
        <f t="shared" si="228"/>
        <v>150</v>
      </c>
      <c r="T3205" s="3">
        <v>44342</v>
      </c>
      <c r="U3205" s="8" t="s">
        <v>5949</v>
      </c>
      <c r="V3205" s="3">
        <v>44784</v>
      </c>
      <c r="W3205" s="8" t="s">
        <v>13729</v>
      </c>
      <c r="X3205" s="8">
        <v>23.2</v>
      </c>
      <c r="Y3205" s="10">
        <f t="shared" si="227"/>
        <v>3480</v>
      </c>
      <c r="Z3205" s="10">
        <f>IFERROR(INDEX(EFs!B:B,MATCH(P3205,EFs!A:A,0))*Dataset!Y3205/1000,0)</f>
        <v>3.1612073650800001</v>
      </c>
      <c r="AA3205">
        <v>32.681184999999999</v>
      </c>
      <c r="AB3205">
        <v>-117.178071</v>
      </c>
      <c r="AC3205">
        <v>1</v>
      </c>
      <c r="AD3205" t="s">
        <v>18387</v>
      </c>
      <c r="AE3205">
        <v>1500</v>
      </c>
      <c r="AF3205" t="s">
        <v>18696</v>
      </c>
      <c r="AI3205" t="s">
        <v>18458</v>
      </c>
      <c r="AJ3205" t="s">
        <v>18390</v>
      </c>
      <c r="AK3205" t="s">
        <v>18391</v>
      </c>
      <c r="AL3205">
        <v>92118</v>
      </c>
      <c r="AM3205" t="s">
        <v>18392</v>
      </c>
      <c r="AN3205" t="s">
        <v>18393</v>
      </c>
    </row>
    <row r="3206" spans="1:40" ht="43.2" x14ac:dyDescent="0.3">
      <c r="A3206" t="s">
        <v>15058</v>
      </c>
      <c r="B3206" s="2" t="s">
        <v>15</v>
      </c>
      <c r="C3206" s="3">
        <v>43983</v>
      </c>
      <c r="D3206" t="s">
        <v>193</v>
      </c>
      <c r="E3206" t="s">
        <v>3816</v>
      </c>
      <c r="F3206" t="s">
        <v>36</v>
      </c>
      <c r="G3206" t="s">
        <v>3817</v>
      </c>
      <c r="H3206" s="2" t="s">
        <v>320</v>
      </c>
      <c r="I3206" s="2" t="s">
        <v>46</v>
      </c>
      <c r="J3206" s="1" t="s">
        <v>15059</v>
      </c>
      <c r="K3206" s="1">
        <f t="shared" si="225"/>
        <v>1</v>
      </c>
      <c r="L3206" s="1">
        <f t="shared" si="225"/>
        <v>0</v>
      </c>
      <c r="M3206" s="1">
        <f t="shared" si="225"/>
        <v>0</v>
      </c>
      <c r="N3206" s="1">
        <f t="shared" si="225"/>
        <v>0</v>
      </c>
      <c r="O3206" s="1">
        <f t="shared" si="226"/>
        <v>1</v>
      </c>
      <c r="P3206" s="1" t="s">
        <v>18346</v>
      </c>
      <c r="Q3206" s="1">
        <v>600</v>
      </c>
      <c r="R3206" s="1">
        <v>923</v>
      </c>
      <c r="S3206" s="9">
        <f t="shared" si="228"/>
        <v>600</v>
      </c>
      <c r="T3206" s="3">
        <v>44370</v>
      </c>
      <c r="U3206" s="8" t="s">
        <v>5928</v>
      </c>
      <c r="V3206" s="3">
        <v>44398</v>
      </c>
      <c r="W3206" s="8" t="s">
        <v>13905</v>
      </c>
      <c r="X3206" s="8">
        <v>19.2</v>
      </c>
      <c r="Y3206" s="10">
        <f t="shared" si="227"/>
        <v>11520</v>
      </c>
      <c r="Z3206" s="10">
        <f>IFERROR(INDEX(EFs!B:B,MATCH(P3206,EFs!A:A,0))*Dataset!Y3206/1000,0)</f>
        <v>10.46468644992</v>
      </c>
      <c r="AA3206">
        <v>32.875765999999999</v>
      </c>
      <c r="AB3206">
        <v>-117.239553</v>
      </c>
      <c r="AC3206">
        <v>0.9</v>
      </c>
      <c r="AD3206" t="s">
        <v>18387</v>
      </c>
      <c r="AE3206">
        <v>9500</v>
      </c>
      <c r="AF3206" t="s">
        <v>18451</v>
      </c>
      <c r="AG3206" t="s">
        <v>18831</v>
      </c>
      <c r="AH3206">
        <v>89</v>
      </c>
      <c r="AI3206" t="s">
        <v>18428</v>
      </c>
      <c r="AJ3206" t="s">
        <v>18390</v>
      </c>
      <c r="AK3206" t="s">
        <v>18391</v>
      </c>
      <c r="AL3206">
        <v>92093</v>
      </c>
      <c r="AM3206" t="s">
        <v>18392</v>
      </c>
      <c r="AN3206" t="s">
        <v>18393</v>
      </c>
    </row>
    <row r="3207" spans="1:40" ht="43.2" x14ac:dyDescent="0.3">
      <c r="A3207" t="s">
        <v>15060</v>
      </c>
      <c r="B3207" s="2" t="s">
        <v>15</v>
      </c>
      <c r="C3207" s="3">
        <v>43983</v>
      </c>
      <c r="D3207" t="s">
        <v>193</v>
      </c>
      <c r="E3207" t="s">
        <v>12943</v>
      </c>
      <c r="F3207" t="s">
        <v>12944</v>
      </c>
      <c r="G3207" t="s">
        <v>12945</v>
      </c>
      <c r="H3207" s="2" t="s">
        <v>201</v>
      </c>
      <c r="I3207" s="2" t="s">
        <v>46</v>
      </c>
      <c r="J3207" s="1" t="s">
        <v>15061</v>
      </c>
      <c r="K3207" s="1">
        <f t="shared" si="225"/>
        <v>1</v>
      </c>
      <c r="L3207" s="1">
        <f t="shared" si="225"/>
        <v>0</v>
      </c>
      <c r="M3207" s="1">
        <f t="shared" si="225"/>
        <v>0</v>
      </c>
      <c r="N3207" s="1">
        <f t="shared" si="225"/>
        <v>0</v>
      </c>
      <c r="O3207" s="1">
        <f t="shared" si="226"/>
        <v>1</v>
      </c>
      <c r="P3207" s="1" t="s">
        <v>18346</v>
      </c>
      <c r="Q3207" s="1">
        <v>42</v>
      </c>
      <c r="R3207" s="1">
        <v>74</v>
      </c>
      <c r="S3207" s="9">
        <f t="shared" si="228"/>
        <v>42</v>
      </c>
      <c r="T3207" s="3">
        <v>44435</v>
      </c>
      <c r="U3207" s="8" t="s">
        <v>11378</v>
      </c>
      <c r="V3207" s="3">
        <v>44435</v>
      </c>
      <c r="W3207" s="8" t="s">
        <v>11378</v>
      </c>
      <c r="X3207" s="8">
        <v>0</v>
      </c>
      <c r="Y3207" s="10">
        <f t="shared" si="227"/>
        <v>0</v>
      </c>
      <c r="Z3207" s="10">
        <f>IFERROR(INDEX(EFs!B:B,MATCH(P3207,EFs!A:A,0))*Dataset!Y3207/1000,0)</f>
        <v>0</v>
      </c>
      <c r="AA3207">
        <v>32.875202000000002</v>
      </c>
      <c r="AB3207">
        <v>-117.22319</v>
      </c>
      <c r="AC3207">
        <v>1</v>
      </c>
      <c r="AD3207" t="s">
        <v>18387</v>
      </c>
      <c r="AE3207">
        <v>9300</v>
      </c>
      <c r="AF3207" t="s">
        <v>18845</v>
      </c>
      <c r="AI3207" t="s">
        <v>18428</v>
      </c>
      <c r="AJ3207" t="s">
        <v>18390</v>
      </c>
      <c r="AK3207" t="s">
        <v>18391</v>
      </c>
      <c r="AL3207">
        <v>92037</v>
      </c>
      <c r="AM3207" t="s">
        <v>18392</v>
      </c>
      <c r="AN3207" t="s">
        <v>18393</v>
      </c>
    </row>
    <row r="3208" spans="1:40" ht="43.2" x14ac:dyDescent="0.3">
      <c r="A3208" t="s">
        <v>15062</v>
      </c>
      <c r="B3208" s="2" t="s">
        <v>15</v>
      </c>
      <c r="C3208" s="3">
        <v>43984</v>
      </c>
      <c r="D3208" t="s">
        <v>193</v>
      </c>
      <c r="E3208" t="s">
        <v>8594</v>
      </c>
      <c r="F3208" t="s">
        <v>5800</v>
      </c>
      <c r="G3208" t="s">
        <v>15063</v>
      </c>
      <c r="H3208" s="2" t="s">
        <v>1436</v>
      </c>
      <c r="I3208" s="2" t="s">
        <v>98</v>
      </c>
      <c r="J3208" s="1" t="s">
        <v>15064</v>
      </c>
      <c r="K3208" s="1">
        <f t="shared" si="225"/>
        <v>1</v>
      </c>
      <c r="L3208" s="1">
        <f t="shared" si="225"/>
        <v>0</v>
      </c>
      <c r="M3208" s="1">
        <f t="shared" si="225"/>
        <v>0</v>
      </c>
      <c r="N3208" s="1">
        <f t="shared" si="225"/>
        <v>0</v>
      </c>
      <c r="O3208" s="1">
        <f t="shared" si="226"/>
        <v>1</v>
      </c>
      <c r="P3208" s="1" t="s">
        <v>18346</v>
      </c>
      <c r="Q3208" s="1" t="s">
        <v>18355</v>
      </c>
      <c r="R3208" s="1">
        <v>66</v>
      </c>
      <c r="S3208" s="9">
        <f t="shared" si="228"/>
        <v>49.216200000000001</v>
      </c>
      <c r="T3208" s="3">
        <v>44357</v>
      </c>
      <c r="U3208" s="8" t="s">
        <v>15065</v>
      </c>
      <c r="V3208" s="3">
        <v>44792</v>
      </c>
      <c r="W3208" s="8" t="s">
        <v>15066</v>
      </c>
      <c r="X3208" s="8">
        <v>4</v>
      </c>
      <c r="Y3208" s="10">
        <f t="shared" si="227"/>
        <v>196.8648</v>
      </c>
      <c r="Z3208" s="10">
        <f>IFERROR(INDEX(EFs!B:B,MATCH(P3208,EFs!A:A,0))*Dataset!Y3208/1000,0)</f>
        <v>0.17883059071408081</v>
      </c>
      <c r="AA3208">
        <v>33.133097999999997</v>
      </c>
      <c r="AB3208">
        <v>-117.269931</v>
      </c>
      <c r="AC3208">
        <v>1</v>
      </c>
      <c r="AD3208" t="s">
        <v>18394</v>
      </c>
      <c r="AE3208">
        <v>5950</v>
      </c>
      <c r="AF3208" t="s">
        <v>18484</v>
      </c>
      <c r="AI3208" t="s">
        <v>18509</v>
      </c>
      <c r="AJ3208" t="s">
        <v>18390</v>
      </c>
      <c r="AK3208" t="s">
        <v>18391</v>
      </c>
      <c r="AL3208">
        <v>92008</v>
      </c>
      <c r="AM3208" t="s">
        <v>18392</v>
      </c>
      <c r="AN3208" t="s">
        <v>18397</v>
      </c>
    </row>
    <row r="3209" spans="1:40" ht="57.6" x14ac:dyDescent="0.3">
      <c r="A3209" t="s">
        <v>15067</v>
      </c>
      <c r="B3209" s="2" t="s">
        <v>15</v>
      </c>
      <c r="C3209" s="3">
        <v>43985</v>
      </c>
      <c r="D3209" t="s">
        <v>193</v>
      </c>
      <c r="E3209" t="s">
        <v>13038</v>
      </c>
      <c r="F3209" t="s">
        <v>161</v>
      </c>
      <c r="G3209" t="s">
        <v>15068</v>
      </c>
      <c r="H3209" s="2" t="s">
        <v>163</v>
      </c>
      <c r="I3209" s="2" t="s">
        <v>164</v>
      </c>
      <c r="J3209" s="1" t="s">
        <v>15069</v>
      </c>
      <c r="K3209" s="1">
        <f t="shared" si="225"/>
        <v>1</v>
      </c>
      <c r="L3209" s="1">
        <f t="shared" si="225"/>
        <v>0</v>
      </c>
      <c r="M3209" s="1">
        <f t="shared" si="225"/>
        <v>0</v>
      </c>
      <c r="N3209" s="1">
        <f t="shared" si="225"/>
        <v>0</v>
      </c>
      <c r="O3209" s="1">
        <f t="shared" si="226"/>
        <v>1</v>
      </c>
      <c r="P3209" s="1" t="s">
        <v>18346</v>
      </c>
      <c r="Q3209" s="1">
        <v>150</v>
      </c>
      <c r="R3209" s="1">
        <v>237</v>
      </c>
      <c r="S3209" s="9">
        <f t="shared" si="228"/>
        <v>150</v>
      </c>
      <c r="T3209" s="8"/>
      <c r="U3209" s="8"/>
      <c r="V3209" s="8"/>
      <c r="W3209" s="8"/>
      <c r="X3209" s="8"/>
      <c r="Y3209" s="10">
        <f t="shared" si="227"/>
        <v>0</v>
      </c>
      <c r="Z3209" s="10">
        <f>IFERROR(INDEX(EFs!B:B,MATCH(P3209,EFs!A:A,0))*Dataset!Y3209/1000,0)</f>
        <v>0</v>
      </c>
      <c r="AA3209">
        <v>33.387723000000001</v>
      </c>
      <c r="AB3209">
        <v>-117.44475799999999</v>
      </c>
      <c r="AC3209">
        <v>0.5</v>
      </c>
      <c r="AD3209" t="s">
        <v>18422</v>
      </c>
      <c r="AI3209" t="s">
        <v>18423</v>
      </c>
      <c r="AJ3209" t="s">
        <v>18390</v>
      </c>
      <c r="AK3209" t="s">
        <v>18391</v>
      </c>
      <c r="AL3209">
        <v>92055</v>
      </c>
      <c r="AM3209" t="s">
        <v>18392</v>
      </c>
      <c r="AN3209" t="s">
        <v>18397</v>
      </c>
    </row>
    <row r="3210" spans="1:40" ht="28.8" x14ac:dyDescent="0.3">
      <c r="A3210" t="s">
        <v>15070</v>
      </c>
      <c r="B3210" s="2" t="s">
        <v>15</v>
      </c>
      <c r="C3210" s="3">
        <v>43990</v>
      </c>
      <c r="D3210" t="s">
        <v>25</v>
      </c>
      <c r="E3210" t="s">
        <v>4034</v>
      </c>
      <c r="F3210" t="s">
        <v>15071</v>
      </c>
      <c r="G3210" t="s">
        <v>15072</v>
      </c>
      <c r="H3210" s="2" t="s">
        <v>313</v>
      </c>
      <c r="I3210" s="2" t="s">
        <v>53</v>
      </c>
      <c r="J3210" s="1" t="s">
        <v>15073</v>
      </c>
      <c r="K3210" s="1">
        <f t="shared" si="225"/>
        <v>1</v>
      </c>
      <c r="L3210" s="1">
        <f t="shared" si="225"/>
        <v>0</v>
      </c>
      <c r="M3210" s="1">
        <f t="shared" si="225"/>
        <v>0</v>
      </c>
      <c r="N3210" s="1">
        <f t="shared" si="225"/>
        <v>0</v>
      </c>
      <c r="O3210" s="1">
        <f t="shared" si="226"/>
        <v>1</v>
      </c>
      <c r="P3210" s="1" t="s">
        <v>18346</v>
      </c>
      <c r="Q3210" s="1">
        <v>30</v>
      </c>
      <c r="R3210" s="1">
        <v>80</v>
      </c>
      <c r="S3210" s="9">
        <f t="shared" si="228"/>
        <v>30</v>
      </c>
      <c r="T3210" s="3">
        <v>44502</v>
      </c>
      <c r="U3210" s="8" t="s">
        <v>15074</v>
      </c>
      <c r="V3210" s="3">
        <v>44502</v>
      </c>
      <c r="W3210" s="8" t="s">
        <v>15075</v>
      </c>
      <c r="X3210" s="8">
        <v>2.4</v>
      </c>
      <c r="Y3210" s="10">
        <f t="shared" si="227"/>
        <v>72</v>
      </c>
      <c r="Z3210" s="10">
        <f>IFERROR(INDEX(EFs!B:B,MATCH(P3210,EFs!A:A,0))*Dataset!Y3210/1000,0)</f>
        <v>6.5404290311999999E-2</v>
      </c>
      <c r="AA3210">
        <v>33.152681000000001</v>
      </c>
      <c r="AB3210">
        <v>-117.095266</v>
      </c>
      <c r="AC3210">
        <v>1</v>
      </c>
      <c r="AD3210" t="s">
        <v>18394</v>
      </c>
      <c r="AE3210">
        <v>1920</v>
      </c>
      <c r="AF3210" t="s">
        <v>19589</v>
      </c>
      <c r="AI3210" t="s">
        <v>18421</v>
      </c>
      <c r="AJ3210" t="s">
        <v>18390</v>
      </c>
      <c r="AK3210" t="s">
        <v>18391</v>
      </c>
      <c r="AL3210">
        <v>92026</v>
      </c>
      <c r="AM3210" t="s">
        <v>18392</v>
      </c>
      <c r="AN3210" t="s">
        <v>18397</v>
      </c>
    </row>
    <row r="3211" spans="1:40" ht="43.2" x14ac:dyDescent="0.3">
      <c r="A3211" t="s">
        <v>15076</v>
      </c>
      <c r="B3211" s="2" t="s">
        <v>15</v>
      </c>
      <c r="C3211" s="3">
        <v>43992</v>
      </c>
      <c r="D3211" t="s">
        <v>193</v>
      </c>
      <c r="E3211" t="s">
        <v>15077</v>
      </c>
      <c r="F3211" t="s">
        <v>15078</v>
      </c>
      <c r="G3211" t="s">
        <v>15079</v>
      </c>
      <c r="H3211" s="2" t="s">
        <v>305</v>
      </c>
      <c r="I3211" s="2" t="s">
        <v>306</v>
      </c>
      <c r="J3211" s="1" t="s">
        <v>15080</v>
      </c>
      <c r="K3211" s="1">
        <f t="shared" si="225"/>
        <v>0</v>
      </c>
      <c r="L3211" s="1">
        <f t="shared" si="225"/>
        <v>0</v>
      </c>
      <c r="M3211" s="1">
        <f t="shared" si="225"/>
        <v>0</v>
      </c>
      <c r="N3211" s="1">
        <f t="shared" si="225"/>
        <v>0</v>
      </c>
      <c r="O3211" s="1">
        <f t="shared" si="226"/>
        <v>0</v>
      </c>
      <c r="P3211" s="1" t="s">
        <v>18349</v>
      </c>
      <c r="Q3211" s="1">
        <v>30</v>
      </c>
      <c r="R3211" s="1">
        <v>64.099999999999994</v>
      </c>
      <c r="S3211" s="9">
        <f t="shared" si="228"/>
        <v>30</v>
      </c>
      <c r="T3211" s="8"/>
      <c r="U3211" s="8"/>
      <c r="V3211" s="8"/>
      <c r="W3211" s="8"/>
      <c r="X3211" s="8"/>
      <c r="Y3211" s="10">
        <f t="shared" si="227"/>
        <v>0</v>
      </c>
      <c r="Z3211" s="10">
        <f>IFERROR(INDEX(EFs!B:B,MATCH(P3211,EFs!A:A,0))*Dataset!Y3211/1000,0)</f>
        <v>0</v>
      </c>
      <c r="AA3211">
        <v>32.818201999999999</v>
      </c>
      <c r="AB3211">
        <v>-116.951728</v>
      </c>
      <c r="AC3211">
        <v>1</v>
      </c>
      <c r="AD3211" t="s">
        <v>18387</v>
      </c>
      <c r="AE3211">
        <v>727</v>
      </c>
      <c r="AF3211" t="s">
        <v>19590</v>
      </c>
      <c r="AI3211" t="s">
        <v>18449</v>
      </c>
      <c r="AJ3211" t="s">
        <v>18390</v>
      </c>
      <c r="AK3211" t="s">
        <v>18391</v>
      </c>
      <c r="AL3211">
        <v>92021</v>
      </c>
      <c r="AM3211" t="s">
        <v>18392</v>
      </c>
      <c r="AN3211" t="s">
        <v>18393</v>
      </c>
    </row>
    <row r="3212" spans="1:40" ht="43.2" x14ac:dyDescent="0.3">
      <c r="A3212" t="s">
        <v>15081</v>
      </c>
      <c r="B3212" s="2" t="s">
        <v>15</v>
      </c>
      <c r="C3212" s="3">
        <v>43997</v>
      </c>
      <c r="D3212" t="s">
        <v>193</v>
      </c>
      <c r="E3212" t="s">
        <v>15082</v>
      </c>
      <c r="F3212" t="s">
        <v>15083</v>
      </c>
      <c r="G3212" t="s">
        <v>8547</v>
      </c>
      <c r="H3212" s="2" t="s">
        <v>19</v>
      </c>
      <c r="I3212" s="2" t="s">
        <v>20</v>
      </c>
      <c r="J3212" s="1" t="s">
        <v>15084</v>
      </c>
      <c r="K3212" s="1">
        <f t="shared" si="225"/>
        <v>1</v>
      </c>
      <c r="L3212" s="1">
        <f t="shared" si="225"/>
        <v>0</v>
      </c>
      <c r="M3212" s="1">
        <f t="shared" si="225"/>
        <v>0</v>
      </c>
      <c r="N3212" s="1">
        <f t="shared" si="225"/>
        <v>0</v>
      </c>
      <c r="O3212" s="1">
        <f t="shared" si="226"/>
        <v>1</v>
      </c>
      <c r="P3212" s="1" t="s">
        <v>18346</v>
      </c>
      <c r="Q3212" s="1">
        <v>300</v>
      </c>
      <c r="R3212" s="1">
        <v>463</v>
      </c>
      <c r="S3212" s="9">
        <f t="shared" si="228"/>
        <v>300</v>
      </c>
      <c r="T3212" s="8"/>
      <c r="U3212" s="8"/>
      <c r="V3212" s="8"/>
      <c r="W3212" s="8"/>
      <c r="X3212" s="8"/>
      <c r="Y3212" s="10">
        <f t="shared" si="227"/>
        <v>0</v>
      </c>
      <c r="Z3212" s="10">
        <f>IFERROR(INDEX(EFs!B:B,MATCH(P3212,EFs!A:A,0))*Dataset!Y3212/1000,0)</f>
        <v>0</v>
      </c>
      <c r="AA3212">
        <v>32.715485000000001</v>
      </c>
      <c r="AB3212">
        <v>-117.158801</v>
      </c>
      <c r="AC3212">
        <v>1</v>
      </c>
      <c r="AD3212" t="s">
        <v>18387</v>
      </c>
      <c r="AE3212">
        <v>625</v>
      </c>
      <c r="AF3212" t="s">
        <v>18388</v>
      </c>
      <c r="AI3212" t="s">
        <v>18389</v>
      </c>
      <c r="AJ3212" t="s">
        <v>18390</v>
      </c>
      <c r="AK3212" t="s">
        <v>18391</v>
      </c>
      <c r="AL3212">
        <v>92101</v>
      </c>
      <c r="AM3212" t="s">
        <v>18392</v>
      </c>
      <c r="AN3212" t="s">
        <v>18393</v>
      </c>
    </row>
    <row r="3213" spans="1:40" ht="43.2" x14ac:dyDescent="0.3">
      <c r="A3213" t="s">
        <v>15085</v>
      </c>
      <c r="B3213" s="2" t="s">
        <v>15</v>
      </c>
      <c r="C3213" s="3">
        <v>43998</v>
      </c>
      <c r="D3213" t="s">
        <v>193</v>
      </c>
      <c r="E3213" t="s">
        <v>13813</v>
      </c>
      <c r="F3213" t="s">
        <v>15086</v>
      </c>
      <c r="G3213" t="s">
        <v>13815</v>
      </c>
      <c r="H3213" s="2" t="s">
        <v>97</v>
      </c>
      <c r="I3213" s="2" t="s">
        <v>98</v>
      </c>
      <c r="J3213" s="1" t="s">
        <v>15087</v>
      </c>
      <c r="K3213" s="1">
        <f t="shared" si="225"/>
        <v>1</v>
      </c>
      <c r="L3213" s="1">
        <f t="shared" si="225"/>
        <v>0</v>
      </c>
      <c r="M3213" s="1">
        <f t="shared" si="225"/>
        <v>0</v>
      </c>
      <c r="N3213" s="1">
        <f t="shared" si="225"/>
        <v>0</v>
      </c>
      <c r="O3213" s="1">
        <f t="shared" si="226"/>
        <v>1</v>
      </c>
      <c r="P3213" s="1" t="s">
        <v>18346</v>
      </c>
      <c r="Q3213" s="1">
        <v>1000</v>
      </c>
      <c r="R3213" s="1">
        <v>757</v>
      </c>
      <c r="S3213" s="9">
        <f t="shared" si="228"/>
        <v>1000</v>
      </c>
      <c r="T3213" s="3">
        <v>44355</v>
      </c>
      <c r="U3213" s="8" t="s">
        <v>13911</v>
      </c>
      <c r="V3213" s="3">
        <v>44790</v>
      </c>
      <c r="W3213" s="8" t="s">
        <v>11935</v>
      </c>
      <c r="X3213" s="8">
        <v>7.4</v>
      </c>
      <c r="Y3213" s="10">
        <f t="shared" si="227"/>
        <v>7400</v>
      </c>
      <c r="Z3213" s="10">
        <f>IFERROR(INDEX(EFs!B:B,MATCH(P3213,EFs!A:A,0))*Dataset!Y3213/1000,0)</f>
        <v>6.7221076154000006</v>
      </c>
      <c r="AA3213">
        <v>33.213160000000002</v>
      </c>
      <c r="AB3213">
        <v>-117.304118</v>
      </c>
      <c r="AC3213">
        <v>1</v>
      </c>
      <c r="AD3213" t="s">
        <v>18387</v>
      </c>
      <c r="AE3213">
        <v>4010</v>
      </c>
      <c r="AF3213" t="s">
        <v>19525</v>
      </c>
      <c r="AI3213" t="s">
        <v>18410</v>
      </c>
      <c r="AJ3213" t="s">
        <v>18390</v>
      </c>
      <c r="AK3213" t="s">
        <v>18391</v>
      </c>
      <c r="AL3213">
        <v>92056</v>
      </c>
      <c r="AM3213" t="s">
        <v>18392</v>
      </c>
      <c r="AN3213" t="s">
        <v>18393</v>
      </c>
    </row>
    <row r="3214" spans="1:40" ht="43.2" x14ac:dyDescent="0.3">
      <c r="A3214" t="s">
        <v>15088</v>
      </c>
      <c r="B3214" s="2" t="s">
        <v>15</v>
      </c>
      <c r="C3214" s="3">
        <v>43998</v>
      </c>
      <c r="D3214" t="s">
        <v>193</v>
      </c>
      <c r="E3214" t="s">
        <v>13813</v>
      </c>
      <c r="F3214" t="s">
        <v>15086</v>
      </c>
      <c r="G3214" t="s">
        <v>13815</v>
      </c>
      <c r="H3214" s="2" t="s">
        <v>97</v>
      </c>
      <c r="I3214" s="2" t="s">
        <v>98</v>
      </c>
      <c r="J3214" s="1" t="s">
        <v>15089</v>
      </c>
      <c r="K3214" s="1">
        <f t="shared" si="225"/>
        <v>1</v>
      </c>
      <c r="L3214" s="1">
        <f t="shared" si="225"/>
        <v>0</v>
      </c>
      <c r="M3214" s="1">
        <f t="shared" si="225"/>
        <v>0</v>
      </c>
      <c r="N3214" s="1">
        <f t="shared" si="225"/>
        <v>0</v>
      </c>
      <c r="O3214" s="1">
        <f t="shared" si="226"/>
        <v>1</v>
      </c>
      <c r="P3214" s="1" t="s">
        <v>18346</v>
      </c>
      <c r="Q3214" s="1">
        <v>1000</v>
      </c>
      <c r="R3214" s="1">
        <v>757</v>
      </c>
      <c r="S3214" s="9">
        <f t="shared" si="228"/>
        <v>1000</v>
      </c>
      <c r="T3214" s="3">
        <v>44355</v>
      </c>
      <c r="U3214" s="8" t="s">
        <v>2180</v>
      </c>
      <c r="V3214" s="3">
        <v>44790</v>
      </c>
      <c r="W3214" s="8" t="s">
        <v>4428</v>
      </c>
      <c r="X3214" s="8">
        <v>6.8</v>
      </c>
      <c r="Y3214" s="10">
        <f t="shared" si="227"/>
        <v>6800</v>
      </c>
      <c r="Z3214" s="10">
        <f>IFERROR(INDEX(EFs!B:B,MATCH(P3214,EFs!A:A,0))*Dataset!Y3214/1000,0)</f>
        <v>6.1770718628000001</v>
      </c>
      <c r="AA3214">
        <v>33.213160000000002</v>
      </c>
      <c r="AB3214">
        <v>-117.304118</v>
      </c>
      <c r="AC3214">
        <v>1</v>
      </c>
      <c r="AD3214" t="s">
        <v>18387</v>
      </c>
      <c r="AE3214">
        <v>4010</v>
      </c>
      <c r="AF3214" t="s">
        <v>19525</v>
      </c>
      <c r="AI3214" t="s">
        <v>18410</v>
      </c>
      <c r="AJ3214" t="s">
        <v>18390</v>
      </c>
      <c r="AK3214" t="s">
        <v>18391</v>
      </c>
      <c r="AL3214">
        <v>92056</v>
      </c>
      <c r="AM3214" t="s">
        <v>18392</v>
      </c>
      <c r="AN3214" t="s">
        <v>18393</v>
      </c>
    </row>
    <row r="3215" spans="1:40" ht="43.2" x14ac:dyDescent="0.3">
      <c r="A3215" t="s">
        <v>15090</v>
      </c>
      <c r="B3215" s="2" t="s">
        <v>15</v>
      </c>
      <c r="C3215" s="3">
        <v>44004</v>
      </c>
      <c r="D3215" t="s">
        <v>193</v>
      </c>
      <c r="E3215" t="s">
        <v>3172</v>
      </c>
      <c r="F3215" t="s">
        <v>4330</v>
      </c>
      <c r="G3215" t="s">
        <v>3173</v>
      </c>
      <c r="H3215" s="2" t="s">
        <v>15091</v>
      </c>
      <c r="I3215" s="2" t="s">
        <v>164</v>
      </c>
      <c r="J3215" s="1" t="s">
        <v>15092</v>
      </c>
      <c r="K3215" s="1">
        <f t="shared" si="225"/>
        <v>1</v>
      </c>
      <c r="L3215" s="1">
        <f t="shared" si="225"/>
        <v>0</v>
      </c>
      <c r="M3215" s="1">
        <f t="shared" si="225"/>
        <v>0</v>
      </c>
      <c r="N3215" s="1">
        <f t="shared" si="225"/>
        <v>0</v>
      </c>
      <c r="O3215" s="1">
        <f t="shared" si="226"/>
        <v>1</v>
      </c>
      <c r="P3215" s="1" t="s">
        <v>18346</v>
      </c>
      <c r="Q3215" s="1">
        <v>250</v>
      </c>
      <c r="R3215" s="1">
        <v>480</v>
      </c>
      <c r="S3215" s="9">
        <f t="shared" si="228"/>
        <v>250</v>
      </c>
      <c r="T3215" s="8"/>
      <c r="U3215" s="8"/>
      <c r="V3215" s="8"/>
      <c r="W3215" s="8"/>
      <c r="X3215" s="8"/>
      <c r="Y3215" s="10">
        <f t="shared" si="227"/>
        <v>0</v>
      </c>
      <c r="Z3215" s="10">
        <f>IFERROR(INDEX(EFs!B:B,MATCH(P3215,EFs!A:A,0))*Dataset!Y3215/1000,0)</f>
        <v>0</v>
      </c>
      <c r="AA3215">
        <v>33.401209000000001</v>
      </c>
      <c r="AB3215">
        <v>-117.594736</v>
      </c>
      <c r="AC3215">
        <v>0.66</v>
      </c>
      <c r="AD3215" t="s">
        <v>18429</v>
      </c>
      <c r="AE3215">
        <v>105</v>
      </c>
      <c r="AF3215" t="s">
        <v>18765</v>
      </c>
      <c r="AH3215">
        <v>5</v>
      </c>
      <c r="AI3215" t="s">
        <v>18766</v>
      </c>
      <c r="AJ3215" t="s">
        <v>18390</v>
      </c>
      <c r="AK3215" t="s">
        <v>18767</v>
      </c>
      <c r="AL3215">
        <v>92672</v>
      </c>
      <c r="AM3215" t="s">
        <v>18392</v>
      </c>
      <c r="AN3215" t="s">
        <v>18768</v>
      </c>
    </row>
    <row r="3216" spans="1:40" ht="43.2" x14ac:dyDescent="0.3">
      <c r="A3216" t="s">
        <v>15093</v>
      </c>
      <c r="B3216" s="2" t="s">
        <v>15</v>
      </c>
      <c r="C3216" s="3">
        <v>44011</v>
      </c>
      <c r="D3216" t="s">
        <v>193</v>
      </c>
      <c r="E3216" t="s">
        <v>3816</v>
      </c>
      <c r="F3216" t="s">
        <v>36</v>
      </c>
      <c r="G3216" t="s">
        <v>15094</v>
      </c>
      <c r="H3216" s="2" t="s">
        <v>320</v>
      </c>
      <c r="I3216" s="2" t="s">
        <v>46</v>
      </c>
      <c r="J3216" s="1" t="s">
        <v>15095</v>
      </c>
      <c r="K3216" s="1">
        <f t="shared" si="225"/>
        <v>1</v>
      </c>
      <c r="L3216" s="1">
        <f t="shared" si="225"/>
        <v>0</v>
      </c>
      <c r="M3216" s="1">
        <f t="shared" si="225"/>
        <v>0</v>
      </c>
      <c r="N3216" s="1">
        <f t="shared" si="225"/>
        <v>0</v>
      </c>
      <c r="O3216" s="1">
        <f t="shared" si="226"/>
        <v>1</v>
      </c>
      <c r="P3216" s="1" t="s">
        <v>18346</v>
      </c>
      <c r="Q3216" s="1">
        <v>600</v>
      </c>
      <c r="R3216" s="1">
        <v>923</v>
      </c>
      <c r="S3216" s="9">
        <f t="shared" si="228"/>
        <v>600</v>
      </c>
      <c r="T3216" s="3">
        <v>44370</v>
      </c>
      <c r="U3216" s="8" t="s">
        <v>1567</v>
      </c>
      <c r="V3216" s="3">
        <v>44767</v>
      </c>
      <c r="W3216" s="8" t="s">
        <v>1848</v>
      </c>
      <c r="X3216" s="8">
        <v>18.3</v>
      </c>
      <c r="Y3216" s="10">
        <f t="shared" si="227"/>
        <v>10980</v>
      </c>
      <c r="Z3216" s="10">
        <f>IFERROR(INDEX(EFs!B:B,MATCH(P3216,EFs!A:A,0))*Dataset!Y3216/1000,0)</f>
        <v>9.9741542725800016</v>
      </c>
      <c r="AA3216">
        <v>32.875765999999999</v>
      </c>
      <c r="AB3216">
        <v>-117.239553</v>
      </c>
      <c r="AC3216">
        <v>0.9</v>
      </c>
      <c r="AD3216" t="s">
        <v>18387</v>
      </c>
      <c r="AE3216">
        <v>9500</v>
      </c>
      <c r="AF3216" t="s">
        <v>18451</v>
      </c>
      <c r="AG3216" t="s">
        <v>18831</v>
      </c>
      <c r="AH3216">
        <v>2</v>
      </c>
      <c r="AI3216" t="s">
        <v>18428</v>
      </c>
      <c r="AJ3216" t="s">
        <v>18390</v>
      </c>
      <c r="AK3216" t="s">
        <v>18391</v>
      </c>
      <c r="AL3216">
        <v>92093</v>
      </c>
      <c r="AM3216" t="s">
        <v>18392</v>
      </c>
      <c r="AN3216" t="s">
        <v>18393</v>
      </c>
    </row>
    <row r="3217" spans="1:40" ht="43.2" x14ac:dyDescent="0.3">
      <c r="A3217" t="s">
        <v>15096</v>
      </c>
      <c r="B3217" s="2" t="s">
        <v>15</v>
      </c>
      <c r="C3217" s="3">
        <v>44011</v>
      </c>
      <c r="D3217" t="s">
        <v>193</v>
      </c>
      <c r="E3217" t="s">
        <v>3816</v>
      </c>
      <c r="F3217" t="s">
        <v>36</v>
      </c>
      <c r="G3217" t="s">
        <v>15094</v>
      </c>
      <c r="H3217" s="2" t="s">
        <v>320</v>
      </c>
      <c r="I3217" s="2" t="s">
        <v>46</v>
      </c>
      <c r="J3217" s="1" t="s">
        <v>15097</v>
      </c>
      <c r="K3217" s="1">
        <f t="shared" si="225"/>
        <v>1</v>
      </c>
      <c r="L3217" s="1">
        <f t="shared" si="225"/>
        <v>0</v>
      </c>
      <c r="M3217" s="1">
        <f t="shared" si="225"/>
        <v>0</v>
      </c>
      <c r="N3217" s="1">
        <f t="shared" si="225"/>
        <v>0</v>
      </c>
      <c r="O3217" s="1">
        <f t="shared" si="226"/>
        <v>1</v>
      </c>
      <c r="P3217" s="1" t="s">
        <v>18346</v>
      </c>
      <c r="Q3217" s="1">
        <v>800</v>
      </c>
      <c r="R3217" s="1">
        <v>214</v>
      </c>
      <c r="S3217" s="9">
        <f t="shared" si="228"/>
        <v>800</v>
      </c>
      <c r="T3217" s="3">
        <v>44370</v>
      </c>
      <c r="U3217" s="8" t="s">
        <v>5176</v>
      </c>
      <c r="V3217" s="3">
        <v>44764</v>
      </c>
      <c r="W3217" s="8" t="s">
        <v>15098</v>
      </c>
      <c r="X3217" s="8">
        <v>3.8</v>
      </c>
      <c r="Y3217" s="10">
        <f t="shared" si="227"/>
        <v>3040</v>
      </c>
      <c r="Z3217" s="10">
        <f>IFERROR(INDEX(EFs!B:B,MATCH(P3217,EFs!A:A,0))*Dataset!Y3217/1000,0)</f>
        <v>2.7615144798400002</v>
      </c>
      <c r="AA3217">
        <v>32.875765999999999</v>
      </c>
      <c r="AB3217">
        <v>-117.239553</v>
      </c>
      <c r="AC3217">
        <v>0.9</v>
      </c>
      <c r="AD3217" t="s">
        <v>18387</v>
      </c>
      <c r="AE3217">
        <v>9500</v>
      </c>
      <c r="AF3217" t="s">
        <v>18451</v>
      </c>
      <c r="AG3217" t="s">
        <v>18831</v>
      </c>
      <c r="AH3217">
        <v>2</v>
      </c>
      <c r="AI3217" t="s">
        <v>18428</v>
      </c>
      <c r="AJ3217" t="s">
        <v>18390</v>
      </c>
      <c r="AK3217" t="s">
        <v>18391</v>
      </c>
      <c r="AL3217">
        <v>92093</v>
      </c>
      <c r="AM3217" t="s">
        <v>18392</v>
      </c>
      <c r="AN3217" t="s">
        <v>18393</v>
      </c>
    </row>
    <row r="3218" spans="1:40" ht="43.2" x14ac:dyDescent="0.3">
      <c r="A3218" t="s">
        <v>15099</v>
      </c>
      <c r="B3218" s="2" t="s">
        <v>15</v>
      </c>
      <c r="C3218" s="3">
        <v>44011</v>
      </c>
      <c r="D3218" t="s">
        <v>193</v>
      </c>
      <c r="E3218" t="s">
        <v>10759</v>
      </c>
      <c r="F3218" t="s">
        <v>10760</v>
      </c>
      <c r="G3218" t="s">
        <v>15100</v>
      </c>
      <c r="H3218" s="2" t="s">
        <v>781</v>
      </c>
      <c r="I3218" s="2" t="s">
        <v>782</v>
      </c>
      <c r="J3218" s="1" t="s">
        <v>15101</v>
      </c>
      <c r="K3218" s="1">
        <f t="shared" si="225"/>
        <v>1</v>
      </c>
      <c r="L3218" s="1">
        <f t="shared" si="225"/>
        <v>0</v>
      </c>
      <c r="M3218" s="1">
        <f t="shared" si="225"/>
        <v>0</v>
      </c>
      <c r="N3218" s="1">
        <f t="shared" si="225"/>
        <v>0</v>
      </c>
      <c r="O3218" s="1">
        <f t="shared" si="226"/>
        <v>1</v>
      </c>
      <c r="P3218" s="1" t="s">
        <v>18346</v>
      </c>
      <c r="Q3218" s="1">
        <v>150</v>
      </c>
      <c r="R3218" s="1">
        <v>279</v>
      </c>
      <c r="S3218" s="9">
        <f t="shared" si="228"/>
        <v>150</v>
      </c>
      <c r="T3218" s="3">
        <v>44561</v>
      </c>
      <c r="U3218" s="8" t="s">
        <v>15102</v>
      </c>
      <c r="V3218" s="3">
        <v>44762</v>
      </c>
      <c r="W3218" s="8" t="s">
        <v>15103</v>
      </c>
      <c r="X3218" s="8">
        <v>15.7</v>
      </c>
      <c r="Y3218" s="10">
        <f t="shared" si="227"/>
        <v>2355</v>
      </c>
      <c r="Z3218" s="10">
        <f>IFERROR(INDEX(EFs!B:B,MATCH(P3218,EFs!A:A,0))*Dataset!Y3218/1000,0)</f>
        <v>2.1392653289549997</v>
      </c>
      <c r="AA3218">
        <v>32.878909</v>
      </c>
      <c r="AB3218">
        <v>-117.206542</v>
      </c>
      <c r="AC3218">
        <v>0.95</v>
      </c>
      <c r="AD3218" t="s">
        <v>18387</v>
      </c>
      <c r="AE3218">
        <v>9455</v>
      </c>
      <c r="AF3218" t="s">
        <v>18570</v>
      </c>
      <c r="AI3218" t="s">
        <v>18389</v>
      </c>
      <c r="AJ3218" t="s">
        <v>18390</v>
      </c>
      <c r="AK3218" t="s">
        <v>18391</v>
      </c>
      <c r="AL3218">
        <v>92121</v>
      </c>
      <c r="AM3218" t="s">
        <v>18392</v>
      </c>
      <c r="AN3218" t="s">
        <v>18393</v>
      </c>
    </row>
    <row r="3219" spans="1:40" ht="43.2" x14ac:dyDescent="0.3">
      <c r="A3219" t="s">
        <v>15104</v>
      </c>
      <c r="B3219" s="2" t="s">
        <v>15</v>
      </c>
      <c r="C3219" s="3">
        <v>44021</v>
      </c>
      <c r="D3219" t="s">
        <v>193</v>
      </c>
      <c r="E3219" t="s">
        <v>15105</v>
      </c>
      <c r="F3219" t="s">
        <v>1807</v>
      </c>
      <c r="G3219" t="s">
        <v>15106</v>
      </c>
      <c r="H3219" s="2" t="s">
        <v>201</v>
      </c>
      <c r="I3219" s="2" t="s">
        <v>46</v>
      </c>
      <c r="J3219" s="1" t="s">
        <v>15107</v>
      </c>
      <c r="K3219" s="1">
        <f t="shared" si="225"/>
        <v>1</v>
      </c>
      <c r="L3219" s="1">
        <f t="shared" si="225"/>
        <v>0</v>
      </c>
      <c r="M3219" s="1">
        <f t="shared" si="225"/>
        <v>0</v>
      </c>
      <c r="N3219" s="1">
        <f t="shared" si="225"/>
        <v>0</v>
      </c>
      <c r="O3219" s="1">
        <f t="shared" si="226"/>
        <v>1</v>
      </c>
      <c r="P3219" s="1" t="s">
        <v>18346</v>
      </c>
      <c r="Q3219" s="1">
        <v>118</v>
      </c>
      <c r="R3219" s="1">
        <v>158</v>
      </c>
      <c r="S3219" s="9">
        <f t="shared" si="228"/>
        <v>118</v>
      </c>
      <c r="T3219" s="3">
        <v>44691</v>
      </c>
      <c r="U3219" s="8" t="s">
        <v>3826</v>
      </c>
      <c r="V3219" s="3">
        <v>44691</v>
      </c>
      <c r="W3219" s="8" t="s">
        <v>14366</v>
      </c>
      <c r="X3219" s="8">
        <v>2.2000000000000002</v>
      </c>
      <c r="Y3219" s="10">
        <f t="shared" si="227"/>
        <v>259.60000000000002</v>
      </c>
      <c r="Z3219" s="10">
        <f>IFERROR(INDEX(EFs!B:B,MATCH(P3219,EFs!A:A,0))*Dataset!Y3219/1000,0)</f>
        <v>0.23581880229160004</v>
      </c>
      <c r="AA3219">
        <v>32.905856</v>
      </c>
      <c r="AB3219">
        <v>-117.241911</v>
      </c>
      <c r="AC3219">
        <v>1</v>
      </c>
      <c r="AD3219" t="s">
        <v>18387</v>
      </c>
      <c r="AE3219">
        <v>11011</v>
      </c>
      <c r="AF3219" t="s">
        <v>18493</v>
      </c>
      <c r="AI3219" t="s">
        <v>18428</v>
      </c>
      <c r="AJ3219" t="s">
        <v>18390</v>
      </c>
      <c r="AK3219" t="s">
        <v>18391</v>
      </c>
      <c r="AL3219">
        <v>92037</v>
      </c>
      <c r="AM3219" t="s">
        <v>18392</v>
      </c>
      <c r="AN3219" t="s">
        <v>18393</v>
      </c>
    </row>
    <row r="3220" spans="1:40" ht="43.2" x14ac:dyDescent="0.3">
      <c r="A3220" t="s">
        <v>15108</v>
      </c>
      <c r="B3220" s="2" t="s">
        <v>15</v>
      </c>
      <c r="C3220" s="3">
        <v>44021</v>
      </c>
      <c r="D3220" t="s">
        <v>193</v>
      </c>
      <c r="E3220" t="s">
        <v>1723</v>
      </c>
      <c r="F3220" t="s">
        <v>15109</v>
      </c>
      <c r="G3220" t="s">
        <v>15110</v>
      </c>
      <c r="H3220" s="2" t="s">
        <v>511</v>
      </c>
      <c r="I3220" s="2" t="s">
        <v>75</v>
      </c>
      <c r="J3220" s="1" t="s">
        <v>15111</v>
      </c>
      <c r="K3220" s="1">
        <f t="shared" si="225"/>
        <v>1</v>
      </c>
      <c r="L3220" s="1">
        <f t="shared" si="225"/>
        <v>0</v>
      </c>
      <c r="M3220" s="1">
        <f t="shared" si="225"/>
        <v>0</v>
      </c>
      <c r="N3220" s="1">
        <f t="shared" si="225"/>
        <v>0</v>
      </c>
      <c r="O3220" s="1">
        <f t="shared" si="226"/>
        <v>1</v>
      </c>
      <c r="P3220" s="1" t="s">
        <v>18346</v>
      </c>
      <c r="Q3220" s="1">
        <v>360</v>
      </c>
      <c r="R3220" s="1">
        <v>538</v>
      </c>
      <c r="S3220" s="9">
        <f t="shared" si="228"/>
        <v>360</v>
      </c>
      <c r="T3220" s="3">
        <v>44561</v>
      </c>
      <c r="U3220" s="8" t="s">
        <v>11673</v>
      </c>
      <c r="V3220" s="3">
        <v>44659</v>
      </c>
      <c r="W3220" s="8" t="s">
        <v>14575</v>
      </c>
      <c r="X3220" s="8">
        <v>11</v>
      </c>
      <c r="Y3220" s="10">
        <f t="shared" si="227"/>
        <v>3960</v>
      </c>
      <c r="Z3220" s="10">
        <f>IFERROR(INDEX(EFs!B:B,MATCH(P3220,EFs!A:A,0))*Dataset!Y3220/1000,0)</f>
        <v>3.59723596716</v>
      </c>
      <c r="AA3220">
        <v>33.066977000000001</v>
      </c>
      <c r="AB3220">
        <v>-117.247426</v>
      </c>
      <c r="AC3220">
        <v>1</v>
      </c>
      <c r="AD3220" t="s">
        <v>18387</v>
      </c>
      <c r="AE3220">
        <v>1966</v>
      </c>
      <c r="AF3220" t="s">
        <v>19450</v>
      </c>
      <c r="AI3220" t="s">
        <v>18485</v>
      </c>
      <c r="AJ3220" t="s">
        <v>18390</v>
      </c>
      <c r="AK3220" t="s">
        <v>18391</v>
      </c>
      <c r="AL3220">
        <v>92024</v>
      </c>
      <c r="AM3220" t="s">
        <v>18392</v>
      </c>
      <c r="AN3220" t="s">
        <v>18393</v>
      </c>
    </row>
    <row r="3221" spans="1:40" ht="57.6" x14ac:dyDescent="0.3">
      <c r="A3221" t="s">
        <v>15112</v>
      </c>
      <c r="B3221" s="2" t="s">
        <v>15</v>
      </c>
      <c r="C3221" s="3">
        <v>44027</v>
      </c>
      <c r="D3221" t="s">
        <v>193</v>
      </c>
      <c r="E3221" t="s">
        <v>15113</v>
      </c>
      <c r="F3221" t="s">
        <v>15114</v>
      </c>
      <c r="G3221" t="s">
        <v>15115</v>
      </c>
      <c r="H3221" s="2" t="s">
        <v>627</v>
      </c>
      <c r="I3221" s="2" t="s">
        <v>306</v>
      </c>
      <c r="J3221" s="1" t="s">
        <v>15116</v>
      </c>
      <c r="K3221" s="1">
        <f t="shared" si="225"/>
        <v>1</v>
      </c>
      <c r="L3221" s="1">
        <f t="shared" si="225"/>
        <v>0</v>
      </c>
      <c r="M3221" s="1">
        <f t="shared" si="225"/>
        <v>0</v>
      </c>
      <c r="N3221" s="1">
        <f t="shared" si="225"/>
        <v>0</v>
      </c>
      <c r="O3221" s="1">
        <f t="shared" si="226"/>
        <v>1</v>
      </c>
      <c r="P3221" s="1" t="s">
        <v>18346</v>
      </c>
      <c r="Q3221" s="1">
        <v>100</v>
      </c>
      <c r="R3221" s="1">
        <v>158</v>
      </c>
      <c r="S3221" s="9">
        <f t="shared" si="228"/>
        <v>100</v>
      </c>
      <c r="T3221" s="8"/>
      <c r="U3221" s="8"/>
      <c r="V3221" s="8"/>
      <c r="W3221" s="8"/>
      <c r="X3221" s="8"/>
      <c r="Y3221" s="10">
        <f t="shared" si="227"/>
        <v>0</v>
      </c>
      <c r="Z3221" s="10">
        <f>IFERROR(INDEX(EFs!B:B,MATCH(P3221,EFs!A:A,0))*Dataset!Y3221/1000,0)</f>
        <v>0</v>
      </c>
      <c r="AA3221">
        <v>32.910328</v>
      </c>
      <c r="AB3221">
        <v>-117.231043</v>
      </c>
      <c r="AC3221">
        <v>1</v>
      </c>
      <c r="AD3221" t="s">
        <v>18387</v>
      </c>
      <c r="AE3221">
        <v>11494</v>
      </c>
      <c r="AF3221" t="s">
        <v>18749</v>
      </c>
      <c r="AI3221" t="s">
        <v>18389</v>
      </c>
      <c r="AJ3221" t="s">
        <v>18390</v>
      </c>
      <c r="AK3221" t="s">
        <v>18391</v>
      </c>
      <c r="AL3221">
        <v>92121</v>
      </c>
      <c r="AM3221" t="s">
        <v>18392</v>
      </c>
      <c r="AN3221" t="s">
        <v>18393</v>
      </c>
    </row>
    <row r="3222" spans="1:40" ht="43.2" x14ac:dyDescent="0.3">
      <c r="A3222" t="s">
        <v>15117</v>
      </c>
      <c r="B3222" s="2" t="s">
        <v>15</v>
      </c>
      <c r="C3222" s="3">
        <v>44033</v>
      </c>
      <c r="D3222" t="s">
        <v>193</v>
      </c>
      <c r="E3222" t="s">
        <v>15118</v>
      </c>
      <c r="F3222" t="s">
        <v>15119</v>
      </c>
      <c r="G3222" t="s">
        <v>15120</v>
      </c>
      <c r="H3222" s="2" t="s">
        <v>217</v>
      </c>
      <c r="I3222" s="2" t="s">
        <v>218</v>
      </c>
      <c r="J3222" s="1" t="s">
        <v>15121</v>
      </c>
      <c r="K3222" s="1">
        <f t="shared" si="225"/>
        <v>1</v>
      </c>
      <c r="L3222" s="1">
        <f t="shared" si="225"/>
        <v>0</v>
      </c>
      <c r="M3222" s="1">
        <f t="shared" si="225"/>
        <v>0</v>
      </c>
      <c r="N3222" s="1">
        <f t="shared" si="225"/>
        <v>0</v>
      </c>
      <c r="O3222" s="1">
        <f t="shared" si="226"/>
        <v>1</v>
      </c>
      <c r="P3222" s="1" t="s">
        <v>18346</v>
      </c>
      <c r="Q3222" s="1">
        <v>50</v>
      </c>
      <c r="R3222" s="1">
        <v>75</v>
      </c>
      <c r="S3222" s="9">
        <f t="shared" si="228"/>
        <v>50</v>
      </c>
      <c r="T3222" s="3">
        <v>44448</v>
      </c>
      <c r="U3222" s="8"/>
      <c r="V3222" s="3">
        <v>44448</v>
      </c>
      <c r="W3222" s="8"/>
      <c r="X3222" s="8"/>
      <c r="Y3222" s="10">
        <f t="shared" si="227"/>
        <v>0</v>
      </c>
      <c r="Z3222" s="10">
        <f>IFERROR(INDEX(EFs!B:B,MATCH(P3222,EFs!A:A,0))*Dataset!Y3222/1000,0)</f>
        <v>0</v>
      </c>
      <c r="AA3222">
        <v>32.553292999999996</v>
      </c>
      <c r="AB3222">
        <v>-116.93301700000001</v>
      </c>
      <c r="AC3222">
        <v>1</v>
      </c>
      <c r="AD3222" t="s">
        <v>18387</v>
      </c>
      <c r="AE3222">
        <v>9874</v>
      </c>
      <c r="AF3222" t="s">
        <v>19591</v>
      </c>
      <c r="AG3222" t="s">
        <v>18510</v>
      </c>
      <c r="AH3222" t="s">
        <v>53</v>
      </c>
      <c r="AI3222" t="s">
        <v>18389</v>
      </c>
      <c r="AJ3222" t="s">
        <v>18390</v>
      </c>
      <c r="AK3222" t="s">
        <v>18391</v>
      </c>
      <c r="AL3222">
        <v>92154</v>
      </c>
      <c r="AM3222" t="s">
        <v>18392</v>
      </c>
      <c r="AN3222" t="s">
        <v>18393</v>
      </c>
    </row>
    <row r="3223" spans="1:40" ht="57.6" x14ac:dyDescent="0.3">
      <c r="A3223" t="s">
        <v>15122</v>
      </c>
      <c r="B3223" s="2" t="s">
        <v>15</v>
      </c>
      <c r="C3223" s="3">
        <v>44049</v>
      </c>
      <c r="D3223" t="s">
        <v>193</v>
      </c>
      <c r="E3223" t="s">
        <v>15123</v>
      </c>
      <c r="F3223" t="s">
        <v>15124</v>
      </c>
      <c r="G3223" t="s">
        <v>15125</v>
      </c>
      <c r="H3223" s="2" t="s">
        <v>444</v>
      </c>
      <c r="I3223" s="2" t="s">
        <v>155</v>
      </c>
      <c r="J3223" s="1" t="s">
        <v>15126</v>
      </c>
      <c r="K3223" s="1">
        <f t="shared" si="225"/>
        <v>0</v>
      </c>
      <c r="L3223" s="1">
        <f t="shared" si="225"/>
        <v>0</v>
      </c>
      <c r="M3223" s="1">
        <f t="shared" si="225"/>
        <v>0</v>
      </c>
      <c r="N3223" s="1">
        <f t="shared" si="225"/>
        <v>1</v>
      </c>
      <c r="O3223" s="1">
        <f t="shared" si="226"/>
        <v>1</v>
      </c>
      <c r="P3223" s="1" t="s">
        <v>18347</v>
      </c>
      <c r="Q3223" s="1">
        <v>48</v>
      </c>
      <c r="R3223" s="1">
        <v>100.3</v>
      </c>
      <c r="S3223" s="9">
        <f t="shared" si="228"/>
        <v>48</v>
      </c>
      <c r="T3223" s="3">
        <v>44490</v>
      </c>
      <c r="U3223" s="8"/>
      <c r="V3223" s="3">
        <v>44490</v>
      </c>
      <c r="W3223" s="8" t="s">
        <v>15127</v>
      </c>
      <c r="X3223" s="8"/>
      <c r="Y3223" s="10">
        <f t="shared" si="227"/>
        <v>0</v>
      </c>
      <c r="Z3223" s="10">
        <f>IFERROR(INDEX(EFs!B:B,MATCH(P3223,EFs!A:A,0))*Dataset!Y3223/1000,0)</f>
        <v>0</v>
      </c>
      <c r="AA3223">
        <v>33.039766</v>
      </c>
      <c r="AB3223">
        <v>-116.593159</v>
      </c>
      <c r="AC3223">
        <v>0.9</v>
      </c>
      <c r="AD3223" t="s">
        <v>18429</v>
      </c>
      <c r="AE3223">
        <v>4942</v>
      </c>
      <c r="AF3223" t="s">
        <v>19592</v>
      </c>
      <c r="AI3223" t="s">
        <v>18474</v>
      </c>
      <c r="AJ3223" t="s">
        <v>18390</v>
      </c>
      <c r="AK3223" t="s">
        <v>18391</v>
      </c>
      <c r="AL3223">
        <v>92036</v>
      </c>
      <c r="AM3223" t="s">
        <v>18392</v>
      </c>
      <c r="AN3223" t="s">
        <v>18393</v>
      </c>
    </row>
    <row r="3224" spans="1:40" ht="43.2" x14ac:dyDescent="0.3">
      <c r="A3224" t="s">
        <v>15128</v>
      </c>
      <c r="B3224" s="2" t="s">
        <v>15</v>
      </c>
      <c r="C3224" s="3">
        <v>44054</v>
      </c>
      <c r="D3224" t="s">
        <v>193</v>
      </c>
      <c r="E3224" t="s">
        <v>15129</v>
      </c>
      <c r="F3224" t="s">
        <v>7633</v>
      </c>
      <c r="G3224" t="s">
        <v>15130</v>
      </c>
      <c r="H3224" s="2" t="s">
        <v>8612</v>
      </c>
      <c r="I3224" s="2" t="s">
        <v>155</v>
      </c>
      <c r="J3224" s="1" t="s">
        <v>15131</v>
      </c>
      <c r="K3224" s="1">
        <f t="shared" si="225"/>
        <v>1</v>
      </c>
      <c r="L3224" s="1">
        <f t="shared" si="225"/>
        <v>0</v>
      </c>
      <c r="M3224" s="1">
        <f t="shared" si="225"/>
        <v>0</v>
      </c>
      <c r="N3224" s="1">
        <f t="shared" si="225"/>
        <v>0</v>
      </c>
      <c r="O3224" s="1">
        <f t="shared" si="226"/>
        <v>1</v>
      </c>
      <c r="P3224" s="1" t="s">
        <v>18346</v>
      </c>
      <c r="Q3224" s="1">
        <v>40</v>
      </c>
      <c r="R3224" s="1">
        <v>94</v>
      </c>
      <c r="S3224" s="9">
        <f t="shared" si="228"/>
        <v>40</v>
      </c>
      <c r="T3224" s="3">
        <v>44477</v>
      </c>
      <c r="U3224" s="8" t="s">
        <v>11327</v>
      </c>
      <c r="V3224" s="3">
        <v>44477</v>
      </c>
      <c r="W3224" s="8" t="s">
        <v>12155</v>
      </c>
      <c r="X3224" s="8">
        <v>6.2</v>
      </c>
      <c r="Y3224" s="10">
        <f t="shared" si="227"/>
        <v>248</v>
      </c>
      <c r="Z3224" s="10">
        <f>IFERROR(INDEX(EFs!B:B,MATCH(P3224,EFs!A:A,0))*Dataset!Y3224/1000,0)</f>
        <v>0.22528144440799999</v>
      </c>
      <c r="AA3224">
        <v>32.859712000000002</v>
      </c>
      <c r="AB3224">
        <v>-116.613839</v>
      </c>
      <c r="AC3224">
        <v>1</v>
      </c>
      <c r="AD3224" t="s">
        <v>18387</v>
      </c>
      <c r="AE3224">
        <v>9545</v>
      </c>
      <c r="AF3224" t="s">
        <v>19593</v>
      </c>
      <c r="AI3224" t="s">
        <v>19331</v>
      </c>
      <c r="AJ3224" t="s">
        <v>18390</v>
      </c>
      <c r="AK3224" t="s">
        <v>18391</v>
      </c>
      <c r="AL3224">
        <v>91916</v>
      </c>
      <c r="AM3224" t="s">
        <v>18392</v>
      </c>
      <c r="AN3224" t="s">
        <v>18393</v>
      </c>
    </row>
    <row r="3225" spans="1:40" ht="43.2" x14ac:dyDescent="0.3">
      <c r="A3225" t="s">
        <v>15132</v>
      </c>
      <c r="B3225" s="2" t="s">
        <v>15</v>
      </c>
      <c r="C3225" s="3">
        <v>44054</v>
      </c>
      <c r="D3225" t="s">
        <v>193</v>
      </c>
      <c r="E3225" t="s">
        <v>15133</v>
      </c>
      <c r="G3225" t="s">
        <v>15134</v>
      </c>
      <c r="H3225" s="2" t="s">
        <v>2472</v>
      </c>
      <c r="I3225" s="2" t="s">
        <v>328</v>
      </c>
      <c r="J3225" s="1" t="s">
        <v>15135</v>
      </c>
      <c r="K3225" s="1">
        <f t="shared" si="225"/>
        <v>1</v>
      </c>
      <c r="L3225" s="1">
        <f t="shared" si="225"/>
        <v>0</v>
      </c>
      <c r="M3225" s="1">
        <f t="shared" si="225"/>
        <v>0</v>
      </c>
      <c r="N3225" s="1">
        <f t="shared" si="225"/>
        <v>0</v>
      </c>
      <c r="O3225" s="1">
        <f t="shared" si="226"/>
        <v>1</v>
      </c>
      <c r="P3225" s="1" t="s">
        <v>18346</v>
      </c>
      <c r="Q3225" s="1">
        <v>40</v>
      </c>
      <c r="R3225" s="1">
        <v>94</v>
      </c>
      <c r="S3225" s="9">
        <f t="shared" si="228"/>
        <v>40</v>
      </c>
      <c r="T3225" s="3">
        <v>44629</v>
      </c>
      <c r="U3225" s="8" t="s">
        <v>1326</v>
      </c>
      <c r="V3225" s="3">
        <v>44629</v>
      </c>
      <c r="W3225" s="8" t="s">
        <v>9662</v>
      </c>
      <c r="X3225" s="8">
        <v>1.1000000000000001</v>
      </c>
      <c r="Y3225" s="10">
        <f t="shared" si="227"/>
        <v>44</v>
      </c>
      <c r="Z3225" s="10">
        <f>IFERROR(INDEX(EFs!B:B,MATCH(P3225,EFs!A:A,0))*Dataset!Y3225/1000,0)</f>
        <v>3.9969288524000002E-2</v>
      </c>
      <c r="AA3225">
        <v>32.824095999999997</v>
      </c>
      <c r="AB3225">
        <v>-116.53069000000001</v>
      </c>
      <c r="AC3225">
        <v>1</v>
      </c>
      <c r="AD3225" t="s">
        <v>18387</v>
      </c>
      <c r="AE3225">
        <v>28804</v>
      </c>
      <c r="AF3225" t="s">
        <v>18815</v>
      </c>
      <c r="AI3225" t="s">
        <v>18694</v>
      </c>
      <c r="AJ3225" t="s">
        <v>18390</v>
      </c>
      <c r="AK3225" t="s">
        <v>18391</v>
      </c>
      <c r="AL3225">
        <v>91962</v>
      </c>
      <c r="AM3225" t="s">
        <v>18392</v>
      </c>
      <c r="AN3225" t="s">
        <v>18393</v>
      </c>
    </row>
    <row r="3226" spans="1:40" ht="43.2" x14ac:dyDescent="0.3">
      <c r="A3226" t="s">
        <v>15136</v>
      </c>
      <c r="B3226" s="2" t="s">
        <v>15</v>
      </c>
      <c r="C3226" s="3">
        <v>44056</v>
      </c>
      <c r="D3226" t="s">
        <v>193</v>
      </c>
      <c r="E3226" t="s">
        <v>15137</v>
      </c>
      <c r="G3226" t="s">
        <v>15138</v>
      </c>
      <c r="H3226" s="2" t="s">
        <v>291</v>
      </c>
      <c r="I3226" s="2" t="s">
        <v>155</v>
      </c>
      <c r="J3226" s="1" t="s">
        <v>15139</v>
      </c>
      <c r="K3226" s="1">
        <f t="shared" si="225"/>
        <v>1</v>
      </c>
      <c r="L3226" s="1">
        <f t="shared" si="225"/>
        <v>0</v>
      </c>
      <c r="M3226" s="1">
        <f t="shared" si="225"/>
        <v>0</v>
      </c>
      <c r="N3226" s="1">
        <f t="shared" si="225"/>
        <v>0</v>
      </c>
      <c r="O3226" s="1">
        <f t="shared" si="226"/>
        <v>1</v>
      </c>
      <c r="P3226" s="1" t="s">
        <v>18346</v>
      </c>
      <c r="Q3226" s="1">
        <v>250</v>
      </c>
      <c r="R3226" s="1">
        <v>385</v>
      </c>
      <c r="S3226" s="9">
        <f t="shared" si="228"/>
        <v>250</v>
      </c>
      <c r="T3226" s="8"/>
      <c r="U3226" s="8"/>
      <c r="V3226" s="8"/>
      <c r="W3226" s="8"/>
      <c r="X3226" s="8"/>
      <c r="Y3226" s="10">
        <f t="shared" si="227"/>
        <v>0</v>
      </c>
      <c r="Z3226" s="10">
        <f>IFERROR(INDEX(EFs!B:B,MATCH(P3226,EFs!A:A,0))*Dataset!Y3226/1000,0)</f>
        <v>0</v>
      </c>
      <c r="AA3226">
        <v>33.158037999999998</v>
      </c>
      <c r="AB3226">
        <v>-116.975081</v>
      </c>
      <c r="AC3226">
        <v>1</v>
      </c>
      <c r="AD3226" t="s">
        <v>18387</v>
      </c>
      <c r="AE3226">
        <v>16455</v>
      </c>
      <c r="AF3226" t="s">
        <v>19594</v>
      </c>
      <c r="AI3226" t="s">
        <v>18421</v>
      </c>
      <c r="AJ3226" t="s">
        <v>18390</v>
      </c>
      <c r="AK3226" t="s">
        <v>18391</v>
      </c>
      <c r="AL3226">
        <v>92027</v>
      </c>
      <c r="AM3226" t="s">
        <v>18392</v>
      </c>
      <c r="AN3226" t="s">
        <v>18393</v>
      </c>
    </row>
    <row r="3227" spans="1:40" ht="86.4" x14ac:dyDescent="0.3">
      <c r="A3227" t="s">
        <v>15140</v>
      </c>
      <c r="B3227" s="2" t="s">
        <v>15</v>
      </c>
      <c r="C3227" s="3">
        <v>44056</v>
      </c>
      <c r="D3227" t="s">
        <v>193</v>
      </c>
      <c r="E3227" t="s">
        <v>15137</v>
      </c>
      <c r="G3227" t="s">
        <v>15138</v>
      </c>
      <c r="H3227" s="2" t="s">
        <v>291</v>
      </c>
      <c r="I3227" s="2" t="s">
        <v>155</v>
      </c>
      <c r="J3227" s="1" t="s">
        <v>15141</v>
      </c>
      <c r="K3227" s="1">
        <f t="shared" si="225"/>
        <v>1</v>
      </c>
      <c r="L3227" s="1">
        <f t="shared" si="225"/>
        <v>0</v>
      </c>
      <c r="M3227" s="1">
        <f t="shared" si="225"/>
        <v>0</v>
      </c>
      <c r="N3227" s="1">
        <f t="shared" si="225"/>
        <v>0</v>
      </c>
      <c r="O3227" s="1">
        <f t="shared" si="226"/>
        <v>1</v>
      </c>
      <c r="P3227" s="1" t="s">
        <v>18346</v>
      </c>
      <c r="Q3227" s="1">
        <v>250</v>
      </c>
      <c r="R3227" s="1">
        <v>385</v>
      </c>
      <c r="S3227" s="9">
        <f t="shared" si="228"/>
        <v>250</v>
      </c>
      <c r="T3227" s="8"/>
      <c r="U3227" s="8"/>
      <c r="V3227" s="8"/>
      <c r="W3227" s="8"/>
      <c r="X3227" s="8"/>
      <c r="Y3227" s="10">
        <f t="shared" si="227"/>
        <v>0</v>
      </c>
      <c r="Z3227" s="10">
        <f>IFERROR(INDEX(EFs!B:B,MATCH(P3227,EFs!A:A,0))*Dataset!Y3227/1000,0)</f>
        <v>0</v>
      </c>
      <c r="AA3227">
        <v>33.158037999999998</v>
      </c>
      <c r="AB3227">
        <v>-116.975081</v>
      </c>
      <c r="AC3227">
        <v>1</v>
      </c>
      <c r="AD3227" t="s">
        <v>18387</v>
      </c>
      <c r="AE3227">
        <v>16455</v>
      </c>
      <c r="AF3227" t="s">
        <v>19594</v>
      </c>
      <c r="AI3227" t="s">
        <v>18421</v>
      </c>
      <c r="AJ3227" t="s">
        <v>18390</v>
      </c>
      <c r="AK3227" t="s">
        <v>18391</v>
      </c>
      <c r="AL3227">
        <v>92027</v>
      </c>
      <c r="AM3227" t="s">
        <v>18392</v>
      </c>
      <c r="AN3227" t="s">
        <v>18393</v>
      </c>
    </row>
    <row r="3228" spans="1:40" ht="43.2" x14ac:dyDescent="0.3">
      <c r="A3228" t="s">
        <v>15142</v>
      </c>
      <c r="B3228" s="2" t="s">
        <v>15</v>
      </c>
      <c r="C3228" s="3">
        <v>44061</v>
      </c>
      <c r="D3228" t="s">
        <v>193</v>
      </c>
      <c r="E3228" t="s">
        <v>15143</v>
      </c>
      <c r="F3228" t="s">
        <v>15144</v>
      </c>
      <c r="G3228" t="s">
        <v>15145</v>
      </c>
      <c r="H3228" s="2" t="s">
        <v>235</v>
      </c>
      <c r="I3228" s="2" t="s">
        <v>236</v>
      </c>
      <c r="J3228" s="1" t="s">
        <v>15146</v>
      </c>
      <c r="K3228" s="1">
        <f t="shared" si="225"/>
        <v>1</v>
      </c>
      <c r="L3228" s="1">
        <f t="shared" si="225"/>
        <v>0</v>
      </c>
      <c r="M3228" s="1">
        <f t="shared" si="225"/>
        <v>0</v>
      </c>
      <c r="N3228" s="1">
        <f t="shared" si="225"/>
        <v>0</v>
      </c>
      <c r="O3228" s="1">
        <f t="shared" si="226"/>
        <v>1</v>
      </c>
      <c r="P3228" s="1" t="s">
        <v>18346</v>
      </c>
      <c r="Q3228" s="1">
        <v>154</v>
      </c>
      <c r="R3228" s="1">
        <v>237</v>
      </c>
      <c r="S3228" s="9">
        <f t="shared" si="228"/>
        <v>154</v>
      </c>
      <c r="T3228" s="8"/>
      <c r="U3228" s="8"/>
      <c r="V3228" s="8"/>
      <c r="W3228" s="8"/>
      <c r="X3228" s="8"/>
      <c r="Y3228" s="10">
        <f t="shared" si="227"/>
        <v>0</v>
      </c>
      <c r="Z3228" s="10">
        <f>IFERROR(INDEX(EFs!B:B,MATCH(P3228,EFs!A:A,0))*Dataset!Y3228/1000,0)</f>
        <v>0</v>
      </c>
      <c r="AA3228">
        <v>32.779221999999997</v>
      </c>
      <c r="AB3228">
        <v>-117.155314</v>
      </c>
      <c r="AC3228">
        <v>1</v>
      </c>
      <c r="AD3228" t="s">
        <v>18387</v>
      </c>
      <c r="AE3228">
        <v>7650</v>
      </c>
      <c r="AF3228" t="s">
        <v>19595</v>
      </c>
      <c r="AI3228" t="s">
        <v>18389</v>
      </c>
      <c r="AJ3228" t="s">
        <v>18390</v>
      </c>
      <c r="AK3228" t="s">
        <v>18391</v>
      </c>
      <c r="AL3228">
        <v>92108</v>
      </c>
      <c r="AM3228" t="s">
        <v>18392</v>
      </c>
      <c r="AN3228" t="s">
        <v>18393</v>
      </c>
    </row>
    <row r="3229" spans="1:40" ht="28.8" x14ac:dyDescent="0.3">
      <c r="A3229" t="s">
        <v>15147</v>
      </c>
      <c r="B3229" s="2" t="s">
        <v>15</v>
      </c>
      <c r="C3229" s="3">
        <v>44064</v>
      </c>
      <c r="D3229" t="s">
        <v>193</v>
      </c>
      <c r="E3229" t="s">
        <v>15148</v>
      </c>
      <c r="F3229" t="s">
        <v>15149</v>
      </c>
      <c r="G3229" t="s">
        <v>15150</v>
      </c>
      <c r="H3229" s="2" t="s">
        <v>781</v>
      </c>
      <c r="I3229" s="2" t="s">
        <v>782</v>
      </c>
      <c r="J3229" s="1" t="s">
        <v>15151</v>
      </c>
      <c r="K3229" s="1">
        <f t="shared" si="225"/>
        <v>1</v>
      </c>
      <c r="L3229" s="1">
        <f t="shared" si="225"/>
        <v>0</v>
      </c>
      <c r="M3229" s="1">
        <f t="shared" si="225"/>
        <v>0</v>
      </c>
      <c r="N3229" s="1">
        <f t="shared" si="225"/>
        <v>0</v>
      </c>
      <c r="O3229" s="1">
        <f t="shared" si="226"/>
        <v>1</v>
      </c>
      <c r="P3229" s="1" t="s">
        <v>18346</v>
      </c>
      <c r="Q3229" s="1">
        <v>750</v>
      </c>
      <c r="R3229" s="1">
        <v>1195</v>
      </c>
      <c r="S3229" s="9">
        <f t="shared" si="228"/>
        <v>750</v>
      </c>
      <c r="T3229" s="3">
        <v>44561</v>
      </c>
      <c r="U3229" s="8" t="s">
        <v>15152</v>
      </c>
      <c r="V3229" s="3">
        <v>44701</v>
      </c>
      <c r="W3229" s="8" t="s">
        <v>15153</v>
      </c>
      <c r="X3229" s="8">
        <v>15.9</v>
      </c>
      <c r="Y3229" s="10">
        <f t="shared" si="227"/>
        <v>11925</v>
      </c>
      <c r="Z3229" s="10">
        <f>IFERROR(INDEX(EFs!B:B,MATCH(P3229,EFs!A:A,0))*Dataset!Y3229/1000,0)</f>
        <v>10.832585582924999</v>
      </c>
      <c r="AA3229">
        <v>32.901018999999998</v>
      </c>
      <c r="AB3229">
        <v>-117.20897100000001</v>
      </c>
      <c r="AC3229">
        <v>1</v>
      </c>
      <c r="AD3229" t="s">
        <v>18387</v>
      </c>
      <c r="AE3229">
        <v>6965</v>
      </c>
      <c r="AF3229" t="s">
        <v>18622</v>
      </c>
      <c r="AI3229" t="s">
        <v>18389</v>
      </c>
      <c r="AJ3229" t="s">
        <v>18390</v>
      </c>
      <c r="AK3229" t="s">
        <v>18391</v>
      </c>
      <c r="AL3229">
        <v>92121</v>
      </c>
      <c r="AM3229" t="s">
        <v>18392</v>
      </c>
      <c r="AN3229" t="s">
        <v>18393</v>
      </c>
    </row>
    <row r="3230" spans="1:40" ht="43.2" x14ac:dyDescent="0.3">
      <c r="A3230" t="s">
        <v>15154</v>
      </c>
      <c r="B3230" s="2" t="s">
        <v>15</v>
      </c>
      <c r="C3230" s="3">
        <v>44064</v>
      </c>
      <c r="D3230" t="s">
        <v>193</v>
      </c>
      <c r="E3230" t="s">
        <v>15155</v>
      </c>
      <c r="F3230" t="s">
        <v>15156</v>
      </c>
      <c r="G3230" t="s">
        <v>15157</v>
      </c>
      <c r="H3230" s="2" t="s">
        <v>781</v>
      </c>
      <c r="I3230" s="2" t="s">
        <v>782</v>
      </c>
      <c r="J3230" s="1" t="s">
        <v>15158</v>
      </c>
      <c r="K3230" s="1">
        <f t="shared" si="225"/>
        <v>1</v>
      </c>
      <c r="L3230" s="1">
        <f t="shared" si="225"/>
        <v>0</v>
      </c>
      <c r="M3230" s="1">
        <f t="shared" si="225"/>
        <v>0</v>
      </c>
      <c r="N3230" s="1">
        <f t="shared" si="225"/>
        <v>0</v>
      </c>
      <c r="O3230" s="1">
        <f t="shared" si="226"/>
        <v>1</v>
      </c>
      <c r="P3230" s="1" t="s">
        <v>18346</v>
      </c>
      <c r="Q3230" s="1">
        <v>300</v>
      </c>
      <c r="R3230" s="1">
        <v>463</v>
      </c>
      <c r="S3230" s="9">
        <f t="shared" si="228"/>
        <v>300</v>
      </c>
      <c r="T3230" s="3">
        <v>44561</v>
      </c>
      <c r="U3230" s="8" t="s">
        <v>11464</v>
      </c>
      <c r="V3230" s="3">
        <v>44701</v>
      </c>
      <c r="W3230" s="8" t="s">
        <v>15159</v>
      </c>
      <c r="X3230" s="8">
        <v>12.3</v>
      </c>
      <c r="Y3230" s="10">
        <f t="shared" si="227"/>
        <v>3690</v>
      </c>
      <c r="Z3230" s="10">
        <f>IFERROR(INDEX(EFs!B:B,MATCH(P3230,EFs!A:A,0))*Dataset!Y3230/1000,0)</f>
        <v>3.3519698784900003</v>
      </c>
      <c r="AA3230">
        <v>32.899225000000001</v>
      </c>
      <c r="AB3230">
        <v>-117.20755699999999</v>
      </c>
      <c r="AC3230">
        <v>1</v>
      </c>
      <c r="AD3230" t="s">
        <v>18387</v>
      </c>
      <c r="AE3230">
        <v>10421</v>
      </c>
      <c r="AF3230" t="s">
        <v>18597</v>
      </c>
      <c r="AI3230" t="s">
        <v>18389</v>
      </c>
      <c r="AJ3230" t="s">
        <v>18390</v>
      </c>
      <c r="AK3230" t="s">
        <v>18391</v>
      </c>
      <c r="AL3230">
        <v>92121</v>
      </c>
      <c r="AM3230" t="s">
        <v>18392</v>
      </c>
      <c r="AN3230" t="s">
        <v>18393</v>
      </c>
    </row>
    <row r="3231" spans="1:40" ht="43.2" x14ac:dyDescent="0.3">
      <c r="A3231" t="s">
        <v>15160</v>
      </c>
      <c r="B3231" s="2" t="s">
        <v>15</v>
      </c>
      <c r="C3231" s="3">
        <v>44067</v>
      </c>
      <c r="D3231" t="s">
        <v>193</v>
      </c>
      <c r="E3231" t="s">
        <v>15161</v>
      </c>
      <c r="F3231" t="s">
        <v>15162</v>
      </c>
      <c r="G3231" t="s">
        <v>15163</v>
      </c>
      <c r="H3231" s="2" t="s">
        <v>627</v>
      </c>
      <c r="I3231" s="2" t="s">
        <v>306</v>
      </c>
      <c r="J3231" s="1" t="s">
        <v>15164</v>
      </c>
      <c r="K3231" s="1">
        <f t="shared" si="225"/>
        <v>0</v>
      </c>
      <c r="L3231" s="1">
        <f t="shared" si="225"/>
        <v>0</v>
      </c>
      <c r="M3231" s="1">
        <f t="shared" si="225"/>
        <v>1</v>
      </c>
      <c r="N3231" s="1">
        <f t="shared" si="225"/>
        <v>0</v>
      </c>
      <c r="O3231" s="1">
        <f t="shared" si="226"/>
        <v>1</v>
      </c>
      <c r="P3231" s="1" t="s">
        <v>18348</v>
      </c>
      <c r="Q3231" s="1">
        <v>750</v>
      </c>
      <c r="R3231" s="1">
        <v>114</v>
      </c>
      <c r="S3231" s="9">
        <f t="shared" si="228"/>
        <v>750</v>
      </c>
      <c r="T3231" s="3">
        <v>44562</v>
      </c>
      <c r="U3231" s="8" t="s">
        <v>8364</v>
      </c>
      <c r="V3231" s="3">
        <v>44562</v>
      </c>
      <c r="W3231" s="8" t="s">
        <v>11123</v>
      </c>
      <c r="X3231" s="8">
        <v>1.2</v>
      </c>
      <c r="Y3231" s="10">
        <f t="shared" si="227"/>
        <v>900</v>
      </c>
      <c r="Z3231" s="10">
        <f>IFERROR(INDEX(EFs!B:B,MATCH(P3231,EFs!A:A,0))*Dataset!Y3231/1000,0)</f>
        <v>0.65363014709999989</v>
      </c>
      <c r="AA3231">
        <v>32.79636</v>
      </c>
      <c r="AB3231">
        <v>-116.97165200000001</v>
      </c>
      <c r="AC3231">
        <v>0.99</v>
      </c>
      <c r="AD3231" t="s">
        <v>18387</v>
      </c>
      <c r="AE3231" s="21">
        <v>200.5</v>
      </c>
      <c r="AF3231" t="s">
        <v>19466</v>
      </c>
      <c r="AI3231" t="s">
        <v>18449</v>
      </c>
      <c r="AJ3231" t="s">
        <v>18390</v>
      </c>
      <c r="AK3231" t="s">
        <v>18391</v>
      </c>
      <c r="AL3231">
        <v>92020</v>
      </c>
      <c r="AM3231" t="s">
        <v>18392</v>
      </c>
      <c r="AN3231" t="s">
        <v>18393</v>
      </c>
    </row>
    <row r="3232" spans="1:40" ht="43.2" x14ac:dyDescent="0.3">
      <c r="A3232" t="s">
        <v>15165</v>
      </c>
      <c r="B3232" s="2" t="s">
        <v>15</v>
      </c>
      <c r="C3232" s="3">
        <v>44069</v>
      </c>
      <c r="D3232" t="s">
        <v>193</v>
      </c>
      <c r="E3232" t="s">
        <v>15166</v>
      </c>
      <c r="F3232" t="s">
        <v>15167</v>
      </c>
      <c r="G3232" t="s">
        <v>15168</v>
      </c>
      <c r="H3232" s="2" t="s">
        <v>694</v>
      </c>
      <c r="I3232" s="2" t="s">
        <v>98</v>
      </c>
      <c r="J3232" s="1" t="s">
        <v>15169</v>
      </c>
      <c r="K3232" s="1">
        <f t="shared" si="225"/>
        <v>1</v>
      </c>
      <c r="L3232" s="1">
        <f t="shared" si="225"/>
        <v>0</v>
      </c>
      <c r="M3232" s="1">
        <f t="shared" si="225"/>
        <v>0</v>
      </c>
      <c r="N3232" s="1">
        <f t="shared" si="225"/>
        <v>0</v>
      </c>
      <c r="O3232" s="1">
        <f t="shared" si="226"/>
        <v>1</v>
      </c>
      <c r="P3232" s="1" t="s">
        <v>18346</v>
      </c>
      <c r="Q3232" s="1">
        <v>60</v>
      </c>
      <c r="R3232" s="1">
        <v>96</v>
      </c>
      <c r="S3232" s="9">
        <f t="shared" si="228"/>
        <v>60</v>
      </c>
      <c r="T3232" s="3">
        <v>44538</v>
      </c>
      <c r="U3232" s="8" t="s">
        <v>15170</v>
      </c>
      <c r="V3232" s="3">
        <v>44762</v>
      </c>
      <c r="W3232" s="8" t="s">
        <v>11934</v>
      </c>
      <c r="X3232" s="8">
        <v>20.5</v>
      </c>
      <c r="Y3232" s="10">
        <f t="shared" si="227"/>
        <v>1230</v>
      </c>
      <c r="Z3232" s="10">
        <f>IFERROR(INDEX(EFs!B:B,MATCH(P3232,EFs!A:A,0))*Dataset!Y3232/1000,0)</f>
        <v>1.1173232928300001</v>
      </c>
      <c r="AA3232">
        <v>33.133062000000002</v>
      </c>
      <c r="AB3232">
        <v>-117.259057</v>
      </c>
      <c r="AC3232">
        <v>1</v>
      </c>
      <c r="AD3232" t="s">
        <v>18394</v>
      </c>
      <c r="AE3232">
        <v>2715</v>
      </c>
      <c r="AF3232" t="s">
        <v>19596</v>
      </c>
      <c r="AI3232" t="s">
        <v>18509</v>
      </c>
      <c r="AJ3232" t="s">
        <v>18390</v>
      </c>
      <c r="AK3232" t="s">
        <v>18391</v>
      </c>
      <c r="AL3232">
        <v>92010</v>
      </c>
      <c r="AM3232" t="s">
        <v>18392</v>
      </c>
      <c r="AN3232" t="s">
        <v>18397</v>
      </c>
    </row>
    <row r="3233" spans="1:40" ht="43.2" x14ac:dyDescent="0.3">
      <c r="A3233" t="s">
        <v>15171</v>
      </c>
      <c r="B3233" s="2" t="s">
        <v>15</v>
      </c>
      <c r="C3233" s="3">
        <v>44070</v>
      </c>
      <c r="D3233" t="s">
        <v>193</v>
      </c>
      <c r="E3233" t="s">
        <v>15172</v>
      </c>
      <c r="F3233" t="s">
        <v>15173</v>
      </c>
      <c r="G3233" t="s">
        <v>15174</v>
      </c>
      <c r="H3233" s="2" t="s">
        <v>781</v>
      </c>
      <c r="I3233" s="2" t="s">
        <v>782</v>
      </c>
      <c r="J3233" s="1" t="s">
        <v>15175</v>
      </c>
      <c r="K3233" s="1">
        <f t="shared" si="225"/>
        <v>1</v>
      </c>
      <c r="L3233" s="1">
        <f t="shared" si="225"/>
        <v>0</v>
      </c>
      <c r="M3233" s="1">
        <f t="shared" si="225"/>
        <v>0</v>
      </c>
      <c r="N3233" s="1">
        <f t="shared" si="225"/>
        <v>0</v>
      </c>
      <c r="O3233" s="1">
        <f t="shared" si="226"/>
        <v>1</v>
      </c>
      <c r="P3233" s="1" t="s">
        <v>18346</v>
      </c>
      <c r="Q3233" s="1">
        <v>125</v>
      </c>
      <c r="R3233" s="1">
        <v>197</v>
      </c>
      <c r="S3233" s="9">
        <f t="shared" si="228"/>
        <v>125</v>
      </c>
      <c r="T3233" s="3">
        <v>44673</v>
      </c>
      <c r="U3233" s="8" t="s">
        <v>13093</v>
      </c>
      <c r="V3233" s="3">
        <v>44673</v>
      </c>
      <c r="W3233" s="8" t="s">
        <v>12616</v>
      </c>
      <c r="X3233" s="8">
        <v>9.8000000000000007</v>
      </c>
      <c r="Y3233" s="10">
        <f t="shared" si="227"/>
        <v>1225</v>
      </c>
      <c r="Z3233" s="10">
        <f>IFERROR(INDEX(EFs!B:B,MATCH(P3233,EFs!A:A,0))*Dataset!Y3233/1000,0)</f>
        <v>1.1127813282249999</v>
      </c>
      <c r="AA3233">
        <v>32.914256999999999</v>
      </c>
      <c r="AB3233">
        <v>-117.235223</v>
      </c>
      <c r="AC3233">
        <v>1</v>
      </c>
      <c r="AD3233" t="s">
        <v>18387</v>
      </c>
      <c r="AE3233">
        <v>11760</v>
      </c>
      <c r="AF3233" t="s">
        <v>18749</v>
      </c>
      <c r="AG3233" t="s">
        <v>18510</v>
      </c>
      <c r="AH3233" t="s">
        <v>174</v>
      </c>
      <c r="AI3233" t="s">
        <v>18389</v>
      </c>
      <c r="AJ3233" t="s">
        <v>18390</v>
      </c>
      <c r="AK3233" t="s">
        <v>18391</v>
      </c>
      <c r="AL3233">
        <v>92121</v>
      </c>
      <c r="AM3233" t="s">
        <v>18392</v>
      </c>
      <c r="AN3233" t="s">
        <v>18393</v>
      </c>
    </row>
    <row r="3234" spans="1:40" ht="43.2" x14ac:dyDescent="0.3">
      <c r="A3234" t="s">
        <v>15176</v>
      </c>
      <c r="B3234" s="2" t="s">
        <v>15</v>
      </c>
      <c r="C3234" s="3">
        <v>44076</v>
      </c>
      <c r="D3234" t="s">
        <v>193</v>
      </c>
      <c r="E3234" t="s">
        <v>1477</v>
      </c>
      <c r="F3234" t="s">
        <v>12182</v>
      </c>
      <c r="G3234" t="s">
        <v>15177</v>
      </c>
      <c r="H3234" s="2" t="s">
        <v>957</v>
      </c>
      <c r="I3234" s="2" t="s">
        <v>139</v>
      </c>
      <c r="J3234" s="1" t="s">
        <v>15178</v>
      </c>
      <c r="K3234" s="1">
        <f t="shared" si="225"/>
        <v>1</v>
      </c>
      <c r="L3234" s="1">
        <f t="shared" si="225"/>
        <v>0</v>
      </c>
      <c r="M3234" s="1">
        <f t="shared" si="225"/>
        <v>0</v>
      </c>
      <c r="N3234" s="1">
        <f t="shared" si="225"/>
        <v>0</v>
      </c>
      <c r="O3234" s="1">
        <f t="shared" si="226"/>
        <v>1</v>
      </c>
      <c r="P3234" s="1" t="s">
        <v>18346</v>
      </c>
      <c r="Q3234" s="1">
        <v>50</v>
      </c>
      <c r="R3234" s="1">
        <v>85</v>
      </c>
      <c r="S3234" s="9">
        <f t="shared" si="228"/>
        <v>50</v>
      </c>
      <c r="T3234" s="3">
        <v>44562</v>
      </c>
      <c r="U3234" s="8" t="s">
        <v>13573</v>
      </c>
      <c r="V3234" s="3">
        <v>44562</v>
      </c>
      <c r="W3234" s="8" t="s">
        <v>12113</v>
      </c>
      <c r="X3234" s="8">
        <v>3.1</v>
      </c>
      <c r="Y3234" s="10">
        <f t="shared" si="227"/>
        <v>155</v>
      </c>
      <c r="Z3234" s="10">
        <f>IFERROR(INDEX(EFs!B:B,MATCH(P3234,EFs!A:A,0))*Dataset!Y3234/1000,0)</f>
        <v>0.14080090275500001</v>
      </c>
      <c r="AA3234">
        <v>32.879537999999997</v>
      </c>
      <c r="AB3234">
        <v>-117.161181</v>
      </c>
      <c r="AC3234">
        <v>1</v>
      </c>
      <c r="AD3234" t="s">
        <v>18408</v>
      </c>
      <c r="AF3234" t="s">
        <v>18538</v>
      </c>
      <c r="AI3234" t="s">
        <v>18389</v>
      </c>
      <c r="AJ3234" t="s">
        <v>18390</v>
      </c>
      <c r="AK3234" t="s">
        <v>18391</v>
      </c>
      <c r="AL3234">
        <v>92121</v>
      </c>
      <c r="AM3234" t="s">
        <v>18392</v>
      </c>
      <c r="AN3234" t="s">
        <v>18397</v>
      </c>
    </row>
    <row r="3235" spans="1:40" ht="43.2" x14ac:dyDescent="0.3">
      <c r="A3235" t="s">
        <v>15179</v>
      </c>
      <c r="B3235" s="2" t="s">
        <v>15</v>
      </c>
      <c r="C3235" s="3">
        <v>44084</v>
      </c>
      <c r="D3235" t="s">
        <v>193</v>
      </c>
      <c r="E3235" t="s">
        <v>8784</v>
      </c>
      <c r="F3235" t="s">
        <v>3717</v>
      </c>
      <c r="G3235" t="s">
        <v>15180</v>
      </c>
      <c r="H3235" s="2" t="s">
        <v>2860</v>
      </c>
      <c r="I3235" s="2" t="s">
        <v>328</v>
      </c>
      <c r="J3235" s="1" t="s">
        <v>15181</v>
      </c>
      <c r="K3235" s="1">
        <f t="shared" si="225"/>
        <v>1</v>
      </c>
      <c r="L3235" s="1">
        <f t="shared" si="225"/>
        <v>0</v>
      </c>
      <c r="M3235" s="1">
        <f t="shared" si="225"/>
        <v>0</v>
      </c>
      <c r="N3235" s="1">
        <f t="shared" si="225"/>
        <v>0</v>
      </c>
      <c r="O3235" s="1">
        <f t="shared" si="226"/>
        <v>1</v>
      </c>
      <c r="P3235" s="1" t="s">
        <v>18346</v>
      </c>
      <c r="Q3235" s="1">
        <v>50</v>
      </c>
      <c r="R3235" s="1">
        <v>94</v>
      </c>
      <c r="S3235" s="9">
        <f t="shared" si="228"/>
        <v>50</v>
      </c>
      <c r="T3235" s="3">
        <v>44635</v>
      </c>
      <c r="U3235" s="8" t="s">
        <v>14897</v>
      </c>
      <c r="V3235" s="3">
        <v>44635</v>
      </c>
      <c r="W3235" s="8" t="s">
        <v>9434</v>
      </c>
      <c r="X3235" s="8">
        <v>0.9</v>
      </c>
      <c r="Y3235" s="10">
        <f t="shared" si="227"/>
        <v>45</v>
      </c>
      <c r="Z3235" s="10">
        <f>IFERROR(INDEX(EFs!B:B,MATCH(P3235,EFs!A:A,0))*Dataset!Y3235/1000,0)</f>
        <v>4.0877681445000001E-2</v>
      </c>
      <c r="AA3235">
        <v>32.617471000000002</v>
      </c>
      <c r="AB3235">
        <v>-116.178729</v>
      </c>
      <c r="AC3235">
        <v>1</v>
      </c>
      <c r="AD3235" t="s">
        <v>18394</v>
      </c>
      <c r="AE3235">
        <v>44605</v>
      </c>
      <c r="AF3235" t="s">
        <v>18693</v>
      </c>
      <c r="AI3235" t="s">
        <v>18736</v>
      </c>
      <c r="AJ3235" t="s">
        <v>18390</v>
      </c>
      <c r="AK3235" t="s">
        <v>18391</v>
      </c>
      <c r="AL3235">
        <v>91934</v>
      </c>
      <c r="AM3235" t="s">
        <v>18392</v>
      </c>
      <c r="AN3235" t="s">
        <v>18397</v>
      </c>
    </row>
    <row r="3236" spans="1:40" ht="43.2" x14ac:dyDescent="0.3">
      <c r="A3236" t="s">
        <v>15182</v>
      </c>
      <c r="B3236" s="2" t="s">
        <v>15</v>
      </c>
      <c r="C3236" s="3">
        <v>44088</v>
      </c>
      <c r="D3236" t="s">
        <v>193</v>
      </c>
      <c r="E3236" t="s">
        <v>15133</v>
      </c>
      <c r="F3236" t="s">
        <v>3717</v>
      </c>
      <c r="G3236" t="s">
        <v>15183</v>
      </c>
      <c r="H3236" s="2" t="s">
        <v>3238</v>
      </c>
      <c r="I3236" s="2" t="s">
        <v>328</v>
      </c>
      <c r="J3236" s="1" t="s">
        <v>15184</v>
      </c>
      <c r="K3236" s="1">
        <f t="shared" si="225"/>
        <v>1</v>
      </c>
      <c r="L3236" s="1">
        <f t="shared" si="225"/>
        <v>0</v>
      </c>
      <c r="M3236" s="1">
        <f t="shared" si="225"/>
        <v>0</v>
      </c>
      <c r="N3236" s="1">
        <f t="shared" si="225"/>
        <v>0</v>
      </c>
      <c r="O3236" s="1">
        <f t="shared" si="226"/>
        <v>1</v>
      </c>
      <c r="P3236" s="1" t="s">
        <v>18346</v>
      </c>
      <c r="Q3236" s="1">
        <v>50</v>
      </c>
      <c r="R3236" s="1">
        <v>94</v>
      </c>
      <c r="S3236" s="9">
        <f t="shared" si="228"/>
        <v>50</v>
      </c>
      <c r="T3236" s="3">
        <v>44635</v>
      </c>
      <c r="U3236" s="8" t="s">
        <v>15185</v>
      </c>
      <c r="V3236" s="3">
        <v>44635</v>
      </c>
      <c r="W3236" s="8" t="s">
        <v>15186</v>
      </c>
      <c r="X3236" s="8">
        <v>1.5</v>
      </c>
      <c r="Y3236" s="10">
        <f t="shared" si="227"/>
        <v>75</v>
      </c>
      <c r="Z3236" s="10">
        <f>IFERROR(INDEX(EFs!B:B,MATCH(P3236,EFs!A:A,0))*Dataset!Y3236/1000,0)</f>
        <v>6.8129469075000004E-2</v>
      </c>
      <c r="AA3236">
        <v>32.610990999999999</v>
      </c>
      <c r="AB3236">
        <v>-116.612628</v>
      </c>
      <c r="AC3236">
        <v>1</v>
      </c>
      <c r="AD3236" t="s">
        <v>18387</v>
      </c>
      <c r="AE3236">
        <v>24883</v>
      </c>
      <c r="AF3236" t="s">
        <v>19597</v>
      </c>
      <c r="AI3236" t="s">
        <v>18778</v>
      </c>
      <c r="AJ3236" t="s">
        <v>18390</v>
      </c>
      <c r="AK3236" t="s">
        <v>18391</v>
      </c>
      <c r="AL3236">
        <v>91963</v>
      </c>
      <c r="AM3236" t="s">
        <v>18392</v>
      </c>
      <c r="AN3236" t="s">
        <v>18393</v>
      </c>
    </row>
    <row r="3237" spans="1:40" ht="43.2" x14ac:dyDescent="0.3">
      <c r="A3237" t="s">
        <v>15187</v>
      </c>
      <c r="B3237" s="2" t="s">
        <v>15</v>
      </c>
      <c r="C3237" s="3">
        <v>44088</v>
      </c>
      <c r="D3237" t="s">
        <v>193</v>
      </c>
      <c r="E3237" t="s">
        <v>15188</v>
      </c>
      <c r="F3237" t="s">
        <v>6891</v>
      </c>
      <c r="G3237" t="s">
        <v>15189</v>
      </c>
      <c r="H3237" s="2" t="s">
        <v>1961</v>
      </c>
      <c r="I3237" s="2" t="s">
        <v>328</v>
      </c>
      <c r="J3237" s="1" t="s">
        <v>15190</v>
      </c>
      <c r="K3237" s="1">
        <f t="shared" si="225"/>
        <v>1</v>
      </c>
      <c r="L3237" s="1">
        <f t="shared" si="225"/>
        <v>0</v>
      </c>
      <c r="M3237" s="1">
        <f t="shared" si="225"/>
        <v>0</v>
      </c>
      <c r="N3237" s="1">
        <f t="shared" si="225"/>
        <v>0</v>
      </c>
      <c r="O3237" s="1">
        <f t="shared" si="226"/>
        <v>1</v>
      </c>
      <c r="P3237" s="1" t="s">
        <v>18346</v>
      </c>
      <c r="Q3237" s="1">
        <v>50</v>
      </c>
      <c r="R3237" s="1">
        <v>94</v>
      </c>
      <c r="S3237" s="9">
        <f t="shared" si="228"/>
        <v>50</v>
      </c>
      <c r="T3237" s="3">
        <v>44629</v>
      </c>
      <c r="U3237" s="8" t="s">
        <v>13030</v>
      </c>
      <c r="V3237" s="3">
        <v>44629</v>
      </c>
      <c r="W3237" s="8" t="s">
        <v>14775</v>
      </c>
      <c r="X3237" s="8">
        <v>1</v>
      </c>
      <c r="Y3237" s="10">
        <f t="shared" si="227"/>
        <v>50</v>
      </c>
      <c r="Z3237" s="10">
        <f>IFERROR(INDEX(EFs!B:B,MATCH(P3237,EFs!A:A,0))*Dataset!Y3237/1000,0)</f>
        <v>4.5419646050000005E-2</v>
      </c>
      <c r="AA3237">
        <v>32.628036000000002</v>
      </c>
      <c r="AB3237">
        <v>-116.473319</v>
      </c>
      <c r="AC3237">
        <v>1</v>
      </c>
      <c r="AD3237" t="s">
        <v>18394</v>
      </c>
      <c r="AE3237">
        <v>31356</v>
      </c>
      <c r="AF3237" t="s">
        <v>18777</v>
      </c>
      <c r="AI3237" t="s">
        <v>18643</v>
      </c>
      <c r="AJ3237" t="s">
        <v>18390</v>
      </c>
      <c r="AK3237" t="s">
        <v>18391</v>
      </c>
      <c r="AL3237">
        <v>91906</v>
      </c>
      <c r="AM3237" t="s">
        <v>18392</v>
      </c>
      <c r="AN3237" t="s">
        <v>18397</v>
      </c>
    </row>
    <row r="3238" spans="1:40" ht="57.6" x14ac:dyDescent="0.3">
      <c r="A3238" t="s">
        <v>15191</v>
      </c>
      <c r="B3238" s="2" t="s">
        <v>15</v>
      </c>
      <c r="C3238" s="3">
        <v>44090</v>
      </c>
      <c r="D3238" t="s">
        <v>193</v>
      </c>
      <c r="E3238" t="s">
        <v>6384</v>
      </c>
      <c r="G3238" t="s">
        <v>15192</v>
      </c>
      <c r="H3238" s="2" t="s">
        <v>444</v>
      </c>
      <c r="I3238" s="2" t="s">
        <v>155</v>
      </c>
      <c r="J3238" s="1" t="s">
        <v>15193</v>
      </c>
      <c r="K3238" s="1">
        <f t="shared" si="225"/>
        <v>0</v>
      </c>
      <c r="L3238" s="1">
        <f t="shared" si="225"/>
        <v>0</v>
      </c>
      <c r="M3238" s="1">
        <f t="shared" si="225"/>
        <v>0</v>
      </c>
      <c r="N3238" s="1">
        <f t="shared" si="225"/>
        <v>0</v>
      </c>
      <c r="O3238" s="1">
        <f t="shared" si="226"/>
        <v>0</v>
      </c>
      <c r="P3238" s="1" t="s">
        <v>18349</v>
      </c>
      <c r="Q3238" s="1">
        <v>40</v>
      </c>
      <c r="R3238" s="1">
        <v>103</v>
      </c>
      <c r="S3238" s="9">
        <f t="shared" si="228"/>
        <v>40</v>
      </c>
      <c r="T3238" s="3">
        <v>44420</v>
      </c>
      <c r="U3238" s="8" t="s">
        <v>12622</v>
      </c>
      <c r="V3238" s="3">
        <v>44420</v>
      </c>
      <c r="W3238" s="8" t="s">
        <v>15194</v>
      </c>
      <c r="X3238" s="8">
        <v>6.3</v>
      </c>
      <c r="Y3238" s="10">
        <f t="shared" si="227"/>
        <v>252</v>
      </c>
      <c r="Z3238" s="10">
        <f>IFERROR(INDEX(EFs!B:B,MATCH(P3238,EFs!A:A,0))*Dataset!Y3238/1000,0)</f>
        <v>0.250164354132</v>
      </c>
      <c r="AA3238">
        <v>33.006614999999996</v>
      </c>
      <c r="AB3238">
        <v>-116.586174</v>
      </c>
      <c r="AC3238">
        <v>1</v>
      </c>
      <c r="AD3238" t="s">
        <v>18387</v>
      </c>
      <c r="AE3238">
        <v>35871</v>
      </c>
      <c r="AF3238" t="s">
        <v>19008</v>
      </c>
      <c r="AI3238" t="s">
        <v>18474</v>
      </c>
      <c r="AJ3238" t="s">
        <v>18390</v>
      </c>
      <c r="AK3238" t="s">
        <v>18391</v>
      </c>
      <c r="AL3238">
        <v>92036</v>
      </c>
      <c r="AM3238" t="s">
        <v>18392</v>
      </c>
      <c r="AN3238" t="s">
        <v>18393</v>
      </c>
    </row>
    <row r="3239" spans="1:40" ht="43.2" x14ac:dyDescent="0.3">
      <c r="A3239" t="s">
        <v>15195</v>
      </c>
      <c r="B3239" s="2" t="s">
        <v>15</v>
      </c>
      <c r="C3239" s="3">
        <v>44090</v>
      </c>
      <c r="D3239" t="s">
        <v>193</v>
      </c>
      <c r="E3239" t="s">
        <v>15196</v>
      </c>
      <c r="F3239" t="s">
        <v>15197</v>
      </c>
      <c r="G3239" t="s">
        <v>15198</v>
      </c>
      <c r="H3239" s="2" t="s">
        <v>444</v>
      </c>
      <c r="I3239" s="2" t="s">
        <v>155</v>
      </c>
      <c r="J3239" s="1" t="s">
        <v>15199</v>
      </c>
      <c r="K3239" s="1">
        <f t="shared" si="225"/>
        <v>1</v>
      </c>
      <c r="L3239" s="1">
        <f t="shared" si="225"/>
        <v>0</v>
      </c>
      <c r="M3239" s="1">
        <f t="shared" si="225"/>
        <v>0</v>
      </c>
      <c r="N3239" s="1">
        <f t="shared" si="225"/>
        <v>0</v>
      </c>
      <c r="O3239" s="1">
        <f t="shared" si="226"/>
        <v>1</v>
      </c>
      <c r="P3239" s="1" t="s">
        <v>18346</v>
      </c>
      <c r="Q3239" s="1">
        <v>60</v>
      </c>
      <c r="R3239" s="1">
        <v>99</v>
      </c>
      <c r="S3239" s="9">
        <f t="shared" si="228"/>
        <v>60</v>
      </c>
      <c r="T3239" s="3">
        <v>44561</v>
      </c>
      <c r="U3239" s="8" t="s">
        <v>15200</v>
      </c>
      <c r="V3239" s="3">
        <v>44644</v>
      </c>
      <c r="W3239" s="8" t="s">
        <v>15201</v>
      </c>
      <c r="X3239" s="8">
        <v>7.6</v>
      </c>
      <c r="Y3239" s="10">
        <f t="shared" si="227"/>
        <v>456</v>
      </c>
      <c r="Z3239" s="10">
        <f>IFERROR(INDEX(EFs!B:B,MATCH(P3239,EFs!A:A,0))*Dataset!Y3239/1000,0)</f>
        <v>0.41422717197600001</v>
      </c>
      <c r="AA3239">
        <v>33.076886999999999</v>
      </c>
      <c r="AB3239">
        <v>-116.59013</v>
      </c>
      <c r="AC3239">
        <v>1</v>
      </c>
      <c r="AD3239" t="s">
        <v>18394</v>
      </c>
      <c r="AE3239">
        <v>1405</v>
      </c>
      <c r="AF3239" t="s">
        <v>19598</v>
      </c>
      <c r="AI3239" t="s">
        <v>18474</v>
      </c>
      <c r="AJ3239" t="s">
        <v>18390</v>
      </c>
      <c r="AK3239" t="s">
        <v>18391</v>
      </c>
      <c r="AL3239">
        <v>92036</v>
      </c>
      <c r="AM3239" t="s">
        <v>18392</v>
      </c>
      <c r="AN3239" t="s">
        <v>18397</v>
      </c>
    </row>
    <row r="3240" spans="1:40" ht="28.8" x14ac:dyDescent="0.3">
      <c r="A3240" t="s">
        <v>15202</v>
      </c>
      <c r="B3240" s="2" t="s">
        <v>15</v>
      </c>
      <c r="C3240" s="3">
        <v>44097</v>
      </c>
      <c r="D3240" t="s">
        <v>193</v>
      </c>
      <c r="E3240" t="s">
        <v>15203</v>
      </c>
      <c r="F3240" t="s">
        <v>15204</v>
      </c>
      <c r="G3240" t="s">
        <v>15205</v>
      </c>
      <c r="H3240" s="2" t="s">
        <v>275</v>
      </c>
      <c r="I3240" s="2" t="s">
        <v>139</v>
      </c>
      <c r="J3240" s="1" t="s">
        <v>15206</v>
      </c>
      <c r="K3240" s="1">
        <f t="shared" si="225"/>
        <v>1</v>
      </c>
      <c r="L3240" s="1">
        <f t="shared" si="225"/>
        <v>0</v>
      </c>
      <c r="M3240" s="1">
        <f t="shared" si="225"/>
        <v>0</v>
      </c>
      <c r="N3240" s="1">
        <f t="shared" si="225"/>
        <v>0</v>
      </c>
      <c r="O3240" s="1">
        <f t="shared" si="226"/>
        <v>1</v>
      </c>
      <c r="P3240" s="1" t="s">
        <v>18346</v>
      </c>
      <c r="Q3240" s="1">
        <v>38</v>
      </c>
      <c r="R3240" s="1">
        <v>64</v>
      </c>
      <c r="S3240" s="9">
        <f t="shared" si="228"/>
        <v>38</v>
      </c>
      <c r="T3240" s="8"/>
      <c r="U3240" s="8"/>
      <c r="V3240" s="8"/>
      <c r="W3240" s="8"/>
      <c r="X3240" s="8"/>
      <c r="Y3240" s="10">
        <f t="shared" si="227"/>
        <v>0</v>
      </c>
      <c r="Z3240" s="10">
        <f>IFERROR(INDEX(EFs!B:B,MATCH(P3240,EFs!A:A,0))*Dataset!Y3240/1000,0)</f>
        <v>0</v>
      </c>
      <c r="AA3240">
        <v>32.845748999999998</v>
      </c>
      <c r="AB3240">
        <v>-116.964394</v>
      </c>
      <c r="AC3240">
        <v>1</v>
      </c>
      <c r="AD3240" t="s">
        <v>18387</v>
      </c>
      <c r="AE3240">
        <v>9336</v>
      </c>
      <c r="AF3240" t="s">
        <v>19436</v>
      </c>
      <c r="AI3240" t="s">
        <v>18442</v>
      </c>
      <c r="AJ3240" t="s">
        <v>18390</v>
      </c>
      <c r="AK3240" t="s">
        <v>18391</v>
      </c>
      <c r="AL3240">
        <v>92071</v>
      </c>
      <c r="AM3240" t="s">
        <v>18392</v>
      </c>
      <c r="AN3240" t="s">
        <v>18393</v>
      </c>
    </row>
    <row r="3241" spans="1:40" ht="57.6" x14ac:dyDescent="0.3">
      <c r="A3241" t="s">
        <v>15207</v>
      </c>
      <c r="B3241" s="2" t="s">
        <v>15</v>
      </c>
      <c r="C3241" s="3">
        <v>44097</v>
      </c>
      <c r="D3241" t="s">
        <v>193</v>
      </c>
      <c r="E3241" t="s">
        <v>15077</v>
      </c>
      <c r="F3241" t="s">
        <v>15078</v>
      </c>
      <c r="G3241" t="s">
        <v>15208</v>
      </c>
      <c r="H3241" s="2" t="s">
        <v>383</v>
      </c>
      <c r="I3241" s="2" t="s">
        <v>306</v>
      </c>
      <c r="J3241" s="1" t="s">
        <v>15209</v>
      </c>
      <c r="K3241" s="1">
        <f t="shared" si="225"/>
        <v>0</v>
      </c>
      <c r="L3241" s="1">
        <f t="shared" si="225"/>
        <v>0</v>
      </c>
      <c r="M3241" s="1">
        <f t="shared" si="225"/>
        <v>0</v>
      </c>
      <c r="N3241" s="1">
        <f t="shared" si="225"/>
        <v>0</v>
      </c>
      <c r="O3241" s="1">
        <f t="shared" si="226"/>
        <v>0</v>
      </c>
      <c r="P3241" s="1" t="s">
        <v>18349</v>
      </c>
      <c r="Q3241" s="1">
        <v>30</v>
      </c>
      <c r="R3241" s="1">
        <v>64.099999999999994</v>
      </c>
      <c r="S3241" s="9">
        <f t="shared" si="228"/>
        <v>30</v>
      </c>
      <c r="T3241" s="3">
        <v>44355</v>
      </c>
      <c r="U3241" s="8" t="s">
        <v>2170</v>
      </c>
      <c r="V3241" s="3">
        <v>44355</v>
      </c>
      <c r="W3241" s="8" t="s">
        <v>15210</v>
      </c>
      <c r="X3241" s="8">
        <v>3.5</v>
      </c>
      <c r="Y3241" s="10">
        <f t="shared" si="227"/>
        <v>105</v>
      </c>
      <c r="Z3241" s="10">
        <f>IFERROR(INDEX(EFs!B:B,MATCH(P3241,EFs!A:A,0))*Dataset!Y3241/1000,0)</f>
        <v>0.10423514755499999</v>
      </c>
      <c r="AA3241">
        <v>32.788161000000002</v>
      </c>
      <c r="AB3241">
        <v>-116.904813</v>
      </c>
      <c r="AC3241">
        <v>1</v>
      </c>
      <c r="AD3241" t="s">
        <v>18387</v>
      </c>
      <c r="AE3241">
        <v>2140</v>
      </c>
      <c r="AF3241" t="s">
        <v>19599</v>
      </c>
      <c r="AI3241" t="s">
        <v>18449</v>
      </c>
      <c r="AJ3241" t="s">
        <v>18390</v>
      </c>
      <c r="AK3241" t="s">
        <v>18391</v>
      </c>
      <c r="AL3241">
        <v>92019</v>
      </c>
      <c r="AM3241" t="s">
        <v>18392</v>
      </c>
      <c r="AN3241" t="s">
        <v>18393</v>
      </c>
    </row>
    <row r="3242" spans="1:40" ht="43.2" x14ac:dyDescent="0.3">
      <c r="A3242" t="s">
        <v>15211</v>
      </c>
      <c r="B3242" s="2" t="s">
        <v>15</v>
      </c>
      <c r="C3242" s="3">
        <v>44099</v>
      </c>
      <c r="D3242" t="s">
        <v>193</v>
      </c>
      <c r="E3242" t="s">
        <v>15212</v>
      </c>
      <c r="F3242" t="s">
        <v>7285</v>
      </c>
      <c r="G3242" t="s">
        <v>15213</v>
      </c>
      <c r="H3242" s="2" t="s">
        <v>535</v>
      </c>
      <c r="I3242" s="2" t="s">
        <v>107</v>
      </c>
      <c r="J3242" s="1" t="s">
        <v>15214</v>
      </c>
      <c r="K3242" s="1">
        <f t="shared" si="225"/>
        <v>1</v>
      </c>
      <c r="L3242" s="1">
        <f t="shared" si="225"/>
        <v>0</v>
      </c>
      <c r="M3242" s="1">
        <f t="shared" si="225"/>
        <v>0</v>
      </c>
      <c r="N3242" s="1">
        <f t="shared" si="225"/>
        <v>0</v>
      </c>
      <c r="O3242" s="1">
        <f t="shared" si="226"/>
        <v>1</v>
      </c>
      <c r="P3242" s="1" t="s">
        <v>18346</v>
      </c>
      <c r="Q3242" s="1">
        <v>300</v>
      </c>
      <c r="R3242" s="1">
        <v>480</v>
      </c>
      <c r="S3242" s="9">
        <f t="shared" si="228"/>
        <v>300</v>
      </c>
      <c r="T3242" s="8"/>
      <c r="U3242" s="8"/>
      <c r="V3242" s="8"/>
      <c r="W3242" s="8"/>
      <c r="X3242" s="8"/>
      <c r="Y3242" s="10">
        <f t="shared" si="227"/>
        <v>0</v>
      </c>
      <c r="Z3242" s="10">
        <f>IFERROR(INDEX(EFs!B:B,MATCH(P3242,EFs!A:A,0))*Dataset!Y3242/1000,0)</f>
        <v>0</v>
      </c>
      <c r="AA3242">
        <v>32.798799000000002</v>
      </c>
      <c r="AB3242">
        <v>-117.010989</v>
      </c>
      <c r="AC3242">
        <v>1</v>
      </c>
      <c r="AD3242" t="s">
        <v>18394</v>
      </c>
      <c r="AE3242">
        <v>8717</v>
      </c>
      <c r="AF3242" t="s">
        <v>19600</v>
      </c>
      <c r="AI3242" t="s">
        <v>18389</v>
      </c>
      <c r="AJ3242" t="s">
        <v>18390</v>
      </c>
      <c r="AK3242" t="s">
        <v>18391</v>
      </c>
      <c r="AL3242">
        <v>92119</v>
      </c>
      <c r="AM3242" t="s">
        <v>18392</v>
      </c>
      <c r="AN3242" t="s">
        <v>18397</v>
      </c>
    </row>
    <row r="3243" spans="1:40" ht="43.2" x14ac:dyDescent="0.3">
      <c r="A3243" t="s">
        <v>15215</v>
      </c>
      <c r="B3243" s="2" t="s">
        <v>15</v>
      </c>
      <c r="C3243" s="3">
        <v>44106</v>
      </c>
      <c r="D3243" t="s">
        <v>193</v>
      </c>
      <c r="E3243" t="s">
        <v>15216</v>
      </c>
      <c r="F3243" t="s">
        <v>15217</v>
      </c>
      <c r="G3243" t="s">
        <v>15218</v>
      </c>
      <c r="H3243" s="2" t="s">
        <v>781</v>
      </c>
      <c r="I3243" s="2" t="s">
        <v>782</v>
      </c>
      <c r="J3243" s="1" t="s">
        <v>15219</v>
      </c>
      <c r="K3243" s="1">
        <f t="shared" si="225"/>
        <v>1</v>
      </c>
      <c r="L3243" s="1">
        <f t="shared" si="225"/>
        <v>0</v>
      </c>
      <c r="M3243" s="1">
        <f t="shared" si="225"/>
        <v>0</v>
      </c>
      <c r="N3243" s="1">
        <f t="shared" si="225"/>
        <v>0</v>
      </c>
      <c r="O3243" s="1">
        <f t="shared" si="226"/>
        <v>1</v>
      </c>
      <c r="P3243" s="1" t="s">
        <v>18346</v>
      </c>
      <c r="Q3243" s="1">
        <v>500</v>
      </c>
      <c r="R3243" s="1">
        <v>755</v>
      </c>
      <c r="S3243" s="9">
        <f t="shared" si="228"/>
        <v>500</v>
      </c>
      <c r="T3243" s="3">
        <v>44712</v>
      </c>
      <c r="U3243" s="8" t="s">
        <v>12510</v>
      </c>
      <c r="V3243" s="3">
        <v>44712</v>
      </c>
      <c r="W3243" s="8" t="s">
        <v>14261</v>
      </c>
      <c r="X3243" s="8">
        <v>5.5</v>
      </c>
      <c r="Y3243" s="10">
        <f t="shared" si="227"/>
        <v>2750</v>
      </c>
      <c r="Z3243" s="10">
        <f>IFERROR(INDEX(EFs!B:B,MATCH(P3243,EFs!A:A,0))*Dataset!Y3243/1000,0)</f>
        <v>2.4980805327500004</v>
      </c>
      <c r="AA3243">
        <v>32.878757999999998</v>
      </c>
      <c r="AB3243">
        <v>-117.208541</v>
      </c>
      <c r="AC3243">
        <v>1</v>
      </c>
      <c r="AD3243" t="s">
        <v>18387</v>
      </c>
      <c r="AE3243">
        <v>4575</v>
      </c>
      <c r="AF3243" t="s">
        <v>18782</v>
      </c>
      <c r="AI3243" t="s">
        <v>18389</v>
      </c>
      <c r="AJ3243" t="s">
        <v>18390</v>
      </c>
      <c r="AK3243" t="s">
        <v>18391</v>
      </c>
      <c r="AL3243">
        <v>92121</v>
      </c>
      <c r="AM3243" t="s">
        <v>18392</v>
      </c>
      <c r="AN3243" t="s">
        <v>18393</v>
      </c>
    </row>
    <row r="3244" spans="1:40" ht="43.2" x14ac:dyDescent="0.3">
      <c r="A3244" t="s">
        <v>15220</v>
      </c>
      <c r="B3244" s="2" t="s">
        <v>15</v>
      </c>
      <c r="C3244" s="3">
        <v>44111</v>
      </c>
      <c r="D3244" t="s">
        <v>193</v>
      </c>
      <c r="E3244" t="s">
        <v>15221</v>
      </c>
      <c r="F3244" t="s">
        <v>12517</v>
      </c>
      <c r="G3244" t="s">
        <v>15222</v>
      </c>
      <c r="H3244" s="2" t="s">
        <v>19</v>
      </c>
      <c r="I3244" s="2" t="s">
        <v>20</v>
      </c>
      <c r="J3244" s="1" t="s">
        <v>15223</v>
      </c>
      <c r="K3244" s="1">
        <f t="shared" si="225"/>
        <v>1</v>
      </c>
      <c r="L3244" s="1">
        <f t="shared" si="225"/>
        <v>0</v>
      </c>
      <c r="M3244" s="1">
        <f t="shared" si="225"/>
        <v>0</v>
      </c>
      <c r="N3244" s="1">
        <f t="shared" si="225"/>
        <v>0</v>
      </c>
      <c r="O3244" s="1">
        <f t="shared" si="226"/>
        <v>1</v>
      </c>
      <c r="P3244" s="1" t="s">
        <v>18346</v>
      </c>
      <c r="Q3244" s="1">
        <v>2000</v>
      </c>
      <c r="R3244" s="1">
        <v>923</v>
      </c>
      <c r="S3244" s="9">
        <f t="shared" si="228"/>
        <v>2000</v>
      </c>
      <c r="T3244" s="8"/>
      <c r="U3244" s="8"/>
      <c r="V3244" s="8"/>
      <c r="W3244" s="8"/>
      <c r="X3244" s="8"/>
      <c r="Y3244" s="10">
        <f t="shared" si="227"/>
        <v>0</v>
      </c>
      <c r="Z3244" s="10">
        <f>IFERROR(INDEX(EFs!B:B,MATCH(P3244,EFs!A:A,0))*Dataset!Y3244/1000,0)</f>
        <v>0</v>
      </c>
      <c r="AA3244">
        <v>32.716102999999997</v>
      </c>
      <c r="AB3244">
        <v>-117.157996</v>
      </c>
      <c r="AC3244">
        <v>1</v>
      </c>
      <c r="AD3244" t="s">
        <v>18387</v>
      </c>
      <c r="AE3244">
        <v>702</v>
      </c>
      <c r="AF3244" t="s">
        <v>18388</v>
      </c>
      <c r="AI3244" t="s">
        <v>18389</v>
      </c>
      <c r="AJ3244" t="s">
        <v>18390</v>
      </c>
      <c r="AK3244" t="s">
        <v>18391</v>
      </c>
      <c r="AL3244">
        <v>92101</v>
      </c>
      <c r="AM3244" t="s">
        <v>18392</v>
      </c>
      <c r="AN3244" t="s">
        <v>18393</v>
      </c>
    </row>
    <row r="3245" spans="1:40" ht="43.2" x14ac:dyDescent="0.3">
      <c r="A3245" t="s">
        <v>15224</v>
      </c>
      <c r="B3245" s="2" t="s">
        <v>15</v>
      </c>
      <c r="C3245" s="3">
        <v>44112</v>
      </c>
      <c r="D3245" t="s">
        <v>193</v>
      </c>
      <c r="E3245" t="s">
        <v>15225</v>
      </c>
      <c r="F3245" t="s">
        <v>1891</v>
      </c>
      <c r="G3245" t="s">
        <v>15226</v>
      </c>
      <c r="H3245" s="2" t="s">
        <v>106</v>
      </c>
      <c r="I3245" s="2" t="s">
        <v>107</v>
      </c>
      <c r="J3245" s="1" t="s">
        <v>15227</v>
      </c>
      <c r="K3245" s="1">
        <f t="shared" si="225"/>
        <v>1</v>
      </c>
      <c r="L3245" s="1">
        <f t="shared" si="225"/>
        <v>0</v>
      </c>
      <c r="M3245" s="1">
        <f t="shared" si="225"/>
        <v>0</v>
      </c>
      <c r="N3245" s="1">
        <f t="shared" si="225"/>
        <v>0</v>
      </c>
      <c r="O3245" s="1">
        <f t="shared" si="226"/>
        <v>1</v>
      </c>
      <c r="P3245" s="1" t="s">
        <v>18346</v>
      </c>
      <c r="Q3245" s="1">
        <v>250</v>
      </c>
      <c r="R3245" s="1">
        <v>385</v>
      </c>
      <c r="S3245" s="9">
        <f t="shared" si="228"/>
        <v>250</v>
      </c>
      <c r="T3245" s="3">
        <v>44385</v>
      </c>
      <c r="U3245" s="8" t="s">
        <v>15228</v>
      </c>
      <c r="V3245" s="3">
        <v>44385</v>
      </c>
      <c r="W3245" s="8" t="s">
        <v>11673</v>
      </c>
      <c r="X3245" s="8">
        <v>3</v>
      </c>
      <c r="Y3245" s="10">
        <f t="shared" si="227"/>
        <v>750</v>
      </c>
      <c r="Z3245" s="10">
        <f>IFERROR(INDEX(EFs!B:B,MATCH(P3245,EFs!A:A,0))*Dataset!Y3245/1000,0)</f>
        <v>0.68129469074999993</v>
      </c>
      <c r="AA3245">
        <v>32.826765000000002</v>
      </c>
      <c r="AB3245">
        <v>-117.12390000000001</v>
      </c>
      <c r="AC3245">
        <v>1</v>
      </c>
      <c r="AD3245" t="s">
        <v>18387</v>
      </c>
      <c r="AE3245">
        <v>4949</v>
      </c>
      <c r="AF3245" t="s">
        <v>19601</v>
      </c>
      <c r="AI3245" t="s">
        <v>18389</v>
      </c>
      <c r="AJ3245" t="s">
        <v>18390</v>
      </c>
      <c r="AK3245" t="s">
        <v>18391</v>
      </c>
      <c r="AL3245">
        <v>92123</v>
      </c>
      <c r="AM3245" t="s">
        <v>18392</v>
      </c>
      <c r="AN3245" t="s">
        <v>18407</v>
      </c>
    </row>
    <row r="3246" spans="1:40" ht="43.2" x14ac:dyDescent="0.3">
      <c r="A3246" t="s">
        <v>15229</v>
      </c>
      <c r="B3246" s="2" t="s">
        <v>15</v>
      </c>
      <c r="C3246" s="3">
        <v>44112</v>
      </c>
      <c r="D3246" t="s">
        <v>25</v>
      </c>
      <c r="E3246" t="s">
        <v>15230</v>
      </c>
      <c r="F3246" t="s">
        <v>15231</v>
      </c>
      <c r="G3246" t="s">
        <v>15232</v>
      </c>
      <c r="H3246" s="2" t="s">
        <v>283</v>
      </c>
      <c r="I3246" s="2" t="s">
        <v>46</v>
      </c>
      <c r="J3246" s="1" t="s">
        <v>15233</v>
      </c>
      <c r="K3246" s="1">
        <f t="shared" si="225"/>
        <v>1</v>
      </c>
      <c r="L3246" s="1">
        <f t="shared" si="225"/>
        <v>0</v>
      </c>
      <c r="M3246" s="1">
        <f t="shared" si="225"/>
        <v>0</v>
      </c>
      <c r="N3246" s="1">
        <f t="shared" si="225"/>
        <v>0</v>
      </c>
      <c r="O3246" s="1">
        <f t="shared" si="226"/>
        <v>1</v>
      </c>
      <c r="P3246" s="1" t="s">
        <v>18346</v>
      </c>
      <c r="Q3246" s="1" t="s">
        <v>18355</v>
      </c>
      <c r="R3246" s="1">
        <v>160</v>
      </c>
      <c r="S3246" s="9">
        <f t="shared" si="228"/>
        <v>119.31200000000001</v>
      </c>
      <c r="T3246" s="3">
        <v>44587</v>
      </c>
      <c r="U3246" s="8" t="s">
        <v>1287</v>
      </c>
      <c r="V3246" s="3">
        <v>44587</v>
      </c>
      <c r="W3246" s="8" t="s">
        <v>15234</v>
      </c>
      <c r="X3246" s="8">
        <v>31.2</v>
      </c>
      <c r="Y3246" s="10">
        <f t="shared" si="227"/>
        <v>3722.5344000000005</v>
      </c>
      <c r="Z3246" s="10">
        <f>IFERROR(INDEX(EFs!B:B,MATCH(P3246,EFs!A:A,0))*Dataset!Y3246/1000,0)</f>
        <v>3.3815238971389832</v>
      </c>
      <c r="AA3246">
        <v>32.718496000000002</v>
      </c>
      <c r="AB3246">
        <v>-117.223405</v>
      </c>
      <c r="AC3246">
        <v>1</v>
      </c>
      <c r="AD3246" t="s">
        <v>18387</v>
      </c>
      <c r="AE3246">
        <v>2302</v>
      </c>
      <c r="AF3246" t="s">
        <v>19562</v>
      </c>
      <c r="AI3246" t="s">
        <v>18389</v>
      </c>
      <c r="AJ3246" t="s">
        <v>18390</v>
      </c>
      <c r="AK3246" t="s">
        <v>18391</v>
      </c>
      <c r="AL3246">
        <v>92106</v>
      </c>
      <c r="AM3246" t="s">
        <v>18392</v>
      </c>
      <c r="AN3246" t="s">
        <v>18393</v>
      </c>
    </row>
    <row r="3247" spans="1:40" ht="43.2" x14ac:dyDescent="0.3">
      <c r="A3247" t="s">
        <v>15235</v>
      </c>
      <c r="B3247" s="2" t="s">
        <v>15</v>
      </c>
      <c r="C3247" s="3">
        <v>44118</v>
      </c>
      <c r="D3247" t="s">
        <v>193</v>
      </c>
      <c r="E3247" t="s">
        <v>15236</v>
      </c>
      <c r="F3247" t="s">
        <v>15237</v>
      </c>
      <c r="G3247" t="s">
        <v>15238</v>
      </c>
      <c r="H3247" s="2" t="s">
        <v>10028</v>
      </c>
      <c r="I3247" s="2" t="s">
        <v>20</v>
      </c>
      <c r="J3247" s="1" t="s">
        <v>15239</v>
      </c>
      <c r="K3247" s="1">
        <f t="shared" si="225"/>
        <v>1</v>
      </c>
      <c r="L3247" s="1">
        <f t="shared" si="225"/>
        <v>0</v>
      </c>
      <c r="M3247" s="1">
        <f t="shared" si="225"/>
        <v>0</v>
      </c>
      <c r="N3247" s="1">
        <f t="shared" si="225"/>
        <v>0</v>
      </c>
      <c r="O3247" s="1">
        <f t="shared" si="226"/>
        <v>1</v>
      </c>
      <c r="P3247" s="1" t="s">
        <v>18346</v>
      </c>
      <c r="Q3247" s="1">
        <v>250</v>
      </c>
      <c r="R3247" s="1">
        <v>1838</v>
      </c>
      <c r="S3247" s="9">
        <f t="shared" si="228"/>
        <v>250</v>
      </c>
      <c r="T3247" s="8"/>
      <c r="U3247" s="8"/>
      <c r="V3247" s="8"/>
      <c r="W3247" s="8"/>
      <c r="X3247" s="8"/>
      <c r="Y3247" s="10">
        <f t="shared" si="227"/>
        <v>0</v>
      </c>
      <c r="Z3247" s="10">
        <f>IFERROR(INDEX(EFs!B:B,MATCH(P3247,EFs!A:A,0))*Dataset!Y3247/1000,0)</f>
        <v>0</v>
      </c>
      <c r="AA3247">
        <v>32.713065</v>
      </c>
      <c r="AB3247">
        <v>-117.171228</v>
      </c>
      <c r="AC3247">
        <v>1</v>
      </c>
      <c r="AD3247" t="s">
        <v>18394</v>
      </c>
      <c r="AE3247">
        <v>750</v>
      </c>
      <c r="AF3247" t="s">
        <v>18575</v>
      </c>
      <c r="AI3247" t="s">
        <v>18389</v>
      </c>
      <c r="AJ3247" t="s">
        <v>18390</v>
      </c>
      <c r="AK3247" t="s">
        <v>18391</v>
      </c>
      <c r="AL3247">
        <v>92110</v>
      </c>
      <c r="AM3247" t="s">
        <v>18392</v>
      </c>
      <c r="AN3247" t="s">
        <v>18397</v>
      </c>
    </row>
    <row r="3248" spans="1:40" ht="28.8" x14ac:dyDescent="0.3">
      <c r="A3248" t="s">
        <v>15240</v>
      </c>
      <c r="B3248" s="2" t="s">
        <v>15</v>
      </c>
      <c r="C3248" s="3">
        <v>44119</v>
      </c>
      <c r="D3248" t="s">
        <v>193</v>
      </c>
      <c r="E3248" t="s">
        <v>15241</v>
      </c>
      <c r="F3248" t="s">
        <v>15242</v>
      </c>
      <c r="G3248" t="s">
        <v>4175</v>
      </c>
      <c r="H3248" s="2" t="s">
        <v>147</v>
      </c>
      <c r="I3248" s="2" t="s">
        <v>53</v>
      </c>
      <c r="J3248" s="1" t="s">
        <v>15243</v>
      </c>
      <c r="K3248" s="1">
        <f t="shared" si="225"/>
        <v>1</v>
      </c>
      <c r="L3248" s="1">
        <f t="shared" si="225"/>
        <v>0</v>
      </c>
      <c r="M3248" s="1">
        <f t="shared" si="225"/>
        <v>0</v>
      </c>
      <c r="N3248" s="1">
        <f t="shared" si="225"/>
        <v>0</v>
      </c>
      <c r="O3248" s="1">
        <f t="shared" si="226"/>
        <v>1</v>
      </c>
      <c r="P3248" s="1" t="s">
        <v>18346</v>
      </c>
      <c r="Q3248" s="1" t="s">
        <v>18355</v>
      </c>
      <c r="R3248" s="1">
        <v>295</v>
      </c>
      <c r="S3248" s="9">
        <f t="shared" si="228"/>
        <v>219.98150000000001</v>
      </c>
      <c r="T3248" s="3">
        <v>44460</v>
      </c>
      <c r="U3248" s="8" t="s">
        <v>15244</v>
      </c>
      <c r="V3248" s="3">
        <v>44777</v>
      </c>
      <c r="W3248" s="8" t="s">
        <v>15245</v>
      </c>
      <c r="X3248" s="8">
        <v>32.18</v>
      </c>
      <c r="Y3248" s="10">
        <f t="shared" si="227"/>
        <v>7079.0046700000003</v>
      </c>
      <c r="Z3248" s="10">
        <f>IFERROR(INDEX(EFs!B:B,MATCH(P3248,EFs!A:A,0))*Dataset!Y3248/1000,0)</f>
        <v>6.4305177299539418</v>
      </c>
      <c r="AA3248">
        <v>33.147843000000002</v>
      </c>
      <c r="AB3248">
        <v>-117.227549</v>
      </c>
      <c r="AC3248">
        <v>1</v>
      </c>
      <c r="AD3248" t="s">
        <v>18387</v>
      </c>
      <c r="AE3248">
        <v>2760</v>
      </c>
      <c r="AF3248" t="s">
        <v>18862</v>
      </c>
      <c r="AI3248" t="s">
        <v>18416</v>
      </c>
      <c r="AJ3248" t="s">
        <v>18390</v>
      </c>
      <c r="AK3248" t="s">
        <v>18391</v>
      </c>
      <c r="AL3248">
        <v>92081</v>
      </c>
      <c r="AM3248" t="s">
        <v>18392</v>
      </c>
      <c r="AN3248" t="s">
        <v>18393</v>
      </c>
    </row>
    <row r="3249" spans="1:40" ht="43.2" x14ac:dyDescent="0.3">
      <c r="A3249" t="s">
        <v>15246</v>
      </c>
      <c r="B3249" s="2" t="s">
        <v>15</v>
      </c>
      <c r="C3249" s="3">
        <v>44123</v>
      </c>
      <c r="D3249" t="s">
        <v>193</v>
      </c>
      <c r="E3249" t="s">
        <v>15247</v>
      </c>
      <c r="F3249" t="s">
        <v>15248</v>
      </c>
      <c r="G3249" t="s">
        <v>15249</v>
      </c>
      <c r="H3249" s="2" t="s">
        <v>115</v>
      </c>
      <c r="I3249" s="2" t="s">
        <v>46</v>
      </c>
      <c r="J3249" s="1" t="s">
        <v>15250</v>
      </c>
      <c r="K3249" s="1">
        <f t="shared" si="225"/>
        <v>1</v>
      </c>
      <c r="L3249" s="1">
        <f t="shared" si="225"/>
        <v>0</v>
      </c>
      <c r="M3249" s="1">
        <f t="shared" si="225"/>
        <v>0</v>
      </c>
      <c r="N3249" s="1">
        <f t="shared" si="225"/>
        <v>0</v>
      </c>
      <c r="O3249" s="1">
        <f t="shared" si="226"/>
        <v>1</v>
      </c>
      <c r="P3249" s="1" t="s">
        <v>18346</v>
      </c>
      <c r="Q3249" s="1">
        <v>1000</v>
      </c>
      <c r="R3249" s="1">
        <v>839</v>
      </c>
      <c r="S3249" s="9">
        <f t="shared" si="228"/>
        <v>1000</v>
      </c>
      <c r="T3249" s="3">
        <v>44558</v>
      </c>
      <c r="U3249" s="8" t="s">
        <v>15251</v>
      </c>
      <c r="V3249" s="3">
        <v>44558</v>
      </c>
      <c r="W3249" s="8" t="s">
        <v>15252</v>
      </c>
      <c r="X3249" s="8">
        <v>14.07</v>
      </c>
      <c r="Y3249" s="10">
        <f t="shared" si="227"/>
        <v>14070</v>
      </c>
      <c r="Z3249" s="10">
        <f>IFERROR(INDEX(EFs!B:B,MATCH(P3249,EFs!A:A,0))*Dataset!Y3249/1000,0)</f>
        <v>12.781088398469999</v>
      </c>
      <c r="AA3249">
        <v>32.749904000000001</v>
      </c>
      <c r="AB3249">
        <v>-117.20107299999999</v>
      </c>
      <c r="AC3249">
        <v>1</v>
      </c>
      <c r="AD3249" t="s">
        <v>18387</v>
      </c>
      <c r="AE3249">
        <v>2727</v>
      </c>
      <c r="AF3249" t="s">
        <v>19602</v>
      </c>
      <c r="AI3249" t="s">
        <v>18389</v>
      </c>
      <c r="AJ3249" t="s">
        <v>18390</v>
      </c>
      <c r="AK3249" t="s">
        <v>18391</v>
      </c>
      <c r="AL3249">
        <v>92110</v>
      </c>
      <c r="AM3249" t="s">
        <v>18392</v>
      </c>
      <c r="AN3249" t="s">
        <v>18393</v>
      </c>
    </row>
    <row r="3250" spans="1:40" ht="43.2" x14ac:dyDescent="0.3">
      <c r="A3250" t="s">
        <v>15253</v>
      </c>
      <c r="B3250" s="2" t="s">
        <v>15</v>
      </c>
      <c r="C3250" s="3">
        <v>44127</v>
      </c>
      <c r="D3250" t="s">
        <v>193</v>
      </c>
      <c r="E3250" t="s">
        <v>7446</v>
      </c>
      <c r="F3250" t="s">
        <v>15254</v>
      </c>
      <c r="G3250" t="s">
        <v>15255</v>
      </c>
      <c r="H3250" s="2" t="s">
        <v>1787</v>
      </c>
      <c r="I3250" s="2" t="s">
        <v>53</v>
      </c>
      <c r="J3250" s="1" t="s">
        <v>15256</v>
      </c>
      <c r="K3250" s="1">
        <f t="shared" si="225"/>
        <v>1</v>
      </c>
      <c r="L3250" s="1">
        <f t="shared" si="225"/>
        <v>0</v>
      </c>
      <c r="M3250" s="1">
        <f t="shared" si="225"/>
        <v>0</v>
      </c>
      <c r="N3250" s="1">
        <f t="shared" si="225"/>
        <v>0</v>
      </c>
      <c r="O3250" s="1">
        <f t="shared" si="226"/>
        <v>1</v>
      </c>
      <c r="P3250" s="1" t="s">
        <v>18346</v>
      </c>
      <c r="Q3250" s="1">
        <v>1000</v>
      </c>
      <c r="R3250" s="1">
        <v>474</v>
      </c>
      <c r="S3250" s="9">
        <f t="shared" si="228"/>
        <v>1000</v>
      </c>
      <c r="T3250" s="8"/>
      <c r="U3250" s="8"/>
      <c r="V3250" s="8"/>
      <c r="W3250" s="8"/>
      <c r="X3250" s="8"/>
      <c r="Y3250" s="10">
        <f t="shared" si="227"/>
        <v>0</v>
      </c>
      <c r="Z3250" s="10">
        <f>IFERROR(INDEX(EFs!B:B,MATCH(P3250,EFs!A:A,0))*Dataset!Y3250/1000,0)</f>
        <v>0</v>
      </c>
      <c r="AA3250">
        <v>33.315435999999998</v>
      </c>
      <c r="AB3250">
        <v>-117.09159699999999</v>
      </c>
      <c r="AC3250">
        <v>1</v>
      </c>
      <c r="AD3250" t="s">
        <v>18387</v>
      </c>
      <c r="AE3250">
        <v>11155</v>
      </c>
      <c r="AF3250" t="s">
        <v>19603</v>
      </c>
      <c r="AI3250" t="s">
        <v>18625</v>
      </c>
      <c r="AJ3250" t="s">
        <v>18390</v>
      </c>
      <c r="AK3250" t="s">
        <v>18391</v>
      </c>
      <c r="AL3250">
        <v>92082</v>
      </c>
      <c r="AM3250" t="s">
        <v>18392</v>
      </c>
      <c r="AN3250" t="s">
        <v>18393</v>
      </c>
    </row>
    <row r="3251" spans="1:40" ht="43.2" x14ac:dyDescent="0.3">
      <c r="A3251" t="s">
        <v>15257</v>
      </c>
      <c r="B3251" s="2" t="s">
        <v>15</v>
      </c>
      <c r="C3251" s="3">
        <v>44130</v>
      </c>
      <c r="D3251" t="s">
        <v>193</v>
      </c>
      <c r="E3251" t="s">
        <v>15258</v>
      </c>
      <c r="F3251" t="s">
        <v>15259</v>
      </c>
      <c r="G3251" t="s">
        <v>15260</v>
      </c>
      <c r="H3251" s="2" t="s">
        <v>781</v>
      </c>
      <c r="I3251" s="2" t="s">
        <v>782</v>
      </c>
      <c r="J3251" s="1" t="s">
        <v>15261</v>
      </c>
      <c r="K3251" s="1">
        <f t="shared" si="225"/>
        <v>1</v>
      </c>
      <c r="L3251" s="1">
        <f t="shared" si="225"/>
        <v>0</v>
      </c>
      <c r="M3251" s="1">
        <f t="shared" si="225"/>
        <v>0</v>
      </c>
      <c r="N3251" s="1">
        <f t="shared" si="225"/>
        <v>0</v>
      </c>
      <c r="O3251" s="1">
        <f t="shared" si="226"/>
        <v>1</v>
      </c>
      <c r="P3251" s="1" t="s">
        <v>18346</v>
      </c>
      <c r="Q3251" s="1">
        <v>400</v>
      </c>
      <c r="R3251" s="1">
        <v>583</v>
      </c>
      <c r="S3251" s="9">
        <f t="shared" si="228"/>
        <v>400</v>
      </c>
      <c r="T3251" s="3">
        <v>44561</v>
      </c>
      <c r="U3251" s="8" t="s">
        <v>15262</v>
      </c>
      <c r="V3251" s="3">
        <v>44680</v>
      </c>
      <c r="W3251" s="8" t="s">
        <v>14956</v>
      </c>
      <c r="X3251" s="8">
        <v>12.5</v>
      </c>
      <c r="Y3251" s="10">
        <f t="shared" si="227"/>
        <v>5000</v>
      </c>
      <c r="Z3251" s="10">
        <f>IFERROR(INDEX(EFs!B:B,MATCH(P3251,EFs!A:A,0))*Dataset!Y3251/1000,0)</f>
        <v>4.5419646050000004</v>
      </c>
      <c r="AA3251">
        <v>32.896977999999997</v>
      </c>
      <c r="AB3251">
        <v>-117.19895699999999</v>
      </c>
      <c r="AC3251">
        <v>1</v>
      </c>
      <c r="AD3251" t="s">
        <v>18387</v>
      </c>
      <c r="AE3251">
        <v>5580</v>
      </c>
      <c r="AF3251" t="s">
        <v>18663</v>
      </c>
      <c r="AI3251" t="s">
        <v>18389</v>
      </c>
      <c r="AJ3251" t="s">
        <v>18390</v>
      </c>
      <c r="AK3251" t="s">
        <v>18391</v>
      </c>
      <c r="AL3251">
        <v>92121</v>
      </c>
      <c r="AM3251" t="s">
        <v>18392</v>
      </c>
      <c r="AN3251" t="s">
        <v>18393</v>
      </c>
    </row>
    <row r="3252" spans="1:40" ht="28.8" x14ac:dyDescent="0.3">
      <c r="A3252" t="s">
        <v>15263</v>
      </c>
      <c r="B3252" s="2" t="s">
        <v>15</v>
      </c>
      <c r="C3252" s="3">
        <v>44131</v>
      </c>
      <c r="D3252" t="s">
        <v>193</v>
      </c>
      <c r="E3252" t="s">
        <v>11253</v>
      </c>
      <c r="F3252" t="s">
        <v>1030</v>
      </c>
      <c r="G3252" t="s">
        <v>15264</v>
      </c>
      <c r="H3252" s="2" t="s">
        <v>1961</v>
      </c>
      <c r="I3252" s="2" t="s">
        <v>328</v>
      </c>
      <c r="J3252" s="1" t="s">
        <v>15265</v>
      </c>
      <c r="K3252" s="1">
        <f t="shared" si="225"/>
        <v>1</v>
      </c>
      <c r="L3252" s="1">
        <f t="shared" si="225"/>
        <v>0</v>
      </c>
      <c r="M3252" s="1">
        <f t="shared" si="225"/>
        <v>0</v>
      </c>
      <c r="N3252" s="1">
        <f t="shared" si="225"/>
        <v>0</v>
      </c>
      <c r="O3252" s="1">
        <f t="shared" si="226"/>
        <v>1</v>
      </c>
      <c r="P3252" s="1" t="s">
        <v>18346</v>
      </c>
      <c r="Q3252" s="1" t="s">
        <v>18355</v>
      </c>
      <c r="R3252" s="1">
        <v>110</v>
      </c>
      <c r="S3252" s="9">
        <f t="shared" si="228"/>
        <v>82.027000000000001</v>
      </c>
      <c r="T3252" s="3">
        <v>44727</v>
      </c>
      <c r="U3252" s="8" t="s">
        <v>439</v>
      </c>
      <c r="V3252" s="3">
        <v>44727</v>
      </c>
      <c r="W3252" s="8" t="s">
        <v>439</v>
      </c>
      <c r="X3252" s="8">
        <v>0</v>
      </c>
      <c r="Y3252" s="10">
        <f t="shared" si="227"/>
        <v>0</v>
      </c>
      <c r="Z3252" s="10">
        <f>IFERROR(INDEX(EFs!B:B,MATCH(P3252,EFs!A:A,0))*Dataset!Y3252/1000,0)</f>
        <v>0</v>
      </c>
      <c r="AA3252">
        <v>32.668464999999998</v>
      </c>
      <c r="AB3252">
        <v>-116.424611</v>
      </c>
      <c r="AC3252">
        <v>1</v>
      </c>
      <c r="AD3252" t="s">
        <v>18387</v>
      </c>
      <c r="AE3252">
        <v>2150</v>
      </c>
      <c r="AF3252" t="s">
        <v>19604</v>
      </c>
      <c r="AI3252" t="s">
        <v>18643</v>
      </c>
      <c r="AJ3252" t="s">
        <v>18390</v>
      </c>
      <c r="AK3252" t="s">
        <v>18391</v>
      </c>
      <c r="AL3252">
        <v>91906</v>
      </c>
      <c r="AM3252" t="s">
        <v>18392</v>
      </c>
      <c r="AN3252" t="s">
        <v>18393</v>
      </c>
    </row>
    <row r="3253" spans="1:40" ht="43.2" x14ac:dyDescent="0.3">
      <c r="A3253" t="s">
        <v>15266</v>
      </c>
      <c r="B3253" s="2" t="s">
        <v>15</v>
      </c>
      <c r="C3253" s="3">
        <v>44131</v>
      </c>
      <c r="D3253" t="s">
        <v>193</v>
      </c>
      <c r="E3253" t="s">
        <v>15267</v>
      </c>
      <c r="F3253" t="s">
        <v>15259</v>
      </c>
      <c r="G3253" t="s">
        <v>15268</v>
      </c>
      <c r="H3253" s="2" t="s">
        <v>781</v>
      </c>
      <c r="I3253" s="2" t="s">
        <v>782</v>
      </c>
      <c r="J3253" s="1" t="s">
        <v>15269</v>
      </c>
      <c r="K3253" s="1">
        <f t="shared" si="225"/>
        <v>1</v>
      </c>
      <c r="L3253" s="1">
        <f t="shared" si="225"/>
        <v>0</v>
      </c>
      <c r="M3253" s="1">
        <f t="shared" si="225"/>
        <v>0</v>
      </c>
      <c r="N3253" s="1">
        <f t="shared" si="225"/>
        <v>0</v>
      </c>
      <c r="O3253" s="1">
        <f t="shared" si="226"/>
        <v>1</v>
      </c>
      <c r="P3253" s="1" t="s">
        <v>18346</v>
      </c>
      <c r="Q3253" s="1">
        <v>200</v>
      </c>
      <c r="R3253" s="1">
        <v>389</v>
      </c>
      <c r="S3253" s="9">
        <f t="shared" si="228"/>
        <v>200</v>
      </c>
      <c r="T3253" s="3">
        <v>44561</v>
      </c>
      <c r="U3253" s="8" t="s">
        <v>11471</v>
      </c>
      <c r="V3253" s="3">
        <v>44707</v>
      </c>
      <c r="W3253" s="8" t="s">
        <v>12397</v>
      </c>
      <c r="X3253" s="8">
        <v>8</v>
      </c>
      <c r="Y3253" s="10">
        <f t="shared" si="227"/>
        <v>1600</v>
      </c>
      <c r="Z3253" s="10">
        <f>IFERROR(INDEX(EFs!B:B,MATCH(P3253,EFs!A:A,0))*Dataset!Y3253/1000,0)</f>
        <v>1.4534286736000002</v>
      </c>
      <c r="AA3253">
        <v>32.902358999999997</v>
      </c>
      <c r="AB3253">
        <v>-117.175158</v>
      </c>
      <c r="AC3253">
        <v>1</v>
      </c>
      <c r="AD3253" t="s">
        <v>18387</v>
      </c>
      <c r="AE3253">
        <v>6696</v>
      </c>
      <c r="AF3253" t="s">
        <v>19605</v>
      </c>
      <c r="AI3253" t="s">
        <v>18389</v>
      </c>
      <c r="AJ3253" t="s">
        <v>18390</v>
      </c>
      <c r="AK3253" t="s">
        <v>18391</v>
      </c>
      <c r="AL3253">
        <v>92121</v>
      </c>
      <c r="AM3253" t="s">
        <v>18392</v>
      </c>
      <c r="AN3253" t="s">
        <v>18393</v>
      </c>
    </row>
    <row r="3254" spans="1:40" ht="43.2" x14ac:dyDescent="0.3">
      <c r="A3254" t="s">
        <v>15270</v>
      </c>
      <c r="B3254" s="2" t="s">
        <v>15</v>
      </c>
      <c r="C3254" s="3">
        <v>44132</v>
      </c>
      <c r="D3254" t="s">
        <v>193</v>
      </c>
      <c r="E3254" t="s">
        <v>15271</v>
      </c>
      <c r="F3254" t="s">
        <v>15272</v>
      </c>
      <c r="G3254" t="s">
        <v>15273</v>
      </c>
      <c r="H3254" s="2" t="s">
        <v>242</v>
      </c>
      <c r="I3254" s="2" t="s">
        <v>164</v>
      </c>
      <c r="J3254" s="1" t="s">
        <v>15274</v>
      </c>
      <c r="K3254" s="1">
        <f t="shared" si="225"/>
        <v>1</v>
      </c>
      <c r="L3254" s="1">
        <f t="shared" si="225"/>
        <v>0</v>
      </c>
      <c r="M3254" s="1">
        <f t="shared" si="225"/>
        <v>0</v>
      </c>
      <c r="N3254" s="1">
        <f t="shared" si="225"/>
        <v>0</v>
      </c>
      <c r="O3254" s="1">
        <f t="shared" si="226"/>
        <v>1</v>
      </c>
      <c r="P3254" s="1" t="s">
        <v>18346</v>
      </c>
      <c r="Q3254" s="1">
        <v>150</v>
      </c>
      <c r="R3254" s="1">
        <v>279</v>
      </c>
      <c r="S3254" s="9">
        <f t="shared" si="228"/>
        <v>150</v>
      </c>
      <c r="T3254" s="3">
        <v>44397</v>
      </c>
      <c r="U3254" s="8" t="s">
        <v>439</v>
      </c>
      <c r="V3254" s="3">
        <v>44397</v>
      </c>
      <c r="W3254" s="8" t="s">
        <v>15275</v>
      </c>
      <c r="X3254" s="8">
        <v>7.2</v>
      </c>
      <c r="Y3254" s="10">
        <f t="shared" si="227"/>
        <v>1080</v>
      </c>
      <c r="Z3254" s="10">
        <f>IFERROR(INDEX(EFs!B:B,MATCH(P3254,EFs!A:A,0))*Dataset!Y3254/1000,0)</f>
        <v>0.98106435468000008</v>
      </c>
      <c r="AA3254">
        <v>33.361564999999999</v>
      </c>
      <c r="AB3254">
        <v>-117.250137</v>
      </c>
      <c r="AC3254">
        <v>1</v>
      </c>
      <c r="AD3254" t="s">
        <v>18387</v>
      </c>
      <c r="AE3254">
        <v>1735</v>
      </c>
      <c r="AF3254" t="s">
        <v>18675</v>
      </c>
      <c r="AI3254" t="s">
        <v>18435</v>
      </c>
      <c r="AJ3254" t="s">
        <v>18390</v>
      </c>
      <c r="AK3254" t="s">
        <v>18391</v>
      </c>
      <c r="AL3254">
        <v>92028</v>
      </c>
      <c r="AM3254" t="s">
        <v>18392</v>
      </c>
      <c r="AN3254" t="s">
        <v>18393</v>
      </c>
    </row>
    <row r="3255" spans="1:40" ht="43.2" x14ac:dyDescent="0.3">
      <c r="A3255" t="s">
        <v>15276</v>
      </c>
      <c r="B3255" s="2" t="s">
        <v>15</v>
      </c>
      <c r="C3255" s="3">
        <v>44133</v>
      </c>
      <c r="D3255" t="s">
        <v>193</v>
      </c>
      <c r="E3255" t="s">
        <v>15277</v>
      </c>
      <c r="F3255" t="s">
        <v>13217</v>
      </c>
      <c r="G3255" t="s">
        <v>15278</v>
      </c>
      <c r="H3255" s="2" t="s">
        <v>781</v>
      </c>
      <c r="I3255" s="2" t="s">
        <v>782</v>
      </c>
      <c r="J3255" s="1" t="s">
        <v>15279</v>
      </c>
      <c r="K3255" s="1">
        <f t="shared" si="225"/>
        <v>1</v>
      </c>
      <c r="L3255" s="1">
        <f t="shared" si="225"/>
        <v>0</v>
      </c>
      <c r="M3255" s="1">
        <f t="shared" si="225"/>
        <v>0</v>
      </c>
      <c r="N3255" s="1">
        <f t="shared" si="225"/>
        <v>0</v>
      </c>
      <c r="O3255" s="1">
        <f t="shared" si="226"/>
        <v>1</v>
      </c>
      <c r="P3255" s="1" t="s">
        <v>18346</v>
      </c>
      <c r="Q3255" s="1">
        <v>175</v>
      </c>
      <c r="R3255" s="1">
        <v>279</v>
      </c>
      <c r="S3255" s="9">
        <f t="shared" si="228"/>
        <v>175</v>
      </c>
      <c r="T3255" s="3">
        <v>44561</v>
      </c>
      <c r="U3255" s="8" t="s">
        <v>14837</v>
      </c>
      <c r="V3255" s="3">
        <v>44680</v>
      </c>
      <c r="W3255" s="8" t="s">
        <v>5144</v>
      </c>
      <c r="X3255" s="8">
        <v>19.2</v>
      </c>
      <c r="Y3255" s="10">
        <f t="shared" si="227"/>
        <v>3360</v>
      </c>
      <c r="Z3255" s="10">
        <f>IFERROR(INDEX(EFs!B:B,MATCH(P3255,EFs!A:A,0))*Dataset!Y3255/1000,0)</f>
        <v>3.05220021456</v>
      </c>
      <c r="AA3255">
        <v>32.896372999999997</v>
      </c>
      <c r="AB3255">
        <v>-117.19801099999999</v>
      </c>
      <c r="AC3255">
        <v>1</v>
      </c>
      <c r="AD3255" t="s">
        <v>18387</v>
      </c>
      <c r="AE3255">
        <v>5590</v>
      </c>
      <c r="AF3255" t="s">
        <v>18663</v>
      </c>
      <c r="AI3255" t="s">
        <v>18389</v>
      </c>
      <c r="AJ3255" t="s">
        <v>18390</v>
      </c>
      <c r="AK3255" t="s">
        <v>18391</v>
      </c>
      <c r="AL3255">
        <v>92121</v>
      </c>
      <c r="AM3255" t="s">
        <v>18392</v>
      </c>
      <c r="AN3255" t="s">
        <v>18393</v>
      </c>
    </row>
    <row r="3256" spans="1:40" ht="43.2" x14ac:dyDescent="0.3">
      <c r="A3256" t="s">
        <v>15280</v>
      </c>
      <c r="B3256" s="2" t="s">
        <v>15</v>
      </c>
      <c r="C3256" s="3">
        <v>44133</v>
      </c>
      <c r="D3256" t="s">
        <v>193</v>
      </c>
      <c r="E3256" t="s">
        <v>15281</v>
      </c>
      <c r="F3256" t="s">
        <v>15282</v>
      </c>
      <c r="G3256" t="s">
        <v>15283</v>
      </c>
      <c r="H3256" s="2" t="s">
        <v>511</v>
      </c>
      <c r="I3256" s="2" t="s">
        <v>75</v>
      </c>
      <c r="J3256" s="1" t="s">
        <v>15284</v>
      </c>
      <c r="K3256" s="1">
        <f t="shared" si="225"/>
        <v>1</v>
      </c>
      <c r="L3256" s="1">
        <f t="shared" si="225"/>
        <v>0</v>
      </c>
      <c r="M3256" s="1">
        <f t="shared" si="225"/>
        <v>0</v>
      </c>
      <c r="N3256" s="1">
        <f t="shared" si="225"/>
        <v>0</v>
      </c>
      <c r="O3256" s="1">
        <f t="shared" si="226"/>
        <v>1</v>
      </c>
      <c r="P3256" s="1" t="s">
        <v>18346</v>
      </c>
      <c r="Q3256" s="1">
        <v>150</v>
      </c>
      <c r="R3256" s="1">
        <v>237</v>
      </c>
      <c r="S3256" s="9">
        <f t="shared" si="228"/>
        <v>150</v>
      </c>
      <c r="T3256" s="8"/>
      <c r="U3256" s="8"/>
      <c r="V3256" s="8"/>
      <c r="W3256" s="8"/>
      <c r="X3256" s="8"/>
      <c r="Y3256" s="10">
        <f t="shared" si="227"/>
        <v>0</v>
      </c>
      <c r="Z3256" s="10">
        <f>IFERROR(INDEX(EFs!B:B,MATCH(P3256,EFs!A:A,0))*Dataset!Y3256/1000,0)</f>
        <v>0</v>
      </c>
      <c r="AA3256">
        <v>33.081921999999999</v>
      </c>
      <c r="AB3256">
        <v>-117.308486</v>
      </c>
      <c r="AC3256">
        <v>1</v>
      </c>
      <c r="AD3256" t="s">
        <v>18394</v>
      </c>
      <c r="AE3256">
        <v>2100</v>
      </c>
      <c r="AF3256" t="s">
        <v>19606</v>
      </c>
      <c r="AI3256" t="s">
        <v>18485</v>
      </c>
      <c r="AJ3256" t="s">
        <v>18390</v>
      </c>
      <c r="AK3256" t="s">
        <v>18391</v>
      </c>
      <c r="AL3256">
        <v>92024</v>
      </c>
      <c r="AM3256" t="s">
        <v>18392</v>
      </c>
      <c r="AN3256" t="s">
        <v>18397</v>
      </c>
    </row>
    <row r="3257" spans="1:40" ht="72" x14ac:dyDescent="0.3">
      <c r="A3257" t="s">
        <v>15285</v>
      </c>
      <c r="B3257" s="2" t="s">
        <v>15</v>
      </c>
      <c r="C3257" s="3">
        <v>44139</v>
      </c>
      <c r="D3257" t="s">
        <v>193</v>
      </c>
      <c r="E3257" t="s">
        <v>8784</v>
      </c>
      <c r="F3257" t="s">
        <v>7633</v>
      </c>
      <c r="G3257" t="s">
        <v>15286</v>
      </c>
      <c r="H3257" s="2" t="s">
        <v>106</v>
      </c>
      <c r="I3257" s="2" t="s">
        <v>107</v>
      </c>
      <c r="J3257" s="1" t="s">
        <v>15287</v>
      </c>
      <c r="K3257" s="1">
        <f t="shared" si="225"/>
        <v>0</v>
      </c>
      <c r="L3257" s="1">
        <f t="shared" si="225"/>
        <v>0</v>
      </c>
      <c r="M3257" s="1">
        <f t="shared" si="225"/>
        <v>0</v>
      </c>
      <c r="N3257" s="1">
        <f t="shared" si="225"/>
        <v>1</v>
      </c>
      <c r="O3257" s="1">
        <f t="shared" si="226"/>
        <v>1</v>
      </c>
      <c r="P3257" s="1" t="s">
        <v>18347</v>
      </c>
      <c r="Q3257" s="1">
        <v>80</v>
      </c>
      <c r="R3257" s="1">
        <v>142</v>
      </c>
      <c r="S3257" s="9">
        <f t="shared" si="228"/>
        <v>80</v>
      </c>
      <c r="T3257" s="8"/>
      <c r="U3257" s="8"/>
      <c r="V3257" s="8"/>
      <c r="W3257" s="8"/>
      <c r="X3257" s="8"/>
      <c r="Y3257" s="10">
        <f t="shared" si="227"/>
        <v>0</v>
      </c>
      <c r="Z3257" s="10">
        <f>IFERROR(INDEX(EFs!B:B,MATCH(P3257,EFs!A:A,0))*Dataset!Y3257/1000,0)</f>
        <v>0</v>
      </c>
      <c r="AA3257">
        <v>33.390458000000002</v>
      </c>
      <c r="AB3257">
        <v>-117.190198</v>
      </c>
      <c r="AC3257">
        <v>0.9</v>
      </c>
      <c r="AD3257" t="s">
        <v>18387</v>
      </c>
      <c r="AE3257">
        <v>3360</v>
      </c>
      <c r="AF3257" t="s">
        <v>18455</v>
      </c>
      <c r="AI3257" t="s">
        <v>18435</v>
      </c>
      <c r="AJ3257" t="s">
        <v>18390</v>
      </c>
      <c r="AK3257" t="s">
        <v>18391</v>
      </c>
      <c r="AL3257">
        <v>92028</v>
      </c>
      <c r="AM3257" t="s">
        <v>18392</v>
      </c>
      <c r="AN3257" t="s">
        <v>18393</v>
      </c>
    </row>
    <row r="3258" spans="1:40" ht="43.2" x14ac:dyDescent="0.3">
      <c r="A3258" t="s">
        <v>15288</v>
      </c>
      <c r="B3258" s="2" t="s">
        <v>15</v>
      </c>
      <c r="C3258" s="3">
        <v>44139</v>
      </c>
      <c r="D3258" t="s">
        <v>193</v>
      </c>
      <c r="E3258" t="s">
        <v>15289</v>
      </c>
      <c r="F3258" t="s">
        <v>15290</v>
      </c>
      <c r="G3258" t="s">
        <v>15291</v>
      </c>
      <c r="H3258" s="2" t="s">
        <v>781</v>
      </c>
      <c r="I3258" s="2" t="s">
        <v>782</v>
      </c>
      <c r="J3258" s="1" t="s">
        <v>15292</v>
      </c>
      <c r="K3258" s="1">
        <f t="shared" si="225"/>
        <v>1</v>
      </c>
      <c r="L3258" s="1">
        <f t="shared" si="225"/>
        <v>0</v>
      </c>
      <c r="M3258" s="1">
        <f t="shared" si="225"/>
        <v>0</v>
      </c>
      <c r="N3258" s="1">
        <f t="shared" si="225"/>
        <v>0</v>
      </c>
      <c r="O3258" s="1">
        <f t="shared" si="226"/>
        <v>1</v>
      </c>
      <c r="P3258" s="1" t="s">
        <v>18346</v>
      </c>
      <c r="Q3258" s="1">
        <v>800</v>
      </c>
      <c r="R3258" s="1">
        <v>195</v>
      </c>
      <c r="S3258" s="9">
        <f t="shared" si="228"/>
        <v>800</v>
      </c>
      <c r="T3258" s="3">
        <v>44561</v>
      </c>
      <c r="U3258" s="8" t="s">
        <v>15293</v>
      </c>
      <c r="V3258" s="3">
        <v>44763</v>
      </c>
      <c r="W3258" s="8" t="s">
        <v>15294</v>
      </c>
      <c r="X3258" s="8">
        <v>9.8699999999999992</v>
      </c>
      <c r="Y3258" s="10">
        <f t="shared" si="227"/>
        <v>7895.9999999999991</v>
      </c>
      <c r="Z3258" s="10">
        <f>IFERROR(INDEX(EFs!B:B,MATCH(P3258,EFs!A:A,0))*Dataset!Y3258/1000,0)</f>
        <v>7.1726705042159988</v>
      </c>
      <c r="AA3258">
        <v>32.907618999999997</v>
      </c>
      <c r="AB3258">
        <v>-117.187479</v>
      </c>
      <c r="AC3258">
        <v>1</v>
      </c>
      <c r="AD3258" t="s">
        <v>18387</v>
      </c>
      <c r="AE3258">
        <v>10455</v>
      </c>
      <c r="AF3258" t="s">
        <v>18804</v>
      </c>
      <c r="AI3258" t="s">
        <v>18389</v>
      </c>
      <c r="AJ3258" t="s">
        <v>18390</v>
      </c>
      <c r="AK3258" t="s">
        <v>18391</v>
      </c>
      <c r="AL3258">
        <v>92121</v>
      </c>
      <c r="AM3258" t="s">
        <v>18392</v>
      </c>
      <c r="AN3258" t="s">
        <v>18407</v>
      </c>
    </row>
    <row r="3259" spans="1:40" ht="43.2" x14ac:dyDescent="0.3">
      <c r="A3259" t="s">
        <v>15295</v>
      </c>
      <c r="B3259" s="2" t="s">
        <v>15</v>
      </c>
      <c r="C3259" s="3">
        <v>44144</v>
      </c>
      <c r="D3259" t="s">
        <v>193</v>
      </c>
      <c r="E3259" t="s">
        <v>6384</v>
      </c>
      <c r="F3259" t="s">
        <v>15296</v>
      </c>
      <c r="G3259" t="s">
        <v>15297</v>
      </c>
      <c r="H3259" s="2" t="s">
        <v>781</v>
      </c>
      <c r="I3259" s="2" t="s">
        <v>782</v>
      </c>
      <c r="J3259" s="1" t="s">
        <v>15298</v>
      </c>
      <c r="K3259" s="1">
        <f t="shared" si="225"/>
        <v>1</v>
      </c>
      <c r="L3259" s="1">
        <f t="shared" si="225"/>
        <v>0</v>
      </c>
      <c r="M3259" s="1">
        <f t="shared" si="225"/>
        <v>0</v>
      </c>
      <c r="N3259" s="1">
        <f t="shared" si="225"/>
        <v>0</v>
      </c>
      <c r="O3259" s="1">
        <f t="shared" si="226"/>
        <v>1</v>
      </c>
      <c r="P3259" s="1" t="s">
        <v>18346</v>
      </c>
      <c r="Q3259" s="1">
        <v>300</v>
      </c>
      <c r="R3259" s="1">
        <v>436</v>
      </c>
      <c r="S3259" s="9">
        <f t="shared" si="228"/>
        <v>300</v>
      </c>
      <c r="T3259" s="3">
        <v>44404</v>
      </c>
      <c r="U3259" s="8" t="s">
        <v>15299</v>
      </c>
      <c r="V3259" s="3">
        <v>44404</v>
      </c>
      <c r="W3259" s="8" t="s">
        <v>14030</v>
      </c>
      <c r="X3259" s="8">
        <v>7.1</v>
      </c>
      <c r="Y3259" s="10">
        <f t="shared" si="227"/>
        <v>2130</v>
      </c>
      <c r="Z3259" s="10">
        <f>IFERROR(INDEX(EFs!B:B,MATCH(P3259,EFs!A:A,0))*Dataset!Y3259/1000,0)</f>
        <v>1.9348769217300001</v>
      </c>
      <c r="AA3259">
        <v>32.876300000000001</v>
      </c>
      <c r="AB3259">
        <v>-117.166375</v>
      </c>
      <c r="AC3259">
        <v>1</v>
      </c>
      <c r="AD3259" t="s">
        <v>18387</v>
      </c>
      <c r="AE3259">
        <v>6875</v>
      </c>
      <c r="AF3259" t="s">
        <v>18681</v>
      </c>
      <c r="AI3259" t="s">
        <v>18389</v>
      </c>
      <c r="AJ3259" t="s">
        <v>18390</v>
      </c>
      <c r="AK3259" t="s">
        <v>18391</v>
      </c>
      <c r="AL3259">
        <v>92121</v>
      </c>
      <c r="AM3259" t="s">
        <v>18392</v>
      </c>
      <c r="AN3259" t="s">
        <v>18393</v>
      </c>
    </row>
    <row r="3260" spans="1:40" ht="43.2" x14ac:dyDescent="0.3">
      <c r="A3260" t="s">
        <v>15300</v>
      </c>
      <c r="B3260" s="2" t="s">
        <v>15</v>
      </c>
      <c r="C3260" s="3">
        <v>44152</v>
      </c>
      <c r="D3260" t="s">
        <v>193</v>
      </c>
      <c r="E3260" t="s">
        <v>15301</v>
      </c>
      <c r="F3260" t="s">
        <v>14760</v>
      </c>
      <c r="G3260" t="s">
        <v>15302</v>
      </c>
      <c r="H3260" s="2" t="s">
        <v>781</v>
      </c>
      <c r="I3260" s="2" t="s">
        <v>782</v>
      </c>
      <c r="J3260" s="1" t="s">
        <v>15303</v>
      </c>
      <c r="K3260" s="1">
        <f t="shared" si="225"/>
        <v>1</v>
      </c>
      <c r="L3260" s="1">
        <f t="shared" si="225"/>
        <v>0</v>
      </c>
      <c r="M3260" s="1">
        <f t="shared" si="225"/>
        <v>0</v>
      </c>
      <c r="N3260" s="1">
        <f t="shared" si="225"/>
        <v>0</v>
      </c>
      <c r="O3260" s="1">
        <f t="shared" si="226"/>
        <v>1</v>
      </c>
      <c r="P3260" s="1" t="s">
        <v>18346</v>
      </c>
      <c r="Q3260" s="1">
        <v>100</v>
      </c>
      <c r="R3260" s="1">
        <v>161</v>
      </c>
      <c r="S3260" s="9">
        <f t="shared" si="228"/>
        <v>100</v>
      </c>
      <c r="T3260" s="3">
        <v>44561</v>
      </c>
      <c r="U3260" s="8" t="s">
        <v>15066</v>
      </c>
      <c r="V3260" s="3">
        <v>44693</v>
      </c>
      <c r="W3260" s="8" t="s">
        <v>13588</v>
      </c>
      <c r="X3260" s="8">
        <v>13.1</v>
      </c>
      <c r="Y3260" s="10">
        <f t="shared" si="227"/>
        <v>1310</v>
      </c>
      <c r="Z3260" s="10">
        <f>IFERROR(INDEX(EFs!B:B,MATCH(P3260,EFs!A:A,0))*Dataset!Y3260/1000,0)</f>
        <v>1.1899947265099999</v>
      </c>
      <c r="AA3260">
        <v>32.876170999999999</v>
      </c>
      <c r="AB3260">
        <v>-117.210775</v>
      </c>
      <c r="AC3260">
        <v>1</v>
      </c>
      <c r="AD3260" t="s">
        <v>18387</v>
      </c>
      <c r="AE3260">
        <v>4510</v>
      </c>
      <c r="AF3260" t="s">
        <v>18760</v>
      </c>
      <c r="AI3260" t="s">
        <v>18389</v>
      </c>
      <c r="AJ3260" t="s">
        <v>18390</v>
      </c>
      <c r="AK3260" t="s">
        <v>18391</v>
      </c>
      <c r="AL3260">
        <v>92121</v>
      </c>
      <c r="AM3260" t="s">
        <v>18392</v>
      </c>
      <c r="AN3260" t="s">
        <v>18393</v>
      </c>
    </row>
    <row r="3261" spans="1:40" ht="43.2" x14ac:dyDescent="0.3">
      <c r="A3261" t="s">
        <v>15304</v>
      </c>
      <c r="B3261" s="2" t="s">
        <v>15</v>
      </c>
      <c r="C3261" s="3">
        <v>44152</v>
      </c>
      <c r="D3261" t="s">
        <v>193</v>
      </c>
      <c r="E3261" t="s">
        <v>1223</v>
      </c>
      <c r="F3261" t="s">
        <v>15305</v>
      </c>
      <c r="G3261" t="s">
        <v>15306</v>
      </c>
      <c r="H3261" s="2" t="s">
        <v>163</v>
      </c>
      <c r="I3261" s="2" t="s">
        <v>164</v>
      </c>
      <c r="J3261" s="1" t="s">
        <v>15307</v>
      </c>
      <c r="K3261" s="1">
        <f t="shared" si="225"/>
        <v>1</v>
      </c>
      <c r="L3261" s="1">
        <f t="shared" si="225"/>
        <v>0</v>
      </c>
      <c r="M3261" s="1">
        <f t="shared" si="225"/>
        <v>0</v>
      </c>
      <c r="N3261" s="1">
        <f t="shared" si="225"/>
        <v>0</v>
      </c>
      <c r="O3261" s="1">
        <f t="shared" si="226"/>
        <v>1</v>
      </c>
      <c r="P3261" s="1" t="s">
        <v>18346</v>
      </c>
      <c r="Q3261" s="1">
        <v>200</v>
      </c>
      <c r="R3261" s="1">
        <v>315</v>
      </c>
      <c r="S3261" s="9">
        <f t="shared" si="228"/>
        <v>200</v>
      </c>
      <c r="T3261" s="8"/>
      <c r="U3261" s="8"/>
      <c r="V3261" s="8"/>
      <c r="W3261" s="8"/>
      <c r="X3261" s="8"/>
      <c r="Y3261" s="10">
        <f t="shared" si="227"/>
        <v>0</v>
      </c>
      <c r="Z3261" s="10">
        <f>IFERROR(INDEX(EFs!B:B,MATCH(P3261,EFs!A:A,0))*Dataset!Y3261/1000,0)</f>
        <v>0</v>
      </c>
      <c r="AA3261">
        <v>33.387723000000001</v>
      </c>
      <c r="AB3261">
        <v>-117.44475799999999</v>
      </c>
      <c r="AC3261">
        <v>0.5</v>
      </c>
      <c r="AD3261" t="s">
        <v>18422</v>
      </c>
      <c r="AI3261" t="s">
        <v>18423</v>
      </c>
      <c r="AJ3261" t="s">
        <v>18390</v>
      </c>
      <c r="AK3261" t="s">
        <v>18391</v>
      </c>
      <c r="AL3261">
        <v>92055</v>
      </c>
      <c r="AM3261" t="s">
        <v>18392</v>
      </c>
      <c r="AN3261" t="s">
        <v>18397</v>
      </c>
    </row>
    <row r="3262" spans="1:40" ht="43.2" x14ac:dyDescent="0.3">
      <c r="A3262" t="s">
        <v>15308</v>
      </c>
      <c r="B3262" s="2" t="s">
        <v>15</v>
      </c>
      <c r="C3262" s="3">
        <v>44160</v>
      </c>
      <c r="D3262" t="s">
        <v>193</v>
      </c>
      <c r="E3262" t="s">
        <v>15309</v>
      </c>
      <c r="F3262" t="s">
        <v>13080</v>
      </c>
      <c r="G3262" t="s">
        <v>15310</v>
      </c>
      <c r="H3262" s="2" t="s">
        <v>781</v>
      </c>
      <c r="I3262" s="2" t="s">
        <v>782</v>
      </c>
      <c r="J3262" s="1" t="s">
        <v>15311</v>
      </c>
      <c r="K3262" s="1">
        <f t="shared" si="225"/>
        <v>1</v>
      </c>
      <c r="L3262" s="1">
        <f t="shared" si="225"/>
        <v>0</v>
      </c>
      <c r="M3262" s="1">
        <f t="shared" si="225"/>
        <v>0</v>
      </c>
      <c r="N3262" s="1">
        <f t="shared" si="225"/>
        <v>0</v>
      </c>
      <c r="O3262" s="1">
        <f t="shared" si="226"/>
        <v>1</v>
      </c>
      <c r="P3262" s="1" t="s">
        <v>18346</v>
      </c>
      <c r="Q3262" s="1">
        <v>81</v>
      </c>
      <c r="R3262" s="1">
        <v>133</v>
      </c>
      <c r="S3262" s="9">
        <f t="shared" si="228"/>
        <v>81</v>
      </c>
      <c r="T3262" s="3">
        <v>44561</v>
      </c>
      <c r="U3262" s="8" t="s">
        <v>15312</v>
      </c>
      <c r="V3262" s="3">
        <v>44701</v>
      </c>
      <c r="W3262" s="8" t="s">
        <v>15313</v>
      </c>
      <c r="X3262" s="8">
        <v>9.5</v>
      </c>
      <c r="Y3262" s="10">
        <f t="shared" si="227"/>
        <v>769.5</v>
      </c>
      <c r="Z3262" s="10">
        <f>IFERROR(INDEX(EFs!B:B,MATCH(P3262,EFs!A:A,0))*Dataset!Y3262/1000,0)</f>
        <v>0.69900835270950001</v>
      </c>
      <c r="AA3262">
        <v>32.892358999999999</v>
      </c>
      <c r="AB3262">
        <v>-117.19729700000001</v>
      </c>
      <c r="AC3262">
        <v>1</v>
      </c>
      <c r="AD3262" t="s">
        <v>18387</v>
      </c>
      <c r="AE3262">
        <v>5626</v>
      </c>
      <c r="AF3262" t="s">
        <v>18758</v>
      </c>
      <c r="AI3262" t="s">
        <v>18389</v>
      </c>
      <c r="AJ3262" t="s">
        <v>18390</v>
      </c>
      <c r="AK3262" t="s">
        <v>18391</v>
      </c>
      <c r="AL3262">
        <v>92121</v>
      </c>
      <c r="AM3262" t="s">
        <v>18392</v>
      </c>
      <c r="AN3262" t="s">
        <v>18393</v>
      </c>
    </row>
    <row r="3263" spans="1:40" ht="43.2" x14ac:dyDescent="0.3">
      <c r="A3263" t="s">
        <v>15314</v>
      </c>
      <c r="B3263" s="2" t="s">
        <v>15</v>
      </c>
      <c r="C3263" s="3">
        <v>44167</v>
      </c>
      <c r="D3263" t="s">
        <v>193</v>
      </c>
      <c r="E3263" t="s">
        <v>954</v>
      </c>
      <c r="F3263" t="s">
        <v>12182</v>
      </c>
      <c r="G3263" t="s">
        <v>15315</v>
      </c>
      <c r="H3263" s="2" t="s">
        <v>957</v>
      </c>
      <c r="I3263" s="2" t="s">
        <v>139</v>
      </c>
      <c r="J3263" s="1" t="s">
        <v>15316</v>
      </c>
      <c r="K3263" s="1">
        <f t="shared" si="225"/>
        <v>1</v>
      </c>
      <c r="L3263" s="1">
        <f t="shared" si="225"/>
        <v>0</v>
      </c>
      <c r="M3263" s="1">
        <f t="shared" si="225"/>
        <v>0</v>
      </c>
      <c r="N3263" s="1">
        <f t="shared" si="225"/>
        <v>0</v>
      </c>
      <c r="O3263" s="1">
        <f t="shared" si="226"/>
        <v>1</v>
      </c>
      <c r="P3263" s="1" t="s">
        <v>18346</v>
      </c>
      <c r="Q3263" s="1">
        <v>150</v>
      </c>
      <c r="R3263" s="1">
        <v>247</v>
      </c>
      <c r="S3263" s="9">
        <f t="shared" si="228"/>
        <v>150</v>
      </c>
      <c r="T3263" s="3">
        <v>44562</v>
      </c>
      <c r="U3263" s="8" t="s">
        <v>12387</v>
      </c>
      <c r="V3263" s="3">
        <v>44562</v>
      </c>
      <c r="W3263" s="8" t="s">
        <v>5177</v>
      </c>
      <c r="X3263" s="8">
        <v>2.6</v>
      </c>
      <c r="Y3263" s="10">
        <f t="shared" si="227"/>
        <v>390</v>
      </c>
      <c r="Z3263" s="10">
        <f>IFERROR(INDEX(EFs!B:B,MATCH(P3263,EFs!A:A,0))*Dataset!Y3263/1000,0)</f>
        <v>0.35427323919000003</v>
      </c>
      <c r="AA3263">
        <v>32.724102999999999</v>
      </c>
      <c r="AB3263">
        <v>-117.170912</v>
      </c>
      <c r="AC3263">
        <v>0.5</v>
      </c>
      <c r="AD3263" t="s">
        <v>18422</v>
      </c>
      <c r="AI3263" t="s">
        <v>18389</v>
      </c>
      <c r="AJ3263" t="s">
        <v>18390</v>
      </c>
      <c r="AK3263" t="s">
        <v>18391</v>
      </c>
      <c r="AL3263">
        <v>92101</v>
      </c>
      <c r="AM3263" t="s">
        <v>18392</v>
      </c>
      <c r="AN3263" t="s">
        <v>18397</v>
      </c>
    </row>
    <row r="3264" spans="1:40" ht="43.2" x14ac:dyDescent="0.3">
      <c r="A3264" t="s">
        <v>15317</v>
      </c>
      <c r="B3264" s="2" t="s">
        <v>15</v>
      </c>
      <c r="C3264" s="3">
        <v>44167</v>
      </c>
      <c r="D3264" t="s">
        <v>193</v>
      </c>
      <c r="E3264" t="s">
        <v>954</v>
      </c>
      <c r="F3264" t="s">
        <v>12182</v>
      </c>
      <c r="G3264" t="s">
        <v>15318</v>
      </c>
      <c r="H3264" s="2" t="s">
        <v>957</v>
      </c>
      <c r="I3264" s="2" t="s">
        <v>139</v>
      </c>
      <c r="J3264" s="1" t="s">
        <v>15319</v>
      </c>
      <c r="K3264" s="1">
        <f t="shared" si="225"/>
        <v>1</v>
      </c>
      <c r="L3264" s="1">
        <f t="shared" si="225"/>
        <v>0</v>
      </c>
      <c r="M3264" s="1">
        <f t="shared" si="225"/>
        <v>0</v>
      </c>
      <c r="N3264" s="1">
        <f t="shared" si="225"/>
        <v>0</v>
      </c>
      <c r="O3264" s="1">
        <f t="shared" si="226"/>
        <v>1</v>
      </c>
      <c r="P3264" s="1" t="s">
        <v>18346</v>
      </c>
      <c r="Q3264" s="1">
        <v>125</v>
      </c>
      <c r="R3264" s="1">
        <v>229</v>
      </c>
      <c r="S3264" s="9">
        <f t="shared" si="228"/>
        <v>125</v>
      </c>
      <c r="T3264" s="3">
        <v>44562</v>
      </c>
      <c r="U3264" s="8" t="s">
        <v>13358</v>
      </c>
      <c r="V3264" s="3">
        <v>44562</v>
      </c>
      <c r="W3264" s="8" t="s">
        <v>13912</v>
      </c>
      <c r="X3264" s="8">
        <v>3.1</v>
      </c>
      <c r="Y3264" s="10">
        <f t="shared" si="227"/>
        <v>387.5</v>
      </c>
      <c r="Z3264" s="10">
        <f>IFERROR(INDEX(EFs!B:B,MATCH(P3264,EFs!A:A,0))*Dataset!Y3264/1000,0)</f>
        <v>0.35200225688749998</v>
      </c>
      <c r="AA3264">
        <v>32.724102999999999</v>
      </c>
      <c r="AB3264">
        <v>-117.170912</v>
      </c>
      <c r="AC3264">
        <v>0.5</v>
      </c>
      <c r="AD3264" t="s">
        <v>18422</v>
      </c>
      <c r="AI3264" t="s">
        <v>18389</v>
      </c>
      <c r="AJ3264" t="s">
        <v>18390</v>
      </c>
      <c r="AK3264" t="s">
        <v>18391</v>
      </c>
      <c r="AL3264">
        <v>92101</v>
      </c>
      <c r="AM3264" t="s">
        <v>18392</v>
      </c>
      <c r="AN3264" t="s">
        <v>18397</v>
      </c>
    </row>
    <row r="3265" spans="1:40" ht="43.2" x14ac:dyDescent="0.3">
      <c r="A3265" t="s">
        <v>15320</v>
      </c>
      <c r="B3265" s="2" t="s">
        <v>15</v>
      </c>
      <c r="C3265" s="3">
        <v>44176</v>
      </c>
      <c r="D3265" t="s">
        <v>193</v>
      </c>
      <c r="E3265" t="s">
        <v>15321</v>
      </c>
      <c r="F3265" t="s">
        <v>15322</v>
      </c>
      <c r="G3265" t="s">
        <v>15323</v>
      </c>
      <c r="H3265" s="2" t="s">
        <v>1436</v>
      </c>
      <c r="I3265" s="2" t="s">
        <v>98</v>
      </c>
      <c r="J3265" s="1" t="s">
        <v>15324</v>
      </c>
      <c r="K3265" s="1">
        <f t="shared" si="225"/>
        <v>1</v>
      </c>
      <c r="L3265" s="1">
        <f t="shared" si="225"/>
        <v>0</v>
      </c>
      <c r="M3265" s="1">
        <f t="shared" si="225"/>
        <v>0</v>
      </c>
      <c r="N3265" s="1">
        <f t="shared" si="225"/>
        <v>0</v>
      </c>
      <c r="O3265" s="1">
        <f t="shared" si="226"/>
        <v>1</v>
      </c>
      <c r="P3265" s="1" t="s">
        <v>18346</v>
      </c>
      <c r="Q3265" s="1">
        <v>60</v>
      </c>
      <c r="R3265" s="1">
        <v>80</v>
      </c>
      <c r="S3265" s="9">
        <f t="shared" si="228"/>
        <v>60</v>
      </c>
      <c r="T3265" s="3">
        <v>44544</v>
      </c>
      <c r="U3265" s="8" t="s">
        <v>15325</v>
      </c>
      <c r="V3265" s="3">
        <v>44757</v>
      </c>
      <c r="W3265" s="8" t="s">
        <v>14882</v>
      </c>
      <c r="X3265" s="8">
        <v>18</v>
      </c>
      <c r="Y3265" s="10">
        <f t="shared" si="227"/>
        <v>1080</v>
      </c>
      <c r="Z3265" s="10">
        <f>IFERROR(INDEX(EFs!B:B,MATCH(P3265,EFs!A:A,0))*Dataset!Y3265/1000,0)</f>
        <v>0.98106435468000008</v>
      </c>
      <c r="AA3265">
        <v>33.156430999999998</v>
      </c>
      <c r="AB3265">
        <v>-117.350341</v>
      </c>
      <c r="AC3265">
        <v>1</v>
      </c>
      <c r="AD3265" t="s">
        <v>18387</v>
      </c>
      <c r="AE3265">
        <v>3136</v>
      </c>
      <c r="AF3265" t="s">
        <v>18637</v>
      </c>
      <c r="AI3265" t="s">
        <v>18509</v>
      </c>
      <c r="AJ3265" t="s">
        <v>18390</v>
      </c>
      <c r="AK3265" t="s">
        <v>18391</v>
      </c>
      <c r="AL3265">
        <v>92008</v>
      </c>
      <c r="AM3265" t="s">
        <v>18392</v>
      </c>
      <c r="AN3265" t="s">
        <v>18393</v>
      </c>
    </row>
    <row r="3266" spans="1:40" ht="43.2" x14ac:dyDescent="0.3">
      <c r="A3266" t="s">
        <v>15326</v>
      </c>
      <c r="B3266" s="2" t="s">
        <v>15</v>
      </c>
      <c r="C3266" s="3">
        <v>44187</v>
      </c>
      <c r="D3266" t="s">
        <v>193</v>
      </c>
      <c r="E3266" t="s">
        <v>15327</v>
      </c>
      <c r="F3266" t="s">
        <v>15328</v>
      </c>
      <c r="G3266" t="s">
        <v>15329</v>
      </c>
      <c r="H3266" s="2" t="s">
        <v>1436</v>
      </c>
      <c r="I3266" s="2" t="s">
        <v>98</v>
      </c>
      <c r="J3266" s="1" t="s">
        <v>15330</v>
      </c>
      <c r="K3266" s="1">
        <f t="shared" si="225"/>
        <v>1</v>
      </c>
      <c r="L3266" s="1">
        <f t="shared" si="225"/>
        <v>0</v>
      </c>
      <c r="M3266" s="1">
        <f t="shared" si="225"/>
        <v>0</v>
      </c>
      <c r="N3266" s="1">
        <f t="shared" ref="N3266:N3329" si="229">IFERROR(IF(SEARCH(N$1,$J3266)&gt;0,1),0)</f>
        <v>0</v>
      </c>
      <c r="O3266" s="1">
        <f t="shared" si="226"/>
        <v>1</v>
      </c>
      <c r="P3266" s="1" t="s">
        <v>18346</v>
      </c>
      <c r="Q3266" s="1">
        <v>800</v>
      </c>
      <c r="R3266" s="1">
        <v>1195</v>
      </c>
      <c r="S3266" s="9">
        <f t="shared" si="228"/>
        <v>800</v>
      </c>
      <c r="T3266" s="3">
        <v>44398</v>
      </c>
      <c r="U3266" s="8" t="s">
        <v>15331</v>
      </c>
      <c r="V3266" s="3">
        <v>44562</v>
      </c>
      <c r="W3266" s="8" t="s">
        <v>15332</v>
      </c>
      <c r="X3266" s="8">
        <v>9.02</v>
      </c>
      <c r="Y3266" s="10">
        <f t="shared" si="227"/>
        <v>7216</v>
      </c>
      <c r="Z3266" s="10">
        <f>IFERROR(INDEX(EFs!B:B,MATCH(P3266,EFs!A:A,0))*Dataset!Y3266/1000,0)</f>
        <v>6.5549633179360001</v>
      </c>
      <c r="AA3266">
        <v>33.124187999999997</v>
      </c>
      <c r="AB3266">
        <v>-117.26738</v>
      </c>
      <c r="AC3266">
        <v>1</v>
      </c>
      <c r="AD3266" t="s">
        <v>18387</v>
      </c>
      <c r="AE3266">
        <v>6221</v>
      </c>
      <c r="AF3266" t="s">
        <v>18484</v>
      </c>
      <c r="AI3266" t="s">
        <v>18509</v>
      </c>
      <c r="AJ3266" t="s">
        <v>18390</v>
      </c>
      <c r="AK3266" t="s">
        <v>18391</v>
      </c>
      <c r="AL3266">
        <v>92009</v>
      </c>
      <c r="AM3266" t="s">
        <v>18392</v>
      </c>
      <c r="AN3266" t="s">
        <v>18393</v>
      </c>
    </row>
    <row r="3267" spans="1:40" ht="43.2" x14ac:dyDescent="0.3">
      <c r="A3267" t="s">
        <v>15333</v>
      </c>
      <c r="B3267" s="2" t="s">
        <v>15</v>
      </c>
      <c r="C3267" s="3">
        <v>44187</v>
      </c>
      <c r="D3267" t="s">
        <v>193</v>
      </c>
      <c r="E3267" t="s">
        <v>15327</v>
      </c>
      <c r="F3267" t="s">
        <v>15328</v>
      </c>
      <c r="G3267" t="s">
        <v>15329</v>
      </c>
      <c r="H3267" s="2" t="s">
        <v>1436</v>
      </c>
      <c r="I3267" s="2" t="s">
        <v>98</v>
      </c>
      <c r="J3267" s="1" t="s">
        <v>15334</v>
      </c>
      <c r="K3267" s="1">
        <f t="shared" ref="K3267:N3330" si="230">IFERROR(IF(SEARCH(K$1,$J3267)&gt;0,1),0)</f>
        <v>1</v>
      </c>
      <c r="L3267" s="1">
        <f t="shared" si="230"/>
        <v>0</v>
      </c>
      <c r="M3267" s="1">
        <f t="shared" si="230"/>
        <v>0</v>
      </c>
      <c r="N3267" s="1">
        <f t="shared" si="229"/>
        <v>0</v>
      </c>
      <c r="O3267" s="1">
        <f t="shared" ref="O3267:O3330" si="231">SUM(K3267:N3267)</f>
        <v>1</v>
      </c>
      <c r="P3267" s="1" t="s">
        <v>18346</v>
      </c>
      <c r="Q3267" s="1">
        <v>800</v>
      </c>
      <c r="R3267" s="1">
        <v>1195</v>
      </c>
      <c r="S3267" s="9">
        <f t="shared" si="228"/>
        <v>800</v>
      </c>
      <c r="T3267" s="3">
        <v>44404</v>
      </c>
      <c r="U3267" s="8" t="s">
        <v>15335</v>
      </c>
      <c r="V3267" s="3">
        <v>44562</v>
      </c>
      <c r="W3267" s="8" t="s">
        <v>14820</v>
      </c>
      <c r="X3267" s="8">
        <v>9.11</v>
      </c>
      <c r="Y3267" s="10">
        <f t="shared" ref="Y3267:Y3330" si="232">X3267*S3267</f>
        <v>7288</v>
      </c>
      <c r="Z3267" s="10">
        <f>IFERROR(INDEX(EFs!B:B,MATCH(P3267,EFs!A:A,0))*Dataset!Y3267/1000,0)</f>
        <v>6.6203676082480003</v>
      </c>
      <c r="AA3267">
        <v>33.124187999999997</v>
      </c>
      <c r="AB3267">
        <v>-117.26738</v>
      </c>
      <c r="AC3267">
        <v>1</v>
      </c>
      <c r="AD3267" t="s">
        <v>18387</v>
      </c>
      <c r="AE3267">
        <v>6221</v>
      </c>
      <c r="AF3267" t="s">
        <v>18484</v>
      </c>
      <c r="AI3267" t="s">
        <v>18509</v>
      </c>
      <c r="AJ3267" t="s">
        <v>18390</v>
      </c>
      <c r="AK3267" t="s">
        <v>18391</v>
      </c>
      <c r="AL3267">
        <v>92009</v>
      </c>
      <c r="AM3267" t="s">
        <v>18392</v>
      </c>
      <c r="AN3267" t="s">
        <v>18393</v>
      </c>
    </row>
    <row r="3268" spans="1:40" ht="43.2" x14ac:dyDescent="0.3">
      <c r="A3268" t="s">
        <v>15336</v>
      </c>
      <c r="B3268" s="2" t="s">
        <v>15</v>
      </c>
      <c r="C3268" s="3">
        <v>44188</v>
      </c>
      <c r="D3268" t="s">
        <v>193</v>
      </c>
      <c r="E3268" t="s">
        <v>15337</v>
      </c>
      <c r="F3268" t="s">
        <v>15338</v>
      </c>
      <c r="G3268" t="s">
        <v>15339</v>
      </c>
      <c r="H3268" s="2" t="s">
        <v>19</v>
      </c>
      <c r="I3268" s="2" t="s">
        <v>20</v>
      </c>
      <c r="J3268" s="1" t="s">
        <v>15340</v>
      </c>
      <c r="K3268" s="1">
        <f t="shared" si="230"/>
        <v>1</v>
      </c>
      <c r="L3268" s="1">
        <f t="shared" si="230"/>
        <v>0</v>
      </c>
      <c r="M3268" s="1">
        <f t="shared" si="230"/>
        <v>0</v>
      </c>
      <c r="N3268" s="1">
        <f t="shared" si="229"/>
        <v>0</v>
      </c>
      <c r="O3268" s="1">
        <f t="shared" si="231"/>
        <v>1</v>
      </c>
      <c r="P3268" s="1" t="s">
        <v>18346</v>
      </c>
      <c r="Q3268" s="1">
        <v>102</v>
      </c>
      <c r="R3268" s="1">
        <v>158</v>
      </c>
      <c r="S3268" s="9">
        <f t="shared" ref="S3268:S3331" si="233">IFERROR(IF(Q3268&lt;&gt;"",Q3268,R3268*0.7457),"Unknown")</f>
        <v>102</v>
      </c>
      <c r="T3268" s="8"/>
      <c r="U3268" s="8"/>
      <c r="V3268" s="8"/>
      <c r="W3268" s="8"/>
      <c r="X3268" s="8"/>
      <c r="Y3268" s="10">
        <f t="shared" si="232"/>
        <v>0</v>
      </c>
      <c r="Z3268" s="10">
        <f>IFERROR(INDEX(EFs!B:B,MATCH(P3268,EFs!A:A,0))*Dataset!Y3268/1000,0)</f>
        <v>0</v>
      </c>
      <c r="AA3268">
        <v>32.726185999999998</v>
      </c>
      <c r="AB3268">
        <v>-117.17059</v>
      </c>
      <c r="AC3268">
        <v>1</v>
      </c>
      <c r="AD3268" t="s">
        <v>18387</v>
      </c>
      <c r="AE3268">
        <v>2100</v>
      </c>
      <c r="AF3268" t="s">
        <v>18821</v>
      </c>
      <c r="AI3268" t="s">
        <v>18389</v>
      </c>
      <c r="AJ3268" t="s">
        <v>18390</v>
      </c>
      <c r="AK3268" t="s">
        <v>18391</v>
      </c>
      <c r="AL3268">
        <v>92101</v>
      </c>
      <c r="AM3268" t="s">
        <v>18392</v>
      </c>
      <c r="AN3268" t="s">
        <v>18393</v>
      </c>
    </row>
    <row r="3269" spans="1:40" ht="28.8" x14ac:dyDescent="0.3">
      <c r="A3269" t="s">
        <v>15341</v>
      </c>
      <c r="B3269" s="2" t="s">
        <v>15</v>
      </c>
      <c r="C3269" s="3">
        <v>44189</v>
      </c>
      <c r="D3269" t="s">
        <v>193</v>
      </c>
      <c r="E3269" t="s">
        <v>15342</v>
      </c>
      <c r="F3269" t="s">
        <v>15343</v>
      </c>
      <c r="G3269" t="s">
        <v>15344</v>
      </c>
      <c r="H3269" s="2" t="s">
        <v>451</v>
      </c>
      <c r="I3269" s="2" t="s">
        <v>139</v>
      </c>
      <c r="J3269" s="1" t="s">
        <v>15345</v>
      </c>
      <c r="K3269" s="1">
        <f t="shared" si="230"/>
        <v>1</v>
      </c>
      <c r="L3269" s="1">
        <f t="shared" si="230"/>
        <v>0</v>
      </c>
      <c r="M3269" s="1">
        <f t="shared" si="230"/>
        <v>0</v>
      </c>
      <c r="N3269" s="1">
        <f t="shared" si="229"/>
        <v>0</v>
      </c>
      <c r="O3269" s="1">
        <f t="shared" si="231"/>
        <v>1</v>
      </c>
      <c r="P3269" s="1" t="s">
        <v>18346</v>
      </c>
      <c r="Q3269" s="1">
        <v>200</v>
      </c>
      <c r="R3269" s="1">
        <v>315</v>
      </c>
      <c r="S3269" s="9">
        <f t="shared" si="233"/>
        <v>200</v>
      </c>
      <c r="T3269" s="3">
        <v>44562</v>
      </c>
      <c r="U3269" s="8" t="s">
        <v>15346</v>
      </c>
      <c r="V3269" s="3">
        <v>44562</v>
      </c>
      <c r="W3269" s="8" t="s">
        <v>6463</v>
      </c>
      <c r="X3269" s="8">
        <v>1.7</v>
      </c>
      <c r="Y3269" s="10">
        <f t="shared" si="232"/>
        <v>340</v>
      </c>
      <c r="Z3269" s="10">
        <f>IFERROR(INDEX(EFs!B:B,MATCH(P3269,EFs!A:A,0))*Dataset!Y3269/1000,0)</f>
        <v>0.30885359313999999</v>
      </c>
      <c r="AA3269">
        <v>32.868799000000003</v>
      </c>
      <c r="AB3269">
        <v>-116.92068</v>
      </c>
      <c r="AC3269">
        <v>1</v>
      </c>
      <c r="AD3269" t="s">
        <v>18387</v>
      </c>
      <c r="AE3269">
        <v>10529</v>
      </c>
      <c r="AF3269" t="s">
        <v>19271</v>
      </c>
      <c r="AI3269" t="s">
        <v>18476</v>
      </c>
      <c r="AJ3269" t="s">
        <v>18390</v>
      </c>
      <c r="AK3269" t="s">
        <v>18391</v>
      </c>
      <c r="AL3269">
        <v>92040</v>
      </c>
      <c r="AM3269" t="s">
        <v>18392</v>
      </c>
      <c r="AN3269" t="s">
        <v>18393</v>
      </c>
    </row>
    <row r="3270" spans="1:40" ht="43.2" x14ac:dyDescent="0.3">
      <c r="A3270" t="s">
        <v>15347</v>
      </c>
      <c r="B3270" s="2" t="s">
        <v>15</v>
      </c>
      <c r="C3270" s="3">
        <v>44194</v>
      </c>
      <c r="D3270" t="s">
        <v>193</v>
      </c>
      <c r="E3270" t="s">
        <v>15348</v>
      </c>
      <c r="F3270" t="s">
        <v>15349</v>
      </c>
      <c r="G3270" t="s">
        <v>15350</v>
      </c>
      <c r="H3270" s="2" t="s">
        <v>403</v>
      </c>
      <c r="I3270" s="2" t="s">
        <v>155</v>
      </c>
      <c r="J3270" s="1" t="s">
        <v>15351</v>
      </c>
      <c r="K3270" s="1">
        <f t="shared" si="230"/>
        <v>1</v>
      </c>
      <c r="L3270" s="1">
        <f t="shared" si="230"/>
        <v>0</v>
      </c>
      <c r="M3270" s="1">
        <f t="shared" si="230"/>
        <v>0</v>
      </c>
      <c r="N3270" s="1">
        <f t="shared" si="229"/>
        <v>0</v>
      </c>
      <c r="O3270" s="1">
        <f t="shared" si="231"/>
        <v>1</v>
      </c>
      <c r="P3270" s="1" t="s">
        <v>18346</v>
      </c>
      <c r="Q3270" s="1">
        <v>40</v>
      </c>
      <c r="R3270" s="1">
        <v>66</v>
      </c>
      <c r="S3270" s="9">
        <f t="shared" si="233"/>
        <v>40</v>
      </c>
      <c r="T3270" s="3">
        <v>44505</v>
      </c>
      <c r="U3270" s="8" t="s">
        <v>5176</v>
      </c>
      <c r="V3270" s="3">
        <v>44505</v>
      </c>
      <c r="W3270" s="8" t="s">
        <v>10789</v>
      </c>
      <c r="X3270" s="8">
        <v>45.5</v>
      </c>
      <c r="Y3270" s="10">
        <f t="shared" si="232"/>
        <v>1820</v>
      </c>
      <c r="Z3270" s="10">
        <f>IFERROR(INDEX(EFs!B:B,MATCH(P3270,EFs!A:A,0))*Dataset!Y3270/1000,0)</f>
        <v>1.6532751162199999</v>
      </c>
      <c r="AA3270">
        <v>33.239429999999999</v>
      </c>
      <c r="AB3270">
        <v>-116.35607</v>
      </c>
      <c r="AC3270">
        <v>0.5</v>
      </c>
      <c r="AD3270" t="s">
        <v>18422</v>
      </c>
      <c r="AI3270" t="s">
        <v>18468</v>
      </c>
      <c r="AJ3270" t="s">
        <v>18390</v>
      </c>
      <c r="AK3270" t="s">
        <v>18391</v>
      </c>
      <c r="AL3270">
        <v>92004</v>
      </c>
      <c r="AM3270" t="s">
        <v>18392</v>
      </c>
      <c r="AN3270" t="s">
        <v>18397</v>
      </c>
    </row>
    <row r="3271" spans="1:40" ht="43.2" x14ac:dyDescent="0.3">
      <c r="A3271" t="s">
        <v>15352</v>
      </c>
      <c r="B3271" s="2" t="s">
        <v>15</v>
      </c>
      <c r="C3271" s="3">
        <v>44203</v>
      </c>
      <c r="D3271" t="s">
        <v>193</v>
      </c>
      <c r="E3271" t="s">
        <v>15353</v>
      </c>
      <c r="F3271" t="s">
        <v>15354</v>
      </c>
      <c r="G3271" t="s">
        <v>15355</v>
      </c>
      <c r="H3271" s="2" t="s">
        <v>610</v>
      </c>
      <c r="I3271" s="2" t="s">
        <v>30</v>
      </c>
      <c r="J3271" s="1" t="s">
        <v>15356</v>
      </c>
      <c r="K3271" s="1">
        <f t="shared" si="230"/>
        <v>1</v>
      </c>
      <c r="L3271" s="1">
        <f t="shared" si="230"/>
        <v>0</v>
      </c>
      <c r="M3271" s="1">
        <f t="shared" si="230"/>
        <v>0</v>
      </c>
      <c r="N3271" s="1">
        <f t="shared" si="229"/>
        <v>0</v>
      </c>
      <c r="O3271" s="1">
        <f t="shared" si="231"/>
        <v>1</v>
      </c>
      <c r="P3271" s="1" t="s">
        <v>18346</v>
      </c>
      <c r="Q3271" s="1">
        <v>275</v>
      </c>
      <c r="R3271" s="1">
        <v>422</v>
      </c>
      <c r="S3271" s="9">
        <f t="shared" si="233"/>
        <v>275</v>
      </c>
      <c r="T3271" s="3">
        <v>44629</v>
      </c>
      <c r="U3271" s="8" t="s">
        <v>8380</v>
      </c>
      <c r="V3271" s="3">
        <v>44629</v>
      </c>
      <c r="W3271" s="8" t="s">
        <v>9848</v>
      </c>
      <c r="X3271" s="8">
        <v>2</v>
      </c>
      <c r="Y3271" s="10">
        <f t="shared" si="232"/>
        <v>550</v>
      </c>
      <c r="Z3271" s="10">
        <f>IFERROR(INDEX(EFs!B:B,MATCH(P3271,EFs!A:A,0))*Dataset!Y3271/1000,0)</f>
        <v>0.49961610654999999</v>
      </c>
      <c r="AA3271">
        <v>33.011839000000002</v>
      </c>
      <c r="AB3271">
        <v>-117.08690900000001</v>
      </c>
      <c r="AC3271">
        <v>1</v>
      </c>
      <c r="AD3271" t="s">
        <v>18387</v>
      </c>
      <c r="AE3271">
        <v>16409</v>
      </c>
      <c r="AF3271" t="s">
        <v>18634</v>
      </c>
      <c r="AG3271" t="s">
        <v>18510</v>
      </c>
      <c r="AH3271">
        <v>200</v>
      </c>
      <c r="AI3271" t="s">
        <v>18389</v>
      </c>
      <c r="AJ3271" t="s">
        <v>18390</v>
      </c>
      <c r="AK3271" t="s">
        <v>18391</v>
      </c>
      <c r="AL3271">
        <v>92127</v>
      </c>
      <c r="AM3271" t="s">
        <v>18392</v>
      </c>
      <c r="AN3271" t="s">
        <v>18393</v>
      </c>
    </row>
    <row r="3272" spans="1:40" ht="28.8" x14ac:dyDescent="0.3">
      <c r="A3272" t="s">
        <v>15357</v>
      </c>
      <c r="B3272" s="2" t="s">
        <v>15</v>
      </c>
      <c r="C3272" s="3">
        <v>44203</v>
      </c>
      <c r="D3272" t="s">
        <v>193</v>
      </c>
      <c r="E3272" t="s">
        <v>852</v>
      </c>
      <c r="F3272" t="s">
        <v>3738</v>
      </c>
      <c r="G3272" t="s">
        <v>15358</v>
      </c>
      <c r="H3272" s="2" t="s">
        <v>217</v>
      </c>
      <c r="I3272" s="2" t="s">
        <v>218</v>
      </c>
      <c r="J3272" s="1" t="s">
        <v>15359</v>
      </c>
      <c r="K3272" s="1">
        <f t="shared" si="230"/>
        <v>1</v>
      </c>
      <c r="L3272" s="1">
        <f t="shared" si="230"/>
        <v>0</v>
      </c>
      <c r="M3272" s="1">
        <f t="shared" si="230"/>
        <v>0</v>
      </c>
      <c r="N3272" s="1">
        <f t="shared" si="229"/>
        <v>0</v>
      </c>
      <c r="O3272" s="1">
        <f t="shared" si="231"/>
        <v>1</v>
      </c>
      <c r="P3272" s="1" t="s">
        <v>18346</v>
      </c>
      <c r="Q3272" s="1">
        <v>500</v>
      </c>
      <c r="R3272" s="1">
        <v>2220</v>
      </c>
      <c r="S3272" s="9">
        <f t="shared" si="233"/>
        <v>500</v>
      </c>
      <c r="T3272" s="3">
        <v>44720</v>
      </c>
      <c r="U3272" s="8" t="s">
        <v>14898</v>
      </c>
      <c r="V3272" s="3">
        <v>44720</v>
      </c>
      <c r="W3272" s="8" t="s">
        <v>14011</v>
      </c>
      <c r="X3272" s="8">
        <v>3.4</v>
      </c>
      <c r="Y3272" s="10">
        <f t="shared" si="232"/>
        <v>1700</v>
      </c>
      <c r="Z3272" s="10">
        <f>IFERROR(INDEX(EFs!B:B,MATCH(P3272,EFs!A:A,0))*Dataset!Y3272/1000,0)</f>
        <v>1.5442679657</v>
      </c>
      <c r="AA3272">
        <v>32.576625</v>
      </c>
      <c r="AB3272">
        <v>-116.91919799999999</v>
      </c>
      <c r="AC3272">
        <v>0.7</v>
      </c>
      <c r="AD3272" t="s">
        <v>18408</v>
      </c>
      <c r="AF3272" t="s">
        <v>18492</v>
      </c>
      <c r="AI3272" t="s">
        <v>18389</v>
      </c>
      <c r="AJ3272" t="s">
        <v>18390</v>
      </c>
      <c r="AK3272" t="s">
        <v>18391</v>
      </c>
      <c r="AL3272">
        <v>92179</v>
      </c>
      <c r="AM3272" t="s">
        <v>18392</v>
      </c>
      <c r="AN3272" t="s">
        <v>18397</v>
      </c>
    </row>
    <row r="3273" spans="1:40" ht="43.2" x14ac:dyDescent="0.3">
      <c r="A3273" t="s">
        <v>15360</v>
      </c>
      <c r="B3273" s="2" t="s">
        <v>15</v>
      </c>
      <c r="C3273" s="3">
        <v>44203</v>
      </c>
      <c r="D3273" t="s">
        <v>193</v>
      </c>
      <c r="E3273" t="s">
        <v>15361</v>
      </c>
      <c r="F3273" t="s">
        <v>15362</v>
      </c>
      <c r="G3273" t="s">
        <v>15363</v>
      </c>
      <c r="H3273" s="2" t="s">
        <v>781</v>
      </c>
      <c r="I3273" s="2" t="s">
        <v>782</v>
      </c>
      <c r="J3273" s="1" t="s">
        <v>15364</v>
      </c>
      <c r="K3273" s="1">
        <f t="shared" si="230"/>
        <v>1</v>
      </c>
      <c r="L3273" s="1">
        <f t="shared" si="230"/>
        <v>0</v>
      </c>
      <c r="M3273" s="1">
        <f t="shared" si="230"/>
        <v>0</v>
      </c>
      <c r="N3273" s="1">
        <f t="shared" si="229"/>
        <v>0</v>
      </c>
      <c r="O3273" s="1">
        <f t="shared" si="231"/>
        <v>1</v>
      </c>
      <c r="P3273" s="1" t="s">
        <v>18346</v>
      </c>
      <c r="Q3273" s="1">
        <v>800</v>
      </c>
      <c r="R3273" s="1">
        <v>1196</v>
      </c>
      <c r="S3273" s="9">
        <f t="shared" si="233"/>
        <v>800</v>
      </c>
      <c r="T3273" s="3">
        <v>44456</v>
      </c>
      <c r="U3273" s="8" t="s">
        <v>15365</v>
      </c>
      <c r="V3273" s="3">
        <v>44456</v>
      </c>
      <c r="W3273" s="8" t="s">
        <v>15366</v>
      </c>
      <c r="X3273" s="8">
        <v>9.5500000000000007</v>
      </c>
      <c r="Y3273" s="10">
        <f t="shared" si="232"/>
        <v>7640.0000000000009</v>
      </c>
      <c r="Z3273" s="10">
        <f>IFERROR(INDEX(EFs!B:B,MATCH(P3273,EFs!A:A,0))*Dataset!Y3273/1000,0)</f>
        <v>6.9401219164400008</v>
      </c>
      <c r="AA3273">
        <v>32.900765</v>
      </c>
      <c r="AB3273">
        <v>-117.211973</v>
      </c>
      <c r="AC3273">
        <v>1</v>
      </c>
      <c r="AD3273" t="s">
        <v>18387</v>
      </c>
      <c r="AE3273">
        <v>10770</v>
      </c>
      <c r="AF3273" t="s">
        <v>18597</v>
      </c>
      <c r="AI3273" t="s">
        <v>18389</v>
      </c>
      <c r="AJ3273" t="s">
        <v>18390</v>
      </c>
      <c r="AK3273" t="s">
        <v>18391</v>
      </c>
      <c r="AL3273">
        <v>92121</v>
      </c>
      <c r="AM3273" t="s">
        <v>18392</v>
      </c>
      <c r="AN3273" t="s">
        <v>18393</v>
      </c>
    </row>
    <row r="3274" spans="1:40" ht="28.8" x14ac:dyDescent="0.3">
      <c r="A3274" t="s">
        <v>15367</v>
      </c>
      <c r="B3274" s="2" t="s">
        <v>15</v>
      </c>
      <c r="C3274" s="3">
        <v>44204</v>
      </c>
      <c r="D3274" t="s">
        <v>193</v>
      </c>
      <c r="E3274" t="s">
        <v>15368</v>
      </c>
      <c r="G3274" t="s">
        <v>14797</v>
      </c>
      <c r="H3274" s="2" t="s">
        <v>781</v>
      </c>
      <c r="I3274" s="2" t="s">
        <v>782</v>
      </c>
      <c r="J3274" s="1" t="s">
        <v>15369</v>
      </c>
      <c r="K3274" s="1">
        <f t="shared" si="230"/>
        <v>1</v>
      </c>
      <c r="L3274" s="1">
        <f t="shared" si="230"/>
        <v>0</v>
      </c>
      <c r="M3274" s="1">
        <f t="shared" si="230"/>
        <v>0</v>
      </c>
      <c r="N3274" s="1">
        <f t="shared" si="229"/>
        <v>0</v>
      </c>
      <c r="O3274" s="1">
        <f t="shared" si="231"/>
        <v>1</v>
      </c>
      <c r="P3274" s="1" t="s">
        <v>18346</v>
      </c>
      <c r="Q3274" s="1">
        <v>70</v>
      </c>
      <c r="R3274" s="1">
        <v>86</v>
      </c>
      <c r="S3274" s="9">
        <f t="shared" si="233"/>
        <v>70</v>
      </c>
      <c r="T3274" s="3">
        <v>44456</v>
      </c>
      <c r="U3274" s="8" t="s">
        <v>15370</v>
      </c>
      <c r="V3274" s="3">
        <v>44456</v>
      </c>
      <c r="W3274" s="8" t="s">
        <v>15371</v>
      </c>
      <c r="X3274" s="8">
        <v>1.3</v>
      </c>
      <c r="Y3274" s="10">
        <f t="shared" si="232"/>
        <v>91</v>
      </c>
      <c r="Z3274" s="10">
        <f>IFERROR(INDEX(EFs!B:B,MATCH(P3274,EFs!A:A,0))*Dataset!Y3274/1000,0)</f>
        <v>8.2663755810999995E-2</v>
      </c>
      <c r="AA3274">
        <v>32.900765</v>
      </c>
      <c r="AB3274">
        <v>-117.211973</v>
      </c>
      <c r="AC3274">
        <v>1</v>
      </c>
      <c r="AD3274" t="s">
        <v>18387</v>
      </c>
      <c r="AE3274">
        <v>10770</v>
      </c>
      <c r="AF3274" t="s">
        <v>18597</v>
      </c>
      <c r="AI3274" t="s">
        <v>18389</v>
      </c>
      <c r="AJ3274" t="s">
        <v>18390</v>
      </c>
      <c r="AK3274" t="s">
        <v>18391</v>
      </c>
      <c r="AL3274">
        <v>92121</v>
      </c>
      <c r="AM3274" t="s">
        <v>18392</v>
      </c>
      <c r="AN3274" t="s">
        <v>18393</v>
      </c>
    </row>
    <row r="3275" spans="1:40" ht="28.8" x14ac:dyDescent="0.3">
      <c r="A3275" t="s">
        <v>15372</v>
      </c>
      <c r="B3275" s="2" t="s">
        <v>15</v>
      </c>
      <c r="C3275" s="3">
        <v>44204</v>
      </c>
      <c r="D3275" t="s">
        <v>193</v>
      </c>
      <c r="E3275" t="s">
        <v>15373</v>
      </c>
      <c r="F3275" t="s">
        <v>15374</v>
      </c>
      <c r="G3275" t="s">
        <v>15375</v>
      </c>
      <c r="H3275" s="2" t="s">
        <v>106</v>
      </c>
      <c r="I3275" s="2" t="s">
        <v>107</v>
      </c>
      <c r="J3275" s="1" t="s">
        <v>15376</v>
      </c>
      <c r="K3275" s="1">
        <f t="shared" si="230"/>
        <v>1</v>
      </c>
      <c r="L3275" s="1">
        <f t="shared" si="230"/>
        <v>0</v>
      </c>
      <c r="M3275" s="1">
        <f t="shared" si="230"/>
        <v>0</v>
      </c>
      <c r="N3275" s="1">
        <f t="shared" si="229"/>
        <v>0</v>
      </c>
      <c r="O3275" s="1">
        <f t="shared" si="231"/>
        <v>1</v>
      </c>
      <c r="P3275" s="1" t="s">
        <v>18346</v>
      </c>
      <c r="Q3275" s="1">
        <v>250</v>
      </c>
      <c r="R3275" s="1">
        <v>464</v>
      </c>
      <c r="S3275" s="9">
        <f t="shared" si="233"/>
        <v>250</v>
      </c>
      <c r="T3275" s="3">
        <v>44562</v>
      </c>
      <c r="U3275" s="8" t="s">
        <v>15377</v>
      </c>
      <c r="V3275" s="3">
        <v>44562</v>
      </c>
      <c r="W3275" s="8" t="s">
        <v>12616</v>
      </c>
      <c r="X3275" s="8">
        <v>5.6</v>
      </c>
      <c r="Y3275" s="10">
        <f t="shared" si="232"/>
        <v>1400</v>
      </c>
      <c r="Z3275" s="10">
        <f>IFERROR(INDEX(EFs!B:B,MATCH(P3275,EFs!A:A,0))*Dataset!Y3275/1000,0)</f>
        <v>1.2717500894</v>
      </c>
      <c r="AA3275">
        <v>32.807566999999999</v>
      </c>
      <c r="AB3275">
        <v>-117.14778099999999</v>
      </c>
      <c r="AC3275">
        <v>1</v>
      </c>
      <c r="AD3275" t="s">
        <v>18387</v>
      </c>
      <c r="AE3275">
        <v>3555</v>
      </c>
      <c r="AF3275" t="s">
        <v>19253</v>
      </c>
      <c r="AI3275" t="s">
        <v>18389</v>
      </c>
      <c r="AJ3275" t="s">
        <v>18390</v>
      </c>
      <c r="AK3275" t="s">
        <v>18391</v>
      </c>
      <c r="AL3275">
        <v>92123</v>
      </c>
      <c r="AM3275" t="s">
        <v>18392</v>
      </c>
      <c r="AN3275" t="s">
        <v>18407</v>
      </c>
    </row>
    <row r="3276" spans="1:40" ht="43.2" x14ac:dyDescent="0.3">
      <c r="A3276" t="s">
        <v>15378</v>
      </c>
      <c r="B3276" s="2" t="s">
        <v>15</v>
      </c>
      <c r="C3276" s="3">
        <v>44208</v>
      </c>
      <c r="D3276" t="s">
        <v>193</v>
      </c>
      <c r="E3276" t="s">
        <v>1180</v>
      </c>
      <c r="F3276" t="s">
        <v>15379</v>
      </c>
      <c r="G3276" t="s">
        <v>15380</v>
      </c>
      <c r="H3276" s="2" t="s">
        <v>313</v>
      </c>
      <c r="I3276" s="2" t="s">
        <v>53</v>
      </c>
      <c r="J3276" s="1" t="s">
        <v>15381</v>
      </c>
      <c r="K3276" s="1">
        <f t="shared" si="230"/>
        <v>1</v>
      </c>
      <c r="L3276" s="1">
        <f t="shared" si="230"/>
        <v>0</v>
      </c>
      <c r="M3276" s="1">
        <f t="shared" si="230"/>
        <v>0</v>
      </c>
      <c r="N3276" s="1">
        <f t="shared" si="229"/>
        <v>0</v>
      </c>
      <c r="O3276" s="1">
        <f t="shared" si="231"/>
        <v>1</v>
      </c>
      <c r="P3276" s="1" t="s">
        <v>18346</v>
      </c>
      <c r="Q3276" s="1">
        <v>350</v>
      </c>
      <c r="R3276" s="1">
        <v>538</v>
      </c>
      <c r="S3276" s="9">
        <f t="shared" si="233"/>
        <v>350</v>
      </c>
      <c r="T3276" s="3">
        <v>44504</v>
      </c>
      <c r="U3276" s="8" t="s">
        <v>837</v>
      </c>
      <c r="V3276" s="3">
        <v>44504</v>
      </c>
      <c r="W3276" s="8" t="s">
        <v>15382</v>
      </c>
      <c r="X3276" s="8">
        <v>3.5</v>
      </c>
      <c r="Y3276" s="10">
        <f t="shared" si="232"/>
        <v>1225</v>
      </c>
      <c r="Z3276" s="10">
        <f>IFERROR(INDEX(EFs!B:B,MATCH(P3276,EFs!A:A,0))*Dataset!Y3276/1000,0)</f>
        <v>1.1127813282249999</v>
      </c>
      <c r="AA3276">
        <v>33.161718999999998</v>
      </c>
      <c r="AB3276">
        <v>-117.128607</v>
      </c>
      <c r="AC3276">
        <v>1</v>
      </c>
      <c r="AD3276" t="s">
        <v>18394</v>
      </c>
      <c r="AE3276">
        <v>1192</v>
      </c>
      <c r="AF3276" t="s">
        <v>18483</v>
      </c>
      <c r="AI3276" t="s">
        <v>18421</v>
      </c>
      <c r="AJ3276" t="s">
        <v>18390</v>
      </c>
      <c r="AK3276" t="s">
        <v>18391</v>
      </c>
      <c r="AL3276">
        <v>92026</v>
      </c>
      <c r="AM3276" t="s">
        <v>18392</v>
      </c>
      <c r="AN3276" t="s">
        <v>18397</v>
      </c>
    </row>
    <row r="3277" spans="1:40" ht="43.2" x14ac:dyDescent="0.3">
      <c r="A3277" t="s">
        <v>15383</v>
      </c>
      <c r="B3277" s="2" t="s">
        <v>15</v>
      </c>
      <c r="C3277" s="3">
        <v>44209</v>
      </c>
      <c r="D3277" t="s">
        <v>193</v>
      </c>
      <c r="E3277" t="s">
        <v>15384</v>
      </c>
      <c r="F3277" t="s">
        <v>15385</v>
      </c>
      <c r="G3277" t="s">
        <v>15386</v>
      </c>
      <c r="H3277" s="2" t="s">
        <v>235</v>
      </c>
      <c r="I3277" s="2" t="s">
        <v>236</v>
      </c>
      <c r="J3277" s="1" t="s">
        <v>15387</v>
      </c>
      <c r="K3277" s="1">
        <f t="shared" si="230"/>
        <v>1</v>
      </c>
      <c r="L3277" s="1">
        <f t="shared" si="230"/>
        <v>0</v>
      </c>
      <c r="M3277" s="1">
        <f t="shared" si="230"/>
        <v>0</v>
      </c>
      <c r="N3277" s="1">
        <f t="shared" si="229"/>
        <v>0</v>
      </c>
      <c r="O3277" s="1">
        <f t="shared" si="231"/>
        <v>1</v>
      </c>
      <c r="P3277" s="1" t="s">
        <v>18346</v>
      </c>
      <c r="Q3277" s="1">
        <v>100</v>
      </c>
      <c r="R3277" s="1">
        <v>237</v>
      </c>
      <c r="S3277" s="9">
        <f t="shared" si="233"/>
        <v>100</v>
      </c>
      <c r="T3277" s="8"/>
      <c r="U3277" s="8"/>
      <c r="V3277" s="8"/>
      <c r="W3277" s="8"/>
      <c r="X3277" s="8"/>
      <c r="Y3277" s="10">
        <f t="shared" si="232"/>
        <v>0</v>
      </c>
      <c r="Z3277" s="10">
        <f>IFERROR(INDEX(EFs!B:B,MATCH(P3277,EFs!A:A,0))*Dataset!Y3277/1000,0)</f>
        <v>0</v>
      </c>
      <c r="AA3277">
        <v>32.759284999999998</v>
      </c>
      <c r="AB3277">
        <v>-117.17046999999999</v>
      </c>
      <c r="AC3277">
        <v>1</v>
      </c>
      <c r="AD3277" t="s">
        <v>18387</v>
      </c>
      <c r="AE3277">
        <v>875</v>
      </c>
      <c r="AF3277" t="s">
        <v>18647</v>
      </c>
      <c r="AI3277" t="s">
        <v>18389</v>
      </c>
      <c r="AJ3277" t="s">
        <v>18390</v>
      </c>
      <c r="AK3277" t="s">
        <v>18391</v>
      </c>
      <c r="AL3277">
        <v>92108</v>
      </c>
      <c r="AM3277" t="s">
        <v>18392</v>
      </c>
      <c r="AN3277" t="s">
        <v>18393</v>
      </c>
    </row>
    <row r="3278" spans="1:40" ht="57.6" x14ac:dyDescent="0.3">
      <c r="A3278" t="s">
        <v>15388</v>
      </c>
      <c r="B3278" s="2" t="s">
        <v>15</v>
      </c>
      <c r="C3278" s="3">
        <v>44209</v>
      </c>
      <c r="D3278" t="s">
        <v>193</v>
      </c>
      <c r="E3278" t="s">
        <v>8091</v>
      </c>
      <c r="F3278" t="s">
        <v>8092</v>
      </c>
      <c r="G3278" t="s">
        <v>8093</v>
      </c>
      <c r="H3278" s="2" t="s">
        <v>201</v>
      </c>
      <c r="I3278" s="2" t="s">
        <v>46</v>
      </c>
      <c r="J3278" s="1" t="s">
        <v>15389</v>
      </c>
      <c r="K3278" s="1">
        <f t="shared" si="230"/>
        <v>1</v>
      </c>
      <c r="L3278" s="1">
        <f t="shared" si="230"/>
        <v>0</v>
      </c>
      <c r="M3278" s="1">
        <f t="shared" si="230"/>
        <v>0</v>
      </c>
      <c r="N3278" s="1">
        <f t="shared" si="229"/>
        <v>0</v>
      </c>
      <c r="O3278" s="1">
        <f t="shared" si="231"/>
        <v>1</v>
      </c>
      <c r="P3278" s="1" t="s">
        <v>18346</v>
      </c>
      <c r="Q3278" s="1">
        <v>60</v>
      </c>
      <c r="R3278" s="1">
        <v>98</v>
      </c>
      <c r="S3278" s="9">
        <f t="shared" si="233"/>
        <v>60</v>
      </c>
      <c r="T3278" s="3">
        <v>44338</v>
      </c>
      <c r="U3278" s="8" t="s">
        <v>6686</v>
      </c>
      <c r="V3278" s="3">
        <v>44629</v>
      </c>
      <c r="W3278" s="8" t="s">
        <v>4965</v>
      </c>
      <c r="X3278" s="8">
        <v>10.4</v>
      </c>
      <c r="Y3278" s="10">
        <f t="shared" si="232"/>
        <v>624</v>
      </c>
      <c r="Z3278" s="10">
        <f>IFERROR(INDEX(EFs!B:B,MATCH(P3278,EFs!A:A,0))*Dataset!Y3278/1000,0)</f>
        <v>0.56683718270400008</v>
      </c>
      <c r="AA3278">
        <v>32.896501999999998</v>
      </c>
      <c r="AB3278">
        <v>-117.242644</v>
      </c>
      <c r="AC3278">
        <v>1</v>
      </c>
      <c r="AD3278" t="s">
        <v>18387</v>
      </c>
      <c r="AE3278">
        <v>10666</v>
      </c>
      <c r="AF3278" t="s">
        <v>18493</v>
      </c>
      <c r="AI3278" t="s">
        <v>18428</v>
      </c>
      <c r="AJ3278" t="s">
        <v>18390</v>
      </c>
      <c r="AK3278" t="s">
        <v>18391</v>
      </c>
      <c r="AL3278">
        <v>92037</v>
      </c>
      <c r="AM3278" t="s">
        <v>18392</v>
      </c>
      <c r="AN3278" t="s">
        <v>18393</v>
      </c>
    </row>
    <row r="3279" spans="1:40" ht="86.4" x14ac:dyDescent="0.3">
      <c r="A3279" t="s">
        <v>15390</v>
      </c>
      <c r="B3279" s="2" t="s">
        <v>15</v>
      </c>
      <c r="C3279" s="3">
        <v>44210</v>
      </c>
      <c r="D3279" t="s">
        <v>193</v>
      </c>
      <c r="E3279" t="s">
        <v>15391</v>
      </c>
      <c r="F3279" t="s">
        <v>15392</v>
      </c>
      <c r="G3279" t="s">
        <v>15393</v>
      </c>
      <c r="H3279" s="2" t="s">
        <v>19</v>
      </c>
      <c r="I3279" s="2" t="s">
        <v>20</v>
      </c>
      <c r="J3279" s="1" t="s">
        <v>15394</v>
      </c>
      <c r="K3279" s="1">
        <f t="shared" si="230"/>
        <v>1</v>
      </c>
      <c r="L3279" s="1">
        <f t="shared" si="230"/>
        <v>0</v>
      </c>
      <c r="M3279" s="1">
        <f t="shared" si="230"/>
        <v>0</v>
      </c>
      <c r="N3279" s="1">
        <f t="shared" si="229"/>
        <v>0</v>
      </c>
      <c r="O3279" s="1">
        <f t="shared" si="231"/>
        <v>1</v>
      </c>
      <c r="P3279" s="1" t="s">
        <v>18346</v>
      </c>
      <c r="Q3279" s="1">
        <v>750</v>
      </c>
      <c r="R3279" s="1">
        <v>207</v>
      </c>
      <c r="S3279" s="9">
        <f t="shared" si="233"/>
        <v>750</v>
      </c>
      <c r="T3279" s="8"/>
      <c r="U3279" s="8"/>
      <c r="V3279" s="8"/>
      <c r="W3279" s="8"/>
      <c r="X3279" s="8"/>
      <c r="Y3279" s="10">
        <f t="shared" si="232"/>
        <v>0</v>
      </c>
      <c r="Z3279" s="10">
        <f>IFERROR(INDEX(EFs!B:B,MATCH(P3279,EFs!A:A,0))*Dataset!Y3279/1000,0)</f>
        <v>0</v>
      </c>
      <c r="AA3279">
        <v>32.708823000000002</v>
      </c>
      <c r="AB3279">
        <v>-117.153108</v>
      </c>
      <c r="AC3279">
        <v>1</v>
      </c>
      <c r="AD3279" t="s">
        <v>18387</v>
      </c>
      <c r="AE3279">
        <v>330</v>
      </c>
      <c r="AF3279" t="s">
        <v>18870</v>
      </c>
      <c r="AI3279" t="s">
        <v>18389</v>
      </c>
      <c r="AJ3279" t="s">
        <v>18390</v>
      </c>
      <c r="AK3279" t="s">
        <v>18391</v>
      </c>
      <c r="AL3279">
        <v>92101</v>
      </c>
      <c r="AM3279" t="s">
        <v>18392</v>
      </c>
      <c r="AN3279" t="s">
        <v>18393</v>
      </c>
    </row>
    <row r="3280" spans="1:40" ht="43.2" x14ac:dyDescent="0.3">
      <c r="A3280" t="s">
        <v>15395</v>
      </c>
      <c r="B3280" s="2" t="s">
        <v>15</v>
      </c>
      <c r="C3280" s="3">
        <v>44210</v>
      </c>
      <c r="D3280" t="s">
        <v>193</v>
      </c>
      <c r="E3280" t="s">
        <v>4993</v>
      </c>
      <c r="F3280" t="s">
        <v>1030</v>
      </c>
      <c r="G3280" t="s">
        <v>15396</v>
      </c>
      <c r="H3280" s="2" t="s">
        <v>1020</v>
      </c>
      <c r="I3280" s="2" t="s">
        <v>92</v>
      </c>
      <c r="J3280" s="1" t="s">
        <v>15397</v>
      </c>
      <c r="K3280" s="1">
        <f t="shared" si="230"/>
        <v>1</v>
      </c>
      <c r="L3280" s="1">
        <f t="shared" si="230"/>
        <v>0</v>
      </c>
      <c r="M3280" s="1">
        <f t="shared" si="230"/>
        <v>0</v>
      </c>
      <c r="N3280" s="1">
        <f t="shared" si="229"/>
        <v>0</v>
      </c>
      <c r="O3280" s="1">
        <f t="shared" si="231"/>
        <v>1</v>
      </c>
      <c r="P3280" s="1" t="s">
        <v>18346</v>
      </c>
      <c r="Q3280" s="1">
        <v>800</v>
      </c>
      <c r="R3280" s="1">
        <v>220</v>
      </c>
      <c r="S3280" s="9">
        <f t="shared" si="233"/>
        <v>800</v>
      </c>
      <c r="T3280" s="3">
        <v>44630</v>
      </c>
      <c r="U3280" s="8" t="s">
        <v>15398</v>
      </c>
      <c r="V3280" s="3">
        <v>44630</v>
      </c>
      <c r="W3280" s="8" t="s">
        <v>5144</v>
      </c>
      <c r="X3280" s="8">
        <v>0.7</v>
      </c>
      <c r="Y3280" s="10">
        <f t="shared" si="232"/>
        <v>560</v>
      </c>
      <c r="Z3280" s="10">
        <f>IFERROR(INDEX(EFs!B:B,MATCH(P3280,EFs!A:A,0))*Dataset!Y3280/1000,0)</f>
        <v>0.50870003576</v>
      </c>
      <c r="AA3280">
        <v>32.724102999999999</v>
      </c>
      <c r="AB3280">
        <v>-117.170912</v>
      </c>
      <c r="AC3280">
        <v>1</v>
      </c>
      <c r="AD3280" t="s">
        <v>18422</v>
      </c>
      <c r="AI3280" t="s">
        <v>18389</v>
      </c>
      <c r="AJ3280" t="s">
        <v>18390</v>
      </c>
      <c r="AK3280" t="s">
        <v>18391</v>
      </c>
      <c r="AL3280">
        <v>92101</v>
      </c>
      <c r="AM3280" t="s">
        <v>18392</v>
      </c>
      <c r="AN3280" t="s">
        <v>18397</v>
      </c>
    </row>
    <row r="3281" spans="1:40" ht="43.2" x14ac:dyDescent="0.3">
      <c r="A3281" t="s">
        <v>15399</v>
      </c>
      <c r="B3281" s="2" t="s">
        <v>15</v>
      </c>
      <c r="C3281" s="3">
        <v>44210</v>
      </c>
      <c r="D3281" t="s">
        <v>193</v>
      </c>
      <c r="E3281" t="s">
        <v>4993</v>
      </c>
      <c r="F3281" t="s">
        <v>1030</v>
      </c>
      <c r="G3281" t="s">
        <v>15400</v>
      </c>
      <c r="H3281" s="2" t="s">
        <v>1020</v>
      </c>
      <c r="I3281" s="2" t="s">
        <v>92</v>
      </c>
      <c r="J3281" s="1" t="s">
        <v>15401</v>
      </c>
      <c r="K3281" s="1">
        <f t="shared" si="230"/>
        <v>1</v>
      </c>
      <c r="L3281" s="1">
        <f t="shared" si="230"/>
        <v>0</v>
      </c>
      <c r="M3281" s="1">
        <f t="shared" si="230"/>
        <v>0</v>
      </c>
      <c r="N3281" s="1">
        <f t="shared" si="229"/>
        <v>0</v>
      </c>
      <c r="O3281" s="1">
        <f t="shared" si="231"/>
        <v>1</v>
      </c>
      <c r="P3281" s="1" t="s">
        <v>18346</v>
      </c>
      <c r="Q3281" s="1">
        <v>800</v>
      </c>
      <c r="R3281" s="1">
        <v>220</v>
      </c>
      <c r="S3281" s="9">
        <f t="shared" si="233"/>
        <v>800</v>
      </c>
      <c r="T3281" s="3">
        <v>44630</v>
      </c>
      <c r="U3281" s="8" t="s">
        <v>14772</v>
      </c>
      <c r="V3281" s="3">
        <v>44630</v>
      </c>
      <c r="W3281" s="8" t="s">
        <v>9619</v>
      </c>
      <c r="X3281" s="8">
        <v>0.3</v>
      </c>
      <c r="Y3281" s="10">
        <f t="shared" si="232"/>
        <v>240</v>
      </c>
      <c r="Z3281" s="10">
        <f>IFERROR(INDEX(EFs!B:B,MATCH(P3281,EFs!A:A,0))*Dataset!Y3281/1000,0)</f>
        <v>0.21801430104</v>
      </c>
      <c r="AA3281">
        <v>32.724102999999999</v>
      </c>
      <c r="AB3281">
        <v>-117.170912</v>
      </c>
      <c r="AC3281">
        <v>1</v>
      </c>
      <c r="AD3281" t="s">
        <v>18422</v>
      </c>
      <c r="AI3281" t="s">
        <v>18389</v>
      </c>
      <c r="AJ3281" t="s">
        <v>18390</v>
      </c>
      <c r="AK3281" t="s">
        <v>18391</v>
      </c>
      <c r="AL3281">
        <v>92101</v>
      </c>
      <c r="AM3281" t="s">
        <v>18392</v>
      </c>
      <c r="AN3281" t="s">
        <v>18397</v>
      </c>
    </row>
    <row r="3282" spans="1:40" ht="28.8" x14ac:dyDescent="0.3">
      <c r="A3282" t="s">
        <v>15402</v>
      </c>
      <c r="B3282" s="2" t="s">
        <v>15</v>
      </c>
      <c r="C3282" s="3">
        <v>44210</v>
      </c>
      <c r="D3282" t="s">
        <v>193</v>
      </c>
      <c r="E3282" t="s">
        <v>15403</v>
      </c>
      <c r="F3282" t="s">
        <v>1966</v>
      </c>
      <c r="G3282" t="s">
        <v>1833</v>
      </c>
      <c r="H3282" s="2" t="s">
        <v>19</v>
      </c>
      <c r="I3282" s="2" t="s">
        <v>20</v>
      </c>
      <c r="J3282" s="1" t="s">
        <v>15404</v>
      </c>
      <c r="K3282" s="1">
        <f t="shared" si="230"/>
        <v>1</v>
      </c>
      <c r="L3282" s="1">
        <f t="shared" si="230"/>
        <v>0</v>
      </c>
      <c r="M3282" s="1">
        <f t="shared" si="230"/>
        <v>0</v>
      </c>
      <c r="N3282" s="1">
        <f t="shared" si="229"/>
        <v>0</v>
      </c>
      <c r="O3282" s="1">
        <f t="shared" si="231"/>
        <v>1</v>
      </c>
      <c r="P3282" s="1" t="s">
        <v>18346</v>
      </c>
      <c r="Q3282" s="1">
        <v>114</v>
      </c>
      <c r="R3282" s="1">
        <v>1494</v>
      </c>
      <c r="S3282" s="9">
        <f t="shared" si="233"/>
        <v>114</v>
      </c>
      <c r="T3282" s="8"/>
      <c r="U3282" s="8"/>
      <c r="V3282" s="8"/>
      <c r="W3282" s="8"/>
      <c r="X3282" s="8"/>
      <c r="Y3282" s="10">
        <f t="shared" si="232"/>
        <v>0</v>
      </c>
      <c r="Z3282" s="10">
        <f>IFERROR(INDEX(EFs!B:B,MATCH(P3282,EFs!A:A,0))*Dataset!Y3282/1000,0)</f>
        <v>0</v>
      </c>
      <c r="AA3282">
        <v>32.732992000000003</v>
      </c>
      <c r="AB3282">
        <v>-117.139325</v>
      </c>
      <c r="AC3282">
        <v>1</v>
      </c>
      <c r="AD3282" t="s">
        <v>18387</v>
      </c>
      <c r="AE3282">
        <v>2920</v>
      </c>
      <c r="AF3282" t="s">
        <v>18628</v>
      </c>
      <c r="AI3282" t="s">
        <v>18389</v>
      </c>
      <c r="AJ3282" t="s">
        <v>18390</v>
      </c>
      <c r="AK3282" t="s">
        <v>18391</v>
      </c>
      <c r="AL3282">
        <v>92101</v>
      </c>
      <c r="AM3282" t="s">
        <v>18392</v>
      </c>
      <c r="AN3282" t="s">
        <v>18393</v>
      </c>
    </row>
    <row r="3283" spans="1:40" ht="28.8" x14ac:dyDescent="0.3">
      <c r="A3283" t="s">
        <v>15405</v>
      </c>
      <c r="B3283" s="2" t="s">
        <v>15</v>
      </c>
      <c r="C3283" s="3">
        <v>44211</v>
      </c>
      <c r="D3283" t="s">
        <v>193</v>
      </c>
      <c r="E3283" t="s">
        <v>15406</v>
      </c>
      <c r="F3283" t="s">
        <v>4569</v>
      </c>
      <c r="G3283" t="s">
        <v>15407</v>
      </c>
      <c r="H3283" s="2" t="s">
        <v>275</v>
      </c>
      <c r="I3283" s="2" t="s">
        <v>139</v>
      </c>
      <c r="J3283" s="1" t="s">
        <v>15408</v>
      </c>
      <c r="K3283" s="1">
        <f t="shared" si="230"/>
        <v>1</v>
      </c>
      <c r="L3283" s="1">
        <f t="shared" si="230"/>
        <v>0</v>
      </c>
      <c r="M3283" s="1">
        <f t="shared" si="230"/>
        <v>0</v>
      </c>
      <c r="N3283" s="1">
        <f t="shared" si="229"/>
        <v>0</v>
      </c>
      <c r="O3283" s="1">
        <f t="shared" si="231"/>
        <v>1</v>
      </c>
      <c r="P3283" s="1" t="s">
        <v>18346</v>
      </c>
      <c r="Q3283" s="1">
        <v>51</v>
      </c>
      <c r="R3283" s="1">
        <v>94</v>
      </c>
      <c r="S3283" s="9">
        <f t="shared" si="233"/>
        <v>51</v>
      </c>
      <c r="T3283" s="3">
        <v>44562</v>
      </c>
      <c r="U3283" s="8" t="s">
        <v>519</v>
      </c>
      <c r="V3283" s="3">
        <v>44562</v>
      </c>
      <c r="W3283" s="8" t="s">
        <v>13897</v>
      </c>
      <c r="X3283" s="8">
        <v>3</v>
      </c>
      <c r="Y3283" s="10">
        <f t="shared" si="232"/>
        <v>153</v>
      </c>
      <c r="Z3283" s="10">
        <f>IFERROR(INDEX(EFs!B:B,MATCH(P3283,EFs!A:A,0))*Dataset!Y3283/1000,0)</f>
        <v>0.138984116913</v>
      </c>
      <c r="AA3283">
        <v>32.836160999999997</v>
      </c>
      <c r="AB3283">
        <v>-116.983648</v>
      </c>
      <c r="AC3283">
        <v>0.9</v>
      </c>
      <c r="AD3283" t="s">
        <v>18394</v>
      </c>
      <c r="AE3283">
        <v>8811</v>
      </c>
      <c r="AF3283" t="s">
        <v>19607</v>
      </c>
      <c r="AI3283" t="s">
        <v>18442</v>
      </c>
      <c r="AJ3283" t="s">
        <v>18390</v>
      </c>
      <c r="AK3283" t="s">
        <v>18391</v>
      </c>
      <c r="AL3283">
        <v>92071</v>
      </c>
      <c r="AM3283" t="s">
        <v>18392</v>
      </c>
      <c r="AN3283" t="s">
        <v>18397</v>
      </c>
    </row>
    <row r="3284" spans="1:40" ht="43.2" x14ac:dyDescent="0.3">
      <c r="A3284" t="s">
        <v>15409</v>
      </c>
      <c r="B3284" s="2" t="s">
        <v>15</v>
      </c>
      <c r="C3284" s="3">
        <v>44215</v>
      </c>
      <c r="D3284" t="s">
        <v>193</v>
      </c>
      <c r="E3284" t="s">
        <v>15410</v>
      </c>
      <c r="F3284" t="s">
        <v>15411</v>
      </c>
      <c r="G3284" t="s">
        <v>15412</v>
      </c>
      <c r="H3284" s="2" t="s">
        <v>19</v>
      </c>
      <c r="I3284" s="2" t="s">
        <v>20</v>
      </c>
      <c r="J3284" s="1" t="s">
        <v>15413</v>
      </c>
      <c r="K3284" s="1">
        <f t="shared" si="230"/>
        <v>0</v>
      </c>
      <c r="L3284" s="1">
        <f t="shared" si="230"/>
        <v>0</v>
      </c>
      <c r="M3284" s="1">
        <f t="shared" si="230"/>
        <v>1</v>
      </c>
      <c r="N3284" s="1">
        <f t="shared" si="229"/>
        <v>0</v>
      </c>
      <c r="O3284" s="1">
        <f t="shared" si="231"/>
        <v>1</v>
      </c>
      <c r="P3284" s="1" t="s">
        <v>18348</v>
      </c>
      <c r="Q3284" s="1">
        <v>100</v>
      </c>
      <c r="R3284" s="1">
        <v>177</v>
      </c>
      <c r="S3284" s="9">
        <f t="shared" si="233"/>
        <v>100</v>
      </c>
      <c r="T3284" s="8"/>
      <c r="U3284" s="8"/>
      <c r="V3284" s="8"/>
      <c r="W3284" s="8"/>
      <c r="X3284" s="8"/>
      <c r="Y3284" s="10">
        <f t="shared" si="232"/>
        <v>0</v>
      </c>
      <c r="Z3284" s="10">
        <f>IFERROR(INDEX(EFs!B:B,MATCH(P3284,EFs!A:A,0))*Dataset!Y3284/1000,0)</f>
        <v>0</v>
      </c>
      <c r="AA3284">
        <v>32.724654999999998</v>
      </c>
      <c r="AB3284">
        <v>-117.17090399999999</v>
      </c>
      <c r="AC3284">
        <v>1</v>
      </c>
      <c r="AD3284" t="s">
        <v>18387</v>
      </c>
      <c r="AE3284">
        <v>915</v>
      </c>
      <c r="AF3284" t="s">
        <v>19608</v>
      </c>
      <c r="AI3284" t="s">
        <v>18389</v>
      </c>
      <c r="AJ3284" t="s">
        <v>18390</v>
      </c>
      <c r="AK3284" t="s">
        <v>18391</v>
      </c>
      <c r="AL3284">
        <v>92101</v>
      </c>
      <c r="AM3284" t="s">
        <v>18392</v>
      </c>
      <c r="AN3284" t="s">
        <v>18393</v>
      </c>
    </row>
    <row r="3285" spans="1:40" ht="28.8" x14ac:dyDescent="0.3">
      <c r="A3285" t="s">
        <v>15414</v>
      </c>
      <c r="B3285" s="2" t="s">
        <v>15</v>
      </c>
      <c r="C3285" s="3">
        <v>44216</v>
      </c>
      <c r="D3285" t="s">
        <v>193</v>
      </c>
      <c r="E3285" t="s">
        <v>15415</v>
      </c>
      <c r="F3285" t="s">
        <v>15416</v>
      </c>
      <c r="G3285" t="s">
        <v>15417</v>
      </c>
      <c r="H3285" s="2" t="s">
        <v>115</v>
      </c>
      <c r="I3285" s="2" t="s">
        <v>46</v>
      </c>
      <c r="J3285" s="1" t="s">
        <v>15418</v>
      </c>
      <c r="K3285" s="1">
        <f t="shared" si="230"/>
        <v>1</v>
      </c>
      <c r="L3285" s="1">
        <f t="shared" si="230"/>
        <v>0</v>
      </c>
      <c r="M3285" s="1">
        <f t="shared" si="230"/>
        <v>0</v>
      </c>
      <c r="N3285" s="1">
        <f t="shared" si="229"/>
        <v>0</v>
      </c>
      <c r="O3285" s="1">
        <f t="shared" si="231"/>
        <v>1</v>
      </c>
      <c r="P3285" s="1" t="s">
        <v>18346</v>
      </c>
      <c r="Q3285" s="1">
        <v>42</v>
      </c>
      <c r="R3285" s="1">
        <v>94</v>
      </c>
      <c r="S3285" s="9">
        <f t="shared" si="233"/>
        <v>42</v>
      </c>
      <c r="T3285" s="8"/>
      <c r="U3285" s="8"/>
      <c r="V3285" s="8"/>
      <c r="W3285" s="8"/>
      <c r="X3285" s="8"/>
      <c r="Y3285" s="10">
        <f t="shared" si="232"/>
        <v>0</v>
      </c>
      <c r="Z3285" s="10">
        <f>IFERROR(INDEX(EFs!B:B,MATCH(P3285,EFs!A:A,0))*Dataset!Y3285/1000,0)</f>
        <v>0</v>
      </c>
      <c r="AA3285">
        <v>32.751018999999999</v>
      </c>
      <c r="AB3285">
        <v>-117.21233599999999</v>
      </c>
      <c r="AC3285">
        <v>1</v>
      </c>
      <c r="AD3285" t="s">
        <v>18387</v>
      </c>
      <c r="AE3285">
        <v>3434</v>
      </c>
      <c r="AF3285" t="s">
        <v>19609</v>
      </c>
      <c r="AI3285" t="s">
        <v>18389</v>
      </c>
      <c r="AJ3285" t="s">
        <v>18390</v>
      </c>
      <c r="AK3285" t="s">
        <v>18391</v>
      </c>
      <c r="AL3285">
        <v>92110</v>
      </c>
      <c r="AM3285" t="s">
        <v>18392</v>
      </c>
      <c r="AN3285" t="s">
        <v>18393</v>
      </c>
    </row>
    <row r="3286" spans="1:40" ht="43.2" x14ac:dyDescent="0.3">
      <c r="A3286" t="s">
        <v>15419</v>
      </c>
      <c r="B3286" s="2" t="s">
        <v>15</v>
      </c>
      <c r="C3286" s="3">
        <v>44222</v>
      </c>
      <c r="D3286" t="s">
        <v>193</v>
      </c>
      <c r="E3286" t="s">
        <v>4898</v>
      </c>
      <c r="F3286" t="s">
        <v>15420</v>
      </c>
      <c r="G3286" t="s">
        <v>15421</v>
      </c>
      <c r="H3286" s="2" t="s">
        <v>504</v>
      </c>
      <c r="I3286" s="2" t="s">
        <v>328</v>
      </c>
      <c r="J3286" s="1" t="s">
        <v>15422</v>
      </c>
      <c r="K3286" s="1">
        <f t="shared" si="230"/>
        <v>1</v>
      </c>
      <c r="L3286" s="1">
        <f t="shared" si="230"/>
        <v>0</v>
      </c>
      <c r="M3286" s="1">
        <f t="shared" si="230"/>
        <v>0</v>
      </c>
      <c r="N3286" s="1">
        <f t="shared" si="229"/>
        <v>0</v>
      </c>
      <c r="O3286" s="1">
        <f t="shared" si="231"/>
        <v>1</v>
      </c>
      <c r="P3286" s="1" t="s">
        <v>18346</v>
      </c>
      <c r="Q3286" s="1">
        <v>180</v>
      </c>
      <c r="R3286" s="1">
        <v>284</v>
      </c>
      <c r="S3286" s="9">
        <f t="shared" si="233"/>
        <v>180</v>
      </c>
      <c r="T3286" s="3">
        <v>44699</v>
      </c>
      <c r="U3286" s="8" t="s">
        <v>11464</v>
      </c>
      <c r="V3286" s="3">
        <v>44699</v>
      </c>
      <c r="W3286" s="8" t="s">
        <v>2171</v>
      </c>
      <c r="X3286" s="8">
        <v>3</v>
      </c>
      <c r="Y3286" s="10">
        <f t="shared" si="232"/>
        <v>540</v>
      </c>
      <c r="Z3286" s="10">
        <f>IFERROR(INDEX(EFs!B:B,MATCH(P3286,EFs!A:A,0))*Dataset!Y3286/1000,0)</f>
        <v>0.49053217734000004</v>
      </c>
      <c r="AA3286">
        <v>32.601638999999999</v>
      </c>
      <c r="AB3286">
        <v>-117.067323</v>
      </c>
      <c r="AC3286">
        <v>1</v>
      </c>
      <c r="AD3286" t="s">
        <v>18387</v>
      </c>
      <c r="AE3286">
        <v>341</v>
      </c>
      <c r="AF3286" t="s">
        <v>18696</v>
      </c>
      <c r="AI3286" t="s">
        <v>18406</v>
      </c>
      <c r="AJ3286" t="s">
        <v>18390</v>
      </c>
      <c r="AK3286" t="s">
        <v>18391</v>
      </c>
      <c r="AL3286">
        <v>91911</v>
      </c>
      <c r="AM3286" t="s">
        <v>18392</v>
      </c>
      <c r="AN3286" t="s">
        <v>18393</v>
      </c>
    </row>
    <row r="3287" spans="1:40" ht="28.8" x14ac:dyDescent="0.3">
      <c r="A3287" t="s">
        <v>15423</v>
      </c>
      <c r="B3287" s="2" t="s">
        <v>15</v>
      </c>
      <c r="C3287" s="3">
        <v>44225</v>
      </c>
      <c r="D3287" t="s">
        <v>193</v>
      </c>
      <c r="E3287" t="s">
        <v>8784</v>
      </c>
      <c r="F3287" t="s">
        <v>6891</v>
      </c>
      <c r="G3287" t="s">
        <v>15424</v>
      </c>
      <c r="H3287" s="2" t="s">
        <v>163</v>
      </c>
      <c r="I3287" s="2" t="s">
        <v>164</v>
      </c>
      <c r="J3287" s="1" t="s">
        <v>15425</v>
      </c>
      <c r="K3287" s="1">
        <f t="shared" si="230"/>
        <v>1</v>
      </c>
      <c r="L3287" s="1">
        <f t="shared" si="230"/>
        <v>0</v>
      </c>
      <c r="M3287" s="1">
        <f t="shared" si="230"/>
        <v>0</v>
      </c>
      <c r="N3287" s="1">
        <f t="shared" si="229"/>
        <v>0</v>
      </c>
      <c r="O3287" s="1">
        <f t="shared" si="231"/>
        <v>1</v>
      </c>
      <c r="P3287" s="1" t="s">
        <v>18346</v>
      </c>
      <c r="Q3287" s="1">
        <v>80</v>
      </c>
      <c r="R3287" s="1">
        <v>131</v>
      </c>
      <c r="S3287" s="9">
        <f t="shared" si="233"/>
        <v>80</v>
      </c>
      <c r="T3287" s="3">
        <v>44377</v>
      </c>
      <c r="U3287" s="8" t="s">
        <v>439</v>
      </c>
      <c r="V3287" s="3">
        <v>44377</v>
      </c>
      <c r="W3287" s="8" t="s">
        <v>5928</v>
      </c>
      <c r="X3287" s="8">
        <v>21.1</v>
      </c>
      <c r="Y3287" s="10">
        <f t="shared" si="232"/>
        <v>1688</v>
      </c>
      <c r="Z3287" s="10">
        <f>IFERROR(INDEX(EFs!B:B,MATCH(P3287,EFs!A:A,0))*Dataset!Y3287/1000,0)</f>
        <v>1.5333672506480001</v>
      </c>
      <c r="AA3287">
        <v>33.387723000000001</v>
      </c>
      <c r="AB3287">
        <v>-117.44475799999999</v>
      </c>
      <c r="AC3287">
        <v>0.5</v>
      </c>
      <c r="AD3287" t="s">
        <v>18422</v>
      </c>
      <c r="AI3287" t="s">
        <v>18423</v>
      </c>
      <c r="AJ3287" t="s">
        <v>18390</v>
      </c>
      <c r="AK3287" t="s">
        <v>18391</v>
      </c>
      <c r="AL3287">
        <v>92055</v>
      </c>
      <c r="AM3287" t="s">
        <v>18392</v>
      </c>
      <c r="AN3287" t="s">
        <v>18397</v>
      </c>
    </row>
    <row r="3288" spans="1:40" ht="43.2" x14ac:dyDescent="0.3">
      <c r="A3288" t="s">
        <v>15426</v>
      </c>
      <c r="B3288" s="2" t="s">
        <v>15</v>
      </c>
      <c r="C3288" s="3">
        <v>44237</v>
      </c>
      <c r="D3288" t="s">
        <v>193</v>
      </c>
      <c r="E3288" t="s">
        <v>2664</v>
      </c>
      <c r="F3288" t="s">
        <v>161</v>
      </c>
      <c r="G3288" t="s">
        <v>2665</v>
      </c>
      <c r="H3288" s="2" t="s">
        <v>163</v>
      </c>
      <c r="I3288" s="2" t="s">
        <v>164</v>
      </c>
      <c r="J3288" s="1" t="s">
        <v>15427</v>
      </c>
      <c r="K3288" s="1">
        <f t="shared" si="230"/>
        <v>1</v>
      </c>
      <c r="L3288" s="1">
        <f t="shared" si="230"/>
        <v>0</v>
      </c>
      <c r="M3288" s="1">
        <f t="shared" si="230"/>
        <v>0</v>
      </c>
      <c r="N3288" s="1">
        <f t="shared" si="229"/>
        <v>0</v>
      </c>
      <c r="O3288" s="1">
        <f t="shared" si="231"/>
        <v>1</v>
      </c>
      <c r="P3288" s="1" t="s">
        <v>18346</v>
      </c>
      <c r="Q3288" s="1">
        <v>350</v>
      </c>
      <c r="R3288" s="1">
        <v>538</v>
      </c>
      <c r="S3288" s="9">
        <f t="shared" si="233"/>
        <v>350</v>
      </c>
      <c r="T3288" s="8"/>
      <c r="U3288" s="8"/>
      <c r="V3288" s="8"/>
      <c r="W3288" s="8"/>
      <c r="X3288" s="8"/>
      <c r="Y3288" s="10">
        <f t="shared" si="232"/>
        <v>0</v>
      </c>
      <c r="Z3288" s="10">
        <f>IFERROR(INDEX(EFs!B:B,MATCH(P3288,EFs!A:A,0))*Dataset!Y3288/1000,0)</f>
        <v>0</v>
      </c>
      <c r="AA3288">
        <v>33.387723000000001</v>
      </c>
      <c r="AB3288">
        <v>-117.44475799999999</v>
      </c>
      <c r="AC3288">
        <v>0.5</v>
      </c>
      <c r="AD3288" t="s">
        <v>18422</v>
      </c>
      <c r="AI3288" t="s">
        <v>18423</v>
      </c>
      <c r="AJ3288" t="s">
        <v>18390</v>
      </c>
      <c r="AK3288" t="s">
        <v>18391</v>
      </c>
      <c r="AL3288">
        <v>92055</v>
      </c>
      <c r="AM3288" t="s">
        <v>18392</v>
      </c>
      <c r="AN3288" t="s">
        <v>18397</v>
      </c>
    </row>
    <row r="3289" spans="1:40" ht="43.2" x14ac:dyDescent="0.3">
      <c r="A3289" t="s">
        <v>15428</v>
      </c>
      <c r="B3289" s="2" t="s">
        <v>15</v>
      </c>
      <c r="C3289" s="3">
        <v>44245</v>
      </c>
      <c r="D3289" t="s">
        <v>193</v>
      </c>
      <c r="E3289" t="s">
        <v>15429</v>
      </c>
      <c r="F3289" t="s">
        <v>72</v>
      </c>
      <c r="G3289" t="s">
        <v>15430</v>
      </c>
      <c r="H3289" s="2" t="s">
        <v>781</v>
      </c>
      <c r="I3289" s="2" t="s">
        <v>782</v>
      </c>
      <c r="J3289" s="1" t="s">
        <v>15431</v>
      </c>
      <c r="K3289" s="1">
        <f t="shared" si="230"/>
        <v>1</v>
      </c>
      <c r="L3289" s="1">
        <f t="shared" si="230"/>
        <v>0</v>
      </c>
      <c r="M3289" s="1">
        <f t="shared" si="230"/>
        <v>0</v>
      </c>
      <c r="N3289" s="1">
        <f t="shared" si="229"/>
        <v>0</v>
      </c>
      <c r="O3289" s="1">
        <f t="shared" si="231"/>
        <v>1</v>
      </c>
      <c r="P3289" s="1" t="s">
        <v>18346</v>
      </c>
      <c r="Q3289" s="1">
        <v>345</v>
      </c>
      <c r="R3289" s="1">
        <v>463</v>
      </c>
      <c r="S3289" s="9">
        <f t="shared" si="233"/>
        <v>345</v>
      </c>
      <c r="T3289" s="3">
        <v>44561</v>
      </c>
      <c r="U3289" s="8" t="s">
        <v>15432</v>
      </c>
      <c r="V3289" s="3">
        <v>44764</v>
      </c>
      <c r="W3289" s="8" t="s">
        <v>15433</v>
      </c>
      <c r="X3289" s="8">
        <v>15.83</v>
      </c>
      <c r="Y3289" s="10">
        <f t="shared" si="232"/>
        <v>5461.35</v>
      </c>
      <c r="Z3289" s="10">
        <f>IFERROR(INDEX(EFs!B:B,MATCH(P3289,EFs!A:A,0))*Dataset!Y3289/1000,0)</f>
        <v>4.9610516791033508</v>
      </c>
      <c r="AA3289">
        <v>32.893970000000003</v>
      </c>
      <c r="AB3289">
        <v>-117.210328</v>
      </c>
      <c r="AC3289">
        <v>1</v>
      </c>
      <c r="AD3289" t="s">
        <v>18387</v>
      </c>
      <c r="AE3289">
        <v>4921</v>
      </c>
      <c r="AF3289" t="s">
        <v>18709</v>
      </c>
      <c r="AI3289" t="s">
        <v>18389</v>
      </c>
      <c r="AJ3289" t="s">
        <v>18390</v>
      </c>
      <c r="AK3289" t="s">
        <v>18391</v>
      </c>
      <c r="AL3289">
        <v>92121</v>
      </c>
      <c r="AM3289" t="s">
        <v>18392</v>
      </c>
      <c r="AN3289" t="s">
        <v>18393</v>
      </c>
    </row>
    <row r="3290" spans="1:40" ht="43.2" x14ac:dyDescent="0.3">
      <c r="A3290" t="s">
        <v>15434</v>
      </c>
      <c r="B3290" s="2" t="s">
        <v>15</v>
      </c>
      <c r="C3290" s="3">
        <v>44246</v>
      </c>
      <c r="D3290" t="s">
        <v>193</v>
      </c>
      <c r="E3290" t="s">
        <v>15435</v>
      </c>
      <c r="F3290" t="s">
        <v>5644</v>
      </c>
      <c r="G3290" t="s">
        <v>15436</v>
      </c>
      <c r="H3290" s="2" t="s">
        <v>275</v>
      </c>
      <c r="I3290" s="2" t="s">
        <v>139</v>
      </c>
      <c r="J3290" s="1" t="s">
        <v>15437</v>
      </c>
      <c r="K3290" s="1">
        <f t="shared" si="230"/>
        <v>1</v>
      </c>
      <c r="L3290" s="1">
        <f t="shared" si="230"/>
        <v>0</v>
      </c>
      <c r="M3290" s="1">
        <f t="shared" si="230"/>
        <v>0</v>
      </c>
      <c r="N3290" s="1">
        <f t="shared" si="229"/>
        <v>0</v>
      </c>
      <c r="O3290" s="1">
        <f t="shared" si="231"/>
        <v>1</v>
      </c>
      <c r="P3290" s="1" t="s">
        <v>18346</v>
      </c>
      <c r="Q3290" s="1">
        <v>102</v>
      </c>
      <c r="R3290" s="1">
        <v>158</v>
      </c>
      <c r="S3290" s="9">
        <f t="shared" si="233"/>
        <v>102</v>
      </c>
      <c r="T3290" s="3">
        <v>44562</v>
      </c>
      <c r="U3290" s="8" t="s">
        <v>15438</v>
      </c>
      <c r="V3290" s="3">
        <v>44562</v>
      </c>
      <c r="W3290" s="8" t="s">
        <v>5842</v>
      </c>
      <c r="X3290" s="8">
        <v>10.1</v>
      </c>
      <c r="Y3290" s="10">
        <f t="shared" si="232"/>
        <v>1030.2</v>
      </c>
      <c r="Z3290" s="10">
        <f>IFERROR(INDEX(EFs!B:B,MATCH(P3290,EFs!A:A,0))*Dataset!Y3290/1000,0)</f>
        <v>0.93582638721420008</v>
      </c>
      <c r="AA3290">
        <v>32.834727000000001</v>
      </c>
      <c r="AB3290">
        <v>-116.983209</v>
      </c>
      <c r="AC3290">
        <v>1</v>
      </c>
      <c r="AD3290" t="s">
        <v>18387</v>
      </c>
      <c r="AE3290">
        <v>8701</v>
      </c>
      <c r="AF3290" t="s">
        <v>18579</v>
      </c>
      <c r="AI3290" t="s">
        <v>18442</v>
      </c>
      <c r="AJ3290" t="s">
        <v>18390</v>
      </c>
      <c r="AK3290" t="s">
        <v>18391</v>
      </c>
      <c r="AL3290">
        <v>92071</v>
      </c>
      <c r="AM3290" t="s">
        <v>18392</v>
      </c>
      <c r="AN3290" t="s">
        <v>18407</v>
      </c>
    </row>
    <row r="3291" spans="1:40" ht="43.2" x14ac:dyDescent="0.3">
      <c r="A3291" t="s">
        <v>15439</v>
      </c>
      <c r="B3291" s="2" t="s">
        <v>15</v>
      </c>
      <c r="C3291" s="3">
        <v>44272</v>
      </c>
      <c r="D3291" t="s">
        <v>193</v>
      </c>
      <c r="E3291" t="s">
        <v>4898</v>
      </c>
      <c r="F3291" t="s">
        <v>15420</v>
      </c>
      <c r="G3291" t="s">
        <v>15440</v>
      </c>
      <c r="H3291" s="2" t="s">
        <v>504</v>
      </c>
      <c r="I3291" s="2" t="s">
        <v>328</v>
      </c>
      <c r="J3291" s="1" t="s">
        <v>15441</v>
      </c>
      <c r="K3291" s="1">
        <f t="shared" si="230"/>
        <v>1</v>
      </c>
      <c r="L3291" s="1">
        <f t="shared" si="230"/>
        <v>0</v>
      </c>
      <c r="M3291" s="1">
        <f t="shared" si="230"/>
        <v>0</v>
      </c>
      <c r="N3291" s="1">
        <f t="shared" si="229"/>
        <v>0</v>
      </c>
      <c r="O3291" s="1">
        <f t="shared" si="231"/>
        <v>1</v>
      </c>
      <c r="P3291" s="1" t="s">
        <v>18346</v>
      </c>
      <c r="Q3291" s="1">
        <v>180</v>
      </c>
      <c r="R3291" s="1">
        <v>284</v>
      </c>
      <c r="S3291" s="9">
        <f t="shared" si="233"/>
        <v>180</v>
      </c>
      <c r="T3291" s="3">
        <v>44741</v>
      </c>
      <c r="U3291" s="8" t="s">
        <v>15442</v>
      </c>
      <c r="V3291" s="3">
        <v>44741</v>
      </c>
      <c r="W3291" s="8" t="s">
        <v>8147</v>
      </c>
      <c r="X3291" s="8">
        <v>6.2</v>
      </c>
      <c r="Y3291" s="10">
        <f t="shared" si="232"/>
        <v>1116</v>
      </c>
      <c r="Z3291" s="10">
        <f>IFERROR(INDEX(EFs!B:B,MATCH(P3291,EFs!A:A,0))*Dataset!Y3291/1000,0)</f>
        <v>1.0137664998360001</v>
      </c>
      <c r="AA3291">
        <v>32.615749999999998</v>
      </c>
      <c r="AB3291">
        <v>-117.062532</v>
      </c>
      <c r="AC3291">
        <v>1</v>
      </c>
      <c r="AD3291" t="s">
        <v>18387</v>
      </c>
      <c r="AE3291">
        <v>100</v>
      </c>
      <c r="AF3291" t="s">
        <v>19215</v>
      </c>
      <c r="AI3291" t="s">
        <v>18406</v>
      </c>
      <c r="AJ3291" t="s">
        <v>18390</v>
      </c>
      <c r="AK3291" t="s">
        <v>18391</v>
      </c>
      <c r="AL3291">
        <v>91911</v>
      </c>
      <c r="AM3291" t="s">
        <v>18392</v>
      </c>
      <c r="AN3291" t="s">
        <v>18407</v>
      </c>
    </row>
    <row r="3292" spans="1:40" ht="43.2" x14ac:dyDescent="0.3">
      <c r="A3292" t="s">
        <v>15443</v>
      </c>
      <c r="B3292" s="2" t="s">
        <v>15</v>
      </c>
      <c r="C3292" s="3">
        <v>44273</v>
      </c>
      <c r="D3292" t="s">
        <v>193</v>
      </c>
      <c r="E3292" t="s">
        <v>15444</v>
      </c>
      <c r="G3292" t="s">
        <v>15445</v>
      </c>
      <c r="H3292" s="2" t="s">
        <v>2472</v>
      </c>
      <c r="I3292" s="2" t="s">
        <v>328</v>
      </c>
      <c r="J3292" s="1" t="s">
        <v>15446</v>
      </c>
      <c r="K3292" s="1">
        <f t="shared" si="230"/>
        <v>1</v>
      </c>
      <c r="L3292" s="1">
        <f t="shared" si="230"/>
        <v>0</v>
      </c>
      <c r="M3292" s="1">
        <f t="shared" si="230"/>
        <v>0</v>
      </c>
      <c r="N3292" s="1">
        <f t="shared" si="229"/>
        <v>0</v>
      </c>
      <c r="O3292" s="1">
        <f t="shared" si="231"/>
        <v>1</v>
      </c>
      <c r="P3292" s="1" t="s">
        <v>18346</v>
      </c>
      <c r="Q3292" s="1">
        <v>150</v>
      </c>
      <c r="R3292" s="1">
        <v>229</v>
      </c>
      <c r="S3292" s="9">
        <f t="shared" si="233"/>
        <v>150</v>
      </c>
      <c r="T3292" s="3">
        <v>44343</v>
      </c>
      <c r="U3292" s="8" t="s">
        <v>5163</v>
      </c>
      <c r="V3292" s="3">
        <v>44727</v>
      </c>
      <c r="W3292" s="8" t="s">
        <v>15228</v>
      </c>
      <c r="X3292" s="8">
        <v>2.5</v>
      </c>
      <c r="Y3292" s="10">
        <f t="shared" si="232"/>
        <v>375</v>
      </c>
      <c r="Z3292" s="10">
        <f>IFERROR(INDEX(EFs!B:B,MATCH(P3292,EFs!A:A,0))*Dataset!Y3292/1000,0)</f>
        <v>0.34064734537499997</v>
      </c>
      <c r="AA3292">
        <v>32.667217000000001</v>
      </c>
      <c r="AB3292">
        <v>-116.488039</v>
      </c>
      <c r="AC3292">
        <v>0.9</v>
      </c>
      <c r="AD3292" t="s">
        <v>18408</v>
      </c>
      <c r="AF3292" t="s">
        <v>18642</v>
      </c>
      <c r="AI3292" t="s">
        <v>18643</v>
      </c>
      <c r="AJ3292" t="s">
        <v>18390</v>
      </c>
      <c r="AK3292" t="s">
        <v>18391</v>
      </c>
      <c r="AL3292">
        <v>91906</v>
      </c>
      <c r="AM3292" t="s">
        <v>18392</v>
      </c>
      <c r="AN3292" t="s">
        <v>18397</v>
      </c>
    </row>
    <row r="3293" spans="1:40" ht="72" x14ac:dyDescent="0.3">
      <c r="A3293" t="s">
        <v>15447</v>
      </c>
      <c r="B3293" s="2" t="s">
        <v>15</v>
      </c>
      <c r="C3293" s="3">
        <v>44279</v>
      </c>
      <c r="D3293" t="s">
        <v>193</v>
      </c>
      <c r="E3293" t="s">
        <v>12271</v>
      </c>
      <c r="G3293" t="s">
        <v>15448</v>
      </c>
      <c r="H3293" s="2" t="s">
        <v>957</v>
      </c>
      <c r="I3293" s="2" t="s">
        <v>139</v>
      </c>
      <c r="J3293" s="1" t="s">
        <v>15449</v>
      </c>
      <c r="K3293" s="1">
        <f t="shared" si="230"/>
        <v>1</v>
      </c>
      <c r="L3293" s="1">
        <f t="shared" si="230"/>
        <v>0</v>
      </c>
      <c r="M3293" s="1">
        <f t="shared" si="230"/>
        <v>0</v>
      </c>
      <c r="N3293" s="1">
        <f t="shared" si="229"/>
        <v>0</v>
      </c>
      <c r="O3293" s="1">
        <f t="shared" si="231"/>
        <v>1</v>
      </c>
      <c r="P3293" s="1" t="s">
        <v>18346</v>
      </c>
      <c r="Q3293" s="1">
        <v>2000</v>
      </c>
      <c r="R3293" s="1">
        <v>2923</v>
      </c>
      <c r="S3293" s="9">
        <f t="shared" si="233"/>
        <v>2000</v>
      </c>
      <c r="T3293" s="3">
        <v>44562</v>
      </c>
      <c r="U3293" s="8" t="s">
        <v>15450</v>
      </c>
      <c r="V3293" s="3">
        <v>44562</v>
      </c>
      <c r="W3293" s="8" t="s">
        <v>12024</v>
      </c>
      <c r="X3293" s="8">
        <v>3.2</v>
      </c>
      <c r="Y3293" s="10">
        <f t="shared" si="232"/>
        <v>6400</v>
      </c>
      <c r="Z3293" s="10">
        <f>IFERROR(INDEX(EFs!B:B,MATCH(P3293,EFs!A:A,0))*Dataset!Y3293/1000,0)</f>
        <v>5.8137146944000007</v>
      </c>
      <c r="AA3293">
        <v>32.879537999999997</v>
      </c>
      <c r="AB3293">
        <v>-117.161181</v>
      </c>
      <c r="AC3293">
        <v>1</v>
      </c>
      <c r="AD3293" t="s">
        <v>18408</v>
      </c>
      <c r="AF3293" t="s">
        <v>18538</v>
      </c>
      <c r="AI3293" t="s">
        <v>18389</v>
      </c>
      <c r="AJ3293" t="s">
        <v>18390</v>
      </c>
      <c r="AK3293" t="s">
        <v>18391</v>
      </c>
      <c r="AL3293">
        <v>92121</v>
      </c>
      <c r="AM3293" t="s">
        <v>18392</v>
      </c>
      <c r="AN3293" t="s">
        <v>18397</v>
      </c>
    </row>
    <row r="3294" spans="1:40" ht="43.2" x14ac:dyDescent="0.3">
      <c r="A3294" t="s">
        <v>15451</v>
      </c>
      <c r="B3294" s="2" t="s">
        <v>15</v>
      </c>
      <c r="C3294" s="3">
        <v>44280</v>
      </c>
      <c r="D3294" t="s">
        <v>193</v>
      </c>
      <c r="E3294" t="s">
        <v>15452</v>
      </c>
      <c r="F3294" t="s">
        <v>15453</v>
      </c>
      <c r="G3294" t="s">
        <v>15454</v>
      </c>
      <c r="H3294" s="2" t="s">
        <v>106</v>
      </c>
      <c r="I3294" s="2" t="s">
        <v>107</v>
      </c>
      <c r="J3294" s="1" t="s">
        <v>15455</v>
      </c>
      <c r="K3294" s="1">
        <f t="shared" si="230"/>
        <v>1</v>
      </c>
      <c r="L3294" s="1">
        <f t="shared" si="230"/>
        <v>0</v>
      </c>
      <c r="M3294" s="1">
        <f t="shared" si="230"/>
        <v>0</v>
      </c>
      <c r="N3294" s="1">
        <f t="shared" si="229"/>
        <v>0</v>
      </c>
      <c r="O3294" s="1">
        <f t="shared" si="231"/>
        <v>1</v>
      </c>
      <c r="P3294" s="1" t="s">
        <v>18346</v>
      </c>
      <c r="Q3294" s="1">
        <v>250</v>
      </c>
      <c r="R3294" s="1">
        <v>839</v>
      </c>
      <c r="S3294" s="9">
        <f t="shared" si="233"/>
        <v>250</v>
      </c>
      <c r="T3294" s="8"/>
      <c r="U3294" s="8"/>
      <c r="V3294" s="8"/>
      <c r="W3294" s="8"/>
      <c r="X3294" s="8"/>
      <c r="Y3294" s="10">
        <f t="shared" si="232"/>
        <v>0</v>
      </c>
      <c r="Z3294" s="10">
        <f>IFERROR(INDEX(EFs!B:B,MATCH(P3294,EFs!A:A,0))*Dataset!Y3294/1000,0)</f>
        <v>0</v>
      </c>
      <c r="AA3294">
        <v>32.828411000000003</v>
      </c>
      <c r="AB3294">
        <v>-117.131668</v>
      </c>
      <c r="AC3294">
        <v>1</v>
      </c>
      <c r="AD3294" t="s">
        <v>18387</v>
      </c>
      <c r="AE3294">
        <v>9269</v>
      </c>
      <c r="AF3294" t="s">
        <v>19358</v>
      </c>
      <c r="AI3294" t="s">
        <v>18389</v>
      </c>
      <c r="AJ3294" t="s">
        <v>18390</v>
      </c>
      <c r="AK3294" t="s">
        <v>18391</v>
      </c>
      <c r="AL3294">
        <v>92123</v>
      </c>
      <c r="AM3294" t="s">
        <v>18392</v>
      </c>
      <c r="AN3294" t="s">
        <v>18393</v>
      </c>
    </row>
    <row r="3295" spans="1:40" ht="43.2" x14ac:dyDescent="0.3">
      <c r="A3295" t="s">
        <v>15456</v>
      </c>
      <c r="B3295" s="2" t="s">
        <v>15</v>
      </c>
      <c r="C3295" s="3">
        <v>44308</v>
      </c>
      <c r="D3295" t="s">
        <v>193</v>
      </c>
      <c r="E3295" t="s">
        <v>3322</v>
      </c>
      <c r="F3295" t="s">
        <v>14504</v>
      </c>
      <c r="G3295" t="s">
        <v>2101</v>
      </c>
      <c r="H3295" s="2" t="s">
        <v>19</v>
      </c>
      <c r="I3295" s="2" t="s">
        <v>20</v>
      </c>
      <c r="J3295" s="1" t="s">
        <v>15457</v>
      </c>
      <c r="K3295" s="1">
        <f t="shared" si="230"/>
        <v>1</v>
      </c>
      <c r="L3295" s="1">
        <f t="shared" si="230"/>
        <v>0</v>
      </c>
      <c r="M3295" s="1">
        <f t="shared" si="230"/>
        <v>0</v>
      </c>
      <c r="N3295" s="1">
        <f t="shared" si="229"/>
        <v>0</v>
      </c>
      <c r="O3295" s="1">
        <f t="shared" si="231"/>
        <v>1</v>
      </c>
      <c r="P3295" s="1" t="s">
        <v>18346</v>
      </c>
      <c r="Q3295" s="1">
        <v>50</v>
      </c>
      <c r="R3295" s="1">
        <v>94</v>
      </c>
      <c r="S3295" s="9">
        <f t="shared" si="233"/>
        <v>50</v>
      </c>
      <c r="T3295" s="3">
        <v>44679</v>
      </c>
      <c r="U3295" s="8" t="s">
        <v>5160</v>
      </c>
      <c r="V3295" s="3">
        <v>44679</v>
      </c>
      <c r="W3295" s="8" t="s">
        <v>15458</v>
      </c>
      <c r="X3295" s="8">
        <v>2.7</v>
      </c>
      <c r="Y3295" s="10">
        <f t="shared" si="232"/>
        <v>135</v>
      </c>
      <c r="Z3295" s="10">
        <f>IFERROR(INDEX(EFs!B:B,MATCH(P3295,EFs!A:A,0))*Dataset!Y3295/1000,0)</f>
        <v>0.12263304433500001</v>
      </c>
      <c r="AA3295">
        <v>32.729312999999998</v>
      </c>
      <c r="AB3295">
        <v>-117.190921</v>
      </c>
      <c r="AC3295">
        <v>1</v>
      </c>
      <c r="AD3295" t="s">
        <v>18394</v>
      </c>
      <c r="AE3295">
        <v>3225</v>
      </c>
      <c r="AF3295" t="s">
        <v>18598</v>
      </c>
      <c r="AI3295" t="s">
        <v>18389</v>
      </c>
      <c r="AJ3295" t="s">
        <v>18390</v>
      </c>
      <c r="AK3295" t="s">
        <v>18391</v>
      </c>
      <c r="AL3295">
        <v>92101</v>
      </c>
      <c r="AM3295" t="s">
        <v>18392</v>
      </c>
      <c r="AN3295" t="s">
        <v>18397</v>
      </c>
    </row>
    <row r="3296" spans="1:40" ht="43.2" x14ac:dyDescent="0.3">
      <c r="A3296" t="s">
        <v>15459</v>
      </c>
      <c r="B3296" s="2" t="s">
        <v>15</v>
      </c>
      <c r="C3296" s="3">
        <v>44308</v>
      </c>
      <c r="D3296" t="s">
        <v>193</v>
      </c>
      <c r="E3296" t="s">
        <v>3322</v>
      </c>
      <c r="F3296" t="s">
        <v>14504</v>
      </c>
      <c r="G3296" t="s">
        <v>2101</v>
      </c>
      <c r="H3296" s="2" t="s">
        <v>19</v>
      </c>
      <c r="I3296" s="2" t="s">
        <v>20</v>
      </c>
      <c r="J3296" s="1" t="s">
        <v>15460</v>
      </c>
      <c r="K3296" s="1">
        <f t="shared" si="230"/>
        <v>1</v>
      </c>
      <c r="L3296" s="1">
        <f t="shared" si="230"/>
        <v>0</v>
      </c>
      <c r="M3296" s="1">
        <f t="shared" si="230"/>
        <v>0</v>
      </c>
      <c r="N3296" s="1">
        <f t="shared" si="229"/>
        <v>0</v>
      </c>
      <c r="O3296" s="1">
        <f t="shared" si="231"/>
        <v>1</v>
      </c>
      <c r="P3296" s="1" t="s">
        <v>18346</v>
      </c>
      <c r="Q3296" s="1">
        <v>50</v>
      </c>
      <c r="R3296" s="1">
        <v>94</v>
      </c>
      <c r="S3296" s="9">
        <f t="shared" si="233"/>
        <v>50</v>
      </c>
      <c r="T3296" s="3">
        <v>44679</v>
      </c>
      <c r="U3296" s="8" t="s">
        <v>12763</v>
      </c>
      <c r="V3296" s="3">
        <v>44679</v>
      </c>
      <c r="W3296" s="8" t="s">
        <v>15461</v>
      </c>
      <c r="X3296" s="8">
        <v>2.6</v>
      </c>
      <c r="Y3296" s="10">
        <f t="shared" si="232"/>
        <v>130</v>
      </c>
      <c r="Z3296" s="10">
        <f>IFERROR(INDEX(EFs!B:B,MATCH(P3296,EFs!A:A,0))*Dataset!Y3296/1000,0)</f>
        <v>0.11809107973000001</v>
      </c>
      <c r="AA3296">
        <v>32.729312999999998</v>
      </c>
      <c r="AB3296">
        <v>-117.190921</v>
      </c>
      <c r="AC3296">
        <v>1</v>
      </c>
      <c r="AD3296" t="s">
        <v>18394</v>
      </c>
      <c r="AE3296">
        <v>3225</v>
      </c>
      <c r="AF3296" t="s">
        <v>18598</v>
      </c>
      <c r="AI3296" t="s">
        <v>18389</v>
      </c>
      <c r="AJ3296" t="s">
        <v>18390</v>
      </c>
      <c r="AK3296" t="s">
        <v>18391</v>
      </c>
      <c r="AL3296">
        <v>92101</v>
      </c>
      <c r="AM3296" t="s">
        <v>18392</v>
      </c>
      <c r="AN3296" t="s">
        <v>18397</v>
      </c>
    </row>
    <row r="3297" spans="1:40" ht="86.4" x14ac:dyDescent="0.3">
      <c r="A3297" t="s">
        <v>15462</v>
      </c>
      <c r="B3297" s="2" t="s">
        <v>15</v>
      </c>
      <c r="C3297" s="3">
        <v>44321</v>
      </c>
      <c r="D3297" t="s">
        <v>193</v>
      </c>
      <c r="E3297" t="s">
        <v>15463</v>
      </c>
      <c r="F3297" t="s">
        <v>15464</v>
      </c>
      <c r="G3297" t="s">
        <v>15465</v>
      </c>
      <c r="H3297" s="2" t="s">
        <v>19</v>
      </c>
      <c r="I3297" s="2" t="s">
        <v>20</v>
      </c>
      <c r="J3297" s="1" t="s">
        <v>15466</v>
      </c>
      <c r="K3297" s="1">
        <f t="shared" si="230"/>
        <v>1</v>
      </c>
      <c r="L3297" s="1">
        <f t="shared" si="230"/>
        <v>0</v>
      </c>
      <c r="M3297" s="1">
        <f t="shared" si="230"/>
        <v>0</v>
      </c>
      <c r="N3297" s="1">
        <f t="shared" si="229"/>
        <v>0</v>
      </c>
      <c r="O3297" s="1">
        <f t="shared" si="231"/>
        <v>1</v>
      </c>
      <c r="P3297" s="1" t="s">
        <v>18346</v>
      </c>
      <c r="Q3297" s="1">
        <v>750</v>
      </c>
      <c r="R3297" s="1">
        <v>194</v>
      </c>
      <c r="S3297" s="9">
        <f t="shared" si="233"/>
        <v>750</v>
      </c>
      <c r="T3297" s="8"/>
      <c r="U3297" s="8"/>
      <c r="V3297" s="8"/>
      <c r="W3297" s="8"/>
      <c r="X3297" s="8"/>
      <c r="Y3297" s="10">
        <f t="shared" si="232"/>
        <v>0</v>
      </c>
      <c r="Z3297" s="10">
        <f>IFERROR(INDEX(EFs!B:B,MATCH(P3297,EFs!A:A,0))*Dataset!Y3297/1000,0)</f>
        <v>0</v>
      </c>
      <c r="AA3297">
        <v>32.718991000000003</v>
      </c>
      <c r="AB3297">
        <v>-117.16194900000001</v>
      </c>
      <c r="AC3297">
        <v>1</v>
      </c>
      <c r="AD3297" t="s">
        <v>18394</v>
      </c>
      <c r="AE3297">
        <v>310</v>
      </c>
      <c r="AF3297" t="s">
        <v>18515</v>
      </c>
      <c r="AI3297" t="s">
        <v>18389</v>
      </c>
      <c r="AJ3297" t="s">
        <v>18390</v>
      </c>
      <c r="AK3297" t="s">
        <v>18391</v>
      </c>
      <c r="AL3297">
        <v>92101</v>
      </c>
      <c r="AM3297" t="s">
        <v>18392</v>
      </c>
      <c r="AN3297" t="s">
        <v>18397</v>
      </c>
    </row>
    <row r="3298" spans="1:40" ht="28.8" x14ac:dyDescent="0.3">
      <c r="A3298" t="s">
        <v>15467</v>
      </c>
      <c r="B3298" s="2" t="s">
        <v>15</v>
      </c>
      <c r="C3298" s="3">
        <v>44321</v>
      </c>
      <c r="D3298" t="s">
        <v>193</v>
      </c>
      <c r="E3298" t="s">
        <v>4898</v>
      </c>
      <c r="F3298" t="s">
        <v>15468</v>
      </c>
      <c r="G3298" t="s">
        <v>15469</v>
      </c>
      <c r="H3298" s="2" t="s">
        <v>83</v>
      </c>
      <c r="I3298" s="2" t="s">
        <v>84</v>
      </c>
      <c r="J3298" s="1" t="s">
        <v>15470</v>
      </c>
      <c r="K3298" s="1">
        <f t="shared" si="230"/>
        <v>0</v>
      </c>
      <c r="L3298" s="1">
        <f t="shared" si="230"/>
        <v>0</v>
      </c>
      <c r="M3298" s="1">
        <f t="shared" si="230"/>
        <v>1</v>
      </c>
      <c r="N3298" s="1">
        <f t="shared" si="229"/>
        <v>0</v>
      </c>
      <c r="O3298" s="1">
        <f t="shared" si="231"/>
        <v>1</v>
      </c>
      <c r="P3298" s="1" t="s">
        <v>18348</v>
      </c>
      <c r="Q3298" s="1">
        <v>80</v>
      </c>
      <c r="R3298" s="1">
        <v>153</v>
      </c>
      <c r="S3298" s="9">
        <f t="shared" si="233"/>
        <v>80</v>
      </c>
      <c r="T3298" s="8"/>
      <c r="U3298" s="8"/>
      <c r="V3298" s="8"/>
      <c r="W3298" s="8"/>
      <c r="X3298" s="8"/>
      <c r="Y3298" s="10">
        <f t="shared" si="232"/>
        <v>0</v>
      </c>
      <c r="Z3298" s="10">
        <f>IFERROR(INDEX(EFs!B:B,MATCH(P3298,EFs!A:A,0))*Dataset!Y3298/1000,0)</f>
        <v>0</v>
      </c>
      <c r="AA3298">
        <v>32.647463999999999</v>
      </c>
      <c r="AB3298">
        <v>-117.041389</v>
      </c>
      <c r="AC3298">
        <v>1</v>
      </c>
      <c r="AD3298" t="s">
        <v>18394</v>
      </c>
      <c r="AE3298">
        <v>598</v>
      </c>
      <c r="AF3298" t="s">
        <v>19610</v>
      </c>
      <c r="AI3298" t="s">
        <v>18406</v>
      </c>
      <c r="AJ3298" t="s">
        <v>18390</v>
      </c>
      <c r="AK3298" t="s">
        <v>18391</v>
      </c>
      <c r="AL3298">
        <v>91910</v>
      </c>
      <c r="AM3298" t="s">
        <v>18392</v>
      </c>
      <c r="AN3298" t="s">
        <v>18397</v>
      </c>
    </row>
    <row r="3299" spans="1:40" ht="43.2" x14ac:dyDescent="0.3">
      <c r="A3299" t="s">
        <v>15471</v>
      </c>
      <c r="B3299" s="2" t="s">
        <v>15</v>
      </c>
      <c r="C3299" s="3">
        <v>44323</v>
      </c>
      <c r="D3299" t="s">
        <v>193</v>
      </c>
      <c r="E3299" t="s">
        <v>15472</v>
      </c>
      <c r="F3299" t="s">
        <v>15473</v>
      </c>
      <c r="G3299" t="s">
        <v>15474</v>
      </c>
      <c r="H3299" s="2" t="s">
        <v>1436</v>
      </c>
      <c r="I3299" s="2" t="s">
        <v>98</v>
      </c>
      <c r="J3299" s="1" t="s">
        <v>15475</v>
      </c>
      <c r="K3299" s="1">
        <f t="shared" si="230"/>
        <v>1</v>
      </c>
      <c r="L3299" s="1">
        <f t="shared" si="230"/>
        <v>0</v>
      </c>
      <c r="M3299" s="1">
        <f t="shared" si="230"/>
        <v>0</v>
      </c>
      <c r="N3299" s="1">
        <f t="shared" si="229"/>
        <v>0</v>
      </c>
      <c r="O3299" s="1">
        <f t="shared" si="231"/>
        <v>1</v>
      </c>
      <c r="P3299" s="1" t="s">
        <v>18346</v>
      </c>
      <c r="Q3299" s="1">
        <v>300</v>
      </c>
      <c r="R3299" s="1">
        <v>449</v>
      </c>
      <c r="S3299" s="9">
        <f t="shared" si="233"/>
        <v>300</v>
      </c>
      <c r="T3299" s="3">
        <v>44777</v>
      </c>
      <c r="U3299" s="8" t="s">
        <v>1894</v>
      </c>
      <c r="V3299" s="3">
        <v>44777</v>
      </c>
      <c r="W3299" s="8" t="s">
        <v>15476</v>
      </c>
      <c r="X3299" s="8">
        <v>6.3</v>
      </c>
      <c r="Y3299" s="10">
        <f t="shared" si="232"/>
        <v>1890</v>
      </c>
      <c r="Z3299" s="10">
        <f>IFERROR(INDEX(EFs!B:B,MATCH(P3299,EFs!A:A,0))*Dataset!Y3299/1000,0)</f>
        <v>1.7168626206900002</v>
      </c>
      <c r="AA3299">
        <v>33.140875000000001</v>
      </c>
      <c r="AB3299">
        <v>-117.276197</v>
      </c>
      <c r="AC3299">
        <v>1</v>
      </c>
      <c r="AD3299" t="s">
        <v>18394</v>
      </c>
      <c r="AE3299">
        <v>5592</v>
      </c>
      <c r="AF3299" t="s">
        <v>18484</v>
      </c>
      <c r="AI3299" t="s">
        <v>18509</v>
      </c>
      <c r="AJ3299" t="s">
        <v>18390</v>
      </c>
      <c r="AK3299" t="s">
        <v>18391</v>
      </c>
      <c r="AL3299">
        <v>92008</v>
      </c>
      <c r="AM3299" t="s">
        <v>18392</v>
      </c>
      <c r="AN3299" t="s">
        <v>18397</v>
      </c>
    </row>
    <row r="3300" spans="1:40" ht="43.2" x14ac:dyDescent="0.3">
      <c r="A3300" t="s">
        <v>15477</v>
      </c>
      <c r="B3300" s="2" t="s">
        <v>15</v>
      </c>
      <c r="C3300" s="3">
        <v>44323</v>
      </c>
      <c r="D3300" t="s">
        <v>193</v>
      </c>
      <c r="E3300" t="s">
        <v>15478</v>
      </c>
      <c r="F3300" t="s">
        <v>15479</v>
      </c>
      <c r="G3300" t="s">
        <v>15480</v>
      </c>
      <c r="H3300" s="2" t="s">
        <v>217</v>
      </c>
      <c r="I3300" s="2" t="s">
        <v>218</v>
      </c>
      <c r="J3300" s="1" t="s">
        <v>15481</v>
      </c>
      <c r="K3300" s="1">
        <f t="shared" si="230"/>
        <v>1</v>
      </c>
      <c r="L3300" s="1">
        <f t="shared" si="230"/>
        <v>0</v>
      </c>
      <c r="M3300" s="1">
        <f t="shared" si="230"/>
        <v>0</v>
      </c>
      <c r="N3300" s="1">
        <f t="shared" si="229"/>
        <v>0</v>
      </c>
      <c r="O3300" s="1">
        <f t="shared" si="231"/>
        <v>1</v>
      </c>
      <c r="P3300" s="1" t="s">
        <v>18346</v>
      </c>
      <c r="Q3300" s="1">
        <v>100</v>
      </c>
      <c r="R3300" s="1">
        <v>158</v>
      </c>
      <c r="S3300" s="9">
        <f t="shared" si="233"/>
        <v>100</v>
      </c>
      <c r="T3300" s="3">
        <v>44342</v>
      </c>
      <c r="U3300" s="8" t="s">
        <v>15482</v>
      </c>
      <c r="V3300" s="3">
        <v>44722</v>
      </c>
      <c r="W3300" s="8" t="s">
        <v>8147</v>
      </c>
      <c r="X3300" s="8">
        <v>13.5</v>
      </c>
      <c r="Y3300" s="10">
        <f t="shared" si="232"/>
        <v>1350</v>
      </c>
      <c r="Z3300" s="10">
        <f>IFERROR(INDEX(EFs!B:B,MATCH(P3300,EFs!A:A,0))*Dataset!Y3300/1000,0)</f>
        <v>1.22633044335</v>
      </c>
      <c r="AA3300">
        <v>32.561492000000001</v>
      </c>
      <c r="AB3300">
        <v>-116.995812</v>
      </c>
      <c r="AC3300">
        <v>1</v>
      </c>
      <c r="AD3300" t="s">
        <v>18387</v>
      </c>
      <c r="AE3300">
        <v>6651</v>
      </c>
      <c r="AF3300" t="s">
        <v>19611</v>
      </c>
      <c r="AI3300" t="s">
        <v>18389</v>
      </c>
      <c r="AJ3300" t="s">
        <v>18390</v>
      </c>
      <c r="AK3300" t="s">
        <v>18391</v>
      </c>
      <c r="AL3300">
        <v>92154</v>
      </c>
      <c r="AM3300" t="s">
        <v>18392</v>
      </c>
      <c r="AN3300" t="s">
        <v>18393</v>
      </c>
    </row>
    <row r="3301" spans="1:40" ht="57.6" x14ac:dyDescent="0.3">
      <c r="A3301" t="s">
        <v>15483</v>
      </c>
      <c r="B3301" s="2" t="s">
        <v>15</v>
      </c>
      <c r="C3301" s="3">
        <v>44330</v>
      </c>
      <c r="D3301" t="s">
        <v>193</v>
      </c>
      <c r="E3301" t="s">
        <v>4178</v>
      </c>
      <c r="F3301" t="s">
        <v>14979</v>
      </c>
      <c r="G3301" t="s">
        <v>4180</v>
      </c>
      <c r="H3301" s="2" t="s">
        <v>1013</v>
      </c>
      <c r="I3301" s="2" t="s">
        <v>236</v>
      </c>
      <c r="J3301" s="1" t="s">
        <v>15484</v>
      </c>
      <c r="K3301" s="1">
        <f t="shared" si="230"/>
        <v>1</v>
      </c>
      <c r="L3301" s="1">
        <f t="shared" si="230"/>
        <v>0</v>
      </c>
      <c r="M3301" s="1">
        <f t="shared" si="230"/>
        <v>0</v>
      </c>
      <c r="N3301" s="1">
        <f t="shared" si="229"/>
        <v>0</v>
      </c>
      <c r="O3301" s="1">
        <f t="shared" si="231"/>
        <v>1</v>
      </c>
      <c r="P3301" s="1" t="s">
        <v>18346</v>
      </c>
      <c r="Q3301" s="1">
        <v>130</v>
      </c>
      <c r="R3301" s="1">
        <v>237</v>
      </c>
      <c r="S3301" s="9">
        <f t="shared" si="233"/>
        <v>130</v>
      </c>
      <c r="T3301" s="3">
        <v>44561</v>
      </c>
      <c r="U3301" s="8" t="s">
        <v>11529</v>
      </c>
      <c r="V3301" s="3">
        <v>44810</v>
      </c>
      <c r="W3301" s="8" t="s">
        <v>12586</v>
      </c>
      <c r="X3301" s="8">
        <v>10.1</v>
      </c>
      <c r="Y3301" s="10">
        <f t="shared" si="232"/>
        <v>1313</v>
      </c>
      <c r="Z3301" s="10">
        <f>IFERROR(INDEX(EFs!B:B,MATCH(P3301,EFs!A:A,0))*Dataset!Y3301/1000,0)</f>
        <v>1.192719905273</v>
      </c>
      <c r="AA3301">
        <v>32.946914999999997</v>
      </c>
      <c r="AB3301">
        <v>-117.23755800000001</v>
      </c>
      <c r="AC3301">
        <v>0.9</v>
      </c>
      <c r="AD3301" t="s">
        <v>18394</v>
      </c>
      <c r="AE3301">
        <v>12790</v>
      </c>
      <c r="AF3301" t="s">
        <v>18484</v>
      </c>
      <c r="AI3301" t="s">
        <v>18389</v>
      </c>
      <c r="AJ3301" t="s">
        <v>18390</v>
      </c>
      <c r="AK3301" t="s">
        <v>18391</v>
      </c>
      <c r="AL3301">
        <v>92130</v>
      </c>
      <c r="AM3301" t="s">
        <v>18392</v>
      </c>
      <c r="AN3301" t="s">
        <v>18397</v>
      </c>
    </row>
    <row r="3302" spans="1:40" ht="57.6" x14ac:dyDescent="0.3">
      <c r="A3302" t="s">
        <v>15485</v>
      </c>
      <c r="B3302" s="2" t="s">
        <v>15</v>
      </c>
      <c r="C3302" s="3">
        <v>44336</v>
      </c>
      <c r="D3302" t="s">
        <v>193</v>
      </c>
      <c r="E3302" t="s">
        <v>15077</v>
      </c>
      <c r="F3302" t="s">
        <v>15078</v>
      </c>
      <c r="G3302" t="s">
        <v>15486</v>
      </c>
      <c r="H3302" s="2" t="s">
        <v>1319</v>
      </c>
      <c r="I3302" s="2" t="s">
        <v>62</v>
      </c>
      <c r="J3302" s="1" t="s">
        <v>15487</v>
      </c>
      <c r="K3302" s="1">
        <f t="shared" si="230"/>
        <v>0</v>
      </c>
      <c r="L3302" s="1">
        <f t="shared" si="230"/>
        <v>0</v>
      </c>
      <c r="M3302" s="1">
        <f t="shared" si="230"/>
        <v>0</v>
      </c>
      <c r="N3302" s="1">
        <f t="shared" si="229"/>
        <v>0</v>
      </c>
      <c r="O3302" s="1">
        <f t="shared" si="231"/>
        <v>0</v>
      </c>
      <c r="P3302" s="1" t="s">
        <v>18349</v>
      </c>
      <c r="Q3302" s="1">
        <v>30</v>
      </c>
      <c r="R3302" s="1">
        <v>64.099999999999994</v>
      </c>
      <c r="S3302" s="9">
        <f t="shared" si="233"/>
        <v>30</v>
      </c>
      <c r="T3302" s="3">
        <v>44365</v>
      </c>
      <c r="U3302" s="8" t="s">
        <v>2137</v>
      </c>
      <c r="V3302" s="3">
        <v>44763</v>
      </c>
      <c r="W3302" s="8" t="s">
        <v>1469</v>
      </c>
      <c r="X3302" s="8">
        <v>20.9</v>
      </c>
      <c r="Y3302" s="10">
        <f t="shared" si="232"/>
        <v>627</v>
      </c>
      <c r="Z3302" s="10">
        <f>IFERROR(INDEX(EFs!B:B,MATCH(P3302,EFs!A:A,0))*Dataset!Y3302/1000,0)</f>
        <v>0.62243273825699996</v>
      </c>
      <c r="AA3302">
        <v>32.769711000000001</v>
      </c>
      <c r="AB3302">
        <v>-116.979906</v>
      </c>
      <c r="AC3302">
        <v>1</v>
      </c>
      <c r="AD3302" t="s">
        <v>18387</v>
      </c>
      <c r="AE3302">
        <v>10105</v>
      </c>
      <c r="AF3302" t="s">
        <v>19612</v>
      </c>
      <c r="AI3302" t="s">
        <v>18460</v>
      </c>
      <c r="AJ3302" t="s">
        <v>18390</v>
      </c>
      <c r="AK3302" t="s">
        <v>18391</v>
      </c>
      <c r="AL3302">
        <v>91941</v>
      </c>
      <c r="AM3302" t="s">
        <v>18392</v>
      </c>
      <c r="AN3302" t="s">
        <v>18393</v>
      </c>
    </row>
    <row r="3303" spans="1:40" ht="43.2" x14ac:dyDescent="0.3">
      <c r="A3303" t="s">
        <v>15488</v>
      </c>
      <c r="B3303" s="2" t="s">
        <v>15</v>
      </c>
      <c r="C3303" s="3">
        <v>44336</v>
      </c>
      <c r="D3303" t="s">
        <v>193</v>
      </c>
      <c r="E3303" t="s">
        <v>15489</v>
      </c>
      <c r="F3303" t="s">
        <v>15490</v>
      </c>
      <c r="G3303" t="s">
        <v>15491</v>
      </c>
      <c r="H3303" s="2" t="s">
        <v>511</v>
      </c>
      <c r="I3303" s="2" t="s">
        <v>75</v>
      </c>
      <c r="J3303" s="1" t="s">
        <v>15492</v>
      </c>
      <c r="K3303" s="1">
        <f t="shared" si="230"/>
        <v>1</v>
      </c>
      <c r="L3303" s="1">
        <f t="shared" si="230"/>
        <v>0</v>
      </c>
      <c r="M3303" s="1">
        <f t="shared" si="230"/>
        <v>0</v>
      </c>
      <c r="N3303" s="1">
        <f t="shared" si="229"/>
        <v>0</v>
      </c>
      <c r="O3303" s="1">
        <f t="shared" si="231"/>
        <v>1</v>
      </c>
      <c r="P3303" s="1" t="s">
        <v>18346</v>
      </c>
      <c r="Q3303" s="1">
        <v>150</v>
      </c>
      <c r="R3303" s="1">
        <v>279</v>
      </c>
      <c r="S3303" s="9">
        <f t="shared" si="233"/>
        <v>150</v>
      </c>
      <c r="T3303" s="3">
        <v>44562</v>
      </c>
      <c r="U3303" s="8" t="s">
        <v>13588</v>
      </c>
      <c r="V3303" s="3">
        <v>44562</v>
      </c>
      <c r="W3303" s="8" t="s">
        <v>15493</v>
      </c>
      <c r="X3303" s="8">
        <v>2.5</v>
      </c>
      <c r="Y3303" s="10">
        <f t="shared" si="232"/>
        <v>375</v>
      </c>
      <c r="Z3303" s="10">
        <f>IFERROR(INDEX(EFs!B:B,MATCH(P3303,EFs!A:A,0))*Dataset!Y3303/1000,0)</f>
        <v>0.34064734537499997</v>
      </c>
      <c r="AA3303">
        <v>33.022877000000001</v>
      </c>
      <c r="AB3303">
        <v>-117.256164</v>
      </c>
      <c r="AC3303">
        <v>1</v>
      </c>
      <c r="AD3303" t="s">
        <v>18387</v>
      </c>
      <c r="AE3303">
        <v>1920</v>
      </c>
      <c r="AF3303" t="s">
        <v>19613</v>
      </c>
      <c r="AI3303" t="s">
        <v>18485</v>
      </c>
      <c r="AJ3303" t="s">
        <v>18390</v>
      </c>
      <c r="AK3303" t="s">
        <v>18391</v>
      </c>
      <c r="AL3303">
        <v>92024</v>
      </c>
      <c r="AM3303" t="s">
        <v>18392</v>
      </c>
      <c r="AN3303" t="s">
        <v>18393</v>
      </c>
    </row>
    <row r="3304" spans="1:40" ht="72" x14ac:dyDescent="0.3">
      <c r="A3304" t="s">
        <v>15494</v>
      </c>
      <c r="B3304" s="2" t="s">
        <v>15</v>
      </c>
      <c r="C3304" s="3">
        <v>44344</v>
      </c>
      <c r="D3304" t="s">
        <v>193</v>
      </c>
      <c r="E3304" t="s">
        <v>1160</v>
      </c>
      <c r="F3304" t="s">
        <v>1210</v>
      </c>
      <c r="G3304" t="s">
        <v>4636</v>
      </c>
      <c r="H3304" s="2" t="s">
        <v>163</v>
      </c>
      <c r="I3304" s="2" t="s">
        <v>164</v>
      </c>
      <c r="J3304" s="1" t="s">
        <v>15495</v>
      </c>
      <c r="K3304" s="1">
        <f t="shared" si="230"/>
        <v>1</v>
      </c>
      <c r="L3304" s="1">
        <f t="shared" si="230"/>
        <v>0</v>
      </c>
      <c r="M3304" s="1">
        <f t="shared" si="230"/>
        <v>0</v>
      </c>
      <c r="N3304" s="1">
        <f t="shared" si="229"/>
        <v>0</v>
      </c>
      <c r="O3304" s="1">
        <f t="shared" si="231"/>
        <v>1</v>
      </c>
      <c r="P3304" s="1" t="s">
        <v>18346</v>
      </c>
      <c r="Q3304" s="1">
        <v>200</v>
      </c>
      <c r="R3304" s="1">
        <v>314</v>
      </c>
      <c r="S3304" s="9">
        <f t="shared" si="233"/>
        <v>200</v>
      </c>
      <c r="T3304" s="8"/>
      <c r="U3304" s="8"/>
      <c r="V3304" s="8"/>
      <c r="W3304" s="8"/>
      <c r="X3304" s="8"/>
      <c r="Y3304" s="10">
        <f t="shared" si="232"/>
        <v>0</v>
      </c>
      <c r="Z3304" s="10">
        <f>IFERROR(INDEX(EFs!B:B,MATCH(P3304,EFs!A:A,0))*Dataset!Y3304/1000,0)</f>
        <v>0</v>
      </c>
      <c r="AA3304">
        <v>33.387723000000001</v>
      </c>
      <c r="AB3304">
        <v>-117.44475799999999</v>
      </c>
      <c r="AC3304">
        <v>0.5</v>
      </c>
      <c r="AD3304" t="s">
        <v>18422</v>
      </c>
      <c r="AI3304" t="s">
        <v>18423</v>
      </c>
      <c r="AJ3304" t="s">
        <v>18390</v>
      </c>
      <c r="AK3304" t="s">
        <v>18391</v>
      </c>
      <c r="AL3304">
        <v>92055</v>
      </c>
      <c r="AM3304" t="s">
        <v>18392</v>
      </c>
      <c r="AN3304" t="s">
        <v>18397</v>
      </c>
    </row>
    <row r="3305" spans="1:40" ht="72" x14ac:dyDescent="0.3">
      <c r="A3305" t="s">
        <v>15496</v>
      </c>
      <c r="B3305" s="2" t="s">
        <v>15</v>
      </c>
      <c r="C3305" s="3">
        <v>44344</v>
      </c>
      <c r="D3305" t="s">
        <v>193</v>
      </c>
      <c r="E3305" t="s">
        <v>1160</v>
      </c>
      <c r="F3305" t="s">
        <v>1210</v>
      </c>
      <c r="G3305" t="s">
        <v>3703</v>
      </c>
      <c r="H3305" s="2" t="s">
        <v>163</v>
      </c>
      <c r="I3305" s="2" t="s">
        <v>164</v>
      </c>
      <c r="J3305" s="1" t="s">
        <v>15497</v>
      </c>
      <c r="K3305" s="1">
        <f t="shared" si="230"/>
        <v>1</v>
      </c>
      <c r="L3305" s="1">
        <f t="shared" si="230"/>
        <v>0</v>
      </c>
      <c r="M3305" s="1">
        <f t="shared" si="230"/>
        <v>0</v>
      </c>
      <c r="N3305" s="1">
        <f t="shared" si="229"/>
        <v>0</v>
      </c>
      <c r="O3305" s="1">
        <f t="shared" si="231"/>
        <v>1</v>
      </c>
      <c r="P3305" s="1" t="s">
        <v>18346</v>
      </c>
      <c r="Q3305" s="1">
        <v>110</v>
      </c>
      <c r="R3305" s="1">
        <v>1708</v>
      </c>
      <c r="S3305" s="9">
        <f t="shared" si="233"/>
        <v>110</v>
      </c>
      <c r="T3305" s="8"/>
      <c r="U3305" s="8"/>
      <c r="V3305" s="8"/>
      <c r="W3305" s="8"/>
      <c r="X3305" s="8"/>
      <c r="Y3305" s="10">
        <f t="shared" si="232"/>
        <v>0</v>
      </c>
      <c r="Z3305" s="10">
        <f>IFERROR(INDEX(EFs!B:B,MATCH(P3305,EFs!A:A,0))*Dataset!Y3305/1000,0)</f>
        <v>0</v>
      </c>
      <c r="AA3305">
        <v>33.387723000000001</v>
      </c>
      <c r="AB3305">
        <v>-117.44475799999999</v>
      </c>
      <c r="AC3305">
        <v>0.5</v>
      </c>
      <c r="AD3305" t="s">
        <v>18422</v>
      </c>
      <c r="AI3305" t="s">
        <v>18423</v>
      </c>
      <c r="AJ3305" t="s">
        <v>18390</v>
      </c>
      <c r="AK3305" t="s">
        <v>18391</v>
      </c>
      <c r="AL3305">
        <v>92055</v>
      </c>
      <c r="AM3305" t="s">
        <v>18392</v>
      </c>
      <c r="AN3305" t="s">
        <v>18397</v>
      </c>
    </row>
    <row r="3306" spans="1:40" ht="72" x14ac:dyDescent="0.3">
      <c r="A3306" t="s">
        <v>15498</v>
      </c>
      <c r="B3306" s="2" t="s">
        <v>15</v>
      </c>
      <c r="C3306" s="3">
        <v>44344</v>
      </c>
      <c r="D3306" t="s">
        <v>193</v>
      </c>
      <c r="E3306" t="s">
        <v>186</v>
      </c>
      <c r="F3306" t="s">
        <v>1210</v>
      </c>
      <c r="G3306" t="s">
        <v>15499</v>
      </c>
      <c r="H3306" s="2" t="s">
        <v>163</v>
      </c>
      <c r="I3306" s="2" t="s">
        <v>164</v>
      </c>
      <c r="J3306" s="1" t="s">
        <v>15500</v>
      </c>
      <c r="K3306" s="1">
        <f t="shared" si="230"/>
        <v>1</v>
      </c>
      <c r="L3306" s="1">
        <f t="shared" si="230"/>
        <v>0</v>
      </c>
      <c r="M3306" s="1">
        <f t="shared" si="230"/>
        <v>0</v>
      </c>
      <c r="N3306" s="1">
        <f t="shared" si="229"/>
        <v>0</v>
      </c>
      <c r="O3306" s="1">
        <f t="shared" si="231"/>
        <v>1</v>
      </c>
      <c r="P3306" s="1" t="s">
        <v>18346</v>
      </c>
      <c r="Q3306" s="1">
        <v>125</v>
      </c>
      <c r="R3306" s="1">
        <v>1708</v>
      </c>
      <c r="S3306" s="9">
        <f t="shared" si="233"/>
        <v>125</v>
      </c>
      <c r="T3306" s="8"/>
      <c r="U3306" s="8"/>
      <c r="V3306" s="8"/>
      <c r="W3306" s="8"/>
      <c r="X3306" s="8"/>
      <c r="Y3306" s="10">
        <f t="shared" si="232"/>
        <v>0</v>
      </c>
      <c r="Z3306" s="10">
        <f>IFERROR(INDEX(EFs!B:B,MATCH(P3306,EFs!A:A,0))*Dataset!Y3306/1000,0)</f>
        <v>0</v>
      </c>
      <c r="AA3306">
        <v>33.387723000000001</v>
      </c>
      <c r="AB3306">
        <v>-117.44475799999999</v>
      </c>
      <c r="AC3306">
        <v>0.5</v>
      </c>
      <c r="AD3306" t="s">
        <v>18422</v>
      </c>
      <c r="AI3306" t="s">
        <v>18423</v>
      </c>
      <c r="AJ3306" t="s">
        <v>18390</v>
      </c>
      <c r="AK3306" t="s">
        <v>18391</v>
      </c>
      <c r="AL3306">
        <v>92055</v>
      </c>
      <c r="AM3306" t="s">
        <v>18392</v>
      </c>
      <c r="AN3306" t="s">
        <v>18397</v>
      </c>
    </row>
    <row r="3307" spans="1:40" ht="57.6" x14ac:dyDescent="0.3">
      <c r="A3307" t="s">
        <v>15501</v>
      </c>
      <c r="B3307" s="2" t="s">
        <v>15</v>
      </c>
      <c r="C3307" s="3">
        <v>44344</v>
      </c>
      <c r="D3307" t="s">
        <v>193</v>
      </c>
      <c r="E3307" t="s">
        <v>2664</v>
      </c>
      <c r="F3307" t="s">
        <v>1210</v>
      </c>
      <c r="G3307" t="s">
        <v>9296</v>
      </c>
      <c r="H3307" s="2" t="s">
        <v>163</v>
      </c>
      <c r="I3307" s="2" t="s">
        <v>164</v>
      </c>
      <c r="J3307" s="1" t="s">
        <v>15502</v>
      </c>
      <c r="K3307" s="1">
        <f t="shared" si="230"/>
        <v>1</v>
      </c>
      <c r="L3307" s="1">
        <f t="shared" si="230"/>
        <v>0</v>
      </c>
      <c r="M3307" s="1">
        <f t="shared" si="230"/>
        <v>0</v>
      </c>
      <c r="N3307" s="1">
        <f t="shared" si="229"/>
        <v>0</v>
      </c>
      <c r="O3307" s="1">
        <f t="shared" si="231"/>
        <v>1</v>
      </c>
      <c r="P3307" s="1" t="s">
        <v>18346</v>
      </c>
      <c r="Q3307" s="1">
        <v>45</v>
      </c>
      <c r="R3307" s="1">
        <v>657</v>
      </c>
      <c r="S3307" s="9">
        <f t="shared" si="233"/>
        <v>45</v>
      </c>
      <c r="T3307" s="8"/>
      <c r="U3307" s="8"/>
      <c r="V3307" s="8"/>
      <c r="W3307" s="8"/>
      <c r="X3307" s="8"/>
      <c r="Y3307" s="10">
        <f t="shared" si="232"/>
        <v>0</v>
      </c>
      <c r="Z3307" s="10">
        <f>IFERROR(INDEX(EFs!B:B,MATCH(P3307,EFs!A:A,0))*Dataset!Y3307/1000,0)</f>
        <v>0</v>
      </c>
      <c r="AA3307">
        <v>33.387723000000001</v>
      </c>
      <c r="AB3307">
        <v>-117.44475799999999</v>
      </c>
      <c r="AC3307">
        <v>0.5</v>
      </c>
      <c r="AD3307" t="s">
        <v>18422</v>
      </c>
      <c r="AI3307" t="s">
        <v>18423</v>
      </c>
      <c r="AJ3307" t="s">
        <v>18390</v>
      </c>
      <c r="AK3307" t="s">
        <v>18391</v>
      </c>
      <c r="AL3307">
        <v>92055</v>
      </c>
      <c r="AM3307" t="s">
        <v>18392</v>
      </c>
      <c r="AN3307" t="s">
        <v>18397</v>
      </c>
    </row>
    <row r="3308" spans="1:40" ht="43.2" x14ac:dyDescent="0.3">
      <c r="A3308" t="s">
        <v>15503</v>
      </c>
      <c r="B3308" s="2" t="s">
        <v>15</v>
      </c>
      <c r="C3308" s="3">
        <v>44355</v>
      </c>
      <c r="D3308" t="s">
        <v>193</v>
      </c>
      <c r="E3308" t="s">
        <v>9379</v>
      </c>
      <c r="F3308" t="s">
        <v>15504</v>
      </c>
      <c r="G3308" t="s">
        <v>9381</v>
      </c>
      <c r="H3308" s="2" t="s">
        <v>106</v>
      </c>
      <c r="I3308" s="2" t="s">
        <v>107</v>
      </c>
      <c r="J3308" s="1" t="s">
        <v>15505</v>
      </c>
      <c r="K3308" s="1">
        <f t="shared" si="230"/>
        <v>1</v>
      </c>
      <c r="L3308" s="1">
        <f t="shared" si="230"/>
        <v>0</v>
      </c>
      <c r="M3308" s="1">
        <f t="shared" si="230"/>
        <v>0</v>
      </c>
      <c r="N3308" s="1">
        <f t="shared" si="229"/>
        <v>0</v>
      </c>
      <c r="O3308" s="1">
        <f t="shared" si="231"/>
        <v>1</v>
      </c>
      <c r="P3308" s="1" t="s">
        <v>18346</v>
      </c>
      <c r="Q3308" s="1">
        <v>350</v>
      </c>
      <c r="R3308" s="1">
        <v>538</v>
      </c>
      <c r="S3308" s="9">
        <f t="shared" si="233"/>
        <v>350</v>
      </c>
      <c r="T3308" s="8"/>
      <c r="U3308" s="8"/>
      <c r="V3308" s="8"/>
      <c r="W3308" s="8"/>
      <c r="X3308" s="8"/>
      <c r="Y3308" s="10">
        <f t="shared" si="232"/>
        <v>0</v>
      </c>
      <c r="Z3308" s="10">
        <f>IFERROR(INDEX(EFs!B:B,MATCH(P3308,EFs!A:A,0))*Dataset!Y3308/1000,0)</f>
        <v>0</v>
      </c>
      <c r="AA3308">
        <v>32.821545</v>
      </c>
      <c r="AB3308">
        <v>-117.128758</v>
      </c>
      <c r="AC3308">
        <v>1</v>
      </c>
      <c r="AD3308" t="s">
        <v>18387</v>
      </c>
      <c r="AE3308">
        <v>9333</v>
      </c>
      <c r="AF3308" t="s">
        <v>18690</v>
      </c>
      <c r="AI3308" t="s">
        <v>18389</v>
      </c>
      <c r="AJ3308" t="s">
        <v>18390</v>
      </c>
      <c r="AK3308" t="s">
        <v>18391</v>
      </c>
      <c r="AL3308">
        <v>92123</v>
      </c>
      <c r="AM3308" t="s">
        <v>18392</v>
      </c>
      <c r="AN3308" t="s">
        <v>18393</v>
      </c>
    </row>
    <row r="3309" spans="1:40" ht="57.6" x14ac:dyDescent="0.3">
      <c r="A3309" t="s">
        <v>15506</v>
      </c>
      <c r="B3309" s="2" t="s">
        <v>15</v>
      </c>
      <c r="C3309" s="3">
        <v>44363</v>
      </c>
      <c r="D3309" t="s">
        <v>193</v>
      </c>
      <c r="E3309" t="s">
        <v>15507</v>
      </c>
      <c r="F3309" t="s">
        <v>15508</v>
      </c>
      <c r="G3309" t="s">
        <v>15509</v>
      </c>
      <c r="H3309" s="2" t="s">
        <v>38</v>
      </c>
      <c r="I3309" s="2" t="s">
        <v>30</v>
      </c>
      <c r="J3309" s="1" t="s">
        <v>15510</v>
      </c>
      <c r="K3309" s="1">
        <f t="shared" si="230"/>
        <v>1</v>
      </c>
      <c r="L3309" s="1">
        <f t="shared" si="230"/>
        <v>0</v>
      </c>
      <c r="M3309" s="1">
        <f t="shared" si="230"/>
        <v>0</v>
      </c>
      <c r="N3309" s="1">
        <f t="shared" si="229"/>
        <v>0</v>
      </c>
      <c r="O3309" s="1">
        <f t="shared" si="231"/>
        <v>1</v>
      </c>
      <c r="P3309" s="1" t="s">
        <v>18346</v>
      </c>
      <c r="Q3309" s="1">
        <v>600</v>
      </c>
      <c r="R3309" s="1">
        <v>900</v>
      </c>
      <c r="S3309" s="9">
        <f t="shared" si="233"/>
        <v>600</v>
      </c>
      <c r="T3309" s="3">
        <v>44471</v>
      </c>
      <c r="U3309" s="8" t="s">
        <v>15398</v>
      </c>
      <c r="V3309" s="3">
        <v>44740</v>
      </c>
      <c r="W3309" s="8" t="s">
        <v>14772</v>
      </c>
      <c r="X3309" s="8">
        <v>10.1</v>
      </c>
      <c r="Y3309" s="10">
        <f t="shared" si="232"/>
        <v>6060</v>
      </c>
      <c r="Z3309" s="10">
        <f>IFERROR(INDEX(EFs!B:B,MATCH(P3309,EFs!A:A,0))*Dataset!Y3309/1000,0)</f>
        <v>5.5048611012600004</v>
      </c>
      <c r="AA3309">
        <v>32.724102999999999</v>
      </c>
      <c r="AB3309">
        <v>-117.170912</v>
      </c>
      <c r="AC3309">
        <v>0.5</v>
      </c>
      <c r="AD3309" t="s">
        <v>18422</v>
      </c>
      <c r="AI3309" t="s">
        <v>18389</v>
      </c>
      <c r="AJ3309" t="s">
        <v>18390</v>
      </c>
      <c r="AK3309" t="s">
        <v>18391</v>
      </c>
      <c r="AL3309">
        <v>92101</v>
      </c>
      <c r="AM3309" t="s">
        <v>18392</v>
      </c>
      <c r="AN3309" t="s">
        <v>18397</v>
      </c>
    </row>
    <row r="3310" spans="1:40" ht="43.2" x14ac:dyDescent="0.3">
      <c r="A3310" t="s">
        <v>15511</v>
      </c>
      <c r="B3310" s="2" t="s">
        <v>15</v>
      </c>
      <c r="C3310" s="3">
        <v>44378</v>
      </c>
      <c r="D3310" t="s">
        <v>193</v>
      </c>
      <c r="E3310" t="s">
        <v>8857</v>
      </c>
      <c r="F3310" t="s">
        <v>15512</v>
      </c>
      <c r="G3310" t="s">
        <v>15513</v>
      </c>
      <c r="H3310" s="2" t="s">
        <v>163</v>
      </c>
      <c r="I3310" s="2" t="s">
        <v>164</v>
      </c>
      <c r="J3310" s="1" t="s">
        <v>15514</v>
      </c>
      <c r="K3310" s="1">
        <f t="shared" si="230"/>
        <v>1</v>
      </c>
      <c r="L3310" s="1">
        <f t="shared" si="230"/>
        <v>0</v>
      </c>
      <c r="M3310" s="1">
        <f t="shared" si="230"/>
        <v>0</v>
      </c>
      <c r="N3310" s="1">
        <f t="shared" si="229"/>
        <v>0</v>
      </c>
      <c r="O3310" s="1">
        <f t="shared" si="231"/>
        <v>1</v>
      </c>
      <c r="P3310" s="1" t="s">
        <v>18346</v>
      </c>
      <c r="Q3310" s="1">
        <v>200</v>
      </c>
      <c r="R3310" s="1">
        <v>315</v>
      </c>
      <c r="S3310" s="9">
        <f t="shared" si="233"/>
        <v>200</v>
      </c>
      <c r="T3310" s="8"/>
      <c r="U3310" s="8"/>
      <c r="V3310" s="8"/>
      <c r="W3310" s="8"/>
      <c r="X3310" s="8"/>
      <c r="Y3310" s="10">
        <f t="shared" si="232"/>
        <v>0</v>
      </c>
      <c r="Z3310" s="10">
        <f>IFERROR(INDEX(EFs!B:B,MATCH(P3310,EFs!A:A,0))*Dataset!Y3310/1000,0)</f>
        <v>0</v>
      </c>
      <c r="AA3310">
        <v>33.387723000000001</v>
      </c>
      <c r="AB3310">
        <v>-117.44475799999999</v>
      </c>
      <c r="AC3310">
        <v>0.5</v>
      </c>
      <c r="AD3310" t="s">
        <v>18422</v>
      </c>
      <c r="AI3310" t="s">
        <v>18423</v>
      </c>
      <c r="AJ3310" t="s">
        <v>18390</v>
      </c>
      <c r="AK3310" t="s">
        <v>18391</v>
      </c>
      <c r="AL3310">
        <v>92055</v>
      </c>
      <c r="AM3310" t="s">
        <v>18392</v>
      </c>
      <c r="AN3310" t="s">
        <v>18397</v>
      </c>
    </row>
    <row r="3311" spans="1:40" ht="43.2" x14ac:dyDescent="0.3">
      <c r="A3311" t="s">
        <v>15515</v>
      </c>
      <c r="B3311" s="2" t="s">
        <v>15</v>
      </c>
      <c r="C3311" s="3">
        <v>44384</v>
      </c>
      <c r="D3311" t="s">
        <v>193</v>
      </c>
      <c r="E3311" t="s">
        <v>15516</v>
      </c>
      <c r="F3311" t="s">
        <v>15517</v>
      </c>
      <c r="G3311" t="s">
        <v>15518</v>
      </c>
      <c r="H3311" s="2" t="s">
        <v>1579</v>
      </c>
      <c r="I3311" s="2" t="s">
        <v>30</v>
      </c>
      <c r="J3311" s="1" t="s">
        <v>15519</v>
      </c>
      <c r="K3311" s="1">
        <f t="shared" si="230"/>
        <v>1</v>
      </c>
      <c r="L3311" s="1">
        <f t="shared" si="230"/>
        <v>0</v>
      </c>
      <c r="M3311" s="1">
        <f t="shared" si="230"/>
        <v>0</v>
      </c>
      <c r="N3311" s="1">
        <f t="shared" si="229"/>
        <v>0</v>
      </c>
      <c r="O3311" s="1">
        <f t="shared" si="231"/>
        <v>1</v>
      </c>
      <c r="P3311" s="1" t="s">
        <v>18346</v>
      </c>
      <c r="Q3311" s="1" t="s">
        <v>18355</v>
      </c>
      <c r="R3311" s="1">
        <v>351</v>
      </c>
      <c r="S3311" s="9">
        <f t="shared" si="233"/>
        <v>261.7407</v>
      </c>
      <c r="T3311" s="3">
        <v>44460</v>
      </c>
      <c r="U3311" s="8" t="s">
        <v>15520</v>
      </c>
      <c r="V3311" s="3">
        <v>44783</v>
      </c>
      <c r="W3311" s="8" t="s">
        <v>13905</v>
      </c>
      <c r="X3311" s="8">
        <v>34.200000000000003</v>
      </c>
      <c r="Y3311" s="10">
        <f t="shared" si="232"/>
        <v>8951.5319400000008</v>
      </c>
      <c r="Z3311" s="10">
        <f>IFERROR(INDEX(EFs!B:B,MATCH(P3311,EFs!A:A,0))*Dataset!Y3311/1000,0)</f>
        <v>8.1315082464013972</v>
      </c>
      <c r="AA3311">
        <v>32.935014000000002</v>
      </c>
      <c r="AB3311">
        <v>-117.041235</v>
      </c>
      <c r="AC3311">
        <v>0.7</v>
      </c>
      <c r="AD3311" t="s">
        <v>18408</v>
      </c>
      <c r="AF3311" t="s">
        <v>19068</v>
      </c>
      <c r="AI3311" t="s">
        <v>18600</v>
      </c>
      <c r="AJ3311" t="s">
        <v>18390</v>
      </c>
      <c r="AK3311" t="s">
        <v>18391</v>
      </c>
      <c r="AL3311">
        <v>92064</v>
      </c>
      <c r="AM3311" t="s">
        <v>18392</v>
      </c>
      <c r="AN3311" t="s">
        <v>18397</v>
      </c>
    </row>
    <row r="3312" spans="1:40" ht="57.6" x14ac:dyDescent="0.3">
      <c r="A3312" t="s">
        <v>15521</v>
      </c>
      <c r="B3312" s="2" t="s">
        <v>15</v>
      </c>
      <c r="C3312" s="3">
        <v>44386</v>
      </c>
      <c r="D3312" t="s">
        <v>193</v>
      </c>
      <c r="E3312" t="s">
        <v>15522</v>
      </c>
      <c r="F3312" t="s">
        <v>15034</v>
      </c>
      <c r="G3312" t="s">
        <v>15523</v>
      </c>
      <c r="H3312" s="2" t="s">
        <v>781</v>
      </c>
      <c r="I3312" s="2" t="s">
        <v>782</v>
      </c>
      <c r="J3312" s="1" t="s">
        <v>15524</v>
      </c>
      <c r="K3312" s="1">
        <f t="shared" si="230"/>
        <v>1</v>
      </c>
      <c r="L3312" s="1">
        <f t="shared" si="230"/>
        <v>0</v>
      </c>
      <c r="M3312" s="1">
        <f t="shared" si="230"/>
        <v>0</v>
      </c>
      <c r="N3312" s="1">
        <f t="shared" si="229"/>
        <v>0</v>
      </c>
      <c r="O3312" s="1">
        <f t="shared" si="231"/>
        <v>1</v>
      </c>
      <c r="P3312" s="1" t="s">
        <v>18346</v>
      </c>
      <c r="Q3312" s="1">
        <v>154</v>
      </c>
      <c r="R3312" s="1">
        <v>237</v>
      </c>
      <c r="S3312" s="9">
        <f t="shared" si="233"/>
        <v>154</v>
      </c>
      <c r="T3312" s="8"/>
      <c r="U3312" s="8"/>
      <c r="V3312" s="8"/>
      <c r="W3312" s="8"/>
      <c r="X3312" s="8"/>
      <c r="Y3312" s="10">
        <f t="shared" si="232"/>
        <v>0</v>
      </c>
      <c r="Z3312" s="10">
        <f>IFERROR(INDEX(EFs!B:B,MATCH(P3312,EFs!A:A,0))*Dataset!Y3312/1000,0)</f>
        <v>0</v>
      </c>
      <c r="AA3312">
        <v>32.901392000000001</v>
      </c>
      <c r="AB3312">
        <v>-117.174769</v>
      </c>
      <c r="AC3312">
        <v>1</v>
      </c>
      <c r="AD3312" t="s">
        <v>18387</v>
      </c>
      <c r="AE3312">
        <v>6725</v>
      </c>
      <c r="AF3312" t="s">
        <v>19605</v>
      </c>
      <c r="AG3312" t="s">
        <v>18510</v>
      </c>
      <c r="AH3312">
        <v>140</v>
      </c>
      <c r="AI3312" t="s">
        <v>18389</v>
      </c>
      <c r="AJ3312" t="s">
        <v>18390</v>
      </c>
      <c r="AK3312" t="s">
        <v>18391</v>
      </c>
      <c r="AL3312">
        <v>92121</v>
      </c>
      <c r="AM3312" t="s">
        <v>18392</v>
      </c>
      <c r="AN3312" t="s">
        <v>18393</v>
      </c>
    </row>
    <row r="3313" spans="1:40" ht="43.2" x14ac:dyDescent="0.3">
      <c r="A3313" t="s">
        <v>15525</v>
      </c>
      <c r="B3313" s="2" t="s">
        <v>15</v>
      </c>
      <c r="C3313" s="3">
        <v>44391</v>
      </c>
      <c r="D3313" t="s">
        <v>193</v>
      </c>
      <c r="E3313" t="s">
        <v>15526</v>
      </c>
      <c r="F3313" t="s">
        <v>15527</v>
      </c>
      <c r="G3313" t="s">
        <v>9036</v>
      </c>
      <c r="H3313" s="2" t="s">
        <v>2472</v>
      </c>
      <c r="I3313" s="2" t="s">
        <v>328</v>
      </c>
      <c r="J3313" s="1" t="s">
        <v>15528</v>
      </c>
      <c r="K3313" s="1">
        <f t="shared" si="230"/>
        <v>1</v>
      </c>
      <c r="L3313" s="1">
        <f t="shared" si="230"/>
        <v>0</v>
      </c>
      <c r="M3313" s="1">
        <f t="shared" si="230"/>
        <v>0</v>
      </c>
      <c r="N3313" s="1">
        <f t="shared" si="229"/>
        <v>0</v>
      </c>
      <c r="O3313" s="1">
        <f t="shared" si="231"/>
        <v>1</v>
      </c>
      <c r="P3313" s="1" t="s">
        <v>18346</v>
      </c>
      <c r="Q3313" s="1">
        <v>35</v>
      </c>
      <c r="R3313" s="1">
        <v>145</v>
      </c>
      <c r="S3313" s="9">
        <f t="shared" si="233"/>
        <v>35</v>
      </c>
      <c r="T3313" s="8"/>
      <c r="U3313" s="8"/>
      <c r="V3313" s="8"/>
      <c r="W3313" s="8"/>
      <c r="X3313" s="8"/>
      <c r="Y3313" s="10">
        <f t="shared" si="232"/>
        <v>0</v>
      </c>
      <c r="Z3313" s="10">
        <f>IFERROR(INDEX(EFs!B:B,MATCH(P3313,EFs!A:A,0))*Dataset!Y3313/1000,0)</f>
        <v>0</v>
      </c>
      <c r="AA3313">
        <v>32.728430000000003</v>
      </c>
      <c r="AB3313">
        <v>-116.48124199999999</v>
      </c>
      <c r="AC3313">
        <v>1</v>
      </c>
      <c r="AD3313" t="s">
        <v>18394</v>
      </c>
      <c r="AE3313">
        <v>32355</v>
      </c>
      <c r="AF3313" t="s">
        <v>18693</v>
      </c>
      <c r="AI3313" t="s">
        <v>18694</v>
      </c>
      <c r="AJ3313" t="s">
        <v>18390</v>
      </c>
      <c r="AK3313" t="s">
        <v>18391</v>
      </c>
      <c r="AL3313">
        <v>91962</v>
      </c>
      <c r="AM3313" t="s">
        <v>18392</v>
      </c>
      <c r="AN3313" t="s">
        <v>18397</v>
      </c>
    </row>
    <row r="3314" spans="1:40" ht="43.2" x14ac:dyDescent="0.3">
      <c r="A3314" t="s">
        <v>15529</v>
      </c>
      <c r="B3314" s="2" t="s">
        <v>15</v>
      </c>
      <c r="C3314" s="3">
        <v>44391</v>
      </c>
      <c r="D3314" t="s">
        <v>193</v>
      </c>
      <c r="E3314" t="s">
        <v>14288</v>
      </c>
      <c r="F3314" t="s">
        <v>12939</v>
      </c>
      <c r="G3314" t="s">
        <v>14289</v>
      </c>
      <c r="H3314" s="2" t="s">
        <v>275</v>
      </c>
      <c r="I3314" s="2" t="s">
        <v>139</v>
      </c>
      <c r="J3314" s="1" t="s">
        <v>15530</v>
      </c>
      <c r="K3314" s="1">
        <f t="shared" si="230"/>
        <v>0</v>
      </c>
      <c r="L3314" s="1">
        <f t="shared" si="230"/>
        <v>0</v>
      </c>
      <c r="M3314" s="1">
        <f t="shared" si="230"/>
        <v>1</v>
      </c>
      <c r="N3314" s="1">
        <f t="shared" si="229"/>
        <v>0</v>
      </c>
      <c r="O3314" s="1">
        <f t="shared" si="231"/>
        <v>1</v>
      </c>
      <c r="P3314" s="1" t="s">
        <v>18348</v>
      </c>
      <c r="Q3314" s="1">
        <v>50</v>
      </c>
      <c r="R3314" s="1">
        <v>85</v>
      </c>
      <c r="S3314" s="9">
        <f t="shared" si="233"/>
        <v>50</v>
      </c>
      <c r="T3314" s="3">
        <v>44562</v>
      </c>
      <c r="U3314" s="8" t="s">
        <v>15531</v>
      </c>
      <c r="V3314" s="3">
        <v>44562</v>
      </c>
      <c r="W3314" s="8" t="s">
        <v>15532</v>
      </c>
      <c r="X3314" s="8">
        <v>5.6</v>
      </c>
      <c r="Y3314" s="10">
        <f t="shared" si="232"/>
        <v>280</v>
      </c>
      <c r="Z3314" s="10">
        <f>IFERROR(INDEX(EFs!B:B,MATCH(P3314,EFs!A:A,0))*Dataset!Y3314/1000,0)</f>
        <v>0.20335160131999999</v>
      </c>
      <c r="AA3314">
        <v>32.847088999999997</v>
      </c>
      <c r="AB3314">
        <v>-117.00561</v>
      </c>
      <c r="AC3314">
        <v>1</v>
      </c>
      <c r="AD3314" t="s">
        <v>18387</v>
      </c>
      <c r="AE3314">
        <v>9310</v>
      </c>
      <c r="AF3314" t="s">
        <v>19540</v>
      </c>
      <c r="AI3314" t="s">
        <v>18442</v>
      </c>
      <c r="AJ3314" t="s">
        <v>18390</v>
      </c>
      <c r="AK3314" t="s">
        <v>18391</v>
      </c>
      <c r="AL3314">
        <v>92071</v>
      </c>
      <c r="AM3314" t="s">
        <v>18392</v>
      </c>
      <c r="AN3314" t="s">
        <v>18393</v>
      </c>
    </row>
    <row r="3315" spans="1:40" ht="43.2" x14ac:dyDescent="0.3">
      <c r="A3315" t="s">
        <v>15533</v>
      </c>
      <c r="B3315" s="2" t="s">
        <v>15</v>
      </c>
      <c r="C3315" s="3">
        <v>44396</v>
      </c>
      <c r="D3315" t="s">
        <v>193</v>
      </c>
      <c r="E3315" t="s">
        <v>15534</v>
      </c>
      <c r="F3315" t="s">
        <v>15535</v>
      </c>
      <c r="G3315" t="s">
        <v>5980</v>
      </c>
      <c r="H3315" s="2" t="s">
        <v>523</v>
      </c>
      <c r="I3315" s="2" t="s">
        <v>164</v>
      </c>
      <c r="J3315" s="1" t="s">
        <v>15536</v>
      </c>
      <c r="K3315" s="1">
        <f t="shared" si="230"/>
        <v>1</v>
      </c>
      <c r="L3315" s="1">
        <f t="shared" si="230"/>
        <v>0</v>
      </c>
      <c r="M3315" s="1">
        <f t="shared" si="230"/>
        <v>0</v>
      </c>
      <c r="N3315" s="1">
        <f t="shared" si="229"/>
        <v>0</v>
      </c>
      <c r="O3315" s="1">
        <f t="shared" si="231"/>
        <v>1</v>
      </c>
      <c r="P3315" s="1" t="s">
        <v>18346</v>
      </c>
      <c r="Q3315" s="1">
        <v>80</v>
      </c>
      <c r="R3315" s="1">
        <v>131</v>
      </c>
      <c r="S3315" s="9">
        <f t="shared" si="233"/>
        <v>80</v>
      </c>
      <c r="T3315" s="8"/>
      <c r="U3315" s="8"/>
      <c r="V3315" s="8"/>
      <c r="W3315" s="8"/>
      <c r="X3315" s="8"/>
      <c r="Y3315" s="10">
        <f t="shared" si="232"/>
        <v>0</v>
      </c>
      <c r="Z3315" s="10">
        <f>IFERROR(INDEX(EFs!B:B,MATCH(P3315,EFs!A:A,0))*Dataset!Y3315/1000,0)</f>
        <v>0</v>
      </c>
      <c r="AA3315">
        <v>33.222664999999999</v>
      </c>
      <c r="AB3315">
        <v>-117.36369000000001</v>
      </c>
      <c r="AC3315">
        <v>1</v>
      </c>
      <c r="AD3315" t="s">
        <v>18394</v>
      </c>
      <c r="AE3315">
        <v>650</v>
      </c>
      <c r="AF3315" t="s">
        <v>18879</v>
      </c>
      <c r="AI3315" t="s">
        <v>18410</v>
      </c>
      <c r="AJ3315" t="s">
        <v>18390</v>
      </c>
      <c r="AK3315" t="s">
        <v>18391</v>
      </c>
      <c r="AL3315">
        <v>92058</v>
      </c>
      <c r="AM3315" t="s">
        <v>18392</v>
      </c>
      <c r="AN3315" t="s">
        <v>18397</v>
      </c>
    </row>
    <row r="3316" spans="1:40" ht="57.6" x14ac:dyDescent="0.3">
      <c r="A3316" t="s">
        <v>15537</v>
      </c>
      <c r="B3316" s="2" t="s">
        <v>15</v>
      </c>
      <c r="C3316" s="3">
        <v>44404</v>
      </c>
      <c r="D3316" t="s">
        <v>193</v>
      </c>
      <c r="E3316" t="s">
        <v>2134</v>
      </c>
      <c r="F3316" t="s">
        <v>15538</v>
      </c>
      <c r="G3316" t="s">
        <v>2135</v>
      </c>
      <c r="H3316" s="2" t="s">
        <v>781</v>
      </c>
      <c r="I3316" s="2" t="s">
        <v>782</v>
      </c>
      <c r="J3316" s="1" t="s">
        <v>15539</v>
      </c>
      <c r="K3316" s="1">
        <f t="shared" si="230"/>
        <v>1</v>
      </c>
      <c r="L3316" s="1">
        <f t="shared" si="230"/>
        <v>0</v>
      </c>
      <c r="M3316" s="1">
        <f t="shared" si="230"/>
        <v>0</v>
      </c>
      <c r="N3316" s="1">
        <f t="shared" si="229"/>
        <v>0</v>
      </c>
      <c r="O3316" s="1">
        <f t="shared" si="231"/>
        <v>1</v>
      </c>
      <c r="P3316" s="1" t="s">
        <v>18346</v>
      </c>
      <c r="Q3316" s="1">
        <v>500</v>
      </c>
      <c r="R3316" s="1">
        <v>621</v>
      </c>
      <c r="S3316" s="9">
        <f t="shared" si="233"/>
        <v>500</v>
      </c>
      <c r="T3316" s="3">
        <v>44561</v>
      </c>
      <c r="U3316" s="8" t="s">
        <v>649</v>
      </c>
      <c r="V3316" s="3">
        <v>44686</v>
      </c>
      <c r="W3316" s="8" t="s">
        <v>4015</v>
      </c>
      <c r="X3316" s="8">
        <v>15.6</v>
      </c>
      <c r="Y3316" s="10">
        <f t="shared" si="232"/>
        <v>7800</v>
      </c>
      <c r="Z3316" s="10">
        <f>IFERROR(INDEX(EFs!B:B,MATCH(P3316,EFs!A:A,0))*Dataset!Y3316/1000,0)</f>
        <v>7.0854647838</v>
      </c>
      <c r="AA3316">
        <v>32.895986000000001</v>
      </c>
      <c r="AB3316">
        <v>-117.195266</v>
      </c>
      <c r="AC3316">
        <v>1</v>
      </c>
      <c r="AD3316" t="s">
        <v>18387</v>
      </c>
      <c r="AE3316">
        <v>5555</v>
      </c>
      <c r="AF3316" t="s">
        <v>18663</v>
      </c>
      <c r="AI3316" t="s">
        <v>18389</v>
      </c>
      <c r="AJ3316" t="s">
        <v>18390</v>
      </c>
      <c r="AK3316" t="s">
        <v>18391</v>
      </c>
      <c r="AL3316">
        <v>92121</v>
      </c>
      <c r="AM3316" t="s">
        <v>18392</v>
      </c>
      <c r="AN3316" t="s">
        <v>18393</v>
      </c>
    </row>
    <row r="3317" spans="1:40" ht="43.2" x14ac:dyDescent="0.3">
      <c r="A3317" t="s">
        <v>15540</v>
      </c>
      <c r="B3317" s="2" t="s">
        <v>15</v>
      </c>
      <c r="C3317" s="3">
        <v>44406</v>
      </c>
      <c r="D3317" t="s">
        <v>193</v>
      </c>
      <c r="E3317" t="s">
        <v>15541</v>
      </c>
      <c r="F3317" t="s">
        <v>1210</v>
      </c>
      <c r="G3317" t="s">
        <v>15542</v>
      </c>
      <c r="H3317" s="2" t="s">
        <v>163</v>
      </c>
      <c r="I3317" s="2" t="s">
        <v>164</v>
      </c>
      <c r="J3317" s="1" t="s">
        <v>15543</v>
      </c>
      <c r="K3317" s="1">
        <f t="shared" si="230"/>
        <v>1</v>
      </c>
      <c r="L3317" s="1">
        <f t="shared" si="230"/>
        <v>0</v>
      </c>
      <c r="M3317" s="1">
        <f t="shared" si="230"/>
        <v>0</v>
      </c>
      <c r="N3317" s="1">
        <f t="shared" si="229"/>
        <v>0</v>
      </c>
      <c r="O3317" s="1">
        <f t="shared" si="231"/>
        <v>1</v>
      </c>
      <c r="P3317" s="1" t="s">
        <v>18346</v>
      </c>
      <c r="Q3317" s="1">
        <v>100</v>
      </c>
      <c r="R3317" s="1">
        <v>198</v>
      </c>
      <c r="S3317" s="9">
        <f t="shared" si="233"/>
        <v>100</v>
      </c>
      <c r="T3317" s="8"/>
      <c r="U3317" s="8"/>
      <c r="V3317" s="8"/>
      <c r="W3317" s="8"/>
      <c r="X3317" s="8"/>
      <c r="Y3317" s="10">
        <f t="shared" si="232"/>
        <v>0</v>
      </c>
      <c r="Z3317" s="10">
        <f>IFERROR(INDEX(EFs!B:B,MATCH(P3317,EFs!A:A,0))*Dataset!Y3317/1000,0)</f>
        <v>0</v>
      </c>
      <c r="AA3317">
        <v>33.387723000000001</v>
      </c>
      <c r="AB3317">
        <v>-117.44475799999999</v>
      </c>
      <c r="AC3317">
        <v>0.5</v>
      </c>
      <c r="AD3317" t="s">
        <v>18422</v>
      </c>
      <c r="AI3317" t="s">
        <v>18423</v>
      </c>
      <c r="AJ3317" t="s">
        <v>18390</v>
      </c>
      <c r="AK3317" t="s">
        <v>18391</v>
      </c>
      <c r="AL3317">
        <v>92055</v>
      </c>
      <c r="AM3317" t="s">
        <v>18392</v>
      </c>
      <c r="AN3317" t="s">
        <v>18397</v>
      </c>
    </row>
    <row r="3318" spans="1:40" ht="57.6" x14ac:dyDescent="0.3">
      <c r="A3318" t="s">
        <v>15544</v>
      </c>
      <c r="B3318" s="2" t="s">
        <v>15</v>
      </c>
      <c r="C3318" s="3">
        <v>44410</v>
      </c>
      <c r="D3318" t="s">
        <v>193</v>
      </c>
      <c r="E3318" t="s">
        <v>15545</v>
      </c>
      <c r="F3318" t="s">
        <v>15453</v>
      </c>
      <c r="G3318" t="s">
        <v>15546</v>
      </c>
      <c r="H3318" s="2" t="s">
        <v>610</v>
      </c>
      <c r="I3318" s="2" t="s">
        <v>30</v>
      </c>
      <c r="J3318" s="1" t="s">
        <v>15547</v>
      </c>
      <c r="K3318" s="1">
        <f t="shared" si="230"/>
        <v>1</v>
      </c>
      <c r="L3318" s="1">
        <f t="shared" si="230"/>
        <v>0</v>
      </c>
      <c r="M3318" s="1">
        <f t="shared" si="230"/>
        <v>0</v>
      </c>
      <c r="N3318" s="1">
        <f t="shared" si="229"/>
        <v>0</v>
      </c>
      <c r="O3318" s="1">
        <f t="shared" si="231"/>
        <v>1</v>
      </c>
      <c r="P3318" s="1" t="s">
        <v>18346</v>
      </c>
      <c r="Q3318" s="1">
        <v>400</v>
      </c>
      <c r="R3318" s="1">
        <v>619</v>
      </c>
      <c r="S3318" s="9">
        <f t="shared" si="233"/>
        <v>400</v>
      </c>
      <c r="T3318" s="8"/>
      <c r="U3318" s="8"/>
      <c r="V3318" s="8"/>
      <c r="W3318" s="8"/>
      <c r="X3318" s="8"/>
      <c r="Y3318" s="10">
        <f t="shared" si="232"/>
        <v>0</v>
      </c>
      <c r="Z3318" s="10">
        <f>IFERROR(INDEX(EFs!B:B,MATCH(P3318,EFs!A:A,0))*Dataset!Y3318/1000,0)</f>
        <v>0</v>
      </c>
      <c r="AA3318">
        <v>33.019824999999997</v>
      </c>
      <c r="AB3318">
        <v>-117.09223299999999</v>
      </c>
      <c r="AC3318">
        <v>1</v>
      </c>
      <c r="AD3318" t="s">
        <v>18387</v>
      </c>
      <c r="AE3318">
        <v>16915</v>
      </c>
      <c r="AF3318" t="s">
        <v>19026</v>
      </c>
      <c r="AI3318" t="s">
        <v>18389</v>
      </c>
      <c r="AJ3318" t="s">
        <v>18390</v>
      </c>
      <c r="AK3318" t="s">
        <v>18391</v>
      </c>
      <c r="AL3318">
        <v>92127</v>
      </c>
      <c r="AM3318" t="s">
        <v>18392</v>
      </c>
      <c r="AN3318" t="s">
        <v>18393</v>
      </c>
    </row>
    <row r="3319" spans="1:40" ht="43.2" x14ac:dyDescent="0.3">
      <c r="A3319" t="s">
        <v>15548</v>
      </c>
      <c r="B3319" s="2" t="s">
        <v>15</v>
      </c>
      <c r="C3319" s="3">
        <v>44419</v>
      </c>
      <c r="D3319" t="s">
        <v>193</v>
      </c>
      <c r="E3319" t="s">
        <v>15549</v>
      </c>
      <c r="F3319" t="s">
        <v>7633</v>
      </c>
      <c r="G3319" t="s">
        <v>15550</v>
      </c>
      <c r="H3319" s="2" t="s">
        <v>444</v>
      </c>
      <c r="I3319" s="2" t="s">
        <v>155</v>
      </c>
      <c r="J3319" s="1" t="s">
        <v>15551</v>
      </c>
      <c r="K3319" s="1">
        <f t="shared" si="230"/>
        <v>1</v>
      </c>
      <c r="L3319" s="1">
        <f t="shared" si="230"/>
        <v>0</v>
      </c>
      <c r="M3319" s="1">
        <f t="shared" si="230"/>
        <v>0</v>
      </c>
      <c r="N3319" s="1">
        <f t="shared" si="229"/>
        <v>0</v>
      </c>
      <c r="O3319" s="1">
        <f t="shared" si="231"/>
        <v>1</v>
      </c>
      <c r="P3319" s="1" t="s">
        <v>18346</v>
      </c>
      <c r="Q3319" s="1">
        <v>100</v>
      </c>
      <c r="R3319" s="1">
        <v>198</v>
      </c>
      <c r="S3319" s="9">
        <f t="shared" si="233"/>
        <v>100</v>
      </c>
      <c r="T3319" s="3">
        <v>44477</v>
      </c>
      <c r="U3319" s="8" t="s">
        <v>8817</v>
      </c>
      <c r="V3319" s="3">
        <v>44477</v>
      </c>
      <c r="W3319" s="8" t="s">
        <v>15552</v>
      </c>
      <c r="X3319" s="8">
        <v>2.7</v>
      </c>
      <c r="Y3319" s="10">
        <f t="shared" si="232"/>
        <v>270</v>
      </c>
      <c r="Z3319" s="10">
        <f>IFERROR(INDEX(EFs!B:B,MATCH(P3319,EFs!A:A,0))*Dataset!Y3319/1000,0)</f>
        <v>0.24526608867000002</v>
      </c>
      <c r="AA3319">
        <v>33.063080999999997</v>
      </c>
      <c r="AB3319">
        <v>-116.58075599999999</v>
      </c>
      <c r="AC3319">
        <v>1</v>
      </c>
      <c r="AD3319" t="s">
        <v>18394</v>
      </c>
      <c r="AE3319">
        <v>3407</v>
      </c>
      <c r="AF3319" t="s">
        <v>18400</v>
      </c>
      <c r="AI3319" t="s">
        <v>18474</v>
      </c>
      <c r="AJ3319" t="s">
        <v>18390</v>
      </c>
      <c r="AK3319" t="s">
        <v>18391</v>
      </c>
      <c r="AL3319">
        <v>92036</v>
      </c>
      <c r="AM3319" t="s">
        <v>18392</v>
      </c>
      <c r="AN3319" t="s">
        <v>18397</v>
      </c>
    </row>
    <row r="3320" spans="1:40" ht="43.2" x14ac:dyDescent="0.3">
      <c r="A3320" t="s">
        <v>15553</v>
      </c>
      <c r="B3320" s="2" t="s">
        <v>15</v>
      </c>
      <c r="C3320" s="3">
        <v>44421</v>
      </c>
      <c r="D3320" t="s">
        <v>193</v>
      </c>
      <c r="E3320" t="s">
        <v>15554</v>
      </c>
      <c r="F3320" t="s">
        <v>15555</v>
      </c>
      <c r="G3320" t="s">
        <v>15556</v>
      </c>
      <c r="H3320" s="2" t="s">
        <v>154</v>
      </c>
      <c r="I3320" s="2" t="s">
        <v>155</v>
      </c>
      <c r="J3320" s="1" t="s">
        <v>15557</v>
      </c>
      <c r="K3320" s="1">
        <f t="shared" si="230"/>
        <v>1</v>
      </c>
      <c r="L3320" s="1">
        <f t="shared" si="230"/>
        <v>0</v>
      </c>
      <c r="M3320" s="1">
        <f t="shared" si="230"/>
        <v>0</v>
      </c>
      <c r="N3320" s="1">
        <f t="shared" si="229"/>
        <v>0</v>
      </c>
      <c r="O3320" s="1">
        <f t="shared" si="231"/>
        <v>1</v>
      </c>
      <c r="P3320" s="1" t="s">
        <v>18346</v>
      </c>
      <c r="Q3320" s="1">
        <v>1000</v>
      </c>
      <c r="R3320" s="1">
        <v>1494</v>
      </c>
      <c r="S3320" s="9">
        <f t="shared" si="233"/>
        <v>1000</v>
      </c>
      <c r="T3320" s="3">
        <v>44561</v>
      </c>
      <c r="U3320" s="8" t="s">
        <v>15065</v>
      </c>
      <c r="V3320" s="3">
        <v>44594</v>
      </c>
      <c r="W3320" s="8" t="s">
        <v>12009</v>
      </c>
      <c r="X3320" s="8">
        <v>23.3</v>
      </c>
      <c r="Y3320" s="10">
        <f t="shared" si="232"/>
        <v>23300</v>
      </c>
      <c r="Z3320" s="10">
        <f>IFERROR(INDEX(EFs!B:B,MATCH(P3320,EFs!A:A,0))*Dataset!Y3320/1000,0)</f>
        <v>21.165555059300001</v>
      </c>
      <c r="AA3320">
        <v>33.120111999999999</v>
      </c>
      <c r="AB3320">
        <v>-117.120953</v>
      </c>
      <c r="AC3320">
        <v>1</v>
      </c>
      <c r="AD3320" t="s">
        <v>18387</v>
      </c>
      <c r="AE3320">
        <v>2181</v>
      </c>
      <c r="AF3320" t="s">
        <v>19363</v>
      </c>
      <c r="AI3320" t="s">
        <v>18421</v>
      </c>
      <c r="AJ3320" t="s">
        <v>18390</v>
      </c>
      <c r="AK3320" t="s">
        <v>18391</v>
      </c>
      <c r="AL3320">
        <v>92029</v>
      </c>
      <c r="AM3320" t="s">
        <v>18392</v>
      </c>
      <c r="AN3320" t="s">
        <v>18407</v>
      </c>
    </row>
    <row r="3321" spans="1:40" ht="28.8" x14ac:dyDescent="0.3">
      <c r="A3321" t="s">
        <v>15558</v>
      </c>
      <c r="B3321" s="2" t="s">
        <v>15</v>
      </c>
      <c r="C3321" s="3">
        <v>44424</v>
      </c>
      <c r="D3321" t="s">
        <v>193</v>
      </c>
      <c r="E3321" t="s">
        <v>15559</v>
      </c>
      <c r="G3321" t="s">
        <v>15560</v>
      </c>
      <c r="H3321" s="2" t="s">
        <v>781</v>
      </c>
      <c r="I3321" s="2" t="s">
        <v>782</v>
      </c>
      <c r="J3321" s="1" t="s">
        <v>15561</v>
      </c>
      <c r="K3321" s="1">
        <f t="shared" si="230"/>
        <v>1</v>
      </c>
      <c r="L3321" s="1">
        <f t="shared" si="230"/>
        <v>0</v>
      </c>
      <c r="M3321" s="1">
        <f t="shared" si="230"/>
        <v>0</v>
      </c>
      <c r="N3321" s="1">
        <f t="shared" si="229"/>
        <v>0</v>
      </c>
      <c r="O3321" s="1">
        <f t="shared" si="231"/>
        <v>1</v>
      </c>
      <c r="P3321" s="1" t="s">
        <v>18346</v>
      </c>
      <c r="Q3321" s="1">
        <v>100</v>
      </c>
      <c r="R3321" s="1">
        <v>158</v>
      </c>
      <c r="S3321" s="9">
        <f t="shared" si="233"/>
        <v>100</v>
      </c>
      <c r="T3321" s="8"/>
      <c r="U3321" s="8"/>
      <c r="V3321" s="8"/>
      <c r="W3321" s="8"/>
      <c r="X3321" s="8"/>
      <c r="Y3321" s="10">
        <f t="shared" si="232"/>
        <v>0</v>
      </c>
      <c r="Z3321" s="10">
        <f>IFERROR(INDEX(EFs!B:B,MATCH(P3321,EFs!A:A,0))*Dataset!Y3321/1000,0)</f>
        <v>0</v>
      </c>
      <c r="AA3321">
        <v>32.911453999999999</v>
      </c>
      <c r="AB3321">
        <v>-117.232663</v>
      </c>
      <c r="AC3321">
        <v>1</v>
      </c>
      <c r="AD3321" t="s">
        <v>18387</v>
      </c>
      <c r="AE3321">
        <v>11568</v>
      </c>
      <c r="AF3321" t="s">
        <v>18749</v>
      </c>
      <c r="AI3321" t="s">
        <v>18389</v>
      </c>
      <c r="AJ3321" t="s">
        <v>18390</v>
      </c>
      <c r="AK3321" t="s">
        <v>18391</v>
      </c>
      <c r="AL3321">
        <v>92121</v>
      </c>
      <c r="AM3321" t="s">
        <v>18392</v>
      </c>
      <c r="AN3321" t="s">
        <v>18393</v>
      </c>
    </row>
    <row r="3322" spans="1:40" ht="43.2" x14ac:dyDescent="0.3">
      <c r="A3322" t="s">
        <v>15562</v>
      </c>
      <c r="B3322" s="2" t="s">
        <v>15</v>
      </c>
      <c r="C3322" s="3">
        <v>44432</v>
      </c>
      <c r="D3322" t="s">
        <v>193</v>
      </c>
      <c r="E3322" t="s">
        <v>15563</v>
      </c>
      <c r="F3322" t="s">
        <v>15564</v>
      </c>
      <c r="G3322" t="s">
        <v>15565</v>
      </c>
      <c r="H3322" s="2" t="s">
        <v>781</v>
      </c>
      <c r="I3322" s="2" t="s">
        <v>782</v>
      </c>
      <c r="J3322" s="1" t="s">
        <v>15566</v>
      </c>
      <c r="K3322" s="1">
        <f t="shared" si="230"/>
        <v>1</v>
      </c>
      <c r="L3322" s="1">
        <f t="shared" si="230"/>
        <v>0</v>
      </c>
      <c r="M3322" s="1">
        <f t="shared" si="230"/>
        <v>0</v>
      </c>
      <c r="N3322" s="1">
        <f t="shared" si="229"/>
        <v>0</v>
      </c>
      <c r="O3322" s="1">
        <f t="shared" si="231"/>
        <v>1</v>
      </c>
      <c r="P3322" s="1" t="s">
        <v>18346</v>
      </c>
      <c r="Q3322" s="1">
        <v>60</v>
      </c>
      <c r="R3322" s="1">
        <v>94</v>
      </c>
      <c r="S3322" s="9">
        <f t="shared" si="233"/>
        <v>60</v>
      </c>
      <c r="T3322" s="8"/>
      <c r="U3322" s="8"/>
      <c r="V3322" s="8"/>
      <c r="W3322" s="8"/>
      <c r="X3322" s="8"/>
      <c r="Y3322" s="10">
        <f t="shared" si="232"/>
        <v>0</v>
      </c>
      <c r="Z3322" s="10">
        <f>IFERROR(INDEX(EFs!B:B,MATCH(P3322,EFs!A:A,0))*Dataset!Y3322/1000,0)</f>
        <v>0</v>
      </c>
      <c r="AA3322">
        <v>32.911867000000001</v>
      </c>
      <c r="AB3322">
        <v>-117.17431500000001</v>
      </c>
      <c r="AC3322">
        <v>1</v>
      </c>
      <c r="AD3322" t="s">
        <v>18387</v>
      </c>
      <c r="AE3322">
        <v>6740</v>
      </c>
      <c r="AF3322" t="s">
        <v>19614</v>
      </c>
      <c r="AI3322" t="s">
        <v>18389</v>
      </c>
      <c r="AJ3322" t="s">
        <v>18390</v>
      </c>
      <c r="AK3322" t="s">
        <v>18391</v>
      </c>
      <c r="AL3322">
        <v>92121</v>
      </c>
      <c r="AM3322" t="s">
        <v>18392</v>
      </c>
      <c r="AN3322" t="s">
        <v>18393</v>
      </c>
    </row>
    <row r="3323" spans="1:40" ht="28.8" x14ac:dyDescent="0.3">
      <c r="A3323" t="s">
        <v>15567</v>
      </c>
      <c r="B3323" s="2" t="s">
        <v>15</v>
      </c>
      <c r="C3323" s="3">
        <v>44433</v>
      </c>
      <c r="D3323" t="s">
        <v>193</v>
      </c>
      <c r="E3323" t="s">
        <v>1750</v>
      </c>
      <c r="F3323" t="s">
        <v>1249</v>
      </c>
      <c r="G3323" t="s">
        <v>15568</v>
      </c>
      <c r="H3323" s="2" t="s">
        <v>163</v>
      </c>
      <c r="I3323" s="2" t="s">
        <v>164</v>
      </c>
      <c r="J3323" s="1" t="s">
        <v>15569</v>
      </c>
      <c r="K3323" s="1">
        <f t="shared" si="230"/>
        <v>1</v>
      </c>
      <c r="L3323" s="1">
        <f t="shared" si="230"/>
        <v>0</v>
      </c>
      <c r="M3323" s="1">
        <f t="shared" si="230"/>
        <v>0</v>
      </c>
      <c r="N3323" s="1">
        <f t="shared" si="229"/>
        <v>0</v>
      </c>
      <c r="O3323" s="1">
        <f t="shared" si="231"/>
        <v>1</v>
      </c>
      <c r="P3323" s="1" t="s">
        <v>18346</v>
      </c>
      <c r="Q3323" s="1">
        <v>275</v>
      </c>
      <c r="R3323" s="1">
        <v>422</v>
      </c>
      <c r="S3323" s="9">
        <f t="shared" si="233"/>
        <v>275</v>
      </c>
      <c r="T3323" s="8"/>
      <c r="U3323" s="8"/>
      <c r="V3323" s="8"/>
      <c r="W3323" s="8"/>
      <c r="X3323" s="8"/>
      <c r="Y3323" s="10">
        <f t="shared" si="232"/>
        <v>0</v>
      </c>
      <c r="Z3323" s="10">
        <f>IFERROR(INDEX(EFs!B:B,MATCH(P3323,EFs!A:A,0))*Dataset!Y3323/1000,0)</f>
        <v>0</v>
      </c>
      <c r="AA3323">
        <v>33.387723000000001</v>
      </c>
      <c r="AB3323">
        <v>-117.44475799999999</v>
      </c>
      <c r="AC3323">
        <v>0.5</v>
      </c>
      <c r="AD3323" t="s">
        <v>18422</v>
      </c>
      <c r="AI3323" t="s">
        <v>18423</v>
      </c>
      <c r="AJ3323" t="s">
        <v>18390</v>
      </c>
      <c r="AK3323" t="s">
        <v>18391</v>
      </c>
      <c r="AL3323">
        <v>92055</v>
      </c>
      <c r="AM3323" t="s">
        <v>18392</v>
      </c>
      <c r="AN3323" t="s">
        <v>18397</v>
      </c>
    </row>
    <row r="3324" spans="1:40" ht="43.2" x14ac:dyDescent="0.3">
      <c r="A3324" t="s">
        <v>15570</v>
      </c>
      <c r="B3324" s="2" t="s">
        <v>15</v>
      </c>
      <c r="C3324" s="3">
        <v>44440</v>
      </c>
      <c r="D3324" t="s">
        <v>193</v>
      </c>
      <c r="E3324" t="s">
        <v>15571</v>
      </c>
      <c r="F3324" t="s">
        <v>15572</v>
      </c>
      <c r="G3324" t="s">
        <v>15573</v>
      </c>
      <c r="H3324" s="2" t="s">
        <v>781</v>
      </c>
      <c r="I3324" s="2" t="s">
        <v>782</v>
      </c>
      <c r="J3324" s="1" t="s">
        <v>15574</v>
      </c>
      <c r="K3324" s="1">
        <f t="shared" si="230"/>
        <v>1</v>
      </c>
      <c r="L3324" s="1">
        <f t="shared" si="230"/>
        <v>0</v>
      </c>
      <c r="M3324" s="1">
        <f t="shared" si="230"/>
        <v>0</v>
      </c>
      <c r="N3324" s="1">
        <f t="shared" si="229"/>
        <v>0</v>
      </c>
      <c r="O3324" s="1">
        <f t="shared" si="231"/>
        <v>1</v>
      </c>
      <c r="P3324" s="1" t="s">
        <v>18346</v>
      </c>
      <c r="Q3324" s="1">
        <v>500</v>
      </c>
      <c r="R3324" s="1">
        <v>755</v>
      </c>
      <c r="S3324" s="9">
        <f t="shared" si="233"/>
        <v>500</v>
      </c>
      <c r="T3324" s="3">
        <v>44537</v>
      </c>
      <c r="U3324" s="8" t="s">
        <v>15482</v>
      </c>
      <c r="V3324" s="3">
        <v>44537</v>
      </c>
      <c r="W3324" s="8" t="s">
        <v>15575</v>
      </c>
      <c r="X3324" s="8">
        <v>10.85</v>
      </c>
      <c r="Y3324" s="10">
        <f t="shared" si="232"/>
        <v>5425</v>
      </c>
      <c r="Z3324" s="10">
        <f>IFERROR(INDEX(EFs!B:B,MATCH(P3324,EFs!A:A,0))*Dataset!Y3324/1000,0)</f>
        <v>4.9280315964249999</v>
      </c>
      <c r="AA3324">
        <v>32.885702999999999</v>
      </c>
      <c r="AB3324">
        <v>-117.171707</v>
      </c>
      <c r="AC3324">
        <v>1</v>
      </c>
      <c r="AD3324" t="s">
        <v>18387</v>
      </c>
      <c r="AE3324">
        <v>6920</v>
      </c>
      <c r="AF3324" t="s">
        <v>18951</v>
      </c>
      <c r="AI3324" t="s">
        <v>18389</v>
      </c>
      <c r="AJ3324" t="s">
        <v>18390</v>
      </c>
      <c r="AK3324" t="s">
        <v>18391</v>
      </c>
      <c r="AL3324">
        <v>92121</v>
      </c>
      <c r="AM3324" t="s">
        <v>18392</v>
      </c>
      <c r="AN3324" t="s">
        <v>18393</v>
      </c>
    </row>
    <row r="3325" spans="1:40" ht="43.2" x14ac:dyDescent="0.3">
      <c r="A3325" t="s">
        <v>15576</v>
      </c>
      <c r="B3325" s="2" t="s">
        <v>15</v>
      </c>
      <c r="C3325" s="3">
        <v>44446</v>
      </c>
      <c r="D3325" t="s">
        <v>193</v>
      </c>
      <c r="E3325" t="s">
        <v>5565</v>
      </c>
      <c r="F3325" t="s">
        <v>5566</v>
      </c>
      <c r="G3325" t="s">
        <v>5567</v>
      </c>
      <c r="H3325" s="2" t="s">
        <v>781</v>
      </c>
      <c r="I3325" s="2" t="s">
        <v>782</v>
      </c>
      <c r="J3325" s="1" t="s">
        <v>15577</v>
      </c>
      <c r="K3325" s="1">
        <f t="shared" si="230"/>
        <v>1</v>
      </c>
      <c r="L3325" s="1">
        <f t="shared" si="230"/>
        <v>0</v>
      </c>
      <c r="M3325" s="1">
        <f t="shared" si="230"/>
        <v>0</v>
      </c>
      <c r="N3325" s="1">
        <f t="shared" si="229"/>
        <v>0</v>
      </c>
      <c r="O3325" s="1">
        <f t="shared" si="231"/>
        <v>1</v>
      </c>
      <c r="P3325" s="1" t="s">
        <v>18346</v>
      </c>
      <c r="Q3325" s="1">
        <v>505</v>
      </c>
      <c r="R3325" s="1">
        <v>755</v>
      </c>
      <c r="S3325" s="9">
        <f t="shared" si="233"/>
        <v>505</v>
      </c>
      <c r="T3325" s="3">
        <v>44547</v>
      </c>
      <c r="U3325" s="8" t="s">
        <v>649</v>
      </c>
      <c r="V3325" s="3">
        <v>44547</v>
      </c>
      <c r="W3325" s="8" t="s">
        <v>14705</v>
      </c>
      <c r="X3325" s="8">
        <v>11.9</v>
      </c>
      <c r="Y3325" s="10">
        <f t="shared" si="232"/>
        <v>6009.5</v>
      </c>
      <c r="Z3325" s="10">
        <f>IFERROR(INDEX(EFs!B:B,MATCH(P3325,EFs!A:A,0))*Dataset!Y3325/1000,0)</f>
        <v>5.4589872587495005</v>
      </c>
      <c r="AA3325">
        <v>32.905622999999999</v>
      </c>
      <c r="AB3325">
        <v>-117.238963</v>
      </c>
      <c r="AC3325">
        <v>1</v>
      </c>
      <c r="AD3325" t="s">
        <v>18387</v>
      </c>
      <c r="AE3325">
        <v>11010</v>
      </c>
      <c r="AF3325" t="s">
        <v>18530</v>
      </c>
      <c r="AI3325" t="s">
        <v>18389</v>
      </c>
      <c r="AJ3325" t="s">
        <v>18390</v>
      </c>
      <c r="AK3325" t="s">
        <v>18391</v>
      </c>
      <c r="AL3325">
        <v>92121</v>
      </c>
      <c r="AM3325" t="s">
        <v>18392</v>
      </c>
      <c r="AN3325" t="s">
        <v>18393</v>
      </c>
    </row>
    <row r="3326" spans="1:40" ht="43.2" x14ac:dyDescent="0.3">
      <c r="A3326" t="s">
        <v>15578</v>
      </c>
      <c r="B3326" s="2" t="s">
        <v>15</v>
      </c>
      <c r="C3326" s="3">
        <v>44446</v>
      </c>
      <c r="D3326" t="s">
        <v>193</v>
      </c>
      <c r="E3326" t="s">
        <v>15579</v>
      </c>
      <c r="F3326" t="s">
        <v>15197</v>
      </c>
      <c r="G3326" t="s">
        <v>15580</v>
      </c>
      <c r="H3326" s="2" t="s">
        <v>444</v>
      </c>
      <c r="I3326" s="2" t="s">
        <v>155</v>
      </c>
      <c r="J3326" s="1" t="s">
        <v>15581</v>
      </c>
      <c r="K3326" s="1">
        <f t="shared" si="230"/>
        <v>1</v>
      </c>
      <c r="L3326" s="1">
        <f t="shared" si="230"/>
        <v>0</v>
      </c>
      <c r="M3326" s="1">
        <f t="shared" si="230"/>
        <v>0</v>
      </c>
      <c r="N3326" s="1">
        <f t="shared" si="229"/>
        <v>0</v>
      </c>
      <c r="O3326" s="1">
        <f t="shared" si="231"/>
        <v>1</v>
      </c>
      <c r="P3326" s="1" t="s">
        <v>18346</v>
      </c>
      <c r="Q3326" s="1">
        <v>80</v>
      </c>
      <c r="R3326" s="1">
        <v>132</v>
      </c>
      <c r="S3326" s="9">
        <f t="shared" si="233"/>
        <v>80</v>
      </c>
      <c r="T3326" s="3">
        <v>44561</v>
      </c>
      <c r="U3326" s="8" t="s">
        <v>439</v>
      </c>
      <c r="V3326" s="3">
        <v>44644</v>
      </c>
      <c r="W3326" s="8" t="s">
        <v>15102</v>
      </c>
      <c r="X3326" s="8">
        <v>7</v>
      </c>
      <c r="Y3326" s="10">
        <f t="shared" si="232"/>
        <v>560</v>
      </c>
      <c r="Z3326" s="10">
        <f>IFERROR(INDEX(EFs!B:B,MATCH(P3326,EFs!A:A,0))*Dataset!Y3326/1000,0)</f>
        <v>0.50870003576</v>
      </c>
      <c r="AA3326">
        <v>33.074368</v>
      </c>
      <c r="AB3326">
        <v>-116.58247</v>
      </c>
      <c r="AC3326">
        <v>1</v>
      </c>
      <c r="AD3326" t="s">
        <v>18387</v>
      </c>
      <c r="AE3326">
        <v>2722</v>
      </c>
      <c r="AF3326" t="s">
        <v>19615</v>
      </c>
      <c r="AI3326" t="s">
        <v>18474</v>
      </c>
      <c r="AJ3326" t="s">
        <v>18390</v>
      </c>
      <c r="AK3326" t="s">
        <v>18391</v>
      </c>
      <c r="AL3326">
        <v>92036</v>
      </c>
      <c r="AM3326" t="s">
        <v>18392</v>
      </c>
      <c r="AN3326" t="s">
        <v>18393</v>
      </c>
    </row>
    <row r="3327" spans="1:40" ht="28.8" x14ac:dyDescent="0.3">
      <c r="A3327" t="s">
        <v>15582</v>
      </c>
      <c r="B3327" s="2" t="s">
        <v>15</v>
      </c>
      <c r="C3327" s="3">
        <v>44453</v>
      </c>
      <c r="D3327" t="s">
        <v>193</v>
      </c>
      <c r="E3327" t="s">
        <v>15516</v>
      </c>
      <c r="F3327" t="s">
        <v>15583</v>
      </c>
      <c r="G3327" t="s">
        <v>15584</v>
      </c>
      <c r="H3327" s="2" t="s">
        <v>217</v>
      </c>
      <c r="I3327" s="2" t="s">
        <v>218</v>
      </c>
      <c r="J3327" s="1" t="s">
        <v>15585</v>
      </c>
      <c r="K3327" s="1">
        <f t="shared" si="230"/>
        <v>1</v>
      </c>
      <c r="L3327" s="1">
        <f t="shared" si="230"/>
        <v>0</v>
      </c>
      <c r="M3327" s="1">
        <f t="shared" si="230"/>
        <v>0</v>
      </c>
      <c r="N3327" s="1">
        <f t="shared" si="229"/>
        <v>0</v>
      </c>
      <c r="O3327" s="1">
        <f t="shared" si="231"/>
        <v>1</v>
      </c>
      <c r="P3327" s="1" t="s">
        <v>18346</v>
      </c>
      <c r="Q3327" s="1">
        <v>750</v>
      </c>
      <c r="R3327" s="1">
        <v>1112</v>
      </c>
      <c r="S3327" s="9">
        <f t="shared" si="233"/>
        <v>750</v>
      </c>
      <c r="T3327" s="8"/>
      <c r="U3327" s="8"/>
      <c r="V3327" s="8"/>
      <c r="W3327" s="8"/>
      <c r="X3327" s="8"/>
      <c r="Y3327" s="10">
        <f t="shared" si="232"/>
        <v>0</v>
      </c>
      <c r="Z3327" s="10">
        <f>IFERROR(INDEX(EFs!B:B,MATCH(P3327,EFs!A:A,0))*Dataset!Y3327/1000,0)</f>
        <v>0</v>
      </c>
      <c r="AA3327">
        <v>32.568522999999999</v>
      </c>
      <c r="AB3327">
        <v>-116.98885900000001</v>
      </c>
      <c r="AC3327">
        <v>1</v>
      </c>
      <c r="AD3327" t="s">
        <v>18387</v>
      </c>
      <c r="AE3327">
        <v>6971</v>
      </c>
      <c r="AF3327" t="s">
        <v>19261</v>
      </c>
      <c r="AI3327" t="s">
        <v>18389</v>
      </c>
      <c r="AJ3327" t="s">
        <v>18390</v>
      </c>
      <c r="AK3327" t="s">
        <v>18391</v>
      </c>
      <c r="AL3327">
        <v>92154</v>
      </c>
      <c r="AM3327" t="s">
        <v>18392</v>
      </c>
      <c r="AN3327" t="s">
        <v>2733</v>
      </c>
    </row>
    <row r="3328" spans="1:40" ht="28.8" x14ac:dyDescent="0.3">
      <c r="A3328" t="s">
        <v>15586</v>
      </c>
      <c r="B3328" s="2" t="s">
        <v>15</v>
      </c>
      <c r="C3328" s="3">
        <v>44453</v>
      </c>
      <c r="D3328" t="s">
        <v>193</v>
      </c>
      <c r="E3328" t="s">
        <v>15516</v>
      </c>
      <c r="F3328" t="s">
        <v>15583</v>
      </c>
      <c r="G3328" t="s">
        <v>15584</v>
      </c>
      <c r="H3328" s="2" t="s">
        <v>217</v>
      </c>
      <c r="I3328" s="2" t="s">
        <v>218</v>
      </c>
      <c r="J3328" s="1" t="s">
        <v>15587</v>
      </c>
      <c r="K3328" s="1">
        <f t="shared" si="230"/>
        <v>1</v>
      </c>
      <c r="L3328" s="1">
        <f t="shared" si="230"/>
        <v>0</v>
      </c>
      <c r="M3328" s="1">
        <f t="shared" si="230"/>
        <v>0</v>
      </c>
      <c r="N3328" s="1">
        <f t="shared" si="229"/>
        <v>0</v>
      </c>
      <c r="O3328" s="1">
        <f t="shared" si="231"/>
        <v>1</v>
      </c>
      <c r="P3328" s="1" t="s">
        <v>18346</v>
      </c>
      <c r="Q3328" s="1" t="s">
        <v>18355</v>
      </c>
      <c r="R3328" s="1">
        <v>526</v>
      </c>
      <c r="S3328" s="9">
        <f t="shared" si="233"/>
        <v>392.23820000000001</v>
      </c>
      <c r="T3328" s="8"/>
      <c r="U3328" s="8"/>
      <c r="V3328" s="8"/>
      <c r="W3328" s="8"/>
      <c r="X3328" s="8"/>
      <c r="Y3328" s="10">
        <f t="shared" si="232"/>
        <v>0</v>
      </c>
      <c r="Z3328" s="10">
        <f>IFERROR(INDEX(EFs!B:B,MATCH(P3328,EFs!A:A,0))*Dataset!Y3328/1000,0)</f>
        <v>0</v>
      </c>
      <c r="AA3328">
        <v>32.568522999999999</v>
      </c>
      <c r="AB3328">
        <v>-116.98885900000001</v>
      </c>
      <c r="AC3328">
        <v>1</v>
      </c>
      <c r="AD3328" t="s">
        <v>18387</v>
      </c>
      <c r="AE3328">
        <v>6971</v>
      </c>
      <c r="AF3328" t="s">
        <v>19261</v>
      </c>
      <c r="AI3328" t="s">
        <v>18389</v>
      </c>
      <c r="AJ3328" t="s">
        <v>18390</v>
      </c>
      <c r="AK3328" t="s">
        <v>18391</v>
      </c>
      <c r="AL3328">
        <v>92154</v>
      </c>
      <c r="AM3328" t="s">
        <v>18392</v>
      </c>
      <c r="AN3328" t="s">
        <v>2733</v>
      </c>
    </row>
    <row r="3329" spans="1:40" ht="28.8" x14ac:dyDescent="0.3">
      <c r="A3329" t="s">
        <v>15588</v>
      </c>
      <c r="B3329" s="2" t="s">
        <v>15</v>
      </c>
      <c r="C3329" s="3">
        <v>44454</v>
      </c>
      <c r="D3329" t="s">
        <v>193</v>
      </c>
      <c r="E3329" t="s">
        <v>15516</v>
      </c>
      <c r="F3329" t="s">
        <v>15583</v>
      </c>
      <c r="G3329" t="s">
        <v>15584</v>
      </c>
      <c r="H3329" s="2" t="s">
        <v>217</v>
      </c>
      <c r="I3329" s="2" t="s">
        <v>218</v>
      </c>
      <c r="J3329" s="1" t="s">
        <v>15589</v>
      </c>
      <c r="K3329" s="1">
        <f t="shared" si="230"/>
        <v>1</v>
      </c>
      <c r="L3329" s="1">
        <f t="shared" si="230"/>
        <v>0</v>
      </c>
      <c r="M3329" s="1">
        <f t="shared" si="230"/>
        <v>0</v>
      </c>
      <c r="N3329" s="1">
        <f t="shared" si="229"/>
        <v>0</v>
      </c>
      <c r="O3329" s="1">
        <f t="shared" si="231"/>
        <v>1</v>
      </c>
      <c r="P3329" s="1" t="s">
        <v>18346</v>
      </c>
      <c r="Q3329" s="1" t="s">
        <v>18355</v>
      </c>
      <c r="R3329" s="1">
        <v>226</v>
      </c>
      <c r="S3329" s="9">
        <f t="shared" si="233"/>
        <v>168.5282</v>
      </c>
      <c r="T3329" s="8"/>
      <c r="U3329" s="8"/>
      <c r="V3329" s="8"/>
      <c r="W3329" s="8"/>
      <c r="X3329" s="8"/>
      <c r="Y3329" s="10">
        <f t="shared" si="232"/>
        <v>0</v>
      </c>
      <c r="Z3329" s="10">
        <f>IFERROR(INDEX(EFs!B:B,MATCH(P3329,EFs!A:A,0))*Dataset!Y3329/1000,0)</f>
        <v>0</v>
      </c>
      <c r="AA3329">
        <v>32.568522999999999</v>
      </c>
      <c r="AB3329">
        <v>-116.98885900000001</v>
      </c>
      <c r="AC3329">
        <v>1</v>
      </c>
      <c r="AD3329" t="s">
        <v>18387</v>
      </c>
      <c r="AE3329">
        <v>6971</v>
      </c>
      <c r="AF3329" t="s">
        <v>19261</v>
      </c>
      <c r="AI3329" t="s">
        <v>18389</v>
      </c>
      <c r="AJ3329" t="s">
        <v>18390</v>
      </c>
      <c r="AK3329" t="s">
        <v>18391</v>
      </c>
      <c r="AL3329">
        <v>92154</v>
      </c>
      <c r="AM3329" t="s">
        <v>18392</v>
      </c>
      <c r="AN3329" t="s">
        <v>2733</v>
      </c>
    </row>
    <row r="3330" spans="1:40" ht="43.2" x14ac:dyDescent="0.3">
      <c r="A3330" t="s">
        <v>15590</v>
      </c>
      <c r="B3330" s="2" t="s">
        <v>15</v>
      </c>
      <c r="C3330" s="3">
        <v>44460</v>
      </c>
      <c r="D3330" t="s">
        <v>193</v>
      </c>
      <c r="E3330" t="s">
        <v>15353</v>
      </c>
      <c r="F3330" t="s">
        <v>10760</v>
      </c>
      <c r="G3330" t="s">
        <v>15591</v>
      </c>
      <c r="H3330" s="2" t="s">
        <v>781</v>
      </c>
      <c r="I3330" s="2" t="s">
        <v>782</v>
      </c>
      <c r="J3330" s="1" t="s">
        <v>15592</v>
      </c>
      <c r="K3330" s="1">
        <f t="shared" si="230"/>
        <v>1</v>
      </c>
      <c r="L3330" s="1">
        <f t="shared" si="230"/>
        <v>0</v>
      </c>
      <c r="M3330" s="1">
        <f t="shared" si="230"/>
        <v>0</v>
      </c>
      <c r="N3330" s="1">
        <f t="shared" si="230"/>
        <v>0</v>
      </c>
      <c r="O3330" s="1">
        <f t="shared" si="231"/>
        <v>1</v>
      </c>
      <c r="P3330" s="1" t="s">
        <v>18346</v>
      </c>
      <c r="Q3330" s="1">
        <v>891</v>
      </c>
      <c r="R3330" s="1">
        <v>1195</v>
      </c>
      <c r="S3330" s="9">
        <f t="shared" si="233"/>
        <v>891</v>
      </c>
      <c r="T3330" s="8"/>
      <c r="U3330" s="8"/>
      <c r="V3330" s="8"/>
      <c r="W3330" s="8"/>
      <c r="X3330" s="8"/>
      <c r="Y3330" s="10">
        <f t="shared" si="232"/>
        <v>0</v>
      </c>
      <c r="Z3330" s="10">
        <f>IFERROR(INDEX(EFs!B:B,MATCH(P3330,EFs!A:A,0))*Dataset!Y3330/1000,0)</f>
        <v>0</v>
      </c>
      <c r="AA3330">
        <v>32.885767999999999</v>
      </c>
      <c r="AB3330">
        <v>-117.209439</v>
      </c>
      <c r="AC3330">
        <v>1</v>
      </c>
      <c r="AD3330" t="s">
        <v>18387</v>
      </c>
      <c r="AE3330">
        <v>9775</v>
      </c>
      <c r="AF3330" t="s">
        <v>18570</v>
      </c>
      <c r="AI3330" t="s">
        <v>18389</v>
      </c>
      <c r="AJ3330" t="s">
        <v>18390</v>
      </c>
      <c r="AK3330" t="s">
        <v>18391</v>
      </c>
      <c r="AL3330">
        <v>92121</v>
      </c>
      <c r="AM3330" t="s">
        <v>18392</v>
      </c>
      <c r="AN3330" t="s">
        <v>18393</v>
      </c>
    </row>
    <row r="3331" spans="1:40" ht="28.8" x14ac:dyDescent="0.3">
      <c r="A3331" t="s">
        <v>15593</v>
      </c>
      <c r="B3331" s="2" t="s">
        <v>15</v>
      </c>
      <c r="C3331" s="3">
        <v>44462</v>
      </c>
      <c r="D3331" t="s">
        <v>25</v>
      </c>
      <c r="E3331" t="s">
        <v>15594</v>
      </c>
      <c r="G3331" t="s">
        <v>15595</v>
      </c>
      <c r="H3331" s="2" t="s">
        <v>201</v>
      </c>
      <c r="I3331" s="2" t="s">
        <v>46</v>
      </c>
      <c r="J3331" s="1" t="s">
        <v>15596</v>
      </c>
      <c r="K3331" s="1">
        <f t="shared" ref="K3331:N3394" si="234">IFERROR(IF(SEARCH(K$1,$J3331)&gt;0,1),0)</f>
        <v>0</v>
      </c>
      <c r="L3331" s="1">
        <f t="shared" si="234"/>
        <v>0</v>
      </c>
      <c r="M3331" s="1">
        <f t="shared" si="234"/>
        <v>1</v>
      </c>
      <c r="N3331" s="1">
        <f t="shared" si="234"/>
        <v>0</v>
      </c>
      <c r="O3331" s="1">
        <f t="shared" ref="O3331:O3394" si="235">SUM(K3331:N3331)</f>
        <v>1</v>
      </c>
      <c r="P3331" s="1" t="s">
        <v>18348</v>
      </c>
      <c r="Q3331" s="1">
        <v>100</v>
      </c>
      <c r="R3331" s="1">
        <v>168</v>
      </c>
      <c r="S3331" s="9">
        <f t="shared" si="233"/>
        <v>100</v>
      </c>
      <c r="T3331" s="8"/>
      <c r="U3331" s="8"/>
      <c r="V3331" s="8"/>
      <c r="W3331" s="8"/>
      <c r="X3331" s="8"/>
      <c r="Y3331" s="10">
        <f t="shared" ref="Y3331:Y3394" si="236">X3331*S3331</f>
        <v>0</v>
      </c>
      <c r="Z3331" s="10">
        <f>IFERROR(INDEX(EFs!B:B,MATCH(P3331,EFs!A:A,0))*Dataset!Y3331/1000,0)</f>
        <v>0</v>
      </c>
      <c r="AA3331">
        <v>32.903686999999998</v>
      </c>
      <c r="AB3331">
        <v>-117.242935</v>
      </c>
      <c r="AC3331">
        <v>1</v>
      </c>
      <c r="AD3331" t="s">
        <v>18394</v>
      </c>
      <c r="AE3331">
        <v>11011</v>
      </c>
      <c r="AF3331" t="s">
        <v>18493</v>
      </c>
      <c r="AI3331" t="s">
        <v>18428</v>
      </c>
      <c r="AJ3331" t="s">
        <v>18390</v>
      </c>
      <c r="AK3331" t="s">
        <v>18391</v>
      </c>
      <c r="AL3331">
        <v>92037</v>
      </c>
      <c r="AM3331" t="s">
        <v>18392</v>
      </c>
      <c r="AN3331" t="s">
        <v>18397</v>
      </c>
    </row>
    <row r="3332" spans="1:40" ht="43.2" x14ac:dyDescent="0.3">
      <c r="A3332" t="s">
        <v>15597</v>
      </c>
      <c r="B3332" s="2" t="s">
        <v>15</v>
      </c>
      <c r="C3332" s="3">
        <v>44477</v>
      </c>
      <c r="D3332" t="s">
        <v>16</v>
      </c>
      <c r="E3332" t="s">
        <v>15598</v>
      </c>
      <c r="F3332" t="s">
        <v>15599</v>
      </c>
      <c r="G3332" t="s">
        <v>15600</v>
      </c>
      <c r="H3332" s="2" t="s">
        <v>52</v>
      </c>
      <c r="I3332" s="2" t="s">
        <v>53</v>
      </c>
      <c r="J3332" s="1" t="s">
        <v>15601</v>
      </c>
      <c r="K3332" s="1">
        <f t="shared" si="234"/>
        <v>0</v>
      </c>
      <c r="L3332" s="1">
        <f t="shared" si="234"/>
        <v>0</v>
      </c>
      <c r="M3332" s="1">
        <f t="shared" si="234"/>
        <v>0</v>
      </c>
      <c r="N3332" s="1">
        <f t="shared" si="234"/>
        <v>1</v>
      </c>
      <c r="O3332" s="1">
        <f t="shared" si="235"/>
        <v>1</v>
      </c>
      <c r="P3332" s="1" t="s">
        <v>18347</v>
      </c>
      <c r="Q3332" s="1">
        <v>100</v>
      </c>
      <c r="R3332" s="1">
        <v>176</v>
      </c>
      <c r="S3332" s="9">
        <f t="shared" ref="S3332:S3395" si="237">IFERROR(IF(Q3332&lt;&gt;"",Q3332,R3332*0.7457),"Unknown")</f>
        <v>100</v>
      </c>
      <c r="T3332" s="3">
        <v>44502</v>
      </c>
      <c r="U3332" s="8" t="s">
        <v>15602</v>
      </c>
      <c r="V3332" s="3">
        <v>44502</v>
      </c>
      <c r="W3332" s="8" t="s">
        <v>3713</v>
      </c>
      <c r="X3332" s="8">
        <v>37.700000000000003</v>
      </c>
      <c r="Y3332" s="10">
        <f t="shared" si="236"/>
        <v>3770.0000000000005</v>
      </c>
      <c r="Z3332" s="10">
        <f>IFERROR(INDEX(EFs!B:B,MATCH(P3332,EFs!A:A,0))*Dataset!Y3332/1000,0)</f>
        <v>3.1061030000000001</v>
      </c>
      <c r="AA3332">
        <v>33.340865000000001</v>
      </c>
      <c r="AB3332">
        <v>-116.722008</v>
      </c>
      <c r="AC3332">
        <v>1</v>
      </c>
      <c r="AD3332" t="s">
        <v>18394</v>
      </c>
      <c r="AE3332">
        <v>35109</v>
      </c>
      <c r="AF3332" t="s">
        <v>18400</v>
      </c>
      <c r="AI3332" t="s">
        <v>18401</v>
      </c>
      <c r="AJ3332" t="s">
        <v>18390</v>
      </c>
      <c r="AK3332" t="s">
        <v>18391</v>
      </c>
      <c r="AL3332">
        <v>92086</v>
      </c>
      <c r="AM3332" t="s">
        <v>18392</v>
      </c>
      <c r="AN3332" t="s">
        <v>18397</v>
      </c>
    </row>
    <row r="3333" spans="1:40" ht="43.2" x14ac:dyDescent="0.3">
      <c r="A3333" t="s">
        <v>15603</v>
      </c>
      <c r="B3333" s="2" t="s">
        <v>15</v>
      </c>
      <c r="C3333" s="3">
        <v>44477</v>
      </c>
      <c r="D3333" t="s">
        <v>193</v>
      </c>
      <c r="E3333" t="s">
        <v>15604</v>
      </c>
      <c r="G3333" t="s">
        <v>15605</v>
      </c>
      <c r="H3333" s="2" t="s">
        <v>781</v>
      </c>
      <c r="I3333" s="2" t="s">
        <v>782</v>
      </c>
      <c r="J3333" s="1" t="s">
        <v>15606</v>
      </c>
      <c r="K3333" s="1">
        <f t="shared" si="234"/>
        <v>1</v>
      </c>
      <c r="L3333" s="1">
        <f t="shared" si="234"/>
        <v>0</v>
      </c>
      <c r="M3333" s="1">
        <f t="shared" si="234"/>
        <v>0</v>
      </c>
      <c r="N3333" s="1">
        <f t="shared" si="234"/>
        <v>0</v>
      </c>
      <c r="O3333" s="1">
        <f t="shared" si="235"/>
        <v>1</v>
      </c>
      <c r="P3333" s="1" t="s">
        <v>18346</v>
      </c>
      <c r="Q3333" s="1">
        <v>435</v>
      </c>
      <c r="R3333" s="1">
        <v>583</v>
      </c>
      <c r="S3333" s="9">
        <f t="shared" si="237"/>
        <v>435</v>
      </c>
      <c r="T3333" s="8"/>
      <c r="U3333" s="8"/>
      <c r="V3333" s="8"/>
      <c r="W3333" s="8"/>
      <c r="X3333" s="8"/>
      <c r="Y3333" s="10">
        <f t="shared" si="236"/>
        <v>0</v>
      </c>
      <c r="Z3333" s="10">
        <f>IFERROR(INDEX(EFs!B:B,MATCH(P3333,EFs!A:A,0))*Dataset!Y3333/1000,0)</f>
        <v>0</v>
      </c>
      <c r="AA3333">
        <v>32.894989000000002</v>
      </c>
      <c r="AB3333">
        <v>-117.198789</v>
      </c>
      <c r="AC3333">
        <v>1</v>
      </c>
      <c r="AD3333" t="s">
        <v>18387</v>
      </c>
      <c r="AE3333">
        <v>5510</v>
      </c>
      <c r="AF3333" t="s">
        <v>18663</v>
      </c>
      <c r="AI3333" t="s">
        <v>18389</v>
      </c>
      <c r="AJ3333" t="s">
        <v>18390</v>
      </c>
      <c r="AK3333" t="s">
        <v>18391</v>
      </c>
      <c r="AL3333">
        <v>92121</v>
      </c>
      <c r="AM3333" t="s">
        <v>18392</v>
      </c>
      <c r="AN3333" t="s">
        <v>18393</v>
      </c>
    </row>
    <row r="3334" spans="1:40" ht="57.6" x14ac:dyDescent="0.3">
      <c r="A3334" t="s">
        <v>15607</v>
      </c>
      <c r="B3334" s="2" t="s">
        <v>15</v>
      </c>
      <c r="C3334" s="3">
        <v>44478</v>
      </c>
      <c r="D3334" t="s">
        <v>193</v>
      </c>
      <c r="E3334" t="s">
        <v>15608</v>
      </c>
      <c r="F3334" t="s">
        <v>15609</v>
      </c>
      <c r="G3334" t="s">
        <v>15610</v>
      </c>
      <c r="H3334" s="2" t="s">
        <v>669</v>
      </c>
      <c r="I3334" s="2" t="s">
        <v>236</v>
      </c>
      <c r="J3334" s="1" t="s">
        <v>15611</v>
      </c>
      <c r="K3334" s="1">
        <f t="shared" si="234"/>
        <v>1</v>
      </c>
      <c r="L3334" s="1">
        <f t="shared" si="234"/>
        <v>0</v>
      </c>
      <c r="M3334" s="1">
        <f t="shared" si="234"/>
        <v>0</v>
      </c>
      <c r="N3334" s="1">
        <f t="shared" si="234"/>
        <v>0</v>
      </c>
      <c r="O3334" s="1">
        <f t="shared" si="235"/>
        <v>1</v>
      </c>
      <c r="P3334" s="1" t="s">
        <v>18346</v>
      </c>
      <c r="Q3334" s="1">
        <v>750</v>
      </c>
      <c r="R3334" s="1">
        <v>207</v>
      </c>
      <c r="S3334" s="9">
        <f t="shared" si="237"/>
        <v>750</v>
      </c>
      <c r="T3334" s="8"/>
      <c r="U3334" s="8"/>
      <c r="V3334" s="8"/>
      <c r="W3334" s="8"/>
      <c r="X3334" s="8"/>
      <c r="Y3334" s="10">
        <f t="shared" si="236"/>
        <v>0</v>
      </c>
      <c r="Z3334" s="10">
        <f>IFERROR(INDEX(EFs!B:B,MATCH(P3334,EFs!A:A,0))*Dataset!Y3334/1000,0)</f>
        <v>0</v>
      </c>
      <c r="AA3334">
        <v>32.733747999999999</v>
      </c>
      <c r="AB3334">
        <v>-117.159667</v>
      </c>
      <c r="AC3334">
        <v>1</v>
      </c>
      <c r="AD3334" t="s">
        <v>18387</v>
      </c>
      <c r="AE3334">
        <v>2728</v>
      </c>
      <c r="AF3334" t="s">
        <v>18505</v>
      </c>
      <c r="AI3334" t="s">
        <v>18389</v>
      </c>
      <c r="AJ3334" t="s">
        <v>18390</v>
      </c>
      <c r="AK3334" t="s">
        <v>18391</v>
      </c>
      <c r="AL3334">
        <v>92103</v>
      </c>
      <c r="AM3334" t="s">
        <v>18392</v>
      </c>
      <c r="AN3334" t="s">
        <v>18393</v>
      </c>
    </row>
    <row r="3335" spans="1:40" ht="57.6" x14ac:dyDescent="0.3">
      <c r="A3335" t="s">
        <v>15612</v>
      </c>
      <c r="B3335" s="2" t="s">
        <v>15</v>
      </c>
      <c r="C3335" s="3">
        <v>44478</v>
      </c>
      <c r="D3335" t="s">
        <v>193</v>
      </c>
      <c r="E3335" t="s">
        <v>15613</v>
      </c>
      <c r="F3335" t="s">
        <v>15614</v>
      </c>
      <c r="G3335" t="s">
        <v>15615</v>
      </c>
      <c r="H3335" s="2" t="s">
        <v>444</v>
      </c>
      <c r="I3335" s="2" t="s">
        <v>155</v>
      </c>
      <c r="J3335" s="1" t="s">
        <v>15616</v>
      </c>
      <c r="K3335" s="1">
        <f t="shared" si="234"/>
        <v>0</v>
      </c>
      <c r="L3335" s="1">
        <f t="shared" si="234"/>
        <v>0</v>
      </c>
      <c r="M3335" s="1">
        <f t="shared" si="234"/>
        <v>0</v>
      </c>
      <c r="N3335" s="1">
        <f t="shared" si="234"/>
        <v>1</v>
      </c>
      <c r="O3335" s="1">
        <f t="shared" si="235"/>
        <v>1</v>
      </c>
      <c r="P3335" s="1" t="s">
        <v>18347</v>
      </c>
      <c r="Q3335" s="1">
        <v>38</v>
      </c>
      <c r="R3335" s="1">
        <v>64.099999999999994</v>
      </c>
      <c r="S3335" s="9">
        <f t="shared" si="237"/>
        <v>38</v>
      </c>
      <c r="T3335" s="3">
        <v>44659</v>
      </c>
      <c r="U3335" s="8" t="s">
        <v>15075</v>
      </c>
      <c r="V3335" s="3">
        <v>44659</v>
      </c>
      <c r="W3335" s="8" t="s">
        <v>3462</v>
      </c>
      <c r="X3335" s="8">
        <v>0.8</v>
      </c>
      <c r="Y3335" s="10">
        <f t="shared" si="236"/>
        <v>30.400000000000002</v>
      </c>
      <c r="Z3335" s="10">
        <f>IFERROR(INDEX(EFs!B:B,MATCH(P3335,EFs!A:A,0))*Dataset!Y3335/1000,0)</f>
        <v>2.5046559999999999E-2</v>
      </c>
      <c r="AA3335">
        <v>32.985664999999997</v>
      </c>
      <c r="AB3335">
        <v>-116.58529799999999</v>
      </c>
      <c r="AC3335">
        <v>1</v>
      </c>
      <c r="AD3335" t="s">
        <v>18387</v>
      </c>
      <c r="AE3335">
        <v>15027</v>
      </c>
      <c r="AF3335" t="s">
        <v>19616</v>
      </c>
      <c r="AI3335" t="s">
        <v>18474</v>
      </c>
      <c r="AJ3335" t="s">
        <v>18390</v>
      </c>
      <c r="AK3335" t="s">
        <v>18391</v>
      </c>
      <c r="AL3335">
        <v>92036</v>
      </c>
      <c r="AM3335" t="s">
        <v>18392</v>
      </c>
      <c r="AN3335" t="s">
        <v>18393</v>
      </c>
    </row>
    <row r="3336" spans="1:40" ht="57.6" x14ac:dyDescent="0.3">
      <c r="A3336" t="s">
        <v>15617</v>
      </c>
      <c r="B3336" s="2" t="s">
        <v>15</v>
      </c>
      <c r="C3336" s="3">
        <v>44478</v>
      </c>
      <c r="D3336" t="s">
        <v>193</v>
      </c>
      <c r="E3336" t="s">
        <v>15618</v>
      </c>
      <c r="F3336" t="s">
        <v>3717</v>
      </c>
      <c r="G3336" t="s">
        <v>15619</v>
      </c>
      <c r="H3336" s="2" t="s">
        <v>106</v>
      </c>
      <c r="I3336" s="2" t="s">
        <v>107</v>
      </c>
      <c r="J3336" s="1" t="s">
        <v>15620</v>
      </c>
      <c r="K3336" s="1">
        <f t="shared" si="234"/>
        <v>1</v>
      </c>
      <c r="L3336" s="1">
        <f t="shared" si="234"/>
        <v>0</v>
      </c>
      <c r="M3336" s="1">
        <f t="shared" si="234"/>
        <v>0</v>
      </c>
      <c r="N3336" s="1">
        <f t="shared" si="234"/>
        <v>0</v>
      </c>
      <c r="O3336" s="1">
        <f t="shared" si="235"/>
        <v>1</v>
      </c>
      <c r="P3336" s="1" t="s">
        <v>18346</v>
      </c>
      <c r="Q3336" s="1">
        <v>750</v>
      </c>
      <c r="R3336" s="1">
        <v>346</v>
      </c>
      <c r="S3336" s="9">
        <f t="shared" si="237"/>
        <v>750</v>
      </c>
      <c r="T3336" s="8"/>
      <c r="U3336" s="8"/>
      <c r="V3336" s="8"/>
      <c r="W3336" s="8"/>
      <c r="X3336" s="8"/>
      <c r="Y3336" s="10">
        <f t="shared" si="236"/>
        <v>0</v>
      </c>
      <c r="Z3336" s="10">
        <f>IFERROR(INDEX(EFs!B:B,MATCH(P3336,EFs!A:A,0))*Dataset!Y3336/1000,0)</f>
        <v>0</v>
      </c>
      <c r="AA3336">
        <v>32.795017000000001</v>
      </c>
      <c r="AB3336">
        <v>-117.152366</v>
      </c>
      <c r="AC3336">
        <v>1</v>
      </c>
      <c r="AD3336" t="s">
        <v>18387</v>
      </c>
      <c r="AE3336">
        <v>2840</v>
      </c>
      <c r="AF3336" t="s">
        <v>18833</v>
      </c>
      <c r="AI3336" t="s">
        <v>18389</v>
      </c>
      <c r="AJ3336" t="s">
        <v>18390</v>
      </c>
      <c r="AK3336" t="s">
        <v>18391</v>
      </c>
      <c r="AL3336">
        <v>92123</v>
      </c>
      <c r="AM3336" t="s">
        <v>18392</v>
      </c>
      <c r="AN3336" t="s">
        <v>18393</v>
      </c>
    </row>
    <row r="3337" spans="1:40" ht="43.2" x14ac:dyDescent="0.3">
      <c r="A3337" t="s">
        <v>15621</v>
      </c>
      <c r="B3337" s="2" t="s">
        <v>15</v>
      </c>
      <c r="C3337" s="3">
        <v>44483</v>
      </c>
      <c r="D3337" t="s">
        <v>193</v>
      </c>
      <c r="E3337" t="s">
        <v>8784</v>
      </c>
      <c r="F3337" t="s">
        <v>7633</v>
      </c>
      <c r="G3337" t="s">
        <v>15622</v>
      </c>
      <c r="H3337" s="2" t="s">
        <v>11070</v>
      </c>
      <c r="I3337" s="2" t="s">
        <v>164</v>
      </c>
      <c r="J3337" s="1" t="s">
        <v>15623</v>
      </c>
      <c r="K3337" s="1">
        <f t="shared" si="234"/>
        <v>1</v>
      </c>
      <c r="L3337" s="1">
        <f t="shared" si="234"/>
        <v>0</v>
      </c>
      <c r="M3337" s="1">
        <f t="shared" si="234"/>
        <v>0</v>
      </c>
      <c r="N3337" s="1">
        <f t="shared" si="234"/>
        <v>0</v>
      </c>
      <c r="O3337" s="1">
        <f t="shared" si="235"/>
        <v>1</v>
      </c>
      <c r="P3337" s="1" t="s">
        <v>18346</v>
      </c>
      <c r="Q3337" s="1">
        <v>50</v>
      </c>
      <c r="R3337" s="1">
        <v>86</v>
      </c>
      <c r="S3337" s="9">
        <f t="shared" si="237"/>
        <v>50</v>
      </c>
      <c r="T3337" s="8"/>
      <c r="U3337" s="8"/>
      <c r="V3337" s="8"/>
      <c r="W3337" s="8"/>
      <c r="X3337" s="8"/>
      <c r="Y3337" s="10">
        <f t="shared" si="236"/>
        <v>0</v>
      </c>
      <c r="Z3337" s="10">
        <f>IFERROR(INDEX(EFs!B:B,MATCH(P3337,EFs!A:A,0))*Dataset!Y3337/1000,0)</f>
        <v>0</v>
      </c>
      <c r="AA3337">
        <v>33.361801</v>
      </c>
      <c r="AB3337">
        <v>-117.10468</v>
      </c>
      <c r="AC3337">
        <v>1</v>
      </c>
      <c r="AD3337" t="s">
        <v>18394</v>
      </c>
      <c r="AE3337">
        <v>10690</v>
      </c>
      <c r="AF3337" t="s">
        <v>18564</v>
      </c>
      <c r="AI3337" t="s">
        <v>19617</v>
      </c>
      <c r="AJ3337" t="s">
        <v>18390</v>
      </c>
      <c r="AK3337" t="s">
        <v>18391</v>
      </c>
      <c r="AL3337">
        <v>92059</v>
      </c>
      <c r="AM3337" t="s">
        <v>18392</v>
      </c>
      <c r="AN3337" t="s">
        <v>18397</v>
      </c>
    </row>
    <row r="3338" spans="1:40" ht="28.8" x14ac:dyDescent="0.3">
      <c r="A3338" t="s">
        <v>15624</v>
      </c>
      <c r="B3338" s="2" t="s">
        <v>15</v>
      </c>
      <c r="C3338" s="3">
        <v>44494</v>
      </c>
      <c r="D3338" t="s">
        <v>193</v>
      </c>
      <c r="E3338" t="s">
        <v>15625</v>
      </c>
      <c r="F3338" t="s">
        <v>15626</v>
      </c>
      <c r="G3338" t="s">
        <v>15627</v>
      </c>
      <c r="H3338" s="2" t="s">
        <v>465</v>
      </c>
      <c r="I3338" s="2" t="s">
        <v>98</v>
      </c>
      <c r="J3338" s="1" t="s">
        <v>15628</v>
      </c>
      <c r="K3338" s="1">
        <f t="shared" si="234"/>
        <v>1</v>
      </c>
      <c r="L3338" s="1">
        <f t="shared" si="234"/>
        <v>0</v>
      </c>
      <c r="M3338" s="1">
        <f t="shared" si="234"/>
        <v>0</v>
      </c>
      <c r="N3338" s="1">
        <f t="shared" si="234"/>
        <v>0</v>
      </c>
      <c r="O3338" s="1">
        <f t="shared" si="235"/>
        <v>1</v>
      </c>
      <c r="P3338" s="1" t="s">
        <v>18346</v>
      </c>
      <c r="Q3338" s="1">
        <v>600</v>
      </c>
      <c r="R3338" s="1">
        <v>903</v>
      </c>
      <c r="S3338" s="9">
        <f t="shared" si="237"/>
        <v>600</v>
      </c>
      <c r="T3338" s="3">
        <v>44783</v>
      </c>
      <c r="U3338" s="8" t="s">
        <v>15371</v>
      </c>
      <c r="V3338" s="3">
        <v>44783</v>
      </c>
      <c r="W3338" s="8" t="s">
        <v>14125</v>
      </c>
      <c r="X3338" s="8">
        <v>7.7</v>
      </c>
      <c r="Y3338" s="10">
        <f t="shared" si="236"/>
        <v>4620</v>
      </c>
      <c r="Z3338" s="10">
        <f>IFERROR(INDEX(EFs!B:B,MATCH(P3338,EFs!A:A,0))*Dataset!Y3338/1000,0)</f>
        <v>4.1967752950200001</v>
      </c>
      <c r="AA3338">
        <v>33.1937</v>
      </c>
      <c r="AB3338">
        <v>-117.38298399999999</v>
      </c>
      <c r="AC3338">
        <v>1</v>
      </c>
      <c r="AD3338" t="s">
        <v>18394</v>
      </c>
      <c r="AE3338">
        <v>101</v>
      </c>
      <c r="AF3338" t="s">
        <v>18487</v>
      </c>
      <c r="AI3338" t="s">
        <v>18410</v>
      </c>
      <c r="AJ3338" t="s">
        <v>18390</v>
      </c>
      <c r="AK3338" t="s">
        <v>18391</v>
      </c>
      <c r="AL3338">
        <v>92054</v>
      </c>
      <c r="AM3338" t="s">
        <v>18392</v>
      </c>
      <c r="AN3338" t="s">
        <v>18397</v>
      </c>
    </row>
    <row r="3339" spans="1:40" ht="43.2" x14ac:dyDescent="0.3">
      <c r="A3339" t="s">
        <v>15629</v>
      </c>
      <c r="B3339" s="2" t="s">
        <v>15</v>
      </c>
      <c r="C3339" s="3">
        <v>44494</v>
      </c>
      <c r="D3339" t="s">
        <v>193</v>
      </c>
      <c r="E3339" t="s">
        <v>15625</v>
      </c>
      <c r="F3339" t="s">
        <v>15626</v>
      </c>
      <c r="G3339" t="s">
        <v>15630</v>
      </c>
      <c r="H3339" s="2" t="s">
        <v>465</v>
      </c>
      <c r="I3339" s="2" t="s">
        <v>98</v>
      </c>
      <c r="J3339" s="1" t="s">
        <v>15631</v>
      </c>
      <c r="K3339" s="1">
        <f t="shared" si="234"/>
        <v>1</v>
      </c>
      <c r="L3339" s="1">
        <f t="shared" si="234"/>
        <v>0</v>
      </c>
      <c r="M3339" s="1">
        <f t="shared" si="234"/>
        <v>0</v>
      </c>
      <c r="N3339" s="1">
        <f t="shared" si="234"/>
        <v>0</v>
      </c>
      <c r="O3339" s="1">
        <f t="shared" si="235"/>
        <v>1</v>
      </c>
      <c r="P3339" s="1" t="s">
        <v>18346</v>
      </c>
      <c r="Q3339" s="1">
        <v>405</v>
      </c>
      <c r="R3339" s="1">
        <v>617</v>
      </c>
      <c r="S3339" s="9">
        <f t="shared" si="237"/>
        <v>405</v>
      </c>
      <c r="T3339" s="3">
        <v>44783</v>
      </c>
      <c r="U3339" s="8" t="s">
        <v>15532</v>
      </c>
      <c r="V3339" s="3">
        <v>44783</v>
      </c>
      <c r="W3339" s="8" t="s">
        <v>14535</v>
      </c>
      <c r="X3339" s="8">
        <v>7.5</v>
      </c>
      <c r="Y3339" s="10">
        <f t="shared" si="236"/>
        <v>3037.5</v>
      </c>
      <c r="Z3339" s="10">
        <f>IFERROR(INDEX(EFs!B:B,MATCH(P3339,EFs!A:A,0))*Dataset!Y3339/1000,0)</f>
        <v>2.7592434975374998</v>
      </c>
      <c r="AA3339">
        <v>33.195281000000001</v>
      </c>
      <c r="AB3339">
        <v>-117.383313</v>
      </c>
      <c r="AC3339">
        <v>1</v>
      </c>
      <c r="AD3339" t="s">
        <v>18394</v>
      </c>
      <c r="AE3339">
        <v>201</v>
      </c>
      <c r="AF3339" t="s">
        <v>19166</v>
      </c>
      <c r="AI3339" t="s">
        <v>18410</v>
      </c>
      <c r="AJ3339" t="s">
        <v>18390</v>
      </c>
      <c r="AK3339" t="s">
        <v>18391</v>
      </c>
      <c r="AL3339">
        <v>92054</v>
      </c>
      <c r="AM3339" t="s">
        <v>18392</v>
      </c>
      <c r="AN3339" t="s">
        <v>18397</v>
      </c>
    </row>
    <row r="3340" spans="1:40" ht="28.8" x14ac:dyDescent="0.3">
      <c r="A3340" t="s">
        <v>15632</v>
      </c>
      <c r="B3340" s="2" t="s">
        <v>15</v>
      </c>
      <c r="C3340" s="3">
        <v>44494</v>
      </c>
      <c r="D3340" t="s">
        <v>193</v>
      </c>
      <c r="E3340" t="s">
        <v>3816</v>
      </c>
      <c r="F3340" t="s">
        <v>36</v>
      </c>
      <c r="G3340" t="s">
        <v>3817</v>
      </c>
      <c r="H3340" s="2" t="s">
        <v>320</v>
      </c>
      <c r="I3340" s="2" t="s">
        <v>46</v>
      </c>
      <c r="J3340" s="1" t="s">
        <v>15633</v>
      </c>
      <c r="K3340" s="1">
        <f t="shared" si="234"/>
        <v>1</v>
      </c>
      <c r="L3340" s="1">
        <f t="shared" si="234"/>
        <v>0</v>
      </c>
      <c r="M3340" s="1">
        <f t="shared" si="234"/>
        <v>0</v>
      </c>
      <c r="N3340" s="1">
        <f t="shared" si="234"/>
        <v>0</v>
      </c>
      <c r="O3340" s="1">
        <f t="shared" si="235"/>
        <v>1</v>
      </c>
      <c r="P3340" s="1" t="s">
        <v>18346</v>
      </c>
      <c r="Q3340" s="1">
        <v>750</v>
      </c>
      <c r="R3340" s="1">
        <v>1114</v>
      </c>
      <c r="S3340" s="9">
        <f t="shared" si="237"/>
        <v>750</v>
      </c>
      <c r="T3340" s="3">
        <v>44488</v>
      </c>
      <c r="U3340" s="8" t="s">
        <v>15312</v>
      </c>
      <c r="V3340" s="3">
        <v>44764</v>
      </c>
      <c r="W3340" s="8" t="s">
        <v>15634</v>
      </c>
      <c r="X3340" s="8">
        <v>11.9</v>
      </c>
      <c r="Y3340" s="10">
        <f t="shared" si="236"/>
        <v>8925</v>
      </c>
      <c r="Z3340" s="10">
        <f>IFERROR(INDEX(EFs!B:B,MATCH(P3340,EFs!A:A,0))*Dataset!Y3340/1000,0)</f>
        <v>8.107406819925</v>
      </c>
      <c r="AA3340">
        <v>32.875765999999999</v>
      </c>
      <c r="AB3340">
        <v>-117.239553</v>
      </c>
      <c r="AC3340">
        <v>0.9</v>
      </c>
      <c r="AD3340" t="s">
        <v>18387</v>
      </c>
      <c r="AE3340">
        <v>9500</v>
      </c>
      <c r="AF3340" t="s">
        <v>18451</v>
      </c>
      <c r="AG3340" t="s">
        <v>18831</v>
      </c>
      <c r="AH3340">
        <v>89</v>
      </c>
      <c r="AI3340" t="s">
        <v>18428</v>
      </c>
      <c r="AJ3340" t="s">
        <v>18390</v>
      </c>
      <c r="AK3340" t="s">
        <v>18391</v>
      </c>
      <c r="AL3340">
        <v>92093</v>
      </c>
      <c r="AM3340" t="s">
        <v>18392</v>
      </c>
      <c r="AN3340" t="s">
        <v>18393</v>
      </c>
    </row>
    <row r="3341" spans="1:40" ht="57.6" x14ac:dyDescent="0.3">
      <c r="A3341" t="s">
        <v>15635</v>
      </c>
      <c r="B3341" s="2" t="s">
        <v>15</v>
      </c>
      <c r="C3341" s="3">
        <v>44494</v>
      </c>
      <c r="D3341" t="s">
        <v>193</v>
      </c>
      <c r="E3341" t="s">
        <v>1043</v>
      </c>
      <c r="G3341" t="s">
        <v>15636</v>
      </c>
      <c r="H3341" s="2" t="s">
        <v>781</v>
      </c>
      <c r="I3341" s="2" t="s">
        <v>782</v>
      </c>
      <c r="J3341" s="1" t="s">
        <v>15637</v>
      </c>
      <c r="K3341" s="1">
        <f t="shared" si="234"/>
        <v>1</v>
      </c>
      <c r="L3341" s="1">
        <f t="shared" si="234"/>
        <v>0</v>
      </c>
      <c r="M3341" s="1">
        <f t="shared" si="234"/>
        <v>0</v>
      </c>
      <c r="N3341" s="1">
        <f t="shared" si="234"/>
        <v>0</v>
      </c>
      <c r="O3341" s="1">
        <f t="shared" si="235"/>
        <v>1</v>
      </c>
      <c r="P3341" s="1" t="s">
        <v>18346</v>
      </c>
      <c r="Q3341" s="1">
        <v>800</v>
      </c>
      <c r="R3341" s="1">
        <v>195</v>
      </c>
      <c r="S3341" s="9">
        <f t="shared" si="237"/>
        <v>800</v>
      </c>
      <c r="T3341" s="8"/>
      <c r="U3341" s="8"/>
      <c r="V3341" s="8"/>
      <c r="W3341" s="8"/>
      <c r="X3341" s="8"/>
      <c r="Y3341" s="10">
        <f t="shared" si="236"/>
        <v>0</v>
      </c>
      <c r="Z3341" s="10">
        <f>IFERROR(INDEX(EFs!B:B,MATCH(P3341,EFs!A:A,0))*Dataset!Y3341/1000,0)</f>
        <v>0</v>
      </c>
      <c r="AA3341">
        <v>32.889425000000003</v>
      </c>
      <c r="AB3341">
        <v>-117.188714</v>
      </c>
      <c r="AC3341">
        <v>1</v>
      </c>
      <c r="AD3341" t="s">
        <v>18387</v>
      </c>
      <c r="AE3341">
        <v>6060</v>
      </c>
      <c r="AF3341" t="s">
        <v>18631</v>
      </c>
      <c r="AI3341" t="s">
        <v>18389</v>
      </c>
      <c r="AJ3341" t="s">
        <v>18390</v>
      </c>
      <c r="AK3341" t="s">
        <v>18391</v>
      </c>
      <c r="AL3341">
        <v>92121</v>
      </c>
      <c r="AM3341" t="s">
        <v>18392</v>
      </c>
      <c r="AN3341" t="s">
        <v>18393</v>
      </c>
    </row>
    <row r="3342" spans="1:40" ht="57.6" x14ac:dyDescent="0.3">
      <c r="A3342" t="s">
        <v>15638</v>
      </c>
      <c r="B3342" s="2" t="s">
        <v>15</v>
      </c>
      <c r="C3342" s="3">
        <v>44498</v>
      </c>
      <c r="D3342" t="s">
        <v>193</v>
      </c>
      <c r="E3342" t="s">
        <v>15639</v>
      </c>
      <c r="F3342" t="s">
        <v>11434</v>
      </c>
      <c r="G3342" t="s">
        <v>15640</v>
      </c>
      <c r="H3342" s="2" t="s">
        <v>147</v>
      </c>
      <c r="I3342" s="2" t="s">
        <v>53</v>
      </c>
      <c r="J3342" s="1" t="s">
        <v>15641</v>
      </c>
      <c r="K3342" s="1">
        <f t="shared" si="234"/>
        <v>1</v>
      </c>
      <c r="L3342" s="1">
        <f t="shared" si="234"/>
        <v>0</v>
      </c>
      <c r="M3342" s="1">
        <f t="shared" si="234"/>
        <v>0</v>
      </c>
      <c r="N3342" s="1">
        <f t="shared" si="234"/>
        <v>0</v>
      </c>
      <c r="O3342" s="1">
        <f t="shared" si="235"/>
        <v>1</v>
      </c>
      <c r="P3342" s="1" t="s">
        <v>18346</v>
      </c>
      <c r="Q3342" s="1">
        <v>500</v>
      </c>
      <c r="R3342" s="1">
        <v>352</v>
      </c>
      <c r="S3342" s="9">
        <f t="shared" si="237"/>
        <v>500</v>
      </c>
      <c r="T3342" s="3">
        <v>44561</v>
      </c>
      <c r="U3342" s="8" t="s">
        <v>15642</v>
      </c>
      <c r="V3342" s="3">
        <v>44665</v>
      </c>
      <c r="W3342" s="8" t="s">
        <v>11702</v>
      </c>
      <c r="X3342" s="8">
        <v>12.7</v>
      </c>
      <c r="Y3342" s="10">
        <f t="shared" si="236"/>
        <v>6350</v>
      </c>
      <c r="Z3342" s="10">
        <f>IFERROR(INDEX(EFs!B:B,MATCH(P3342,EFs!A:A,0))*Dataset!Y3342/1000,0)</f>
        <v>5.7682950483499997</v>
      </c>
      <c r="AA3342">
        <v>33.147266000000002</v>
      </c>
      <c r="AB3342">
        <v>-117.222791</v>
      </c>
      <c r="AC3342">
        <v>1</v>
      </c>
      <c r="AD3342" t="s">
        <v>18387</v>
      </c>
      <c r="AE3342">
        <v>2620</v>
      </c>
      <c r="AF3342" t="s">
        <v>19618</v>
      </c>
      <c r="AI3342" t="s">
        <v>18416</v>
      </c>
      <c r="AJ3342" t="s">
        <v>18390</v>
      </c>
      <c r="AK3342" t="s">
        <v>18391</v>
      </c>
      <c r="AL3342">
        <v>92081</v>
      </c>
      <c r="AM3342" t="s">
        <v>18392</v>
      </c>
      <c r="AN3342" t="s">
        <v>18393</v>
      </c>
    </row>
    <row r="3343" spans="1:40" ht="43.2" x14ac:dyDescent="0.3">
      <c r="A3343" t="s">
        <v>15643</v>
      </c>
      <c r="B3343" s="2" t="s">
        <v>15</v>
      </c>
      <c r="C3343" s="3">
        <v>44501</v>
      </c>
      <c r="D3343" t="s">
        <v>193</v>
      </c>
      <c r="E3343" t="s">
        <v>8763</v>
      </c>
      <c r="F3343" t="s">
        <v>4823</v>
      </c>
      <c r="G3343" t="s">
        <v>15644</v>
      </c>
      <c r="H3343" s="2" t="s">
        <v>781</v>
      </c>
      <c r="I3343" s="2" t="s">
        <v>782</v>
      </c>
      <c r="J3343" s="1" t="s">
        <v>15645</v>
      </c>
      <c r="K3343" s="1">
        <f t="shared" si="234"/>
        <v>1</v>
      </c>
      <c r="L3343" s="1">
        <f t="shared" si="234"/>
        <v>0</v>
      </c>
      <c r="M3343" s="1">
        <f t="shared" si="234"/>
        <v>0</v>
      </c>
      <c r="N3343" s="1">
        <f t="shared" si="234"/>
        <v>0</v>
      </c>
      <c r="O3343" s="1">
        <f t="shared" si="235"/>
        <v>1</v>
      </c>
      <c r="P3343" s="1" t="s">
        <v>18346</v>
      </c>
      <c r="Q3343" s="1">
        <v>100</v>
      </c>
      <c r="R3343" s="1">
        <v>158</v>
      </c>
      <c r="S3343" s="9">
        <f t="shared" si="237"/>
        <v>100</v>
      </c>
      <c r="T3343" s="3">
        <v>44532</v>
      </c>
      <c r="U3343" s="8" t="s">
        <v>15646</v>
      </c>
      <c r="V3343" s="3">
        <v>44532</v>
      </c>
      <c r="W3343" s="8" t="s">
        <v>15646</v>
      </c>
      <c r="X3343" s="8">
        <v>0</v>
      </c>
      <c r="Y3343" s="10">
        <f t="shared" si="236"/>
        <v>0</v>
      </c>
      <c r="Z3343" s="10">
        <f>IFERROR(INDEX(EFs!B:B,MATCH(P3343,EFs!A:A,0))*Dataset!Y3343/1000,0)</f>
        <v>0</v>
      </c>
      <c r="AA3343">
        <v>32.898274999999998</v>
      </c>
      <c r="AB3343">
        <v>-117.21955800000001</v>
      </c>
      <c r="AC3343">
        <v>1</v>
      </c>
      <c r="AD3343" t="s">
        <v>18387</v>
      </c>
      <c r="AE3343">
        <v>10665</v>
      </c>
      <c r="AF3343" t="s">
        <v>18749</v>
      </c>
      <c r="AI3343" t="s">
        <v>18389</v>
      </c>
      <c r="AJ3343" t="s">
        <v>18390</v>
      </c>
      <c r="AK3343" t="s">
        <v>18391</v>
      </c>
      <c r="AL3343">
        <v>92121</v>
      </c>
      <c r="AM3343" t="s">
        <v>18392</v>
      </c>
      <c r="AN3343" t="s">
        <v>18393</v>
      </c>
    </row>
    <row r="3344" spans="1:40" ht="43.2" x14ac:dyDescent="0.3">
      <c r="A3344" t="s">
        <v>15647</v>
      </c>
      <c r="B3344" s="2" t="s">
        <v>15</v>
      </c>
      <c r="C3344" s="3">
        <v>44512</v>
      </c>
      <c r="D3344" t="s">
        <v>193</v>
      </c>
      <c r="E3344" t="s">
        <v>15648</v>
      </c>
      <c r="F3344" t="s">
        <v>2140</v>
      </c>
      <c r="G3344" t="s">
        <v>2141</v>
      </c>
      <c r="H3344" s="2" t="s">
        <v>781</v>
      </c>
      <c r="I3344" s="2" t="s">
        <v>782</v>
      </c>
      <c r="J3344" s="1" t="s">
        <v>15649</v>
      </c>
      <c r="K3344" s="1">
        <f t="shared" si="234"/>
        <v>1</v>
      </c>
      <c r="L3344" s="1">
        <f t="shared" si="234"/>
        <v>0</v>
      </c>
      <c r="M3344" s="1">
        <f t="shared" si="234"/>
        <v>0</v>
      </c>
      <c r="N3344" s="1">
        <f t="shared" si="234"/>
        <v>0</v>
      </c>
      <c r="O3344" s="1">
        <f t="shared" si="235"/>
        <v>1</v>
      </c>
      <c r="P3344" s="1" t="s">
        <v>18346</v>
      </c>
      <c r="Q3344" s="1">
        <v>1000</v>
      </c>
      <c r="R3344" s="1">
        <v>482</v>
      </c>
      <c r="S3344" s="9">
        <f t="shared" si="237"/>
        <v>1000</v>
      </c>
      <c r="T3344" s="3">
        <v>44644</v>
      </c>
      <c r="U3344" s="8" t="s">
        <v>15650</v>
      </c>
      <c r="V3344" s="3">
        <v>44644</v>
      </c>
      <c r="W3344" s="8" t="s">
        <v>2263</v>
      </c>
      <c r="X3344" s="8">
        <v>8.0500000000000007</v>
      </c>
      <c r="Y3344" s="10">
        <f t="shared" si="236"/>
        <v>8050.0000000000009</v>
      </c>
      <c r="Z3344" s="10">
        <f>IFERROR(INDEX(EFs!B:B,MATCH(P3344,EFs!A:A,0))*Dataset!Y3344/1000,0)</f>
        <v>7.3125630140500011</v>
      </c>
      <c r="AA3344">
        <v>32.900537999999997</v>
      </c>
      <c r="AB3344">
        <v>-117.23668000000001</v>
      </c>
      <c r="AC3344">
        <v>1</v>
      </c>
      <c r="AD3344" t="s">
        <v>18394</v>
      </c>
      <c r="AE3344">
        <v>3210</v>
      </c>
      <c r="AF3344" t="s">
        <v>18664</v>
      </c>
      <c r="AI3344" t="s">
        <v>18389</v>
      </c>
      <c r="AJ3344" t="s">
        <v>18390</v>
      </c>
      <c r="AK3344" t="s">
        <v>18391</v>
      </c>
      <c r="AL3344">
        <v>92121</v>
      </c>
      <c r="AM3344" t="s">
        <v>18392</v>
      </c>
      <c r="AN3344" t="s">
        <v>18397</v>
      </c>
    </row>
    <row r="3345" spans="1:40" ht="57.6" x14ac:dyDescent="0.3">
      <c r="A3345" t="s">
        <v>15651</v>
      </c>
      <c r="B3345" s="2" t="s">
        <v>15</v>
      </c>
      <c r="C3345" s="3">
        <v>44519</v>
      </c>
      <c r="D3345" t="s">
        <v>193</v>
      </c>
      <c r="E3345" t="s">
        <v>15652</v>
      </c>
      <c r="G3345" t="s">
        <v>15653</v>
      </c>
      <c r="H3345" s="2" t="s">
        <v>776</v>
      </c>
      <c r="I3345" s="2" t="s">
        <v>155</v>
      </c>
      <c r="J3345" s="1" t="s">
        <v>15654</v>
      </c>
      <c r="K3345" s="1">
        <f t="shared" si="234"/>
        <v>1</v>
      </c>
      <c r="L3345" s="1">
        <f t="shared" si="234"/>
        <v>0</v>
      </c>
      <c r="M3345" s="1">
        <f t="shared" si="234"/>
        <v>0</v>
      </c>
      <c r="N3345" s="1">
        <f t="shared" si="234"/>
        <v>0</v>
      </c>
      <c r="O3345" s="1">
        <f t="shared" si="235"/>
        <v>1</v>
      </c>
      <c r="P3345" s="1" t="s">
        <v>18346</v>
      </c>
      <c r="Q3345" s="1">
        <v>300</v>
      </c>
      <c r="R3345" s="1">
        <v>449</v>
      </c>
      <c r="S3345" s="9">
        <f t="shared" si="237"/>
        <v>300</v>
      </c>
      <c r="T3345" s="8"/>
      <c r="U3345" s="8"/>
      <c r="V3345" s="8"/>
      <c r="W3345" s="8"/>
      <c r="X3345" s="8"/>
      <c r="Y3345" s="10">
        <f t="shared" si="236"/>
        <v>0</v>
      </c>
      <c r="Z3345" s="10">
        <f>IFERROR(INDEX(EFs!B:B,MATCH(P3345,EFs!A:A,0))*Dataset!Y3345/1000,0)</f>
        <v>0</v>
      </c>
      <c r="AA3345">
        <v>33.123438999999998</v>
      </c>
      <c r="AB3345">
        <v>-117.098974</v>
      </c>
      <c r="AC3345">
        <v>1</v>
      </c>
      <c r="AD3345" t="s">
        <v>18387</v>
      </c>
      <c r="AE3345">
        <v>1044</v>
      </c>
      <c r="AF3345" t="s">
        <v>19619</v>
      </c>
      <c r="AI3345" t="s">
        <v>18421</v>
      </c>
      <c r="AJ3345" t="s">
        <v>18390</v>
      </c>
      <c r="AK3345" t="s">
        <v>18391</v>
      </c>
      <c r="AL3345">
        <v>92025</v>
      </c>
      <c r="AM3345" t="s">
        <v>18392</v>
      </c>
      <c r="AN3345" t="s">
        <v>18393</v>
      </c>
    </row>
    <row r="3346" spans="1:40" ht="43.2" x14ac:dyDescent="0.3">
      <c r="A3346" t="s">
        <v>15655</v>
      </c>
      <c r="B3346" s="2" t="s">
        <v>15</v>
      </c>
      <c r="C3346" s="3">
        <v>44522</v>
      </c>
      <c r="D3346" t="s">
        <v>193</v>
      </c>
      <c r="E3346" t="s">
        <v>15361</v>
      </c>
      <c r="F3346" t="s">
        <v>15362</v>
      </c>
      <c r="G3346" t="s">
        <v>15656</v>
      </c>
      <c r="H3346" s="2" t="s">
        <v>781</v>
      </c>
      <c r="I3346" s="2" t="s">
        <v>782</v>
      </c>
      <c r="J3346" s="1" t="s">
        <v>15657</v>
      </c>
      <c r="K3346" s="1">
        <f t="shared" si="234"/>
        <v>1</v>
      </c>
      <c r="L3346" s="1">
        <f t="shared" si="234"/>
        <v>0</v>
      </c>
      <c r="M3346" s="1">
        <f t="shared" si="234"/>
        <v>0</v>
      </c>
      <c r="N3346" s="1">
        <f t="shared" si="234"/>
        <v>0</v>
      </c>
      <c r="O3346" s="1">
        <f t="shared" si="235"/>
        <v>1</v>
      </c>
      <c r="P3346" s="1" t="s">
        <v>18346</v>
      </c>
      <c r="Q3346" s="1">
        <v>200</v>
      </c>
      <c r="R3346" s="1">
        <v>315</v>
      </c>
      <c r="S3346" s="9">
        <f t="shared" si="237"/>
        <v>200</v>
      </c>
      <c r="T3346" s="3">
        <v>44561</v>
      </c>
      <c r="U3346" s="8" t="s">
        <v>15365</v>
      </c>
      <c r="V3346" s="3">
        <v>44693</v>
      </c>
      <c r="W3346" s="8" t="s">
        <v>15658</v>
      </c>
      <c r="X3346" s="8">
        <v>3.75</v>
      </c>
      <c r="Y3346" s="10">
        <f t="shared" si="236"/>
        <v>750</v>
      </c>
      <c r="Z3346" s="10">
        <f>IFERROR(INDEX(EFs!B:B,MATCH(P3346,EFs!A:A,0))*Dataset!Y3346/1000,0)</f>
        <v>0.68129469074999993</v>
      </c>
      <c r="AA3346">
        <v>32.910373</v>
      </c>
      <c r="AB3346">
        <v>-117.229277</v>
      </c>
      <c r="AC3346">
        <v>1</v>
      </c>
      <c r="AD3346" t="s">
        <v>18387</v>
      </c>
      <c r="AE3346">
        <v>11425</v>
      </c>
      <c r="AF3346" t="s">
        <v>18749</v>
      </c>
      <c r="AI3346" t="s">
        <v>18389</v>
      </c>
      <c r="AJ3346" t="s">
        <v>18390</v>
      </c>
      <c r="AK3346" t="s">
        <v>18391</v>
      </c>
      <c r="AL3346">
        <v>92121</v>
      </c>
      <c r="AM3346" t="s">
        <v>18392</v>
      </c>
      <c r="AN3346" t="s">
        <v>18393</v>
      </c>
    </row>
    <row r="3347" spans="1:40" ht="43.2" x14ac:dyDescent="0.3">
      <c r="A3347" t="s">
        <v>15659</v>
      </c>
      <c r="B3347" s="2" t="s">
        <v>15</v>
      </c>
      <c r="C3347" s="3">
        <v>44523</v>
      </c>
      <c r="D3347" t="s">
        <v>193</v>
      </c>
      <c r="E3347" t="s">
        <v>15660</v>
      </c>
      <c r="F3347" t="s">
        <v>15661</v>
      </c>
      <c r="G3347" t="s">
        <v>15662</v>
      </c>
      <c r="H3347" s="2" t="s">
        <v>781</v>
      </c>
      <c r="I3347" s="2" t="s">
        <v>782</v>
      </c>
      <c r="J3347" s="1" t="s">
        <v>15663</v>
      </c>
      <c r="K3347" s="1">
        <f t="shared" si="234"/>
        <v>1</v>
      </c>
      <c r="L3347" s="1">
        <f t="shared" si="234"/>
        <v>0</v>
      </c>
      <c r="M3347" s="1">
        <f t="shared" si="234"/>
        <v>0</v>
      </c>
      <c r="N3347" s="1">
        <f t="shared" si="234"/>
        <v>0</v>
      </c>
      <c r="O3347" s="1">
        <f t="shared" si="235"/>
        <v>1</v>
      </c>
      <c r="P3347" s="1" t="s">
        <v>18346</v>
      </c>
      <c r="Q3347" s="1">
        <v>2000</v>
      </c>
      <c r="R3347" s="1">
        <v>2923</v>
      </c>
      <c r="S3347" s="9">
        <f t="shared" si="237"/>
        <v>2000</v>
      </c>
      <c r="T3347" s="8"/>
      <c r="U3347" s="8"/>
      <c r="V3347" s="8"/>
      <c r="W3347" s="8"/>
      <c r="X3347" s="8"/>
      <c r="Y3347" s="10">
        <f t="shared" si="236"/>
        <v>0</v>
      </c>
      <c r="Z3347" s="10">
        <f>IFERROR(INDEX(EFs!B:B,MATCH(P3347,EFs!A:A,0))*Dataset!Y3347/1000,0)</f>
        <v>0</v>
      </c>
      <c r="AA3347">
        <v>32.903880000000001</v>
      </c>
      <c r="AB3347">
        <v>-117.18020799999999</v>
      </c>
      <c r="AC3347">
        <v>1</v>
      </c>
      <c r="AD3347" t="s">
        <v>18387</v>
      </c>
      <c r="AE3347">
        <v>9877</v>
      </c>
      <c r="AF3347" t="s">
        <v>18633</v>
      </c>
      <c r="AI3347" t="s">
        <v>18389</v>
      </c>
      <c r="AJ3347" t="s">
        <v>18390</v>
      </c>
      <c r="AK3347" t="s">
        <v>18391</v>
      </c>
      <c r="AL3347">
        <v>92121</v>
      </c>
      <c r="AM3347" t="s">
        <v>18392</v>
      </c>
      <c r="AN3347" t="s">
        <v>18393</v>
      </c>
    </row>
    <row r="3348" spans="1:40" ht="57.6" x14ac:dyDescent="0.3">
      <c r="A3348" t="s">
        <v>15664</v>
      </c>
      <c r="B3348" s="2" t="s">
        <v>15</v>
      </c>
      <c r="C3348" s="3">
        <v>44523</v>
      </c>
      <c r="D3348" t="s">
        <v>193</v>
      </c>
      <c r="E3348" t="s">
        <v>15665</v>
      </c>
      <c r="F3348" t="s">
        <v>15666</v>
      </c>
      <c r="G3348" t="s">
        <v>15667</v>
      </c>
      <c r="H3348" s="2" t="s">
        <v>781</v>
      </c>
      <c r="I3348" s="2" t="s">
        <v>782</v>
      </c>
      <c r="J3348" s="1" t="s">
        <v>15668</v>
      </c>
      <c r="K3348" s="1">
        <f t="shared" si="234"/>
        <v>1</v>
      </c>
      <c r="L3348" s="1">
        <f t="shared" si="234"/>
        <v>0</v>
      </c>
      <c r="M3348" s="1">
        <f t="shared" si="234"/>
        <v>0</v>
      </c>
      <c r="N3348" s="1">
        <f t="shared" si="234"/>
        <v>0</v>
      </c>
      <c r="O3348" s="1">
        <f t="shared" si="235"/>
        <v>1</v>
      </c>
      <c r="P3348" s="1" t="s">
        <v>18346</v>
      </c>
      <c r="Q3348" s="1">
        <v>100</v>
      </c>
      <c r="R3348" s="1">
        <v>158</v>
      </c>
      <c r="S3348" s="9">
        <f t="shared" si="237"/>
        <v>100</v>
      </c>
      <c r="T3348" s="8"/>
      <c r="U3348" s="8"/>
      <c r="V3348" s="8"/>
      <c r="W3348" s="8"/>
      <c r="X3348" s="8"/>
      <c r="Y3348" s="10">
        <f t="shared" si="236"/>
        <v>0</v>
      </c>
      <c r="Z3348" s="10">
        <f>IFERROR(INDEX(EFs!B:B,MATCH(P3348,EFs!A:A,0))*Dataset!Y3348/1000,0)</f>
        <v>0</v>
      </c>
      <c r="AA3348">
        <v>32.912646000000002</v>
      </c>
      <c r="AB3348">
        <v>-117.230531</v>
      </c>
      <c r="AC3348">
        <v>1</v>
      </c>
      <c r="AD3348" t="s">
        <v>18387</v>
      </c>
      <c r="AE3348">
        <v>11545</v>
      </c>
      <c r="AF3348" t="s">
        <v>18749</v>
      </c>
      <c r="AI3348" t="s">
        <v>18389</v>
      </c>
      <c r="AJ3348" t="s">
        <v>18390</v>
      </c>
      <c r="AK3348" t="s">
        <v>18391</v>
      </c>
      <c r="AL3348">
        <v>92121</v>
      </c>
      <c r="AM3348" t="s">
        <v>18392</v>
      </c>
      <c r="AN3348" t="s">
        <v>18393</v>
      </c>
    </row>
    <row r="3349" spans="1:40" ht="43.2" x14ac:dyDescent="0.3">
      <c r="A3349" t="s">
        <v>15669</v>
      </c>
      <c r="B3349" s="2" t="s">
        <v>15</v>
      </c>
      <c r="C3349" s="3">
        <v>44524</v>
      </c>
      <c r="D3349" t="s">
        <v>193</v>
      </c>
      <c r="E3349" t="s">
        <v>5179</v>
      </c>
      <c r="F3349" t="s">
        <v>5180</v>
      </c>
      <c r="G3349" t="s">
        <v>5181</v>
      </c>
      <c r="H3349" s="2" t="s">
        <v>781</v>
      </c>
      <c r="I3349" s="2" t="s">
        <v>782</v>
      </c>
      <c r="J3349" s="1" t="s">
        <v>15670</v>
      </c>
      <c r="K3349" s="1">
        <f t="shared" si="234"/>
        <v>1</v>
      </c>
      <c r="L3349" s="1">
        <f t="shared" si="234"/>
        <v>0</v>
      </c>
      <c r="M3349" s="1">
        <f t="shared" si="234"/>
        <v>0</v>
      </c>
      <c r="N3349" s="1">
        <f t="shared" si="234"/>
        <v>0</v>
      </c>
      <c r="O3349" s="1">
        <f t="shared" si="235"/>
        <v>1</v>
      </c>
      <c r="P3349" s="1" t="s">
        <v>18346</v>
      </c>
      <c r="Q3349" s="1">
        <v>400</v>
      </c>
      <c r="R3349" s="1">
        <v>617</v>
      </c>
      <c r="S3349" s="9">
        <f t="shared" si="237"/>
        <v>400</v>
      </c>
      <c r="T3349" s="8"/>
      <c r="U3349" s="8"/>
      <c r="V3349" s="8"/>
      <c r="W3349" s="8"/>
      <c r="X3349" s="8"/>
      <c r="Y3349" s="10">
        <f t="shared" si="236"/>
        <v>0</v>
      </c>
      <c r="Z3349" s="10">
        <f>IFERROR(INDEX(EFs!B:B,MATCH(P3349,EFs!A:A,0))*Dataset!Y3349/1000,0)</f>
        <v>0</v>
      </c>
      <c r="AA3349">
        <v>32.886175999999999</v>
      </c>
      <c r="AB3349">
        <v>-117.16448699999999</v>
      </c>
      <c r="AC3349">
        <v>1</v>
      </c>
      <c r="AD3349" t="s">
        <v>18387</v>
      </c>
      <c r="AE3349">
        <v>7330</v>
      </c>
      <c r="AF3349" t="s">
        <v>18951</v>
      </c>
      <c r="AI3349" t="s">
        <v>18389</v>
      </c>
      <c r="AJ3349" t="s">
        <v>18390</v>
      </c>
      <c r="AK3349" t="s">
        <v>18391</v>
      </c>
      <c r="AL3349">
        <v>92121</v>
      </c>
      <c r="AM3349" t="s">
        <v>18392</v>
      </c>
      <c r="AN3349" t="s">
        <v>18393</v>
      </c>
    </row>
    <row r="3350" spans="1:40" ht="43.2" x14ac:dyDescent="0.3">
      <c r="A3350" t="s">
        <v>15671</v>
      </c>
      <c r="B3350" s="2" t="s">
        <v>15</v>
      </c>
      <c r="C3350" s="3">
        <v>44531</v>
      </c>
      <c r="D3350" t="s">
        <v>193</v>
      </c>
      <c r="E3350" t="s">
        <v>15672</v>
      </c>
      <c r="F3350" t="s">
        <v>15673</v>
      </c>
      <c r="G3350" t="s">
        <v>15674</v>
      </c>
      <c r="H3350" s="2" t="s">
        <v>147</v>
      </c>
      <c r="I3350" s="2" t="s">
        <v>53</v>
      </c>
      <c r="J3350" s="1" t="s">
        <v>15675</v>
      </c>
      <c r="K3350" s="1">
        <f t="shared" si="234"/>
        <v>1</v>
      </c>
      <c r="L3350" s="1">
        <f t="shared" si="234"/>
        <v>0</v>
      </c>
      <c r="M3350" s="1">
        <f t="shared" si="234"/>
        <v>0</v>
      </c>
      <c r="N3350" s="1">
        <f t="shared" si="234"/>
        <v>0</v>
      </c>
      <c r="O3350" s="1">
        <f t="shared" si="235"/>
        <v>1</v>
      </c>
      <c r="P3350" s="1" t="s">
        <v>18346</v>
      </c>
      <c r="Q3350" s="1">
        <v>250</v>
      </c>
      <c r="R3350" s="1">
        <v>385</v>
      </c>
      <c r="S3350" s="9">
        <f t="shared" si="237"/>
        <v>250</v>
      </c>
      <c r="T3350" s="3">
        <v>44561</v>
      </c>
      <c r="U3350" s="8" t="s">
        <v>220</v>
      </c>
      <c r="V3350" s="3">
        <v>44665</v>
      </c>
      <c r="W3350" s="8" t="s">
        <v>15676</v>
      </c>
      <c r="X3350" s="8">
        <v>4.5</v>
      </c>
      <c r="Y3350" s="10">
        <f t="shared" si="236"/>
        <v>1125</v>
      </c>
      <c r="Z3350" s="10">
        <f>IFERROR(INDEX(EFs!B:B,MATCH(P3350,EFs!A:A,0))*Dataset!Y3350/1000,0)</f>
        <v>1.021942036125</v>
      </c>
      <c r="AA3350">
        <v>33.145344999999999</v>
      </c>
      <c r="AB3350">
        <v>-117.22829299999999</v>
      </c>
      <c r="AC3350">
        <v>1</v>
      </c>
      <c r="AD3350" t="s">
        <v>18387</v>
      </c>
      <c r="AE3350">
        <v>995</v>
      </c>
      <c r="AF3350" t="s">
        <v>18959</v>
      </c>
      <c r="AI3350" t="s">
        <v>18416</v>
      </c>
      <c r="AJ3350" t="s">
        <v>18390</v>
      </c>
      <c r="AK3350" t="s">
        <v>18391</v>
      </c>
      <c r="AL3350">
        <v>92081</v>
      </c>
      <c r="AM3350" t="s">
        <v>18392</v>
      </c>
      <c r="AN3350" t="s">
        <v>18393</v>
      </c>
    </row>
    <row r="3351" spans="1:40" ht="43.2" x14ac:dyDescent="0.3">
      <c r="A3351" t="s">
        <v>15677</v>
      </c>
      <c r="B3351" s="2" t="s">
        <v>15</v>
      </c>
      <c r="C3351" s="3">
        <v>44532</v>
      </c>
      <c r="D3351" t="s">
        <v>193</v>
      </c>
      <c r="E3351" t="s">
        <v>13181</v>
      </c>
      <c r="F3351" t="s">
        <v>13182</v>
      </c>
      <c r="G3351" t="s">
        <v>13183</v>
      </c>
      <c r="H3351" s="2" t="s">
        <v>781</v>
      </c>
      <c r="I3351" s="2" t="s">
        <v>782</v>
      </c>
      <c r="J3351" s="1" t="s">
        <v>15678</v>
      </c>
      <c r="K3351" s="1">
        <f t="shared" si="234"/>
        <v>1</v>
      </c>
      <c r="L3351" s="1">
        <f t="shared" si="234"/>
        <v>0</v>
      </c>
      <c r="M3351" s="1">
        <f t="shared" si="234"/>
        <v>0</v>
      </c>
      <c r="N3351" s="1">
        <f t="shared" si="234"/>
        <v>0</v>
      </c>
      <c r="O3351" s="1">
        <f t="shared" si="235"/>
        <v>1</v>
      </c>
      <c r="P3351" s="1" t="s">
        <v>18346</v>
      </c>
      <c r="Q3351" s="1">
        <v>300</v>
      </c>
      <c r="R3351" s="1">
        <v>463</v>
      </c>
      <c r="S3351" s="9">
        <f t="shared" si="237"/>
        <v>300</v>
      </c>
      <c r="T3351" s="8"/>
      <c r="U3351" s="8"/>
      <c r="V3351" s="8"/>
      <c r="W3351" s="8"/>
      <c r="X3351" s="8"/>
      <c r="Y3351" s="10">
        <f t="shared" si="236"/>
        <v>0</v>
      </c>
      <c r="Z3351" s="10">
        <f>IFERROR(INDEX(EFs!B:B,MATCH(P3351,EFs!A:A,0))*Dataset!Y3351/1000,0)</f>
        <v>0</v>
      </c>
      <c r="AA3351">
        <v>32.886493999999999</v>
      </c>
      <c r="AB3351">
        <v>-117.175793</v>
      </c>
      <c r="AC3351">
        <v>1</v>
      </c>
      <c r="AD3351" t="s">
        <v>18387</v>
      </c>
      <c r="AE3351">
        <v>6828</v>
      </c>
      <c r="AF3351" t="s">
        <v>18631</v>
      </c>
      <c r="AG3351" t="s">
        <v>18510</v>
      </c>
      <c r="AH3351">
        <v>100</v>
      </c>
      <c r="AI3351" t="s">
        <v>18389</v>
      </c>
      <c r="AJ3351" t="s">
        <v>18390</v>
      </c>
      <c r="AK3351" t="s">
        <v>18391</v>
      </c>
      <c r="AL3351">
        <v>92121</v>
      </c>
      <c r="AM3351" t="s">
        <v>18392</v>
      </c>
      <c r="AN3351" t="s">
        <v>18393</v>
      </c>
    </row>
    <row r="3352" spans="1:40" ht="43.2" x14ac:dyDescent="0.3">
      <c r="A3352" t="s">
        <v>15679</v>
      </c>
      <c r="B3352" s="2" t="s">
        <v>15</v>
      </c>
      <c r="C3352" s="3">
        <v>44538</v>
      </c>
      <c r="D3352" t="s">
        <v>193</v>
      </c>
      <c r="E3352" t="s">
        <v>15680</v>
      </c>
      <c r="F3352" t="s">
        <v>15681</v>
      </c>
      <c r="G3352" t="s">
        <v>15682</v>
      </c>
      <c r="H3352" s="2" t="s">
        <v>173</v>
      </c>
      <c r="I3352" s="2" t="s">
        <v>174</v>
      </c>
      <c r="J3352" s="1" t="s">
        <v>15683</v>
      </c>
      <c r="K3352" s="1">
        <f t="shared" si="234"/>
        <v>1</v>
      </c>
      <c r="L3352" s="1">
        <f t="shared" si="234"/>
        <v>0</v>
      </c>
      <c r="M3352" s="1">
        <f t="shared" si="234"/>
        <v>0</v>
      </c>
      <c r="N3352" s="1">
        <f t="shared" si="234"/>
        <v>0</v>
      </c>
      <c r="O3352" s="1">
        <f t="shared" si="235"/>
        <v>1</v>
      </c>
      <c r="P3352" s="1" t="s">
        <v>18346</v>
      </c>
      <c r="Q3352" s="1">
        <v>500</v>
      </c>
      <c r="R3352" s="1">
        <v>755</v>
      </c>
      <c r="S3352" s="9">
        <f t="shared" si="237"/>
        <v>500</v>
      </c>
      <c r="T3352" s="8"/>
      <c r="U3352" s="8"/>
      <c r="V3352" s="8"/>
      <c r="W3352" s="8"/>
      <c r="X3352" s="8"/>
      <c r="Y3352" s="10">
        <f t="shared" si="236"/>
        <v>0</v>
      </c>
      <c r="Z3352" s="10">
        <f>IFERROR(INDEX(EFs!B:B,MATCH(P3352,EFs!A:A,0))*Dataset!Y3352/1000,0)</f>
        <v>0</v>
      </c>
      <c r="AA3352">
        <v>32.705376999999999</v>
      </c>
      <c r="AB3352">
        <v>-117.151501</v>
      </c>
      <c r="AC3352">
        <v>1</v>
      </c>
      <c r="AD3352" t="s">
        <v>18394</v>
      </c>
      <c r="AE3352">
        <v>1400</v>
      </c>
      <c r="AF3352" t="s">
        <v>19393</v>
      </c>
      <c r="AI3352" t="s">
        <v>18389</v>
      </c>
      <c r="AJ3352" t="s">
        <v>18390</v>
      </c>
      <c r="AK3352" t="s">
        <v>18391</v>
      </c>
      <c r="AL3352">
        <v>92113</v>
      </c>
      <c r="AM3352" t="s">
        <v>18392</v>
      </c>
      <c r="AN3352" t="s">
        <v>18397</v>
      </c>
    </row>
    <row r="3353" spans="1:40" ht="72" x14ac:dyDescent="0.3">
      <c r="A3353" t="s">
        <v>15684</v>
      </c>
      <c r="B3353" s="2" t="s">
        <v>15</v>
      </c>
      <c r="C3353" s="3">
        <v>44539</v>
      </c>
      <c r="D3353" t="s">
        <v>193</v>
      </c>
      <c r="E3353" t="s">
        <v>2799</v>
      </c>
      <c r="F3353" t="s">
        <v>1210</v>
      </c>
      <c r="G3353" t="s">
        <v>15685</v>
      </c>
      <c r="H3353" s="2" t="s">
        <v>163</v>
      </c>
      <c r="I3353" s="2" t="s">
        <v>164</v>
      </c>
      <c r="J3353" s="1" t="s">
        <v>15686</v>
      </c>
      <c r="K3353" s="1">
        <f t="shared" si="234"/>
        <v>1</v>
      </c>
      <c r="L3353" s="1">
        <f t="shared" si="234"/>
        <v>0</v>
      </c>
      <c r="M3353" s="1">
        <f t="shared" si="234"/>
        <v>0</v>
      </c>
      <c r="N3353" s="1">
        <f t="shared" si="234"/>
        <v>0</v>
      </c>
      <c r="O3353" s="1">
        <f t="shared" si="235"/>
        <v>1</v>
      </c>
      <c r="P3353" s="1" t="s">
        <v>18346</v>
      </c>
      <c r="Q3353" s="1">
        <v>100</v>
      </c>
      <c r="R3353" s="1">
        <v>198</v>
      </c>
      <c r="S3353" s="9">
        <f t="shared" si="237"/>
        <v>100</v>
      </c>
      <c r="T3353" s="8"/>
      <c r="U3353" s="8"/>
      <c r="V3353" s="8"/>
      <c r="W3353" s="8"/>
      <c r="X3353" s="8"/>
      <c r="Y3353" s="10">
        <f t="shared" si="236"/>
        <v>0</v>
      </c>
      <c r="Z3353" s="10">
        <f>IFERROR(INDEX(EFs!B:B,MATCH(P3353,EFs!A:A,0))*Dataset!Y3353/1000,0)</f>
        <v>0</v>
      </c>
      <c r="AA3353">
        <v>33.387723000000001</v>
      </c>
      <c r="AB3353">
        <v>-117.44475799999999</v>
      </c>
      <c r="AC3353">
        <v>0.5</v>
      </c>
      <c r="AD3353" t="s">
        <v>18422</v>
      </c>
      <c r="AI3353" t="s">
        <v>18423</v>
      </c>
      <c r="AJ3353" t="s">
        <v>18390</v>
      </c>
      <c r="AK3353" t="s">
        <v>18391</v>
      </c>
      <c r="AL3353">
        <v>92055</v>
      </c>
      <c r="AM3353" t="s">
        <v>18392</v>
      </c>
      <c r="AN3353" t="s">
        <v>18397</v>
      </c>
    </row>
    <row r="3354" spans="1:40" ht="72" x14ac:dyDescent="0.3">
      <c r="A3354" t="s">
        <v>15687</v>
      </c>
      <c r="B3354" s="2" t="s">
        <v>15</v>
      </c>
      <c r="C3354" s="3">
        <v>44539</v>
      </c>
      <c r="D3354" t="s">
        <v>193</v>
      </c>
      <c r="E3354" t="s">
        <v>2799</v>
      </c>
      <c r="F3354" t="s">
        <v>1210</v>
      </c>
      <c r="G3354" t="s">
        <v>15688</v>
      </c>
      <c r="H3354" s="2" t="s">
        <v>163</v>
      </c>
      <c r="I3354" s="2" t="s">
        <v>164</v>
      </c>
      <c r="J3354" s="1" t="s">
        <v>15689</v>
      </c>
      <c r="K3354" s="1">
        <f t="shared" si="234"/>
        <v>1</v>
      </c>
      <c r="L3354" s="1">
        <f t="shared" si="234"/>
        <v>0</v>
      </c>
      <c r="M3354" s="1">
        <f t="shared" si="234"/>
        <v>0</v>
      </c>
      <c r="N3354" s="1">
        <f t="shared" si="234"/>
        <v>0</v>
      </c>
      <c r="O3354" s="1">
        <f t="shared" si="235"/>
        <v>1</v>
      </c>
      <c r="P3354" s="1" t="s">
        <v>18346</v>
      </c>
      <c r="Q3354" s="1">
        <v>100</v>
      </c>
      <c r="R3354" s="1">
        <v>198</v>
      </c>
      <c r="S3354" s="9">
        <f t="shared" si="237"/>
        <v>100</v>
      </c>
      <c r="T3354" s="8"/>
      <c r="U3354" s="8"/>
      <c r="V3354" s="8"/>
      <c r="W3354" s="8"/>
      <c r="X3354" s="8"/>
      <c r="Y3354" s="10">
        <f t="shared" si="236"/>
        <v>0</v>
      </c>
      <c r="Z3354" s="10">
        <f>IFERROR(INDEX(EFs!B:B,MATCH(P3354,EFs!A:A,0))*Dataset!Y3354/1000,0)</f>
        <v>0</v>
      </c>
      <c r="AA3354">
        <v>33.387723000000001</v>
      </c>
      <c r="AB3354">
        <v>-117.44475799999999</v>
      </c>
      <c r="AC3354">
        <v>0.5</v>
      </c>
      <c r="AD3354" t="s">
        <v>18422</v>
      </c>
      <c r="AI3354" t="s">
        <v>18423</v>
      </c>
      <c r="AJ3354" t="s">
        <v>18390</v>
      </c>
      <c r="AK3354" t="s">
        <v>18391</v>
      </c>
      <c r="AL3354">
        <v>92055</v>
      </c>
      <c r="AM3354" t="s">
        <v>18392</v>
      </c>
      <c r="AN3354" t="s">
        <v>18397</v>
      </c>
    </row>
    <row r="3355" spans="1:40" ht="72" x14ac:dyDescent="0.3">
      <c r="A3355" t="s">
        <v>15690</v>
      </c>
      <c r="B3355" s="2" t="s">
        <v>15</v>
      </c>
      <c r="C3355" s="3">
        <v>44539</v>
      </c>
      <c r="D3355" t="s">
        <v>193</v>
      </c>
      <c r="E3355" t="s">
        <v>1160</v>
      </c>
      <c r="F3355" t="s">
        <v>1210</v>
      </c>
      <c r="G3355" t="s">
        <v>15691</v>
      </c>
      <c r="H3355" s="2" t="s">
        <v>163</v>
      </c>
      <c r="I3355" s="2" t="s">
        <v>164</v>
      </c>
      <c r="J3355" s="1" t="s">
        <v>15692</v>
      </c>
      <c r="K3355" s="1">
        <f t="shared" si="234"/>
        <v>1</v>
      </c>
      <c r="L3355" s="1">
        <f t="shared" si="234"/>
        <v>0</v>
      </c>
      <c r="M3355" s="1">
        <f t="shared" si="234"/>
        <v>0</v>
      </c>
      <c r="N3355" s="1">
        <f t="shared" si="234"/>
        <v>0</v>
      </c>
      <c r="O3355" s="1">
        <f t="shared" si="235"/>
        <v>1</v>
      </c>
      <c r="P3355" s="1" t="s">
        <v>18346</v>
      </c>
      <c r="Q3355" s="1">
        <v>150</v>
      </c>
      <c r="R3355" s="1">
        <v>279</v>
      </c>
      <c r="S3355" s="9">
        <f t="shared" si="237"/>
        <v>150</v>
      </c>
      <c r="T3355" s="8"/>
      <c r="U3355" s="8"/>
      <c r="V3355" s="8"/>
      <c r="W3355" s="8"/>
      <c r="X3355" s="8"/>
      <c r="Y3355" s="10">
        <f t="shared" si="236"/>
        <v>0</v>
      </c>
      <c r="Z3355" s="10">
        <f>IFERROR(INDEX(EFs!B:B,MATCH(P3355,EFs!A:A,0))*Dataset!Y3355/1000,0)</f>
        <v>0</v>
      </c>
      <c r="AA3355">
        <v>33.387723000000001</v>
      </c>
      <c r="AB3355">
        <v>-117.44475799999999</v>
      </c>
      <c r="AC3355">
        <v>0.5</v>
      </c>
      <c r="AD3355" t="s">
        <v>18422</v>
      </c>
      <c r="AI3355" t="s">
        <v>18423</v>
      </c>
      <c r="AJ3355" t="s">
        <v>18390</v>
      </c>
      <c r="AK3355" t="s">
        <v>18391</v>
      </c>
      <c r="AL3355">
        <v>92055</v>
      </c>
      <c r="AM3355" t="s">
        <v>18392</v>
      </c>
      <c r="AN3355" t="s">
        <v>18397</v>
      </c>
    </row>
    <row r="3356" spans="1:40" ht="43.2" x14ac:dyDescent="0.3">
      <c r="A3356" t="s">
        <v>15693</v>
      </c>
      <c r="B3356" s="2" t="s">
        <v>15</v>
      </c>
      <c r="C3356" s="3">
        <v>44545</v>
      </c>
      <c r="D3356" t="s">
        <v>193</v>
      </c>
      <c r="E3356" t="s">
        <v>15694</v>
      </c>
      <c r="F3356" t="s">
        <v>15695</v>
      </c>
      <c r="G3356" t="s">
        <v>15696</v>
      </c>
      <c r="H3356" s="2" t="s">
        <v>694</v>
      </c>
      <c r="I3356" s="2" t="s">
        <v>98</v>
      </c>
      <c r="J3356" s="1" t="s">
        <v>15697</v>
      </c>
      <c r="K3356" s="1">
        <f t="shared" si="234"/>
        <v>1</v>
      </c>
      <c r="L3356" s="1">
        <f t="shared" si="234"/>
        <v>0</v>
      </c>
      <c r="M3356" s="1">
        <f t="shared" si="234"/>
        <v>0</v>
      </c>
      <c r="N3356" s="1">
        <f t="shared" si="234"/>
        <v>0</v>
      </c>
      <c r="O3356" s="1">
        <f t="shared" si="235"/>
        <v>1</v>
      </c>
      <c r="P3356" s="1" t="s">
        <v>18346</v>
      </c>
      <c r="Q3356" s="1">
        <v>2000</v>
      </c>
      <c r="R3356" s="1">
        <v>2923</v>
      </c>
      <c r="S3356" s="9">
        <f t="shared" si="237"/>
        <v>2000</v>
      </c>
      <c r="T3356" s="3">
        <v>44484</v>
      </c>
      <c r="U3356" s="8" t="s">
        <v>439</v>
      </c>
      <c r="V3356" s="3">
        <v>44777</v>
      </c>
      <c r="W3356" s="8" t="s">
        <v>15698</v>
      </c>
      <c r="X3356" s="8">
        <v>21.4</v>
      </c>
      <c r="Y3356" s="10">
        <f t="shared" si="236"/>
        <v>42800</v>
      </c>
      <c r="Z3356" s="10">
        <f>IFERROR(INDEX(EFs!B:B,MATCH(P3356,EFs!A:A,0))*Dataset!Y3356/1000,0)</f>
        <v>38.879217018799999</v>
      </c>
      <c r="AA3356">
        <v>33.142068999999999</v>
      </c>
      <c r="AB3356">
        <v>-117.254423</v>
      </c>
      <c r="AC3356">
        <v>1</v>
      </c>
      <c r="AD3356" t="s">
        <v>18387</v>
      </c>
      <c r="AE3356">
        <v>2827</v>
      </c>
      <c r="AF3356" t="s">
        <v>19620</v>
      </c>
      <c r="AI3356" t="s">
        <v>18509</v>
      </c>
      <c r="AJ3356" t="s">
        <v>18390</v>
      </c>
      <c r="AK3356" t="s">
        <v>18391</v>
      </c>
      <c r="AL3356">
        <v>92010</v>
      </c>
      <c r="AM3356" t="s">
        <v>18392</v>
      </c>
      <c r="AN3356" t="s">
        <v>18407</v>
      </c>
    </row>
    <row r="3357" spans="1:40" ht="43.2" x14ac:dyDescent="0.3">
      <c r="A3357" t="s">
        <v>15699</v>
      </c>
      <c r="B3357" s="2" t="s">
        <v>15</v>
      </c>
      <c r="C3357" s="3">
        <v>44545</v>
      </c>
      <c r="D3357" t="s">
        <v>193</v>
      </c>
      <c r="E3357" t="s">
        <v>2643</v>
      </c>
      <c r="F3357" t="s">
        <v>2018</v>
      </c>
      <c r="G3357" t="s">
        <v>2644</v>
      </c>
      <c r="H3357" s="2" t="s">
        <v>91</v>
      </c>
      <c r="I3357" s="2" t="s">
        <v>92</v>
      </c>
      <c r="J3357" s="1" t="s">
        <v>15700</v>
      </c>
      <c r="K3357" s="1">
        <f t="shared" si="234"/>
        <v>1</v>
      </c>
      <c r="L3357" s="1">
        <f t="shared" si="234"/>
        <v>0</v>
      </c>
      <c r="M3357" s="1">
        <f t="shared" si="234"/>
        <v>0</v>
      </c>
      <c r="N3357" s="1">
        <f t="shared" si="234"/>
        <v>0</v>
      </c>
      <c r="O3357" s="1">
        <f t="shared" si="235"/>
        <v>1</v>
      </c>
      <c r="P3357" s="1" t="s">
        <v>18346</v>
      </c>
      <c r="Q3357" s="1">
        <v>230</v>
      </c>
      <c r="R3357" s="1">
        <v>1825</v>
      </c>
      <c r="S3357" s="9">
        <f t="shared" si="237"/>
        <v>230</v>
      </c>
      <c r="T3357" s="3">
        <v>44722</v>
      </c>
      <c r="U3357" s="8" t="s">
        <v>15482</v>
      </c>
      <c r="V3357" s="3">
        <v>44722</v>
      </c>
      <c r="W3357" s="8" t="s">
        <v>14593</v>
      </c>
      <c r="X3357" s="8">
        <v>14.8</v>
      </c>
      <c r="Y3357" s="10">
        <f t="shared" si="236"/>
        <v>3404</v>
      </c>
      <c r="Z3357" s="10">
        <f>IFERROR(INDEX(EFs!B:B,MATCH(P3357,EFs!A:A,0))*Dataset!Y3357/1000,0)</f>
        <v>3.092169503084</v>
      </c>
      <c r="AA3357">
        <v>32.699235000000002</v>
      </c>
      <c r="AB3357">
        <v>-117.209642</v>
      </c>
      <c r="AC3357">
        <v>1</v>
      </c>
      <c r="AD3357" t="s">
        <v>18422</v>
      </c>
      <c r="AI3357" t="s">
        <v>18458</v>
      </c>
      <c r="AJ3357" t="s">
        <v>18390</v>
      </c>
      <c r="AK3357" t="s">
        <v>18391</v>
      </c>
      <c r="AL3357">
        <v>92118</v>
      </c>
      <c r="AM3357" t="s">
        <v>18392</v>
      </c>
      <c r="AN3357" t="s">
        <v>18397</v>
      </c>
    </row>
    <row r="3358" spans="1:40" ht="43.2" x14ac:dyDescent="0.3">
      <c r="A3358" t="s">
        <v>15701</v>
      </c>
      <c r="B3358" s="2" t="s">
        <v>15</v>
      </c>
      <c r="C3358" s="3">
        <v>44545</v>
      </c>
      <c r="D3358" t="s">
        <v>193</v>
      </c>
      <c r="E3358" t="s">
        <v>2643</v>
      </c>
      <c r="F3358" t="s">
        <v>2018</v>
      </c>
      <c r="G3358" t="s">
        <v>2644</v>
      </c>
      <c r="H3358" s="2" t="s">
        <v>91</v>
      </c>
      <c r="I3358" s="2" t="s">
        <v>92</v>
      </c>
      <c r="J3358" s="1" t="s">
        <v>15702</v>
      </c>
      <c r="K3358" s="1">
        <f t="shared" si="234"/>
        <v>1</v>
      </c>
      <c r="L3358" s="1">
        <f t="shared" si="234"/>
        <v>0</v>
      </c>
      <c r="M3358" s="1">
        <f t="shared" si="234"/>
        <v>0</v>
      </c>
      <c r="N3358" s="1">
        <f t="shared" si="234"/>
        <v>0</v>
      </c>
      <c r="O3358" s="1">
        <f t="shared" si="235"/>
        <v>1</v>
      </c>
      <c r="P3358" s="1" t="s">
        <v>18346</v>
      </c>
      <c r="Q3358" s="1">
        <v>230</v>
      </c>
      <c r="R3358" s="1">
        <v>1825</v>
      </c>
      <c r="S3358" s="9">
        <f t="shared" si="237"/>
        <v>230</v>
      </c>
      <c r="T3358" s="3">
        <v>44722</v>
      </c>
      <c r="U3358" s="8" t="s">
        <v>220</v>
      </c>
      <c r="V3358" s="3">
        <v>44722</v>
      </c>
      <c r="W3358" s="8" t="s">
        <v>15703</v>
      </c>
      <c r="X3358" s="8">
        <v>15.7</v>
      </c>
      <c r="Y3358" s="10">
        <f t="shared" si="236"/>
        <v>3611</v>
      </c>
      <c r="Z3358" s="10">
        <f>IFERROR(INDEX(EFs!B:B,MATCH(P3358,EFs!A:A,0))*Dataset!Y3358/1000,0)</f>
        <v>3.2802068377310003</v>
      </c>
      <c r="AA3358">
        <v>32.699235000000002</v>
      </c>
      <c r="AB3358">
        <v>-117.209642</v>
      </c>
      <c r="AC3358">
        <v>1</v>
      </c>
      <c r="AD3358" t="s">
        <v>18422</v>
      </c>
      <c r="AI3358" t="s">
        <v>18458</v>
      </c>
      <c r="AJ3358" t="s">
        <v>18390</v>
      </c>
      <c r="AK3358" t="s">
        <v>18391</v>
      </c>
      <c r="AL3358">
        <v>92118</v>
      </c>
      <c r="AM3358" t="s">
        <v>18392</v>
      </c>
      <c r="AN3358" t="s">
        <v>18397</v>
      </c>
    </row>
    <row r="3359" spans="1:40" ht="43.2" x14ac:dyDescent="0.3">
      <c r="A3359" t="s">
        <v>15704</v>
      </c>
      <c r="B3359" s="2" t="s">
        <v>15</v>
      </c>
      <c r="C3359" s="3">
        <v>44545</v>
      </c>
      <c r="D3359" t="s">
        <v>193</v>
      </c>
      <c r="E3359" t="s">
        <v>2643</v>
      </c>
      <c r="F3359" t="s">
        <v>2018</v>
      </c>
      <c r="G3359" t="s">
        <v>2644</v>
      </c>
      <c r="H3359" s="2" t="s">
        <v>91</v>
      </c>
      <c r="I3359" s="2" t="s">
        <v>92</v>
      </c>
      <c r="J3359" s="1" t="s">
        <v>15705</v>
      </c>
      <c r="K3359" s="1">
        <f t="shared" si="234"/>
        <v>1</v>
      </c>
      <c r="L3359" s="1">
        <f t="shared" si="234"/>
        <v>0</v>
      </c>
      <c r="M3359" s="1">
        <f t="shared" si="234"/>
        <v>0</v>
      </c>
      <c r="N3359" s="1">
        <f t="shared" si="234"/>
        <v>0</v>
      </c>
      <c r="O3359" s="1">
        <f t="shared" si="235"/>
        <v>1</v>
      </c>
      <c r="P3359" s="1" t="s">
        <v>18346</v>
      </c>
      <c r="Q3359" s="1">
        <v>230</v>
      </c>
      <c r="R3359" s="1">
        <v>1825</v>
      </c>
      <c r="S3359" s="9">
        <f t="shared" si="237"/>
        <v>230</v>
      </c>
      <c r="T3359" s="3">
        <v>44722</v>
      </c>
      <c r="U3359" s="8" t="s">
        <v>15706</v>
      </c>
      <c r="V3359" s="3">
        <v>44722</v>
      </c>
      <c r="W3359" s="8" t="s">
        <v>14757</v>
      </c>
      <c r="X3359" s="8">
        <v>14.4</v>
      </c>
      <c r="Y3359" s="10">
        <f t="shared" si="236"/>
        <v>3312</v>
      </c>
      <c r="Z3359" s="10">
        <f>IFERROR(INDEX(EFs!B:B,MATCH(P3359,EFs!A:A,0))*Dataset!Y3359/1000,0)</f>
        <v>3.0085973543519997</v>
      </c>
      <c r="AA3359">
        <v>32.699235000000002</v>
      </c>
      <c r="AB3359">
        <v>-117.209642</v>
      </c>
      <c r="AC3359">
        <v>1</v>
      </c>
      <c r="AD3359" t="s">
        <v>18422</v>
      </c>
      <c r="AI3359" t="s">
        <v>18458</v>
      </c>
      <c r="AJ3359" t="s">
        <v>18390</v>
      </c>
      <c r="AK3359" t="s">
        <v>18391</v>
      </c>
      <c r="AL3359">
        <v>92118</v>
      </c>
      <c r="AM3359" t="s">
        <v>18392</v>
      </c>
      <c r="AN3359" t="s">
        <v>18397</v>
      </c>
    </row>
    <row r="3360" spans="1:40" ht="43.2" x14ac:dyDescent="0.3">
      <c r="A3360" t="s">
        <v>15707</v>
      </c>
      <c r="B3360" s="2" t="s">
        <v>15</v>
      </c>
      <c r="C3360" s="3">
        <v>44572</v>
      </c>
      <c r="D3360" t="s">
        <v>193</v>
      </c>
      <c r="E3360" t="s">
        <v>15708</v>
      </c>
      <c r="F3360" t="s">
        <v>15709</v>
      </c>
      <c r="G3360" t="s">
        <v>15710</v>
      </c>
      <c r="H3360" s="2" t="s">
        <v>217</v>
      </c>
      <c r="I3360" s="2" t="s">
        <v>218</v>
      </c>
      <c r="J3360" s="1" t="s">
        <v>15711</v>
      </c>
      <c r="K3360" s="1">
        <f t="shared" si="234"/>
        <v>1</v>
      </c>
      <c r="L3360" s="1">
        <f t="shared" si="234"/>
        <v>0</v>
      </c>
      <c r="M3360" s="1">
        <f t="shared" si="234"/>
        <v>0</v>
      </c>
      <c r="N3360" s="1">
        <f t="shared" si="234"/>
        <v>0</v>
      </c>
      <c r="O3360" s="1">
        <f t="shared" si="235"/>
        <v>1</v>
      </c>
      <c r="P3360" s="1" t="s">
        <v>18346</v>
      </c>
      <c r="Q3360" s="1">
        <v>403</v>
      </c>
      <c r="R3360" s="1">
        <v>1881</v>
      </c>
      <c r="S3360" s="9">
        <f t="shared" si="237"/>
        <v>403</v>
      </c>
      <c r="T3360" s="3">
        <v>44686</v>
      </c>
      <c r="U3360" s="8" t="s">
        <v>15712</v>
      </c>
      <c r="V3360" s="3">
        <v>44686</v>
      </c>
      <c r="W3360" s="8" t="s">
        <v>15713</v>
      </c>
      <c r="X3360" s="8">
        <v>16</v>
      </c>
      <c r="Y3360" s="10">
        <f t="shared" si="236"/>
        <v>6448</v>
      </c>
      <c r="Z3360" s="10">
        <f>IFERROR(INDEX(EFs!B:B,MATCH(P3360,EFs!A:A,0))*Dataset!Y3360/1000,0)</f>
        <v>5.8573175546080005</v>
      </c>
      <c r="AA3360">
        <v>32.551876999999998</v>
      </c>
      <c r="AB3360">
        <v>-116.93573600000001</v>
      </c>
      <c r="AC3360">
        <v>1</v>
      </c>
      <c r="AD3360" t="s">
        <v>18387</v>
      </c>
      <c r="AE3360">
        <v>9777</v>
      </c>
      <c r="AF3360" t="s">
        <v>19591</v>
      </c>
      <c r="AI3360" t="s">
        <v>18389</v>
      </c>
      <c r="AJ3360" t="s">
        <v>18390</v>
      </c>
      <c r="AK3360" t="s">
        <v>18391</v>
      </c>
      <c r="AL3360">
        <v>92154</v>
      </c>
      <c r="AM3360" t="s">
        <v>18392</v>
      </c>
      <c r="AN3360" t="s">
        <v>18393</v>
      </c>
    </row>
    <row r="3361" spans="1:40" ht="43.2" x14ac:dyDescent="0.3">
      <c r="A3361" t="s">
        <v>15707</v>
      </c>
      <c r="B3361" s="2" t="s">
        <v>15</v>
      </c>
      <c r="C3361" s="3">
        <v>44572</v>
      </c>
      <c r="D3361" t="s">
        <v>193</v>
      </c>
      <c r="E3361" t="s">
        <v>4095</v>
      </c>
      <c r="F3361" t="s">
        <v>15714</v>
      </c>
      <c r="G3361" t="s">
        <v>5543</v>
      </c>
      <c r="H3361" s="2" t="s">
        <v>217</v>
      </c>
      <c r="I3361" s="2" t="s">
        <v>218</v>
      </c>
      <c r="J3361" s="1" t="s">
        <v>15711</v>
      </c>
      <c r="K3361" s="1">
        <f t="shared" si="234"/>
        <v>1</v>
      </c>
      <c r="L3361" s="1">
        <f t="shared" si="234"/>
        <v>0</v>
      </c>
      <c r="M3361" s="1">
        <f t="shared" si="234"/>
        <v>0</v>
      </c>
      <c r="N3361" s="1">
        <f t="shared" si="234"/>
        <v>0</v>
      </c>
      <c r="O3361" s="1">
        <f t="shared" si="235"/>
        <v>1</v>
      </c>
      <c r="P3361" s="1" t="s">
        <v>18346</v>
      </c>
      <c r="Q3361" s="1">
        <v>403</v>
      </c>
      <c r="R3361" s="1">
        <v>1881</v>
      </c>
      <c r="S3361" s="9">
        <f t="shared" si="237"/>
        <v>403</v>
      </c>
      <c r="T3361" s="3">
        <v>44686</v>
      </c>
      <c r="U3361" s="8" t="s">
        <v>15712</v>
      </c>
      <c r="V3361" s="3">
        <v>44686</v>
      </c>
      <c r="W3361" s="8" t="s">
        <v>15713</v>
      </c>
      <c r="X3361" s="8">
        <v>16</v>
      </c>
      <c r="Y3361" s="10">
        <f t="shared" si="236"/>
        <v>6448</v>
      </c>
      <c r="Z3361" s="10">
        <f>IFERROR(INDEX(EFs!B:B,MATCH(P3361,EFs!A:A,0))*Dataset!Y3361/1000,0)</f>
        <v>5.8573175546080005</v>
      </c>
      <c r="AA3361">
        <v>32.551931000000003</v>
      </c>
      <c r="AB3361">
        <v>-116.93916299999999</v>
      </c>
      <c r="AC3361">
        <v>1</v>
      </c>
      <c r="AD3361" t="s">
        <v>18394</v>
      </c>
      <c r="AE3361">
        <v>2500</v>
      </c>
      <c r="AF3361" t="s">
        <v>18974</v>
      </c>
      <c r="AI3361" t="s">
        <v>18389</v>
      </c>
      <c r="AJ3361" t="s">
        <v>18390</v>
      </c>
      <c r="AK3361" t="s">
        <v>18391</v>
      </c>
      <c r="AL3361">
        <v>92154</v>
      </c>
      <c r="AM3361" t="s">
        <v>18392</v>
      </c>
      <c r="AN3361" t="s">
        <v>18397</v>
      </c>
    </row>
    <row r="3362" spans="1:40" ht="43.2" x14ac:dyDescent="0.3">
      <c r="A3362" t="s">
        <v>15715</v>
      </c>
      <c r="B3362" s="2" t="s">
        <v>15</v>
      </c>
      <c r="C3362" s="3">
        <v>44572</v>
      </c>
      <c r="D3362" t="s">
        <v>193</v>
      </c>
      <c r="E3362" t="s">
        <v>4095</v>
      </c>
      <c r="F3362" t="s">
        <v>15714</v>
      </c>
      <c r="G3362" t="s">
        <v>5543</v>
      </c>
      <c r="H3362" s="2" t="s">
        <v>217</v>
      </c>
      <c r="I3362" s="2" t="s">
        <v>218</v>
      </c>
      <c r="J3362" s="1" t="s">
        <v>15716</v>
      </c>
      <c r="K3362" s="1">
        <f t="shared" si="234"/>
        <v>1</v>
      </c>
      <c r="L3362" s="1">
        <f t="shared" si="234"/>
        <v>0</v>
      </c>
      <c r="M3362" s="1">
        <f t="shared" si="234"/>
        <v>0</v>
      </c>
      <c r="N3362" s="1">
        <f t="shared" si="234"/>
        <v>0</v>
      </c>
      <c r="O3362" s="1">
        <f t="shared" si="235"/>
        <v>1</v>
      </c>
      <c r="P3362" s="1" t="s">
        <v>18346</v>
      </c>
      <c r="Q3362" s="1">
        <v>505</v>
      </c>
      <c r="R3362" s="1">
        <v>755</v>
      </c>
      <c r="S3362" s="9">
        <f t="shared" si="237"/>
        <v>505</v>
      </c>
      <c r="T3362" s="3">
        <v>44686</v>
      </c>
      <c r="U3362" s="8" t="s">
        <v>3419</v>
      </c>
      <c r="V3362" s="3">
        <v>44686</v>
      </c>
      <c r="W3362" s="8" t="s">
        <v>15717</v>
      </c>
      <c r="X3362" s="8">
        <v>13.25</v>
      </c>
      <c r="Y3362" s="10">
        <f t="shared" si="236"/>
        <v>6691.25</v>
      </c>
      <c r="Z3362" s="10">
        <f>IFERROR(INDEX(EFs!B:B,MATCH(P3362,EFs!A:A,0))*Dataset!Y3362/1000,0)</f>
        <v>6.07828413264125</v>
      </c>
      <c r="AA3362">
        <v>32.551931000000003</v>
      </c>
      <c r="AB3362">
        <v>-116.93916299999999</v>
      </c>
      <c r="AC3362">
        <v>1</v>
      </c>
      <c r="AD3362" t="s">
        <v>18394</v>
      </c>
      <c r="AE3362">
        <v>2500</v>
      </c>
      <c r="AF3362" t="s">
        <v>18974</v>
      </c>
      <c r="AI3362" t="s">
        <v>18389</v>
      </c>
      <c r="AJ3362" t="s">
        <v>18390</v>
      </c>
      <c r="AK3362" t="s">
        <v>18391</v>
      </c>
      <c r="AL3362">
        <v>92154</v>
      </c>
      <c r="AM3362" t="s">
        <v>18392</v>
      </c>
      <c r="AN3362" t="s">
        <v>18397</v>
      </c>
    </row>
    <row r="3363" spans="1:40" ht="43.2" x14ac:dyDescent="0.3">
      <c r="A3363" t="s">
        <v>15715</v>
      </c>
      <c r="B3363" s="2" t="s">
        <v>15</v>
      </c>
      <c r="C3363" s="3">
        <v>44572</v>
      </c>
      <c r="D3363" t="s">
        <v>193</v>
      </c>
      <c r="E3363" t="s">
        <v>15708</v>
      </c>
      <c r="F3363" t="s">
        <v>15709</v>
      </c>
      <c r="G3363" t="s">
        <v>15710</v>
      </c>
      <c r="H3363" s="2" t="s">
        <v>217</v>
      </c>
      <c r="I3363" s="2" t="s">
        <v>218</v>
      </c>
      <c r="J3363" s="1" t="s">
        <v>15716</v>
      </c>
      <c r="K3363" s="1">
        <f t="shared" si="234"/>
        <v>1</v>
      </c>
      <c r="L3363" s="1">
        <f t="shared" si="234"/>
        <v>0</v>
      </c>
      <c r="M3363" s="1">
        <f t="shared" si="234"/>
        <v>0</v>
      </c>
      <c r="N3363" s="1">
        <f t="shared" si="234"/>
        <v>0</v>
      </c>
      <c r="O3363" s="1">
        <f t="shared" si="235"/>
        <v>1</v>
      </c>
      <c r="P3363" s="1" t="s">
        <v>18346</v>
      </c>
      <c r="Q3363" s="1">
        <v>505</v>
      </c>
      <c r="R3363" s="1">
        <v>755</v>
      </c>
      <c r="S3363" s="9">
        <f t="shared" si="237"/>
        <v>505</v>
      </c>
      <c r="T3363" s="3">
        <v>44686</v>
      </c>
      <c r="U3363" s="8" t="s">
        <v>3419</v>
      </c>
      <c r="V3363" s="3">
        <v>44686</v>
      </c>
      <c r="W3363" s="8" t="s">
        <v>15717</v>
      </c>
      <c r="X3363" s="8">
        <v>13.25</v>
      </c>
      <c r="Y3363" s="10">
        <f t="shared" si="236"/>
        <v>6691.25</v>
      </c>
      <c r="Z3363" s="10">
        <f>IFERROR(INDEX(EFs!B:B,MATCH(P3363,EFs!A:A,0))*Dataset!Y3363/1000,0)</f>
        <v>6.07828413264125</v>
      </c>
      <c r="AA3363">
        <v>32.551876999999998</v>
      </c>
      <c r="AB3363">
        <v>-116.93573600000001</v>
      </c>
      <c r="AC3363">
        <v>1</v>
      </c>
      <c r="AD3363" t="s">
        <v>18387</v>
      </c>
      <c r="AE3363">
        <v>9777</v>
      </c>
      <c r="AF3363" t="s">
        <v>19591</v>
      </c>
      <c r="AI3363" t="s">
        <v>18389</v>
      </c>
      <c r="AJ3363" t="s">
        <v>18390</v>
      </c>
      <c r="AK3363" t="s">
        <v>18391</v>
      </c>
      <c r="AL3363">
        <v>92154</v>
      </c>
      <c r="AM3363" t="s">
        <v>18392</v>
      </c>
      <c r="AN3363" t="s">
        <v>18393</v>
      </c>
    </row>
    <row r="3364" spans="1:40" ht="43.2" x14ac:dyDescent="0.3">
      <c r="A3364" t="s">
        <v>15718</v>
      </c>
      <c r="B3364" s="2" t="s">
        <v>15</v>
      </c>
      <c r="C3364" s="3">
        <v>44572</v>
      </c>
      <c r="D3364" t="s">
        <v>193</v>
      </c>
      <c r="E3364" t="s">
        <v>4095</v>
      </c>
      <c r="F3364" t="s">
        <v>15714</v>
      </c>
      <c r="G3364" t="s">
        <v>5543</v>
      </c>
      <c r="H3364" s="2" t="s">
        <v>217</v>
      </c>
      <c r="I3364" s="2" t="s">
        <v>218</v>
      </c>
      <c r="J3364" s="1" t="s">
        <v>15719</v>
      </c>
      <c r="K3364" s="1">
        <f t="shared" si="234"/>
        <v>1</v>
      </c>
      <c r="L3364" s="1">
        <f t="shared" si="234"/>
        <v>0</v>
      </c>
      <c r="M3364" s="1">
        <f t="shared" si="234"/>
        <v>0</v>
      </c>
      <c r="N3364" s="1">
        <f t="shared" si="234"/>
        <v>0</v>
      </c>
      <c r="O3364" s="1">
        <f t="shared" si="235"/>
        <v>1</v>
      </c>
      <c r="P3364" s="1" t="s">
        <v>18346</v>
      </c>
      <c r="Q3364" s="1">
        <v>505</v>
      </c>
      <c r="R3364" s="1">
        <v>755</v>
      </c>
      <c r="S3364" s="9">
        <f t="shared" si="237"/>
        <v>505</v>
      </c>
      <c r="T3364" s="3">
        <v>44686</v>
      </c>
      <c r="U3364" s="8" t="s">
        <v>15720</v>
      </c>
      <c r="V3364" s="3">
        <v>44686</v>
      </c>
      <c r="W3364" s="8" t="s">
        <v>15721</v>
      </c>
      <c r="X3364" s="8">
        <v>10.98</v>
      </c>
      <c r="Y3364" s="10">
        <f t="shared" si="236"/>
        <v>5544.9000000000005</v>
      </c>
      <c r="Z3364" s="10">
        <f>IFERROR(INDEX(EFs!B:B,MATCH(P3364,EFs!A:A,0))*Dataset!Y3364/1000,0)</f>
        <v>5.0369479076529009</v>
      </c>
      <c r="AA3364">
        <v>32.551931000000003</v>
      </c>
      <c r="AB3364">
        <v>-116.93916299999999</v>
      </c>
      <c r="AC3364">
        <v>1</v>
      </c>
      <c r="AD3364" t="s">
        <v>18394</v>
      </c>
      <c r="AE3364">
        <v>2500</v>
      </c>
      <c r="AF3364" t="s">
        <v>18974</v>
      </c>
      <c r="AI3364" t="s">
        <v>18389</v>
      </c>
      <c r="AJ3364" t="s">
        <v>18390</v>
      </c>
      <c r="AK3364" t="s">
        <v>18391</v>
      </c>
      <c r="AL3364">
        <v>92154</v>
      </c>
      <c r="AM3364" t="s">
        <v>18392</v>
      </c>
      <c r="AN3364" t="s">
        <v>18397</v>
      </c>
    </row>
    <row r="3365" spans="1:40" ht="43.2" x14ac:dyDescent="0.3">
      <c r="A3365" t="s">
        <v>15718</v>
      </c>
      <c r="B3365" s="2" t="s">
        <v>15</v>
      </c>
      <c r="C3365" s="3">
        <v>44572</v>
      </c>
      <c r="D3365" t="s">
        <v>193</v>
      </c>
      <c r="E3365" t="s">
        <v>15708</v>
      </c>
      <c r="F3365" t="s">
        <v>15709</v>
      </c>
      <c r="G3365" t="s">
        <v>15710</v>
      </c>
      <c r="H3365" s="2" t="s">
        <v>217</v>
      </c>
      <c r="I3365" s="2" t="s">
        <v>218</v>
      </c>
      <c r="J3365" s="1" t="s">
        <v>15719</v>
      </c>
      <c r="K3365" s="1">
        <f t="shared" si="234"/>
        <v>1</v>
      </c>
      <c r="L3365" s="1">
        <f t="shared" si="234"/>
        <v>0</v>
      </c>
      <c r="M3365" s="1">
        <f t="shared" si="234"/>
        <v>0</v>
      </c>
      <c r="N3365" s="1">
        <f t="shared" si="234"/>
        <v>0</v>
      </c>
      <c r="O3365" s="1">
        <f t="shared" si="235"/>
        <v>1</v>
      </c>
      <c r="P3365" s="1" t="s">
        <v>18346</v>
      </c>
      <c r="Q3365" s="1">
        <v>505</v>
      </c>
      <c r="R3365" s="1">
        <v>755</v>
      </c>
      <c r="S3365" s="9">
        <f t="shared" si="237"/>
        <v>505</v>
      </c>
      <c r="T3365" s="3">
        <v>44686</v>
      </c>
      <c r="U3365" s="8" t="s">
        <v>15720</v>
      </c>
      <c r="V3365" s="3">
        <v>44686</v>
      </c>
      <c r="W3365" s="8" t="s">
        <v>15721</v>
      </c>
      <c r="X3365" s="8">
        <v>10.98</v>
      </c>
      <c r="Y3365" s="10">
        <f t="shared" si="236"/>
        <v>5544.9000000000005</v>
      </c>
      <c r="Z3365" s="10">
        <f>IFERROR(INDEX(EFs!B:B,MATCH(P3365,EFs!A:A,0))*Dataset!Y3365/1000,0)</f>
        <v>5.0369479076529009</v>
      </c>
      <c r="AA3365">
        <v>32.551876999999998</v>
      </c>
      <c r="AB3365">
        <v>-116.93573600000001</v>
      </c>
      <c r="AC3365">
        <v>1</v>
      </c>
      <c r="AD3365" t="s">
        <v>18387</v>
      </c>
      <c r="AE3365">
        <v>9777</v>
      </c>
      <c r="AF3365" t="s">
        <v>19591</v>
      </c>
      <c r="AI3365" t="s">
        <v>18389</v>
      </c>
      <c r="AJ3365" t="s">
        <v>18390</v>
      </c>
      <c r="AK3365" t="s">
        <v>18391</v>
      </c>
      <c r="AL3365">
        <v>92154</v>
      </c>
      <c r="AM3365" t="s">
        <v>18392</v>
      </c>
      <c r="AN3365" t="s">
        <v>18393</v>
      </c>
    </row>
    <row r="3366" spans="1:40" ht="28.8" x14ac:dyDescent="0.3">
      <c r="A3366" t="s">
        <v>15722</v>
      </c>
      <c r="B3366" s="2" t="s">
        <v>15</v>
      </c>
      <c r="C3366" s="3">
        <v>44580</v>
      </c>
      <c r="D3366" t="s">
        <v>193</v>
      </c>
      <c r="E3366" t="s">
        <v>10824</v>
      </c>
      <c r="G3366" t="s">
        <v>5168</v>
      </c>
      <c r="H3366" s="2" t="s">
        <v>15723</v>
      </c>
      <c r="I3366" s="2" t="s">
        <v>75</v>
      </c>
      <c r="J3366" s="1" t="s">
        <v>15724</v>
      </c>
      <c r="K3366" s="1">
        <f t="shared" si="234"/>
        <v>1</v>
      </c>
      <c r="L3366" s="1">
        <f t="shared" si="234"/>
        <v>0</v>
      </c>
      <c r="M3366" s="1">
        <f t="shared" si="234"/>
        <v>0</v>
      </c>
      <c r="N3366" s="1">
        <f t="shared" si="234"/>
        <v>0</v>
      </c>
      <c r="O3366" s="1">
        <f t="shared" si="235"/>
        <v>1</v>
      </c>
      <c r="P3366" s="1" t="s">
        <v>18346</v>
      </c>
      <c r="Q3366" s="1">
        <v>674</v>
      </c>
      <c r="R3366" s="1">
        <v>903</v>
      </c>
      <c r="S3366" s="9">
        <f t="shared" si="237"/>
        <v>674</v>
      </c>
      <c r="T3366" s="8"/>
      <c r="U3366" s="8"/>
      <c r="V3366" s="8"/>
      <c r="W3366" s="8"/>
      <c r="X3366" s="8"/>
      <c r="Y3366" s="10">
        <f t="shared" si="236"/>
        <v>0</v>
      </c>
      <c r="Z3366" s="10">
        <f>IFERROR(INDEX(EFs!B:B,MATCH(P3366,EFs!A:A,0))*Dataset!Y3366/1000,0)</f>
        <v>0</v>
      </c>
      <c r="AA3366">
        <v>33.126658999999997</v>
      </c>
      <c r="AB3366">
        <v>-117.155086</v>
      </c>
      <c r="AC3366">
        <v>1</v>
      </c>
      <c r="AD3366" t="s">
        <v>18387</v>
      </c>
      <c r="AE3366">
        <v>333</v>
      </c>
      <c r="AF3366" t="s">
        <v>18816</v>
      </c>
      <c r="AI3366" t="s">
        <v>18466</v>
      </c>
      <c r="AJ3366" t="s">
        <v>18390</v>
      </c>
      <c r="AK3366" t="s">
        <v>18391</v>
      </c>
      <c r="AL3366">
        <v>92078</v>
      </c>
      <c r="AM3366" t="s">
        <v>18392</v>
      </c>
      <c r="AN3366" t="s">
        <v>18393</v>
      </c>
    </row>
    <row r="3367" spans="1:40" ht="43.2" x14ac:dyDescent="0.3">
      <c r="A3367" t="s">
        <v>15725</v>
      </c>
      <c r="B3367" s="2" t="s">
        <v>15</v>
      </c>
      <c r="C3367" s="3">
        <v>44586</v>
      </c>
      <c r="D3367" t="s">
        <v>193</v>
      </c>
      <c r="E3367" t="s">
        <v>3167</v>
      </c>
      <c r="F3367" t="s">
        <v>10183</v>
      </c>
      <c r="G3367" t="s">
        <v>9612</v>
      </c>
      <c r="H3367" s="2" t="s">
        <v>1436</v>
      </c>
      <c r="I3367" s="2" t="s">
        <v>98</v>
      </c>
      <c r="J3367" s="1" t="s">
        <v>15726</v>
      </c>
      <c r="K3367" s="1">
        <f t="shared" si="234"/>
        <v>1</v>
      </c>
      <c r="L3367" s="1">
        <f t="shared" si="234"/>
        <v>0</v>
      </c>
      <c r="M3367" s="1">
        <f t="shared" si="234"/>
        <v>0</v>
      </c>
      <c r="N3367" s="1">
        <f t="shared" si="234"/>
        <v>0</v>
      </c>
      <c r="O3367" s="1">
        <f t="shared" si="235"/>
        <v>1</v>
      </c>
      <c r="P3367" s="1" t="s">
        <v>18346</v>
      </c>
      <c r="Q3367" s="1">
        <v>2000</v>
      </c>
      <c r="R3367" s="1">
        <v>923</v>
      </c>
      <c r="S3367" s="9">
        <f t="shared" si="237"/>
        <v>2000</v>
      </c>
      <c r="T3367" s="3">
        <v>44562</v>
      </c>
      <c r="U3367" s="8" t="s">
        <v>220</v>
      </c>
      <c r="V3367" s="3">
        <v>44562</v>
      </c>
      <c r="W3367" s="8" t="s">
        <v>15365</v>
      </c>
      <c r="X3367" s="8">
        <v>4.2</v>
      </c>
      <c r="Y3367" s="10">
        <f t="shared" si="236"/>
        <v>8400</v>
      </c>
      <c r="Z3367" s="10">
        <f>IFERROR(INDEX(EFs!B:B,MATCH(P3367,EFs!A:A,0))*Dataset!Y3367/1000,0)</f>
        <v>7.6305005363999996</v>
      </c>
      <c r="AA3367">
        <v>33.139451999999999</v>
      </c>
      <c r="AB3367">
        <v>-117.28539600000001</v>
      </c>
      <c r="AC3367">
        <v>1</v>
      </c>
      <c r="AD3367" t="s">
        <v>18387</v>
      </c>
      <c r="AE3367">
        <v>5781</v>
      </c>
      <c r="AF3367" t="s">
        <v>19281</v>
      </c>
      <c r="AI3367" t="s">
        <v>18509</v>
      </c>
      <c r="AJ3367" t="s">
        <v>18390</v>
      </c>
      <c r="AK3367" t="s">
        <v>18391</v>
      </c>
      <c r="AL3367">
        <v>92008</v>
      </c>
      <c r="AM3367" t="s">
        <v>18392</v>
      </c>
      <c r="AN3367" t="s">
        <v>18393</v>
      </c>
    </row>
    <row r="3368" spans="1:40" ht="43.2" x14ac:dyDescent="0.3">
      <c r="A3368" t="s">
        <v>15727</v>
      </c>
      <c r="B3368" s="2" t="s">
        <v>15</v>
      </c>
      <c r="C3368" s="3">
        <v>44586</v>
      </c>
      <c r="D3368" t="s">
        <v>193</v>
      </c>
      <c r="E3368" t="s">
        <v>15545</v>
      </c>
      <c r="F3368" t="s">
        <v>15728</v>
      </c>
      <c r="G3368" t="s">
        <v>15546</v>
      </c>
      <c r="H3368" s="2" t="s">
        <v>610</v>
      </c>
      <c r="I3368" s="2" t="s">
        <v>30</v>
      </c>
      <c r="J3368" s="1" t="s">
        <v>15729</v>
      </c>
      <c r="K3368" s="1">
        <f t="shared" si="234"/>
        <v>1</v>
      </c>
      <c r="L3368" s="1">
        <f t="shared" si="234"/>
        <v>0</v>
      </c>
      <c r="M3368" s="1">
        <f t="shared" si="234"/>
        <v>0</v>
      </c>
      <c r="N3368" s="1">
        <f t="shared" si="234"/>
        <v>0</v>
      </c>
      <c r="O3368" s="1">
        <f t="shared" si="235"/>
        <v>1</v>
      </c>
      <c r="P3368" s="1" t="s">
        <v>18346</v>
      </c>
      <c r="Q3368" s="1">
        <v>500</v>
      </c>
      <c r="R3368" s="1">
        <v>762</v>
      </c>
      <c r="S3368" s="9">
        <f t="shared" si="237"/>
        <v>500</v>
      </c>
      <c r="T3368" s="8"/>
      <c r="U3368" s="8"/>
      <c r="V3368" s="8"/>
      <c r="W3368" s="8"/>
      <c r="X3368" s="8"/>
      <c r="Y3368" s="10">
        <f t="shared" si="236"/>
        <v>0</v>
      </c>
      <c r="Z3368" s="10">
        <f>IFERROR(INDEX(EFs!B:B,MATCH(P3368,EFs!A:A,0))*Dataset!Y3368/1000,0)</f>
        <v>0</v>
      </c>
      <c r="AA3368">
        <v>33.019824999999997</v>
      </c>
      <c r="AB3368">
        <v>-117.09223299999999</v>
      </c>
      <c r="AC3368">
        <v>1</v>
      </c>
      <c r="AD3368" t="s">
        <v>18387</v>
      </c>
      <c r="AE3368">
        <v>16915</v>
      </c>
      <c r="AF3368" t="s">
        <v>19026</v>
      </c>
      <c r="AI3368" t="s">
        <v>18389</v>
      </c>
      <c r="AJ3368" t="s">
        <v>18390</v>
      </c>
      <c r="AK3368" t="s">
        <v>18391</v>
      </c>
      <c r="AL3368">
        <v>92127</v>
      </c>
      <c r="AM3368" t="s">
        <v>18392</v>
      </c>
      <c r="AN3368" t="s">
        <v>18393</v>
      </c>
    </row>
    <row r="3369" spans="1:40" ht="43.2" x14ac:dyDescent="0.3">
      <c r="A3369" t="s">
        <v>15730</v>
      </c>
      <c r="B3369" s="2" t="s">
        <v>15</v>
      </c>
      <c r="C3369" s="3">
        <v>44588</v>
      </c>
      <c r="D3369" t="s">
        <v>193</v>
      </c>
      <c r="E3369" t="s">
        <v>15731</v>
      </c>
      <c r="F3369" t="s">
        <v>7633</v>
      </c>
      <c r="G3369" t="s">
        <v>15732</v>
      </c>
      <c r="H3369" s="2" t="s">
        <v>217</v>
      </c>
      <c r="I3369" s="2" t="s">
        <v>218</v>
      </c>
      <c r="J3369" s="1" t="s">
        <v>15733</v>
      </c>
      <c r="K3369" s="1">
        <f t="shared" si="234"/>
        <v>1</v>
      </c>
      <c r="L3369" s="1">
        <f t="shared" si="234"/>
        <v>0</v>
      </c>
      <c r="M3369" s="1">
        <f t="shared" si="234"/>
        <v>0</v>
      </c>
      <c r="N3369" s="1">
        <f t="shared" si="234"/>
        <v>0</v>
      </c>
      <c r="O3369" s="1">
        <f t="shared" si="235"/>
        <v>1</v>
      </c>
      <c r="P3369" s="1" t="s">
        <v>18346</v>
      </c>
      <c r="Q3369" s="1">
        <v>80</v>
      </c>
      <c r="R3369" s="1">
        <v>131</v>
      </c>
      <c r="S3369" s="9">
        <f t="shared" si="237"/>
        <v>80</v>
      </c>
      <c r="T3369" s="3">
        <v>44686</v>
      </c>
      <c r="U3369" s="8"/>
      <c r="V3369" s="3">
        <v>44686</v>
      </c>
      <c r="W3369" s="8"/>
      <c r="X3369" s="8"/>
      <c r="Y3369" s="10">
        <f t="shared" si="236"/>
        <v>0</v>
      </c>
      <c r="Z3369" s="10">
        <f>IFERROR(INDEX(EFs!B:B,MATCH(P3369,EFs!A:A,0))*Dataset!Y3369/1000,0)</f>
        <v>0</v>
      </c>
      <c r="AA3369">
        <v>32.562811000000004</v>
      </c>
      <c r="AB3369">
        <v>-117.038375</v>
      </c>
      <c r="AC3369">
        <v>1</v>
      </c>
      <c r="AD3369" t="s">
        <v>18394</v>
      </c>
      <c r="AE3369">
        <v>4515</v>
      </c>
      <c r="AF3369" t="s">
        <v>19261</v>
      </c>
      <c r="AI3369" t="s">
        <v>18858</v>
      </c>
      <c r="AJ3369" t="s">
        <v>18390</v>
      </c>
      <c r="AK3369" t="s">
        <v>18391</v>
      </c>
      <c r="AL3369">
        <v>92173</v>
      </c>
      <c r="AM3369" t="s">
        <v>18392</v>
      </c>
      <c r="AN3369" t="s">
        <v>18397</v>
      </c>
    </row>
    <row r="3370" spans="1:40" ht="43.2" x14ac:dyDescent="0.3">
      <c r="A3370" t="s">
        <v>15734</v>
      </c>
      <c r="B3370" s="2" t="s">
        <v>15</v>
      </c>
      <c r="C3370" s="3">
        <v>44609</v>
      </c>
      <c r="D3370" t="s">
        <v>193</v>
      </c>
      <c r="E3370" t="s">
        <v>15735</v>
      </c>
      <c r="F3370" t="s">
        <v>15736</v>
      </c>
      <c r="G3370" t="s">
        <v>15737</v>
      </c>
      <c r="H3370" s="2" t="s">
        <v>781</v>
      </c>
      <c r="I3370" s="2" t="s">
        <v>782</v>
      </c>
      <c r="J3370" s="1" t="s">
        <v>15738</v>
      </c>
      <c r="K3370" s="1">
        <f t="shared" si="234"/>
        <v>1</v>
      </c>
      <c r="L3370" s="1">
        <f t="shared" si="234"/>
        <v>0</v>
      </c>
      <c r="M3370" s="1">
        <f t="shared" si="234"/>
        <v>0</v>
      </c>
      <c r="N3370" s="1">
        <f t="shared" si="234"/>
        <v>0</v>
      </c>
      <c r="O3370" s="1">
        <f t="shared" si="235"/>
        <v>1</v>
      </c>
      <c r="P3370" s="1" t="s">
        <v>18346</v>
      </c>
      <c r="Q3370" s="1">
        <v>118</v>
      </c>
      <c r="R3370" s="1">
        <v>158</v>
      </c>
      <c r="S3370" s="9">
        <f t="shared" si="237"/>
        <v>118</v>
      </c>
      <c r="T3370" s="3">
        <v>44742</v>
      </c>
      <c r="U3370" s="8" t="s">
        <v>14575</v>
      </c>
      <c r="V3370" s="3">
        <v>44742</v>
      </c>
      <c r="W3370" s="8" t="s">
        <v>15739</v>
      </c>
      <c r="X3370" s="8">
        <v>2.7</v>
      </c>
      <c r="Y3370" s="10">
        <f t="shared" si="236"/>
        <v>318.60000000000002</v>
      </c>
      <c r="Z3370" s="10">
        <f>IFERROR(INDEX(EFs!B:B,MATCH(P3370,EFs!A:A,0))*Dataset!Y3370/1000,0)</f>
        <v>0.28941398463060003</v>
      </c>
      <c r="AA3370">
        <v>32.901373</v>
      </c>
      <c r="AB3370">
        <v>-117.172724</v>
      </c>
      <c r="AC3370">
        <v>1</v>
      </c>
      <c r="AD3370" t="s">
        <v>18387</v>
      </c>
      <c r="AE3370">
        <v>6769</v>
      </c>
      <c r="AF3370" t="s">
        <v>19605</v>
      </c>
      <c r="AI3370" t="s">
        <v>18389</v>
      </c>
      <c r="AJ3370" t="s">
        <v>18390</v>
      </c>
      <c r="AK3370" t="s">
        <v>18391</v>
      </c>
      <c r="AL3370">
        <v>92121</v>
      </c>
      <c r="AM3370" t="s">
        <v>18392</v>
      </c>
      <c r="AN3370" t="s">
        <v>18393</v>
      </c>
    </row>
    <row r="3371" spans="1:40" ht="72" x14ac:dyDescent="0.3">
      <c r="A3371" t="s">
        <v>15740</v>
      </c>
      <c r="B3371" s="2" t="s">
        <v>15</v>
      </c>
      <c r="C3371" s="3">
        <v>44622</v>
      </c>
      <c r="D3371" t="s">
        <v>193</v>
      </c>
      <c r="E3371" t="s">
        <v>15741</v>
      </c>
      <c r="F3371" t="s">
        <v>15742</v>
      </c>
      <c r="G3371" t="s">
        <v>15743</v>
      </c>
      <c r="H3371" s="2" t="s">
        <v>694</v>
      </c>
      <c r="I3371" s="2" t="s">
        <v>98</v>
      </c>
      <c r="J3371" s="1" t="s">
        <v>15744</v>
      </c>
      <c r="K3371" s="1">
        <f t="shared" si="234"/>
        <v>1</v>
      </c>
      <c r="L3371" s="1">
        <f t="shared" si="234"/>
        <v>0</v>
      </c>
      <c r="M3371" s="1">
        <f t="shared" si="234"/>
        <v>0</v>
      </c>
      <c r="N3371" s="1">
        <f t="shared" si="234"/>
        <v>0</v>
      </c>
      <c r="O3371" s="1">
        <f t="shared" si="235"/>
        <v>1</v>
      </c>
      <c r="P3371" s="1" t="s">
        <v>18346</v>
      </c>
      <c r="Q3371" s="1">
        <v>500</v>
      </c>
      <c r="R3371" s="1">
        <v>752</v>
      </c>
      <c r="S3371" s="9">
        <f t="shared" si="237"/>
        <v>500</v>
      </c>
      <c r="T3371" s="8"/>
      <c r="U3371" s="8"/>
      <c r="V3371" s="8"/>
      <c r="W3371" s="8"/>
      <c r="X3371" s="8"/>
      <c r="Y3371" s="10">
        <f t="shared" si="236"/>
        <v>0</v>
      </c>
      <c r="Z3371" s="10">
        <f>IFERROR(INDEX(EFs!B:B,MATCH(P3371,EFs!A:A,0))*Dataset!Y3371/1000,0)</f>
        <v>0</v>
      </c>
      <c r="AA3371">
        <v>33.134911000000002</v>
      </c>
      <c r="AB3371">
        <v>-117.28324499999999</v>
      </c>
      <c r="AC3371">
        <v>1</v>
      </c>
      <c r="AD3371" t="s">
        <v>18387</v>
      </c>
      <c r="AE3371">
        <v>1896</v>
      </c>
      <c r="AF3371" t="s">
        <v>18580</v>
      </c>
      <c r="AI3371" t="s">
        <v>18509</v>
      </c>
      <c r="AJ3371" t="s">
        <v>18390</v>
      </c>
      <c r="AK3371" t="s">
        <v>18391</v>
      </c>
      <c r="AL3371">
        <v>92008</v>
      </c>
      <c r="AM3371" t="s">
        <v>18392</v>
      </c>
      <c r="AN3371" t="s">
        <v>18393</v>
      </c>
    </row>
    <row r="3372" spans="1:40" ht="43.2" x14ac:dyDescent="0.3">
      <c r="A3372" t="s">
        <v>15745</v>
      </c>
      <c r="B3372" s="2" t="s">
        <v>15</v>
      </c>
      <c r="C3372" s="3">
        <v>44622</v>
      </c>
      <c r="D3372" t="s">
        <v>193</v>
      </c>
      <c r="E3372" t="s">
        <v>15746</v>
      </c>
      <c r="F3372" t="s">
        <v>15747</v>
      </c>
      <c r="G3372" t="s">
        <v>13929</v>
      </c>
      <c r="H3372" s="2" t="s">
        <v>781</v>
      </c>
      <c r="I3372" s="2" t="s">
        <v>782</v>
      </c>
      <c r="J3372" s="1" t="s">
        <v>15748</v>
      </c>
      <c r="K3372" s="1">
        <f t="shared" si="234"/>
        <v>1</v>
      </c>
      <c r="L3372" s="1">
        <f t="shared" si="234"/>
        <v>0</v>
      </c>
      <c r="M3372" s="1">
        <f t="shared" si="234"/>
        <v>0</v>
      </c>
      <c r="N3372" s="1">
        <f t="shared" si="234"/>
        <v>0</v>
      </c>
      <c r="O3372" s="1">
        <f t="shared" si="235"/>
        <v>1</v>
      </c>
      <c r="P3372" s="1" t="s">
        <v>18346</v>
      </c>
      <c r="Q3372" s="1">
        <v>600</v>
      </c>
      <c r="R3372" s="1">
        <v>346</v>
      </c>
      <c r="S3372" s="9">
        <f t="shared" si="237"/>
        <v>600</v>
      </c>
      <c r="T3372" s="8"/>
      <c r="U3372" s="8"/>
      <c r="V3372" s="8"/>
      <c r="W3372" s="8"/>
      <c r="X3372" s="8"/>
      <c r="Y3372" s="10">
        <f t="shared" si="236"/>
        <v>0</v>
      </c>
      <c r="Z3372" s="10">
        <f>IFERROR(INDEX(EFs!B:B,MATCH(P3372,EFs!A:A,0))*Dataset!Y3372/1000,0)</f>
        <v>0</v>
      </c>
      <c r="AA3372">
        <v>32.901124000000003</v>
      </c>
      <c r="AB3372">
        <v>-117.24006300000001</v>
      </c>
      <c r="AC3372">
        <v>1</v>
      </c>
      <c r="AD3372" t="s">
        <v>18387</v>
      </c>
      <c r="AE3372">
        <v>3013</v>
      </c>
      <c r="AF3372" t="s">
        <v>18961</v>
      </c>
      <c r="AI3372" t="s">
        <v>18389</v>
      </c>
      <c r="AJ3372" t="s">
        <v>18390</v>
      </c>
      <c r="AK3372" t="s">
        <v>18391</v>
      </c>
      <c r="AL3372">
        <v>92121</v>
      </c>
      <c r="AM3372" t="s">
        <v>18392</v>
      </c>
      <c r="AN3372" t="s">
        <v>18393</v>
      </c>
    </row>
    <row r="3373" spans="1:40" ht="43.2" x14ac:dyDescent="0.3">
      <c r="A3373" t="s">
        <v>15749</v>
      </c>
      <c r="B3373" s="2" t="s">
        <v>15</v>
      </c>
      <c r="C3373" s="3">
        <v>44622</v>
      </c>
      <c r="D3373" t="s">
        <v>193</v>
      </c>
      <c r="E3373" t="s">
        <v>15750</v>
      </c>
      <c r="F3373" t="s">
        <v>15751</v>
      </c>
      <c r="G3373" t="s">
        <v>15752</v>
      </c>
      <c r="H3373" s="2" t="s">
        <v>781</v>
      </c>
      <c r="I3373" s="2" t="s">
        <v>782</v>
      </c>
      <c r="J3373" s="1" t="s">
        <v>15753</v>
      </c>
      <c r="K3373" s="1">
        <f t="shared" si="234"/>
        <v>1</v>
      </c>
      <c r="L3373" s="1">
        <f t="shared" si="234"/>
        <v>0</v>
      </c>
      <c r="M3373" s="1">
        <f t="shared" si="234"/>
        <v>0</v>
      </c>
      <c r="N3373" s="1">
        <f t="shared" si="234"/>
        <v>0</v>
      </c>
      <c r="O3373" s="1">
        <f t="shared" si="235"/>
        <v>1</v>
      </c>
      <c r="P3373" s="1" t="s">
        <v>18346</v>
      </c>
      <c r="Q3373" s="1">
        <v>100</v>
      </c>
      <c r="R3373" s="1">
        <v>158</v>
      </c>
      <c r="S3373" s="9">
        <f t="shared" si="237"/>
        <v>100</v>
      </c>
      <c r="T3373" s="3">
        <v>44645</v>
      </c>
      <c r="U3373" s="8" t="s">
        <v>15754</v>
      </c>
      <c r="V3373" s="3">
        <v>44645</v>
      </c>
      <c r="W3373" s="8" t="s">
        <v>14030</v>
      </c>
      <c r="X3373" s="8">
        <v>9.6999999999999993</v>
      </c>
      <c r="Y3373" s="10">
        <f t="shared" si="236"/>
        <v>969.99999999999989</v>
      </c>
      <c r="Z3373" s="10">
        <f>IFERROR(INDEX(EFs!B:B,MATCH(P3373,EFs!A:A,0))*Dataset!Y3373/1000,0)</f>
        <v>0.88114113336999988</v>
      </c>
      <c r="AA3373">
        <v>32.891210999999998</v>
      </c>
      <c r="AB3373">
        <v>-117.197198</v>
      </c>
      <c r="AC3373">
        <v>1</v>
      </c>
      <c r="AD3373" t="s">
        <v>18387</v>
      </c>
      <c r="AE3373">
        <v>5555</v>
      </c>
      <c r="AF3373" t="s">
        <v>18758</v>
      </c>
      <c r="AI3373" t="s">
        <v>18389</v>
      </c>
      <c r="AJ3373" t="s">
        <v>18390</v>
      </c>
      <c r="AK3373" t="s">
        <v>18391</v>
      </c>
      <c r="AL3373">
        <v>92121</v>
      </c>
      <c r="AM3373" t="s">
        <v>18392</v>
      </c>
      <c r="AN3373" t="s">
        <v>18393</v>
      </c>
    </row>
    <row r="3374" spans="1:40" ht="43.2" x14ac:dyDescent="0.3">
      <c r="A3374" t="s">
        <v>15755</v>
      </c>
      <c r="B3374" s="2" t="s">
        <v>15</v>
      </c>
      <c r="C3374" s="3">
        <v>44628</v>
      </c>
      <c r="D3374" t="s">
        <v>193</v>
      </c>
      <c r="E3374" t="s">
        <v>1223</v>
      </c>
      <c r="F3374" t="s">
        <v>1210</v>
      </c>
      <c r="G3374" t="s">
        <v>15756</v>
      </c>
      <c r="H3374" s="2" t="s">
        <v>163</v>
      </c>
      <c r="I3374" s="2" t="s">
        <v>164</v>
      </c>
      <c r="J3374" s="1" t="s">
        <v>15757</v>
      </c>
      <c r="K3374" s="1">
        <f t="shared" si="234"/>
        <v>1</v>
      </c>
      <c r="L3374" s="1">
        <f t="shared" si="234"/>
        <v>0</v>
      </c>
      <c r="M3374" s="1">
        <f t="shared" si="234"/>
        <v>0</v>
      </c>
      <c r="N3374" s="1">
        <f t="shared" si="234"/>
        <v>0</v>
      </c>
      <c r="O3374" s="1">
        <f t="shared" si="235"/>
        <v>1</v>
      </c>
      <c r="P3374" s="1" t="s">
        <v>18346</v>
      </c>
      <c r="Q3374" s="1">
        <v>80</v>
      </c>
      <c r="R3374" s="1">
        <v>131</v>
      </c>
      <c r="S3374" s="9">
        <f t="shared" si="237"/>
        <v>80</v>
      </c>
      <c r="T3374" s="8"/>
      <c r="U3374" s="8"/>
      <c r="V3374" s="8"/>
      <c r="W3374" s="8"/>
      <c r="X3374" s="8"/>
      <c r="Y3374" s="10">
        <f t="shared" si="236"/>
        <v>0</v>
      </c>
      <c r="Z3374" s="10">
        <f>IFERROR(INDEX(EFs!B:B,MATCH(P3374,EFs!A:A,0))*Dataset!Y3374/1000,0)</f>
        <v>0</v>
      </c>
      <c r="AA3374">
        <v>33.387723000000001</v>
      </c>
      <c r="AB3374">
        <v>-117.44475799999999</v>
      </c>
      <c r="AC3374">
        <v>1</v>
      </c>
      <c r="AD3374" t="s">
        <v>18422</v>
      </c>
      <c r="AI3374" t="s">
        <v>18423</v>
      </c>
      <c r="AJ3374" t="s">
        <v>18390</v>
      </c>
      <c r="AK3374" t="s">
        <v>18391</v>
      </c>
      <c r="AL3374">
        <v>92055</v>
      </c>
      <c r="AM3374" t="s">
        <v>18392</v>
      </c>
      <c r="AN3374" t="s">
        <v>18397</v>
      </c>
    </row>
    <row r="3375" spans="1:40" ht="43.2" x14ac:dyDescent="0.3">
      <c r="A3375" t="s">
        <v>15758</v>
      </c>
      <c r="B3375" s="2" t="s">
        <v>15</v>
      </c>
      <c r="C3375" s="3">
        <v>44630</v>
      </c>
      <c r="D3375" t="s">
        <v>193</v>
      </c>
      <c r="E3375" t="s">
        <v>2375</v>
      </c>
      <c r="F3375" t="s">
        <v>15759</v>
      </c>
      <c r="G3375" t="s">
        <v>15760</v>
      </c>
      <c r="H3375" s="2" t="s">
        <v>1579</v>
      </c>
      <c r="I3375" s="2" t="s">
        <v>30</v>
      </c>
      <c r="J3375" s="1" t="s">
        <v>15761</v>
      </c>
      <c r="K3375" s="1">
        <f t="shared" si="234"/>
        <v>0</v>
      </c>
      <c r="L3375" s="1">
        <f t="shared" si="234"/>
        <v>0</v>
      </c>
      <c r="M3375" s="1">
        <f t="shared" si="234"/>
        <v>1</v>
      </c>
      <c r="N3375" s="1">
        <f t="shared" si="234"/>
        <v>0</v>
      </c>
      <c r="O3375" s="1">
        <f t="shared" si="235"/>
        <v>1</v>
      </c>
      <c r="P3375" s="1" t="s">
        <v>18348</v>
      </c>
      <c r="Q3375" s="1">
        <v>200</v>
      </c>
      <c r="R3375" s="1">
        <v>302</v>
      </c>
      <c r="S3375" s="9">
        <f t="shared" si="237"/>
        <v>200</v>
      </c>
      <c r="T3375" s="3">
        <v>44804</v>
      </c>
      <c r="U3375" s="8" t="s">
        <v>15762</v>
      </c>
      <c r="V3375" s="3">
        <v>44804</v>
      </c>
      <c r="W3375" s="8" t="s">
        <v>15762</v>
      </c>
      <c r="X3375" s="8">
        <v>0</v>
      </c>
      <c r="Y3375" s="10">
        <f t="shared" si="236"/>
        <v>0</v>
      </c>
      <c r="Z3375" s="10">
        <f>IFERROR(INDEX(EFs!B:B,MATCH(P3375,EFs!A:A,0))*Dataset!Y3375/1000,0)</f>
        <v>0</v>
      </c>
      <c r="AA3375">
        <v>32.935768000000003</v>
      </c>
      <c r="AB3375">
        <v>-117.021872</v>
      </c>
      <c r="AC3375">
        <v>1</v>
      </c>
      <c r="AD3375" t="s">
        <v>18387</v>
      </c>
      <c r="AE3375">
        <v>14177</v>
      </c>
      <c r="AF3375" t="s">
        <v>19068</v>
      </c>
      <c r="AI3375" t="s">
        <v>18600</v>
      </c>
      <c r="AJ3375" t="s">
        <v>18390</v>
      </c>
      <c r="AK3375" t="s">
        <v>18391</v>
      </c>
      <c r="AL3375">
        <v>92064</v>
      </c>
      <c r="AM3375" t="s">
        <v>18392</v>
      </c>
      <c r="AN3375" t="s">
        <v>18393</v>
      </c>
    </row>
    <row r="3376" spans="1:40" ht="43.2" x14ac:dyDescent="0.3">
      <c r="A3376" t="s">
        <v>15763</v>
      </c>
      <c r="B3376" s="2" t="s">
        <v>15</v>
      </c>
      <c r="C3376" s="3">
        <v>44648</v>
      </c>
      <c r="D3376" t="s">
        <v>193</v>
      </c>
      <c r="E3376" t="s">
        <v>3167</v>
      </c>
      <c r="F3376" t="s">
        <v>10183</v>
      </c>
      <c r="G3376" t="s">
        <v>15764</v>
      </c>
      <c r="H3376" s="2" t="s">
        <v>1436</v>
      </c>
      <c r="I3376" s="2" t="s">
        <v>98</v>
      </c>
      <c r="J3376" s="1" t="s">
        <v>15765</v>
      </c>
      <c r="K3376" s="1">
        <f t="shared" si="234"/>
        <v>1</v>
      </c>
      <c r="L3376" s="1">
        <f t="shared" si="234"/>
        <v>0</v>
      </c>
      <c r="M3376" s="1">
        <f t="shared" si="234"/>
        <v>0</v>
      </c>
      <c r="N3376" s="1">
        <f t="shared" si="234"/>
        <v>0</v>
      </c>
      <c r="O3376" s="1">
        <f t="shared" si="235"/>
        <v>1</v>
      </c>
      <c r="P3376" s="1" t="s">
        <v>18346</v>
      </c>
      <c r="Q3376" s="1">
        <v>180</v>
      </c>
      <c r="R3376" s="1">
        <v>923</v>
      </c>
      <c r="S3376" s="9">
        <f t="shared" si="237"/>
        <v>180</v>
      </c>
      <c r="T3376" s="3">
        <v>44562</v>
      </c>
      <c r="U3376" s="8" t="s">
        <v>5114</v>
      </c>
      <c r="V3376" s="3">
        <v>44562</v>
      </c>
      <c r="W3376" s="8" t="s">
        <v>8089</v>
      </c>
      <c r="X3376" s="8">
        <v>3.1</v>
      </c>
      <c r="Y3376" s="10">
        <f t="shared" si="236"/>
        <v>558</v>
      </c>
      <c r="Z3376" s="10">
        <f>IFERROR(INDEX(EFs!B:B,MATCH(P3376,EFs!A:A,0))*Dataset!Y3376/1000,0)</f>
        <v>0.50688324991800005</v>
      </c>
      <c r="AA3376">
        <v>33.137377000000001</v>
      </c>
      <c r="AB3376">
        <v>-117.287993</v>
      </c>
      <c r="AC3376">
        <v>1</v>
      </c>
      <c r="AD3376" t="s">
        <v>18387</v>
      </c>
      <c r="AE3376">
        <v>5791</v>
      </c>
      <c r="AF3376" t="s">
        <v>19281</v>
      </c>
      <c r="AI3376" t="s">
        <v>18509</v>
      </c>
      <c r="AJ3376" t="s">
        <v>18390</v>
      </c>
      <c r="AK3376" t="s">
        <v>18391</v>
      </c>
      <c r="AL3376">
        <v>92008</v>
      </c>
      <c r="AM3376" t="s">
        <v>18392</v>
      </c>
      <c r="AN3376" t="s">
        <v>18393</v>
      </c>
    </row>
    <row r="3377" spans="1:40" ht="57.6" x14ac:dyDescent="0.3">
      <c r="A3377" t="s">
        <v>15766</v>
      </c>
      <c r="B3377" s="2" t="s">
        <v>15</v>
      </c>
      <c r="C3377" s="3">
        <v>44663</v>
      </c>
      <c r="D3377" t="s">
        <v>193</v>
      </c>
      <c r="E3377" t="s">
        <v>2226</v>
      </c>
      <c r="F3377" t="s">
        <v>9805</v>
      </c>
      <c r="G3377" t="s">
        <v>15767</v>
      </c>
      <c r="H3377" s="2" t="s">
        <v>781</v>
      </c>
      <c r="I3377" s="2" t="s">
        <v>782</v>
      </c>
      <c r="J3377" s="1" t="s">
        <v>15768</v>
      </c>
      <c r="K3377" s="1">
        <f t="shared" si="234"/>
        <v>1</v>
      </c>
      <c r="L3377" s="1">
        <f t="shared" si="234"/>
        <v>0</v>
      </c>
      <c r="M3377" s="1">
        <f t="shared" si="234"/>
        <v>0</v>
      </c>
      <c r="N3377" s="1">
        <f t="shared" si="234"/>
        <v>0</v>
      </c>
      <c r="O3377" s="1">
        <f t="shared" si="235"/>
        <v>1</v>
      </c>
      <c r="P3377" s="1" t="s">
        <v>18346</v>
      </c>
      <c r="Q3377" s="1">
        <v>600</v>
      </c>
      <c r="R3377" s="1">
        <v>2346</v>
      </c>
      <c r="S3377" s="9">
        <f t="shared" si="237"/>
        <v>600</v>
      </c>
      <c r="T3377" s="8"/>
      <c r="U3377" s="8"/>
      <c r="V3377" s="8"/>
      <c r="W3377" s="8"/>
      <c r="X3377" s="8"/>
      <c r="Y3377" s="10">
        <f t="shared" si="236"/>
        <v>0</v>
      </c>
      <c r="Z3377" s="10">
        <f>IFERROR(INDEX(EFs!B:B,MATCH(P3377,EFs!A:A,0))*Dataset!Y3377/1000,0)</f>
        <v>0</v>
      </c>
      <c r="AA3377">
        <v>32.901677999999997</v>
      </c>
      <c r="AB3377">
        <v>-117.17922799999999</v>
      </c>
      <c r="AC3377">
        <v>1</v>
      </c>
      <c r="AD3377" t="s">
        <v>18387</v>
      </c>
      <c r="AE3377">
        <v>10015</v>
      </c>
      <c r="AF3377" t="s">
        <v>19621</v>
      </c>
      <c r="AI3377" t="s">
        <v>18389</v>
      </c>
      <c r="AJ3377" t="s">
        <v>18390</v>
      </c>
      <c r="AK3377" t="s">
        <v>18391</v>
      </c>
      <c r="AL3377">
        <v>92121</v>
      </c>
      <c r="AM3377" t="s">
        <v>18392</v>
      </c>
      <c r="AN3377" t="s">
        <v>18407</v>
      </c>
    </row>
    <row r="3378" spans="1:40" ht="43.2" x14ac:dyDescent="0.3">
      <c r="A3378" t="s">
        <v>15769</v>
      </c>
      <c r="B3378" s="2" t="s">
        <v>15</v>
      </c>
      <c r="C3378" s="3">
        <v>44672</v>
      </c>
      <c r="D3378" t="s">
        <v>193</v>
      </c>
      <c r="E3378" t="s">
        <v>15770</v>
      </c>
      <c r="F3378" t="s">
        <v>15771</v>
      </c>
      <c r="G3378" t="s">
        <v>15772</v>
      </c>
      <c r="H3378" s="2" t="s">
        <v>283</v>
      </c>
      <c r="I3378" s="2" t="s">
        <v>46</v>
      </c>
      <c r="J3378" s="1" t="s">
        <v>15773</v>
      </c>
      <c r="K3378" s="1">
        <f t="shared" si="234"/>
        <v>1</v>
      </c>
      <c r="L3378" s="1">
        <f t="shared" si="234"/>
        <v>0</v>
      </c>
      <c r="M3378" s="1">
        <f t="shared" si="234"/>
        <v>0</v>
      </c>
      <c r="N3378" s="1">
        <f t="shared" si="234"/>
        <v>0</v>
      </c>
      <c r="O3378" s="1">
        <f t="shared" si="235"/>
        <v>1</v>
      </c>
      <c r="P3378" s="1" t="s">
        <v>18346</v>
      </c>
      <c r="Q3378" s="1">
        <v>108</v>
      </c>
      <c r="R3378" s="1">
        <v>145</v>
      </c>
      <c r="S3378" s="9">
        <f t="shared" si="237"/>
        <v>108</v>
      </c>
      <c r="T3378" s="8"/>
      <c r="U3378" s="8"/>
      <c r="V3378" s="8"/>
      <c r="W3378" s="8"/>
      <c r="X3378" s="8"/>
      <c r="Y3378" s="10">
        <f t="shared" si="236"/>
        <v>0</v>
      </c>
      <c r="Z3378" s="10">
        <f>IFERROR(INDEX(EFs!B:B,MATCH(P3378,EFs!A:A,0))*Dataset!Y3378/1000,0)</f>
        <v>0</v>
      </c>
      <c r="AA3378">
        <v>33.843846999999997</v>
      </c>
      <c r="AB3378">
        <v>-117.89336900000001</v>
      </c>
      <c r="AC3378">
        <v>0.9</v>
      </c>
      <c r="AD3378" t="s">
        <v>18408</v>
      </c>
      <c r="AF3378" t="s">
        <v>19622</v>
      </c>
      <c r="AI3378" t="s">
        <v>19623</v>
      </c>
      <c r="AJ3378" t="s">
        <v>18390</v>
      </c>
      <c r="AK3378" t="s">
        <v>18767</v>
      </c>
      <c r="AL3378">
        <v>92805</v>
      </c>
      <c r="AM3378" t="s">
        <v>18392</v>
      </c>
      <c r="AN3378" t="s">
        <v>18397</v>
      </c>
    </row>
    <row r="3379" spans="1:40" ht="57.6" x14ac:dyDescent="0.3">
      <c r="A3379" t="s">
        <v>15774</v>
      </c>
      <c r="B3379" s="2" t="s">
        <v>15</v>
      </c>
      <c r="C3379" s="3">
        <v>44672</v>
      </c>
      <c r="D3379" t="s">
        <v>193</v>
      </c>
      <c r="E3379" t="s">
        <v>15775</v>
      </c>
      <c r="F3379" t="s">
        <v>15776</v>
      </c>
      <c r="G3379" t="s">
        <v>15777</v>
      </c>
      <c r="H3379" s="2" t="s">
        <v>776</v>
      </c>
      <c r="I3379" s="2" t="s">
        <v>155</v>
      </c>
      <c r="J3379" s="1" t="s">
        <v>15778</v>
      </c>
      <c r="K3379" s="1">
        <f t="shared" si="234"/>
        <v>0</v>
      </c>
      <c r="L3379" s="1">
        <f t="shared" si="234"/>
        <v>0</v>
      </c>
      <c r="M3379" s="1">
        <f t="shared" si="234"/>
        <v>1</v>
      </c>
      <c r="N3379" s="1">
        <f t="shared" si="234"/>
        <v>0</v>
      </c>
      <c r="O3379" s="1">
        <f t="shared" si="235"/>
        <v>1</v>
      </c>
      <c r="P3379" s="1" t="s">
        <v>18348</v>
      </c>
      <c r="Q3379" s="1">
        <v>265</v>
      </c>
      <c r="R3379" s="1">
        <v>456</v>
      </c>
      <c r="S3379" s="9">
        <f t="shared" si="237"/>
        <v>265</v>
      </c>
      <c r="T3379" s="8"/>
      <c r="U3379" s="8"/>
      <c r="V3379" s="8"/>
      <c r="W3379" s="8"/>
      <c r="X3379" s="8"/>
      <c r="Y3379" s="10">
        <f t="shared" si="236"/>
        <v>0</v>
      </c>
      <c r="Z3379" s="10">
        <f>IFERROR(INDEX(EFs!B:B,MATCH(P3379,EFs!A:A,0))*Dataset!Y3379/1000,0)</f>
        <v>0</v>
      </c>
      <c r="AA3379">
        <v>33.121431000000001</v>
      </c>
      <c r="AB3379">
        <v>-117.101325</v>
      </c>
      <c r="AC3379">
        <v>1</v>
      </c>
      <c r="AD3379" t="s">
        <v>18387</v>
      </c>
      <c r="AE3379">
        <v>559</v>
      </c>
      <c r="AF3379" t="s">
        <v>19624</v>
      </c>
      <c r="AI3379" t="s">
        <v>18421</v>
      </c>
      <c r="AJ3379" t="s">
        <v>18390</v>
      </c>
      <c r="AK3379" t="s">
        <v>18391</v>
      </c>
      <c r="AL3379">
        <v>92025</v>
      </c>
      <c r="AM3379" t="s">
        <v>18392</v>
      </c>
      <c r="AN3379" t="s">
        <v>18393</v>
      </c>
    </row>
    <row r="3380" spans="1:40" ht="43.2" x14ac:dyDescent="0.3">
      <c r="A3380" t="s">
        <v>15779</v>
      </c>
      <c r="B3380" s="2" t="s">
        <v>15</v>
      </c>
      <c r="C3380" s="3">
        <v>44678</v>
      </c>
      <c r="D3380" t="s">
        <v>193</v>
      </c>
      <c r="E3380" t="s">
        <v>15780</v>
      </c>
      <c r="F3380" t="s">
        <v>8562</v>
      </c>
      <c r="G3380" t="s">
        <v>15781</v>
      </c>
      <c r="H3380" s="2" t="s">
        <v>781</v>
      </c>
      <c r="I3380" s="2" t="s">
        <v>782</v>
      </c>
      <c r="J3380" s="1" t="s">
        <v>15782</v>
      </c>
      <c r="K3380" s="1">
        <f t="shared" si="234"/>
        <v>1</v>
      </c>
      <c r="L3380" s="1">
        <f t="shared" si="234"/>
        <v>0</v>
      </c>
      <c r="M3380" s="1">
        <f t="shared" si="234"/>
        <v>0</v>
      </c>
      <c r="N3380" s="1">
        <f t="shared" si="234"/>
        <v>0</v>
      </c>
      <c r="O3380" s="1">
        <f t="shared" si="235"/>
        <v>1</v>
      </c>
      <c r="P3380" s="1" t="s">
        <v>18346</v>
      </c>
      <c r="Q3380" s="1">
        <v>500</v>
      </c>
      <c r="R3380" s="1">
        <v>755</v>
      </c>
      <c r="S3380" s="9">
        <f t="shared" si="237"/>
        <v>500</v>
      </c>
      <c r="T3380" s="8"/>
      <c r="U3380" s="8"/>
      <c r="V3380" s="8"/>
      <c r="W3380" s="8"/>
      <c r="X3380" s="8"/>
      <c r="Y3380" s="10">
        <f t="shared" si="236"/>
        <v>0</v>
      </c>
      <c r="Z3380" s="10">
        <f>IFERROR(INDEX(EFs!B:B,MATCH(P3380,EFs!A:A,0))*Dataset!Y3380/1000,0)</f>
        <v>0</v>
      </c>
      <c r="AA3380">
        <v>32.893211999999998</v>
      </c>
      <c r="AB3380">
        <v>-117.19906899999999</v>
      </c>
      <c r="AC3380">
        <v>1</v>
      </c>
      <c r="AD3380" t="s">
        <v>18387</v>
      </c>
      <c r="AE3380">
        <v>5505</v>
      </c>
      <c r="AF3380" t="s">
        <v>18663</v>
      </c>
      <c r="AI3380" t="s">
        <v>18389</v>
      </c>
      <c r="AJ3380" t="s">
        <v>18390</v>
      </c>
      <c r="AK3380" t="s">
        <v>18391</v>
      </c>
      <c r="AL3380">
        <v>92121</v>
      </c>
      <c r="AM3380" t="s">
        <v>18392</v>
      </c>
      <c r="AN3380" t="s">
        <v>18393</v>
      </c>
    </row>
    <row r="3381" spans="1:40" ht="43.2" x14ac:dyDescent="0.3">
      <c r="A3381" t="s">
        <v>15783</v>
      </c>
      <c r="B3381" s="2" t="s">
        <v>15</v>
      </c>
      <c r="C3381" s="3">
        <v>44685</v>
      </c>
      <c r="D3381" t="s">
        <v>193</v>
      </c>
      <c r="E3381" t="s">
        <v>15784</v>
      </c>
      <c r="F3381" t="s">
        <v>15785</v>
      </c>
      <c r="G3381" t="s">
        <v>15786</v>
      </c>
      <c r="H3381" s="2" t="s">
        <v>781</v>
      </c>
      <c r="I3381" s="2" t="s">
        <v>782</v>
      </c>
      <c r="J3381" s="1" t="s">
        <v>15787</v>
      </c>
      <c r="K3381" s="1">
        <f t="shared" si="234"/>
        <v>1</v>
      </c>
      <c r="L3381" s="1">
        <f t="shared" si="234"/>
        <v>0</v>
      </c>
      <c r="M3381" s="1">
        <f t="shared" si="234"/>
        <v>0</v>
      </c>
      <c r="N3381" s="1">
        <f t="shared" si="234"/>
        <v>0</v>
      </c>
      <c r="O3381" s="1">
        <f t="shared" si="235"/>
        <v>1</v>
      </c>
      <c r="P3381" s="1" t="s">
        <v>18346</v>
      </c>
      <c r="Q3381" s="1">
        <v>300</v>
      </c>
      <c r="R3381" s="1">
        <v>463</v>
      </c>
      <c r="S3381" s="9">
        <f t="shared" si="237"/>
        <v>300</v>
      </c>
      <c r="T3381" s="3">
        <v>44540</v>
      </c>
      <c r="U3381" s="8" t="s">
        <v>3419</v>
      </c>
      <c r="V3381" s="3">
        <v>44742</v>
      </c>
      <c r="W3381" s="8" t="s">
        <v>15531</v>
      </c>
      <c r="X3381" s="8">
        <v>10.1</v>
      </c>
      <c r="Y3381" s="10">
        <f t="shared" si="236"/>
        <v>3030</v>
      </c>
      <c r="Z3381" s="10">
        <f>IFERROR(INDEX(EFs!B:B,MATCH(P3381,EFs!A:A,0))*Dataset!Y3381/1000,0)</f>
        <v>2.7524305506300002</v>
      </c>
      <c r="AA3381">
        <v>32.889476000000002</v>
      </c>
      <c r="AB3381">
        <v>-117.19132399999999</v>
      </c>
      <c r="AC3381">
        <v>1</v>
      </c>
      <c r="AD3381" t="s">
        <v>18387</v>
      </c>
      <c r="AE3381">
        <v>5810</v>
      </c>
      <c r="AF3381" t="s">
        <v>18631</v>
      </c>
      <c r="AI3381" t="s">
        <v>18389</v>
      </c>
      <c r="AJ3381" t="s">
        <v>18390</v>
      </c>
      <c r="AK3381" t="s">
        <v>18391</v>
      </c>
      <c r="AL3381">
        <v>92121</v>
      </c>
      <c r="AM3381" t="s">
        <v>18392</v>
      </c>
      <c r="AN3381" t="s">
        <v>18393</v>
      </c>
    </row>
    <row r="3382" spans="1:40" ht="43.2" x14ac:dyDescent="0.3">
      <c r="A3382" t="s">
        <v>15788</v>
      </c>
      <c r="B3382" s="2" t="s">
        <v>15</v>
      </c>
      <c r="C3382" s="3">
        <v>44712</v>
      </c>
      <c r="D3382" t="s">
        <v>193</v>
      </c>
      <c r="E3382" t="s">
        <v>15789</v>
      </c>
      <c r="F3382" t="s">
        <v>1807</v>
      </c>
      <c r="G3382" t="s">
        <v>15790</v>
      </c>
      <c r="H3382" s="2" t="s">
        <v>781</v>
      </c>
      <c r="I3382" s="2" t="s">
        <v>782</v>
      </c>
      <c r="J3382" s="1" t="s">
        <v>15791</v>
      </c>
      <c r="K3382" s="1">
        <f t="shared" si="234"/>
        <v>1</v>
      </c>
      <c r="L3382" s="1">
        <f t="shared" si="234"/>
        <v>0</v>
      </c>
      <c r="M3382" s="1">
        <f t="shared" si="234"/>
        <v>0</v>
      </c>
      <c r="N3382" s="1">
        <f t="shared" si="234"/>
        <v>0</v>
      </c>
      <c r="O3382" s="1">
        <f t="shared" si="235"/>
        <v>1</v>
      </c>
      <c r="P3382" s="1" t="s">
        <v>18346</v>
      </c>
      <c r="Q3382" s="1">
        <v>300</v>
      </c>
      <c r="R3382" s="1">
        <v>449</v>
      </c>
      <c r="S3382" s="9">
        <f t="shared" si="237"/>
        <v>300</v>
      </c>
      <c r="T3382" s="3">
        <v>44742</v>
      </c>
      <c r="U3382" s="8" t="s">
        <v>439</v>
      </c>
      <c r="V3382" s="3">
        <v>44742</v>
      </c>
      <c r="W3382" s="8" t="s">
        <v>6463</v>
      </c>
      <c r="X3382" s="8">
        <v>6.3</v>
      </c>
      <c r="Y3382" s="10">
        <f t="shared" si="236"/>
        <v>1890</v>
      </c>
      <c r="Z3382" s="10">
        <f>IFERROR(INDEX(EFs!B:B,MATCH(P3382,EFs!A:A,0))*Dataset!Y3382/1000,0)</f>
        <v>1.7168626206900002</v>
      </c>
      <c r="AA3382">
        <v>32.892076000000003</v>
      </c>
      <c r="AB3382">
        <v>-117.230144</v>
      </c>
      <c r="AC3382">
        <v>1</v>
      </c>
      <c r="AD3382" t="s">
        <v>18387</v>
      </c>
      <c r="AE3382">
        <v>10285</v>
      </c>
      <c r="AF3382" t="s">
        <v>18532</v>
      </c>
      <c r="AI3382" t="s">
        <v>18389</v>
      </c>
      <c r="AJ3382" t="s">
        <v>18390</v>
      </c>
      <c r="AK3382" t="s">
        <v>18391</v>
      </c>
      <c r="AL3382">
        <v>92121</v>
      </c>
      <c r="AM3382" t="s">
        <v>18392</v>
      </c>
      <c r="AN3382" t="s">
        <v>18393</v>
      </c>
    </row>
    <row r="3383" spans="1:40" ht="43.2" x14ac:dyDescent="0.3">
      <c r="A3383" t="s">
        <v>15792</v>
      </c>
      <c r="B3383" s="2" t="s">
        <v>15</v>
      </c>
      <c r="C3383" s="3">
        <v>44713</v>
      </c>
      <c r="D3383" t="s">
        <v>193</v>
      </c>
      <c r="E3383" t="s">
        <v>1160</v>
      </c>
      <c r="F3383" t="s">
        <v>15793</v>
      </c>
      <c r="G3383" t="s">
        <v>15794</v>
      </c>
      <c r="H3383" s="2" t="s">
        <v>163</v>
      </c>
      <c r="I3383" s="2" t="s">
        <v>164</v>
      </c>
      <c r="J3383" s="1" t="s">
        <v>15795</v>
      </c>
      <c r="K3383" s="1">
        <f t="shared" si="234"/>
        <v>1</v>
      </c>
      <c r="L3383" s="1">
        <f t="shared" si="234"/>
        <v>0</v>
      </c>
      <c r="M3383" s="1">
        <f t="shared" si="234"/>
        <v>0</v>
      </c>
      <c r="N3383" s="1">
        <f t="shared" si="234"/>
        <v>0</v>
      </c>
      <c r="O3383" s="1">
        <f t="shared" si="235"/>
        <v>1</v>
      </c>
      <c r="P3383" s="1" t="s">
        <v>18346</v>
      </c>
      <c r="Q3383" s="1">
        <v>350</v>
      </c>
      <c r="R3383" s="1">
        <v>538</v>
      </c>
      <c r="S3383" s="9">
        <f t="shared" si="237"/>
        <v>350</v>
      </c>
      <c r="T3383" s="8"/>
      <c r="U3383" s="8"/>
      <c r="V3383" s="8"/>
      <c r="W3383" s="8"/>
      <c r="X3383" s="8"/>
      <c r="Y3383" s="10">
        <f t="shared" si="236"/>
        <v>0</v>
      </c>
      <c r="Z3383" s="10">
        <f>IFERROR(INDEX(EFs!B:B,MATCH(P3383,EFs!A:A,0))*Dataset!Y3383/1000,0)</f>
        <v>0</v>
      </c>
      <c r="AA3383">
        <v>33.387723000000001</v>
      </c>
      <c r="AB3383">
        <v>-117.44475799999999</v>
      </c>
      <c r="AC3383">
        <v>0.5</v>
      </c>
      <c r="AD3383" t="s">
        <v>18422</v>
      </c>
      <c r="AI3383" t="s">
        <v>18423</v>
      </c>
      <c r="AJ3383" t="s">
        <v>18390</v>
      </c>
      <c r="AK3383" t="s">
        <v>18391</v>
      </c>
      <c r="AL3383">
        <v>92055</v>
      </c>
      <c r="AM3383" t="s">
        <v>18392</v>
      </c>
      <c r="AN3383" t="s">
        <v>18397</v>
      </c>
    </row>
    <row r="3384" spans="1:40" ht="57.6" x14ac:dyDescent="0.3">
      <c r="A3384" t="s">
        <v>15796</v>
      </c>
      <c r="B3384" s="2" t="s">
        <v>15</v>
      </c>
      <c r="C3384" s="3">
        <v>44713</v>
      </c>
      <c r="D3384" t="s">
        <v>193</v>
      </c>
      <c r="E3384" t="s">
        <v>10730</v>
      </c>
      <c r="F3384" t="s">
        <v>15797</v>
      </c>
      <c r="G3384" t="s">
        <v>10732</v>
      </c>
      <c r="H3384" s="2" t="s">
        <v>19</v>
      </c>
      <c r="I3384" s="2" t="s">
        <v>20</v>
      </c>
      <c r="J3384" s="1" t="s">
        <v>15798</v>
      </c>
      <c r="K3384" s="1">
        <f t="shared" si="234"/>
        <v>1</v>
      </c>
      <c r="L3384" s="1">
        <f t="shared" si="234"/>
        <v>0</v>
      </c>
      <c r="M3384" s="1">
        <f t="shared" si="234"/>
        <v>0</v>
      </c>
      <c r="N3384" s="1">
        <f t="shared" si="234"/>
        <v>0</v>
      </c>
      <c r="O3384" s="1">
        <f t="shared" si="235"/>
        <v>1</v>
      </c>
      <c r="P3384" s="1" t="s">
        <v>18346</v>
      </c>
      <c r="Q3384" s="1">
        <v>400</v>
      </c>
      <c r="R3384" s="1">
        <v>617</v>
      </c>
      <c r="S3384" s="9">
        <f t="shared" si="237"/>
        <v>400</v>
      </c>
      <c r="T3384" s="8"/>
      <c r="U3384" s="8"/>
      <c r="V3384" s="8"/>
      <c r="W3384" s="8"/>
      <c r="X3384" s="8"/>
      <c r="Y3384" s="10">
        <f t="shared" si="236"/>
        <v>0</v>
      </c>
      <c r="Z3384" s="10">
        <f>IFERROR(INDEX(EFs!B:B,MATCH(P3384,EFs!A:A,0))*Dataset!Y3384/1000,0)</f>
        <v>0</v>
      </c>
      <c r="AA3384">
        <v>32.710200999999998</v>
      </c>
      <c r="AB3384">
        <v>-117.154212</v>
      </c>
      <c r="AC3384">
        <v>1</v>
      </c>
      <c r="AD3384" t="s">
        <v>18387</v>
      </c>
      <c r="AE3384">
        <v>1155</v>
      </c>
      <c r="AF3384" t="s">
        <v>18769</v>
      </c>
      <c r="AI3384" t="s">
        <v>18389</v>
      </c>
      <c r="AJ3384" t="s">
        <v>18390</v>
      </c>
      <c r="AK3384" t="s">
        <v>18391</v>
      </c>
      <c r="AL3384">
        <v>92101</v>
      </c>
      <c r="AM3384" t="s">
        <v>18392</v>
      </c>
      <c r="AN3384" t="s">
        <v>18393</v>
      </c>
    </row>
    <row r="3385" spans="1:40" ht="57.6" x14ac:dyDescent="0.3">
      <c r="A3385" t="s">
        <v>15799</v>
      </c>
      <c r="B3385" s="2" t="s">
        <v>15</v>
      </c>
      <c r="C3385" s="3">
        <v>44713</v>
      </c>
      <c r="D3385" t="s">
        <v>193</v>
      </c>
      <c r="E3385" t="s">
        <v>10730</v>
      </c>
      <c r="F3385" t="s">
        <v>15797</v>
      </c>
      <c r="G3385" t="s">
        <v>10732</v>
      </c>
      <c r="H3385" s="2" t="s">
        <v>19</v>
      </c>
      <c r="I3385" s="2" t="s">
        <v>20</v>
      </c>
      <c r="J3385" s="1" t="s">
        <v>15800</v>
      </c>
      <c r="K3385" s="1">
        <f t="shared" si="234"/>
        <v>1</v>
      </c>
      <c r="L3385" s="1">
        <f t="shared" si="234"/>
        <v>0</v>
      </c>
      <c r="M3385" s="1">
        <f t="shared" si="234"/>
        <v>0</v>
      </c>
      <c r="N3385" s="1">
        <f t="shared" si="234"/>
        <v>0</v>
      </c>
      <c r="O3385" s="1">
        <f t="shared" si="235"/>
        <v>1</v>
      </c>
      <c r="P3385" s="1" t="s">
        <v>18346</v>
      </c>
      <c r="Q3385" s="1">
        <v>400</v>
      </c>
      <c r="R3385" s="1">
        <v>617</v>
      </c>
      <c r="S3385" s="9">
        <f t="shared" si="237"/>
        <v>400</v>
      </c>
      <c r="T3385" s="8"/>
      <c r="U3385" s="8"/>
      <c r="V3385" s="8"/>
      <c r="W3385" s="8"/>
      <c r="X3385" s="8"/>
      <c r="Y3385" s="10">
        <f t="shared" si="236"/>
        <v>0</v>
      </c>
      <c r="Z3385" s="10">
        <f>IFERROR(INDEX(EFs!B:B,MATCH(P3385,EFs!A:A,0))*Dataset!Y3385/1000,0)</f>
        <v>0</v>
      </c>
      <c r="AA3385">
        <v>32.710200999999998</v>
      </c>
      <c r="AB3385">
        <v>-117.154212</v>
      </c>
      <c r="AC3385">
        <v>1</v>
      </c>
      <c r="AD3385" t="s">
        <v>18387</v>
      </c>
      <c r="AE3385">
        <v>1155</v>
      </c>
      <c r="AF3385" t="s">
        <v>18769</v>
      </c>
      <c r="AI3385" t="s">
        <v>18389</v>
      </c>
      <c r="AJ3385" t="s">
        <v>18390</v>
      </c>
      <c r="AK3385" t="s">
        <v>18391</v>
      </c>
      <c r="AL3385">
        <v>92101</v>
      </c>
      <c r="AM3385" t="s">
        <v>18392</v>
      </c>
      <c r="AN3385" t="s">
        <v>18393</v>
      </c>
    </row>
    <row r="3386" spans="1:40" ht="57.6" x14ac:dyDescent="0.3">
      <c r="A3386" t="s">
        <v>15801</v>
      </c>
      <c r="B3386" s="2" t="s">
        <v>15</v>
      </c>
      <c r="C3386" s="3">
        <v>44713</v>
      </c>
      <c r="D3386" t="s">
        <v>193</v>
      </c>
      <c r="E3386" t="s">
        <v>15802</v>
      </c>
      <c r="F3386" t="s">
        <v>15803</v>
      </c>
      <c r="G3386" t="s">
        <v>15804</v>
      </c>
      <c r="H3386" s="2" t="s">
        <v>106</v>
      </c>
      <c r="I3386" s="2" t="s">
        <v>107</v>
      </c>
      <c r="J3386" s="1" t="s">
        <v>15805</v>
      </c>
      <c r="K3386" s="1">
        <f t="shared" si="234"/>
        <v>1</v>
      </c>
      <c r="L3386" s="1">
        <f t="shared" si="234"/>
        <v>0</v>
      </c>
      <c r="M3386" s="1">
        <f t="shared" si="234"/>
        <v>0</v>
      </c>
      <c r="N3386" s="1">
        <f t="shared" si="234"/>
        <v>0</v>
      </c>
      <c r="O3386" s="1">
        <f t="shared" si="235"/>
        <v>1</v>
      </c>
      <c r="P3386" s="1" t="s">
        <v>18346</v>
      </c>
      <c r="Q3386" s="1">
        <v>300</v>
      </c>
      <c r="R3386" s="1">
        <v>463</v>
      </c>
      <c r="S3386" s="9">
        <f t="shared" si="237"/>
        <v>300</v>
      </c>
      <c r="T3386" s="8"/>
      <c r="U3386" s="8"/>
      <c r="V3386" s="8"/>
      <c r="W3386" s="8"/>
      <c r="X3386" s="8"/>
      <c r="Y3386" s="10">
        <f t="shared" si="236"/>
        <v>0</v>
      </c>
      <c r="Z3386" s="10">
        <f>IFERROR(INDEX(EFs!B:B,MATCH(P3386,EFs!A:A,0))*Dataset!Y3386/1000,0)</f>
        <v>0</v>
      </c>
      <c r="AA3386">
        <v>32.830241000000001</v>
      </c>
      <c r="AB3386">
        <v>-117.169991</v>
      </c>
      <c r="AC3386">
        <v>0.55000000000000004</v>
      </c>
      <c r="AD3386" t="s">
        <v>18429</v>
      </c>
      <c r="AE3386">
        <v>4736</v>
      </c>
      <c r="AF3386" t="s">
        <v>19625</v>
      </c>
      <c r="AI3386" t="s">
        <v>18389</v>
      </c>
      <c r="AJ3386" t="s">
        <v>18390</v>
      </c>
      <c r="AK3386" t="s">
        <v>18391</v>
      </c>
      <c r="AL3386">
        <v>92117</v>
      </c>
      <c r="AM3386" t="s">
        <v>18392</v>
      </c>
      <c r="AN3386" t="s">
        <v>18407</v>
      </c>
    </row>
    <row r="3387" spans="1:40" ht="43.2" x14ac:dyDescent="0.3">
      <c r="A3387" t="s">
        <v>15806</v>
      </c>
      <c r="B3387" s="2" t="s">
        <v>15</v>
      </c>
      <c r="C3387" s="3">
        <v>44713</v>
      </c>
      <c r="D3387" t="s">
        <v>193</v>
      </c>
      <c r="E3387" t="s">
        <v>15516</v>
      </c>
      <c r="F3387" t="s">
        <v>15807</v>
      </c>
      <c r="G3387" t="s">
        <v>15808</v>
      </c>
      <c r="H3387" s="2" t="s">
        <v>217</v>
      </c>
      <c r="I3387" s="2" t="s">
        <v>218</v>
      </c>
      <c r="J3387" s="1" t="s">
        <v>15809</v>
      </c>
      <c r="K3387" s="1">
        <f t="shared" si="234"/>
        <v>1</v>
      </c>
      <c r="L3387" s="1">
        <f t="shared" si="234"/>
        <v>0</v>
      </c>
      <c r="M3387" s="1">
        <f t="shared" si="234"/>
        <v>0</v>
      </c>
      <c r="N3387" s="1">
        <f t="shared" si="234"/>
        <v>0</v>
      </c>
      <c r="O3387" s="1">
        <f t="shared" si="235"/>
        <v>1</v>
      </c>
      <c r="P3387" s="1" t="s">
        <v>18346</v>
      </c>
      <c r="Q3387" s="1">
        <v>400</v>
      </c>
      <c r="R3387" s="1">
        <v>619</v>
      </c>
      <c r="S3387" s="9">
        <f t="shared" si="237"/>
        <v>400</v>
      </c>
      <c r="T3387" s="8"/>
      <c r="U3387" s="8"/>
      <c r="V3387" s="8"/>
      <c r="W3387" s="8"/>
      <c r="X3387" s="8"/>
      <c r="Y3387" s="10">
        <f t="shared" si="236"/>
        <v>0</v>
      </c>
      <c r="Z3387" s="10">
        <f>IFERROR(INDEX(EFs!B:B,MATCH(P3387,EFs!A:A,0))*Dataset!Y3387/1000,0)</f>
        <v>0</v>
      </c>
      <c r="AA3387">
        <v>32.568147000000003</v>
      </c>
      <c r="AB3387">
        <v>-116.98629800000001</v>
      </c>
      <c r="AC3387">
        <v>1</v>
      </c>
      <c r="AD3387" t="s">
        <v>18394</v>
      </c>
      <c r="AE3387">
        <v>7144</v>
      </c>
      <c r="AF3387" t="s">
        <v>19261</v>
      </c>
      <c r="AI3387" t="s">
        <v>18389</v>
      </c>
      <c r="AJ3387" t="s">
        <v>18390</v>
      </c>
      <c r="AK3387" t="s">
        <v>18391</v>
      </c>
      <c r="AL3387">
        <v>92154</v>
      </c>
      <c r="AM3387" t="s">
        <v>18392</v>
      </c>
      <c r="AN3387" t="s">
        <v>18397</v>
      </c>
    </row>
    <row r="3388" spans="1:40" ht="43.2" x14ac:dyDescent="0.3">
      <c r="A3388" t="s">
        <v>15810</v>
      </c>
      <c r="B3388" s="2" t="s">
        <v>15</v>
      </c>
      <c r="C3388" s="3">
        <v>44713</v>
      </c>
      <c r="D3388" t="s">
        <v>193</v>
      </c>
      <c r="E3388" t="s">
        <v>8594</v>
      </c>
      <c r="F3388" t="s">
        <v>15811</v>
      </c>
      <c r="G3388" t="s">
        <v>15812</v>
      </c>
      <c r="H3388" s="2" t="s">
        <v>1076</v>
      </c>
      <c r="I3388" s="2" t="s">
        <v>75</v>
      </c>
      <c r="J3388" s="1" t="s">
        <v>15813</v>
      </c>
      <c r="K3388" s="1">
        <f t="shared" si="234"/>
        <v>1</v>
      </c>
      <c r="L3388" s="1">
        <f t="shared" si="234"/>
        <v>0</v>
      </c>
      <c r="M3388" s="1">
        <f t="shared" si="234"/>
        <v>0</v>
      </c>
      <c r="N3388" s="1">
        <f t="shared" si="234"/>
        <v>0</v>
      </c>
      <c r="O3388" s="1">
        <f t="shared" si="235"/>
        <v>1</v>
      </c>
      <c r="P3388" s="1" t="s">
        <v>18346</v>
      </c>
      <c r="Q3388" s="1">
        <v>60</v>
      </c>
      <c r="R3388" s="1">
        <v>87</v>
      </c>
      <c r="S3388" s="9">
        <f t="shared" si="237"/>
        <v>60</v>
      </c>
      <c r="T3388" s="8"/>
      <c r="U3388" s="8"/>
      <c r="V3388" s="8"/>
      <c r="W3388" s="8"/>
      <c r="X3388" s="8"/>
      <c r="Y3388" s="10">
        <f t="shared" si="236"/>
        <v>0</v>
      </c>
      <c r="Z3388" s="10">
        <f>IFERROR(INDEX(EFs!B:B,MATCH(P3388,EFs!A:A,0))*Dataset!Y3388/1000,0)</f>
        <v>0</v>
      </c>
      <c r="AA3388">
        <v>33.106006999999998</v>
      </c>
      <c r="AB3388">
        <v>-117.269158</v>
      </c>
      <c r="AC3388">
        <v>0.9</v>
      </c>
      <c r="AD3388" t="s">
        <v>18394</v>
      </c>
      <c r="AE3388">
        <v>1775</v>
      </c>
      <c r="AF3388" t="s">
        <v>19212</v>
      </c>
      <c r="AI3388" t="s">
        <v>18509</v>
      </c>
      <c r="AJ3388" t="s">
        <v>18390</v>
      </c>
      <c r="AK3388" t="s">
        <v>18391</v>
      </c>
      <c r="AL3388">
        <v>92011</v>
      </c>
      <c r="AM3388" t="s">
        <v>18392</v>
      </c>
      <c r="AN3388" t="s">
        <v>18397</v>
      </c>
    </row>
    <row r="3389" spans="1:40" ht="43.2" x14ac:dyDescent="0.3">
      <c r="A3389" t="s">
        <v>15814</v>
      </c>
      <c r="B3389" s="2" t="s">
        <v>15</v>
      </c>
      <c r="C3389" s="3">
        <v>44714</v>
      </c>
      <c r="D3389" t="s">
        <v>193</v>
      </c>
      <c r="E3389" t="s">
        <v>15516</v>
      </c>
      <c r="F3389" t="s">
        <v>15807</v>
      </c>
      <c r="G3389" t="s">
        <v>15808</v>
      </c>
      <c r="H3389" s="2" t="s">
        <v>217</v>
      </c>
      <c r="I3389" s="2" t="s">
        <v>218</v>
      </c>
      <c r="J3389" s="1" t="s">
        <v>15815</v>
      </c>
      <c r="K3389" s="1">
        <f t="shared" si="234"/>
        <v>1</v>
      </c>
      <c r="L3389" s="1">
        <f t="shared" si="234"/>
        <v>0</v>
      </c>
      <c r="M3389" s="1">
        <f t="shared" si="234"/>
        <v>0</v>
      </c>
      <c r="N3389" s="1">
        <f t="shared" si="234"/>
        <v>0</v>
      </c>
      <c r="O3389" s="1">
        <f t="shared" si="235"/>
        <v>1</v>
      </c>
      <c r="P3389" s="1" t="s">
        <v>18346</v>
      </c>
      <c r="Q3389" s="1" t="s">
        <v>18355</v>
      </c>
      <c r="R3389" s="1">
        <v>209</v>
      </c>
      <c r="S3389" s="9">
        <f t="shared" si="237"/>
        <v>155.85130000000001</v>
      </c>
      <c r="T3389" s="8"/>
      <c r="U3389" s="8"/>
      <c r="V3389" s="8"/>
      <c r="W3389" s="8"/>
      <c r="X3389" s="8"/>
      <c r="Y3389" s="10">
        <f t="shared" si="236"/>
        <v>0</v>
      </c>
      <c r="Z3389" s="10">
        <f>IFERROR(INDEX(EFs!B:B,MATCH(P3389,EFs!A:A,0))*Dataset!Y3389/1000,0)</f>
        <v>0</v>
      </c>
      <c r="AA3389">
        <v>32.568147000000003</v>
      </c>
      <c r="AB3389">
        <v>-116.98629800000001</v>
      </c>
      <c r="AC3389">
        <v>1</v>
      </c>
      <c r="AD3389" t="s">
        <v>18394</v>
      </c>
      <c r="AE3389">
        <v>7144</v>
      </c>
      <c r="AF3389" t="s">
        <v>19261</v>
      </c>
      <c r="AI3389" t="s">
        <v>18389</v>
      </c>
      <c r="AJ3389" t="s">
        <v>18390</v>
      </c>
      <c r="AK3389" t="s">
        <v>18391</v>
      </c>
      <c r="AL3389">
        <v>92154</v>
      </c>
      <c r="AM3389" t="s">
        <v>18392</v>
      </c>
      <c r="AN3389" t="s">
        <v>18397</v>
      </c>
    </row>
    <row r="3390" spans="1:40" ht="57.6" x14ac:dyDescent="0.3">
      <c r="A3390" t="s">
        <v>15816</v>
      </c>
      <c r="B3390" s="2" t="s">
        <v>15</v>
      </c>
      <c r="C3390" s="3">
        <v>44714</v>
      </c>
      <c r="D3390" t="s">
        <v>193</v>
      </c>
      <c r="E3390" t="s">
        <v>15817</v>
      </c>
      <c r="F3390" t="s">
        <v>15818</v>
      </c>
      <c r="G3390" t="s">
        <v>15819</v>
      </c>
      <c r="H3390" s="2" t="s">
        <v>781</v>
      </c>
      <c r="I3390" s="2" t="s">
        <v>782</v>
      </c>
      <c r="J3390" s="1" t="s">
        <v>15820</v>
      </c>
      <c r="K3390" s="1">
        <f t="shared" si="234"/>
        <v>1</v>
      </c>
      <c r="L3390" s="1">
        <f t="shared" si="234"/>
        <v>0</v>
      </c>
      <c r="M3390" s="1">
        <f t="shared" si="234"/>
        <v>0</v>
      </c>
      <c r="N3390" s="1">
        <f t="shared" si="234"/>
        <v>0</v>
      </c>
      <c r="O3390" s="1">
        <f t="shared" si="235"/>
        <v>1</v>
      </c>
      <c r="P3390" s="1" t="s">
        <v>18346</v>
      </c>
      <c r="Q3390" s="1">
        <v>125</v>
      </c>
      <c r="R3390" s="1">
        <v>197</v>
      </c>
      <c r="S3390" s="9">
        <f t="shared" si="237"/>
        <v>125</v>
      </c>
      <c r="T3390" s="8"/>
      <c r="U3390" s="8"/>
      <c r="V3390" s="8"/>
      <c r="W3390" s="8"/>
      <c r="X3390" s="8"/>
      <c r="Y3390" s="10">
        <f t="shared" si="236"/>
        <v>0</v>
      </c>
      <c r="Z3390" s="10">
        <f>IFERROR(INDEX(EFs!B:B,MATCH(P3390,EFs!A:A,0))*Dataset!Y3390/1000,0)</f>
        <v>0</v>
      </c>
      <c r="AA3390">
        <v>32.900889999999997</v>
      </c>
      <c r="AB3390">
        <v>-117.176873</v>
      </c>
      <c r="AC3390">
        <v>1</v>
      </c>
      <c r="AD3390" t="s">
        <v>18387</v>
      </c>
      <c r="AE3390">
        <v>10045</v>
      </c>
      <c r="AF3390" t="s">
        <v>19447</v>
      </c>
      <c r="AI3390" t="s">
        <v>18389</v>
      </c>
      <c r="AJ3390" t="s">
        <v>18390</v>
      </c>
      <c r="AK3390" t="s">
        <v>18391</v>
      </c>
      <c r="AL3390">
        <v>92121</v>
      </c>
      <c r="AM3390" t="s">
        <v>18392</v>
      </c>
      <c r="AN3390" t="s">
        <v>18393</v>
      </c>
    </row>
    <row r="3391" spans="1:40" ht="43.2" x14ac:dyDescent="0.3">
      <c r="A3391" t="s">
        <v>15821</v>
      </c>
      <c r="B3391" s="2" t="s">
        <v>15</v>
      </c>
      <c r="C3391" s="3">
        <v>44714</v>
      </c>
      <c r="D3391" t="s">
        <v>193</v>
      </c>
      <c r="E3391" t="s">
        <v>15822</v>
      </c>
      <c r="F3391" t="s">
        <v>15823</v>
      </c>
      <c r="G3391" t="s">
        <v>15824</v>
      </c>
      <c r="H3391" s="2" t="s">
        <v>781</v>
      </c>
      <c r="I3391" s="2" t="s">
        <v>782</v>
      </c>
      <c r="J3391" s="1" t="s">
        <v>15825</v>
      </c>
      <c r="K3391" s="1">
        <f t="shared" si="234"/>
        <v>1</v>
      </c>
      <c r="L3391" s="1">
        <f t="shared" si="234"/>
        <v>0</v>
      </c>
      <c r="M3391" s="1">
        <f t="shared" si="234"/>
        <v>0</v>
      </c>
      <c r="N3391" s="1">
        <f t="shared" si="234"/>
        <v>0</v>
      </c>
      <c r="O3391" s="1">
        <f t="shared" si="235"/>
        <v>1</v>
      </c>
      <c r="P3391" s="1" t="s">
        <v>18346</v>
      </c>
      <c r="Q3391" s="1">
        <v>500</v>
      </c>
      <c r="R3391" s="1">
        <v>762</v>
      </c>
      <c r="S3391" s="9">
        <f t="shared" si="237"/>
        <v>500</v>
      </c>
      <c r="T3391" s="8"/>
      <c r="U3391" s="8"/>
      <c r="V3391" s="8"/>
      <c r="W3391" s="8"/>
      <c r="X3391" s="8"/>
      <c r="Y3391" s="10">
        <f t="shared" si="236"/>
        <v>0</v>
      </c>
      <c r="Z3391" s="10">
        <f>IFERROR(INDEX(EFs!B:B,MATCH(P3391,EFs!A:A,0))*Dataset!Y3391/1000,0)</f>
        <v>0</v>
      </c>
      <c r="AA3391">
        <v>32.898217000000002</v>
      </c>
      <c r="AB3391">
        <v>-117.180328</v>
      </c>
      <c r="AC3391">
        <v>1</v>
      </c>
      <c r="AD3391" t="s">
        <v>18387</v>
      </c>
      <c r="AE3391">
        <v>9880</v>
      </c>
      <c r="AF3391" t="s">
        <v>19447</v>
      </c>
      <c r="AI3391" t="s">
        <v>18389</v>
      </c>
      <c r="AJ3391" t="s">
        <v>18390</v>
      </c>
      <c r="AK3391" t="s">
        <v>18391</v>
      </c>
      <c r="AL3391">
        <v>92121</v>
      </c>
      <c r="AM3391" t="s">
        <v>18392</v>
      </c>
      <c r="AN3391" t="s">
        <v>18393</v>
      </c>
    </row>
    <row r="3392" spans="1:40" ht="43.2" x14ac:dyDescent="0.3">
      <c r="A3392" t="s">
        <v>15826</v>
      </c>
      <c r="B3392" s="2" t="s">
        <v>15</v>
      </c>
      <c r="C3392" s="3">
        <v>44714</v>
      </c>
      <c r="D3392" t="s">
        <v>193</v>
      </c>
      <c r="E3392" t="s">
        <v>15827</v>
      </c>
      <c r="G3392" t="s">
        <v>15828</v>
      </c>
      <c r="H3392" s="2" t="s">
        <v>694</v>
      </c>
      <c r="I3392" s="2" t="s">
        <v>98</v>
      </c>
      <c r="J3392" s="1" t="s">
        <v>15829</v>
      </c>
      <c r="K3392" s="1">
        <f t="shared" si="234"/>
        <v>1</v>
      </c>
      <c r="L3392" s="1">
        <f t="shared" si="234"/>
        <v>0</v>
      </c>
      <c r="M3392" s="1">
        <f t="shared" si="234"/>
        <v>0</v>
      </c>
      <c r="N3392" s="1">
        <f t="shared" si="234"/>
        <v>0</v>
      </c>
      <c r="O3392" s="1">
        <f t="shared" si="235"/>
        <v>1</v>
      </c>
      <c r="P3392" s="1" t="s">
        <v>18346</v>
      </c>
      <c r="Q3392" s="1">
        <v>150</v>
      </c>
      <c r="R3392" s="1">
        <v>279</v>
      </c>
      <c r="S3392" s="9">
        <f t="shared" si="237"/>
        <v>150</v>
      </c>
      <c r="T3392" s="8"/>
      <c r="U3392" s="8"/>
      <c r="V3392" s="8"/>
      <c r="W3392" s="8"/>
      <c r="X3392" s="8"/>
      <c r="Y3392" s="10">
        <f t="shared" si="236"/>
        <v>0</v>
      </c>
      <c r="Z3392" s="10">
        <f>IFERROR(INDEX(EFs!B:B,MATCH(P3392,EFs!A:A,0))*Dataset!Y3392/1000,0)</f>
        <v>0</v>
      </c>
      <c r="AA3392">
        <v>33.134264999999999</v>
      </c>
      <c r="AB3392">
        <v>-117.23142799999999</v>
      </c>
      <c r="AC3392">
        <v>1</v>
      </c>
      <c r="AD3392" t="s">
        <v>18387</v>
      </c>
      <c r="AE3392">
        <v>3266</v>
      </c>
      <c r="AF3392" t="s">
        <v>19361</v>
      </c>
      <c r="AI3392" t="s">
        <v>18509</v>
      </c>
      <c r="AJ3392" t="s">
        <v>18390</v>
      </c>
      <c r="AK3392" t="s">
        <v>18391</v>
      </c>
      <c r="AL3392">
        <v>92010</v>
      </c>
      <c r="AM3392" t="s">
        <v>18392</v>
      </c>
      <c r="AN3392" t="s">
        <v>18393</v>
      </c>
    </row>
    <row r="3393" spans="1:40" ht="57.6" x14ac:dyDescent="0.3">
      <c r="A3393" t="s">
        <v>15830</v>
      </c>
      <c r="B3393" s="2" t="s">
        <v>15</v>
      </c>
      <c r="C3393" s="3">
        <v>44714</v>
      </c>
      <c r="D3393" t="s">
        <v>193</v>
      </c>
      <c r="E3393" t="s">
        <v>15750</v>
      </c>
      <c r="F3393" t="s">
        <v>15751</v>
      </c>
      <c r="G3393" t="s">
        <v>15831</v>
      </c>
      <c r="H3393" s="2" t="s">
        <v>781</v>
      </c>
      <c r="I3393" s="2" t="s">
        <v>782</v>
      </c>
      <c r="J3393" s="1" t="s">
        <v>15832</v>
      </c>
      <c r="K3393" s="1">
        <f t="shared" si="234"/>
        <v>1</v>
      </c>
      <c r="L3393" s="1">
        <f t="shared" si="234"/>
        <v>0</v>
      </c>
      <c r="M3393" s="1">
        <f t="shared" si="234"/>
        <v>0</v>
      </c>
      <c r="N3393" s="1">
        <f t="shared" si="234"/>
        <v>0</v>
      </c>
      <c r="O3393" s="1">
        <f t="shared" si="235"/>
        <v>1</v>
      </c>
      <c r="P3393" s="1" t="s">
        <v>18346</v>
      </c>
      <c r="Q3393" s="1">
        <v>200</v>
      </c>
      <c r="R3393" s="1">
        <v>315</v>
      </c>
      <c r="S3393" s="9">
        <f t="shared" si="237"/>
        <v>200</v>
      </c>
      <c r="T3393" s="8"/>
      <c r="U3393" s="8"/>
      <c r="V3393" s="8"/>
      <c r="W3393" s="8"/>
      <c r="X3393" s="8"/>
      <c r="Y3393" s="10">
        <f t="shared" si="236"/>
        <v>0</v>
      </c>
      <c r="Z3393" s="10">
        <f>IFERROR(INDEX(EFs!B:B,MATCH(P3393,EFs!A:A,0))*Dataset!Y3393/1000,0)</f>
        <v>0</v>
      </c>
      <c r="AA3393">
        <v>32.891210999999998</v>
      </c>
      <c r="AB3393">
        <v>-117.197198</v>
      </c>
      <c r="AC3393">
        <v>1</v>
      </c>
      <c r="AD3393" t="s">
        <v>18387</v>
      </c>
      <c r="AE3393">
        <v>5601</v>
      </c>
      <c r="AF3393" t="s">
        <v>18758</v>
      </c>
      <c r="AI3393" t="s">
        <v>18389</v>
      </c>
      <c r="AJ3393" t="s">
        <v>18390</v>
      </c>
      <c r="AK3393" t="s">
        <v>18391</v>
      </c>
      <c r="AL3393">
        <v>92121</v>
      </c>
      <c r="AM3393" t="s">
        <v>18392</v>
      </c>
      <c r="AN3393" t="s">
        <v>18393</v>
      </c>
    </row>
    <row r="3394" spans="1:40" ht="57.6" x14ac:dyDescent="0.3">
      <c r="A3394" t="s">
        <v>15833</v>
      </c>
      <c r="B3394" s="2" t="s">
        <v>15</v>
      </c>
      <c r="C3394" s="3">
        <v>44725</v>
      </c>
      <c r="D3394" t="s">
        <v>193</v>
      </c>
      <c r="E3394" t="s">
        <v>15834</v>
      </c>
      <c r="F3394" t="s">
        <v>1807</v>
      </c>
      <c r="G3394" t="s">
        <v>15835</v>
      </c>
      <c r="H3394" s="2" t="s">
        <v>781</v>
      </c>
      <c r="I3394" s="2" t="s">
        <v>782</v>
      </c>
      <c r="J3394" s="1" t="s">
        <v>15836</v>
      </c>
      <c r="K3394" s="1">
        <f t="shared" si="234"/>
        <v>1</v>
      </c>
      <c r="L3394" s="1">
        <f t="shared" si="234"/>
        <v>0</v>
      </c>
      <c r="M3394" s="1">
        <f t="shared" si="234"/>
        <v>0</v>
      </c>
      <c r="N3394" s="1">
        <f t="shared" ref="N3394:N3457" si="238">IFERROR(IF(SEARCH(N$1,$J3394)&gt;0,1),0)</f>
        <v>0</v>
      </c>
      <c r="O3394" s="1">
        <f t="shared" si="235"/>
        <v>1</v>
      </c>
      <c r="P3394" s="1" t="s">
        <v>18346</v>
      </c>
      <c r="Q3394" s="1">
        <v>600</v>
      </c>
      <c r="R3394" s="1">
        <v>909</v>
      </c>
      <c r="S3394" s="9">
        <f t="shared" si="237"/>
        <v>600</v>
      </c>
      <c r="T3394" s="3">
        <v>44532</v>
      </c>
      <c r="U3394" s="8" t="s">
        <v>439</v>
      </c>
      <c r="V3394" s="3">
        <v>44747</v>
      </c>
      <c r="W3394" s="8" t="s">
        <v>5948</v>
      </c>
      <c r="X3394" s="8">
        <v>10.5</v>
      </c>
      <c r="Y3394" s="10">
        <f t="shared" si="236"/>
        <v>6300</v>
      </c>
      <c r="Z3394" s="10">
        <f>IFERROR(INDEX(EFs!B:B,MATCH(P3394,EFs!A:A,0))*Dataset!Y3394/1000,0)</f>
        <v>5.7228754022999997</v>
      </c>
      <c r="AA3394">
        <v>32.891278999999997</v>
      </c>
      <c r="AB3394">
        <v>-117.230396</v>
      </c>
      <c r="AC3394">
        <v>1</v>
      </c>
      <c r="AD3394" t="s">
        <v>18387</v>
      </c>
      <c r="AE3394">
        <v>10275</v>
      </c>
      <c r="AF3394" t="s">
        <v>18532</v>
      </c>
      <c r="AI3394" t="s">
        <v>18389</v>
      </c>
      <c r="AJ3394" t="s">
        <v>18390</v>
      </c>
      <c r="AK3394" t="s">
        <v>18391</v>
      </c>
      <c r="AL3394">
        <v>92121</v>
      </c>
      <c r="AM3394" t="s">
        <v>18392</v>
      </c>
      <c r="AN3394" t="s">
        <v>18393</v>
      </c>
    </row>
    <row r="3395" spans="1:40" ht="43.2" x14ac:dyDescent="0.3">
      <c r="A3395" t="s">
        <v>15837</v>
      </c>
      <c r="B3395" s="2" t="s">
        <v>15</v>
      </c>
      <c r="C3395" s="3">
        <v>44726</v>
      </c>
      <c r="D3395" t="s">
        <v>193</v>
      </c>
      <c r="E3395" t="s">
        <v>15838</v>
      </c>
      <c r="F3395" t="s">
        <v>5566</v>
      </c>
      <c r="G3395" t="s">
        <v>15839</v>
      </c>
      <c r="H3395" s="2" t="s">
        <v>781</v>
      </c>
      <c r="I3395" s="2" t="s">
        <v>782</v>
      </c>
      <c r="J3395" s="1" t="s">
        <v>15840</v>
      </c>
      <c r="K3395" s="1">
        <f t="shared" ref="K3395:N3458" si="239">IFERROR(IF(SEARCH(K$1,$J3395)&gt;0,1),0)</f>
        <v>1</v>
      </c>
      <c r="L3395" s="1">
        <f t="shared" si="239"/>
        <v>0</v>
      </c>
      <c r="M3395" s="1">
        <f t="shared" si="239"/>
        <v>0</v>
      </c>
      <c r="N3395" s="1">
        <f t="shared" si="238"/>
        <v>0</v>
      </c>
      <c r="O3395" s="1">
        <f t="shared" ref="O3395:O3458" si="240">SUM(K3395:N3395)</f>
        <v>1</v>
      </c>
      <c r="P3395" s="1" t="s">
        <v>18346</v>
      </c>
      <c r="Q3395" s="1">
        <v>255</v>
      </c>
      <c r="R3395" s="1">
        <v>385</v>
      </c>
      <c r="S3395" s="9">
        <f t="shared" si="237"/>
        <v>255</v>
      </c>
      <c r="T3395" s="8"/>
      <c r="U3395" s="8"/>
      <c r="V3395" s="8"/>
      <c r="W3395" s="8"/>
      <c r="X3395" s="8"/>
      <c r="Y3395" s="10">
        <f t="shared" ref="Y3395:Y3458" si="241">X3395*S3395</f>
        <v>0</v>
      </c>
      <c r="Z3395" s="10">
        <f>IFERROR(INDEX(EFs!B:B,MATCH(P3395,EFs!A:A,0))*Dataset!Y3395/1000,0)</f>
        <v>0</v>
      </c>
      <c r="AA3395">
        <v>32.905622999999999</v>
      </c>
      <c r="AB3395">
        <v>-117.238963</v>
      </c>
      <c r="AC3395">
        <v>1</v>
      </c>
      <c r="AD3395" t="s">
        <v>18387</v>
      </c>
      <c r="AE3395">
        <v>11010</v>
      </c>
      <c r="AF3395" t="s">
        <v>18530</v>
      </c>
      <c r="AI3395" t="s">
        <v>18389</v>
      </c>
      <c r="AJ3395" t="s">
        <v>18390</v>
      </c>
      <c r="AK3395" t="s">
        <v>18391</v>
      </c>
      <c r="AL3395">
        <v>92121</v>
      </c>
      <c r="AM3395" t="s">
        <v>18392</v>
      </c>
      <c r="AN3395" t="s">
        <v>18393</v>
      </c>
    </row>
    <row r="3396" spans="1:40" ht="43.2" x14ac:dyDescent="0.3">
      <c r="A3396" t="s">
        <v>15841</v>
      </c>
      <c r="B3396" s="2" t="s">
        <v>15</v>
      </c>
      <c r="C3396" s="3">
        <v>44729</v>
      </c>
      <c r="D3396" t="s">
        <v>193</v>
      </c>
      <c r="E3396" t="s">
        <v>15842</v>
      </c>
      <c r="F3396" t="s">
        <v>15843</v>
      </c>
      <c r="G3396" t="s">
        <v>15844</v>
      </c>
      <c r="H3396" s="2" t="s">
        <v>694</v>
      </c>
      <c r="I3396" s="2" t="s">
        <v>98</v>
      </c>
      <c r="J3396" s="1" t="s">
        <v>15845</v>
      </c>
      <c r="K3396" s="1">
        <f t="shared" si="239"/>
        <v>0</v>
      </c>
      <c r="L3396" s="1">
        <f t="shared" si="239"/>
        <v>0</v>
      </c>
      <c r="M3396" s="1">
        <f t="shared" si="239"/>
        <v>1</v>
      </c>
      <c r="N3396" s="1">
        <f t="shared" si="238"/>
        <v>0</v>
      </c>
      <c r="O3396" s="1">
        <f t="shared" si="240"/>
        <v>1</v>
      </c>
      <c r="P3396" s="1" t="s">
        <v>18348</v>
      </c>
      <c r="Q3396" s="1">
        <v>70</v>
      </c>
      <c r="R3396" s="1">
        <v>114</v>
      </c>
      <c r="S3396" s="9">
        <f t="shared" ref="S3396:S3459" si="242">IFERROR(IF(Q3396&lt;&gt;"",Q3396,R3396*0.7457),"Unknown")</f>
        <v>70</v>
      </c>
      <c r="T3396" s="8"/>
      <c r="U3396" s="8"/>
      <c r="V3396" s="8"/>
      <c r="W3396" s="8"/>
      <c r="X3396" s="8"/>
      <c r="Y3396" s="10">
        <f t="shared" si="241"/>
        <v>0</v>
      </c>
      <c r="Z3396" s="10">
        <f>IFERROR(INDEX(EFs!B:B,MATCH(P3396,EFs!A:A,0))*Dataset!Y3396/1000,0)</f>
        <v>0</v>
      </c>
      <c r="AA3396">
        <v>33.130422000000003</v>
      </c>
      <c r="AB3396">
        <v>-117.25939700000001</v>
      </c>
      <c r="AC3396">
        <v>1</v>
      </c>
      <c r="AD3396" t="s">
        <v>18394</v>
      </c>
      <c r="AE3396">
        <v>2701</v>
      </c>
      <c r="AF3396" t="s">
        <v>19596</v>
      </c>
      <c r="AI3396" t="s">
        <v>18509</v>
      </c>
      <c r="AJ3396" t="s">
        <v>18390</v>
      </c>
      <c r="AK3396" t="s">
        <v>18391</v>
      </c>
      <c r="AL3396">
        <v>92010</v>
      </c>
      <c r="AM3396" t="s">
        <v>18392</v>
      </c>
      <c r="AN3396" t="s">
        <v>18397</v>
      </c>
    </row>
    <row r="3397" spans="1:40" ht="57.6" x14ac:dyDescent="0.3">
      <c r="A3397" t="s">
        <v>15846</v>
      </c>
      <c r="B3397" s="2" t="s">
        <v>15</v>
      </c>
      <c r="C3397" s="3">
        <v>44733</v>
      </c>
      <c r="D3397" t="s">
        <v>193</v>
      </c>
      <c r="E3397" t="s">
        <v>15847</v>
      </c>
      <c r="F3397" t="s">
        <v>15848</v>
      </c>
      <c r="G3397" t="s">
        <v>2505</v>
      </c>
      <c r="H3397" s="2" t="s">
        <v>351</v>
      </c>
      <c r="I3397" s="2" t="s">
        <v>92</v>
      </c>
      <c r="J3397" s="1" t="s">
        <v>15849</v>
      </c>
      <c r="K3397" s="1">
        <f t="shared" si="239"/>
        <v>1</v>
      </c>
      <c r="L3397" s="1">
        <f t="shared" si="239"/>
        <v>0</v>
      </c>
      <c r="M3397" s="1">
        <f t="shared" si="239"/>
        <v>0</v>
      </c>
      <c r="N3397" s="1">
        <f t="shared" si="238"/>
        <v>0</v>
      </c>
      <c r="O3397" s="1">
        <f t="shared" si="240"/>
        <v>1</v>
      </c>
      <c r="P3397" s="1" t="s">
        <v>18346</v>
      </c>
      <c r="Q3397" s="1">
        <v>410</v>
      </c>
      <c r="R3397" s="1">
        <v>617</v>
      </c>
      <c r="S3397" s="9">
        <f t="shared" si="242"/>
        <v>410</v>
      </c>
      <c r="T3397" s="3">
        <v>44784</v>
      </c>
      <c r="U3397" s="8" t="s">
        <v>9651</v>
      </c>
      <c r="V3397" s="3">
        <v>44784</v>
      </c>
      <c r="W3397" s="8" t="s">
        <v>15850</v>
      </c>
      <c r="X3397" s="8">
        <v>3.3</v>
      </c>
      <c r="Y3397" s="10">
        <f t="shared" si="241"/>
        <v>1353</v>
      </c>
      <c r="Z3397" s="10">
        <f>IFERROR(INDEX(EFs!B:B,MATCH(P3397,EFs!A:A,0))*Dataset!Y3397/1000,0)</f>
        <v>1.229055622113</v>
      </c>
      <c r="AA3397">
        <v>32.681184999999999</v>
      </c>
      <c r="AB3397">
        <v>-117.178071</v>
      </c>
      <c r="AC3397">
        <v>1</v>
      </c>
      <c r="AD3397" t="s">
        <v>18387</v>
      </c>
      <c r="AE3397">
        <v>1500</v>
      </c>
      <c r="AF3397" t="s">
        <v>18696</v>
      </c>
      <c r="AI3397" t="s">
        <v>18458</v>
      </c>
      <c r="AJ3397" t="s">
        <v>18390</v>
      </c>
      <c r="AK3397" t="s">
        <v>18391</v>
      </c>
      <c r="AL3397">
        <v>92118</v>
      </c>
      <c r="AM3397" t="s">
        <v>18392</v>
      </c>
      <c r="AN3397" t="s">
        <v>18393</v>
      </c>
    </row>
    <row r="3398" spans="1:40" ht="43.2" x14ac:dyDescent="0.3">
      <c r="A3398" t="s">
        <v>15851</v>
      </c>
      <c r="B3398" s="2" t="s">
        <v>15</v>
      </c>
      <c r="C3398" s="3">
        <v>44740</v>
      </c>
      <c r="D3398" t="s">
        <v>193</v>
      </c>
      <c r="E3398" t="s">
        <v>1806</v>
      </c>
      <c r="F3398" t="s">
        <v>15852</v>
      </c>
      <c r="G3398" t="s">
        <v>15853</v>
      </c>
      <c r="H3398" s="2" t="s">
        <v>201</v>
      </c>
      <c r="I3398" s="2" t="s">
        <v>46</v>
      </c>
      <c r="J3398" s="1" t="s">
        <v>15854</v>
      </c>
      <c r="K3398" s="1">
        <f t="shared" si="239"/>
        <v>1</v>
      </c>
      <c r="L3398" s="1">
        <f t="shared" si="239"/>
        <v>0</v>
      </c>
      <c r="M3398" s="1">
        <f t="shared" si="239"/>
        <v>0</v>
      </c>
      <c r="N3398" s="1">
        <f t="shared" si="238"/>
        <v>0</v>
      </c>
      <c r="O3398" s="1">
        <f t="shared" si="240"/>
        <v>1</v>
      </c>
      <c r="P3398" s="1" t="s">
        <v>18346</v>
      </c>
      <c r="Q3398" s="1">
        <v>350</v>
      </c>
      <c r="R3398" s="1">
        <v>538</v>
      </c>
      <c r="S3398" s="9">
        <f t="shared" si="242"/>
        <v>350</v>
      </c>
      <c r="T3398" s="8"/>
      <c r="U3398" s="8"/>
      <c r="V3398" s="8"/>
      <c r="W3398" s="8"/>
      <c r="X3398" s="8"/>
      <c r="Y3398" s="10">
        <f t="shared" si="241"/>
        <v>0</v>
      </c>
      <c r="Z3398" s="10">
        <f>IFERROR(INDEX(EFs!B:B,MATCH(P3398,EFs!A:A,0))*Dataset!Y3398/1000,0)</f>
        <v>0</v>
      </c>
      <c r="AA3398">
        <v>32.904283999999997</v>
      </c>
      <c r="AB3398">
        <v>-117.243066</v>
      </c>
      <c r="AC3398">
        <v>1</v>
      </c>
      <c r="AD3398" t="s">
        <v>18394</v>
      </c>
      <c r="AE3398">
        <v>11085</v>
      </c>
      <c r="AF3398" t="s">
        <v>18493</v>
      </c>
      <c r="AI3398" t="s">
        <v>18428</v>
      </c>
      <c r="AJ3398" t="s">
        <v>18390</v>
      </c>
      <c r="AK3398" t="s">
        <v>18391</v>
      </c>
      <c r="AL3398">
        <v>92037</v>
      </c>
      <c r="AM3398" t="s">
        <v>18392</v>
      </c>
      <c r="AN3398" t="s">
        <v>18397</v>
      </c>
    </row>
    <row r="3399" spans="1:40" ht="57.6" x14ac:dyDescent="0.3">
      <c r="A3399" t="s">
        <v>15855</v>
      </c>
      <c r="B3399" s="2" t="s">
        <v>15</v>
      </c>
      <c r="C3399" s="3">
        <v>44748</v>
      </c>
      <c r="D3399" t="s">
        <v>193</v>
      </c>
      <c r="E3399" t="s">
        <v>15856</v>
      </c>
      <c r="F3399" t="s">
        <v>13333</v>
      </c>
      <c r="G3399" t="s">
        <v>12339</v>
      </c>
      <c r="H3399" s="2" t="s">
        <v>61</v>
      </c>
      <c r="I3399" s="2" t="s">
        <v>62</v>
      </c>
      <c r="J3399" s="1" t="s">
        <v>15857</v>
      </c>
      <c r="K3399" s="1">
        <f t="shared" si="239"/>
        <v>1</v>
      </c>
      <c r="L3399" s="1">
        <f t="shared" si="239"/>
        <v>0</v>
      </c>
      <c r="M3399" s="1">
        <f t="shared" si="239"/>
        <v>0</v>
      </c>
      <c r="N3399" s="1">
        <f t="shared" si="238"/>
        <v>0</v>
      </c>
      <c r="O3399" s="1">
        <f t="shared" si="240"/>
        <v>1</v>
      </c>
      <c r="P3399" s="1" t="s">
        <v>18346</v>
      </c>
      <c r="Q3399" s="1">
        <v>600</v>
      </c>
      <c r="R3399" s="1">
        <v>903</v>
      </c>
      <c r="S3399" s="9">
        <f t="shared" si="242"/>
        <v>600</v>
      </c>
      <c r="T3399" s="8"/>
      <c r="U3399" s="8"/>
      <c r="V3399" s="8"/>
      <c r="W3399" s="8"/>
      <c r="X3399" s="8"/>
      <c r="Y3399" s="10">
        <f t="shared" si="241"/>
        <v>0</v>
      </c>
      <c r="Z3399" s="10">
        <f>IFERROR(INDEX(EFs!B:B,MATCH(P3399,EFs!A:A,0))*Dataset!Y3399/1000,0)</f>
        <v>0</v>
      </c>
      <c r="AA3399">
        <v>32.771427000000003</v>
      </c>
      <c r="AB3399">
        <v>-117.072247</v>
      </c>
      <c r="AC3399">
        <v>0.82</v>
      </c>
      <c r="AD3399" t="s">
        <v>18429</v>
      </c>
      <c r="AE3399">
        <v>5118</v>
      </c>
      <c r="AF3399" t="s">
        <v>18402</v>
      </c>
      <c r="AI3399" t="s">
        <v>18389</v>
      </c>
      <c r="AJ3399" t="s">
        <v>18390</v>
      </c>
      <c r="AK3399" t="s">
        <v>18391</v>
      </c>
      <c r="AL3399">
        <v>92115</v>
      </c>
      <c r="AM3399" t="s">
        <v>18392</v>
      </c>
      <c r="AN3399" t="s">
        <v>18393</v>
      </c>
    </row>
    <row r="3400" spans="1:40" ht="57.6" x14ac:dyDescent="0.3">
      <c r="A3400" t="s">
        <v>15858</v>
      </c>
      <c r="B3400" s="2" t="s">
        <v>15</v>
      </c>
      <c r="C3400" s="3">
        <v>44760</v>
      </c>
      <c r="D3400" t="s">
        <v>193</v>
      </c>
      <c r="E3400" t="s">
        <v>15859</v>
      </c>
      <c r="G3400" t="s">
        <v>15860</v>
      </c>
      <c r="H3400" s="2" t="s">
        <v>781</v>
      </c>
      <c r="I3400" s="2" t="s">
        <v>782</v>
      </c>
      <c r="J3400" s="1" t="s">
        <v>15861</v>
      </c>
      <c r="K3400" s="1">
        <f t="shared" si="239"/>
        <v>1</v>
      </c>
      <c r="L3400" s="1">
        <f t="shared" si="239"/>
        <v>0</v>
      </c>
      <c r="M3400" s="1">
        <f t="shared" si="239"/>
        <v>0</v>
      </c>
      <c r="N3400" s="1">
        <f t="shared" si="238"/>
        <v>0</v>
      </c>
      <c r="O3400" s="1">
        <f t="shared" si="240"/>
        <v>1</v>
      </c>
      <c r="P3400" s="1" t="s">
        <v>18346</v>
      </c>
      <c r="Q3400" s="1">
        <v>250</v>
      </c>
      <c r="R3400" s="1">
        <v>881</v>
      </c>
      <c r="S3400" s="9">
        <f t="shared" si="242"/>
        <v>250</v>
      </c>
      <c r="T3400" s="8"/>
      <c r="U3400" s="8"/>
      <c r="V3400" s="8"/>
      <c r="W3400" s="8"/>
      <c r="X3400" s="8"/>
      <c r="Y3400" s="10">
        <f t="shared" si="241"/>
        <v>0</v>
      </c>
      <c r="Z3400" s="10">
        <f>IFERROR(INDEX(EFs!B:B,MATCH(P3400,EFs!A:A,0))*Dataset!Y3400/1000,0)</f>
        <v>0</v>
      </c>
      <c r="AA3400">
        <v>32.897278999999997</v>
      </c>
      <c r="AB3400">
        <v>-117.201089</v>
      </c>
      <c r="AC3400">
        <v>1</v>
      </c>
      <c r="AD3400" t="s">
        <v>18387</v>
      </c>
      <c r="AE3400">
        <v>10055</v>
      </c>
      <c r="AF3400" t="s">
        <v>18649</v>
      </c>
      <c r="AI3400" t="s">
        <v>18389</v>
      </c>
      <c r="AJ3400" t="s">
        <v>18390</v>
      </c>
      <c r="AK3400" t="s">
        <v>18391</v>
      </c>
      <c r="AL3400">
        <v>92121</v>
      </c>
      <c r="AM3400" t="s">
        <v>18392</v>
      </c>
      <c r="AN3400" t="s">
        <v>18393</v>
      </c>
    </row>
    <row r="3401" spans="1:40" ht="57.6" x14ac:dyDescent="0.3">
      <c r="A3401" t="s">
        <v>15862</v>
      </c>
      <c r="B3401" s="2" t="s">
        <v>15</v>
      </c>
      <c r="C3401" s="3">
        <v>44760</v>
      </c>
      <c r="D3401" t="s">
        <v>193</v>
      </c>
      <c r="E3401" t="s">
        <v>11259</v>
      </c>
      <c r="F3401" t="s">
        <v>559</v>
      </c>
      <c r="G3401" t="s">
        <v>11261</v>
      </c>
      <c r="H3401" s="2" t="s">
        <v>106</v>
      </c>
      <c r="I3401" s="2" t="s">
        <v>107</v>
      </c>
      <c r="J3401" s="1" t="s">
        <v>15863</v>
      </c>
      <c r="K3401" s="1">
        <f t="shared" si="239"/>
        <v>1</v>
      </c>
      <c r="L3401" s="1">
        <f t="shared" si="239"/>
        <v>0</v>
      </c>
      <c r="M3401" s="1">
        <f t="shared" si="239"/>
        <v>0</v>
      </c>
      <c r="N3401" s="1">
        <f t="shared" si="238"/>
        <v>0</v>
      </c>
      <c r="O3401" s="1">
        <f t="shared" si="240"/>
        <v>1</v>
      </c>
      <c r="P3401" s="1" t="s">
        <v>18346</v>
      </c>
      <c r="Q3401" s="1">
        <v>250</v>
      </c>
      <c r="R3401" s="1">
        <v>353</v>
      </c>
      <c r="S3401" s="9">
        <f t="shared" si="242"/>
        <v>250</v>
      </c>
      <c r="T3401" s="3">
        <v>44562</v>
      </c>
      <c r="U3401" s="8" t="s">
        <v>2137</v>
      </c>
      <c r="V3401" s="3">
        <v>44562</v>
      </c>
      <c r="W3401" s="8" t="s">
        <v>14030</v>
      </c>
      <c r="X3401" s="8">
        <v>9.4</v>
      </c>
      <c r="Y3401" s="10">
        <f t="shared" si="241"/>
        <v>2350</v>
      </c>
      <c r="Z3401" s="10">
        <f>IFERROR(INDEX(EFs!B:B,MATCH(P3401,EFs!A:A,0))*Dataset!Y3401/1000,0)</f>
        <v>2.1347233643500001</v>
      </c>
      <c r="AA3401">
        <v>32.837634999999999</v>
      </c>
      <c r="AB3401">
        <v>-117.13271</v>
      </c>
      <c r="AC3401">
        <v>1</v>
      </c>
      <c r="AD3401" t="s">
        <v>18387</v>
      </c>
      <c r="AE3401">
        <v>5775</v>
      </c>
      <c r="AF3401" t="s">
        <v>18516</v>
      </c>
      <c r="AI3401" t="s">
        <v>18389</v>
      </c>
      <c r="AJ3401" t="s">
        <v>18390</v>
      </c>
      <c r="AK3401" t="s">
        <v>18391</v>
      </c>
      <c r="AL3401">
        <v>92123</v>
      </c>
      <c r="AM3401" t="s">
        <v>18392</v>
      </c>
      <c r="AN3401" t="s">
        <v>18393</v>
      </c>
    </row>
    <row r="3402" spans="1:40" ht="72" x14ac:dyDescent="0.3">
      <c r="A3402" t="s">
        <v>15864</v>
      </c>
      <c r="B3402" s="2" t="s">
        <v>15</v>
      </c>
      <c r="C3402" s="3">
        <v>44775</v>
      </c>
      <c r="D3402" t="s">
        <v>193</v>
      </c>
      <c r="E3402" t="s">
        <v>15865</v>
      </c>
      <c r="F3402" t="s">
        <v>15866</v>
      </c>
      <c r="G3402" t="s">
        <v>15867</v>
      </c>
      <c r="H3402" s="2" t="s">
        <v>781</v>
      </c>
      <c r="I3402" s="2" t="s">
        <v>782</v>
      </c>
      <c r="J3402" s="1" t="s">
        <v>15868</v>
      </c>
      <c r="K3402" s="1">
        <f t="shared" si="239"/>
        <v>1</v>
      </c>
      <c r="L3402" s="1">
        <f t="shared" si="239"/>
        <v>0</v>
      </c>
      <c r="M3402" s="1">
        <f t="shared" si="239"/>
        <v>0</v>
      </c>
      <c r="N3402" s="1">
        <f t="shared" si="238"/>
        <v>0</v>
      </c>
      <c r="O3402" s="1">
        <f t="shared" si="240"/>
        <v>1</v>
      </c>
      <c r="P3402" s="1" t="s">
        <v>18346</v>
      </c>
      <c r="Q3402" s="1">
        <v>800</v>
      </c>
      <c r="R3402" s="1">
        <v>195</v>
      </c>
      <c r="S3402" s="9">
        <f t="shared" si="242"/>
        <v>800</v>
      </c>
      <c r="T3402" s="8"/>
      <c r="U3402" s="8"/>
      <c r="V3402" s="8"/>
      <c r="W3402" s="8"/>
      <c r="X3402" s="8"/>
      <c r="Y3402" s="10">
        <f t="shared" si="241"/>
        <v>0</v>
      </c>
      <c r="Z3402" s="10">
        <f>IFERROR(INDEX(EFs!B:B,MATCH(P3402,EFs!A:A,0))*Dataset!Y3402/1000,0)</f>
        <v>0</v>
      </c>
      <c r="AA3402">
        <v>32.901114999999997</v>
      </c>
      <c r="AB3402">
        <v>-117.183262</v>
      </c>
      <c r="AC3402">
        <v>1</v>
      </c>
      <c r="AD3402" t="s">
        <v>18387</v>
      </c>
      <c r="AE3402">
        <v>9455</v>
      </c>
      <c r="AF3402" t="s">
        <v>18633</v>
      </c>
      <c r="AI3402" t="s">
        <v>18389</v>
      </c>
      <c r="AJ3402" t="s">
        <v>18390</v>
      </c>
      <c r="AK3402" t="s">
        <v>18391</v>
      </c>
      <c r="AL3402">
        <v>92121</v>
      </c>
      <c r="AM3402" t="s">
        <v>18392</v>
      </c>
      <c r="AN3402" t="s">
        <v>18393</v>
      </c>
    </row>
    <row r="3403" spans="1:40" ht="57.6" x14ac:dyDescent="0.3">
      <c r="A3403" t="s">
        <v>15869</v>
      </c>
      <c r="B3403" s="2" t="s">
        <v>15</v>
      </c>
      <c r="C3403" s="3">
        <v>44776</v>
      </c>
      <c r="D3403" t="s">
        <v>193</v>
      </c>
      <c r="E3403" t="s">
        <v>3816</v>
      </c>
      <c r="F3403" t="s">
        <v>15870</v>
      </c>
      <c r="G3403" t="s">
        <v>15871</v>
      </c>
      <c r="H3403" s="2" t="s">
        <v>320</v>
      </c>
      <c r="I3403" s="2" t="s">
        <v>46</v>
      </c>
      <c r="J3403" s="1" t="s">
        <v>15872</v>
      </c>
      <c r="K3403" s="1">
        <f t="shared" si="239"/>
        <v>1</v>
      </c>
      <c r="L3403" s="1">
        <f t="shared" si="239"/>
        <v>0</v>
      </c>
      <c r="M3403" s="1">
        <f t="shared" si="239"/>
        <v>0</v>
      </c>
      <c r="N3403" s="1">
        <f t="shared" si="238"/>
        <v>0</v>
      </c>
      <c r="O3403" s="1">
        <f t="shared" si="240"/>
        <v>1</v>
      </c>
      <c r="P3403" s="1" t="s">
        <v>18346</v>
      </c>
      <c r="Q3403" s="1">
        <v>350</v>
      </c>
      <c r="R3403" s="1">
        <v>609</v>
      </c>
      <c r="S3403" s="9">
        <f t="shared" si="242"/>
        <v>350</v>
      </c>
      <c r="T3403" s="8"/>
      <c r="U3403" s="8"/>
      <c r="V3403" s="8"/>
      <c r="W3403" s="8"/>
      <c r="X3403" s="8"/>
      <c r="Y3403" s="10">
        <f t="shared" si="241"/>
        <v>0</v>
      </c>
      <c r="Z3403" s="10">
        <f>IFERROR(INDEX(EFs!B:B,MATCH(P3403,EFs!A:A,0))*Dataset!Y3403/1000,0)</f>
        <v>0</v>
      </c>
      <c r="AA3403">
        <v>32.875765999999999</v>
      </c>
      <c r="AB3403">
        <v>-117.239553</v>
      </c>
      <c r="AC3403">
        <v>0.9</v>
      </c>
      <c r="AD3403" t="s">
        <v>18387</v>
      </c>
      <c r="AE3403">
        <v>9500</v>
      </c>
      <c r="AF3403" t="s">
        <v>18451</v>
      </c>
      <c r="AI3403" t="s">
        <v>18428</v>
      </c>
      <c r="AJ3403" t="s">
        <v>18390</v>
      </c>
      <c r="AK3403" t="s">
        <v>18391</v>
      </c>
      <c r="AL3403">
        <v>92093</v>
      </c>
      <c r="AM3403" t="s">
        <v>18392</v>
      </c>
      <c r="AN3403" t="s">
        <v>18393</v>
      </c>
    </row>
    <row r="3404" spans="1:40" ht="57.6" x14ac:dyDescent="0.3">
      <c r="A3404" t="s">
        <v>15873</v>
      </c>
      <c r="B3404" s="2" t="s">
        <v>15</v>
      </c>
      <c r="C3404" s="3">
        <v>44796</v>
      </c>
      <c r="D3404" t="s">
        <v>193</v>
      </c>
      <c r="E3404" t="s">
        <v>15874</v>
      </c>
      <c r="F3404" t="s">
        <v>15875</v>
      </c>
      <c r="G3404" t="s">
        <v>15876</v>
      </c>
      <c r="H3404" s="2" t="s">
        <v>781</v>
      </c>
      <c r="I3404" s="2" t="s">
        <v>782</v>
      </c>
      <c r="J3404" s="1" t="s">
        <v>15877</v>
      </c>
      <c r="K3404" s="1">
        <f t="shared" si="239"/>
        <v>1</v>
      </c>
      <c r="L3404" s="1">
        <f t="shared" si="239"/>
        <v>0</v>
      </c>
      <c r="M3404" s="1">
        <f t="shared" si="239"/>
        <v>0</v>
      </c>
      <c r="N3404" s="1">
        <f t="shared" si="238"/>
        <v>0</v>
      </c>
      <c r="O3404" s="1">
        <f t="shared" si="240"/>
        <v>1</v>
      </c>
      <c r="P3404" s="1" t="s">
        <v>18346</v>
      </c>
      <c r="Q3404" s="1">
        <v>800</v>
      </c>
      <c r="R3404" s="1">
        <v>1195</v>
      </c>
      <c r="S3404" s="9">
        <f t="shared" si="242"/>
        <v>800</v>
      </c>
      <c r="T3404" s="8"/>
      <c r="U3404" s="8"/>
      <c r="V3404" s="8"/>
      <c r="W3404" s="8"/>
      <c r="X3404" s="8"/>
      <c r="Y3404" s="10">
        <f t="shared" si="241"/>
        <v>0</v>
      </c>
      <c r="Z3404" s="10">
        <f>IFERROR(INDEX(EFs!B:B,MATCH(P3404,EFs!A:A,0))*Dataset!Y3404/1000,0)</f>
        <v>0</v>
      </c>
      <c r="AA3404">
        <v>32.891446999999999</v>
      </c>
      <c r="AB3404">
        <v>-117.203085</v>
      </c>
      <c r="AC3404">
        <v>1</v>
      </c>
      <c r="AD3404" t="s">
        <v>18387</v>
      </c>
      <c r="AE3404">
        <v>9330</v>
      </c>
      <c r="AF3404" t="s">
        <v>19014</v>
      </c>
      <c r="AI3404" t="s">
        <v>18389</v>
      </c>
      <c r="AJ3404" t="s">
        <v>18390</v>
      </c>
      <c r="AK3404" t="s">
        <v>18391</v>
      </c>
      <c r="AL3404">
        <v>92121</v>
      </c>
      <c r="AM3404" t="s">
        <v>18392</v>
      </c>
      <c r="AN3404" t="s">
        <v>18393</v>
      </c>
    </row>
    <row r="3405" spans="1:40" ht="57.6" x14ac:dyDescent="0.3">
      <c r="A3405" t="s">
        <v>15878</v>
      </c>
      <c r="B3405" s="2" t="s">
        <v>15</v>
      </c>
      <c r="C3405" s="3">
        <v>44796</v>
      </c>
      <c r="D3405" t="s">
        <v>193</v>
      </c>
      <c r="E3405" t="s">
        <v>15874</v>
      </c>
      <c r="F3405" t="s">
        <v>15875</v>
      </c>
      <c r="G3405" t="s">
        <v>15876</v>
      </c>
      <c r="H3405" s="2" t="s">
        <v>781</v>
      </c>
      <c r="I3405" s="2" t="s">
        <v>782</v>
      </c>
      <c r="J3405" s="1" t="s">
        <v>15879</v>
      </c>
      <c r="K3405" s="1">
        <f t="shared" si="239"/>
        <v>1</v>
      </c>
      <c r="L3405" s="1">
        <f t="shared" si="239"/>
        <v>0</v>
      </c>
      <c r="M3405" s="1">
        <f t="shared" si="239"/>
        <v>0</v>
      </c>
      <c r="N3405" s="1">
        <f t="shared" si="238"/>
        <v>0</v>
      </c>
      <c r="O3405" s="1">
        <f t="shared" si="240"/>
        <v>1</v>
      </c>
      <c r="P3405" s="1" t="s">
        <v>18346</v>
      </c>
      <c r="Q3405" s="1">
        <v>800</v>
      </c>
      <c r="R3405" s="1">
        <v>1195</v>
      </c>
      <c r="S3405" s="9">
        <f t="shared" si="242"/>
        <v>800</v>
      </c>
      <c r="T3405" s="8"/>
      <c r="U3405" s="8"/>
      <c r="V3405" s="8"/>
      <c r="W3405" s="8"/>
      <c r="X3405" s="8"/>
      <c r="Y3405" s="10">
        <f t="shared" si="241"/>
        <v>0</v>
      </c>
      <c r="Z3405" s="10">
        <f>IFERROR(INDEX(EFs!B:B,MATCH(P3405,EFs!A:A,0))*Dataset!Y3405/1000,0)</f>
        <v>0</v>
      </c>
      <c r="AA3405">
        <v>32.891446999999999</v>
      </c>
      <c r="AB3405">
        <v>-117.203085</v>
      </c>
      <c r="AC3405">
        <v>1</v>
      </c>
      <c r="AD3405" t="s">
        <v>18387</v>
      </c>
      <c r="AE3405">
        <v>9330</v>
      </c>
      <c r="AF3405" t="s">
        <v>19014</v>
      </c>
      <c r="AI3405" t="s">
        <v>18389</v>
      </c>
      <c r="AJ3405" t="s">
        <v>18390</v>
      </c>
      <c r="AK3405" t="s">
        <v>18391</v>
      </c>
      <c r="AL3405">
        <v>92121</v>
      </c>
      <c r="AM3405" t="s">
        <v>18392</v>
      </c>
      <c r="AN3405" t="s">
        <v>18393</v>
      </c>
    </row>
    <row r="3406" spans="1:40" ht="43.2" x14ac:dyDescent="0.3">
      <c r="A3406" t="s">
        <v>15880</v>
      </c>
      <c r="B3406" s="2" t="s">
        <v>15</v>
      </c>
      <c r="C3406" s="3">
        <v>44799</v>
      </c>
      <c r="D3406" t="s">
        <v>193</v>
      </c>
      <c r="E3406" t="s">
        <v>15881</v>
      </c>
      <c r="F3406" t="s">
        <v>14497</v>
      </c>
      <c r="G3406" t="s">
        <v>15882</v>
      </c>
      <c r="H3406" s="2" t="s">
        <v>781</v>
      </c>
      <c r="I3406" s="2" t="s">
        <v>782</v>
      </c>
      <c r="J3406" s="1" t="s">
        <v>15883</v>
      </c>
      <c r="K3406" s="1">
        <f t="shared" si="239"/>
        <v>1</v>
      </c>
      <c r="L3406" s="1">
        <f t="shared" si="239"/>
        <v>0</v>
      </c>
      <c r="M3406" s="1">
        <f t="shared" si="239"/>
        <v>0</v>
      </c>
      <c r="N3406" s="1">
        <f t="shared" si="238"/>
        <v>0</v>
      </c>
      <c r="O3406" s="1">
        <f t="shared" si="240"/>
        <v>1</v>
      </c>
      <c r="P3406" s="1" t="s">
        <v>18346</v>
      </c>
      <c r="Q3406" s="1">
        <v>800</v>
      </c>
      <c r="R3406" s="1">
        <v>195</v>
      </c>
      <c r="S3406" s="9">
        <f t="shared" si="242"/>
        <v>800</v>
      </c>
      <c r="T3406" s="8"/>
      <c r="U3406" s="8"/>
      <c r="V3406" s="8"/>
      <c r="W3406" s="8"/>
      <c r="X3406" s="8"/>
      <c r="Y3406" s="10">
        <f t="shared" si="241"/>
        <v>0</v>
      </c>
      <c r="Z3406" s="10">
        <f>IFERROR(INDEX(EFs!B:B,MATCH(P3406,EFs!A:A,0))*Dataset!Y3406/1000,0)</f>
        <v>0</v>
      </c>
      <c r="AA3406">
        <v>32.887461000000002</v>
      </c>
      <c r="AB3406">
        <v>-117.173107</v>
      </c>
      <c r="AC3406">
        <v>1</v>
      </c>
      <c r="AD3406" t="s">
        <v>18387</v>
      </c>
      <c r="AE3406">
        <v>9440</v>
      </c>
      <c r="AF3406" t="s">
        <v>19078</v>
      </c>
      <c r="AI3406" t="s">
        <v>18389</v>
      </c>
      <c r="AJ3406" t="s">
        <v>18390</v>
      </c>
      <c r="AK3406" t="s">
        <v>18391</v>
      </c>
      <c r="AL3406">
        <v>92121</v>
      </c>
      <c r="AM3406" t="s">
        <v>18392</v>
      </c>
      <c r="AN3406" t="s">
        <v>18393</v>
      </c>
    </row>
    <row r="3407" spans="1:40" ht="43.2" x14ac:dyDescent="0.3">
      <c r="A3407" t="s">
        <v>15884</v>
      </c>
      <c r="B3407" s="2" t="s">
        <v>15</v>
      </c>
      <c r="C3407" s="3">
        <v>44803</v>
      </c>
      <c r="D3407" t="s">
        <v>193</v>
      </c>
      <c r="E3407" t="s">
        <v>15885</v>
      </c>
      <c r="F3407" t="s">
        <v>15886</v>
      </c>
      <c r="G3407" t="s">
        <v>15887</v>
      </c>
      <c r="H3407" s="2" t="s">
        <v>781</v>
      </c>
      <c r="I3407" s="2" t="s">
        <v>782</v>
      </c>
      <c r="J3407" s="1" t="s">
        <v>15888</v>
      </c>
      <c r="K3407" s="1">
        <f t="shared" si="239"/>
        <v>1</v>
      </c>
      <c r="L3407" s="1">
        <f t="shared" si="239"/>
        <v>0</v>
      </c>
      <c r="M3407" s="1">
        <f t="shared" si="239"/>
        <v>0</v>
      </c>
      <c r="N3407" s="1">
        <f t="shared" si="238"/>
        <v>0</v>
      </c>
      <c r="O3407" s="1">
        <f t="shared" si="240"/>
        <v>1</v>
      </c>
      <c r="P3407" s="1" t="s">
        <v>18346</v>
      </c>
      <c r="Q3407" s="1">
        <v>341</v>
      </c>
      <c r="R3407" s="1">
        <v>480</v>
      </c>
      <c r="S3407" s="9">
        <f t="shared" si="242"/>
        <v>341</v>
      </c>
      <c r="T3407" s="8"/>
      <c r="U3407" s="8"/>
      <c r="V3407" s="8"/>
      <c r="W3407" s="8"/>
      <c r="X3407" s="8"/>
      <c r="Y3407" s="10">
        <f t="shared" si="241"/>
        <v>0</v>
      </c>
      <c r="Z3407" s="10">
        <f>IFERROR(INDEX(EFs!B:B,MATCH(P3407,EFs!A:A,0))*Dataset!Y3407/1000,0)</f>
        <v>0</v>
      </c>
      <c r="AA3407">
        <v>32.889425000000003</v>
      </c>
      <c r="AB3407">
        <v>-117.188714</v>
      </c>
      <c r="AC3407">
        <v>1</v>
      </c>
      <c r="AD3407" t="s">
        <v>18387</v>
      </c>
      <c r="AE3407">
        <v>6060</v>
      </c>
      <c r="AF3407" t="s">
        <v>18631</v>
      </c>
      <c r="AG3407" t="s">
        <v>18510</v>
      </c>
      <c r="AH3407">
        <v>100</v>
      </c>
      <c r="AI3407" t="s">
        <v>18389</v>
      </c>
      <c r="AJ3407" t="s">
        <v>18390</v>
      </c>
      <c r="AK3407" t="s">
        <v>18391</v>
      </c>
      <c r="AL3407">
        <v>92121</v>
      </c>
      <c r="AM3407" t="s">
        <v>18392</v>
      </c>
      <c r="AN3407" t="s">
        <v>18393</v>
      </c>
    </row>
    <row r="3408" spans="1:40" ht="43.2" x14ac:dyDescent="0.3">
      <c r="A3408" t="s">
        <v>15889</v>
      </c>
      <c r="B3408" s="2" t="s">
        <v>15</v>
      </c>
      <c r="C3408" s="3">
        <v>44803</v>
      </c>
      <c r="D3408" t="s">
        <v>193</v>
      </c>
      <c r="E3408" t="s">
        <v>15890</v>
      </c>
      <c r="F3408" t="s">
        <v>15891</v>
      </c>
      <c r="G3408" t="s">
        <v>15892</v>
      </c>
      <c r="H3408" s="2" t="s">
        <v>1579</v>
      </c>
      <c r="I3408" s="2" t="s">
        <v>30</v>
      </c>
      <c r="J3408" s="1" t="s">
        <v>15893</v>
      </c>
      <c r="K3408" s="1">
        <f t="shared" si="239"/>
        <v>1</v>
      </c>
      <c r="L3408" s="1">
        <f t="shared" si="239"/>
        <v>0</v>
      </c>
      <c r="M3408" s="1">
        <f t="shared" si="239"/>
        <v>0</v>
      </c>
      <c r="N3408" s="1">
        <f t="shared" si="238"/>
        <v>0</v>
      </c>
      <c r="O3408" s="1">
        <f t="shared" si="240"/>
        <v>1</v>
      </c>
      <c r="P3408" s="1" t="s">
        <v>18346</v>
      </c>
      <c r="Q3408" s="1">
        <v>200</v>
      </c>
      <c r="R3408" s="1">
        <v>315</v>
      </c>
      <c r="S3408" s="9">
        <f t="shared" si="242"/>
        <v>200</v>
      </c>
      <c r="T3408" s="8"/>
      <c r="U3408" s="8"/>
      <c r="V3408" s="8"/>
      <c r="W3408" s="8"/>
      <c r="X3408" s="8"/>
      <c r="Y3408" s="10">
        <f t="shared" si="241"/>
        <v>0</v>
      </c>
      <c r="Z3408" s="10">
        <f>IFERROR(INDEX(EFs!B:B,MATCH(P3408,EFs!A:A,0))*Dataset!Y3408/1000,0)</f>
        <v>0</v>
      </c>
      <c r="AA3408">
        <v>32.933467999999998</v>
      </c>
      <c r="AB3408">
        <v>-117.048987</v>
      </c>
      <c r="AC3408">
        <v>1</v>
      </c>
      <c r="AD3408" t="s">
        <v>18387</v>
      </c>
      <c r="AE3408">
        <v>11895</v>
      </c>
      <c r="AF3408" t="s">
        <v>19626</v>
      </c>
      <c r="AI3408" t="s">
        <v>18600</v>
      </c>
      <c r="AJ3408" t="s">
        <v>18390</v>
      </c>
      <c r="AK3408" t="s">
        <v>18391</v>
      </c>
      <c r="AL3408">
        <v>92064</v>
      </c>
      <c r="AM3408" t="s">
        <v>18392</v>
      </c>
      <c r="AN3408" t="s">
        <v>18393</v>
      </c>
    </row>
    <row r="3409" spans="1:40" ht="43.2" x14ac:dyDescent="0.3">
      <c r="A3409" t="s">
        <v>15894</v>
      </c>
      <c r="B3409" s="2" t="s">
        <v>15</v>
      </c>
      <c r="C3409" s="3">
        <v>44803</v>
      </c>
      <c r="D3409" t="s">
        <v>193</v>
      </c>
      <c r="E3409" t="s">
        <v>14282</v>
      </c>
      <c r="G3409" t="s">
        <v>14283</v>
      </c>
      <c r="H3409" s="2" t="s">
        <v>351</v>
      </c>
      <c r="I3409" s="2" t="s">
        <v>92</v>
      </c>
      <c r="J3409" s="1" t="s">
        <v>15895</v>
      </c>
      <c r="K3409" s="1">
        <f t="shared" si="239"/>
        <v>1</v>
      </c>
      <c r="L3409" s="1">
        <f t="shared" si="239"/>
        <v>0</v>
      </c>
      <c r="M3409" s="1">
        <f t="shared" si="239"/>
        <v>0</v>
      </c>
      <c r="N3409" s="1">
        <f t="shared" si="238"/>
        <v>0</v>
      </c>
      <c r="O3409" s="1">
        <f t="shared" si="240"/>
        <v>1</v>
      </c>
      <c r="P3409" s="1" t="s">
        <v>18346</v>
      </c>
      <c r="Q3409" s="1">
        <v>1000</v>
      </c>
      <c r="R3409" s="1">
        <v>1528</v>
      </c>
      <c r="S3409" s="9">
        <f t="shared" si="242"/>
        <v>1000</v>
      </c>
      <c r="T3409" s="8"/>
      <c r="U3409" s="8"/>
      <c r="V3409" s="8"/>
      <c r="W3409" s="8"/>
      <c r="X3409" s="8"/>
      <c r="Y3409" s="10">
        <f t="shared" si="241"/>
        <v>0</v>
      </c>
      <c r="Z3409" s="10">
        <f>IFERROR(INDEX(EFs!B:B,MATCH(P3409,EFs!A:A,0))*Dataset!Y3409/1000,0)</f>
        <v>0</v>
      </c>
      <c r="AA3409">
        <v>32.699235000000002</v>
      </c>
      <c r="AB3409">
        <v>-117.209642</v>
      </c>
      <c r="AC3409">
        <v>0.5</v>
      </c>
      <c r="AD3409" t="s">
        <v>18422</v>
      </c>
      <c r="AI3409" t="s">
        <v>18458</v>
      </c>
      <c r="AJ3409" t="s">
        <v>18390</v>
      </c>
      <c r="AK3409" t="s">
        <v>18391</v>
      </c>
      <c r="AL3409">
        <v>92118</v>
      </c>
      <c r="AM3409" t="s">
        <v>18392</v>
      </c>
      <c r="AN3409" t="s">
        <v>18397</v>
      </c>
    </row>
    <row r="3410" spans="1:40" ht="72" x14ac:dyDescent="0.3">
      <c r="A3410" t="s">
        <v>15896</v>
      </c>
      <c r="B3410" s="2" t="s">
        <v>15</v>
      </c>
      <c r="C3410" s="3">
        <v>44812</v>
      </c>
      <c r="D3410" t="s">
        <v>193</v>
      </c>
      <c r="E3410" t="s">
        <v>15897</v>
      </c>
      <c r="F3410" t="s">
        <v>15898</v>
      </c>
      <c r="G3410" t="s">
        <v>15899</v>
      </c>
      <c r="H3410" s="2" t="s">
        <v>4097</v>
      </c>
      <c r="I3410" s="2" t="s">
        <v>92</v>
      </c>
      <c r="J3410" s="1" t="s">
        <v>15900</v>
      </c>
      <c r="K3410" s="1">
        <f t="shared" si="239"/>
        <v>1</v>
      </c>
      <c r="L3410" s="1">
        <f t="shared" si="239"/>
        <v>0</v>
      </c>
      <c r="M3410" s="1">
        <f t="shared" si="239"/>
        <v>0</v>
      </c>
      <c r="N3410" s="1">
        <f t="shared" si="238"/>
        <v>0</v>
      </c>
      <c r="O3410" s="1">
        <f t="shared" si="240"/>
        <v>1</v>
      </c>
      <c r="P3410" s="1" t="s">
        <v>18346</v>
      </c>
      <c r="Q3410" s="1">
        <v>250</v>
      </c>
      <c r="R3410" s="1">
        <v>385</v>
      </c>
      <c r="S3410" s="9">
        <f t="shared" si="242"/>
        <v>250</v>
      </c>
      <c r="T3410" s="8"/>
      <c r="U3410" s="8"/>
      <c r="V3410" s="8"/>
      <c r="W3410" s="8"/>
      <c r="X3410" s="8"/>
      <c r="Y3410" s="10">
        <f t="shared" si="241"/>
        <v>0</v>
      </c>
      <c r="Z3410" s="10">
        <f>IFERROR(INDEX(EFs!B:B,MATCH(P3410,EFs!A:A,0))*Dataset!Y3410/1000,0)</f>
        <v>0</v>
      </c>
      <c r="AA3410">
        <v>32.562005999999997</v>
      </c>
      <c r="AB3410">
        <v>-117.039734</v>
      </c>
      <c r="AC3410">
        <v>1</v>
      </c>
      <c r="AD3410" t="s">
        <v>18394</v>
      </c>
      <c r="AE3410">
        <v>4350</v>
      </c>
      <c r="AF3410" t="s">
        <v>19261</v>
      </c>
      <c r="AI3410" t="s">
        <v>18858</v>
      </c>
      <c r="AJ3410" t="s">
        <v>18390</v>
      </c>
      <c r="AK3410" t="s">
        <v>18391</v>
      </c>
      <c r="AL3410">
        <v>92173</v>
      </c>
      <c r="AM3410" t="s">
        <v>18392</v>
      </c>
      <c r="AN3410" t="s">
        <v>18397</v>
      </c>
    </row>
    <row r="3411" spans="1:40" ht="43.2" x14ac:dyDescent="0.3">
      <c r="A3411" t="s">
        <v>15901</v>
      </c>
      <c r="B3411" s="2" t="s">
        <v>15</v>
      </c>
      <c r="C3411" s="3">
        <v>44823</v>
      </c>
      <c r="D3411" t="s">
        <v>193</v>
      </c>
      <c r="E3411" t="s">
        <v>15559</v>
      </c>
      <c r="F3411" t="s">
        <v>8764</v>
      </c>
      <c r="G3411" t="s">
        <v>15902</v>
      </c>
      <c r="H3411" s="2" t="s">
        <v>781</v>
      </c>
      <c r="I3411" s="2" t="s">
        <v>782</v>
      </c>
      <c r="J3411" s="1" t="s">
        <v>15903</v>
      </c>
      <c r="K3411" s="1">
        <f t="shared" si="239"/>
        <v>1</v>
      </c>
      <c r="L3411" s="1">
        <f t="shared" si="239"/>
        <v>0</v>
      </c>
      <c r="M3411" s="1">
        <f t="shared" si="239"/>
        <v>0</v>
      </c>
      <c r="N3411" s="1">
        <f t="shared" si="238"/>
        <v>0</v>
      </c>
      <c r="O3411" s="1">
        <f t="shared" si="240"/>
        <v>1</v>
      </c>
      <c r="P3411" s="1" t="s">
        <v>18346</v>
      </c>
      <c r="Q3411" s="1">
        <v>100</v>
      </c>
      <c r="R3411" s="1">
        <v>158</v>
      </c>
      <c r="S3411" s="9">
        <f t="shared" si="242"/>
        <v>100</v>
      </c>
      <c r="T3411" s="8"/>
      <c r="U3411" s="8"/>
      <c r="V3411" s="8"/>
      <c r="W3411" s="8"/>
      <c r="X3411" s="8"/>
      <c r="Y3411" s="10">
        <f t="shared" si="241"/>
        <v>0</v>
      </c>
      <c r="Z3411" s="10">
        <f>IFERROR(INDEX(EFs!B:B,MATCH(P3411,EFs!A:A,0))*Dataset!Y3411/1000,0)</f>
        <v>0</v>
      </c>
      <c r="AA3411">
        <v>32.911853000000001</v>
      </c>
      <c r="AB3411">
        <v>-117.233013</v>
      </c>
      <c r="AC3411">
        <v>1</v>
      </c>
      <c r="AD3411" t="s">
        <v>18387</v>
      </c>
      <c r="AE3411">
        <v>11588</v>
      </c>
      <c r="AF3411" t="s">
        <v>18749</v>
      </c>
      <c r="AI3411" t="s">
        <v>18389</v>
      </c>
      <c r="AJ3411" t="s">
        <v>18390</v>
      </c>
      <c r="AK3411" t="s">
        <v>18391</v>
      </c>
      <c r="AL3411">
        <v>92121</v>
      </c>
      <c r="AM3411" t="s">
        <v>18392</v>
      </c>
      <c r="AN3411" t="s">
        <v>18393</v>
      </c>
    </row>
    <row r="3412" spans="1:40" ht="57.6" x14ac:dyDescent="0.3">
      <c r="A3412" t="s">
        <v>15904</v>
      </c>
      <c r="B3412" s="2" t="s">
        <v>15</v>
      </c>
      <c r="C3412" s="3">
        <v>44823</v>
      </c>
      <c r="D3412" t="s">
        <v>193</v>
      </c>
      <c r="E3412" t="s">
        <v>6244</v>
      </c>
      <c r="F3412" t="s">
        <v>15905</v>
      </c>
      <c r="G3412" t="s">
        <v>15906</v>
      </c>
      <c r="H3412" s="2" t="s">
        <v>465</v>
      </c>
      <c r="I3412" s="2" t="s">
        <v>98</v>
      </c>
      <c r="J3412" s="1" t="s">
        <v>15907</v>
      </c>
      <c r="K3412" s="1">
        <f t="shared" si="239"/>
        <v>1</v>
      </c>
      <c r="L3412" s="1">
        <f t="shared" si="239"/>
        <v>0</v>
      </c>
      <c r="M3412" s="1">
        <f t="shared" si="239"/>
        <v>0</v>
      </c>
      <c r="N3412" s="1">
        <f t="shared" si="238"/>
        <v>0</v>
      </c>
      <c r="O3412" s="1">
        <f t="shared" si="240"/>
        <v>1</v>
      </c>
      <c r="P3412" s="1" t="s">
        <v>18346</v>
      </c>
      <c r="Q3412" s="1">
        <v>350</v>
      </c>
      <c r="R3412" s="1">
        <v>538</v>
      </c>
      <c r="S3412" s="9">
        <f t="shared" si="242"/>
        <v>350</v>
      </c>
      <c r="T3412" s="8"/>
      <c r="U3412" s="8"/>
      <c r="V3412" s="8"/>
      <c r="W3412" s="8"/>
      <c r="X3412" s="8"/>
      <c r="Y3412" s="10">
        <f t="shared" si="241"/>
        <v>0</v>
      </c>
      <c r="Z3412" s="10">
        <f>IFERROR(INDEX(EFs!B:B,MATCH(P3412,EFs!A:A,0))*Dataset!Y3412/1000,0)</f>
        <v>0</v>
      </c>
      <c r="AA3412">
        <v>33.188099000000001</v>
      </c>
      <c r="AB3412">
        <v>-117.36512999999999</v>
      </c>
      <c r="AC3412">
        <v>1</v>
      </c>
      <c r="AD3412" t="s">
        <v>18387</v>
      </c>
      <c r="AE3412">
        <v>1630</v>
      </c>
      <c r="AF3412" t="s">
        <v>18479</v>
      </c>
      <c r="AI3412" t="s">
        <v>18410</v>
      </c>
      <c r="AJ3412" t="s">
        <v>18390</v>
      </c>
      <c r="AK3412" t="s">
        <v>18391</v>
      </c>
      <c r="AL3412">
        <v>92054</v>
      </c>
      <c r="AM3412" t="s">
        <v>18392</v>
      </c>
      <c r="AN3412" t="s">
        <v>18393</v>
      </c>
    </row>
    <row r="3413" spans="1:40" ht="72" x14ac:dyDescent="0.3">
      <c r="A3413" t="s">
        <v>15908</v>
      </c>
      <c r="B3413" s="2" t="s">
        <v>15</v>
      </c>
      <c r="C3413" s="3">
        <v>44824</v>
      </c>
      <c r="D3413" t="s">
        <v>193</v>
      </c>
      <c r="E3413" t="s">
        <v>15909</v>
      </c>
      <c r="F3413" t="s">
        <v>15910</v>
      </c>
      <c r="G3413" t="s">
        <v>15911</v>
      </c>
      <c r="H3413" s="2" t="s">
        <v>147</v>
      </c>
      <c r="I3413" s="2" t="s">
        <v>53</v>
      </c>
      <c r="J3413" s="1" t="s">
        <v>15912</v>
      </c>
      <c r="K3413" s="1">
        <f t="shared" si="239"/>
        <v>0</v>
      </c>
      <c r="L3413" s="1">
        <f t="shared" si="239"/>
        <v>0</v>
      </c>
      <c r="M3413" s="1">
        <f t="shared" si="239"/>
        <v>1</v>
      </c>
      <c r="N3413" s="1">
        <f t="shared" si="238"/>
        <v>0</v>
      </c>
      <c r="O3413" s="1">
        <f t="shared" si="240"/>
        <v>1</v>
      </c>
      <c r="P3413" s="1" t="s">
        <v>18348</v>
      </c>
      <c r="Q3413" s="1">
        <v>150</v>
      </c>
      <c r="R3413" s="1">
        <v>259</v>
      </c>
      <c r="S3413" s="9">
        <f t="shared" si="242"/>
        <v>150</v>
      </c>
      <c r="T3413" s="8"/>
      <c r="U3413" s="8"/>
      <c r="V3413" s="8"/>
      <c r="W3413" s="8"/>
      <c r="X3413" s="8"/>
      <c r="Y3413" s="10">
        <f t="shared" si="241"/>
        <v>0</v>
      </c>
      <c r="Z3413" s="10">
        <f>IFERROR(INDEX(EFs!B:B,MATCH(P3413,EFs!A:A,0))*Dataset!Y3413/1000,0)</f>
        <v>0</v>
      </c>
      <c r="AA3413">
        <v>33.137571999999999</v>
      </c>
      <c r="AB3413">
        <v>-117.23184999999999</v>
      </c>
      <c r="AC3413">
        <v>1</v>
      </c>
      <c r="AD3413" t="s">
        <v>18387</v>
      </c>
      <c r="AE3413">
        <v>1261</v>
      </c>
      <c r="AF3413" t="s">
        <v>19627</v>
      </c>
      <c r="AI3413" t="s">
        <v>18416</v>
      </c>
      <c r="AJ3413" t="s">
        <v>18390</v>
      </c>
      <c r="AK3413" t="s">
        <v>18391</v>
      </c>
      <c r="AL3413">
        <v>92081</v>
      </c>
      <c r="AM3413" t="s">
        <v>18392</v>
      </c>
      <c r="AN3413" t="s">
        <v>18393</v>
      </c>
    </row>
    <row r="3414" spans="1:40" ht="57.6" x14ac:dyDescent="0.3">
      <c r="A3414" t="s">
        <v>15913</v>
      </c>
      <c r="B3414" s="2" t="s">
        <v>15</v>
      </c>
      <c r="C3414" s="3">
        <v>44825</v>
      </c>
      <c r="D3414" t="s">
        <v>193</v>
      </c>
      <c r="E3414" t="s">
        <v>15914</v>
      </c>
      <c r="F3414" t="s">
        <v>15915</v>
      </c>
      <c r="G3414" t="s">
        <v>15916</v>
      </c>
      <c r="H3414" s="2" t="s">
        <v>334</v>
      </c>
      <c r="I3414" s="2" t="s">
        <v>107</v>
      </c>
      <c r="J3414" s="1" t="s">
        <v>15917</v>
      </c>
      <c r="K3414" s="1">
        <f t="shared" si="239"/>
        <v>1</v>
      </c>
      <c r="L3414" s="1">
        <f t="shared" si="239"/>
        <v>0</v>
      </c>
      <c r="M3414" s="1">
        <f t="shared" si="239"/>
        <v>0</v>
      </c>
      <c r="N3414" s="1">
        <f t="shared" si="238"/>
        <v>0</v>
      </c>
      <c r="O3414" s="1">
        <f t="shared" si="240"/>
        <v>1</v>
      </c>
      <c r="P3414" s="1" t="s">
        <v>18346</v>
      </c>
      <c r="Q3414" s="1">
        <v>125</v>
      </c>
      <c r="R3414" s="1">
        <v>229</v>
      </c>
      <c r="S3414" s="9">
        <f t="shared" si="242"/>
        <v>125</v>
      </c>
      <c r="T3414" s="8"/>
      <c r="U3414" s="8"/>
      <c r="V3414" s="8"/>
      <c r="W3414" s="8"/>
      <c r="X3414" s="8"/>
      <c r="Y3414" s="10">
        <f t="shared" si="241"/>
        <v>0</v>
      </c>
      <c r="Z3414" s="10">
        <f>IFERROR(INDEX(EFs!B:B,MATCH(P3414,EFs!A:A,0))*Dataset!Y3414/1000,0)</f>
        <v>0</v>
      </c>
      <c r="AA3414">
        <v>32.755594000000002</v>
      </c>
      <c r="AB3414">
        <v>-117.100427</v>
      </c>
      <c r="AC3414">
        <v>1</v>
      </c>
      <c r="AD3414" t="s">
        <v>18387</v>
      </c>
      <c r="AE3414">
        <v>4320</v>
      </c>
      <c r="AF3414" t="s">
        <v>19628</v>
      </c>
      <c r="AI3414" t="s">
        <v>18389</v>
      </c>
      <c r="AJ3414" t="s">
        <v>18390</v>
      </c>
      <c r="AK3414" t="s">
        <v>18391</v>
      </c>
      <c r="AL3414">
        <v>92115</v>
      </c>
      <c r="AM3414" t="s">
        <v>18392</v>
      </c>
      <c r="AN3414" t="s">
        <v>18393</v>
      </c>
    </row>
    <row r="3415" spans="1:40" ht="57.6" x14ac:dyDescent="0.3">
      <c r="A3415" t="s">
        <v>15918</v>
      </c>
      <c r="B3415" s="2" t="s">
        <v>15</v>
      </c>
      <c r="C3415" s="3">
        <v>44830</v>
      </c>
      <c r="D3415" t="s">
        <v>193</v>
      </c>
      <c r="E3415" t="s">
        <v>15919</v>
      </c>
      <c r="F3415" t="s">
        <v>15920</v>
      </c>
      <c r="G3415" t="s">
        <v>15921</v>
      </c>
      <c r="H3415" s="2" t="s">
        <v>1542</v>
      </c>
      <c r="I3415" s="2" t="s">
        <v>236</v>
      </c>
      <c r="J3415" s="1" t="s">
        <v>15922</v>
      </c>
      <c r="K3415" s="1">
        <f t="shared" si="239"/>
        <v>1</v>
      </c>
      <c r="L3415" s="1">
        <f t="shared" si="239"/>
        <v>0</v>
      </c>
      <c r="M3415" s="1">
        <f t="shared" si="239"/>
        <v>0</v>
      </c>
      <c r="N3415" s="1">
        <f t="shared" si="238"/>
        <v>0</v>
      </c>
      <c r="O3415" s="1">
        <f t="shared" si="240"/>
        <v>1</v>
      </c>
      <c r="P3415" s="1" t="s">
        <v>18346</v>
      </c>
      <c r="Q3415" s="1" t="s">
        <v>18355</v>
      </c>
      <c r="R3415" s="1">
        <v>144</v>
      </c>
      <c r="S3415" s="9">
        <f t="shared" si="242"/>
        <v>107.38080000000001</v>
      </c>
      <c r="T3415" s="8"/>
      <c r="U3415" s="8"/>
      <c r="V3415" s="8"/>
      <c r="W3415" s="8"/>
      <c r="X3415" s="8"/>
      <c r="Y3415" s="10">
        <f t="shared" si="241"/>
        <v>0</v>
      </c>
      <c r="Z3415" s="10">
        <f>IFERROR(INDEX(EFs!B:B,MATCH(P3415,EFs!A:A,0))*Dataset!Y3415/1000,0)</f>
        <v>0</v>
      </c>
      <c r="AA3415">
        <v>32.839649999999999</v>
      </c>
      <c r="AB3415">
        <v>-117.13850499999999</v>
      </c>
      <c r="AC3415">
        <v>1</v>
      </c>
      <c r="AD3415" t="s">
        <v>18387</v>
      </c>
      <c r="AE3415">
        <v>5670</v>
      </c>
      <c r="AF3415" t="s">
        <v>19516</v>
      </c>
      <c r="AI3415" t="s">
        <v>18389</v>
      </c>
      <c r="AJ3415" t="s">
        <v>18390</v>
      </c>
      <c r="AK3415" t="s">
        <v>18391</v>
      </c>
      <c r="AL3415">
        <v>92111</v>
      </c>
      <c r="AM3415" t="s">
        <v>18392</v>
      </c>
      <c r="AN3415" t="s">
        <v>18393</v>
      </c>
    </row>
    <row r="3416" spans="1:40" ht="28.8" hidden="1" x14ac:dyDescent="0.3">
      <c r="A3416" t="s">
        <v>15923</v>
      </c>
      <c r="B3416" s="2" t="s">
        <v>2048</v>
      </c>
      <c r="C3416" s="3">
        <v>40025</v>
      </c>
      <c r="D3416" t="s">
        <v>25</v>
      </c>
      <c r="E3416" t="s">
        <v>3816</v>
      </c>
      <c r="F3416" t="s">
        <v>72</v>
      </c>
      <c r="G3416" t="s">
        <v>3817</v>
      </c>
      <c r="H3416" s="2" t="s">
        <v>320</v>
      </c>
      <c r="I3416" s="2" t="s">
        <v>46</v>
      </c>
      <c r="J3416" s="1" t="s">
        <v>15924</v>
      </c>
      <c r="K3416" s="1">
        <f t="shared" si="239"/>
        <v>0</v>
      </c>
      <c r="L3416" s="1">
        <f t="shared" si="239"/>
        <v>0</v>
      </c>
      <c r="M3416" s="1">
        <f t="shared" si="239"/>
        <v>1</v>
      </c>
      <c r="N3416" s="1">
        <f t="shared" si="238"/>
        <v>0</v>
      </c>
      <c r="O3416" s="1">
        <f t="shared" si="240"/>
        <v>1</v>
      </c>
      <c r="P3416" s="1" t="s">
        <v>18348</v>
      </c>
      <c r="Q3416" s="1" t="s">
        <v>18355</v>
      </c>
      <c r="R3416" s="1">
        <v>117</v>
      </c>
      <c r="S3416" s="9">
        <f t="shared" si="242"/>
        <v>87.246899999999997</v>
      </c>
      <c r="T3416" s="8"/>
      <c r="U3416" s="8"/>
      <c r="V3416" s="8"/>
      <c r="W3416" s="8"/>
      <c r="X3416" s="8"/>
      <c r="Y3416" s="10">
        <f t="shared" si="241"/>
        <v>0</v>
      </c>
      <c r="Z3416" s="10">
        <f>IFERROR(INDEX(EFs!B:B,MATCH(P3416,EFs!A:A,0))*Dataset!Y3416/1000,0)</f>
        <v>0</v>
      </c>
      <c r="AA3416">
        <v>32.875765999999999</v>
      </c>
      <c r="AB3416">
        <v>-117.239553</v>
      </c>
      <c r="AC3416">
        <v>0.9</v>
      </c>
      <c r="AD3416" t="s">
        <v>18387</v>
      </c>
      <c r="AE3416">
        <v>9500</v>
      </c>
      <c r="AF3416" t="s">
        <v>18451</v>
      </c>
      <c r="AG3416" t="s">
        <v>18831</v>
      </c>
      <c r="AH3416">
        <v>89</v>
      </c>
      <c r="AI3416" t="s">
        <v>18428</v>
      </c>
      <c r="AJ3416" t="s">
        <v>18390</v>
      </c>
      <c r="AK3416" t="s">
        <v>18391</v>
      </c>
      <c r="AL3416">
        <v>92093</v>
      </c>
      <c r="AM3416" t="s">
        <v>18392</v>
      </c>
      <c r="AN3416" t="s">
        <v>18393</v>
      </c>
    </row>
    <row r="3417" spans="1:40" ht="28.8" hidden="1" x14ac:dyDescent="0.3">
      <c r="A3417" t="s">
        <v>15925</v>
      </c>
      <c r="B3417" s="2" t="s">
        <v>2048</v>
      </c>
      <c r="C3417" s="3">
        <v>40025.393344907403</v>
      </c>
      <c r="D3417" t="s">
        <v>25</v>
      </c>
      <c r="E3417" t="s">
        <v>8983</v>
      </c>
      <c r="F3417" t="s">
        <v>8984</v>
      </c>
      <c r="G3417" t="s">
        <v>8985</v>
      </c>
      <c r="H3417" s="2" t="s">
        <v>8986</v>
      </c>
      <c r="I3417" s="2" t="s">
        <v>236</v>
      </c>
      <c r="J3417" s="1" t="s">
        <v>15926</v>
      </c>
      <c r="K3417" s="1">
        <f t="shared" si="239"/>
        <v>1</v>
      </c>
      <c r="L3417" s="1">
        <f t="shared" si="239"/>
        <v>0</v>
      </c>
      <c r="M3417" s="1">
        <f t="shared" si="239"/>
        <v>0</v>
      </c>
      <c r="N3417" s="1">
        <f t="shared" si="238"/>
        <v>0</v>
      </c>
      <c r="O3417" s="1">
        <f t="shared" si="240"/>
        <v>1</v>
      </c>
      <c r="P3417" s="1" t="s">
        <v>18346</v>
      </c>
      <c r="Q3417" s="1" t="s">
        <v>18355</v>
      </c>
      <c r="R3417" s="1">
        <v>57</v>
      </c>
      <c r="S3417" s="9">
        <f t="shared" si="242"/>
        <v>42.504899999999999</v>
      </c>
      <c r="T3417" s="8"/>
      <c r="U3417" s="8"/>
      <c r="V3417" s="8"/>
      <c r="W3417" s="8"/>
      <c r="X3417" s="8"/>
      <c r="Y3417" s="10">
        <f t="shared" si="241"/>
        <v>0</v>
      </c>
      <c r="Z3417" s="10">
        <f>IFERROR(INDEX(EFs!B:B,MATCH(P3417,EFs!A:A,0))*Dataset!Y3417/1000,0)</f>
        <v>0</v>
      </c>
      <c r="AA3417">
        <v>33.026288999999998</v>
      </c>
      <c r="AB3417">
        <v>-117.251245</v>
      </c>
      <c r="AC3417">
        <v>0.8</v>
      </c>
      <c r="AD3417" t="s">
        <v>18652</v>
      </c>
      <c r="AF3417" t="s">
        <v>19251</v>
      </c>
      <c r="AI3417" t="s">
        <v>18485</v>
      </c>
      <c r="AJ3417" t="s">
        <v>18390</v>
      </c>
      <c r="AK3417" t="s">
        <v>18391</v>
      </c>
      <c r="AL3417">
        <v>92024</v>
      </c>
      <c r="AM3417" t="s">
        <v>18392</v>
      </c>
      <c r="AN3417" t="s">
        <v>18397</v>
      </c>
    </row>
    <row r="3418" spans="1:40" ht="57.6" hidden="1" x14ac:dyDescent="0.3">
      <c r="A3418" t="s">
        <v>15927</v>
      </c>
      <c r="B3418" s="2" t="s">
        <v>2048</v>
      </c>
      <c r="C3418" s="3">
        <v>40025</v>
      </c>
      <c r="D3418" t="s">
        <v>193</v>
      </c>
      <c r="E3418" t="s">
        <v>10667</v>
      </c>
      <c r="F3418" t="s">
        <v>10668</v>
      </c>
      <c r="G3418" t="s">
        <v>10669</v>
      </c>
      <c r="H3418" s="2" t="s">
        <v>83</v>
      </c>
      <c r="I3418" s="2" t="s">
        <v>84</v>
      </c>
      <c r="J3418" s="1" t="s">
        <v>15928</v>
      </c>
      <c r="K3418" s="1">
        <f t="shared" si="239"/>
        <v>0</v>
      </c>
      <c r="L3418" s="1">
        <f t="shared" si="239"/>
        <v>0</v>
      </c>
      <c r="M3418" s="1">
        <f t="shared" si="239"/>
        <v>1</v>
      </c>
      <c r="N3418" s="1">
        <f t="shared" si="238"/>
        <v>0</v>
      </c>
      <c r="O3418" s="1">
        <f t="shared" si="240"/>
        <v>1</v>
      </c>
      <c r="P3418" s="1" t="s">
        <v>18348</v>
      </c>
      <c r="Q3418" s="1">
        <v>45</v>
      </c>
      <c r="R3418" s="1">
        <v>71</v>
      </c>
      <c r="S3418" s="9">
        <f t="shared" si="242"/>
        <v>45</v>
      </c>
      <c r="T3418" s="8"/>
      <c r="U3418" s="8"/>
      <c r="V3418" s="8"/>
      <c r="W3418" s="8"/>
      <c r="X3418" s="8"/>
      <c r="Y3418" s="10">
        <f t="shared" si="241"/>
        <v>0</v>
      </c>
      <c r="Z3418" s="10">
        <f>IFERROR(INDEX(EFs!B:B,MATCH(P3418,EFs!A:A,0))*Dataset!Y3418/1000,0)</f>
        <v>0</v>
      </c>
      <c r="AA3418">
        <v>32.635578000000002</v>
      </c>
      <c r="AB3418">
        <v>-117.099666</v>
      </c>
      <c r="AC3418">
        <v>1</v>
      </c>
      <c r="AD3418" t="s">
        <v>18394</v>
      </c>
      <c r="AE3418">
        <v>850</v>
      </c>
      <c r="AF3418" t="s">
        <v>19337</v>
      </c>
      <c r="AI3418" t="s">
        <v>18406</v>
      </c>
      <c r="AJ3418" t="s">
        <v>18390</v>
      </c>
      <c r="AK3418" t="s">
        <v>18391</v>
      </c>
      <c r="AL3418">
        <v>91910</v>
      </c>
      <c r="AM3418" t="s">
        <v>18392</v>
      </c>
      <c r="AN3418" t="s">
        <v>18397</v>
      </c>
    </row>
    <row r="3419" spans="1:40" ht="28.8" hidden="1" x14ac:dyDescent="0.3">
      <c r="A3419" t="s">
        <v>15929</v>
      </c>
      <c r="B3419" s="2" t="s">
        <v>2048</v>
      </c>
      <c r="C3419" s="3">
        <v>40025.902268518497</v>
      </c>
      <c r="D3419" t="s">
        <v>25</v>
      </c>
      <c r="E3419" t="s">
        <v>1036</v>
      </c>
      <c r="F3419" t="s">
        <v>27</v>
      </c>
      <c r="G3419" t="s">
        <v>5896</v>
      </c>
      <c r="H3419" s="2" t="s">
        <v>1579</v>
      </c>
      <c r="I3419" s="2" t="s">
        <v>30</v>
      </c>
      <c r="J3419" s="1" t="s">
        <v>15930</v>
      </c>
      <c r="K3419" s="1">
        <f t="shared" si="239"/>
        <v>1</v>
      </c>
      <c r="L3419" s="1">
        <f t="shared" si="239"/>
        <v>0</v>
      </c>
      <c r="M3419" s="1">
        <f t="shared" si="239"/>
        <v>0</v>
      </c>
      <c r="N3419" s="1">
        <f t="shared" si="238"/>
        <v>0</v>
      </c>
      <c r="O3419" s="1">
        <f t="shared" si="240"/>
        <v>1</v>
      </c>
      <c r="P3419" s="1" t="s">
        <v>18346</v>
      </c>
      <c r="Q3419" s="1">
        <v>200</v>
      </c>
      <c r="R3419" s="1">
        <v>375</v>
      </c>
      <c r="S3419" s="9">
        <f t="shared" si="242"/>
        <v>200</v>
      </c>
      <c r="T3419" s="8"/>
      <c r="U3419" s="8"/>
      <c r="V3419" s="8"/>
      <c r="W3419" s="8"/>
      <c r="X3419" s="8"/>
      <c r="Y3419" s="10">
        <f t="shared" si="241"/>
        <v>0</v>
      </c>
      <c r="Z3419" s="10">
        <f>IFERROR(INDEX(EFs!B:B,MATCH(P3419,EFs!A:A,0))*Dataset!Y3419/1000,0)</f>
        <v>0</v>
      </c>
      <c r="AA3419">
        <v>32.967832999999999</v>
      </c>
      <c r="AB3419">
        <v>-117.03629599999999</v>
      </c>
      <c r="AC3419">
        <v>1</v>
      </c>
      <c r="AD3419" t="s">
        <v>18394</v>
      </c>
      <c r="AE3419">
        <v>14010</v>
      </c>
      <c r="AF3419" t="s">
        <v>18674</v>
      </c>
      <c r="AI3419" t="s">
        <v>18600</v>
      </c>
      <c r="AJ3419" t="s">
        <v>18390</v>
      </c>
      <c r="AK3419" t="s">
        <v>18391</v>
      </c>
      <c r="AL3419">
        <v>92064</v>
      </c>
      <c r="AM3419" t="s">
        <v>18392</v>
      </c>
      <c r="AN3419" t="s">
        <v>18397</v>
      </c>
    </row>
    <row r="3420" spans="1:40" ht="86.4" hidden="1" x14ac:dyDescent="0.3">
      <c r="A3420" t="s">
        <v>15931</v>
      </c>
      <c r="B3420" s="2" t="s">
        <v>2048</v>
      </c>
      <c r="C3420" s="3">
        <v>40025</v>
      </c>
      <c r="D3420" t="s">
        <v>25</v>
      </c>
      <c r="E3420" t="s">
        <v>15932</v>
      </c>
      <c r="F3420" t="s">
        <v>72</v>
      </c>
      <c r="G3420" t="s">
        <v>15933</v>
      </c>
      <c r="H3420" s="2" t="s">
        <v>19</v>
      </c>
      <c r="I3420" s="2" t="s">
        <v>20</v>
      </c>
      <c r="J3420" s="1" t="s">
        <v>15934</v>
      </c>
      <c r="K3420" s="1">
        <f t="shared" si="239"/>
        <v>1</v>
      </c>
      <c r="L3420" s="1">
        <f t="shared" si="239"/>
        <v>0</v>
      </c>
      <c r="M3420" s="1">
        <f t="shared" si="239"/>
        <v>0</v>
      </c>
      <c r="N3420" s="1">
        <f t="shared" si="238"/>
        <v>0</v>
      </c>
      <c r="O3420" s="1">
        <f t="shared" si="240"/>
        <v>1</v>
      </c>
      <c r="P3420" s="1" t="s">
        <v>18346</v>
      </c>
      <c r="Q3420" s="1" t="s">
        <v>18355</v>
      </c>
      <c r="R3420" s="1">
        <v>143</v>
      </c>
      <c r="S3420" s="9">
        <f t="shared" si="242"/>
        <v>106.63510000000001</v>
      </c>
      <c r="T3420" s="8"/>
      <c r="U3420" s="8"/>
      <c r="V3420" s="8"/>
      <c r="W3420" s="8"/>
      <c r="X3420" s="8"/>
      <c r="Y3420" s="10">
        <f t="shared" si="241"/>
        <v>0</v>
      </c>
      <c r="Z3420" s="10">
        <f>IFERROR(INDEX(EFs!B:B,MATCH(P3420,EFs!A:A,0))*Dataset!Y3420/1000,0)</f>
        <v>0</v>
      </c>
      <c r="AA3420">
        <v>32.732602</v>
      </c>
      <c r="AB3420">
        <v>-117.175484</v>
      </c>
      <c r="AC3420">
        <v>1</v>
      </c>
      <c r="AD3420" t="s">
        <v>18394</v>
      </c>
      <c r="AE3420">
        <v>2904</v>
      </c>
      <c r="AF3420" t="s">
        <v>18575</v>
      </c>
      <c r="AI3420" t="s">
        <v>18389</v>
      </c>
      <c r="AJ3420" t="s">
        <v>18390</v>
      </c>
      <c r="AK3420" t="s">
        <v>18391</v>
      </c>
      <c r="AL3420">
        <v>92101</v>
      </c>
      <c r="AM3420" t="s">
        <v>18392</v>
      </c>
      <c r="AN3420" t="s">
        <v>18397</v>
      </c>
    </row>
    <row r="3421" spans="1:40" ht="28.8" hidden="1" x14ac:dyDescent="0.3">
      <c r="A3421" t="s">
        <v>15935</v>
      </c>
      <c r="B3421" s="2" t="s">
        <v>2048</v>
      </c>
      <c r="C3421" s="3">
        <v>40025.542754629598</v>
      </c>
      <c r="D3421" t="s">
        <v>25</v>
      </c>
      <c r="E3421" t="s">
        <v>280</v>
      </c>
      <c r="F3421" t="s">
        <v>8068</v>
      </c>
      <c r="G3421" t="s">
        <v>11620</v>
      </c>
      <c r="H3421" s="2" t="s">
        <v>3078</v>
      </c>
      <c r="I3421" s="2" t="s">
        <v>236</v>
      </c>
      <c r="J3421" s="1" t="s">
        <v>15936</v>
      </c>
      <c r="K3421" s="1">
        <f t="shared" si="239"/>
        <v>1</v>
      </c>
      <c r="L3421" s="1">
        <f t="shared" si="239"/>
        <v>0</v>
      </c>
      <c r="M3421" s="1">
        <f t="shared" si="239"/>
        <v>0</v>
      </c>
      <c r="N3421" s="1">
        <f t="shared" si="238"/>
        <v>0</v>
      </c>
      <c r="O3421" s="1">
        <f t="shared" si="240"/>
        <v>1</v>
      </c>
      <c r="P3421" s="1" t="s">
        <v>18346</v>
      </c>
      <c r="Q3421" s="1">
        <v>100</v>
      </c>
      <c r="R3421" s="1">
        <v>164</v>
      </c>
      <c r="S3421" s="9">
        <f t="shared" si="242"/>
        <v>100</v>
      </c>
      <c r="T3421" s="8"/>
      <c r="U3421" s="8"/>
      <c r="V3421" s="8"/>
      <c r="W3421" s="8"/>
      <c r="X3421" s="8"/>
      <c r="Y3421" s="10">
        <f t="shared" si="241"/>
        <v>0</v>
      </c>
      <c r="Z3421" s="10">
        <f>IFERROR(INDEX(EFs!B:B,MATCH(P3421,EFs!A:A,0))*Dataset!Y3421/1000,0)</f>
        <v>0</v>
      </c>
      <c r="AA3421">
        <v>32.809424999999997</v>
      </c>
      <c r="AB3421">
        <v>-117.213616</v>
      </c>
      <c r="AC3421">
        <v>1</v>
      </c>
      <c r="AD3421" t="s">
        <v>18394</v>
      </c>
      <c r="AE3421">
        <v>3775</v>
      </c>
      <c r="AF3421" t="s">
        <v>18759</v>
      </c>
      <c r="AI3421" t="s">
        <v>18389</v>
      </c>
      <c r="AJ3421" t="s">
        <v>18390</v>
      </c>
      <c r="AK3421" t="s">
        <v>18391</v>
      </c>
      <c r="AL3421">
        <v>92117</v>
      </c>
      <c r="AM3421" t="s">
        <v>18392</v>
      </c>
      <c r="AN3421" t="s">
        <v>18397</v>
      </c>
    </row>
    <row r="3422" spans="1:40" ht="28.8" hidden="1" x14ac:dyDescent="0.3">
      <c r="A3422" t="s">
        <v>15937</v>
      </c>
      <c r="B3422" s="2" t="s">
        <v>2048</v>
      </c>
      <c r="C3422" s="3">
        <v>40025</v>
      </c>
      <c r="D3422" t="s">
        <v>25</v>
      </c>
      <c r="E3422" t="s">
        <v>15938</v>
      </c>
      <c r="F3422" t="s">
        <v>13333</v>
      </c>
      <c r="G3422" t="s">
        <v>60</v>
      </c>
      <c r="H3422" s="2" t="s">
        <v>61</v>
      </c>
      <c r="I3422" s="2" t="s">
        <v>62</v>
      </c>
      <c r="J3422" s="1" t="s">
        <v>15939</v>
      </c>
      <c r="K3422" s="1">
        <f t="shared" si="239"/>
        <v>0</v>
      </c>
      <c r="L3422" s="1">
        <f t="shared" si="239"/>
        <v>0</v>
      </c>
      <c r="M3422" s="1">
        <f t="shared" si="239"/>
        <v>1</v>
      </c>
      <c r="N3422" s="1">
        <f t="shared" si="238"/>
        <v>0</v>
      </c>
      <c r="O3422" s="1">
        <f t="shared" si="240"/>
        <v>1</v>
      </c>
      <c r="P3422" s="1" t="s">
        <v>18348</v>
      </c>
      <c r="Q3422" s="1" t="s">
        <v>18355</v>
      </c>
      <c r="R3422" s="1">
        <v>132</v>
      </c>
      <c r="S3422" s="9">
        <f t="shared" si="242"/>
        <v>98.432400000000001</v>
      </c>
      <c r="T3422" s="8"/>
      <c r="U3422" s="8"/>
      <c r="V3422" s="8"/>
      <c r="W3422" s="8"/>
      <c r="X3422" s="8"/>
      <c r="Y3422" s="10">
        <f t="shared" si="241"/>
        <v>0</v>
      </c>
      <c r="Z3422" s="10">
        <f>IFERROR(INDEX(EFs!B:B,MATCH(P3422,EFs!A:A,0))*Dataset!Y3422/1000,0)</f>
        <v>0</v>
      </c>
      <c r="AA3422">
        <v>32.772146999999997</v>
      </c>
      <c r="AB3422">
        <v>-117.072548</v>
      </c>
      <c r="AC3422">
        <v>1</v>
      </c>
      <c r="AD3422" t="s">
        <v>18387</v>
      </c>
      <c r="AE3422">
        <v>5500</v>
      </c>
      <c r="AF3422" t="s">
        <v>18402</v>
      </c>
      <c r="AI3422" t="s">
        <v>18389</v>
      </c>
      <c r="AJ3422" t="s">
        <v>18390</v>
      </c>
      <c r="AK3422" t="s">
        <v>18391</v>
      </c>
      <c r="AL3422">
        <v>92182</v>
      </c>
      <c r="AM3422" t="s">
        <v>18392</v>
      </c>
      <c r="AN3422" t="s">
        <v>18393</v>
      </c>
    </row>
    <row r="3423" spans="1:40" ht="28.8" hidden="1" x14ac:dyDescent="0.3">
      <c r="A3423" t="s">
        <v>15940</v>
      </c>
      <c r="B3423" s="2" t="s">
        <v>2048</v>
      </c>
      <c r="C3423" s="3">
        <v>40025</v>
      </c>
      <c r="D3423" t="s">
        <v>25</v>
      </c>
      <c r="E3423" t="s">
        <v>10667</v>
      </c>
      <c r="F3423" t="s">
        <v>10668</v>
      </c>
      <c r="G3423" t="s">
        <v>10669</v>
      </c>
      <c r="H3423" s="2" t="s">
        <v>83</v>
      </c>
      <c r="I3423" s="2" t="s">
        <v>84</v>
      </c>
      <c r="J3423" s="1" t="s">
        <v>15941</v>
      </c>
      <c r="K3423" s="1">
        <f t="shared" si="239"/>
        <v>0</v>
      </c>
      <c r="L3423" s="1">
        <f t="shared" si="239"/>
        <v>0</v>
      </c>
      <c r="M3423" s="1">
        <f t="shared" si="239"/>
        <v>1</v>
      </c>
      <c r="N3423" s="1">
        <f t="shared" si="238"/>
        <v>0</v>
      </c>
      <c r="O3423" s="1">
        <f t="shared" si="240"/>
        <v>1</v>
      </c>
      <c r="P3423" s="1" t="s">
        <v>18348</v>
      </c>
      <c r="Q3423" s="1">
        <v>45</v>
      </c>
      <c r="R3423" s="1" t="s">
        <v>18352</v>
      </c>
      <c r="S3423" s="9">
        <f t="shared" si="242"/>
        <v>45</v>
      </c>
      <c r="T3423" s="8"/>
      <c r="U3423" s="8"/>
      <c r="V3423" s="8"/>
      <c r="W3423" s="8"/>
      <c r="X3423" s="8"/>
      <c r="Y3423" s="10">
        <f t="shared" si="241"/>
        <v>0</v>
      </c>
      <c r="Z3423" s="10">
        <f>IFERROR(INDEX(EFs!B:B,MATCH(P3423,EFs!A:A,0))*Dataset!Y3423/1000,0)</f>
        <v>0</v>
      </c>
      <c r="AA3423">
        <v>32.635578000000002</v>
      </c>
      <c r="AB3423">
        <v>-117.099666</v>
      </c>
      <c r="AC3423">
        <v>1</v>
      </c>
      <c r="AD3423" t="s">
        <v>18394</v>
      </c>
      <c r="AE3423">
        <v>850</v>
      </c>
      <c r="AF3423" t="s">
        <v>19337</v>
      </c>
      <c r="AI3423" t="s">
        <v>18406</v>
      </c>
      <c r="AJ3423" t="s">
        <v>18390</v>
      </c>
      <c r="AK3423" t="s">
        <v>18391</v>
      </c>
      <c r="AL3423">
        <v>91910</v>
      </c>
      <c r="AM3423" t="s">
        <v>18392</v>
      </c>
      <c r="AN3423" t="s">
        <v>18397</v>
      </c>
    </row>
    <row r="3424" spans="1:40" ht="28.8" hidden="1" x14ac:dyDescent="0.3">
      <c r="A3424" t="s">
        <v>15942</v>
      </c>
      <c r="B3424" s="2" t="s">
        <v>2048</v>
      </c>
      <c r="C3424" s="3">
        <v>40025.399398148104</v>
      </c>
      <c r="D3424" t="s">
        <v>25</v>
      </c>
      <c r="E3424" t="s">
        <v>15938</v>
      </c>
      <c r="F3424" t="s">
        <v>13333</v>
      </c>
      <c r="G3424" t="s">
        <v>60</v>
      </c>
      <c r="H3424" s="2" t="s">
        <v>61</v>
      </c>
      <c r="I3424" s="2" t="s">
        <v>62</v>
      </c>
      <c r="J3424" s="1" t="s">
        <v>15943</v>
      </c>
      <c r="K3424" s="1">
        <f t="shared" si="239"/>
        <v>0</v>
      </c>
      <c r="L3424" s="1">
        <f t="shared" si="239"/>
        <v>0</v>
      </c>
      <c r="M3424" s="1">
        <f t="shared" si="239"/>
        <v>1</v>
      </c>
      <c r="N3424" s="1">
        <f t="shared" si="238"/>
        <v>0</v>
      </c>
      <c r="O3424" s="1">
        <f t="shared" si="240"/>
        <v>1</v>
      </c>
      <c r="P3424" s="1" t="s">
        <v>18348</v>
      </c>
      <c r="Q3424" s="1" t="s">
        <v>18355</v>
      </c>
      <c r="R3424" s="1">
        <v>67</v>
      </c>
      <c r="S3424" s="9">
        <f t="shared" si="242"/>
        <v>49.9619</v>
      </c>
      <c r="T3424" s="8"/>
      <c r="U3424" s="8"/>
      <c r="V3424" s="8"/>
      <c r="W3424" s="8"/>
      <c r="X3424" s="8"/>
      <c r="Y3424" s="10">
        <f t="shared" si="241"/>
        <v>0</v>
      </c>
      <c r="Z3424" s="10">
        <f>IFERROR(INDEX(EFs!B:B,MATCH(P3424,EFs!A:A,0))*Dataset!Y3424/1000,0)</f>
        <v>0</v>
      </c>
      <c r="AA3424">
        <v>32.772146999999997</v>
      </c>
      <c r="AB3424">
        <v>-117.072548</v>
      </c>
      <c r="AC3424">
        <v>1</v>
      </c>
      <c r="AD3424" t="s">
        <v>18387</v>
      </c>
      <c r="AE3424">
        <v>5500</v>
      </c>
      <c r="AF3424" t="s">
        <v>18402</v>
      </c>
      <c r="AI3424" t="s">
        <v>18389</v>
      </c>
      <c r="AJ3424" t="s">
        <v>18390</v>
      </c>
      <c r="AK3424" t="s">
        <v>18391</v>
      </c>
      <c r="AL3424">
        <v>92182</v>
      </c>
      <c r="AM3424" t="s">
        <v>18392</v>
      </c>
      <c r="AN3424" t="s">
        <v>18393</v>
      </c>
    </row>
    <row r="3425" spans="1:40" ht="28.8" hidden="1" x14ac:dyDescent="0.3">
      <c r="A3425" t="s">
        <v>15944</v>
      </c>
      <c r="B3425" s="2" t="s">
        <v>2048</v>
      </c>
      <c r="C3425" s="3">
        <v>40025</v>
      </c>
      <c r="D3425" t="s">
        <v>25</v>
      </c>
      <c r="E3425" t="s">
        <v>15945</v>
      </c>
      <c r="F3425" t="s">
        <v>5899</v>
      </c>
      <c r="G3425" t="s">
        <v>15946</v>
      </c>
      <c r="H3425" s="2" t="s">
        <v>242</v>
      </c>
      <c r="I3425" s="2" t="s">
        <v>164</v>
      </c>
      <c r="J3425" s="1" t="s">
        <v>15947</v>
      </c>
      <c r="K3425" s="1">
        <f t="shared" si="239"/>
        <v>0</v>
      </c>
      <c r="L3425" s="1">
        <f t="shared" si="239"/>
        <v>0</v>
      </c>
      <c r="M3425" s="1">
        <f t="shared" si="239"/>
        <v>1</v>
      </c>
      <c r="N3425" s="1">
        <f t="shared" si="238"/>
        <v>0</v>
      </c>
      <c r="O3425" s="1">
        <f t="shared" si="240"/>
        <v>1</v>
      </c>
      <c r="P3425" s="1" t="s">
        <v>18348</v>
      </c>
      <c r="Q3425" s="1" t="s">
        <v>18355</v>
      </c>
      <c r="R3425" s="1">
        <v>200</v>
      </c>
      <c r="S3425" s="9">
        <f t="shared" si="242"/>
        <v>149.14000000000001</v>
      </c>
      <c r="T3425" s="8"/>
      <c r="U3425" s="8"/>
      <c r="V3425" s="8"/>
      <c r="W3425" s="8"/>
      <c r="X3425" s="8"/>
      <c r="Y3425" s="10">
        <f t="shared" si="241"/>
        <v>0</v>
      </c>
      <c r="Z3425" s="10">
        <f>IFERROR(INDEX(EFs!B:B,MATCH(P3425,EFs!A:A,0))*Dataset!Y3425/1000,0)</f>
        <v>0</v>
      </c>
      <c r="AA3425">
        <v>33.428291999999999</v>
      </c>
      <c r="AB3425">
        <v>-117.139763</v>
      </c>
      <c r="AC3425">
        <v>1</v>
      </c>
      <c r="AD3425" t="s">
        <v>18387</v>
      </c>
      <c r="AE3425">
        <v>3051</v>
      </c>
      <c r="AF3425" t="s">
        <v>19478</v>
      </c>
      <c r="AI3425" t="s">
        <v>18435</v>
      </c>
      <c r="AJ3425" t="s">
        <v>18390</v>
      </c>
      <c r="AK3425" t="s">
        <v>18391</v>
      </c>
      <c r="AL3425">
        <v>92028</v>
      </c>
      <c r="AM3425" t="s">
        <v>18392</v>
      </c>
      <c r="AN3425" t="s">
        <v>18393</v>
      </c>
    </row>
    <row r="3426" spans="1:40" ht="43.2" hidden="1" x14ac:dyDescent="0.3">
      <c r="A3426" t="s">
        <v>15948</v>
      </c>
      <c r="B3426" s="2" t="s">
        <v>2048</v>
      </c>
      <c r="C3426" s="3">
        <v>40025</v>
      </c>
      <c r="D3426" t="s">
        <v>16</v>
      </c>
      <c r="E3426" t="s">
        <v>15949</v>
      </c>
      <c r="G3426" t="s">
        <v>15950</v>
      </c>
      <c r="H3426" s="2" t="s">
        <v>283</v>
      </c>
      <c r="I3426" s="2" t="s">
        <v>46</v>
      </c>
      <c r="J3426" s="1" t="s">
        <v>15951</v>
      </c>
      <c r="K3426" s="1">
        <f t="shared" si="239"/>
        <v>0</v>
      </c>
      <c r="L3426" s="1">
        <f t="shared" si="239"/>
        <v>0</v>
      </c>
      <c r="M3426" s="1">
        <f t="shared" si="239"/>
        <v>1</v>
      </c>
      <c r="N3426" s="1">
        <f t="shared" si="238"/>
        <v>0</v>
      </c>
      <c r="O3426" s="1">
        <f t="shared" si="240"/>
        <v>1</v>
      </c>
      <c r="P3426" s="1" t="s">
        <v>18348</v>
      </c>
      <c r="Q3426" s="1">
        <v>235</v>
      </c>
      <c r="R3426" s="1">
        <v>400</v>
      </c>
      <c r="S3426" s="9">
        <f t="shared" si="242"/>
        <v>235</v>
      </c>
      <c r="T3426" s="8"/>
      <c r="U3426" s="8"/>
      <c r="V3426" s="8"/>
      <c r="W3426" s="8"/>
      <c r="X3426" s="8"/>
      <c r="Y3426" s="10">
        <f t="shared" si="241"/>
        <v>0</v>
      </c>
      <c r="Z3426" s="10">
        <f>IFERROR(INDEX(EFs!B:B,MATCH(P3426,EFs!A:A,0))*Dataset!Y3426/1000,0)</f>
        <v>0</v>
      </c>
      <c r="AA3426">
        <v>33.148451999999999</v>
      </c>
      <c r="AB3426">
        <v>-117.33775900000001</v>
      </c>
      <c r="AC3426">
        <v>0.9</v>
      </c>
      <c r="AD3426" t="s">
        <v>18394</v>
      </c>
      <c r="AE3426">
        <v>4077</v>
      </c>
      <c r="AF3426" t="s">
        <v>18424</v>
      </c>
      <c r="AI3426" t="s">
        <v>18509</v>
      </c>
      <c r="AJ3426" t="s">
        <v>18390</v>
      </c>
      <c r="AK3426" t="s">
        <v>18391</v>
      </c>
      <c r="AL3426">
        <v>92008</v>
      </c>
      <c r="AM3426" t="s">
        <v>18392</v>
      </c>
      <c r="AN3426" t="s">
        <v>18397</v>
      </c>
    </row>
    <row r="3427" spans="1:40" ht="43.2" hidden="1" x14ac:dyDescent="0.3">
      <c r="A3427" t="s">
        <v>15952</v>
      </c>
      <c r="B3427" s="2" t="s">
        <v>2048</v>
      </c>
      <c r="C3427" s="3">
        <v>40025.901990740698</v>
      </c>
      <c r="D3427" t="s">
        <v>25</v>
      </c>
      <c r="E3427" t="s">
        <v>15953</v>
      </c>
      <c r="G3427" t="s">
        <v>15954</v>
      </c>
      <c r="H3427" s="2" t="s">
        <v>383</v>
      </c>
      <c r="I3427" s="2" t="s">
        <v>306</v>
      </c>
      <c r="J3427" s="1" t="s">
        <v>15955</v>
      </c>
      <c r="K3427" s="1">
        <f t="shared" si="239"/>
        <v>1</v>
      </c>
      <c r="L3427" s="1">
        <f t="shared" si="239"/>
        <v>0</v>
      </c>
      <c r="M3427" s="1">
        <f t="shared" si="239"/>
        <v>0</v>
      </c>
      <c r="N3427" s="1">
        <f t="shared" si="238"/>
        <v>0</v>
      </c>
      <c r="O3427" s="1">
        <f t="shared" si="240"/>
        <v>1</v>
      </c>
      <c r="P3427" s="1" t="s">
        <v>18346</v>
      </c>
      <c r="Q3427" s="1" t="s">
        <v>18355</v>
      </c>
      <c r="R3427" s="1">
        <v>240</v>
      </c>
      <c r="S3427" s="9">
        <f t="shared" si="242"/>
        <v>178.96800000000002</v>
      </c>
      <c r="T3427" s="8"/>
      <c r="U3427" s="8"/>
      <c r="V3427" s="8"/>
      <c r="W3427" s="8"/>
      <c r="X3427" s="8"/>
      <c r="Y3427" s="10">
        <f t="shared" si="241"/>
        <v>0</v>
      </c>
      <c r="Z3427" s="10">
        <f>IFERROR(INDEX(EFs!B:B,MATCH(P3427,EFs!A:A,0))*Dataset!Y3427/1000,0)</f>
        <v>0</v>
      </c>
      <c r="AA3427">
        <v>32.765191000000002</v>
      </c>
      <c r="AB3427">
        <v>-116.933278</v>
      </c>
      <c r="AC3427">
        <v>1</v>
      </c>
      <c r="AD3427" t="s">
        <v>18387</v>
      </c>
      <c r="AE3427">
        <v>1615</v>
      </c>
      <c r="AF3427" t="s">
        <v>19629</v>
      </c>
      <c r="AI3427" t="s">
        <v>18449</v>
      </c>
      <c r="AJ3427" t="s">
        <v>18390</v>
      </c>
      <c r="AK3427" t="s">
        <v>18391</v>
      </c>
      <c r="AL3427">
        <v>92019</v>
      </c>
      <c r="AM3427" t="s">
        <v>18392</v>
      </c>
      <c r="AN3427" t="s">
        <v>18393</v>
      </c>
    </row>
    <row r="3428" spans="1:40" ht="43.2" hidden="1" x14ac:dyDescent="0.3">
      <c r="A3428" t="s">
        <v>15956</v>
      </c>
      <c r="B3428" s="2" t="s">
        <v>2048</v>
      </c>
      <c r="C3428" s="3">
        <v>40025</v>
      </c>
      <c r="D3428" t="s">
        <v>25</v>
      </c>
      <c r="E3428" t="s">
        <v>2037</v>
      </c>
      <c r="F3428" t="s">
        <v>2038</v>
      </c>
      <c r="G3428" t="s">
        <v>2039</v>
      </c>
      <c r="H3428" s="2" t="s">
        <v>523</v>
      </c>
      <c r="I3428" s="2" t="s">
        <v>164</v>
      </c>
      <c r="J3428" s="1" t="s">
        <v>15957</v>
      </c>
      <c r="K3428" s="1">
        <f t="shared" si="239"/>
        <v>0</v>
      </c>
      <c r="L3428" s="1">
        <f t="shared" si="239"/>
        <v>0</v>
      </c>
      <c r="M3428" s="1">
        <f t="shared" si="239"/>
        <v>0</v>
      </c>
      <c r="N3428" s="1">
        <f t="shared" si="238"/>
        <v>0</v>
      </c>
      <c r="O3428" s="1">
        <f t="shared" si="240"/>
        <v>0</v>
      </c>
      <c r="P3428" s="1" t="s">
        <v>18353</v>
      </c>
      <c r="Q3428" s="1" t="s">
        <v>18355</v>
      </c>
      <c r="R3428" s="1" t="s">
        <v>18352</v>
      </c>
      <c r="S3428" s="9" t="str">
        <f t="shared" si="242"/>
        <v>Unknown</v>
      </c>
      <c r="T3428" s="8"/>
      <c r="U3428" s="8"/>
      <c r="V3428" s="8"/>
      <c r="W3428" s="8"/>
      <c r="X3428" s="8"/>
      <c r="Y3428" s="10" t="e">
        <f t="shared" si="241"/>
        <v>#VALUE!</v>
      </c>
      <c r="Z3428" s="10">
        <f>IFERROR(INDEX(EFs!B:B,MATCH(P3428,EFs!A:A,0))*Dataset!Y3428/1000,0)</f>
        <v>0</v>
      </c>
      <c r="AA3428">
        <v>33.387723000000001</v>
      </c>
      <c r="AB3428">
        <v>-117.44475799999999</v>
      </c>
      <c r="AC3428">
        <v>0.5</v>
      </c>
      <c r="AD3428" t="s">
        <v>18422</v>
      </c>
      <c r="AI3428" t="s">
        <v>18423</v>
      </c>
      <c r="AJ3428" t="s">
        <v>18390</v>
      </c>
      <c r="AK3428" t="s">
        <v>18391</v>
      </c>
      <c r="AL3428">
        <v>92055</v>
      </c>
      <c r="AM3428" t="s">
        <v>18392</v>
      </c>
      <c r="AN3428" t="s">
        <v>18397</v>
      </c>
    </row>
    <row r="3429" spans="1:40" ht="43.2" hidden="1" x14ac:dyDescent="0.3">
      <c r="A3429" t="s">
        <v>15958</v>
      </c>
      <c r="B3429" s="2" t="s">
        <v>2048</v>
      </c>
      <c r="C3429" s="3">
        <v>40025.544085648202</v>
      </c>
      <c r="D3429" t="s">
        <v>25</v>
      </c>
      <c r="E3429" t="s">
        <v>15959</v>
      </c>
      <c r="F3429" t="s">
        <v>72</v>
      </c>
      <c r="G3429" t="s">
        <v>15960</v>
      </c>
      <c r="H3429" s="2" t="s">
        <v>291</v>
      </c>
      <c r="I3429" s="2" t="s">
        <v>155</v>
      </c>
      <c r="J3429" s="1" t="s">
        <v>15961</v>
      </c>
      <c r="K3429" s="1">
        <f t="shared" si="239"/>
        <v>0</v>
      </c>
      <c r="L3429" s="1">
        <f t="shared" si="239"/>
        <v>0</v>
      </c>
      <c r="M3429" s="1">
        <f t="shared" si="239"/>
        <v>0</v>
      </c>
      <c r="N3429" s="1">
        <f t="shared" si="238"/>
        <v>1</v>
      </c>
      <c r="O3429" s="1">
        <f t="shared" si="240"/>
        <v>1</v>
      </c>
      <c r="P3429" s="1" t="s">
        <v>18347</v>
      </c>
      <c r="Q3429" s="1" t="s">
        <v>18355</v>
      </c>
      <c r="R3429" s="1">
        <v>280</v>
      </c>
      <c r="S3429" s="9">
        <f t="shared" si="242"/>
        <v>208.79600000000002</v>
      </c>
      <c r="T3429" s="8"/>
      <c r="U3429" s="8"/>
      <c r="V3429" s="8"/>
      <c r="W3429" s="8"/>
      <c r="X3429" s="8"/>
      <c r="Y3429" s="10">
        <f t="shared" si="241"/>
        <v>0</v>
      </c>
      <c r="Z3429" s="10">
        <f>IFERROR(INDEX(EFs!B:B,MATCH(P3429,EFs!A:A,0))*Dataset!Y3429/1000,0)</f>
        <v>0</v>
      </c>
      <c r="AA3429">
        <v>33.156512999999997</v>
      </c>
      <c r="AB3429">
        <v>-117.03161</v>
      </c>
      <c r="AC3429">
        <v>1</v>
      </c>
      <c r="AD3429" t="s">
        <v>18394</v>
      </c>
      <c r="AE3429">
        <v>3440</v>
      </c>
      <c r="AF3429" t="s">
        <v>18727</v>
      </c>
      <c r="AI3429" t="s">
        <v>18421</v>
      </c>
      <c r="AJ3429" t="s">
        <v>18390</v>
      </c>
      <c r="AK3429" t="s">
        <v>18391</v>
      </c>
      <c r="AL3429">
        <v>92027</v>
      </c>
      <c r="AM3429" t="s">
        <v>18392</v>
      </c>
      <c r="AN3429" t="s">
        <v>18397</v>
      </c>
    </row>
    <row r="3430" spans="1:40" ht="43.2" hidden="1" x14ac:dyDescent="0.3">
      <c r="A3430" t="s">
        <v>15962</v>
      </c>
      <c r="B3430" s="2" t="s">
        <v>2048</v>
      </c>
      <c r="C3430" s="3">
        <v>40025.541296296302</v>
      </c>
      <c r="D3430" t="s">
        <v>25</v>
      </c>
      <c r="E3430" t="s">
        <v>15963</v>
      </c>
      <c r="F3430" t="s">
        <v>27</v>
      </c>
      <c r="G3430" t="s">
        <v>15964</v>
      </c>
      <c r="H3430" s="2" t="s">
        <v>291</v>
      </c>
      <c r="I3430" s="2" t="s">
        <v>155</v>
      </c>
      <c r="J3430" s="1" t="s">
        <v>15965</v>
      </c>
      <c r="K3430" s="1">
        <f t="shared" si="239"/>
        <v>0</v>
      </c>
      <c r="L3430" s="1">
        <f t="shared" si="239"/>
        <v>0</v>
      </c>
      <c r="M3430" s="1">
        <f t="shared" si="239"/>
        <v>0</v>
      </c>
      <c r="N3430" s="1">
        <f t="shared" si="238"/>
        <v>1</v>
      </c>
      <c r="O3430" s="1">
        <f t="shared" si="240"/>
        <v>1</v>
      </c>
      <c r="P3430" s="1" t="s">
        <v>18347</v>
      </c>
      <c r="Q3430" s="1" t="s">
        <v>18355</v>
      </c>
      <c r="R3430" s="1">
        <v>310</v>
      </c>
      <c r="S3430" s="9">
        <f t="shared" si="242"/>
        <v>231.167</v>
      </c>
      <c r="T3430" s="8"/>
      <c r="U3430" s="8"/>
      <c r="V3430" s="8"/>
      <c r="W3430" s="8"/>
      <c r="X3430" s="8"/>
      <c r="Y3430" s="10">
        <f t="shared" si="241"/>
        <v>0</v>
      </c>
      <c r="Z3430" s="10">
        <f>IFERROR(INDEX(EFs!B:B,MATCH(P3430,EFs!A:A,0))*Dataset!Y3430/1000,0)</f>
        <v>0</v>
      </c>
      <c r="AA3430">
        <v>33.156512999999997</v>
      </c>
      <c r="AB3430">
        <v>-117.03161</v>
      </c>
      <c r="AC3430">
        <v>1</v>
      </c>
      <c r="AD3430" t="s">
        <v>18394</v>
      </c>
      <c r="AE3430">
        <v>3440</v>
      </c>
      <c r="AF3430" t="s">
        <v>18727</v>
      </c>
      <c r="AI3430" t="s">
        <v>18421</v>
      </c>
      <c r="AJ3430" t="s">
        <v>18390</v>
      </c>
      <c r="AK3430" t="s">
        <v>18391</v>
      </c>
      <c r="AL3430">
        <v>92027</v>
      </c>
      <c r="AM3430" t="s">
        <v>18392</v>
      </c>
      <c r="AN3430" t="s">
        <v>18397</v>
      </c>
    </row>
    <row r="3431" spans="1:40" ht="57.6" hidden="1" x14ac:dyDescent="0.3">
      <c r="A3431" t="s">
        <v>15966</v>
      </c>
      <c r="B3431" s="2" t="s">
        <v>2048</v>
      </c>
      <c r="C3431" s="3">
        <v>40025</v>
      </c>
      <c r="D3431" t="s">
        <v>25</v>
      </c>
      <c r="E3431" t="s">
        <v>15967</v>
      </c>
      <c r="F3431" t="s">
        <v>15968</v>
      </c>
      <c r="G3431" t="s">
        <v>15969</v>
      </c>
      <c r="H3431" s="2" t="s">
        <v>242</v>
      </c>
      <c r="I3431" s="2" t="s">
        <v>164</v>
      </c>
      <c r="J3431" s="1" t="s">
        <v>15970</v>
      </c>
      <c r="K3431" s="1">
        <f t="shared" si="239"/>
        <v>0</v>
      </c>
      <c r="L3431" s="1">
        <f t="shared" si="239"/>
        <v>0</v>
      </c>
      <c r="M3431" s="1">
        <f t="shared" si="239"/>
        <v>0</v>
      </c>
      <c r="N3431" s="1">
        <f t="shared" si="238"/>
        <v>0</v>
      </c>
      <c r="O3431" s="1">
        <f t="shared" si="240"/>
        <v>0</v>
      </c>
      <c r="P3431" s="1" t="s">
        <v>18353</v>
      </c>
      <c r="Q3431" s="1" t="s">
        <v>18355</v>
      </c>
      <c r="R3431" s="1">
        <v>172</v>
      </c>
      <c r="S3431" s="9">
        <f t="shared" si="242"/>
        <v>128.2604</v>
      </c>
      <c r="T3431" s="8"/>
      <c r="U3431" s="8"/>
      <c r="V3431" s="8"/>
      <c r="W3431" s="8"/>
      <c r="X3431" s="8"/>
      <c r="Y3431" s="10">
        <f t="shared" si="241"/>
        <v>0</v>
      </c>
      <c r="Z3431" s="10">
        <f>IFERROR(INDEX(EFs!B:B,MATCH(P3431,EFs!A:A,0))*Dataset!Y3431/1000,0)</f>
        <v>0</v>
      </c>
      <c r="AA3431">
        <v>33.323695000000001</v>
      </c>
      <c r="AB3431">
        <v>-117.16130800000001</v>
      </c>
      <c r="AC3431">
        <v>1</v>
      </c>
      <c r="AD3431" t="s">
        <v>18387</v>
      </c>
      <c r="AE3431">
        <v>3707</v>
      </c>
      <c r="AF3431" t="s">
        <v>19630</v>
      </c>
      <c r="AI3431" t="s">
        <v>18435</v>
      </c>
      <c r="AJ3431" t="s">
        <v>18390</v>
      </c>
      <c r="AK3431" t="s">
        <v>18391</v>
      </c>
      <c r="AL3431">
        <v>92028</v>
      </c>
      <c r="AM3431" t="s">
        <v>18392</v>
      </c>
      <c r="AN3431" t="s">
        <v>18393</v>
      </c>
    </row>
    <row r="3432" spans="1:40" ht="43.2" hidden="1" x14ac:dyDescent="0.3">
      <c r="A3432" t="s">
        <v>15971</v>
      </c>
      <c r="B3432" s="2" t="s">
        <v>2048</v>
      </c>
      <c r="C3432" s="3">
        <v>40025</v>
      </c>
      <c r="D3432" t="s">
        <v>25</v>
      </c>
      <c r="E3432" t="s">
        <v>264</v>
      </c>
      <c r="F3432" t="s">
        <v>15972</v>
      </c>
      <c r="G3432" t="s">
        <v>15973</v>
      </c>
      <c r="H3432" s="2" t="s">
        <v>242</v>
      </c>
      <c r="I3432" s="2" t="s">
        <v>164</v>
      </c>
      <c r="J3432" s="1" t="s">
        <v>15974</v>
      </c>
      <c r="K3432" s="1">
        <f t="shared" si="239"/>
        <v>0</v>
      </c>
      <c r="L3432" s="1">
        <f t="shared" si="239"/>
        <v>0</v>
      </c>
      <c r="M3432" s="1">
        <f t="shared" si="239"/>
        <v>0</v>
      </c>
      <c r="N3432" s="1">
        <f t="shared" si="238"/>
        <v>0</v>
      </c>
      <c r="O3432" s="1">
        <f t="shared" si="240"/>
        <v>0</v>
      </c>
      <c r="P3432" s="1" t="s">
        <v>18353</v>
      </c>
      <c r="Q3432" s="1" t="s">
        <v>18355</v>
      </c>
      <c r="R3432" s="1">
        <v>65</v>
      </c>
      <c r="S3432" s="9">
        <f t="shared" si="242"/>
        <v>48.470500000000001</v>
      </c>
      <c r="T3432" s="8"/>
      <c r="U3432" s="8"/>
      <c r="V3432" s="8"/>
      <c r="W3432" s="8"/>
      <c r="X3432" s="8"/>
      <c r="Y3432" s="10">
        <f t="shared" si="241"/>
        <v>0</v>
      </c>
      <c r="Z3432" s="10">
        <f>IFERROR(INDEX(EFs!B:B,MATCH(P3432,EFs!A:A,0))*Dataset!Y3432/1000,0)</f>
        <v>0</v>
      </c>
      <c r="AA3432">
        <v>33.323695000000001</v>
      </c>
      <c r="AB3432">
        <v>-117.16130800000001</v>
      </c>
      <c r="AC3432">
        <v>1</v>
      </c>
      <c r="AD3432" t="s">
        <v>18387</v>
      </c>
      <c r="AE3432">
        <v>3707</v>
      </c>
      <c r="AF3432" t="s">
        <v>19630</v>
      </c>
      <c r="AI3432" t="s">
        <v>18435</v>
      </c>
      <c r="AJ3432" t="s">
        <v>18390</v>
      </c>
      <c r="AK3432" t="s">
        <v>18391</v>
      </c>
      <c r="AL3432">
        <v>92028</v>
      </c>
      <c r="AM3432" t="s">
        <v>18392</v>
      </c>
      <c r="AN3432" t="s">
        <v>18393</v>
      </c>
    </row>
    <row r="3433" spans="1:40" ht="28.8" hidden="1" x14ac:dyDescent="0.3">
      <c r="A3433" t="s">
        <v>15975</v>
      </c>
      <c r="B3433" s="2" t="s">
        <v>2048</v>
      </c>
      <c r="C3433" s="3">
        <v>40025</v>
      </c>
      <c r="D3433" t="s">
        <v>25</v>
      </c>
      <c r="E3433" t="s">
        <v>15976</v>
      </c>
      <c r="F3433" t="s">
        <v>50</v>
      </c>
      <c r="G3433" t="s">
        <v>90</v>
      </c>
      <c r="H3433" s="2" t="s">
        <v>91</v>
      </c>
      <c r="I3433" s="2" t="s">
        <v>92</v>
      </c>
      <c r="J3433" s="1" t="s">
        <v>15977</v>
      </c>
      <c r="K3433" s="1">
        <f t="shared" si="239"/>
        <v>1</v>
      </c>
      <c r="L3433" s="1">
        <f t="shared" si="239"/>
        <v>0</v>
      </c>
      <c r="M3433" s="1">
        <f t="shared" si="239"/>
        <v>0</v>
      </c>
      <c r="N3433" s="1">
        <f t="shared" si="238"/>
        <v>0</v>
      </c>
      <c r="O3433" s="1">
        <f t="shared" si="240"/>
        <v>1</v>
      </c>
      <c r="P3433" s="1" t="s">
        <v>18346</v>
      </c>
      <c r="Q3433" s="1" t="s">
        <v>18355</v>
      </c>
      <c r="R3433" s="1">
        <v>80</v>
      </c>
      <c r="S3433" s="9">
        <f t="shared" si="242"/>
        <v>59.656000000000006</v>
      </c>
      <c r="T3433" s="8"/>
      <c r="U3433" s="8"/>
      <c r="V3433" s="8"/>
      <c r="W3433" s="8"/>
      <c r="X3433" s="8"/>
      <c r="Y3433" s="10">
        <f t="shared" si="241"/>
        <v>0</v>
      </c>
      <c r="Z3433" s="10">
        <f>IFERROR(INDEX(EFs!B:B,MATCH(P3433,EFs!A:A,0))*Dataset!Y3433/1000,0)</f>
        <v>0</v>
      </c>
      <c r="AA3433">
        <v>33.232765000000001</v>
      </c>
      <c r="AB3433">
        <v>-117.352028</v>
      </c>
      <c r="AC3433">
        <v>0.8</v>
      </c>
      <c r="AD3433" t="s">
        <v>18408</v>
      </c>
      <c r="AF3433" t="s">
        <v>18409</v>
      </c>
      <c r="AI3433" t="s">
        <v>18410</v>
      </c>
      <c r="AJ3433" t="s">
        <v>18390</v>
      </c>
      <c r="AK3433" t="s">
        <v>18391</v>
      </c>
      <c r="AL3433">
        <v>92058</v>
      </c>
      <c r="AM3433" t="s">
        <v>18392</v>
      </c>
      <c r="AN3433" t="s">
        <v>18397</v>
      </c>
    </row>
    <row r="3434" spans="1:40" ht="28.8" hidden="1" x14ac:dyDescent="0.3">
      <c r="A3434" t="s">
        <v>15978</v>
      </c>
      <c r="B3434" s="2" t="s">
        <v>2048</v>
      </c>
      <c r="C3434" s="3">
        <v>40025</v>
      </c>
      <c r="D3434" t="s">
        <v>25</v>
      </c>
      <c r="E3434" t="s">
        <v>3160</v>
      </c>
      <c r="F3434" t="s">
        <v>3161</v>
      </c>
      <c r="G3434" t="s">
        <v>3162</v>
      </c>
      <c r="H3434" s="2" t="s">
        <v>1787</v>
      </c>
      <c r="I3434" s="2" t="s">
        <v>53</v>
      </c>
      <c r="J3434" s="1" t="s">
        <v>15979</v>
      </c>
      <c r="K3434" s="1">
        <f t="shared" si="239"/>
        <v>1</v>
      </c>
      <c r="L3434" s="1">
        <f t="shared" si="239"/>
        <v>0</v>
      </c>
      <c r="M3434" s="1">
        <f t="shared" si="239"/>
        <v>0</v>
      </c>
      <c r="N3434" s="1">
        <f t="shared" si="238"/>
        <v>0</v>
      </c>
      <c r="O3434" s="1">
        <f t="shared" si="240"/>
        <v>1</v>
      </c>
      <c r="P3434" s="1" t="s">
        <v>18346</v>
      </c>
      <c r="Q3434" s="1">
        <v>62</v>
      </c>
      <c r="R3434" s="1">
        <v>90</v>
      </c>
      <c r="S3434" s="9">
        <f t="shared" si="242"/>
        <v>62</v>
      </c>
      <c r="T3434" s="8"/>
      <c r="U3434" s="8"/>
      <c r="V3434" s="8"/>
      <c r="W3434" s="8"/>
      <c r="X3434" s="8"/>
      <c r="Y3434" s="10">
        <f t="shared" si="241"/>
        <v>0</v>
      </c>
      <c r="Z3434" s="10">
        <f>IFERROR(INDEX(EFs!B:B,MATCH(P3434,EFs!A:A,0))*Dataset!Y3434/1000,0)</f>
        <v>0</v>
      </c>
      <c r="AA3434">
        <v>33.231819000000002</v>
      </c>
      <c r="AB3434">
        <v>-117.020332</v>
      </c>
      <c r="AC3434">
        <v>1</v>
      </c>
      <c r="AD3434" t="s">
        <v>18387</v>
      </c>
      <c r="AE3434">
        <v>29300</v>
      </c>
      <c r="AF3434" t="s">
        <v>18764</v>
      </c>
      <c r="AI3434" t="s">
        <v>18625</v>
      </c>
      <c r="AJ3434" t="s">
        <v>18390</v>
      </c>
      <c r="AK3434" t="s">
        <v>18391</v>
      </c>
      <c r="AL3434">
        <v>92082</v>
      </c>
      <c r="AM3434" t="s">
        <v>18392</v>
      </c>
      <c r="AN3434" t="s">
        <v>18393</v>
      </c>
    </row>
    <row r="3435" spans="1:40" ht="28.8" hidden="1" x14ac:dyDescent="0.3">
      <c r="A3435" t="s">
        <v>15980</v>
      </c>
      <c r="B3435" s="2" t="s">
        <v>2048</v>
      </c>
      <c r="C3435" s="3">
        <v>40025</v>
      </c>
      <c r="D3435" t="s">
        <v>25</v>
      </c>
      <c r="E3435" t="s">
        <v>9511</v>
      </c>
      <c r="F3435" t="s">
        <v>15981</v>
      </c>
      <c r="G3435" t="s">
        <v>609</v>
      </c>
      <c r="H3435" s="2" t="s">
        <v>610</v>
      </c>
      <c r="I3435" s="2" t="s">
        <v>30</v>
      </c>
      <c r="J3435" s="1" t="s">
        <v>15982</v>
      </c>
      <c r="K3435" s="1">
        <f t="shared" si="239"/>
        <v>1</v>
      </c>
      <c r="L3435" s="1">
        <f t="shared" si="239"/>
        <v>0</v>
      </c>
      <c r="M3435" s="1">
        <f t="shared" si="239"/>
        <v>0</v>
      </c>
      <c r="N3435" s="1">
        <f t="shared" si="238"/>
        <v>0</v>
      </c>
      <c r="O3435" s="1">
        <f t="shared" si="240"/>
        <v>1</v>
      </c>
      <c r="P3435" s="1" t="s">
        <v>18346</v>
      </c>
      <c r="Q3435" s="1">
        <v>23</v>
      </c>
      <c r="R3435" s="1">
        <v>52</v>
      </c>
      <c r="S3435" s="9">
        <f t="shared" si="242"/>
        <v>23</v>
      </c>
      <c r="T3435" s="8"/>
      <c r="U3435" s="8"/>
      <c r="V3435" s="8"/>
      <c r="W3435" s="8"/>
      <c r="X3435" s="8"/>
      <c r="Y3435" s="10">
        <f t="shared" si="241"/>
        <v>0</v>
      </c>
      <c r="Z3435" s="10">
        <f>IFERROR(INDEX(EFs!B:B,MATCH(P3435,EFs!A:A,0))*Dataset!Y3435/1000,0)</f>
        <v>0</v>
      </c>
      <c r="AA3435">
        <v>33.016398000000002</v>
      </c>
      <c r="AB3435">
        <v>-117.092119</v>
      </c>
      <c r="AC3435">
        <v>1</v>
      </c>
      <c r="AD3435" t="s">
        <v>18387</v>
      </c>
      <c r="AE3435">
        <v>16530</v>
      </c>
      <c r="AF3435" t="s">
        <v>18498</v>
      </c>
      <c r="AI3435" t="s">
        <v>18389</v>
      </c>
      <c r="AJ3435" t="s">
        <v>18390</v>
      </c>
      <c r="AK3435" t="s">
        <v>18391</v>
      </c>
      <c r="AL3435">
        <v>92127</v>
      </c>
      <c r="AM3435" t="s">
        <v>18392</v>
      </c>
      <c r="AN3435" t="s">
        <v>18393</v>
      </c>
    </row>
    <row r="3436" spans="1:40" ht="28.8" hidden="1" x14ac:dyDescent="0.3">
      <c r="A3436" t="s">
        <v>15983</v>
      </c>
      <c r="B3436" s="2" t="s">
        <v>2048</v>
      </c>
      <c r="C3436" s="3">
        <v>40025</v>
      </c>
      <c r="D3436" t="s">
        <v>25</v>
      </c>
      <c r="E3436" t="s">
        <v>9166</v>
      </c>
      <c r="F3436" t="s">
        <v>15984</v>
      </c>
      <c r="G3436" t="s">
        <v>15985</v>
      </c>
      <c r="H3436" s="2" t="s">
        <v>5151</v>
      </c>
      <c r="I3436" s="2" t="s">
        <v>75</v>
      </c>
      <c r="J3436" s="1" t="s">
        <v>15986</v>
      </c>
      <c r="K3436" s="1">
        <f t="shared" si="239"/>
        <v>0</v>
      </c>
      <c r="L3436" s="1">
        <f t="shared" si="239"/>
        <v>0</v>
      </c>
      <c r="M3436" s="1">
        <f t="shared" si="239"/>
        <v>0</v>
      </c>
      <c r="N3436" s="1">
        <f t="shared" si="238"/>
        <v>1</v>
      </c>
      <c r="O3436" s="1">
        <f t="shared" si="240"/>
        <v>1</v>
      </c>
      <c r="P3436" s="1" t="s">
        <v>18347</v>
      </c>
      <c r="Q3436" s="1">
        <v>140</v>
      </c>
      <c r="R3436" s="1">
        <v>134</v>
      </c>
      <c r="S3436" s="9">
        <f t="shared" si="242"/>
        <v>140</v>
      </c>
      <c r="T3436" s="8"/>
      <c r="U3436" s="8"/>
      <c r="V3436" s="8"/>
      <c r="W3436" s="8"/>
      <c r="X3436" s="8"/>
      <c r="Y3436" s="10">
        <f t="shared" si="241"/>
        <v>0</v>
      </c>
      <c r="Z3436" s="10">
        <f>IFERROR(INDEX(EFs!B:B,MATCH(P3436,EFs!A:A,0))*Dataset!Y3436/1000,0)</f>
        <v>0</v>
      </c>
      <c r="AA3436">
        <v>38.950235999999997</v>
      </c>
      <c r="AB3436">
        <v>-123.661507</v>
      </c>
      <c r="AC3436">
        <v>0.5</v>
      </c>
      <c r="AD3436" t="s">
        <v>18422</v>
      </c>
      <c r="AI3436" t="s">
        <v>18948</v>
      </c>
      <c r="AJ3436" t="s">
        <v>18390</v>
      </c>
      <c r="AK3436" t="s">
        <v>18949</v>
      </c>
      <c r="AL3436">
        <v>95459</v>
      </c>
      <c r="AM3436" t="s">
        <v>18392</v>
      </c>
      <c r="AN3436" t="s">
        <v>18397</v>
      </c>
    </row>
    <row r="3437" spans="1:40" ht="43.2" hidden="1" x14ac:dyDescent="0.3">
      <c r="A3437" t="s">
        <v>15987</v>
      </c>
      <c r="B3437" s="2" t="s">
        <v>2048</v>
      </c>
      <c r="C3437" s="3">
        <v>40025</v>
      </c>
      <c r="D3437" t="s">
        <v>16</v>
      </c>
      <c r="E3437" t="s">
        <v>15988</v>
      </c>
      <c r="F3437" t="s">
        <v>15989</v>
      </c>
      <c r="G3437" t="s">
        <v>15990</v>
      </c>
      <c r="H3437" s="2" t="s">
        <v>115</v>
      </c>
      <c r="I3437" s="2" t="s">
        <v>46</v>
      </c>
      <c r="J3437" s="1" t="s">
        <v>15991</v>
      </c>
      <c r="K3437" s="1">
        <f t="shared" si="239"/>
        <v>0</v>
      </c>
      <c r="L3437" s="1">
        <f t="shared" si="239"/>
        <v>0</v>
      </c>
      <c r="M3437" s="1">
        <f t="shared" si="239"/>
        <v>0</v>
      </c>
      <c r="N3437" s="1">
        <f t="shared" si="238"/>
        <v>1</v>
      </c>
      <c r="O3437" s="1">
        <f t="shared" si="240"/>
        <v>1</v>
      </c>
      <c r="P3437" s="1" t="s">
        <v>18347</v>
      </c>
      <c r="Q3437" s="1">
        <v>35</v>
      </c>
      <c r="R3437" s="1">
        <v>55</v>
      </c>
      <c r="S3437" s="9">
        <f t="shared" si="242"/>
        <v>35</v>
      </c>
      <c r="T3437" s="8"/>
      <c r="U3437" s="8"/>
      <c r="V3437" s="8"/>
      <c r="W3437" s="8"/>
      <c r="X3437" s="8"/>
      <c r="Y3437" s="10">
        <f t="shared" si="241"/>
        <v>0</v>
      </c>
      <c r="Z3437" s="10">
        <f>IFERROR(INDEX(EFs!B:B,MATCH(P3437,EFs!A:A,0))*Dataset!Y3437/1000,0)</f>
        <v>0</v>
      </c>
      <c r="AA3437">
        <v>32.764094999999998</v>
      </c>
      <c r="AB3437">
        <v>-117.204554</v>
      </c>
      <c r="AC3437">
        <v>0.95</v>
      </c>
      <c r="AD3437" t="s">
        <v>18387</v>
      </c>
      <c r="AE3437">
        <v>4902</v>
      </c>
      <c r="AF3437" t="s">
        <v>18575</v>
      </c>
      <c r="AI3437" t="s">
        <v>18389</v>
      </c>
      <c r="AJ3437" t="s">
        <v>18390</v>
      </c>
      <c r="AK3437" t="s">
        <v>18391</v>
      </c>
      <c r="AL3437">
        <v>92110</v>
      </c>
      <c r="AM3437" t="s">
        <v>18392</v>
      </c>
      <c r="AN3437" t="s">
        <v>18407</v>
      </c>
    </row>
    <row r="3438" spans="1:40" ht="28.8" hidden="1" x14ac:dyDescent="0.3">
      <c r="A3438" t="s">
        <v>15992</v>
      </c>
      <c r="B3438" s="2" t="s">
        <v>2048</v>
      </c>
      <c r="C3438" s="3">
        <v>40025.451018518499</v>
      </c>
      <c r="D3438" t="s">
        <v>25</v>
      </c>
      <c r="E3438" t="s">
        <v>15993</v>
      </c>
      <c r="F3438" t="s">
        <v>15994</v>
      </c>
      <c r="G3438" t="s">
        <v>15995</v>
      </c>
      <c r="H3438" s="2" t="s">
        <v>554</v>
      </c>
      <c r="I3438" s="2" t="s">
        <v>84</v>
      </c>
      <c r="J3438" s="1" t="s">
        <v>15996</v>
      </c>
      <c r="K3438" s="1">
        <f t="shared" si="239"/>
        <v>1</v>
      </c>
      <c r="L3438" s="1">
        <f t="shared" si="239"/>
        <v>0</v>
      </c>
      <c r="M3438" s="1">
        <f t="shared" si="239"/>
        <v>0</v>
      </c>
      <c r="N3438" s="1">
        <f t="shared" si="238"/>
        <v>0</v>
      </c>
      <c r="O3438" s="1">
        <f t="shared" si="240"/>
        <v>1</v>
      </c>
      <c r="P3438" s="1" t="s">
        <v>18346</v>
      </c>
      <c r="Q3438" s="1" t="s">
        <v>18355</v>
      </c>
      <c r="R3438" s="1">
        <v>45</v>
      </c>
      <c r="S3438" s="9">
        <f t="shared" si="242"/>
        <v>33.5565</v>
      </c>
      <c r="T3438" s="8"/>
      <c r="U3438" s="8"/>
      <c r="V3438" s="8"/>
      <c r="W3438" s="8"/>
      <c r="X3438" s="8"/>
      <c r="Y3438" s="10">
        <f t="shared" si="241"/>
        <v>0</v>
      </c>
      <c r="Z3438" s="10">
        <f>IFERROR(INDEX(EFs!B:B,MATCH(P3438,EFs!A:A,0))*Dataset!Y3438/1000,0)</f>
        <v>0</v>
      </c>
      <c r="AA3438">
        <v>32.669347999999999</v>
      </c>
      <c r="AB3438">
        <v>-117.11367300000001</v>
      </c>
      <c r="AC3438">
        <v>1</v>
      </c>
      <c r="AD3438" t="s">
        <v>18387</v>
      </c>
      <c r="AE3438">
        <v>801</v>
      </c>
      <c r="AF3438" t="s">
        <v>19007</v>
      </c>
      <c r="AI3438" t="s">
        <v>18491</v>
      </c>
      <c r="AJ3438" t="s">
        <v>18390</v>
      </c>
      <c r="AK3438" t="s">
        <v>18391</v>
      </c>
      <c r="AL3438">
        <v>91950</v>
      </c>
      <c r="AM3438" t="s">
        <v>18392</v>
      </c>
      <c r="AN3438" t="s">
        <v>18393</v>
      </c>
    </row>
    <row r="3439" spans="1:40" ht="28.8" hidden="1" x14ac:dyDescent="0.3">
      <c r="A3439" t="s">
        <v>15997</v>
      </c>
      <c r="B3439" s="2" t="s">
        <v>2048</v>
      </c>
      <c r="C3439" s="3">
        <v>40025</v>
      </c>
      <c r="D3439" t="s">
        <v>25</v>
      </c>
      <c r="E3439" t="s">
        <v>15993</v>
      </c>
      <c r="F3439" t="s">
        <v>15994</v>
      </c>
      <c r="G3439" t="s">
        <v>15995</v>
      </c>
      <c r="H3439" s="2" t="s">
        <v>554</v>
      </c>
      <c r="I3439" s="2" t="s">
        <v>84</v>
      </c>
      <c r="J3439" s="1" t="s">
        <v>15998</v>
      </c>
      <c r="K3439" s="1">
        <f t="shared" si="239"/>
        <v>1</v>
      </c>
      <c r="L3439" s="1">
        <f t="shared" si="239"/>
        <v>0</v>
      </c>
      <c r="M3439" s="1">
        <f t="shared" si="239"/>
        <v>0</v>
      </c>
      <c r="N3439" s="1">
        <f t="shared" si="238"/>
        <v>0</v>
      </c>
      <c r="O3439" s="1">
        <f t="shared" si="240"/>
        <v>1</v>
      </c>
      <c r="P3439" s="1" t="s">
        <v>18346</v>
      </c>
      <c r="Q3439" s="1" t="s">
        <v>18355</v>
      </c>
      <c r="R3439" s="1">
        <v>73</v>
      </c>
      <c r="S3439" s="9">
        <f t="shared" si="242"/>
        <v>54.436100000000003</v>
      </c>
      <c r="T3439" s="8"/>
      <c r="U3439" s="8"/>
      <c r="V3439" s="8"/>
      <c r="W3439" s="8"/>
      <c r="X3439" s="8"/>
      <c r="Y3439" s="10">
        <f t="shared" si="241"/>
        <v>0</v>
      </c>
      <c r="Z3439" s="10">
        <f>IFERROR(INDEX(EFs!B:B,MATCH(P3439,EFs!A:A,0))*Dataset!Y3439/1000,0)</f>
        <v>0</v>
      </c>
      <c r="AA3439">
        <v>32.669347999999999</v>
      </c>
      <c r="AB3439">
        <v>-117.11367300000001</v>
      </c>
      <c r="AC3439">
        <v>1</v>
      </c>
      <c r="AD3439" t="s">
        <v>18387</v>
      </c>
      <c r="AE3439">
        <v>801</v>
      </c>
      <c r="AF3439" t="s">
        <v>19007</v>
      </c>
      <c r="AI3439" t="s">
        <v>18491</v>
      </c>
      <c r="AJ3439" t="s">
        <v>18390</v>
      </c>
      <c r="AK3439" t="s">
        <v>18391</v>
      </c>
      <c r="AL3439">
        <v>91950</v>
      </c>
      <c r="AM3439" t="s">
        <v>18392</v>
      </c>
      <c r="AN3439" t="s">
        <v>18393</v>
      </c>
    </row>
    <row r="3440" spans="1:40" ht="28.8" hidden="1" x14ac:dyDescent="0.3">
      <c r="A3440" t="s">
        <v>15999</v>
      </c>
      <c r="B3440" s="2" t="s">
        <v>2048</v>
      </c>
      <c r="C3440" s="3">
        <v>40025</v>
      </c>
      <c r="D3440" t="s">
        <v>25</v>
      </c>
      <c r="E3440" t="s">
        <v>15993</v>
      </c>
      <c r="F3440" t="s">
        <v>15994</v>
      </c>
      <c r="G3440" t="s">
        <v>15995</v>
      </c>
      <c r="H3440" s="2" t="s">
        <v>554</v>
      </c>
      <c r="I3440" s="2" t="s">
        <v>84</v>
      </c>
      <c r="J3440" s="1" t="s">
        <v>16000</v>
      </c>
      <c r="K3440" s="1">
        <f t="shared" si="239"/>
        <v>1</v>
      </c>
      <c r="L3440" s="1">
        <f t="shared" si="239"/>
        <v>0</v>
      </c>
      <c r="M3440" s="1">
        <f t="shared" si="239"/>
        <v>0</v>
      </c>
      <c r="N3440" s="1">
        <f t="shared" si="238"/>
        <v>0</v>
      </c>
      <c r="O3440" s="1">
        <f t="shared" si="240"/>
        <v>1</v>
      </c>
      <c r="P3440" s="1" t="s">
        <v>18346</v>
      </c>
      <c r="Q3440" s="1" t="s">
        <v>18355</v>
      </c>
      <c r="R3440" s="1">
        <v>96</v>
      </c>
      <c r="S3440" s="9">
        <f t="shared" si="242"/>
        <v>71.587199999999996</v>
      </c>
      <c r="T3440" s="8"/>
      <c r="U3440" s="8"/>
      <c r="V3440" s="8"/>
      <c r="W3440" s="8"/>
      <c r="X3440" s="8"/>
      <c r="Y3440" s="10">
        <f t="shared" si="241"/>
        <v>0</v>
      </c>
      <c r="Z3440" s="10">
        <f>IFERROR(INDEX(EFs!B:B,MATCH(P3440,EFs!A:A,0))*Dataset!Y3440/1000,0)</f>
        <v>0</v>
      </c>
      <c r="AA3440">
        <v>32.669347999999999</v>
      </c>
      <c r="AB3440">
        <v>-117.11367300000001</v>
      </c>
      <c r="AC3440">
        <v>1</v>
      </c>
      <c r="AD3440" t="s">
        <v>18387</v>
      </c>
      <c r="AE3440">
        <v>801</v>
      </c>
      <c r="AF3440" t="s">
        <v>19007</v>
      </c>
      <c r="AI3440" t="s">
        <v>18491</v>
      </c>
      <c r="AJ3440" t="s">
        <v>18390</v>
      </c>
      <c r="AK3440" t="s">
        <v>18391</v>
      </c>
      <c r="AL3440">
        <v>91950</v>
      </c>
      <c r="AM3440" t="s">
        <v>18392</v>
      </c>
      <c r="AN3440" t="s">
        <v>18393</v>
      </c>
    </row>
    <row r="3441" spans="1:40" ht="86.4" hidden="1" x14ac:dyDescent="0.3">
      <c r="A3441" t="s">
        <v>16001</v>
      </c>
      <c r="B3441" s="2" t="s">
        <v>2048</v>
      </c>
      <c r="C3441" s="3">
        <v>40025.456018518496</v>
      </c>
      <c r="D3441" t="s">
        <v>16</v>
      </c>
      <c r="E3441" t="s">
        <v>16002</v>
      </c>
      <c r="F3441" t="s">
        <v>7390</v>
      </c>
      <c r="G3441" t="s">
        <v>16003</v>
      </c>
      <c r="H3441" s="2" t="s">
        <v>781</v>
      </c>
      <c r="I3441" s="2" t="s">
        <v>782</v>
      </c>
      <c r="J3441" s="1" t="s">
        <v>16004</v>
      </c>
      <c r="K3441" s="1">
        <f t="shared" si="239"/>
        <v>0</v>
      </c>
      <c r="L3441" s="1">
        <f t="shared" si="239"/>
        <v>0</v>
      </c>
      <c r="M3441" s="1">
        <f t="shared" si="239"/>
        <v>0</v>
      </c>
      <c r="N3441" s="1">
        <f t="shared" si="238"/>
        <v>0</v>
      </c>
      <c r="O3441" s="1">
        <f t="shared" si="240"/>
        <v>0</v>
      </c>
      <c r="P3441" s="1" t="s">
        <v>18352</v>
      </c>
      <c r="Q3441" s="1">
        <v>460</v>
      </c>
      <c r="R3441" s="1">
        <v>595</v>
      </c>
      <c r="S3441" s="9">
        <f t="shared" si="242"/>
        <v>460</v>
      </c>
      <c r="T3441" s="8"/>
      <c r="U3441" s="8"/>
      <c r="V3441" s="8"/>
      <c r="W3441" s="8"/>
      <c r="X3441" s="8"/>
      <c r="Y3441" s="10">
        <f t="shared" si="241"/>
        <v>0</v>
      </c>
      <c r="Z3441" s="10">
        <f>IFERROR(INDEX(EFs!B:B,MATCH(P3441,EFs!A:A,0))*Dataset!Y3441/1000,0)</f>
        <v>0</v>
      </c>
      <c r="AA3441">
        <v>32.891461999999997</v>
      </c>
      <c r="AB3441">
        <v>-117.165268</v>
      </c>
      <c r="AC3441">
        <v>1</v>
      </c>
      <c r="AD3441" t="s">
        <v>18387</v>
      </c>
      <c r="AE3441">
        <v>9257</v>
      </c>
      <c r="AF3441" t="s">
        <v>19203</v>
      </c>
      <c r="AI3441" t="s">
        <v>18389</v>
      </c>
      <c r="AJ3441" t="s">
        <v>18390</v>
      </c>
      <c r="AK3441" t="s">
        <v>18391</v>
      </c>
      <c r="AL3441">
        <v>92121</v>
      </c>
      <c r="AM3441" t="s">
        <v>18392</v>
      </c>
      <c r="AN3441" t="s">
        <v>18393</v>
      </c>
    </row>
    <row r="3442" spans="1:40" ht="43.2" hidden="1" x14ac:dyDescent="0.3">
      <c r="A3442" t="s">
        <v>16005</v>
      </c>
      <c r="B3442" s="2" t="s">
        <v>2048</v>
      </c>
      <c r="C3442" s="3">
        <v>40025</v>
      </c>
      <c r="D3442" t="s">
        <v>16</v>
      </c>
      <c r="E3442" t="s">
        <v>16002</v>
      </c>
      <c r="F3442" t="s">
        <v>16006</v>
      </c>
      <c r="G3442" t="s">
        <v>16007</v>
      </c>
      <c r="H3442" s="2" t="s">
        <v>504</v>
      </c>
      <c r="I3442" s="2" t="s">
        <v>328</v>
      </c>
      <c r="J3442" s="1" t="s">
        <v>16008</v>
      </c>
      <c r="K3442" s="1">
        <f t="shared" si="239"/>
        <v>1</v>
      </c>
      <c r="L3442" s="1">
        <f t="shared" si="239"/>
        <v>0</v>
      </c>
      <c r="M3442" s="1">
        <f t="shared" si="239"/>
        <v>0</v>
      </c>
      <c r="N3442" s="1">
        <f t="shared" si="238"/>
        <v>0</v>
      </c>
      <c r="O3442" s="1">
        <f t="shared" si="240"/>
        <v>1</v>
      </c>
      <c r="P3442" s="1" t="s">
        <v>18346</v>
      </c>
      <c r="Q3442" s="1" t="s">
        <v>18355</v>
      </c>
      <c r="R3442" s="1">
        <v>505</v>
      </c>
      <c r="S3442" s="9">
        <f t="shared" si="242"/>
        <v>376.57850000000002</v>
      </c>
      <c r="T3442" s="8"/>
      <c r="U3442" s="8"/>
      <c r="V3442" s="8"/>
      <c r="W3442" s="8"/>
      <c r="X3442" s="8"/>
      <c r="Y3442" s="10">
        <f t="shared" si="241"/>
        <v>0</v>
      </c>
      <c r="Z3442" s="10">
        <f>IFERROR(INDEX(EFs!B:B,MATCH(P3442,EFs!A:A,0))*Dataset!Y3442/1000,0)</f>
        <v>0</v>
      </c>
      <c r="AA3442">
        <v>33.044626000000001</v>
      </c>
      <c r="AB3442">
        <v>-116.863826</v>
      </c>
      <c r="AC3442">
        <v>0.8</v>
      </c>
      <c r="AD3442" t="s">
        <v>18652</v>
      </c>
      <c r="AF3442" t="s">
        <v>19631</v>
      </c>
      <c r="AI3442" t="s">
        <v>18396</v>
      </c>
      <c r="AJ3442" t="s">
        <v>18390</v>
      </c>
      <c r="AK3442" t="s">
        <v>18391</v>
      </c>
      <c r="AL3442">
        <v>92065</v>
      </c>
      <c r="AM3442" t="s">
        <v>18392</v>
      </c>
      <c r="AN3442" t="s">
        <v>18397</v>
      </c>
    </row>
    <row r="3443" spans="1:40" ht="28.8" hidden="1" x14ac:dyDescent="0.3">
      <c r="A3443" t="s">
        <v>16009</v>
      </c>
      <c r="B3443" s="2" t="s">
        <v>2048</v>
      </c>
      <c r="C3443" s="3">
        <v>40025</v>
      </c>
      <c r="D3443" t="s">
        <v>16</v>
      </c>
      <c r="E3443" t="s">
        <v>16010</v>
      </c>
      <c r="F3443" t="s">
        <v>16011</v>
      </c>
      <c r="G3443" t="s">
        <v>16012</v>
      </c>
      <c r="H3443" s="2" t="s">
        <v>1436</v>
      </c>
      <c r="I3443" s="2" t="s">
        <v>98</v>
      </c>
      <c r="J3443" s="1" t="s">
        <v>16013</v>
      </c>
      <c r="K3443" s="1">
        <f t="shared" si="239"/>
        <v>1</v>
      </c>
      <c r="L3443" s="1">
        <f t="shared" si="239"/>
        <v>0</v>
      </c>
      <c r="M3443" s="1">
        <f t="shared" si="239"/>
        <v>0</v>
      </c>
      <c r="N3443" s="1">
        <f t="shared" si="238"/>
        <v>0</v>
      </c>
      <c r="O3443" s="1">
        <f t="shared" si="240"/>
        <v>1</v>
      </c>
      <c r="P3443" s="1" t="s">
        <v>18346</v>
      </c>
      <c r="Q3443" s="1">
        <v>100</v>
      </c>
      <c r="R3443" s="1">
        <v>156</v>
      </c>
      <c r="S3443" s="9">
        <f t="shared" si="242"/>
        <v>100</v>
      </c>
      <c r="T3443" s="8"/>
      <c r="U3443" s="8"/>
      <c r="V3443" s="8"/>
      <c r="W3443" s="8"/>
      <c r="X3443" s="8"/>
      <c r="Y3443" s="10">
        <f t="shared" si="241"/>
        <v>0</v>
      </c>
      <c r="Z3443" s="10">
        <f>IFERROR(INDEX(EFs!B:B,MATCH(P3443,EFs!A:A,0))*Dataset!Y3443/1000,0)</f>
        <v>0</v>
      </c>
      <c r="AA3443">
        <v>33.138015000000003</v>
      </c>
      <c r="AB3443">
        <v>-117.33854599999999</v>
      </c>
      <c r="AC3443">
        <v>1</v>
      </c>
      <c r="AD3443" t="s">
        <v>18394</v>
      </c>
      <c r="AE3443">
        <v>4600</v>
      </c>
      <c r="AF3443" t="s">
        <v>18637</v>
      </c>
      <c r="AI3443" t="s">
        <v>18509</v>
      </c>
      <c r="AJ3443" t="s">
        <v>18390</v>
      </c>
      <c r="AK3443" t="s">
        <v>18391</v>
      </c>
      <c r="AL3443">
        <v>92008</v>
      </c>
      <c r="AM3443" t="s">
        <v>18392</v>
      </c>
      <c r="AN3443" t="s">
        <v>18397</v>
      </c>
    </row>
    <row r="3444" spans="1:40" ht="28.8" hidden="1" x14ac:dyDescent="0.3">
      <c r="A3444" t="s">
        <v>16014</v>
      </c>
      <c r="B3444" s="2" t="s">
        <v>2048</v>
      </c>
      <c r="C3444" s="3">
        <v>40025</v>
      </c>
      <c r="D3444" t="s">
        <v>25</v>
      </c>
      <c r="E3444" t="s">
        <v>13239</v>
      </c>
      <c r="G3444" t="s">
        <v>16015</v>
      </c>
      <c r="H3444" s="2" t="s">
        <v>163</v>
      </c>
      <c r="I3444" s="2" t="s">
        <v>164</v>
      </c>
      <c r="J3444" s="1" t="s">
        <v>16016</v>
      </c>
      <c r="K3444" s="1">
        <f t="shared" si="239"/>
        <v>0</v>
      </c>
      <c r="L3444" s="1">
        <f t="shared" si="239"/>
        <v>0</v>
      </c>
      <c r="M3444" s="1">
        <f t="shared" si="239"/>
        <v>1</v>
      </c>
      <c r="N3444" s="1">
        <f t="shared" si="238"/>
        <v>0</v>
      </c>
      <c r="O3444" s="1">
        <f t="shared" si="240"/>
        <v>1</v>
      </c>
      <c r="P3444" s="1" t="s">
        <v>18348</v>
      </c>
      <c r="Q3444" s="1">
        <v>100</v>
      </c>
      <c r="R3444" s="1">
        <v>175</v>
      </c>
      <c r="S3444" s="9">
        <f t="shared" si="242"/>
        <v>100</v>
      </c>
      <c r="T3444" s="8"/>
      <c r="U3444" s="8"/>
      <c r="V3444" s="8"/>
      <c r="W3444" s="8"/>
      <c r="X3444" s="8"/>
      <c r="Y3444" s="10">
        <f t="shared" si="241"/>
        <v>0</v>
      </c>
      <c r="Z3444" s="10">
        <f>IFERROR(INDEX(EFs!B:B,MATCH(P3444,EFs!A:A,0))*Dataset!Y3444/1000,0)</f>
        <v>0</v>
      </c>
      <c r="AA3444">
        <v>33.387723000000001</v>
      </c>
      <c r="AB3444">
        <v>-117.44475799999999</v>
      </c>
      <c r="AC3444">
        <v>0.5</v>
      </c>
      <c r="AD3444" t="s">
        <v>18422</v>
      </c>
      <c r="AI3444" t="s">
        <v>18423</v>
      </c>
      <c r="AJ3444" t="s">
        <v>18390</v>
      </c>
      <c r="AK3444" t="s">
        <v>18391</v>
      </c>
      <c r="AL3444">
        <v>92055</v>
      </c>
      <c r="AM3444" t="s">
        <v>18392</v>
      </c>
      <c r="AN3444" t="s">
        <v>18397</v>
      </c>
    </row>
    <row r="3445" spans="1:40" ht="43.2" hidden="1" x14ac:dyDescent="0.3">
      <c r="A3445" t="s">
        <v>16017</v>
      </c>
      <c r="B3445" s="2" t="s">
        <v>2048</v>
      </c>
      <c r="C3445" s="3">
        <v>40025</v>
      </c>
      <c r="D3445" t="s">
        <v>25</v>
      </c>
      <c r="E3445" t="s">
        <v>160</v>
      </c>
      <c r="F3445" t="s">
        <v>161</v>
      </c>
      <c r="G3445" t="s">
        <v>16018</v>
      </c>
      <c r="H3445" s="2" t="s">
        <v>163</v>
      </c>
      <c r="I3445" s="2" t="s">
        <v>164</v>
      </c>
      <c r="J3445" s="1" t="s">
        <v>16019</v>
      </c>
      <c r="K3445" s="1">
        <f t="shared" si="239"/>
        <v>0</v>
      </c>
      <c r="L3445" s="1">
        <f t="shared" si="239"/>
        <v>0</v>
      </c>
      <c r="M3445" s="1">
        <f t="shared" si="239"/>
        <v>1</v>
      </c>
      <c r="N3445" s="1">
        <f t="shared" si="238"/>
        <v>0</v>
      </c>
      <c r="O3445" s="1">
        <f t="shared" si="240"/>
        <v>1</v>
      </c>
      <c r="P3445" s="1" t="s">
        <v>18348</v>
      </c>
      <c r="Q3445" s="1">
        <v>135</v>
      </c>
      <c r="R3445" s="1">
        <v>207</v>
      </c>
      <c r="S3445" s="9">
        <f t="shared" si="242"/>
        <v>135</v>
      </c>
      <c r="T3445" s="8"/>
      <c r="U3445" s="8"/>
      <c r="V3445" s="8"/>
      <c r="W3445" s="8"/>
      <c r="X3445" s="8"/>
      <c r="Y3445" s="10">
        <f t="shared" si="241"/>
        <v>0</v>
      </c>
      <c r="Z3445" s="10">
        <f>IFERROR(INDEX(EFs!B:B,MATCH(P3445,EFs!A:A,0))*Dataset!Y3445/1000,0)</f>
        <v>0</v>
      </c>
      <c r="AA3445">
        <v>33.387723000000001</v>
      </c>
      <c r="AB3445">
        <v>-117.44475799999999</v>
      </c>
      <c r="AC3445">
        <v>0.5</v>
      </c>
      <c r="AD3445" t="s">
        <v>18422</v>
      </c>
      <c r="AI3445" t="s">
        <v>18423</v>
      </c>
      <c r="AJ3445" t="s">
        <v>18390</v>
      </c>
      <c r="AK3445" t="s">
        <v>18391</v>
      </c>
      <c r="AL3445">
        <v>92055</v>
      </c>
      <c r="AM3445" t="s">
        <v>18392</v>
      </c>
      <c r="AN3445" t="s">
        <v>18397</v>
      </c>
    </row>
    <row r="3446" spans="1:40" ht="28.8" hidden="1" x14ac:dyDescent="0.3">
      <c r="A3446" t="s">
        <v>16020</v>
      </c>
      <c r="B3446" s="2" t="s">
        <v>2048</v>
      </c>
      <c r="C3446" s="3">
        <v>40025</v>
      </c>
      <c r="D3446" t="s">
        <v>25</v>
      </c>
      <c r="E3446" t="s">
        <v>1407</v>
      </c>
      <c r="F3446" t="s">
        <v>1408</v>
      </c>
      <c r="G3446" t="s">
        <v>1409</v>
      </c>
      <c r="H3446" s="2" t="s">
        <v>19</v>
      </c>
      <c r="I3446" s="2" t="s">
        <v>20</v>
      </c>
      <c r="J3446" s="1" t="s">
        <v>16021</v>
      </c>
      <c r="K3446" s="1">
        <f t="shared" si="239"/>
        <v>0</v>
      </c>
      <c r="L3446" s="1">
        <f t="shared" si="239"/>
        <v>0</v>
      </c>
      <c r="M3446" s="1">
        <f t="shared" si="239"/>
        <v>1</v>
      </c>
      <c r="N3446" s="1">
        <f t="shared" si="238"/>
        <v>0</v>
      </c>
      <c r="O3446" s="1">
        <f t="shared" si="240"/>
        <v>1</v>
      </c>
      <c r="P3446" s="1" t="s">
        <v>18348</v>
      </c>
      <c r="Q3446" s="1" t="s">
        <v>18355</v>
      </c>
      <c r="R3446" s="1">
        <v>154</v>
      </c>
      <c r="S3446" s="9">
        <f t="shared" si="242"/>
        <v>114.8378</v>
      </c>
      <c r="T3446" s="8"/>
      <c r="U3446" s="8"/>
      <c r="V3446" s="8"/>
      <c r="W3446" s="8"/>
      <c r="X3446" s="8"/>
      <c r="Y3446" s="10">
        <f t="shared" si="241"/>
        <v>0</v>
      </c>
      <c r="Z3446" s="10">
        <f>IFERROR(INDEX(EFs!B:B,MATCH(P3446,EFs!A:A,0))*Dataset!Y3446/1000,0)</f>
        <v>0</v>
      </c>
      <c r="AA3446">
        <v>32.719391999999999</v>
      </c>
      <c r="AB3446">
        <v>-117.16437500000001</v>
      </c>
      <c r="AC3446">
        <v>1</v>
      </c>
      <c r="AD3446" t="s">
        <v>18387</v>
      </c>
      <c r="AE3446">
        <v>110</v>
      </c>
      <c r="AF3446" t="s">
        <v>18578</v>
      </c>
      <c r="AG3446" t="s">
        <v>18510</v>
      </c>
      <c r="AH3446">
        <v>1000</v>
      </c>
      <c r="AI3446" t="s">
        <v>18389</v>
      </c>
      <c r="AJ3446" t="s">
        <v>18390</v>
      </c>
      <c r="AK3446" t="s">
        <v>18391</v>
      </c>
      <c r="AL3446">
        <v>92101</v>
      </c>
      <c r="AM3446" t="s">
        <v>18392</v>
      </c>
      <c r="AN3446" t="s">
        <v>18393</v>
      </c>
    </row>
    <row r="3447" spans="1:40" ht="86.4" hidden="1" x14ac:dyDescent="0.3">
      <c r="A3447" t="s">
        <v>16022</v>
      </c>
      <c r="B3447" s="2" t="s">
        <v>2048</v>
      </c>
      <c r="C3447" s="3">
        <v>40025</v>
      </c>
      <c r="D3447" t="s">
        <v>25</v>
      </c>
      <c r="E3447" t="s">
        <v>12795</v>
      </c>
      <c r="F3447" t="s">
        <v>16023</v>
      </c>
      <c r="G3447" t="s">
        <v>16024</v>
      </c>
      <c r="H3447" s="2" t="s">
        <v>91</v>
      </c>
      <c r="I3447" s="2" t="s">
        <v>92</v>
      </c>
      <c r="J3447" s="1" t="s">
        <v>16025</v>
      </c>
      <c r="K3447" s="1">
        <f t="shared" si="239"/>
        <v>0</v>
      </c>
      <c r="L3447" s="1">
        <f t="shared" si="239"/>
        <v>0</v>
      </c>
      <c r="M3447" s="1">
        <f t="shared" si="239"/>
        <v>0</v>
      </c>
      <c r="N3447" s="1">
        <f t="shared" si="238"/>
        <v>0</v>
      </c>
      <c r="O3447" s="1">
        <f t="shared" si="240"/>
        <v>0</v>
      </c>
      <c r="P3447" s="1" t="s">
        <v>18353</v>
      </c>
      <c r="Q3447" s="1" t="s">
        <v>18355</v>
      </c>
      <c r="R3447" s="1">
        <v>123</v>
      </c>
      <c r="S3447" s="9">
        <f t="shared" si="242"/>
        <v>91.721100000000007</v>
      </c>
      <c r="T3447" s="8"/>
      <c r="U3447" s="8"/>
      <c r="V3447" s="8"/>
      <c r="W3447" s="8"/>
      <c r="X3447" s="8"/>
      <c r="Y3447" s="10">
        <f t="shared" si="241"/>
        <v>0</v>
      </c>
      <c r="Z3447" s="10">
        <f>IFERROR(INDEX(EFs!B:B,MATCH(P3447,EFs!A:A,0))*Dataset!Y3447/1000,0)</f>
        <v>0</v>
      </c>
      <c r="AA3447">
        <v>33.232765000000001</v>
      </c>
      <c r="AB3447">
        <v>-117.352028</v>
      </c>
      <c r="AC3447">
        <v>0.8</v>
      </c>
      <c r="AD3447" t="s">
        <v>18408</v>
      </c>
      <c r="AF3447" t="s">
        <v>18409</v>
      </c>
      <c r="AI3447" t="s">
        <v>18410</v>
      </c>
      <c r="AJ3447" t="s">
        <v>18390</v>
      </c>
      <c r="AK3447" t="s">
        <v>18391</v>
      </c>
      <c r="AL3447">
        <v>92058</v>
      </c>
      <c r="AM3447" t="s">
        <v>18392</v>
      </c>
      <c r="AN3447" t="s">
        <v>18397</v>
      </c>
    </row>
    <row r="3448" spans="1:40" hidden="1" x14ac:dyDescent="0.3">
      <c r="A3448" t="s">
        <v>16026</v>
      </c>
      <c r="B3448" s="2" t="s">
        <v>2048</v>
      </c>
      <c r="C3448" s="3">
        <v>40025</v>
      </c>
      <c r="D3448" t="s">
        <v>25</v>
      </c>
      <c r="E3448" t="s">
        <v>10623</v>
      </c>
      <c r="F3448" t="s">
        <v>10624</v>
      </c>
      <c r="G3448" t="s">
        <v>10625</v>
      </c>
      <c r="H3448" s="2" t="s">
        <v>781</v>
      </c>
      <c r="I3448" s="2" t="s">
        <v>782</v>
      </c>
      <c r="J3448" s="1" t="s">
        <v>16027</v>
      </c>
      <c r="K3448" s="1">
        <f t="shared" si="239"/>
        <v>1</v>
      </c>
      <c r="L3448" s="1">
        <f t="shared" si="239"/>
        <v>0</v>
      </c>
      <c r="M3448" s="1">
        <f t="shared" si="239"/>
        <v>0</v>
      </c>
      <c r="N3448" s="1">
        <f t="shared" si="238"/>
        <v>0</v>
      </c>
      <c r="O3448" s="1">
        <f t="shared" si="240"/>
        <v>1</v>
      </c>
      <c r="P3448" s="1" t="s">
        <v>18346</v>
      </c>
      <c r="Q3448" s="1" t="s">
        <v>18355</v>
      </c>
      <c r="R3448" s="1">
        <v>2874</v>
      </c>
      <c r="S3448" s="9">
        <f t="shared" si="242"/>
        <v>2143.1417999999999</v>
      </c>
      <c r="T3448" s="8"/>
      <c r="U3448" s="8"/>
      <c r="V3448" s="8"/>
      <c r="W3448" s="8"/>
      <c r="X3448" s="8"/>
      <c r="Y3448" s="10">
        <f t="shared" si="241"/>
        <v>0</v>
      </c>
      <c r="Z3448" s="10">
        <f>IFERROR(INDEX(EFs!B:B,MATCH(P3448,EFs!A:A,0))*Dataset!Y3448/1000,0)</f>
        <v>0</v>
      </c>
      <c r="AA3448">
        <v>32.897278999999997</v>
      </c>
      <c r="AB3448">
        <v>-117.201089</v>
      </c>
      <c r="AC3448">
        <v>1</v>
      </c>
      <c r="AD3448" t="s">
        <v>18387</v>
      </c>
      <c r="AE3448">
        <v>9725</v>
      </c>
      <c r="AF3448" t="s">
        <v>19014</v>
      </c>
      <c r="AI3448" t="s">
        <v>18389</v>
      </c>
      <c r="AJ3448" t="s">
        <v>18390</v>
      </c>
      <c r="AK3448" t="s">
        <v>18391</v>
      </c>
      <c r="AL3448">
        <v>92121</v>
      </c>
      <c r="AM3448" t="s">
        <v>18392</v>
      </c>
      <c r="AN3448" t="s">
        <v>18393</v>
      </c>
    </row>
    <row r="3449" spans="1:40" ht="43.2" hidden="1" x14ac:dyDescent="0.3">
      <c r="A3449" t="s">
        <v>16028</v>
      </c>
      <c r="B3449" s="2" t="s">
        <v>2048</v>
      </c>
      <c r="C3449" s="3">
        <v>40025</v>
      </c>
      <c r="D3449" t="s">
        <v>25</v>
      </c>
      <c r="E3449" t="s">
        <v>888</v>
      </c>
      <c r="F3449" t="s">
        <v>16029</v>
      </c>
      <c r="G3449" t="s">
        <v>16030</v>
      </c>
      <c r="H3449" s="2" t="s">
        <v>201</v>
      </c>
      <c r="I3449" s="2" t="s">
        <v>46</v>
      </c>
      <c r="J3449" s="1" t="s">
        <v>16031</v>
      </c>
      <c r="K3449" s="1">
        <f t="shared" si="239"/>
        <v>0</v>
      </c>
      <c r="L3449" s="1">
        <f t="shared" si="239"/>
        <v>0</v>
      </c>
      <c r="M3449" s="1">
        <f t="shared" si="239"/>
        <v>1</v>
      </c>
      <c r="N3449" s="1">
        <f t="shared" si="238"/>
        <v>0</v>
      </c>
      <c r="O3449" s="1">
        <f t="shared" si="240"/>
        <v>1</v>
      </c>
      <c r="P3449" s="1" t="s">
        <v>18348</v>
      </c>
      <c r="Q3449" s="1">
        <v>100</v>
      </c>
      <c r="R3449" s="1">
        <v>168</v>
      </c>
      <c r="S3449" s="9">
        <f t="shared" si="242"/>
        <v>100</v>
      </c>
      <c r="T3449" s="8"/>
      <c r="U3449" s="8"/>
      <c r="V3449" s="8"/>
      <c r="W3449" s="8"/>
      <c r="X3449" s="8"/>
      <c r="Y3449" s="10">
        <f t="shared" si="241"/>
        <v>0</v>
      </c>
      <c r="Z3449" s="10">
        <f>IFERROR(INDEX(EFs!B:B,MATCH(P3449,EFs!A:A,0))*Dataset!Y3449/1000,0)</f>
        <v>0</v>
      </c>
      <c r="AA3449">
        <v>32.905856</v>
      </c>
      <c r="AB3449">
        <v>-117.241911</v>
      </c>
      <c r="AC3449">
        <v>1</v>
      </c>
      <c r="AD3449" t="s">
        <v>18387</v>
      </c>
      <c r="AE3449">
        <v>11011</v>
      </c>
      <c r="AF3449" t="s">
        <v>18493</v>
      </c>
      <c r="AI3449" t="s">
        <v>18428</v>
      </c>
      <c r="AJ3449" t="s">
        <v>18390</v>
      </c>
      <c r="AK3449" t="s">
        <v>18391</v>
      </c>
      <c r="AL3449">
        <v>92037</v>
      </c>
      <c r="AM3449" t="s">
        <v>18392</v>
      </c>
      <c r="AN3449" t="s">
        <v>18393</v>
      </c>
    </row>
    <row r="3450" spans="1:40" ht="43.2" hidden="1" x14ac:dyDescent="0.3">
      <c r="A3450" t="s">
        <v>16032</v>
      </c>
      <c r="B3450" s="2" t="s">
        <v>2048</v>
      </c>
      <c r="C3450" s="3">
        <v>40025</v>
      </c>
      <c r="D3450" t="s">
        <v>25</v>
      </c>
      <c r="E3450" t="s">
        <v>10245</v>
      </c>
      <c r="F3450" t="s">
        <v>10246</v>
      </c>
      <c r="G3450" t="s">
        <v>10247</v>
      </c>
      <c r="H3450" s="2" t="s">
        <v>627</v>
      </c>
      <c r="I3450" s="2" t="s">
        <v>306</v>
      </c>
      <c r="J3450" s="1" t="s">
        <v>16033</v>
      </c>
      <c r="K3450" s="1">
        <f t="shared" si="239"/>
        <v>0</v>
      </c>
      <c r="L3450" s="1">
        <f t="shared" si="239"/>
        <v>0</v>
      </c>
      <c r="M3450" s="1">
        <f t="shared" si="239"/>
        <v>1</v>
      </c>
      <c r="N3450" s="1">
        <f t="shared" si="238"/>
        <v>0</v>
      </c>
      <c r="O3450" s="1">
        <f t="shared" si="240"/>
        <v>1</v>
      </c>
      <c r="P3450" s="1" t="s">
        <v>18348</v>
      </c>
      <c r="Q3450" s="1">
        <v>85</v>
      </c>
      <c r="R3450" s="1">
        <v>167</v>
      </c>
      <c r="S3450" s="9">
        <f t="shared" si="242"/>
        <v>85</v>
      </c>
      <c r="T3450" s="8"/>
      <c r="U3450" s="8"/>
      <c r="V3450" s="8"/>
      <c r="W3450" s="8"/>
      <c r="X3450" s="8"/>
      <c r="Y3450" s="10">
        <f t="shared" si="241"/>
        <v>0</v>
      </c>
      <c r="Z3450" s="10">
        <f>IFERROR(INDEX(EFs!B:B,MATCH(P3450,EFs!A:A,0))*Dataset!Y3450/1000,0)</f>
        <v>0</v>
      </c>
      <c r="AA3450">
        <v>32.817563999999997</v>
      </c>
      <c r="AB3450">
        <v>-116.97844499999999</v>
      </c>
      <c r="AC3450">
        <v>1</v>
      </c>
      <c r="AD3450" t="s">
        <v>18387</v>
      </c>
      <c r="AE3450">
        <v>1150</v>
      </c>
      <c r="AF3450" t="s">
        <v>19096</v>
      </c>
      <c r="AI3450" t="s">
        <v>18449</v>
      </c>
      <c r="AJ3450" t="s">
        <v>18390</v>
      </c>
      <c r="AK3450" t="s">
        <v>18391</v>
      </c>
      <c r="AL3450">
        <v>92020</v>
      </c>
      <c r="AM3450" t="s">
        <v>18392</v>
      </c>
      <c r="AN3450" t="s">
        <v>18393</v>
      </c>
    </row>
    <row r="3451" spans="1:40" ht="28.8" hidden="1" x14ac:dyDescent="0.3">
      <c r="A3451" t="s">
        <v>16034</v>
      </c>
      <c r="B3451" s="2" t="s">
        <v>2048</v>
      </c>
      <c r="C3451" s="3">
        <v>40025</v>
      </c>
      <c r="D3451" t="s">
        <v>25</v>
      </c>
      <c r="E3451" t="s">
        <v>16035</v>
      </c>
      <c r="F3451" t="s">
        <v>27</v>
      </c>
      <c r="G3451" t="s">
        <v>16036</v>
      </c>
      <c r="H3451" s="2" t="s">
        <v>154</v>
      </c>
      <c r="I3451" s="2" t="s">
        <v>155</v>
      </c>
      <c r="J3451" s="1" t="s">
        <v>16037</v>
      </c>
      <c r="K3451" s="1">
        <f t="shared" si="239"/>
        <v>0</v>
      </c>
      <c r="L3451" s="1">
        <f t="shared" si="239"/>
        <v>0</v>
      </c>
      <c r="M3451" s="1">
        <f t="shared" si="239"/>
        <v>0</v>
      </c>
      <c r="N3451" s="1">
        <f t="shared" si="238"/>
        <v>1</v>
      </c>
      <c r="O3451" s="1">
        <f t="shared" si="240"/>
        <v>1</v>
      </c>
      <c r="P3451" s="1" t="s">
        <v>18347</v>
      </c>
      <c r="Q3451" s="1" t="s">
        <v>18355</v>
      </c>
      <c r="R3451" s="1">
        <v>60</v>
      </c>
      <c r="S3451" s="9">
        <f t="shared" si="242"/>
        <v>44.742000000000004</v>
      </c>
      <c r="T3451" s="8"/>
      <c r="U3451" s="8"/>
      <c r="V3451" s="8"/>
      <c r="W3451" s="8"/>
      <c r="X3451" s="8"/>
      <c r="Y3451" s="10">
        <f t="shared" si="241"/>
        <v>0</v>
      </c>
      <c r="Z3451" s="10">
        <f>IFERROR(INDEX(EFs!B:B,MATCH(P3451,EFs!A:A,0))*Dataset!Y3451/1000,0)</f>
        <v>0</v>
      </c>
      <c r="AA3451">
        <v>33.088692000000002</v>
      </c>
      <c r="AB3451">
        <v>-117.089955</v>
      </c>
      <c r="AC3451">
        <v>1</v>
      </c>
      <c r="AD3451" t="s">
        <v>18394</v>
      </c>
      <c r="AE3451">
        <v>2451</v>
      </c>
      <c r="AF3451" t="s">
        <v>19632</v>
      </c>
      <c r="AI3451" t="s">
        <v>18421</v>
      </c>
      <c r="AJ3451" t="s">
        <v>18390</v>
      </c>
      <c r="AK3451" t="s">
        <v>18391</v>
      </c>
      <c r="AL3451">
        <v>92029</v>
      </c>
      <c r="AM3451" t="s">
        <v>18392</v>
      </c>
      <c r="AN3451" t="s">
        <v>18397</v>
      </c>
    </row>
    <row r="3452" spans="1:40" ht="43.2" hidden="1" x14ac:dyDescent="0.3">
      <c r="A3452" t="s">
        <v>16038</v>
      </c>
      <c r="B3452" s="2" t="s">
        <v>2048</v>
      </c>
      <c r="C3452" s="3">
        <v>40025</v>
      </c>
      <c r="D3452" t="s">
        <v>25</v>
      </c>
      <c r="E3452" t="s">
        <v>16039</v>
      </c>
      <c r="F3452" t="s">
        <v>27</v>
      </c>
      <c r="G3452" t="s">
        <v>16040</v>
      </c>
      <c r="H3452" s="2" t="s">
        <v>781</v>
      </c>
      <c r="I3452" s="2" t="s">
        <v>782</v>
      </c>
      <c r="J3452" s="1" t="s">
        <v>16041</v>
      </c>
      <c r="K3452" s="1">
        <f t="shared" si="239"/>
        <v>0</v>
      </c>
      <c r="L3452" s="1">
        <f t="shared" si="239"/>
        <v>0</v>
      </c>
      <c r="M3452" s="1">
        <f t="shared" si="239"/>
        <v>1</v>
      </c>
      <c r="N3452" s="1">
        <f t="shared" si="238"/>
        <v>0</v>
      </c>
      <c r="O3452" s="1">
        <f t="shared" si="240"/>
        <v>1</v>
      </c>
      <c r="P3452" s="1" t="s">
        <v>18348</v>
      </c>
      <c r="Q3452" s="1">
        <v>35</v>
      </c>
      <c r="R3452" s="1">
        <v>89</v>
      </c>
      <c r="S3452" s="9">
        <f t="shared" si="242"/>
        <v>35</v>
      </c>
      <c r="T3452" s="8"/>
      <c r="U3452" s="8"/>
      <c r="V3452" s="8"/>
      <c r="W3452" s="8"/>
      <c r="X3452" s="8"/>
      <c r="Y3452" s="10">
        <f t="shared" si="241"/>
        <v>0</v>
      </c>
      <c r="Z3452" s="10">
        <f>IFERROR(INDEX(EFs!B:B,MATCH(P3452,EFs!A:A,0))*Dataset!Y3452/1000,0)</f>
        <v>0</v>
      </c>
      <c r="AA3452">
        <v>32.902805999999998</v>
      </c>
      <c r="AB3452">
        <v>-117.20918</v>
      </c>
      <c r="AC3452">
        <v>1</v>
      </c>
      <c r="AD3452" t="s">
        <v>18387</v>
      </c>
      <c r="AE3452">
        <v>10190</v>
      </c>
      <c r="AF3452" t="s">
        <v>19633</v>
      </c>
      <c r="AI3452" t="s">
        <v>18389</v>
      </c>
      <c r="AJ3452" t="s">
        <v>18390</v>
      </c>
      <c r="AK3452" t="s">
        <v>18391</v>
      </c>
      <c r="AL3452">
        <v>92121</v>
      </c>
      <c r="AM3452" t="s">
        <v>18392</v>
      </c>
      <c r="AN3452" t="s">
        <v>18407</v>
      </c>
    </row>
    <row r="3453" spans="1:40" ht="43.2" hidden="1" x14ac:dyDescent="0.3">
      <c r="A3453" t="s">
        <v>16042</v>
      </c>
      <c r="B3453" s="2" t="s">
        <v>2048</v>
      </c>
      <c r="C3453" s="3">
        <v>40025.581828703696</v>
      </c>
      <c r="D3453" t="s">
        <v>25</v>
      </c>
      <c r="E3453" t="s">
        <v>8674</v>
      </c>
      <c r="F3453" t="s">
        <v>27</v>
      </c>
      <c r="G3453" t="s">
        <v>16043</v>
      </c>
      <c r="H3453" s="2" t="s">
        <v>29</v>
      </c>
      <c r="I3453" s="2" t="s">
        <v>30</v>
      </c>
      <c r="J3453" s="1" t="s">
        <v>16044</v>
      </c>
      <c r="K3453" s="1">
        <f t="shared" si="239"/>
        <v>0</v>
      </c>
      <c r="L3453" s="1">
        <f t="shared" si="239"/>
        <v>0</v>
      </c>
      <c r="M3453" s="1">
        <f t="shared" si="239"/>
        <v>0</v>
      </c>
      <c r="N3453" s="1">
        <f t="shared" si="238"/>
        <v>1</v>
      </c>
      <c r="O3453" s="1">
        <f t="shared" si="240"/>
        <v>1</v>
      </c>
      <c r="P3453" s="1" t="s">
        <v>18347</v>
      </c>
      <c r="Q3453" s="1" t="s">
        <v>18355</v>
      </c>
      <c r="R3453" s="1">
        <v>87</v>
      </c>
      <c r="S3453" s="9">
        <f t="shared" si="242"/>
        <v>64.875900000000001</v>
      </c>
      <c r="T3453" s="8"/>
      <c r="U3453" s="8"/>
      <c r="V3453" s="8"/>
      <c r="W3453" s="8"/>
      <c r="X3453" s="8"/>
      <c r="Y3453" s="10">
        <f t="shared" si="241"/>
        <v>0</v>
      </c>
      <c r="Z3453" s="10">
        <f>IFERROR(INDEX(EFs!B:B,MATCH(P3453,EFs!A:A,0))*Dataset!Y3453/1000,0)</f>
        <v>0</v>
      </c>
      <c r="AA3453">
        <v>33.040089999999999</v>
      </c>
      <c r="AB3453">
        <v>-116.91507300000001</v>
      </c>
      <c r="AC3453">
        <v>1</v>
      </c>
      <c r="AD3453" t="s">
        <v>18387</v>
      </c>
      <c r="AE3453">
        <v>2450</v>
      </c>
      <c r="AF3453" t="s">
        <v>19108</v>
      </c>
      <c r="AG3453" t="s">
        <v>18510</v>
      </c>
      <c r="AH3453" t="s">
        <v>53</v>
      </c>
      <c r="AI3453" t="s">
        <v>18396</v>
      </c>
      <c r="AJ3453" t="s">
        <v>18390</v>
      </c>
      <c r="AK3453" t="s">
        <v>18391</v>
      </c>
      <c r="AL3453">
        <v>92065</v>
      </c>
      <c r="AM3453" t="s">
        <v>18392</v>
      </c>
      <c r="AN3453" t="s">
        <v>18393</v>
      </c>
    </row>
    <row r="3454" spans="1:40" ht="28.8" hidden="1" x14ac:dyDescent="0.3">
      <c r="A3454" t="s">
        <v>16045</v>
      </c>
      <c r="B3454" s="2" t="s">
        <v>2048</v>
      </c>
      <c r="C3454" s="3">
        <v>40025</v>
      </c>
      <c r="D3454" t="s">
        <v>25</v>
      </c>
      <c r="E3454" t="s">
        <v>15993</v>
      </c>
      <c r="F3454" t="s">
        <v>15994</v>
      </c>
      <c r="G3454" t="s">
        <v>15995</v>
      </c>
      <c r="H3454" s="2" t="s">
        <v>554</v>
      </c>
      <c r="I3454" s="2" t="s">
        <v>84</v>
      </c>
      <c r="J3454" s="1" t="s">
        <v>16046</v>
      </c>
      <c r="K3454" s="1">
        <f t="shared" si="239"/>
        <v>1</v>
      </c>
      <c r="L3454" s="1">
        <f t="shared" si="239"/>
        <v>0</v>
      </c>
      <c r="M3454" s="1">
        <f t="shared" si="239"/>
        <v>0</v>
      </c>
      <c r="N3454" s="1">
        <f t="shared" si="238"/>
        <v>0</v>
      </c>
      <c r="O3454" s="1">
        <f t="shared" si="240"/>
        <v>1</v>
      </c>
      <c r="P3454" s="1" t="s">
        <v>18346</v>
      </c>
      <c r="Q3454" s="1" t="s">
        <v>18355</v>
      </c>
      <c r="R3454" s="1">
        <v>180</v>
      </c>
      <c r="S3454" s="9">
        <f t="shared" si="242"/>
        <v>134.226</v>
      </c>
      <c r="T3454" s="8"/>
      <c r="U3454" s="8"/>
      <c r="V3454" s="8"/>
      <c r="W3454" s="8"/>
      <c r="X3454" s="8"/>
      <c r="Y3454" s="10">
        <f t="shared" si="241"/>
        <v>0</v>
      </c>
      <c r="Z3454" s="10">
        <f>IFERROR(INDEX(EFs!B:B,MATCH(P3454,EFs!A:A,0))*Dataset!Y3454/1000,0)</f>
        <v>0</v>
      </c>
      <c r="AA3454">
        <v>32.669347999999999</v>
      </c>
      <c r="AB3454">
        <v>-117.11367300000001</v>
      </c>
      <c r="AC3454">
        <v>1</v>
      </c>
      <c r="AD3454" t="s">
        <v>18387</v>
      </c>
      <c r="AE3454">
        <v>801</v>
      </c>
      <c r="AF3454" t="s">
        <v>19007</v>
      </c>
      <c r="AI3454" t="s">
        <v>18491</v>
      </c>
      <c r="AJ3454" t="s">
        <v>18390</v>
      </c>
      <c r="AK3454" t="s">
        <v>18391</v>
      </c>
      <c r="AL3454">
        <v>91950</v>
      </c>
      <c r="AM3454" t="s">
        <v>18392</v>
      </c>
      <c r="AN3454" t="s">
        <v>18393</v>
      </c>
    </row>
    <row r="3455" spans="1:40" ht="86.4" hidden="1" x14ac:dyDescent="0.3">
      <c r="A3455" t="s">
        <v>16047</v>
      </c>
      <c r="B3455" s="2" t="s">
        <v>2048</v>
      </c>
      <c r="C3455" s="3">
        <v>40025.340856481504</v>
      </c>
      <c r="D3455" t="s">
        <v>25</v>
      </c>
      <c r="E3455" t="s">
        <v>11246</v>
      </c>
      <c r="F3455" t="s">
        <v>559</v>
      </c>
      <c r="G3455" t="s">
        <v>16048</v>
      </c>
      <c r="H3455" s="2" t="s">
        <v>154</v>
      </c>
      <c r="I3455" s="2" t="s">
        <v>155</v>
      </c>
      <c r="J3455" s="1" t="s">
        <v>16049</v>
      </c>
      <c r="K3455" s="1">
        <f t="shared" si="239"/>
        <v>0</v>
      </c>
      <c r="L3455" s="1">
        <f t="shared" si="239"/>
        <v>0</v>
      </c>
      <c r="M3455" s="1">
        <f t="shared" si="239"/>
        <v>0</v>
      </c>
      <c r="N3455" s="1">
        <f t="shared" si="238"/>
        <v>1</v>
      </c>
      <c r="O3455" s="1">
        <f t="shared" si="240"/>
        <v>1</v>
      </c>
      <c r="P3455" s="1" t="s">
        <v>18347</v>
      </c>
      <c r="Q3455" s="1" t="s">
        <v>18355</v>
      </c>
      <c r="R3455" s="1">
        <v>126</v>
      </c>
      <c r="S3455" s="9">
        <f t="shared" si="242"/>
        <v>93.958200000000005</v>
      </c>
      <c r="T3455" s="8"/>
      <c r="U3455" s="8"/>
      <c r="V3455" s="8"/>
      <c r="W3455" s="8"/>
      <c r="X3455" s="8"/>
      <c r="Y3455" s="10">
        <f t="shared" si="241"/>
        <v>0</v>
      </c>
      <c r="Z3455" s="10">
        <f>IFERROR(INDEX(EFs!B:B,MATCH(P3455,EFs!A:A,0))*Dataset!Y3455/1000,0)</f>
        <v>0</v>
      </c>
      <c r="AA3455">
        <v>33.110464999999998</v>
      </c>
      <c r="AB3455">
        <v>-117.105153</v>
      </c>
      <c r="AC3455">
        <v>0.95</v>
      </c>
      <c r="AD3455" t="s">
        <v>18387</v>
      </c>
      <c r="AE3455">
        <v>1550</v>
      </c>
      <c r="AF3455" t="s">
        <v>19372</v>
      </c>
      <c r="AI3455" t="s">
        <v>18421</v>
      </c>
      <c r="AJ3455" t="s">
        <v>18390</v>
      </c>
      <c r="AK3455" t="s">
        <v>18391</v>
      </c>
      <c r="AL3455">
        <v>92029</v>
      </c>
      <c r="AM3455" t="s">
        <v>18392</v>
      </c>
      <c r="AN3455" t="s">
        <v>18393</v>
      </c>
    </row>
    <row r="3456" spans="1:40" ht="57.6" hidden="1" x14ac:dyDescent="0.3">
      <c r="A3456" t="s">
        <v>16050</v>
      </c>
      <c r="B3456" s="2" t="s">
        <v>2048</v>
      </c>
      <c r="C3456" s="3">
        <v>40025</v>
      </c>
      <c r="D3456" t="s">
        <v>16</v>
      </c>
      <c r="E3456" t="s">
        <v>16051</v>
      </c>
      <c r="F3456" t="s">
        <v>16052</v>
      </c>
      <c r="G3456" t="s">
        <v>16053</v>
      </c>
      <c r="H3456" s="2" t="s">
        <v>1579</v>
      </c>
      <c r="I3456" s="2" t="s">
        <v>30</v>
      </c>
      <c r="J3456" s="1" t="s">
        <v>16054</v>
      </c>
      <c r="K3456" s="1">
        <f t="shared" si="239"/>
        <v>0</v>
      </c>
      <c r="L3456" s="1">
        <f t="shared" si="239"/>
        <v>0</v>
      </c>
      <c r="M3456" s="1">
        <f t="shared" si="239"/>
        <v>1</v>
      </c>
      <c r="N3456" s="1">
        <f t="shared" si="238"/>
        <v>0</v>
      </c>
      <c r="O3456" s="1">
        <f t="shared" si="240"/>
        <v>1</v>
      </c>
      <c r="P3456" s="1" t="s">
        <v>18348</v>
      </c>
      <c r="Q3456" s="1">
        <v>30</v>
      </c>
      <c r="R3456" s="1">
        <v>75</v>
      </c>
      <c r="S3456" s="9">
        <f t="shared" si="242"/>
        <v>30</v>
      </c>
      <c r="T3456" s="8"/>
      <c r="U3456" s="8"/>
      <c r="V3456" s="8"/>
      <c r="W3456" s="8"/>
      <c r="X3456" s="8"/>
      <c r="Y3456" s="10">
        <f t="shared" si="241"/>
        <v>0</v>
      </c>
      <c r="Z3456" s="10">
        <f>IFERROR(INDEX(EFs!B:B,MATCH(P3456,EFs!A:A,0))*Dataset!Y3456/1000,0)</f>
        <v>0</v>
      </c>
      <c r="AA3456">
        <v>32.98151</v>
      </c>
      <c r="AB3456">
        <v>-117.06099399999999</v>
      </c>
      <c r="AC3456">
        <v>1</v>
      </c>
      <c r="AD3456" t="s">
        <v>18387</v>
      </c>
      <c r="AE3456">
        <v>14837</v>
      </c>
      <c r="AF3456" t="s">
        <v>18398</v>
      </c>
      <c r="AI3456" t="s">
        <v>18600</v>
      </c>
      <c r="AJ3456" t="s">
        <v>18390</v>
      </c>
      <c r="AK3456" t="s">
        <v>18391</v>
      </c>
      <c r="AL3456">
        <v>92064</v>
      </c>
      <c r="AM3456" t="s">
        <v>18392</v>
      </c>
      <c r="AN3456" t="s">
        <v>18407</v>
      </c>
    </row>
    <row r="3457" spans="1:40" ht="28.8" hidden="1" x14ac:dyDescent="0.3">
      <c r="A3457" t="s">
        <v>16055</v>
      </c>
      <c r="B3457" s="2" t="s">
        <v>2048</v>
      </c>
      <c r="C3457" s="3">
        <v>40025.489467592597</v>
      </c>
      <c r="D3457" t="s">
        <v>25</v>
      </c>
      <c r="E3457" t="s">
        <v>10778</v>
      </c>
      <c r="G3457" t="s">
        <v>10779</v>
      </c>
      <c r="H3457" s="2" t="s">
        <v>351</v>
      </c>
      <c r="I3457" s="2" t="s">
        <v>92</v>
      </c>
      <c r="J3457" s="1" t="s">
        <v>16056</v>
      </c>
      <c r="K3457" s="1">
        <f t="shared" si="239"/>
        <v>0</v>
      </c>
      <c r="L3457" s="1">
        <f t="shared" si="239"/>
        <v>0</v>
      </c>
      <c r="M3457" s="1">
        <f t="shared" si="239"/>
        <v>1</v>
      </c>
      <c r="N3457" s="1">
        <f t="shared" si="238"/>
        <v>0</v>
      </c>
      <c r="O3457" s="1">
        <f t="shared" si="240"/>
        <v>1</v>
      </c>
      <c r="P3457" s="1" t="s">
        <v>18348</v>
      </c>
      <c r="Q3457" s="1" t="s">
        <v>18355</v>
      </c>
      <c r="R3457" s="1" t="s">
        <v>18352</v>
      </c>
      <c r="S3457" s="9" t="str">
        <f t="shared" si="242"/>
        <v>Unknown</v>
      </c>
      <c r="T3457" s="8"/>
      <c r="U3457" s="8"/>
      <c r="V3457" s="8"/>
      <c r="W3457" s="8"/>
      <c r="X3457" s="8"/>
      <c r="Y3457" s="10" t="e">
        <f t="shared" si="241"/>
        <v>#VALUE!</v>
      </c>
      <c r="Z3457" s="10">
        <f>IFERROR(INDEX(EFs!B:B,MATCH(P3457,EFs!A:A,0))*Dataset!Y3457/1000,0)</f>
        <v>0</v>
      </c>
      <c r="AA3457">
        <v>32.674778000000003</v>
      </c>
      <c r="AB3457">
        <v>-117.172421</v>
      </c>
      <c r="AC3457">
        <v>1</v>
      </c>
      <c r="AD3457" t="s">
        <v>18387</v>
      </c>
      <c r="AE3457">
        <v>1830</v>
      </c>
      <c r="AF3457" t="s">
        <v>18457</v>
      </c>
      <c r="AI3457" t="s">
        <v>18458</v>
      </c>
      <c r="AJ3457" t="s">
        <v>18390</v>
      </c>
      <c r="AK3457" t="s">
        <v>18391</v>
      </c>
      <c r="AL3457">
        <v>92118</v>
      </c>
      <c r="AM3457" t="s">
        <v>18392</v>
      </c>
      <c r="AN3457" t="s">
        <v>18393</v>
      </c>
    </row>
    <row r="3458" spans="1:40" ht="72" hidden="1" x14ac:dyDescent="0.3">
      <c r="A3458" t="s">
        <v>16057</v>
      </c>
      <c r="B3458" s="2" t="s">
        <v>2048</v>
      </c>
      <c r="C3458" s="3">
        <v>40025</v>
      </c>
      <c r="D3458" t="s">
        <v>25</v>
      </c>
      <c r="E3458" t="s">
        <v>42</v>
      </c>
      <c r="F3458" t="s">
        <v>16058</v>
      </c>
      <c r="G3458" t="s">
        <v>44</v>
      </c>
      <c r="H3458" s="2" t="s">
        <v>45</v>
      </c>
      <c r="I3458" s="2" t="s">
        <v>46</v>
      </c>
      <c r="J3458" s="1" t="s">
        <v>16059</v>
      </c>
      <c r="K3458" s="1">
        <f t="shared" si="239"/>
        <v>1</v>
      </c>
      <c r="L3458" s="1">
        <f t="shared" si="239"/>
        <v>0</v>
      </c>
      <c r="M3458" s="1">
        <f t="shared" si="239"/>
        <v>1</v>
      </c>
      <c r="N3458" s="1">
        <f t="shared" si="239"/>
        <v>0</v>
      </c>
      <c r="O3458" s="1">
        <f t="shared" si="240"/>
        <v>2</v>
      </c>
      <c r="P3458" s="1" t="s">
        <v>18348</v>
      </c>
      <c r="Q3458" s="1" t="s">
        <v>18355</v>
      </c>
      <c r="R3458" s="1">
        <v>860</v>
      </c>
      <c r="S3458" s="9">
        <f t="shared" si="242"/>
        <v>641.30200000000002</v>
      </c>
      <c r="T3458" s="8"/>
      <c r="U3458" s="8"/>
      <c r="V3458" s="8"/>
      <c r="W3458" s="8"/>
      <c r="X3458" s="8"/>
      <c r="Y3458" s="10">
        <f t="shared" si="241"/>
        <v>0</v>
      </c>
      <c r="Z3458" s="10">
        <f>IFERROR(INDEX(EFs!B:B,MATCH(P3458,EFs!A:A,0))*Dataset!Y3458/1000,0)</f>
        <v>0</v>
      </c>
      <c r="AA3458">
        <v>32.761102000000001</v>
      </c>
      <c r="AB3458">
        <v>-117.22194399999999</v>
      </c>
      <c r="AC3458">
        <v>1</v>
      </c>
      <c r="AD3458" t="s">
        <v>18394</v>
      </c>
      <c r="AE3458">
        <v>500</v>
      </c>
      <c r="AF3458" t="s">
        <v>18399</v>
      </c>
      <c r="AI3458" t="s">
        <v>18389</v>
      </c>
      <c r="AJ3458" t="s">
        <v>18390</v>
      </c>
      <c r="AK3458" t="s">
        <v>18391</v>
      </c>
      <c r="AL3458">
        <v>92109</v>
      </c>
      <c r="AM3458" t="s">
        <v>18392</v>
      </c>
      <c r="AN3458" t="s">
        <v>18397</v>
      </c>
    </row>
    <row r="3459" spans="1:40" ht="28.8" hidden="1" x14ac:dyDescent="0.3">
      <c r="A3459" t="s">
        <v>16060</v>
      </c>
      <c r="B3459" s="2" t="s">
        <v>2048</v>
      </c>
      <c r="C3459" s="3">
        <v>40025.901273148098</v>
      </c>
      <c r="D3459" t="s">
        <v>16</v>
      </c>
      <c r="E3459" t="s">
        <v>5305</v>
      </c>
      <c r="F3459" t="s">
        <v>5306</v>
      </c>
      <c r="G3459" t="s">
        <v>5307</v>
      </c>
      <c r="H3459" s="2" t="s">
        <v>173</v>
      </c>
      <c r="I3459" s="2" t="s">
        <v>174</v>
      </c>
      <c r="J3459" s="1" t="s">
        <v>16061</v>
      </c>
      <c r="K3459" s="1">
        <f t="shared" ref="K3459:N3522" si="243">IFERROR(IF(SEARCH(K$1,$J3459)&gt;0,1),0)</f>
        <v>1</v>
      </c>
      <c r="L3459" s="1">
        <f t="shared" si="243"/>
        <v>0</v>
      </c>
      <c r="M3459" s="1">
        <f t="shared" si="243"/>
        <v>0</v>
      </c>
      <c r="N3459" s="1">
        <f t="shared" si="243"/>
        <v>0</v>
      </c>
      <c r="O3459" s="1">
        <f t="shared" ref="O3459:O3522" si="244">SUM(K3459:N3459)</f>
        <v>1</v>
      </c>
      <c r="P3459" s="1" t="s">
        <v>18346</v>
      </c>
      <c r="Q3459" s="1">
        <v>350</v>
      </c>
      <c r="R3459" s="1">
        <v>510</v>
      </c>
      <c r="S3459" s="9">
        <f t="shared" si="242"/>
        <v>350</v>
      </c>
      <c r="T3459" s="8"/>
      <c r="U3459" s="8"/>
      <c r="V3459" s="8"/>
      <c r="W3459" s="8"/>
      <c r="X3459" s="8"/>
      <c r="Y3459" s="10">
        <f t="shared" ref="Y3459:Y3522" si="245">X3459*S3459</f>
        <v>0</v>
      </c>
      <c r="Z3459" s="10">
        <f>IFERROR(INDEX(EFs!B:B,MATCH(P3459,EFs!A:A,0))*Dataset!Y3459/1000,0)</f>
        <v>0</v>
      </c>
      <c r="AA3459">
        <v>32.690828000000003</v>
      </c>
      <c r="AB3459">
        <v>-117.133776</v>
      </c>
      <c r="AC3459">
        <v>0.9</v>
      </c>
      <c r="AD3459" t="s">
        <v>18394</v>
      </c>
      <c r="AE3459">
        <v>2798</v>
      </c>
      <c r="AF3459" t="s">
        <v>18958</v>
      </c>
      <c r="AI3459" t="s">
        <v>18389</v>
      </c>
      <c r="AJ3459" t="s">
        <v>18390</v>
      </c>
      <c r="AK3459" t="s">
        <v>18391</v>
      </c>
      <c r="AL3459">
        <v>92113</v>
      </c>
      <c r="AM3459" t="s">
        <v>18392</v>
      </c>
      <c r="AN3459" t="s">
        <v>18397</v>
      </c>
    </row>
    <row r="3460" spans="1:40" ht="28.8" hidden="1" x14ac:dyDescent="0.3">
      <c r="A3460" t="s">
        <v>16062</v>
      </c>
      <c r="B3460" s="2" t="s">
        <v>2048</v>
      </c>
      <c r="C3460" s="3">
        <v>40025.4589583333</v>
      </c>
      <c r="D3460" t="s">
        <v>16</v>
      </c>
      <c r="E3460" t="s">
        <v>5305</v>
      </c>
      <c r="F3460" t="s">
        <v>5306</v>
      </c>
      <c r="G3460" t="s">
        <v>5307</v>
      </c>
      <c r="H3460" s="2" t="s">
        <v>173</v>
      </c>
      <c r="I3460" s="2" t="s">
        <v>174</v>
      </c>
      <c r="J3460" s="1" t="s">
        <v>16063</v>
      </c>
      <c r="K3460" s="1">
        <f t="shared" si="243"/>
        <v>1</v>
      </c>
      <c r="L3460" s="1">
        <f t="shared" si="243"/>
        <v>0</v>
      </c>
      <c r="M3460" s="1">
        <f t="shared" si="243"/>
        <v>0</v>
      </c>
      <c r="N3460" s="1">
        <f t="shared" si="243"/>
        <v>0</v>
      </c>
      <c r="O3460" s="1">
        <f t="shared" si="244"/>
        <v>1</v>
      </c>
      <c r="P3460" s="1" t="s">
        <v>18346</v>
      </c>
      <c r="Q3460" s="1">
        <v>350</v>
      </c>
      <c r="R3460" s="1">
        <v>510</v>
      </c>
      <c r="S3460" s="9">
        <f t="shared" ref="S3460:S3523" si="246">IFERROR(IF(Q3460&lt;&gt;"",Q3460,R3460*0.7457),"Unknown")</f>
        <v>350</v>
      </c>
      <c r="T3460" s="8"/>
      <c r="U3460" s="8"/>
      <c r="V3460" s="8"/>
      <c r="W3460" s="8"/>
      <c r="X3460" s="8"/>
      <c r="Y3460" s="10">
        <f t="shared" si="245"/>
        <v>0</v>
      </c>
      <c r="Z3460" s="10">
        <f>IFERROR(INDEX(EFs!B:B,MATCH(P3460,EFs!A:A,0))*Dataset!Y3460/1000,0)</f>
        <v>0</v>
      </c>
      <c r="AA3460">
        <v>32.690828000000003</v>
      </c>
      <c r="AB3460">
        <v>-117.133776</v>
      </c>
      <c r="AC3460">
        <v>0.9</v>
      </c>
      <c r="AD3460" t="s">
        <v>18394</v>
      </c>
      <c r="AE3460">
        <v>2798</v>
      </c>
      <c r="AF3460" t="s">
        <v>18958</v>
      </c>
      <c r="AI3460" t="s">
        <v>18389</v>
      </c>
      <c r="AJ3460" t="s">
        <v>18390</v>
      </c>
      <c r="AK3460" t="s">
        <v>18391</v>
      </c>
      <c r="AL3460">
        <v>92113</v>
      </c>
      <c r="AM3460" t="s">
        <v>18392</v>
      </c>
      <c r="AN3460" t="s">
        <v>18397</v>
      </c>
    </row>
    <row r="3461" spans="1:40" ht="28.8" hidden="1" x14ac:dyDescent="0.3">
      <c r="A3461" t="s">
        <v>16064</v>
      </c>
      <c r="B3461" s="2" t="s">
        <v>2048</v>
      </c>
      <c r="C3461" s="3">
        <v>40025</v>
      </c>
      <c r="D3461" t="s">
        <v>25</v>
      </c>
      <c r="E3461" t="s">
        <v>16065</v>
      </c>
      <c r="F3461" t="s">
        <v>16066</v>
      </c>
      <c r="G3461" t="s">
        <v>417</v>
      </c>
      <c r="H3461" s="2" t="s">
        <v>372</v>
      </c>
      <c r="I3461" s="2" t="s">
        <v>62</v>
      </c>
      <c r="J3461" s="1" t="s">
        <v>16067</v>
      </c>
      <c r="K3461" s="1">
        <f t="shared" si="243"/>
        <v>0</v>
      </c>
      <c r="L3461" s="1">
        <f t="shared" si="243"/>
        <v>0</v>
      </c>
      <c r="M3461" s="1">
        <f t="shared" si="243"/>
        <v>1</v>
      </c>
      <c r="N3461" s="1">
        <f t="shared" si="243"/>
        <v>0</v>
      </c>
      <c r="O3461" s="1">
        <f t="shared" si="244"/>
        <v>1</v>
      </c>
      <c r="P3461" s="1" t="s">
        <v>18348</v>
      </c>
      <c r="Q3461" s="1" t="s">
        <v>18355</v>
      </c>
      <c r="R3461" s="1">
        <v>87.5</v>
      </c>
      <c r="S3461" s="9">
        <f t="shared" si="246"/>
        <v>65.248750000000001</v>
      </c>
      <c r="T3461" s="8"/>
      <c r="U3461" s="8"/>
      <c r="V3461" s="8"/>
      <c r="W3461" s="8"/>
      <c r="X3461" s="8"/>
      <c r="Y3461" s="10">
        <f t="shared" si="245"/>
        <v>0</v>
      </c>
      <c r="Z3461" s="10">
        <f>IFERROR(INDEX(EFs!B:B,MATCH(P3461,EFs!A:A,0))*Dataset!Y3461/1000,0)</f>
        <v>0</v>
      </c>
      <c r="AA3461">
        <v>32.749507999999999</v>
      </c>
      <c r="AB3461">
        <v>-117.076596</v>
      </c>
      <c r="AC3461">
        <v>1</v>
      </c>
      <c r="AD3461" t="s">
        <v>18387</v>
      </c>
      <c r="AE3461">
        <v>5550</v>
      </c>
      <c r="AF3461" t="s">
        <v>18461</v>
      </c>
      <c r="AI3461" t="s">
        <v>18389</v>
      </c>
      <c r="AJ3461" t="s">
        <v>18390</v>
      </c>
      <c r="AK3461" t="s">
        <v>18391</v>
      </c>
      <c r="AL3461">
        <v>92105</v>
      </c>
      <c r="AM3461" t="s">
        <v>18392</v>
      </c>
      <c r="AN3461" t="s">
        <v>18393</v>
      </c>
    </row>
    <row r="3462" spans="1:40" ht="28.8" hidden="1" x14ac:dyDescent="0.3">
      <c r="A3462" t="s">
        <v>16068</v>
      </c>
      <c r="B3462" s="2" t="s">
        <v>2048</v>
      </c>
      <c r="C3462" s="3">
        <v>40025</v>
      </c>
      <c r="D3462" t="s">
        <v>25</v>
      </c>
      <c r="E3462" t="s">
        <v>415</v>
      </c>
      <c r="F3462" t="s">
        <v>416</v>
      </c>
      <c r="G3462" t="s">
        <v>417</v>
      </c>
      <c r="H3462" s="2" t="s">
        <v>372</v>
      </c>
      <c r="I3462" s="2" t="s">
        <v>62</v>
      </c>
      <c r="J3462" s="1" t="s">
        <v>16069</v>
      </c>
      <c r="K3462" s="1">
        <f t="shared" si="243"/>
        <v>0</v>
      </c>
      <c r="L3462" s="1">
        <f t="shared" si="243"/>
        <v>0</v>
      </c>
      <c r="M3462" s="1">
        <f t="shared" si="243"/>
        <v>1</v>
      </c>
      <c r="N3462" s="1">
        <f t="shared" si="243"/>
        <v>0</v>
      </c>
      <c r="O3462" s="1">
        <f t="shared" si="244"/>
        <v>1</v>
      </c>
      <c r="P3462" s="1" t="s">
        <v>18348</v>
      </c>
      <c r="Q3462" s="1" t="s">
        <v>18355</v>
      </c>
      <c r="R3462" s="1">
        <v>107</v>
      </c>
      <c r="S3462" s="9">
        <f t="shared" si="246"/>
        <v>79.789900000000003</v>
      </c>
      <c r="T3462" s="8"/>
      <c r="U3462" s="8"/>
      <c r="V3462" s="8"/>
      <c r="W3462" s="8"/>
      <c r="X3462" s="8"/>
      <c r="Y3462" s="10">
        <f t="shared" si="245"/>
        <v>0</v>
      </c>
      <c r="Z3462" s="10">
        <f>IFERROR(INDEX(EFs!B:B,MATCH(P3462,EFs!A:A,0))*Dataset!Y3462/1000,0)</f>
        <v>0</v>
      </c>
      <c r="AA3462">
        <v>32.749507999999999</v>
      </c>
      <c r="AB3462">
        <v>-117.076596</v>
      </c>
      <c r="AC3462">
        <v>1</v>
      </c>
      <c r="AD3462" t="s">
        <v>18387</v>
      </c>
      <c r="AE3462">
        <v>5550</v>
      </c>
      <c r="AF3462" t="s">
        <v>18461</v>
      </c>
      <c r="AI3462" t="s">
        <v>18389</v>
      </c>
      <c r="AJ3462" t="s">
        <v>18390</v>
      </c>
      <c r="AK3462" t="s">
        <v>18391</v>
      </c>
      <c r="AL3462">
        <v>92105</v>
      </c>
      <c r="AM3462" t="s">
        <v>18392</v>
      </c>
      <c r="AN3462" t="s">
        <v>18393</v>
      </c>
    </row>
    <row r="3463" spans="1:40" ht="28.8" hidden="1" x14ac:dyDescent="0.3">
      <c r="A3463" t="s">
        <v>16070</v>
      </c>
      <c r="B3463" s="2" t="s">
        <v>2048</v>
      </c>
      <c r="C3463" s="3">
        <v>40025.430613425902</v>
      </c>
      <c r="D3463" t="s">
        <v>25</v>
      </c>
      <c r="E3463" t="s">
        <v>1576</v>
      </c>
      <c r="F3463" t="s">
        <v>1577</v>
      </c>
      <c r="G3463" t="s">
        <v>1578</v>
      </c>
      <c r="H3463" s="2" t="s">
        <v>1579</v>
      </c>
      <c r="I3463" s="2" t="s">
        <v>30</v>
      </c>
      <c r="J3463" s="1" t="s">
        <v>16071</v>
      </c>
      <c r="K3463" s="1">
        <f t="shared" si="243"/>
        <v>1</v>
      </c>
      <c r="L3463" s="1">
        <f t="shared" si="243"/>
        <v>0</v>
      </c>
      <c r="M3463" s="1">
        <f t="shared" si="243"/>
        <v>0</v>
      </c>
      <c r="N3463" s="1">
        <f t="shared" si="243"/>
        <v>0</v>
      </c>
      <c r="O3463" s="1">
        <f t="shared" si="244"/>
        <v>1</v>
      </c>
      <c r="P3463" s="1" t="s">
        <v>18346</v>
      </c>
      <c r="Q3463" s="1" t="s">
        <v>18355</v>
      </c>
      <c r="R3463" s="1">
        <v>200</v>
      </c>
      <c r="S3463" s="9">
        <f t="shared" si="246"/>
        <v>149.14000000000001</v>
      </c>
      <c r="T3463" s="8"/>
      <c r="U3463" s="8"/>
      <c r="V3463" s="8"/>
      <c r="W3463" s="8"/>
      <c r="X3463" s="8"/>
      <c r="Y3463" s="10">
        <f t="shared" si="245"/>
        <v>0</v>
      </c>
      <c r="Z3463" s="10">
        <f>IFERROR(INDEX(EFs!B:B,MATCH(P3463,EFs!A:A,0))*Dataset!Y3463/1000,0)</f>
        <v>0</v>
      </c>
      <c r="AA3463">
        <v>33.006858000000001</v>
      </c>
      <c r="AB3463">
        <v>-117.016848</v>
      </c>
      <c r="AC3463">
        <v>1</v>
      </c>
      <c r="AD3463" t="s">
        <v>18387</v>
      </c>
      <c r="AE3463">
        <v>14521</v>
      </c>
      <c r="AF3463" t="s">
        <v>18599</v>
      </c>
      <c r="AI3463" t="s">
        <v>18600</v>
      </c>
      <c r="AJ3463" t="s">
        <v>18390</v>
      </c>
      <c r="AK3463" t="s">
        <v>18391</v>
      </c>
      <c r="AL3463">
        <v>92064</v>
      </c>
      <c r="AM3463" t="s">
        <v>18392</v>
      </c>
      <c r="AN3463" t="s">
        <v>18393</v>
      </c>
    </row>
    <row r="3464" spans="1:40" ht="72" hidden="1" x14ac:dyDescent="0.3">
      <c r="A3464" t="s">
        <v>16072</v>
      </c>
      <c r="B3464" s="2" t="s">
        <v>2048</v>
      </c>
      <c r="C3464" s="3">
        <v>40025</v>
      </c>
      <c r="D3464" t="s">
        <v>16</v>
      </c>
      <c r="E3464" t="s">
        <v>2822</v>
      </c>
      <c r="G3464" t="s">
        <v>2823</v>
      </c>
      <c r="H3464" s="2" t="s">
        <v>2824</v>
      </c>
      <c r="I3464" s="2" t="s">
        <v>46</v>
      </c>
      <c r="J3464" s="1" t="s">
        <v>16073</v>
      </c>
      <c r="K3464" s="1">
        <f t="shared" si="243"/>
        <v>0</v>
      </c>
      <c r="L3464" s="1">
        <f t="shared" si="243"/>
        <v>0</v>
      </c>
      <c r="M3464" s="1">
        <f t="shared" si="243"/>
        <v>0</v>
      </c>
      <c r="N3464" s="1">
        <f t="shared" si="243"/>
        <v>1</v>
      </c>
      <c r="O3464" s="1">
        <f t="shared" si="244"/>
        <v>1</v>
      </c>
      <c r="P3464" s="1" t="s">
        <v>18347</v>
      </c>
      <c r="Q3464" s="1" t="s">
        <v>18355</v>
      </c>
      <c r="R3464" s="1">
        <v>97</v>
      </c>
      <c r="S3464" s="9">
        <f t="shared" si="246"/>
        <v>72.332900000000009</v>
      </c>
      <c r="T3464" s="8"/>
      <c r="U3464" s="8"/>
      <c r="V3464" s="8"/>
      <c r="W3464" s="8"/>
      <c r="X3464" s="8"/>
      <c r="Y3464" s="10">
        <f t="shared" si="245"/>
        <v>0</v>
      </c>
      <c r="Z3464" s="10">
        <f>IFERROR(INDEX(EFs!B:B,MATCH(P3464,EFs!A:A,0))*Dataset!Y3464/1000,0)</f>
        <v>0</v>
      </c>
      <c r="AA3464">
        <v>32.724037000000003</v>
      </c>
      <c r="AB3464">
        <v>-117.247873</v>
      </c>
      <c r="AC3464">
        <v>0.7</v>
      </c>
      <c r="AD3464" t="s">
        <v>18408</v>
      </c>
      <c r="AF3464" t="s">
        <v>18732</v>
      </c>
      <c r="AI3464" t="s">
        <v>18389</v>
      </c>
      <c r="AJ3464" t="s">
        <v>18390</v>
      </c>
      <c r="AK3464" t="s">
        <v>18391</v>
      </c>
      <c r="AL3464">
        <v>92107</v>
      </c>
      <c r="AM3464" t="s">
        <v>18392</v>
      </c>
      <c r="AN3464" t="s">
        <v>18397</v>
      </c>
    </row>
    <row r="3465" spans="1:40" ht="57.6" hidden="1" x14ac:dyDescent="0.3">
      <c r="A3465" t="s">
        <v>16074</v>
      </c>
      <c r="B3465" s="2" t="s">
        <v>2048</v>
      </c>
      <c r="C3465" s="3">
        <v>40025.507731481499</v>
      </c>
      <c r="D3465" t="s">
        <v>16</v>
      </c>
      <c r="E3465" t="s">
        <v>16075</v>
      </c>
      <c r="F3465" t="s">
        <v>16076</v>
      </c>
      <c r="G3465" t="s">
        <v>16077</v>
      </c>
      <c r="H3465" s="2" t="s">
        <v>694</v>
      </c>
      <c r="I3465" s="2" t="s">
        <v>98</v>
      </c>
      <c r="J3465" s="1" t="s">
        <v>16078</v>
      </c>
      <c r="K3465" s="1">
        <f t="shared" si="243"/>
        <v>1</v>
      </c>
      <c r="L3465" s="1">
        <f t="shared" si="243"/>
        <v>0</v>
      </c>
      <c r="M3465" s="1">
        <f t="shared" si="243"/>
        <v>1</v>
      </c>
      <c r="N3465" s="1">
        <f t="shared" si="243"/>
        <v>0</v>
      </c>
      <c r="O3465" s="1">
        <f t="shared" si="244"/>
        <v>2</v>
      </c>
      <c r="P3465" s="1" t="s">
        <v>18348</v>
      </c>
      <c r="Q3465" s="1">
        <v>30</v>
      </c>
      <c r="R3465" s="1">
        <v>56</v>
      </c>
      <c r="S3465" s="9">
        <f t="shared" si="246"/>
        <v>30</v>
      </c>
      <c r="T3465" s="8"/>
      <c r="U3465" s="8"/>
      <c r="V3465" s="8"/>
      <c r="W3465" s="8"/>
      <c r="X3465" s="8"/>
      <c r="Y3465" s="10">
        <f t="shared" si="245"/>
        <v>0</v>
      </c>
      <c r="Z3465" s="10">
        <f>IFERROR(INDEX(EFs!B:B,MATCH(P3465,EFs!A:A,0))*Dataset!Y3465/1000,0)</f>
        <v>0</v>
      </c>
      <c r="AA3465">
        <v>33.133364</v>
      </c>
      <c r="AB3465">
        <v>-117.258171</v>
      </c>
      <c r="AC3465">
        <v>0.9</v>
      </c>
      <c r="AD3465" t="s">
        <v>18429</v>
      </c>
      <c r="AE3465">
        <v>2731</v>
      </c>
      <c r="AF3465" t="s">
        <v>19634</v>
      </c>
      <c r="AI3465" t="s">
        <v>18509</v>
      </c>
      <c r="AJ3465" t="s">
        <v>18390</v>
      </c>
      <c r="AK3465" t="s">
        <v>18391</v>
      </c>
      <c r="AL3465">
        <v>92010</v>
      </c>
      <c r="AM3465" t="s">
        <v>18392</v>
      </c>
      <c r="AN3465" t="s">
        <v>18393</v>
      </c>
    </row>
    <row r="3466" spans="1:40" ht="43.2" hidden="1" x14ac:dyDescent="0.3">
      <c r="A3466" t="s">
        <v>16079</v>
      </c>
      <c r="B3466" s="2" t="s">
        <v>2048</v>
      </c>
      <c r="C3466" s="3">
        <v>40025</v>
      </c>
      <c r="D3466" t="s">
        <v>16</v>
      </c>
      <c r="E3466" t="s">
        <v>16080</v>
      </c>
      <c r="G3466" t="s">
        <v>2823</v>
      </c>
      <c r="H3466" s="2" t="s">
        <v>2824</v>
      </c>
      <c r="I3466" s="2" t="s">
        <v>46</v>
      </c>
      <c r="J3466" s="1" t="s">
        <v>16081</v>
      </c>
      <c r="K3466" s="1">
        <f t="shared" si="243"/>
        <v>0</v>
      </c>
      <c r="L3466" s="1">
        <f t="shared" si="243"/>
        <v>0</v>
      </c>
      <c r="M3466" s="1">
        <f t="shared" si="243"/>
        <v>0</v>
      </c>
      <c r="N3466" s="1">
        <f t="shared" si="243"/>
        <v>1</v>
      </c>
      <c r="O3466" s="1">
        <f t="shared" si="244"/>
        <v>1</v>
      </c>
      <c r="P3466" s="1" t="s">
        <v>18347</v>
      </c>
      <c r="Q3466" s="1">
        <v>35</v>
      </c>
      <c r="R3466" s="1">
        <v>75</v>
      </c>
      <c r="S3466" s="9">
        <f t="shared" si="246"/>
        <v>35</v>
      </c>
      <c r="T3466" s="8"/>
      <c r="U3466" s="8"/>
      <c r="V3466" s="8"/>
      <c r="W3466" s="8"/>
      <c r="X3466" s="8"/>
      <c r="Y3466" s="10">
        <f t="shared" si="245"/>
        <v>0</v>
      </c>
      <c r="Z3466" s="10">
        <f>IFERROR(INDEX(EFs!B:B,MATCH(P3466,EFs!A:A,0))*Dataset!Y3466/1000,0)</f>
        <v>0</v>
      </c>
      <c r="AA3466">
        <v>32.724037000000003</v>
      </c>
      <c r="AB3466">
        <v>-117.247873</v>
      </c>
      <c r="AC3466">
        <v>0.7</v>
      </c>
      <c r="AD3466" t="s">
        <v>18408</v>
      </c>
      <c r="AF3466" t="s">
        <v>18732</v>
      </c>
      <c r="AI3466" t="s">
        <v>18389</v>
      </c>
      <c r="AJ3466" t="s">
        <v>18390</v>
      </c>
      <c r="AK3466" t="s">
        <v>18391</v>
      </c>
      <c r="AL3466">
        <v>92107</v>
      </c>
      <c r="AM3466" t="s">
        <v>18392</v>
      </c>
      <c r="AN3466" t="s">
        <v>18397</v>
      </c>
    </row>
    <row r="3467" spans="1:40" ht="43.2" hidden="1" x14ac:dyDescent="0.3">
      <c r="A3467" t="s">
        <v>16082</v>
      </c>
      <c r="B3467" s="2" t="s">
        <v>2048</v>
      </c>
      <c r="C3467" s="3">
        <v>40025</v>
      </c>
      <c r="D3467" t="s">
        <v>25</v>
      </c>
      <c r="E3467" t="s">
        <v>16083</v>
      </c>
      <c r="F3467" t="s">
        <v>3526</v>
      </c>
      <c r="G3467" t="s">
        <v>16084</v>
      </c>
      <c r="H3467" s="2" t="s">
        <v>4250</v>
      </c>
      <c r="I3467" s="2" t="s">
        <v>92</v>
      </c>
      <c r="J3467" s="1" t="s">
        <v>16085</v>
      </c>
      <c r="K3467" s="1">
        <f t="shared" si="243"/>
        <v>0</v>
      </c>
      <c r="L3467" s="1">
        <f t="shared" si="243"/>
        <v>0</v>
      </c>
      <c r="M3467" s="1">
        <f t="shared" si="243"/>
        <v>0</v>
      </c>
      <c r="N3467" s="1">
        <f t="shared" si="243"/>
        <v>0</v>
      </c>
      <c r="O3467" s="1">
        <f t="shared" si="244"/>
        <v>0</v>
      </c>
      <c r="P3467" s="1" t="s">
        <v>18353</v>
      </c>
      <c r="Q3467" s="1" t="s">
        <v>18355</v>
      </c>
      <c r="R3467" s="1">
        <v>90</v>
      </c>
      <c r="S3467" s="9">
        <f t="shared" si="246"/>
        <v>67.113</v>
      </c>
      <c r="T3467" s="8"/>
      <c r="U3467" s="8"/>
      <c r="V3467" s="8"/>
      <c r="W3467" s="8"/>
      <c r="X3467" s="8"/>
      <c r="Y3467" s="10">
        <f t="shared" si="245"/>
        <v>0</v>
      </c>
      <c r="Z3467" s="10">
        <f>IFERROR(INDEX(EFs!B:B,MATCH(P3467,EFs!A:A,0))*Dataset!Y3467/1000,0)</f>
        <v>0</v>
      </c>
      <c r="AA3467">
        <v>32.588721</v>
      </c>
      <c r="AB3467">
        <v>-117.111661</v>
      </c>
      <c r="AC3467">
        <v>1</v>
      </c>
      <c r="AD3467" t="s">
        <v>18394</v>
      </c>
      <c r="AE3467">
        <v>495</v>
      </c>
      <c r="AF3467" t="s">
        <v>18952</v>
      </c>
      <c r="AI3467" t="s">
        <v>18871</v>
      </c>
      <c r="AJ3467" t="s">
        <v>18390</v>
      </c>
      <c r="AK3467" t="s">
        <v>18391</v>
      </c>
      <c r="AL3467">
        <v>91932</v>
      </c>
      <c r="AM3467" t="s">
        <v>18392</v>
      </c>
      <c r="AN3467" t="s">
        <v>18397</v>
      </c>
    </row>
    <row r="3468" spans="1:40" ht="57.6" hidden="1" x14ac:dyDescent="0.3">
      <c r="A3468" t="s">
        <v>16086</v>
      </c>
      <c r="B3468" s="2" t="s">
        <v>2048</v>
      </c>
      <c r="C3468" s="3">
        <v>40025</v>
      </c>
      <c r="D3468" t="s">
        <v>16</v>
      </c>
      <c r="E3468" t="s">
        <v>16087</v>
      </c>
      <c r="F3468" t="s">
        <v>10051</v>
      </c>
      <c r="G3468" t="s">
        <v>16088</v>
      </c>
      <c r="H3468" s="2" t="s">
        <v>275</v>
      </c>
      <c r="I3468" s="2" t="s">
        <v>139</v>
      </c>
      <c r="J3468" s="1" t="s">
        <v>16089</v>
      </c>
      <c r="K3468" s="1">
        <f t="shared" si="243"/>
        <v>0</v>
      </c>
      <c r="L3468" s="1">
        <f t="shared" si="243"/>
        <v>0</v>
      </c>
      <c r="M3468" s="1">
        <f t="shared" si="243"/>
        <v>1</v>
      </c>
      <c r="N3468" s="1">
        <f t="shared" si="243"/>
        <v>0</v>
      </c>
      <c r="O3468" s="1">
        <f t="shared" si="244"/>
        <v>1</v>
      </c>
      <c r="P3468" s="1" t="s">
        <v>18348</v>
      </c>
      <c r="Q3468" s="1">
        <v>30</v>
      </c>
      <c r="R3468" s="1">
        <v>75</v>
      </c>
      <c r="S3468" s="9">
        <f t="shared" si="246"/>
        <v>30</v>
      </c>
      <c r="T3468" s="8"/>
      <c r="U3468" s="8"/>
      <c r="V3468" s="8"/>
      <c r="W3468" s="8"/>
      <c r="X3468" s="8"/>
      <c r="Y3468" s="10">
        <f t="shared" si="245"/>
        <v>0</v>
      </c>
      <c r="Z3468" s="10">
        <f>IFERROR(INDEX(EFs!B:B,MATCH(P3468,EFs!A:A,0))*Dataset!Y3468/1000,0)</f>
        <v>0</v>
      </c>
      <c r="AA3468">
        <v>32.856577999999999</v>
      </c>
      <c r="AB3468">
        <v>-116.971198</v>
      </c>
      <c r="AC3468">
        <v>1</v>
      </c>
      <c r="AD3468" t="s">
        <v>18394</v>
      </c>
      <c r="AE3468">
        <v>9870</v>
      </c>
      <c r="AF3468" t="s">
        <v>19505</v>
      </c>
      <c r="AI3468" t="s">
        <v>18442</v>
      </c>
      <c r="AJ3468" t="s">
        <v>18390</v>
      </c>
      <c r="AK3468" t="s">
        <v>18391</v>
      </c>
      <c r="AL3468">
        <v>92071</v>
      </c>
      <c r="AM3468" t="s">
        <v>18392</v>
      </c>
      <c r="AN3468" t="s">
        <v>18397</v>
      </c>
    </row>
    <row r="3469" spans="1:40" ht="43.2" hidden="1" x14ac:dyDescent="0.3">
      <c r="A3469" t="s">
        <v>16090</v>
      </c>
      <c r="B3469" s="2" t="s">
        <v>2048</v>
      </c>
      <c r="C3469" s="3">
        <v>40025</v>
      </c>
      <c r="D3469" t="s">
        <v>25</v>
      </c>
      <c r="E3469" t="s">
        <v>16091</v>
      </c>
      <c r="F3469" t="s">
        <v>332</v>
      </c>
      <c r="G3469" t="s">
        <v>16092</v>
      </c>
      <c r="H3469" s="2" t="s">
        <v>739</v>
      </c>
      <c r="I3469" s="2" t="s">
        <v>236</v>
      </c>
      <c r="J3469" s="1" t="s">
        <v>16093</v>
      </c>
      <c r="K3469" s="1">
        <f t="shared" si="243"/>
        <v>0</v>
      </c>
      <c r="L3469" s="1">
        <f t="shared" si="243"/>
        <v>0</v>
      </c>
      <c r="M3469" s="1">
        <f t="shared" si="243"/>
        <v>1</v>
      </c>
      <c r="N3469" s="1">
        <f t="shared" si="243"/>
        <v>0</v>
      </c>
      <c r="O3469" s="1">
        <f t="shared" si="244"/>
        <v>1</v>
      </c>
      <c r="P3469" s="1" t="s">
        <v>18348</v>
      </c>
      <c r="Q3469" s="1">
        <v>40</v>
      </c>
      <c r="R3469" s="1">
        <v>82</v>
      </c>
      <c r="S3469" s="9">
        <f t="shared" si="246"/>
        <v>40</v>
      </c>
      <c r="T3469" s="8"/>
      <c r="U3469" s="8"/>
      <c r="V3469" s="8"/>
      <c r="W3469" s="8"/>
      <c r="X3469" s="8"/>
      <c r="Y3469" s="10">
        <f t="shared" si="245"/>
        <v>0</v>
      </c>
      <c r="Z3469" s="10">
        <f>IFERROR(INDEX(EFs!B:B,MATCH(P3469,EFs!A:A,0))*Dataset!Y3469/1000,0)</f>
        <v>0</v>
      </c>
      <c r="AA3469">
        <v>32.910508</v>
      </c>
      <c r="AB3469">
        <v>-117.147125</v>
      </c>
      <c r="AC3469">
        <v>1</v>
      </c>
      <c r="AD3469" t="s">
        <v>18387</v>
      </c>
      <c r="AE3469">
        <v>8181</v>
      </c>
      <c r="AF3469" t="s">
        <v>18893</v>
      </c>
      <c r="AI3469" t="s">
        <v>18389</v>
      </c>
      <c r="AJ3469" t="s">
        <v>18390</v>
      </c>
      <c r="AK3469" t="s">
        <v>18391</v>
      </c>
      <c r="AL3469">
        <v>92126</v>
      </c>
      <c r="AM3469" t="s">
        <v>18392</v>
      </c>
      <c r="AN3469" t="s">
        <v>18393</v>
      </c>
    </row>
    <row r="3470" spans="1:40" ht="57.6" hidden="1" x14ac:dyDescent="0.3">
      <c r="A3470" t="s">
        <v>16094</v>
      </c>
      <c r="B3470" s="2" t="s">
        <v>2048</v>
      </c>
      <c r="C3470" s="3">
        <v>40025</v>
      </c>
      <c r="D3470" t="s">
        <v>25</v>
      </c>
      <c r="E3470" t="s">
        <v>16091</v>
      </c>
      <c r="F3470" t="s">
        <v>559</v>
      </c>
      <c r="G3470" t="s">
        <v>16095</v>
      </c>
      <c r="H3470" s="2" t="s">
        <v>154</v>
      </c>
      <c r="I3470" s="2" t="s">
        <v>155</v>
      </c>
      <c r="J3470" s="1" t="s">
        <v>16096</v>
      </c>
      <c r="K3470" s="1">
        <f t="shared" si="243"/>
        <v>0</v>
      </c>
      <c r="L3470" s="1">
        <f t="shared" si="243"/>
        <v>0</v>
      </c>
      <c r="M3470" s="1">
        <f t="shared" si="243"/>
        <v>1</v>
      </c>
      <c r="N3470" s="1">
        <f t="shared" si="243"/>
        <v>0</v>
      </c>
      <c r="O3470" s="1">
        <f t="shared" si="244"/>
        <v>1</v>
      </c>
      <c r="P3470" s="1" t="s">
        <v>18348</v>
      </c>
      <c r="Q3470" s="1">
        <v>40</v>
      </c>
      <c r="R3470" s="1">
        <v>82</v>
      </c>
      <c r="S3470" s="9">
        <f t="shared" si="246"/>
        <v>40</v>
      </c>
      <c r="T3470" s="8"/>
      <c r="U3470" s="8"/>
      <c r="V3470" s="8"/>
      <c r="W3470" s="8"/>
      <c r="X3470" s="8"/>
      <c r="Y3470" s="10">
        <f t="shared" si="245"/>
        <v>0</v>
      </c>
      <c r="Z3470" s="10">
        <f>IFERROR(INDEX(EFs!B:B,MATCH(P3470,EFs!A:A,0))*Dataset!Y3470/1000,0)</f>
        <v>0</v>
      </c>
      <c r="AA3470">
        <v>33.111080999999999</v>
      </c>
      <c r="AB3470">
        <v>-117.09774299999999</v>
      </c>
      <c r="AC3470">
        <v>1</v>
      </c>
      <c r="AD3470" t="s">
        <v>18387</v>
      </c>
      <c r="AE3470">
        <v>1240</v>
      </c>
      <c r="AF3470" t="s">
        <v>18486</v>
      </c>
      <c r="AI3470" t="s">
        <v>18421</v>
      </c>
      <c r="AJ3470" t="s">
        <v>18390</v>
      </c>
      <c r="AK3470" t="s">
        <v>18391</v>
      </c>
      <c r="AL3470">
        <v>92029</v>
      </c>
      <c r="AM3470" t="s">
        <v>18392</v>
      </c>
      <c r="AN3470" t="s">
        <v>18393</v>
      </c>
    </row>
    <row r="3471" spans="1:40" ht="43.2" hidden="1" x14ac:dyDescent="0.3">
      <c r="A3471" t="s">
        <v>16097</v>
      </c>
      <c r="B3471" s="2" t="s">
        <v>2048</v>
      </c>
      <c r="C3471" s="3">
        <v>40025</v>
      </c>
      <c r="D3471" t="s">
        <v>25</v>
      </c>
      <c r="E3471" t="s">
        <v>16091</v>
      </c>
      <c r="F3471" t="s">
        <v>332</v>
      </c>
      <c r="G3471" t="s">
        <v>16098</v>
      </c>
      <c r="H3471" s="2" t="s">
        <v>554</v>
      </c>
      <c r="I3471" s="2" t="s">
        <v>84</v>
      </c>
      <c r="J3471" s="1" t="s">
        <v>16099</v>
      </c>
      <c r="K3471" s="1">
        <f t="shared" si="243"/>
        <v>0</v>
      </c>
      <c r="L3471" s="1">
        <f t="shared" si="243"/>
        <v>0</v>
      </c>
      <c r="M3471" s="1">
        <f t="shared" si="243"/>
        <v>1</v>
      </c>
      <c r="N3471" s="1">
        <f t="shared" si="243"/>
        <v>0</v>
      </c>
      <c r="O3471" s="1">
        <f t="shared" si="244"/>
        <v>1</v>
      </c>
      <c r="P3471" s="1" t="s">
        <v>18348</v>
      </c>
      <c r="Q3471" s="1">
        <v>40</v>
      </c>
      <c r="R3471" s="1">
        <v>82</v>
      </c>
      <c r="S3471" s="9">
        <f t="shared" si="246"/>
        <v>40</v>
      </c>
      <c r="T3471" s="8"/>
      <c r="U3471" s="8"/>
      <c r="V3471" s="8"/>
      <c r="W3471" s="8"/>
      <c r="X3471" s="8"/>
      <c r="Y3471" s="10">
        <f t="shared" si="245"/>
        <v>0</v>
      </c>
      <c r="Z3471" s="10">
        <f>IFERROR(INDEX(EFs!B:B,MATCH(P3471,EFs!A:A,0))*Dataset!Y3471/1000,0)</f>
        <v>0</v>
      </c>
      <c r="AA3471">
        <v>32.659275000000001</v>
      </c>
      <c r="AB3471">
        <v>-117.087632</v>
      </c>
      <c r="AC3471">
        <v>0.9</v>
      </c>
      <c r="AD3471" t="s">
        <v>18387</v>
      </c>
      <c r="AE3471">
        <v>1100</v>
      </c>
      <c r="AF3471" t="s">
        <v>19635</v>
      </c>
      <c r="AI3471" t="s">
        <v>18491</v>
      </c>
      <c r="AJ3471" t="s">
        <v>18390</v>
      </c>
      <c r="AK3471" t="s">
        <v>18391</v>
      </c>
      <c r="AL3471">
        <v>91950</v>
      </c>
      <c r="AM3471" t="s">
        <v>18392</v>
      </c>
      <c r="AN3471" t="s">
        <v>18393</v>
      </c>
    </row>
    <row r="3472" spans="1:40" ht="43.2" hidden="1" x14ac:dyDescent="0.3">
      <c r="A3472" t="s">
        <v>16100</v>
      </c>
      <c r="B3472" s="2" t="s">
        <v>2048</v>
      </c>
      <c r="C3472" s="3">
        <v>40025</v>
      </c>
      <c r="D3472" t="s">
        <v>25</v>
      </c>
      <c r="E3472" t="s">
        <v>16101</v>
      </c>
      <c r="F3472" t="s">
        <v>16102</v>
      </c>
      <c r="G3472" t="s">
        <v>16103</v>
      </c>
      <c r="H3472" s="2" t="s">
        <v>739</v>
      </c>
      <c r="I3472" s="2" t="s">
        <v>236</v>
      </c>
      <c r="J3472" s="1" t="s">
        <v>16104</v>
      </c>
      <c r="K3472" s="1">
        <f t="shared" si="243"/>
        <v>0</v>
      </c>
      <c r="L3472" s="1">
        <f t="shared" si="243"/>
        <v>0</v>
      </c>
      <c r="M3472" s="1">
        <f t="shared" si="243"/>
        <v>1</v>
      </c>
      <c r="N3472" s="1">
        <f t="shared" si="243"/>
        <v>0</v>
      </c>
      <c r="O3472" s="1">
        <f t="shared" si="244"/>
        <v>1</v>
      </c>
      <c r="P3472" s="1" t="s">
        <v>18348</v>
      </c>
      <c r="Q3472" s="1" t="s">
        <v>18355</v>
      </c>
      <c r="R3472" s="1">
        <v>50</v>
      </c>
      <c r="S3472" s="9">
        <f t="shared" si="246"/>
        <v>37.285000000000004</v>
      </c>
      <c r="T3472" s="8"/>
      <c r="U3472" s="8"/>
      <c r="V3472" s="8"/>
      <c r="W3472" s="8"/>
      <c r="X3472" s="8"/>
      <c r="Y3472" s="10">
        <f t="shared" si="245"/>
        <v>0</v>
      </c>
      <c r="Z3472" s="10">
        <f>IFERROR(INDEX(EFs!B:B,MATCH(P3472,EFs!A:A,0))*Dataset!Y3472/1000,0)</f>
        <v>0</v>
      </c>
      <c r="AA3472">
        <v>32.915474000000003</v>
      </c>
      <c r="AB3472">
        <v>-117.122128</v>
      </c>
      <c r="AC3472">
        <v>1</v>
      </c>
      <c r="AD3472" t="s">
        <v>18387</v>
      </c>
      <c r="AE3472">
        <v>10740</v>
      </c>
      <c r="AF3472" t="s">
        <v>18822</v>
      </c>
      <c r="AI3472" t="s">
        <v>18389</v>
      </c>
      <c r="AJ3472" t="s">
        <v>18390</v>
      </c>
      <c r="AK3472" t="s">
        <v>18391</v>
      </c>
      <c r="AL3472">
        <v>92126</v>
      </c>
      <c r="AM3472" t="s">
        <v>18392</v>
      </c>
      <c r="AN3472" t="s">
        <v>18407</v>
      </c>
    </row>
    <row r="3473" spans="1:40" ht="43.2" hidden="1" x14ac:dyDescent="0.3">
      <c r="A3473" t="s">
        <v>16105</v>
      </c>
      <c r="B3473" s="2" t="s">
        <v>2048</v>
      </c>
      <c r="C3473" s="3">
        <v>40025</v>
      </c>
      <c r="D3473" t="s">
        <v>25</v>
      </c>
      <c r="E3473" t="s">
        <v>16106</v>
      </c>
      <c r="F3473" t="s">
        <v>16107</v>
      </c>
      <c r="G3473" t="s">
        <v>16108</v>
      </c>
      <c r="H3473" s="2" t="s">
        <v>1647</v>
      </c>
      <c r="I3473" s="2" t="s">
        <v>30</v>
      </c>
      <c r="J3473" s="1" t="s">
        <v>16109</v>
      </c>
      <c r="K3473" s="1">
        <f t="shared" si="243"/>
        <v>0</v>
      </c>
      <c r="L3473" s="1">
        <f t="shared" si="243"/>
        <v>0</v>
      </c>
      <c r="M3473" s="1">
        <f t="shared" si="243"/>
        <v>1</v>
      </c>
      <c r="N3473" s="1">
        <f t="shared" si="243"/>
        <v>0</v>
      </c>
      <c r="O3473" s="1">
        <f t="shared" si="244"/>
        <v>1</v>
      </c>
      <c r="P3473" s="1" t="s">
        <v>18348</v>
      </c>
      <c r="Q3473" s="1" t="s">
        <v>18355</v>
      </c>
      <c r="R3473" s="1">
        <v>50</v>
      </c>
      <c r="S3473" s="9">
        <f t="shared" si="246"/>
        <v>37.285000000000004</v>
      </c>
      <c r="T3473" s="8"/>
      <c r="U3473" s="8"/>
      <c r="V3473" s="8"/>
      <c r="W3473" s="8"/>
      <c r="X3473" s="8"/>
      <c r="Y3473" s="10">
        <f t="shared" si="245"/>
        <v>0</v>
      </c>
      <c r="Z3473" s="10">
        <f>IFERROR(INDEX(EFs!B:B,MATCH(P3473,EFs!A:A,0))*Dataset!Y3473/1000,0)</f>
        <v>0</v>
      </c>
      <c r="AA3473">
        <v>32.724102999999999</v>
      </c>
      <c r="AB3473">
        <v>-117.170912</v>
      </c>
      <c r="AC3473">
        <v>0.5</v>
      </c>
      <c r="AD3473" t="s">
        <v>18422</v>
      </c>
      <c r="AI3473" t="s">
        <v>18389</v>
      </c>
      <c r="AJ3473" t="s">
        <v>18390</v>
      </c>
      <c r="AK3473" t="s">
        <v>18391</v>
      </c>
      <c r="AL3473">
        <v>92101</v>
      </c>
      <c r="AM3473" t="s">
        <v>18392</v>
      </c>
      <c r="AN3473" t="s">
        <v>18397</v>
      </c>
    </row>
    <row r="3474" spans="1:40" ht="28.8" hidden="1" x14ac:dyDescent="0.3">
      <c r="A3474" t="s">
        <v>16110</v>
      </c>
      <c r="B3474" s="2" t="s">
        <v>2048</v>
      </c>
      <c r="C3474" s="3">
        <v>40025.901446759301</v>
      </c>
      <c r="D3474" t="s">
        <v>16</v>
      </c>
      <c r="E3474" t="s">
        <v>16111</v>
      </c>
      <c r="G3474" t="s">
        <v>16112</v>
      </c>
      <c r="H3474" s="2" t="s">
        <v>4057</v>
      </c>
      <c r="I3474" s="2" t="s">
        <v>328</v>
      </c>
      <c r="J3474" s="1" t="s">
        <v>16113</v>
      </c>
      <c r="K3474" s="1">
        <f t="shared" si="243"/>
        <v>0</v>
      </c>
      <c r="L3474" s="1">
        <f t="shared" si="243"/>
        <v>0</v>
      </c>
      <c r="M3474" s="1">
        <f t="shared" si="243"/>
        <v>0</v>
      </c>
      <c r="N3474" s="1">
        <f t="shared" si="243"/>
        <v>1</v>
      </c>
      <c r="O3474" s="1">
        <f t="shared" si="244"/>
        <v>1</v>
      </c>
      <c r="P3474" s="1" t="s">
        <v>18347</v>
      </c>
      <c r="Q3474" s="1">
        <v>30</v>
      </c>
      <c r="R3474" s="1">
        <v>82</v>
      </c>
      <c r="S3474" s="9">
        <f t="shared" si="246"/>
        <v>30</v>
      </c>
      <c r="T3474" s="8"/>
      <c r="U3474" s="8"/>
      <c r="V3474" s="8"/>
      <c r="W3474" s="8"/>
      <c r="X3474" s="8"/>
      <c r="Y3474" s="10">
        <f t="shared" si="245"/>
        <v>0</v>
      </c>
      <c r="Z3474" s="10">
        <f>IFERROR(INDEX(EFs!B:B,MATCH(P3474,EFs!A:A,0))*Dataset!Y3474/1000,0)</f>
        <v>0</v>
      </c>
      <c r="AA3474">
        <v>32.606434</v>
      </c>
      <c r="AB3474">
        <v>-116.31329100000001</v>
      </c>
      <c r="AC3474">
        <v>1</v>
      </c>
      <c r="AD3474" t="s">
        <v>18408</v>
      </c>
      <c r="AF3474" t="s">
        <v>19636</v>
      </c>
      <c r="AI3474" t="s">
        <v>18854</v>
      </c>
      <c r="AJ3474" t="s">
        <v>18390</v>
      </c>
      <c r="AK3474" t="s">
        <v>18391</v>
      </c>
      <c r="AL3474">
        <v>91905</v>
      </c>
      <c r="AM3474" t="s">
        <v>18392</v>
      </c>
      <c r="AN3474" t="s">
        <v>18397</v>
      </c>
    </row>
    <row r="3475" spans="1:40" ht="129.6" hidden="1" x14ac:dyDescent="0.3">
      <c r="A3475" t="s">
        <v>16114</v>
      </c>
      <c r="B3475" s="2" t="s">
        <v>2048</v>
      </c>
      <c r="C3475" s="3">
        <v>40025</v>
      </c>
      <c r="D3475" t="s">
        <v>25</v>
      </c>
      <c r="E3475" t="s">
        <v>16115</v>
      </c>
      <c r="F3475" t="s">
        <v>559</v>
      </c>
      <c r="G3475" t="s">
        <v>16116</v>
      </c>
      <c r="H3475" s="2" t="s">
        <v>83</v>
      </c>
      <c r="I3475" s="2" t="s">
        <v>84</v>
      </c>
      <c r="J3475" s="1" t="s">
        <v>16117</v>
      </c>
      <c r="K3475" s="1">
        <f t="shared" si="243"/>
        <v>1</v>
      </c>
      <c r="L3475" s="1">
        <f t="shared" si="243"/>
        <v>0</v>
      </c>
      <c r="M3475" s="1">
        <f t="shared" si="243"/>
        <v>0</v>
      </c>
      <c r="N3475" s="1">
        <f t="shared" si="243"/>
        <v>0</v>
      </c>
      <c r="O3475" s="1">
        <f t="shared" si="244"/>
        <v>1</v>
      </c>
      <c r="P3475" s="1" t="s">
        <v>18346</v>
      </c>
      <c r="Q3475" s="1" t="s">
        <v>18355</v>
      </c>
      <c r="R3475" s="1">
        <v>127</v>
      </c>
      <c r="S3475" s="9">
        <f t="shared" si="246"/>
        <v>94.703900000000004</v>
      </c>
      <c r="T3475" s="8"/>
      <c r="U3475" s="8"/>
      <c r="V3475" s="8"/>
      <c r="W3475" s="8"/>
      <c r="X3475" s="8"/>
      <c r="Y3475" s="10">
        <f t="shared" si="245"/>
        <v>0</v>
      </c>
      <c r="Z3475" s="10">
        <f>IFERROR(INDEX(EFs!B:B,MATCH(P3475,EFs!A:A,0))*Dataset!Y3475/1000,0)</f>
        <v>0</v>
      </c>
      <c r="AA3475">
        <v>32.648501000000003</v>
      </c>
      <c r="AB3475">
        <v>-117.07832000000001</v>
      </c>
      <c r="AC3475">
        <v>1</v>
      </c>
      <c r="AD3475" t="s">
        <v>18394</v>
      </c>
      <c r="AE3475">
        <v>120</v>
      </c>
      <c r="AF3475" t="s">
        <v>18841</v>
      </c>
      <c r="AI3475" t="s">
        <v>18406</v>
      </c>
      <c r="AJ3475" t="s">
        <v>18390</v>
      </c>
      <c r="AK3475" t="s">
        <v>18391</v>
      </c>
      <c r="AL3475">
        <v>91910</v>
      </c>
      <c r="AM3475" t="s">
        <v>18392</v>
      </c>
      <c r="AN3475" t="s">
        <v>18397</v>
      </c>
    </row>
    <row r="3476" spans="1:40" ht="28.8" hidden="1" x14ac:dyDescent="0.3">
      <c r="A3476" t="s">
        <v>16118</v>
      </c>
      <c r="B3476" s="2" t="s">
        <v>2048</v>
      </c>
      <c r="C3476" s="3">
        <v>40025.683032407404</v>
      </c>
      <c r="D3476" t="s">
        <v>25</v>
      </c>
      <c r="E3476" t="s">
        <v>16119</v>
      </c>
      <c r="F3476" t="s">
        <v>559</v>
      </c>
      <c r="G3476" t="s">
        <v>16120</v>
      </c>
      <c r="H3476" s="2" t="s">
        <v>275</v>
      </c>
      <c r="I3476" s="2" t="s">
        <v>139</v>
      </c>
      <c r="J3476" s="1" t="s">
        <v>16121</v>
      </c>
      <c r="K3476" s="1">
        <f t="shared" si="243"/>
        <v>0</v>
      </c>
      <c r="L3476" s="1">
        <f t="shared" si="243"/>
        <v>0</v>
      </c>
      <c r="M3476" s="1">
        <f t="shared" si="243"/>
        <v>0</v>
      </c>
      <c r="N3476" s="1">
        <f t="shared" si="243"/>
        <v>0</v>
      </c>
      <c r="O3476" s="1">
        <f t="shared" si="244"/>
        <v>0</v>
      </c>
      <c r="P3476" s="1" t="s">
        <v>18353</v>
      </c>
      <c r="Q3476" s="1" t="s">
        <v>18355</v>
      </c>
      <c r="R3476" s="1">
        <v>145</v>
      </c>
      <c r="S3476" s="9">
        <f t="shared" si="246"/>
        <v>108.12650000000001</v>
      </c>
      <c r="T3476" s="8"/>
      <c r="U3476" s="8"/>
      <c r="V3476" s="8"/>
      <c r="W3476" s="8"/>
      <c r="X3476" s="8"/>
      <c r="Y3476" s="10">
        <f t="shared" si="245"/>
        <v>0</v>
      </c>
      <c r="Z3476" s="10">
        <f>IFERROR(INDEX(EFs!B:B,MATCH(P3476,EFs!A:A,0))*Dataset!Y3476/1000,0)</f>
        <v>0</v>
      </c>
      <c r="AA3476">
        <v>32.828352000000002</v>
      </c>
      <c r="AB3476">
        <v>-116.993359</v>
      </c>
      <c r="AC3476">
        <v>1</v>
      </c>
      <c r="AD3476" t="s">
        <v>18387</v>
      </c>
      <c r="AE3476">
        <v>9376</v>
      </c>
      <c r="AF3476" t="s">
        <v>19637</v>
      </c>
      <c r="AI3476" t="s">
        <v>18442</v>
      </c>
      <c r="AJ3476" t="s">
        <v>18390</v>
      </c>
      <c r="AK3476" t="s">
        <v>18391</v>
      </c>
      <c r="AL3476">
        <v>92071</v>
      </c>
      <c r="AM3476" t="s">
        <v>18392</v>
      </c>
      <c r="AN3476" t="s">
        <v>18393</v>
      </c>
    </row>
    <row r="3477" spans="1:40" ht="28.8" hidden="1" x14ac:dyDescent="0.3">
      <c r="A3477" t="s">
        <v>16122</v>
      </c>
      <c r="B3477" s="2" t="s">
        <v>2048</v>
      </c>
      <c r="C3477" s="3">
        <v>40025</v>
      </c>
      <c r="D3477" t="s">
        <v>25</v>
      </c>
      <c r="E3477" t="s">
        <v>16123</v>
      </c>
      <c r="F3477" t="s">
        <v>16124</v>
      </c>
      <c r="G3477" t="s">
        <v>16125</v>
      </c>
      <c r="H3477" s="2" t="s">
        <v>397</v>
      </c>
      <c r="I3477" s="2" t="s">
        <v>75</v>
      </c>
      <c r="J3477" s="1" t="s">
        <v>16126</v>
      </c>
      <c r="K3477" s="1">
        <f t="shared" si="243"/>
        <v>0</v>
      </c>
      <c r="L3477" s="1">
        <f t="shared" si="243"/>
        <v>0</v>
      </c>
      <c r="M3477" s="1">
        <f t="shared" si="243"/>
        <v>1</v>
      </c>
      <c r="N3477" s="1">
        <f t="shared" si="243"/>
        <v>0</v>
      </c>
      <c r="O3477" s="1">
        <f t="shared" si="244"/>
        <v>1</v>
      </c>
      <c r="P3477" s="1" t="s">
        <v>18348</v>
      </c>
      <c r="Q3477" s="1" t="s">
        <v>18355</v>
      </c>
      <c r="R3477" s="1">
        <v>98</v>
      </c>
      <c r="S3477" s="9">
        <f t="shared" si="246"/>
        <v>73.078600000000009</v>
      </c>
      <c r="T3477" s="8"/>
      <c r="U3477" s="8"/>
      <c r="V3477" s="8"/>
      <c r="W3477" s="8"/>
      <c r="X3477" s="8"/>
      <c r="Y3477" s="10">
        <f t="shared" si="245"/>
        <v>0</v>
      </c>
      <c r="Z3477" s="10">
        <f>IFERROR(INDEX(EFs!B:B,MATCH(P3477,EFs!A:A,0))*Dataset!Y3477/1000,0)</f>
        <v>0</v>
      </c>
      <c r="AA3477">
        <v>33.147517999999998</v>
      </c>
      <c r="AB3477">
        <v>-117.19676699999999</v>
      </c>
      <c r="AC3477">
        <v>1</v>
      </c>
      <c r="AD3477" t="s">
        <v>18387</v>
      </c>
      <c r="AE3477">
        <v>1579</v>
      </c>
      <c r="AF3477" t="s">
        <v>19638</v>
      </c>
      <c r="AI3477" t="s">
        <v>18466</v>
      </c>
      <c r="AJ3477" t="s">
        <v>18390</v>
      </c>
      <c r="AK3477" t="s">
        <v>18391</v>
      </c>
      <c r="AL3477">
        <v>92078</v>
      </c>
      <c r="AM3477" t="s">
        <v>18392</v>
      </c>
      <c r="AN3477" t="s">
        <v>18393</v>
      </c>
    </row>
    <row r="3478" spans="1:40" ht="28.8" hidden="1" x14ac:dyDescent="0.3">
      <c r="A3478" t="s">
        <v>16127</v>
      </c>
      <c r="B3478" s="2" t="s">
        <v>2048</v>
      </c>
      <c r="C3478" s="3">
        <v>40025.597025463001</v>
      </c>
      <c r="D3478" t="s">
        <v>25</v>
      </c>
      <c r="E3478" t="s">
        <v>16128</v>
      </c>
      <c r="F3478" t="s">
        <v>72</v>
      </c>
      <c r="G3478" t="s">
        <v>16129</v>
      </c>
      <c r="H3478" s="2" t="s">
        <v>29</v>
      </c>
      <c r="I3478" s="2" t="s">
        <v>30</v>
      </c>
      <c r="J3478" s="1" t="s">
        <v>16130</v>
      </c>
      <c r="K3478" s="1">
        <f t="shared" si="243"/>
        <v>0</v>
      </c>
      <c r="L3478" s="1">
        <f t="shared" si="243"/>
        <v>0</v>
      </c>
      <c r="M3478" s="1">
        <f t="shared" si="243"/>
        <v>0</v>
      </c>
      <c r="N3478" s="1">
        <f t="shared" si="243"/>
        <v>1</v>
      </c>
      <c r="O3478" s="1">
        <f t="shared" si="244"/>
        <v>1</v>
      </c>
      <c r="P3478" s="1" t="s">
        <v>18347</v>
      </c>
      <c r="Q3478" s="1" t="s">
        <v>18355</v>
      </c>
      <c r="R3478" s="1">
        <v>50</v>
      </c>
      <c r="S3478" s="9">
        <f t="shared" si="246"/>
        <v>37.285000000000004</v>
      </c>
      <c r="T3478" s="8"/>
      <c r="U3478" s="8"/>
      <c r="V3478" s="8"/>
      <c r="W3478" s="8"/>
      <c r="X3478" s="8"/>
      <c r="Y3478" s="10">
        <f t="shared" si="245"/>
        <v>0</v>
      </c>
      <c r="Z3478" s="10">
        <f>IFERROR(INDEX(EFs!B:B,MATCH(P3478,EFs!A:A,0))*Dataset!Y3478/1000,0)</f>
        <v>0</v>
      </c>
      <c r="AA3478">
        <v>33.048248000000001</v>
      </c>
      <c r="AB3478">
        <v>-116.860888</v>
      </c>
      <c r="AC3478">
        <v>1</v>
      </c>
      <c r="AD3478" t="s">
        <v>18387</v>
      </c>
      <c r="AE3478">
        <v>116</v>
      </c>
      <c r="AF3478" t="s">
        <v>19639</v>
      </c>
      <c r="AI3478" t="s">
        <v>18396</v>
      </c>
      <c r="AJ3478" t="s">
        <v>18390</v>
      </c>
      <c r="AK3478" t="s">
        <v>18391</v>
      </c>
      <c r="AL3478">
        <v>92065</v>
      </c>
      <c r="AM3478" t="s">
        <v>18392</v>
      </c>
      <c r="AN3478" t="s">
        <v>18393</v>
      </c>
    </row>
    <row r="3479" spans="1:40" ht="28.8" hidden="1" x14ac:dyDescent="0.3">
      <c r="A3479" t="s">
        <v>16131</v>
      </c>
      <c r="B3479" s="2" t="s">
        <v>2048</v>
      </c>
      <c r="C3479" s="3">
        <v>40025</v>
      </c>
      <c r="D3479" t="s">
        <v>25</v>
      </c>
      <c r="E3479" t="s">
        <v>16132</v>
      </c>
      <c r="F3479" t="s">
        <v>27</v>
      </c>
      <c r="G3479" t="s">
        <v>16133</v>
      </c>
      <c r="H3479" s="2" t="s">
        <v>83</v>
      </c>
      <c r="I3479" s="2" t="s">
        <v>84</v>
      </c>
      <c r="J3479" s="1" t="s">
        <v>16134</v>
      </c>
      <c r="K3479" s="1">
        <f t="shared" si="243"/>
        <v>0</v>
      </c>
      <c r="L3479" s="1">
        <f t="shared" si="243"/>
        <v>0</v>
      </c>
      <c r="M3479" s="1">
        <f t="shared" si="243"/>
        <v>1</v>
      </c>
      <c r="N3479" s="1">
        <f t="shared" si="243"/>
        <v>0</v>
      </c>
      <c r="O3479" s="1">
        <f t="shared" si="244"/>
        <v>1</v>
      </c>
      <c r="P3479" s="1" t="s">
        <v>18348</v>
      </c>
      <c r="Q3479" s="1" t="s">
        <v>18355</v>
      </c>
      <c r="R3479" s="1">
        <v>125</v>
      </c>
      <c r="S3479" s="9">
        <f t="shared" si="246"/>
        <v>93.212500000000006</v>
      </c>
      <c r="T3479" s="8"/>
      <c r="U3479" s="8"/>
      <c r="V3479" s="8"/>
      <c r="W3479" s="8"/>
      <c r="X3479" s="8"/>
      <c r="Y3479" s="10">
        <f t="shared" si="245"/>
        <v>0</v>
      </c>
      <c r="Z3479" s="10">
        <f>IFERROR(INDEX(EFs!B:B,MATCH(P3479,EFs!A:A,0))*Dataset!Y3479/1000,0)</f>
        <v>0</v>
      </c>
      <c r="AA3479">
        <v>32.630758999999998</v>
      </c>
      <c r="AB3479">
        <v>-117.08352600000001</v>
      </c>
      <c r="AC3479">
        <v>1</v>
      </c>
      <c r="AD3479" t="s">
        <v>18387</v>
      </c>
      <c r="AE3479">
        <v>565</v>
      </c>
      <c r="AF3479" t="s">
        <v>18388</v>
      </c>
      <c r="AI3479" t="s">
        <v>18406</v>
      </c>
      <c r="AJ3479" t="s">
        <v>18390</v>
      </c>
      <c r="AK3479" t="s">
        <v>18391</v>
      </c>
      <c r="AL3479">
        <v>91910</v>
      </c>
      <c r="AM3479" t="s">
        <v>18392</v>
      </c>
      <c r="AN3479" t="s">
        <v>18393</v>
      </c>
    </row>
    <row r="3480" spans="1:40" ht="28.8" hidden="1" x14ac:dyDescent="0.3">
      <c r="A3480" t="s">
        <v>16135</v>
      </c>
      <c r="B3480" s="2" t="s">
        <v>2048</v>
      </c>
      <c r="C3480" s="3">
        <v>40025</v>
      </c>
      <c r="D3480" t="s">
        <v>25</v>
      </c>
      <c r="E3480" t="s">
        <v>16136</v>
      </c>
      <c r="F3480" t="s">
        <v>27</v>
      </c>
      <c r="G3480" t="s">
        <v>16137</v>
      </c>
      <c r="H3480" s="2" t="s">
        <v>754</v>
      </c>
      <c r="I3480" s="2" t="s">
        <v>139</v>
      </c>
      <c r="J3480" s="1" t="s">
        <v>16138</v>
      </c>
      <c r="K3480" s="1">
        <f t="shared" si="243"/>
        <v>0</v>
      </c>
      <c r="L3480" s="1">
        <f t="shared" si="243"/>
        <v>0</v>
      </c>
      <c r="M3480" s="1">
        <f t="shared" si="243"/>
        <v>1</v>
      </c>
      <c r="N3480" s="1">
        <f t="shared" si="243"/>
        <v>0</v>
      </c>
      <c r="O3480" s="1">
        <f t="shared" si="244"/>
        <v>1</v>
      </c>
      <c r="P3480" s="1" t="s">
        <v>18348</v>
      </c>
      <c r="Q3480" s="1" t="s">
        <v>18355</v>
      </c>
      <c r="R3480" s="1">
        <v>92</v>
      </c>
      <c r="S3480" s="9">
        <f t="shared" si="246"/>
        <v>68.604399999999998</v>
      </c>
      <c r="T3480" s="8"/>
      <c r="U3480" s="8"/>
      <c r="V3480" s="8"/>
      <c r="W3480" s="8"/>
      <c r="X3480" s="8"/>
      <c r="Y3480" s="10">
        <f t="shared" si="245"/>
        <v>0</v>
      </c>
      <c r="Z3480" s="10">
        <f>IFERROR(INDEX(EFs!B:B,MATCH(P3480,EFs!A:A,0))*Dataset!Y3480/1000,0)</f>
        <v>0</v>
      </c>
      <c r="AA3480">
        <v>32.872472999999999</v>
      </c>
      <c r="AB3480">
        <v>-117.2085</v>
      </c>
      <c r="AC3480">
        <v>1</v>
      </c>
      <c r="AD3480" t="s">
        <v>18387</v>
      </c>
      <c r="AE3480">
        <v>4575</v>
      </c>
      <c r="AF3480" t="s">
        <v>18932</v>
      </c>
      <c r="AI3480" t="s">
        <v>18389</v>
      </c>
      <c r="AJ3480" t="s">
        <v>18390</v>
      </c>
      <c r="AK3480" t="s">
        <v>18391</v>
      </c>
      <c r="AL3480">
        <v>92122</v>
      </c>
      <c r="AM3480" t="s">
        <v>18392</v>
      </c>
      <c r="AN3480" t="s">
        <v>18393</v>
      </c>
    </row>
    <row r="3481" spans="1:40" ht="28.8" hidden="1" x14ac:dyDescent="0.3">
      <c r="A3481" t="s">
        <v>16139</v>
      </c>
      <c r="B3481" s="2" t="s">
        <v>2048</v>
      </c>
      <c r="C3481" s="3">
        <v>40025.673287037003</v>
      </c>
      <c r="D3481" t="s">
        <v>25</v>
      </c>
      <c r="E3481" t="s">
        <v>16140</v>
      </c>
      <c r="F3481" t="s">
        <v>27</v>
      </c>
      <c r="G3481" t="s">
        <v>16141</v>
      </c>
      <c r="H3481" s="2" t="s">
        <v>1436</v>
      </c>
      <c r="I3481" s="2" t="s">
        <v>98</v>
      </c>
      <c r="J3481" s="1" t="s">
        <v>16142</v>
      </c>
      <c r="K3481" s="1">
        <f t="shared" si="243"/>
        <v>0</v>
      </c>
      <c r="L3481" s="1">
        <f t="shared" si="243"/>
        <v>0</v>
      </c>
      <c r="M3481" s="1">
        <f t="shared" si="243"/>
        <v>1</v>
      </c>
      <c r="N3481" s="1">
        <f t="shared" si="243"/>
        <v>0</v>
      </c>
      <c r="O3481" s="1">
        <f t="shared" si="244"/>
        <v>1</v>
      </c>
      <c r="P3481" s="1" t="s">
        <v>18348</v>
      </c>
      <c r="Q3481" s="1" t="s">
        <v>18355</v>
      </c>
      <c r="R3481" s="1">
        <v>75</v>
      </c>
      <c r="S3481" s="9">
        <f t="shared" si="246"/>
        <v>55.927500000000002</v>
      </c>
      <c r="T3481" s="8"/>
      <c r="U3481" s="8"/>
      <c r="V3481" s="8"/>
      <c r="W3481" s="8"/>
      <c r="X3481" s="8"/>
      <c r="Y3481" s="10">
        <f t="shared" si="245"/>
        <v>0</v>
      </c>
      <c r="Z3481" s="10">
        <f>IFERROR(INDEX(EFs!B:B,MATCH(P3481,EFs!A:A,0))*Dataset!Y3481/1000,0)</f>
        <v>0</v>
      </c>
      <c r="AA3481">
        <v>33.178553000000001</v>
      </c>
      <c r="AB3481">
        <v>-117.333848</v>
      </c>
      <c r="AC3481">
        <v>1</v>
      </c>
      <c r="AD3481" t="s">
        <v>18387</v>
      </c>
      <c r="AE3481">
        <v>2561</v>
      </c>
      <c r="AF3481" t="s">
        <v>18484</v>
      </c>
      <c r="AI3481" t="s">
        <v>18509</v>
      </c>
      <c r="AJ3481" t="s">
        <v>18390</v>
      </c>
      <c r="AK3481" t="s">
        <v>18391</v>
      </c>
      <c r="AL3481">
        <v>92008</v>
      </c>
      <c r="AM3481" t="s">
        <v>18392</v>
      </c>
      <c r="AN3481" t="s">
        <v>18393</v>
      </c>
    </row>
    <row r="3482" spans="1:40" ht="28.8" hidden="1" x14ac:dyDescent="0.3">
      <c r="A3482" t="s">
        <v>16143</v>
      </c>
      <c r="B3482" s="2" t="s">
        <v>2048</v>
      </c>
      <c r="C3482" s="3">
        <v>40025</v>
      </c>
      <c r="D3482" t="s">
        <v>25</v>
      </c>
      <c r="E3482" t="s">
        <v>16144</v>
      </c>
      <c r="F3482" t="s">
        <v>27</v>
      </c>
      <c r="G3482" t="s">
        <v>16145</v>
      </c>
      <c r="H3482" s="2" t="s">
        <v>627</v>
      </c>
      <c r="I3482" s="2" t="s">
        <v>306</v>
      </c>
      <c r="J3482" s="1" t="s">
        <v>16146</v>
      </c>
      <c r="K3482" s="1">
        <f t="shared" si="243"/>
        <v>0</v>
      </c>
      <c r="L3482" s="1">
        <f t="shared" si="243"/>
        <v>0</v>
      </c>
      <c r="M3482" s="1">
        <f t="shared" si="243"/>
        <v>1</v>
      </c>
      <c r="N3482" s="1">
        <f t="shared" si="243"/>
        <v>0</v>
      </c>
      <c r="O3482" s="1">
        <f t="shared" si="244"/>
        <v>1</v>
      </c>
      <c r="P3482" s="1" t="s">
        <v>18348</v>
      </c>
      <c r="Q3482" s="1" t="s">
        <v>18355</v>
      </c>
      <c r="R3482" s="1">
        <v>67</v>
      </c>
      <c r="S3482" s="9">
        <f t="shared" si="246"/>
        <v>49.9619</v>
      </c>
      <c r="T3482" s="8"/>
      <c r="U3482" s="8"/>
      <c r="V3482" s="8"/>
      <c r="W3482" s="8"/>
      <c r="X3482" s="8"/>
      <c r="Y3482" s="10">
        <f t="shared" si="245"/>
        <v>0</v>
      </c>
      <c r="Z3482" s="10">
        <f>IFERROR(INDEX(EFs!B:B,MATCH(P3482,EFs!A:A,0))*Dataset!Y3482/1000,0)</f>
        <v>0</v>
      </c>
      <c r="AA3482">
        <v>32.805948000000001</v>
      </c>
      <c r="AB3482">
        <v>-116.96944999999999</v>
      </c>
      <c r="AC3482">
        <v>1</v>
      </c>
      <c r="AD3482" t="s">
        <v>18387</v>
      </c>
      <c r="AE3482">
        <v>575</v>
      </c>
      <c r="AF3482" t="s">
        <v>18459</v>
      </c>
      <c r="AI3482" t="s">
        <v>18449</v>
      </c>
      <c r="AJ3482" t="s">
        <v>18390</v>
      </c>
      <c r="AK3482" t="s">
        <v>18391</v>
      </c>
      <c r="AL3482">
        <v>92020</v>
      </c>
      <c r="AM3482" t="s">
        <v>18392</v>
      </c>
      <c r="AN3482" t="s">
        <v>18407</v>
      </c>
    </row>
    <row r="3483" spans="1:40" ht="43.2" hidden="1" x14ac:dyDescent="0.3">
      <c r="A3483" t="s">
        <v>16147</v>
      </c>
      <c r="B3483" s="2" t="s">
        <v>2048</v>
      </c>
      <c r="C3483" s="3">
        <v>40025</v>
      </c>
      <c r="D3483" t="s">
        <v>25</v>
      </c>
      <c r="E3483" t="s">
        <v>16148</v>
      </c>
      <c r="F3483" t="s">
        <v>72</v>
      </c>
      <c r="G3483" t="s">
        <v>16149</v>
      </c>
      <c r="H3483" s="2" t="s">
        <v>797</v>
      </c>
      <c r="I3483" s="2" t="s">
        <v>30</v>
      </c>
      <c r="J3483" s="1" t="s">
        <v>16150</v>
      </c>
      <c r="K3483" s="1">
        <f t="shared" si="243"/>
        <v>0</v>
      </c>
      <c r="L3483" s="1">
        <f t="shared" si="243"/>
        <v>0</v>
      </c>
      <c r="M3483" s="1">
        <f t="shared" si="243"/>
        <v>1</v>
      </c>
      <c r="N3483" s="1">
        <f t="shared" si="243"/>
        <v>0</v>
      </c>
      <c r="O3483" s="1">
        <f t="shared" si="244"/>
        <v>1</v>
      </c>
      <c r="P3483" s="1" t="s">
        <v>18348</v>
      </c>
      <c r="Q3483" s="1">
        <v>100</v>
      </c>
      <c r="R3483" s="1">
        <v>140</v>
      </c>
      <c r="S3483" s="9">
        <f t="shared" si="246"/>
        <v>100</v>
      </c>
      <c r="T3483" s="8"/>
      <c r="U3483" s="8"/>
      <c r="V3483" s="8"/>
      <c r="W3483" s="8"/>
      <c r="X3483" s="8"/>
      <c r="Y3483" s="10">
        <f t="shared" si="245"/>
        <v>0</v>
      </c>
      <c r="Z3483" s="10">
        <f>IFERROR(INDEX(EFs!B:B,MATCH(P3483,EFs!A:A,0))*Dataset!Y3483/1000,0)</f>
        <v>0</v>
      </c>
      <c r="AA3483">
        <v>32.988405999999998</v>
      </c>
      <c r="AB3483">
        <v>-117.069509</v>
      </c>
      <c r="AC3483">
        <v>1</v>
      </c>
      <c r="AD3483" t="s">
        <v>18387</v>
      </c>
      <c r="AE3483">
        <v>12340</v>
      </c>
      <c r="AF3483" t="s">
        <v>19186</v>
      </c>
      <c r="AI3483" t="s">
        <v>18389</v>
      </c>
      <c r="AJ3483" t="s">
        <v>18390</v>
      </c>
      <c r="AK3483" t="s">
        <v>18391</v>
      </c>
      <c r="AL3483">
        <v>92128</v>
      </c>
      <c r="AM3483" t="s">
        <v>18392</v>
      </c>
      <c r="AN3483" t="s">
        <v>18393</v>
      </c>
    </row>
    <row r="3484" spans="1:40" ht="28.8" hidden="1" x14ac:dyDescent="0.3">
      <c r="A3484" t="s">
        <v>16151</v>
      </c>
      <c r="B3484" s="2" t="s">
        <v>2048</v>
      </c>
      <c r="C3484" s="3">
        <v>40025.569537037001</v>
      </c>
      <c r="D3484" t="s">
        <v>16</v>
      </c>
      <c r="E3484" t="s">
        <v>5305</v>
      </c>
      <c r="F3484" t="s">
        <v>5306</v>
      </c>
      <c r="G3484" t="s">
        <v>5307</v>
      </c>
      <c r="H3484" s="2" t="s">
        <v>173</v>
      </c>
      <c r="I3484" s="2" t="s">
        <v>174</v>
      </c>
      <c r="J3484" s="1" t="s">
        <v>16063</v>
      </c>
      <c r="K3484" s="1">
        <f t="shared" si="243"/>
        <v>1</v>
      </c>
      <c r="L3484" s="1">
        <f t="shared" si="243"/>
        <v>0</v>
      </c>
      <c r="M3484" s="1">
        <f t="shared" si="243"/>
        <v>0</v>
      </c>
      <c r="N3484" s="1">
        <f t="shared" si="243"/>
        <v>0</v>
      </c>
      <c r="O3484" s="1">
        <f t="shared" si="244"/>
        <v>1</v>
      </c>
      <c r="P3484" s="1" t="s">
        <v>18346</v>
      </c>
      <c r="Q3484" s="1">
        <v>350</v>
      </c>
      <c r="R3484" s="1">
        <v>510</v>
      </c>
      <c r="S3484" s="9">
        <f t="shared" si="246"/>
        <v>350</v>
      </c>
      <c r="T3484" s="8"/>
      <c r="U3484" s="8"/>
      <c r="V3484" s="8"/>
      <c r="W3484" s="8"/>
      <c r="X3484" s="8"/>
      <c r="Y3484" s="10">
        <f t="shared" si="245"/>
        <v>0</v>
      </c>
      <c r="Z3484" s="10">
        <f>IFERROR(INDEX(EFs!B:B,MATCH(P3484,EFs!A:A,0))*Dataset!Y3484/1000,0)</f>
        <v>0</v>
      </c>
      <c r="AA3484">
        <v>32.690828000000003</v>
      </c>
      <c r="AB3484">
        <v>-117.133776</v>
      </c>
      <c r="AC3484">
        <v>0.9</v>
      </c>
      <c r="AD3484" t="s">
        <v>18394</v>
      </c>
      <c r="AE3484">
        <v>2798</v>
      </c>
      <c r="AF3484" t="s">
        <v>18958</v>
      </c>
      <c r="AI3484" t="s">
        <v>18389</v>
      </c>
      <c r="AJ3484" t="s">
        <v>18390</v>
      </c>
      <c r="AK3484" t="s">
        <v>18391</v>
      </c>
      <c r="AL3484">
        <v>92113</v>
      </c>
      <c r="AM3484" t="s">
        <v>18392</v>
      </c>
      <c r="AN3484" t="s">
        <v>18397</v>
      </c>
    </row>
    <row r="3485" spans="1:40" ht="43.2" hidden="1" x14ac:dyDescent="0.3">
      <c r="A3485" t="s">
        <v>16152</v>
      </c>
      <c r="B3485" s="2" t="s">
        <v>2048</v>
      </c>
      <c r="C3485" s="3">
        <v>40025.362974536998</v>
      </c>
      <c r="D3485" t="s">
        <v>16</v>
      </c>
      <c r="E3485" t="s">
        <v>10654</v>
      </c>
      <c r="F3485" t="s">
        <v>10655</v>
      </c>
      <c r="G3485" t="s">
        <v>10656</v>
      </c>
      <c r="H3485" s="2" t="s">
        <v>957</v>
      </c>
      <c r="I3485" s="2" t="s">
        <v>139</v>
      </c>
      <c r="J3485" s="1" t="s">
        <v>16153</v>
      </c>
      <c r="K3485" s="1">
        <f t="shared" si="243"/>
        <v>1</v>
      </c>
      <c r="L3485" s="1">
        <f t="shared" si="243"/>
        <v>0</v>
      </c>
      <c r="M3485" s="1">
        <f t="shared" si="243"/>
        <v>0</v>
      </c>
      <c r="N3485" s="1">
        <f t="shared" si="243"/>
        <v>0</v>
      </c>
      <c r="O3485" s="1">
        <f t="shared" si="244"/>
        <v>1</v>
      </c>
      <c r="P3485" s="1" t="s">
        <v>18346</v>
      </c>
      <c r="Q3485" s="1">
        <v>350</v>
      </c>
      <c r="R3485" s="1">
        <v>535</v>
      </c>
      <c r="S3485" s="9">
        <f t="shared" si="246"/>
        <v>350</v>
      </c>
      <c r="T3485" s="8"/>
      <c r="U3485" s="8"/>
      <c r="V3485" s="8"/>
      <c r="W3485" s="8"/>
      <c r="X3485" s="8"/>
      <c r="Y3485" s="10">
        <f t="shared" si="245"/>
        <v>0</v>
      </c>
      <c r="Z3485" s="10">
        <f>IFERROR(INDEX(EFs!B:B,MATCH(P3485,EFs!A:A,0))*Dataset!Y3485/1000,0)</f>
        <v>0</v>
      </c>
      <c r="AA3485">
        <v>32.879537999999997</v>
      </c>
      <c r="AB3485">
        <v>-117.161181</v>
      </c>
      <c r="AC3485">
        <v>1</v>
      </c>
      <c r="AD3485" t="s">
        <v>18408</v>
      </c>
      <c r="AF3485" t="s">
        <v>18538</v>
      </c>
      <c r="AI3485" t="s">
        <v>18389</v>
      </c>
      <c r="AJ3485" t="s">
        <v>18390</v>
      </c>
      <c r="AK3485" t="s">
        <v>18391</v>
      </c>
      <c r="AL3485">
        <v>92121</v>
      </c>
      <c r="AM3485" t="s">
        <v>18392</v>
      </c>
      <c r="AN3485" t="s">
        <v>18397</v>
      </c>
    </row>
    <row r="3486" spans="1:40" ht="57.6" hidden="1" x14ac:dyDescent="0.3">
      <c r="A3486" t="s">
        <v>16154</v>
      </c>
      <c r="B3486" s="2" t="s">
        <v>2048</v>
      </c>
      <c r="C3486" s="3">
        <v>40025.455277777801</v>
      </c>
      <c r="D3486" t="s">
        <v>16</v>
      </c>
      <c r="E3486" t="s">
        <v>946</v>
      </c>
      <c r="F3486" t="s">
        <v>16155</v>
      </c>
      <c r="G3486" t="s">
        <v>4298</v>
      </c>
      <c r="H3486" s="2" t="s">
        <v>949</v>
      </c>
      <c r="I3486" s="2" t="s">
        <v>75</v>
      </c>
      <c r="J3486" s="1" t="s">
        <v>16156</v>
      </c>
      <c r="K3486" s="1">
        <f t="shared" si="243"/>
        <v>1</v>
      </c>
      <c r="L3486" s="1">
        <f t="shared" si="243"/>
        <v>0</v>
      </c>
      <c r="M3486" s="1">
        <f t="shared" si="243"/>
        <v>0</v>
      </c>
      <c r="N3486" s="1">
        <f t="shared" si="243"/>
        <v>0</v>
      </c>
      <c r="O3486" s="1">
        <f t="shared" si="244"/>
        <v>1</v>
      </c>
      <c r="P3486" s="1" t="s">
        <v>18346</v>
      </c>
      <c r="Q3486" s="1">
        <v>600</v>
      </c>
      <c r="R3486" s="1">
        <v>850</v>
      </c>
      <c r="S3486" s="9">
        <f t="shared" si="246"/>
        <v>600</v>
      </c>
      <c r="T3486" s="8"/>
      <c r="U3486" s="8"/>
      <c r="V3486" s="8"/>
      <c r="W3486" s="8"/>
      <c r="X3486" s="8"/>
      <c r="Y3486" s="10">
        <f t="shared" si="245"/>
        <v>0</v>
      </c>
      <c r="Z3486" s="10">
        <f>IFERROR(INDEX(EFs!B:B,MATCH(P3486,EFs!A:A,0))*Dataset!Y3486/1000,0)</f>
        <v>0</v>
      </c>
      <c r="AA3486">
        <v>33.086770000000001</v>
      </c>
      <c r="AB3486">
        <v>-117.266352</v>
      </c>
      <c r="AC3486">
        <v>1</v>
      </c>
      <c r="AD3486" t="s">
        <v>18387</v>
      </c>
      <c r="AE3486">
        <v>1960</v>
      </c>
      <c r="AF3486" t="s">
        <v>18877</v>
      </c>
      <c r="AI3486" t="s">
        <v>18509</v>
      </c>
      <c r="AJ3486" t="s">
        <v>18390</v>
      </c>
      <c r="AK3486" t="s">
        <v>18391</v>
      </c>
      <c r="AL3486">
        <v>92009</v>
      </c>
      <c r="AM3486" t="s">
        <v>18392</v>
      </c>
      <c r="AN3486" t="s">
        <v>18393</v>
      </c>
    </row>
    <row r="3487" spans="1:40" ht="28.8" hidden="1" x14ac:dyDescent="0.3">
      <c r="A3487" t="s">
        <v>16157</v>
      </c>
      <c r="B3487" s="2" t="s">
        <v>2048</v>
      </c>
      <c r="C3487" s="3">
        <v>40025.527708333299</v>
      </c>
      <c r="D3487" t="s">
        <v>16</v>
      </c>
      <c r="E3487" t="s">
        <v>9166</v>
      </c>
      <c r="F3487" t="s">
        <v>72</v>
      </c>
      <c r="G3487" t="s">
        <v>15985</v>
      </c>
      <c r="H3487" s="2" t="s">
        <v>5151</v>
      </c>
      <c r="I3487" s="2" t="s">
        <v>75</v>
      </c>
      <c r="J3487" s="1" t="s">
        <v>16158</v>
      </c>
      <c r="K3487" s="1">
        <f t="shared" si="243"/>
        <v>1</v>
      </c>
      <c r="L3487" s="1">
        <f t="shared" si="243"/>
        <v>0</v>
      </c>
      <c r="M3487" s="1">
        <f t="shared" si="243"/>
        <v>0</v>
      </c>
      <c r="N3487" s="1">
        <f t="shared" si="243"/>
        <v>0</v>
      </c>
      <c r="O3487" s="1">
        <f t="shared" si="244"/>
        <v>1</v>
      </c>
      <c r="P3487" s="1" t="s">
        <v>18346</v>
      </c>
      <c r="Q3487" s="1">
        <v>291</v>
      </c>
      <c r="R3487" s="1">
        <v>423</v>
      </c>
      <c r="S3487" s="9">
        <f t="shared" si="246"/>
        <v>291</v>
      </c>
      <c r="T3487" s="8"/>
      <c r="U3487" s="8"/>
      <c r="V3487" s="8"/>
      <c r="W3487" s="8"/>
      <c r="X3487" s="8"/>
      <c r="Y3487" s="10">
        <f t="shared" si="245"/>
        <v>0</v>
      </c>
      <c r="Z3487" s="10">
        <f>IFERROR(INDEX(EFs!B:B,MATCH(P3487,EFs!A:A,0))*Dataset!Y3487/1000,0)</f>
        <v>0</v>
      </c>
      <c r="AA3487">
        <v>38.950235999999997</v>
      </c>
      <c r="AB3487">
        <v>-123.661507</v>
      </c>
      <c r="AC3487">
        <v>0.5</v>
      </c>
      <c r="AD3487" t="s">
        <v>18422</v>
      </c>
      <c r="AI3487" t="s">
        <v>18948</v>
      </c>
      <c r="AJ3487" t="s">
        <v>18390</v>
      </c>
      <c r="AK3487" t="s">
        <v>18949</v>
      </c>
      <c r="AL3487">
        <v>95459</v>
      </c>
      <c r="AM3487" t="s">
        <v>18392</v>
      </c>
      <c r="AN3487" t="s">
        <v>18397</v>
      </c>
    </row>
    <row r="3488" spans="1:40" ht="28.8" hidden="1" x14ac:dyDescent="0.3">
      <c r="A3488" t="s">
        <v>16159</v>
      </c>
      <c r="B3488" s="2" t="s">
        <v>2048</v>
      </c>
      <c r="C3488" s="3">
        <v>40025.543414351901</v>
      </c>
      <c r="D3488" t="s">
        <v>16</v>
      </c>
      <c r="E3488" t="s">
        <v>9166</v>
      </c>
      <c r="F3488" t="s">
        <v>72</v>
      </c>
      <c r="G3488" t="s">
        <v>15985</v>
      </c>
      <c r="H3488" s="2" t="s">
        <v>5151</v>
      </c>
      <c r="I3488" s="2" t="s">
        <v>75</v>
      </c>
      <c r="J3488" s="1" t="s">
        <v>16160</v>
      </c>
      <c r="K3488" s="1">
        <f t="shared" si="243"/>
        <v>1</v>
      </c>
      <c r="L3488" s="1">
        <f t="shared" si="243"/>
        <v>0</v>
      </c>
      <c r="M3488" s="1">
        <f t="shared" si="243"/>
        <v>0</v>
      </c>
      <c r="N3488" s="1">
        <f t="shared" si="243"/>
        <v>0</v>
      </c>
      <c r="O3488" s="1">
        <f t="shared" si="244"/>
        <v>1</v>
      </c>
      <c r="P3488" s="1" t="s">
        <v>18346</v>
      </c>
      <c r="Q3488" s="1">
        <v>585</v>
      </c>
      <c r="R3488" s="1">
        <v>830</v>
      </c>
      <c r="S3488" s="9">
        <f t="shared" si="246"/>
        <v>585</v>
      </c>
      <c r="T3488" s="8"/>
      <c r="U3488" s="8"/>
      <c r="V3488" s="8"/>
      <c r="W3488" s="8"/>
      <c r="X3488" s="8"/>
      <c r="Y3488" s="10">
        <f t="shared" si="245"/>
        <v>0</v>
      </c>
      <c r="Z3488" s="10">
        <f>IFERROR(INDEX(EFs!B:B,MATCH(P3488,EFs!A:A,0))*Dataset!Y3488/1000,0)</f>
        <v>0</v>
      </c>
      <c r="AA3488">
        <v>38.950235999999997</v>
      </c>
      <c r="AB3488">
        <v>-123.661507</v>
      </c>
      <c r="AC3488">
        <v>0.5</v>
      </c>
      <c r="AD3488" t="s">
        <v>18422</v>
      </c>
      <c r="AI3488" t="s">
        <v>18948</v>
      </c>
      <c r="AJ3488" t="s">
        <v>18390</v>
      </c>
      <c r="AK3488" t="s">
        <v>18949</v>
      </c>
      <c r="AL3488">
        <v>95459</v>
      </c>
      <c r="AM3488" t="s">
        <v>18392</v>
      </c>
      <c r="AN3488" t="s">
        <v>18397</v>
      </c>
    </row>
    <row r="3489" spans="1:40" ht="28.8" hidden="1" x14ac:dyDescent="0.3">
      <c r="A3489" t="s">
        <v>16161</v>
      </c>
      <c r="B3489" s="2" t="s">
        <v>2048</v>
      </c>
      <c r="C3489" s="3">
        <v>40025</v>
      </c>
      <c r="D3489" t="s">
        <v>16</v>
      </c>
      <c r="E3489" t="s">
        <v>13251</v>
      </c>
      <c r="F3489" t="s">
        <v>13252</v>
      </c>
      <c r="G3489" t="s">
        <v>13253</v>
      </c>
      <c r="H3489" s="2" t="s">
        <v>19</v>
      </c>
      <c r="I3489" s="2" t="s">
        <v>20</v>
      </c>
      <c r="J3489" s="1" t="s">
        <v>16162</v>
      </c>
      <c r="K3489" s="1">
        <f t="shared" si="243"/>
        <v>1</v>
      </c>
      <c r="L3489" s="1">
        <f t="shared" si="243"/>
        <v>0</v>
      </c>
      <c r="M3489" s="1">
        <f t="shared" si="243"/>
        <v>0</v>
      </c>
      <c r="N3489" s="1">
        <f t="shared" si="243"/>
        <v>0</v>
      </c>
      <c r="O3489" s="1">
        <f t="shared" si="244"/>
        <v>1</v>
      </c>
      <c r="P3489" s="1" t="s">
        <v>18346</v>
      </c>
      <c r="Q3489" s="1">
        <v>291</v>
      </c>
      <c r="R3489" s="1">
        <v>390</v>
      </c>
      <c r="S3489" s="9">
        <f t="shared" si="246"/>
        <v>291</v>
      </c>
      <c r="T3489" s="8"/>
      <c r="U3489" s="8"/>
      <c r="V3489" s="8"/>
      <c r="W3489" s="8"/>
      <c r="X3489" s="8"/>
      <c r="Y3489" s="10">
        <f t="shared" si="245"/>
        <v>0</v>
      </c>
      <c r="Z3489" s="10">
        <f>IFERROR(INDEX(EFs!B:B,MATCH(P3489,EFs!A:A,0))*Dataset!Y3489/1000,0)</f>
        <v>0</v>
      </c>
      <c r="AA3489">
        <v>32.722380999999999</v>
      </c>
      <c r="AB3489">
        <v>-117.165177</v>
      </c>
      <c r="AC3489">
        <v>1</v>
      </c>
      <c r="AD3489" t="s">
        <v>18387</v>
      </c>
      <c r="AE3489">
        <v>1646</v>
      </c>
      <c r="AF3489" t="s">
        <v>18661</v>
      </c>
      <c r="AI3489" t="s">
        <v>18389</v>
      </c>
      <c r="AJ3489" t="s">
        <v>18390</v>
      </c>
      <c r="AK3489" t="s">
        <v>18391</v>
      </c>
      <c r="AL3489">
        <v>92101</v>
      </c>
      <c r="AM3489" t="s">
        <v>18392</v>
      </c>
      <c r="AN3489" t="s">
        <v>18393</v>
      </c>
    </row>
    <row r="3490" spans="1:40" ht="43.2" hidden="1" x14ac:dyDescent="0.3">
      <c r="A3490" t="s">
        <v>16163</v>
      </c>
      <c r="B3490" s="2" t="s">
        <v>2048</v>
      </c>
      <c r="C3490" s="3">
        <v>40025.445011574098</v>
      </c>
      <c r="D3490" t="s">
        <v>16</v>
      </c>
      <c r="E3490" t="s">
        <v>1444</v>
      </c>
      <c r="F3490" t="s">
        <v>1445</v>
      </c>
      <c r="G3490" t="s">
        <v>1446</v>
      </c>
      <c r="H3490" s="2" t="s">
        <v>106</v>
      </c>
      <c r="I3490" s="2" t="s">
        <v>107</v>
      </c>
      <c r="J3490" s="1" t="s">
        <v>16164</v>
      </c>
      <c r="K3490" s="1">
        <f t="shared" si="243"/>
        <v>1</v>
      </c>
      <c r="L3490" s="1">
        <f t="shared" si="243"/>
        <v>0</v>
      </c>
      <c r="M3490" s="1">
        <f t="shared" si="243"/>
        <v>0</v>
      </c>
      <c r="N3490" s="1">
        <f t="shared" si="243"/>
        <v>0</v>
      </c>
      <c r="O3490" s="1">
        <f t="shared" si="244"/>
        <v>1</v>
      </c>
      <c r="P3490" s="1" t="s">
        <v>18346</v>
      </c>
      <c r="Q3490" s="1">
        <v>150</v>
      </c>
      <c r="R3490" s="1">
        <v>277</v>
      </c>
      <c r="S3490" s="9">
        <f t="shared" si="246"/>
        <v>150</v>
      </c>
      <c r="T3490" s="8"/>
      <c r="U3490" s="8"/>
      <c r="V3490" s="8"/>
      <c r="W3490" s="8"/>
      <c r="X3490" s="8"/>
      <c r="Y3490" s="10">
        <f t="shared" si="245"/>
        <v>0</v>
      </c>
      <c r="Z3490" s="10">
        <f>IFERROR(INDEX(EFs!B:B,MATCH(P3490,EFs!A:A,0))*Dataset!Y3490/1000,0)</f>
        <v>0</v>
      </c>
      <c r="AA3490">
        <v>32.833888000000002</v>
      </c>
      <c r="AB3490">
        <v>-117.130578</v>
      </c>
      <c r="AC3490">
        <v>1</v>
      </c>
      <c r="AD3490" t="s">
        <v>18394</v>
      </c>
      <c r="AE3490">
        <v>5555</v>
      </c>
      <c r="AF3490" t="s">
        <v>18581</v>
      </c>
      <c r="AG3490" t="s">
        <v>18582</v>
      </c>
      <c r="AH3490">
        <v>10</v>
      </c>
      <c r="AI3490" t="s">
        <v>18389</v>
      </c>
      <c r="AJ3490" t="s">
        <v>18390</v>
      </c>
      <c r="AK3490" t="s">
        <v>18391</v>
      </c>
      <c r="AL3490">
        <v>92123</v>
      </c>
      <c r="AM3490" t="s">
        <v>18392</v>
      </c>
      <c r="AN3490" t="s">
        <v>18397</v>
      </c>
    </row>
    <row r="3491" spans="1:40" ht="43.2" hidden="1" x14ac:dyDescent="0.3">
      <c r="A3491" t="s">
        <v>16165</v>
      </c>
      <c r="B3491" s="2" t="s">
        <v>2048</v>
      </c>
      <c r="C3491" s="3">
        <v>40025</v>
      </c>
      <c r="D3491" t="s">
        <v>16</v>
      </c>
      <c r="E3491" t="s">
        <v>16166</v>
      </c>
      <c r="G3491" t="s">
        <v>16167</v>
      </c>
      <c r="H3491" s="2" t="s">
        <v>106</v>
      </c>
      <c r="I3491" s="2" t="s">
        <v>107</v>
      </c>
      <c r="J3491" s="1" t="s">
        <v>16168</v>
      </c>
      <c r="K3491" s="1">
        <f t="shared" si="243"/>
        <v>0</v>
      </c>
      <c r="L3491" s="1">
        <f t="shared" si="243"/>
        <v>0</v>
      </c>
      <c r="M3491" s="1">
        <f t="shared" si="243"/>
        <v>0</v>
      </c>
      <c r="N3491" s="1">
        <f t="shared" si="243"/>
        <v>0</v>
      </c>
      <c r="O3491" s="1">
        <f t="shared" si="244"/>
        <v>0</v>
      </c>
      <c r="P3491" s="1" t="s">
        <v>18352</v>
      </c>
      <c r="Q3491" s="1">
        <v>365</v>
      </c>
      <c r="R3491" s="1">
        <v>520</v>
      </c>
      <c r="S3491" s="9">
        <f t="shared" si="246"/>
        <v>365</v>
      </c>
      <c r="T3491" s="8"/>
      <c r="U3491" s="8"/>
      <c r="V3491" s="8"/>
      <c r="W3491" s="8"/>
      <c r="X3491" s="8"/>
      <c r="Y3491" s="10">
        <f t="shared" si="245"/>
        <v>0</v>
      </c>
      <c r="Z3491" s="10">
        <f>IFERROR(INDEX(EFs!B:B,MATCH(P3491,EFs!A:A,0))*Dataset!Y3491/1000,0)</f>
        <v>0</v>
      </c>
      <c r="AA3491">
        <v>32.794528</v>
      </c>
      <c r="AB3491">
        <v>-117.152473</v>
      </c>
      <c r="AC3491">
        <v>0.85</v>
      </c>
      <c r="AD3491" t="s">
        <v>18429</v>
      </c>
      <c r="AE3491">
        <v>2851</v>
      </c>
      <c r="AF3491" t="s">
        <v>19640</v>
      </c>
      <c r="AI3491" t="s">
        <v>18389</v>
      </c>
      <c r="AJ3491" t="s">
        <v>18390</v>
      </c>
      <c r="AK3491" t="s">
        <v>18391</v>
      </c>
      <c r="AL3491">
        <v>92123</v>
      </c>
      <c r="AM3491" t="s">
        <v>18392</v>
      </c>
      <c r="AN3491" t="s">
        <v>18393</v>
      </c>
    </row>
    <row r="3492" spans="1:40" ht="43.2" hidden="1" x14ac:dyDescent="0.3">
      <c r="A3492" t="s">
        <v>16169</v>
      </c>
      <c r="B3492" s="2" t="s">
        <v>2048</v>
      </c>
      <c r="C3492" s="3">
        <v>40025</v>
      </c>
      <c r="D3492" t="s">
        <v>16</v>
      </c>
      <c r="E3492" t="s">
        <v>2037</v>
      </c>
      <c r="F3492" t="s">
        <v>2038</v>
      </c>
      <c r="G3492" t="s">
        <v>2039</v>
      </c>
      <c r="H3492" s="2" t="s">
        <v>523</v>
      </c>
      <c r="I3492" s="2" t="s">
        <v>164</v>
      </c>
      <c r="J3492" s="1" t="s">
        <v>16170</v>
      </c>
      <c r="K3492" s="1">
        <f t="shared" si="243"/>
        <v>1</v>
      </c>
      <c r="L3492" s="1">
        <f t="shared" si="243"/>
        <v>0</v>
      </c>
      <c r="M3492" s="1">
        <f t="shared" si="243"/>
        <v>0</v>
      </c>
      <c r="N3492" s="1">
        <f t="shared" si="243"/>
        <v>0</v>
      </c>
      <c r="O3492" s="1">
        <f t="shared" si="244"/>
        <v>1</v>
      </c>
      <c r="P3492" s="1" t="s">
        <v>18346</v>
      </c>
      <c r="Q3492" s="1" t="s">
        <v>18355</v>
      </c>
      <c r="R3492" s="1">
        <v>231</v>
      </c>
      <c r="S3492" s="9">
        <f t="shared" si="246"/>
        <v>172.2567</v>
      </c>
      <c r="T3492" s="8"/>
      <c r="U3492" s="8"/>
      <c r="V3492" s="8"/>
      <c r="W3492" s="8"/>
      <c r="X3492" s="8"/>
      <c r="Y3492" s="10">
        <f t="shared" si="245"/>
        <v>0</v>
      </c>
      <c r="Z3492" s="10">
        <f>IFERROR(INDEX(EFs!B:B,MATCH(P3492,EFs!A:A,0))*Dataset!Y3492/1000,0)</f>
        <v>0</v>
      </c>
      <c r="AA3492">
        <v>33.387723000000001</v>
      </c>
      <c r="AB3492">
        <v>-117.44475799999999</v>
      </c>
      <c r="AC3492">
        <v>0.5</v>
      </c>
      <c r="AD3492" t="s">
        <v>18422</v>
      </c>
      <c r="AI3492" t="s">
        <v>18423</v>
      </c>
      <c r="AJ3492" t="s">
        <v>18390</v>
      </c>
      <c r="AK3492" t="s">
        <v>18391</v>
      </c>
      <c r="AL3492">
        <v>92055</v>
      </c>
      <c r="AM3492" t="s">
        <v>18392</v>
      </c>
      <c r="AN3492" t="s">
        <v>18397</v>
      </c>
    </row>
    <row r="3493" spans="1:40" ht="43.2" hidden="1" x14ac:dyDescent="0.3">
      <c r="A3493" t="s">
        <v>16171</v>
      </c>
      <c r="B3493" s="2" t="s">
        <v>2048</v>
      </c>
      <c r="C3493" s="3">
        <v>40025</v>
      </c>
      <c r="D3493" t="s">
        <v>16</v>
      </c>
      <c r="E3493" t="s">
        <v>16172</v>
      </c>
      <c r="F3493" t="s">
        <v>3526</v>
      </c>
      <c r="G3493" t="s">
        <v>16173</v>
      </c>
      <c r="H3493" s="2" t="s">
        <v>3078</v>
      </c>
      <c r="I3493" s="2" t="s">
        <v>236</v>
      </c>
      <c r="J3493" s="1" t="s">
        <v>16174</v>
      </c>
      <c r="K3493" s="1">
        <f t="shared" si="243"/>
        <v>1</v>
      </c>
      <c r="L3493" s="1">
        <f t="shared" si="243"/>
        <v>0</v>
      </c>
      <c r="M3493" s="1">
        <f t="shared" si="243"/>
        <v>0</v>
      </c>
      <c r="N3493" s="1">
        <f t="shared" si="243"/>
        <v>0</v>
      </c>
      <c r="O3493" s="1">
        <f t="shared" si="244"/>
        <v>1</v>
      </c>
      <c r="P3493" s="1" t="s">
        <v>18346</v>
      </c>
      <c r="Q3493" s="1">
        <v>900</v>
      </c>
      <c r="R3493" s="1">
        <v>1375</v>
      </c>
      <c r="S3493" s="9">
        <f t="shared" si="246"/>
        <v>900</v>
      </c>
      <c r="T3493" s="8"/>
      <c r="U3493" s="8"/>
      <c r="V3493" s="8"/>
      <c r="W3493" s="8"/>
      <c r="X3493" s="8"/>
      <c r="Y3493" s="10">
        <f t="shared" si="245"/>
        <v>0</v>
      </c>
      <c r="Z3493" s="10">
        <f>IFERROR(INDEX(EFs!B:B,MATCH(P3493,EFs!A:A,0))*Dataset!Y3493/1000,0)</f>
        <v>0</v>
      </c>
      <c r="AA3493">
        <v>32.820371000000002</v>
      </c>
      <c r="AB3493">
        <v>-117.183515</v>
      </c>
      <c r="AC3493">
        <v>1</v>
      </c>
      <c r="AD3493" t="s">
        <v>18387</v>
      </c>
      <c r="AE3493">
        <v>5255</v>
      </c>
      <c r="AF3493" t="s">
        <v>19641</v>
      </c>
      <c r="AI3493" t="s">
        <v>18389</v>
      </c>
      <c r="AJ3493" t="s">
        <v>18390</v>
      </c>
      <c r="AK3493" t="s">
        <v>18391</v>
      </c>
      <c r="AL3493">
        <v>92117</v>
      </c>
      <c r="AM3493" t="s">
        <v>18392</v>
      </c>
      <c r="AN3493" t="s">
        <v>18393</v>
      </c>
    </row>
    <row r="3494" spans="1:40" ht="57.6" hidden="1" x14ac:dyDescent="0.3">
      <c r="A3494" t="s">
        <v>16175</v>
      </c>
      <c r="B3494" s="2" t="s">
        <v>2048</v>
      </c>
      <c r="C3494" s="3">
        <v>40025.418043981503</v>
      </c>
      <c r="D3494" t="s">
        <v>16</v>
      </c>
      <c r="E3494" t="s">
        <v>16176</v>
      </c>
      <c r="F3494" t="s">
        <v>559</v>
      </c>
      <c r="G3494" t="s">
        <v>16177</v>
      </c>
      <c r="H3494" s="2" t="s">
        <v>1436</v>
      </c>
      <c r="I3494" s="2" t="s">
        <v>98</v>
      </c>
      <c r="J3494" s="1" t="s">
        <v>16178</v>
      </c>
      <c r="K3494" s="1">
        <f t="shared" si="243"/>
        <v>1</v>
      </c>
      <c r="L3494" s="1">
        <f t="shared" si="243"/>
        <v>0</v>
      </c>
      <c r="M3494" s="1">
        <f t="shared" si="243"/>
        <v>0</v>
      </c>
      <c r="N3494" s="1">
        <f t="shared" si="243"/>
        <v>0</v>
      </c>
      <c r="O3494" s="1">
        <f t="shared" si="244"/>
        <v>1</v>
      </c>
      <c r="P3494" s="1" t="s">
        <v>18346</v>
      </c>
      <c r="Q3494" s="1" t="s">
        <v>18355</v>
      </c>
      <c r="R3494" s="1">
        <v>423</v>
      </c>
      <c r="S3494" s="9">
        <f t="shared" si="246"/>
        <v>315.43110000000001</v>
      </c>
      <c r="T3494" s="8"/>
      <c r="U3494" s="8"/>
      <c r="V3494" s="8"/>
      <c r="W3494" s="8"/>
      <c r="X3494" s="8"/>
      <c r="Y3494" s="10">
        <f t="shared" si="245"/>
        <v>0</v>
      </c>
      <c r="Z3494" s="10">
        <f>IFERROR(INDEX(EFs!B:B,MATCH(P3494,EFs!A:A,0))*Dataset!Y3494/1000,0)</f>
        <v>0</v>
      </c>
      <c r="AA3494">
        <v>33.130339999999997</v>
      </c>
      <c r="AB3494">
        <v>-117.28668999999999</v>
      </c>
      <c r="AC3494">
        <v>1</v>
      </c>
      <c r="AD3494" t="s">
        <v>18387</v>
      </c>
      <c r="AE3494">
        <v>5935</v>
      </c>
      <c r="AF3494" t="s">
        <v>19642</v>
      </c>
      <c r="AI3494" t="s">
        <v>18509</v>
      </c>
      <c r="AJ3494" t="s">
        <v>18390</v>
      </c>
      <c r="AK3494" t="s">
        <v>18391</v>
      </c>
      <c r="AL3494">
        <v>92008</v>
      </c>
      <c r="AM3494" t="s">
        <v>18392</v>
      </c>
      <c r="AN3494" t="s">
        <v>18407</v>
      </c>
    </row>
    <row r="3495" spans="1:40" ht="43.2" hidden="1" x14ac:dyDescent="0.3">
      <c r="A3495" t="s">
        <v>16179</v>
      </c>
      <c r="B3495" s="2" t="s">
        <v>2048</v>
      </c>
      <c r="C3495" s="3">
        <v>40025</v>
      </c>
      <c r="D3495" t="s">
        <v>16</v>
      </c>
      <c r="E3495" t="s">
        <v>16180</v>
      </c>
      <c r="F3495" t="s">
        <v>16181</v>
      </c>
      <c r="G3495" t="s">
        <v>16182</v>
      </c>
      <c r="H3495" s="2" t="s">
        <v>1436</v>
      </c>
      <c r="I3495" s="2" t="s">
        <v>98</v>
      </c>
      <c r="J3495" s="1" t="s">
        <v>16183</v>
      </c>
      <c r="K3495" s="1">
        <f t="shared" si="243"/>
        <v>1</v>
      </c>
      <c r="L3495" s="1">
        <f t="shared" si="243"/>
        <v>0</v>
      </c>
      <c r="M3495" s="1">
        <f t="shared" si="243"/>
        <v>0</v>
      </c>
      <c r="N3495" s="1">
        <f t="shared" si="243"/>
        <v>0</v>
      </c>
      <c r="O3495" s="1">
        <f t="shared" si="244"/>
        <v>1</v>
      </c>
      <c r="P3495" s="1" t="s">
        <v>18346</v>
      </c>
      <c r="Q3495" s="1" t="s">
        <v>18355</v>
      </c>
      <c r="R3495" s="1">
        <v>150</v>
      </c>
      <c r="S3495" s="9">
        <f t="shared" si="246"/>
        <v>111.855</v>
      </c>
      <c r="T3495" s="8"/>
      <c r="U3495" s="8"/>
      <c r="V3495" s="8"/>
      <c r="W3495" s="8"/>
      <c r="X3495" s="8"/>
      <c r="Y3495" s="10">
        <f t="shared" si="245"/>
        <v>0</v>
      </c>
      <c r="Z3495" s="10">
        <f>IFERROR(INDEX(EFs!B:B,MATCH(P3495,EFs!A:A,0))*Dataset!Y3495/1000,0)</f>
        <v>0</v>
      </c>
      <c r="AA3495">
        <v>33.135438000000001</v>
      </c>
      <c r="AB3495">
        <v>-117.276974</v>
      </c>
      <c r="AC3495">
        <v>1</v>
      </c>
      <c r="AD3495" t="s">
        <v>18387</v>
      </c>
      <c r="AE3495">
        <v>2292</v>
      </c>
      <c r="AF3495" t="s">
        <v>18545</v>
      </c>
      <c r="AI3495" t="s">
        <v>18509</v>
      </c>
      <c r="AJ3495" t="s">
        <v>18390</v>
      </c>
      <c r="AK3495" t="s">
        <v>18391</v>
      </c>
      <c r="AL3495">
        <v>92008</v>
      </c>
      <c r="AM3495" t="s">
        <v>18392</v>
      </c>
      <c r="AN3495" t="s">
        <v>18393</v>
      </c>
    </row>
    <row r="3496" spans="1:40" ht="72" hidden="1" x14ac:dyDescent="0.3">
      <c r="A3496" t="s">
        <v>16184</v>
      </c>
      <c r="B3496" s="2" t="s">
        <v>2048</v>
      </c>
      <c r="C3496" s="3">
        <v>40025</v>
      </c>
      <c r="D3496" t="s">
        <v>16</v>
      </c>
      <c r="E3496" t="s">
        <v>2037</v>
      </c>
      <c r="F3496" t="s">
        <v>3568</v>
      </c>
      <c r="G3496" t="s">
        <v>16185</v>
      </c>
      <c r="H3496" s="2" t="s">
        <v>16186</v>
      </c>
      <c r="I3496" s="2" t="s">
        <v>164</v>
      </c>
      <c r="J3496" s="1" t="s">
        <v>16187</v>
      </c>
      <c r="K3496" s="1">
        <f t="shared" si="243"/>
        <v>1</v>
      </c>
      <c r="L3496" s="1">
        <f t="shared" si="243"/>
        <v>0</v>
      </c>
      <c r="M3496" s="1">
        <f t="shared" si="243"/>
        <v>0</v>
      </c>
      <c r="N3496" s="1">
        <f t="shared" si="243"/>
        <v>0</v>
      </c>
      <c r="O3496" s="1">
        <f t="shared" si="244"/>
        <v>1</v>
      </c>
      <c r="P3496" s="1" t="s">
        <v>18346</v>
      </c>
      <c r="Q3496" s="1">
        <v>500</v>
      </c>
      <c r="R3496" s="1">
        <v>750</v>
      </c>
      <c r="S3496" s="9">
        <f t="shared" si="246"/>
        <v>500</v>
      </c>
      <c r="T3496" s="8"/>
      <c r="U3496" s="8"/>
      <c r="V3496" s="8"/>
      <c r="W3496" s="8"/>
      <c r="X3496" s="8"/>
      <c r="Y3496" s="10">
        <f t="shared" si="245"/>
        <v>0</v>
      </c>
      <c r="Z3496" s="10">
        <f>IFERROR(INDEX(EFs!B:B,MATCH(P3496,EFs!A:A,0))*Dataset!Y3496/1000,0)</f>
        <v>0</v>
      </c>
      <c r="AA3496">
        <v>33.42362</v>
      </c>
      <c r="AB3496">
        <v>-117.606843</v>
      </c>
      <c r="AC3496">
        <v>0.4</v>
      </c>
      <c r="AD3496" t="s">
        <v>18422</v>
      </c>
      <c r="AI3496" t="s">
        <v>19643</v>
      </c>
      <c r="AJ3496" t="s">
        <v>18390</v>
      </c>
      <c r="AK3496" t="s">
        <v>18767</v>
      </c>
      <c r="AL3496">
        <v>92672</v>
      </c>
      <c r="AM3496" t="s">
        <v>18392</v>
      </c>
      <c r="AN3496" t="s">
        <v>18397</v>
      </c>
    </row>
    <row r="3497" spans="1:40" ht="57.6" hidden="1" x14ac:dyDescent="0.3">
      <c r="A3497" t="s">
        <v>16188</v>
      </c>
      <c r="B3497" s="2" t="s">
        <v>2048</v>
      </c>
      <c r="C3497" s="3">
        <v>40025</v>
      </c>
      <c r="D3497" t="s">
        <v>16</v>
      </c>
      <c r="E3497" t="s">
        <v>16189</v>
      </c>
      <c r="F3497" t="s">
        <v>559</v>
      </c>
      <c r="G3497" t="s">
        <v>16190</v>
      </c>
      <c r="H3497" s="2" t="s">
        <v>781</v>
      </c>
      <c r="I3497" s="2" t="s">
        <v>782</v>
      </c>
      <c r="J3497" s="1" t="s">
        <v>16191</v>
      </c>
      <c r="K3497" s="1">
        <f t="shared" si="243"/>
        <v>1</v>
      </c>
      <c r="L3497" s="1">
        <f t="shared" si="243"/>
        <v>0</v>
      </c>
      <c r="M3497" s="1">
        <f t="shared" si="243"/>
        <v>0</v>
      </c>
      <c r="N3497" s="1">
        <f t="shared" si="243"/>
        <v>0</v>
      </c>
      <c r="O3497" s="1">
        <f t="shared" si="244"/>
        <v>1</v>
      </c>
      <c r="P3497" s="1" t="s">
        <v>18346</v>
      </c>
      <c r="Q3497" s="1">
        <v>150</v>
      </c>
      <c r="R3497" s="1">
        <v>250</v>
      </c>
      <c r="S3497" s="9">
        <f t="shared" si="246"/>
        <v>150</v>
      </c>
      <c r="T3497" s="8"/>
      <c r="U3497" s="8"/>
      <c r="V3497" s="8"/>
      <c r="W3497" s="8"/>
      <c r="X3497" s="8"/>
      <c r="Y3497" s="10">
        <f t="shared" si="245"/>
        <v>0</v>
      </c>
      <c r="Z3497" s="10">
        <f>IFERROR(INDEX(EFs!B:B,MATCH(P3497,EFs!A:A,0))*Dataset!Y3497/1000,0)</f>
        <v>0</v>
      </c>
      <c r="AA3497">
        <v>32.906581000000003</v>
      </c>
      <c r="AB3497">
        <v>-117.190347</v>
      </c>
      <c r="AC3497">
        <v>1</v>
      </c>
      <c r="AD3497" t="s">
        <v>18387</v>
      </c>
      <c r="AE3497">
        <v>10394</v>
      </c>
      <c r="AF3497" t="s">
        <v>18804</v>
      </c>
      <c r="AI3497" t="s">
        <v>18389</v>
      </c>
      <c r="AJ3497" t="s">
        <v>18390</v>
      </c>
      <c r="AK3497" t="s">
        <v>18391</v>
      </c>
      <c r="AL3497">
        <v>92121</v>
      </c>
      <c r="AM3497" t="s">
        <v>18392</v>
      </c>
      <c r="AN3497" t="s">
        <v>18407</v>
      </c>
    </row>
    <row r="3498" spans="1:40" ht="57.6" hidden="1" x14ac:dyDescent="0.3">
      <c r="A3498" t="s">
        <v>16192</v>
      </c>
      <c r="B3498" s="2" t="s">
        <v>2048</v>
      </c>
      <c r="C3498" s="3">
        <v>40025.446550925903</v>
      </c>
      <c r="D3498" t="s">
        <v>16</v>
      </c>
      <c r="E3498" t="s">
        <v>736</v>
      </c>
      <c r="F3498" t="s">
        <v>27</v>
      </c>
      <c r="G3498" t="s">
        <v>16193</v>
      </c>
      <c r="H3498" s="2" t="s">
        <v>163</v>
      </c>
      <c r="I3498" s="2" t="s">
        <v>164</v>
      </c>
      <c r="J3498" s="1" t="s">
        <v>16194</v>
      </c>
      <c r="K3498" s="1">
        <f t="shared" si="243"/>
        <v>1</v>
      </c>
      <c r="L3498" s="1">
        <f t="shared" si="243"/>
        <v>0</v>
      </c>
      <c r="M3498" s="1">
        <f t="shared" si="243"/>
        <v>0</v>
      </c>
      <c r="N3498" s="1">
        <f t="shared" si="243"/>
        <v>0</v>
      </c>
      <c r="O3498" s="1">
        <f t="shared" si="244"/>
        <v>1</v>
      </c>
      <c r="P3498" s="1" t="s">
        <v>18346</v>
      </c>
      <c r="Q3498" s="1" t="s">
        <v>18355</v>
      </c>
      <c r="R3498" s="1">
        <v>207</v>
      </c>
      <c r="S3498" s="9">
        <f t="shared" si="246"/>
        <v>154.35990000000001</v>
      </c>
      <c r="T3498" s="8"/>
      <c r="U3498" s="8"/>
      <c r="V3498" s="8"/>
      <c r="W3498" s="8"/>
      <c r="X3498" s="8"/>
      <c r="Y3498" s="10">
        <f t="shared" si="245"/>
        <v>0</v>
      </c>
      <c r="Z3498" s="10">
        <f>IFERROR(INDEX(EFs!B:B,MATCH(P3498,EFs!A:A,0))*Dataset!Y3498/1000,0)</f>
        <v>0</v>
      </c>
      <c r="AA3498">
        <v>32.772837000000003</v>
      </c>
      <c r="AB3498">
        <v>-117.054542</v>
      </c>
      <c r="AC3498">
        <v>0.9</v>
      </c>
      <c r="AD3498" t="s">
        <v>18408</v>
      </c>
      <c r="AF3498" t="s">
        <v>19644</v>
      </c>
      <c r="AI3498" t="s">
        <v>18389</v>
      </c>
      <c r="AJ3498" t="s">
        <v>18390</v>
      </c>
      <c r="AK3498" t="s">
        <v>18391</v>
      </c>
      <c r="AL3498">
        <v>92115</v>
      </c>
      <c r="AM3498" t="s">
        <v>18392</v>
      </c>
      <c r="AN3498" t="s">
        <v>18397</v>
      </c>
    </row>
    <row r="3499" spans="1:40" ht="43.2" hidden="1" x14ac:dyDescent="0.3">
      <c r="A3499" t="s">
        <v>16195</v>
      </c>
      <c r="B3499" s="2" t="s">
        <v>2048</v>
      </c>
      <c r="C3499" s="3">
        <v>40025.589131944398</v>
      </c>
      <c r="D3499" t="s">
        <v>16</v>
      </c>
      <c r="E3499" t="s">
        <v>16196</v>
      </c>
      <c r="F3499" t="s">
        <v>16197</v>
      </c>
      <c r="G3499" t="s">
        <v>16198</v>
      </c>
      <c r="H3499" s="2" t="s">
        <v>554</v>
      </c>
      <c r="I3499" s="2" t="s">
        <v>84</v>
      </c>
      <c r="J3499" s="1" t="s">
        <v>16199</v>
      </c>
      <c r="K3499" s="1">
        <f t="shared" si="243"/>
        <v>1</v>
      </c>
      <c r="L3499" s="1">
        <f t="shared" si="243"/>
        <v>0</v>
      </c>
      <c r="M3499" s="1">
        <f t="shared" si="243"/>
        <v>0</v>
      </c>
      <c r="N3499" s="1">
        <f t="shared" si="243"/>
        <v>0</v>
      </c>
      <c r="O3499" s="1">
        <f t="shared" si="244"/>
        <v>1</v>
      </c>
      <c r="P3499" s="1" t="s">
        <v>18346</v>
      </c>
      <c r="Q3499" s="1">
        <v>500</v>
      </c>
      <c r="R3499" s="1">
        <v>2151</v>
      </c>
      <c r="S3499" s="9">
        <f t="shared" si="246"/>
        <v>500</v>
      </c>
      <c r="T3499" s="8"/>
      <c r="U3499" s="8"/>
      <c r="V3499" s="8"/>
      <c r="W3499" s="8"/>
      <c r="X3499" s="8"/>
      <c r="Y3499" s="10">
        <f t="shared" si="245"/>
        <v>0</v>
      </c>
      <c r="Z3499" s="10">
        <f>IFERROR(INDEX(EFs!B:B,MATCH(P3499,EFs!A:A,0))*Dataset!Y3499/1000,0)</f>
        <v>0</v>
      </c>
      <c r="AA3499">
        <v>32.661718</v>
      </c>
      <c r="AB3499">
        <v>-117.106027</v>
      </c>
      <c r="AC3499">
        <v>1</v>
      </c>
      <c r="AD3499" t="s">
        <v>18387</v>
      </c>
      <c r="AE3499">
        <v>401</v>
      </c>
      <c r="AF3499" t="s">
        <v>19645</v>
      </c>
      <c r="AI3499" t="s">
        <v>18491</v>
      </c>
      <c r="AJ3499" t="s">
        <v>18390</v>
      </c>
      <c r="AK3499" t="s">
        <v>18391</v>
      </c>
      <c r="AL3499">
        <v>91950</v>
      </c>
      <c r="AM3499" t="s">
        <v>18392</v>
      </c>
      <c r="AN3499" t="s">
        <v>18393</v>
      </c>
    </row>
    <row r="3500" spans="1:40" ht="57.6" hidden="1" x14ac:dyDescent="0.3">
      <c r="A3500" t="s">
        <v>16200</v>
      </c>
      <c r="B3500" s="2" t="s">
        <v>2048</v>
      </c>
      <c r="C3500" s="3">
        <v>40025</v>
      </c>
      <c r="D3500" t="s">
        <v>16</v>
      </c>
      <c r="E3500" t="s">
        <v>16080</v>
      </c>
      <c r="G3500" t="s">
        <v>16201</v>
      </c>
      <c r="H3500" s="2" t="s">
        <v>115</v>
      </c>
      <c r="I3500" s="2" t="s">
        <v>46</v>
      </c>
      <c r="J3500" s="1" t="s">
        <v>16202</v>
      </c>
      <c r="K3500" s="1">
        <f t="shared" si="243"/>
        <v>1</v>
      </c>
      <c r="L3500" s="1">
        <f t="shared" si="243"/>
        <v>0</v>
      </c>
      <c r="M3500" s="1">
        <f t="shared" si="243"/>
        <v>0</v>
      </c>
      <c r="N3500" s="1">
        <f t="shared" si="243"/>
        <v>0</v>
      </c>
      <c r="O3500" s="1">
        <f t="shared" si="244"/>
        <v>1</v>
      </c>
      <c r="P3500" s="1" t="s">
        <v>18346</v>
      </c>
      <c r="Q3500" s="1">
        <v>360</v>
      </c>
      <c r="R3500" s="1">
        <v>568</v>
      </c>
      <c r="S3500" s="9">
        <f t="shared" si="246"/>
        <v>360</v>
      </c>
      <c r="T3500" s="8"/>
      <c r="U3500" s="8"/>
      <c r="V3500" s="8"/>
      <c r="W3500" s="8"/>
      <c r="X3500" s="8"/>
      <c r="Y3500" s="10">
        <f t="shared" si="245"/>
        <v>0</v>
      </c>
      <c r="Z3500" s="10">
        <f>IFERROR(INDEX(EFs!B:B,MATCH(P3500,EFs!A:A,0))*Dataset!Y3500/1000,0)</f>
        <v>0</v>
      </c>
      <c r="AA3500">
        <v>32.74774</v>
      </c>
      <c r="AB3500">
        <v>-117.198049</v>
      </c>
      <c r="AC3500">
        <v>1</v>
      </c>
      <c r="AD3500" t="s">
        <v>18394</v>
      </c>
      <c r="AE3500">
        <v>4297</v>
      </c>
      <c r="AF3500" t="s">
        <v>18575</v>
      </c>
      <c r="AI3500" t="s">
        <v>18389</v>
      </c>
      <c r="AJ3500" t="s">
        <v>18390</v>
      </c>
      <c r="AK3500" t="s">
        <v>18391</v>
      </c>
      <c r="AL3500">
        <v>92110</v>
      </c>
      <c r="AM3500" t="s">
        <v>18392</v>
      </c>
      <c r="AN3500" t="s">
        <v>18397</v>
      </c>
    </row>
    <row r="3501" spans="1:40" ht="57.6" hidden="1" x14ac:dyDescent="0.3">
      <c r="A3501" t="s">
        <v>16203</v>
      </c>
      <c r="B3501" s="2" t="s">
        <v>2048</v>
      </c>
      <c r="C3501" s="3">
        <v>40025</v>
      </c>
      <c r="D3501" t="s">
        <v>16</v>
      </c>
      <c r="E3501" t="s">
        <v>422</v>
      </c>
      <c r="F3501" t="s">
        <v>7782</v>
      </c>
      <c r="G3501" t="s">
        <v>7783</v>
      </c>
      <c r="H3501" s="2" t="s">
        <v>847</v>
      </c>
      <c r="I3501" s="2" t="s">
        <v>218</v>
      </c>
      <c r="J3501" s="1" t="s">
        <v>16204</v>
      </c>
      <c r="K3501" s="1">
        <f t="shared" si="243"/>
        <v>1</v>
      </c>
      <c r="L3501" s="1">
        <f t="shared" si="243"/>
        <v>0</v>
      </c>
      <c r="M3501" s="1">
        <f t="shared" si="243"/>
        <v>0</v>
      </c>
      <c r="N3501" s="1">
        <f t="shared" si="243"/>
        <v>0</v>
      </c>
      <c r="O3501" s="1">
        <f t="shared" si="244"/>
        <v>1</v>
      </c>
      <c r="P3501" s="1" t="s">
        <v>18346</v>
      </c>
      <c r="Q3501" s="1">
        <v>200</v>
      </c>
      <c r="R3501" s="1">
        <v>330</v>
      </c>
      <c r="S3501" s="9">
        <f t="shared" si="246"/>
        <v>200</v>
      </c>
      <c r="T3501" s="8"/>
      <c r="U3501" s="8"/>
      <c r="V3501" s="8"/>
      <c r="W3501" s="8"/>
      <c r="X3501" s="8"/>
      <c r="Y3501" s="10">
        <f t="shared" si="245"/>
        <v>0</v>
      </c>
      <c r="Z3501" s="10">
        <f>IFERROR(INDEX(EFs!B:B,MATCH(P3501,EFs!A:A,0))*Dataset!Y3501/1000,0)</f>
        <v>0</v>
      </c>
      <c r="AA3501">
        <v>32.713206</v>
      </c>
      <c r="AB3501">
        <v>-117.12048799999999</v>
      </c>
      <c r="AC3501">
        <v>1</v>
      </c>
      <c r="AD3501" t="s">
        <v>18387</v>
      </c>
      <c r="AE3501">
        <v>735</v>
      </c>
      <c r="AF3501" t="s">
        <v>18635</v>
      </c>
      <c r="AI3501" t="s">
        <v>18389</v>
      </c>
      <c r="AJ3501" t="s">
        <v>18390</v>
      </c>
      <c r="AK3501" t="s">
        <v>18391</v>
      </c>
      <c r="AL3501">
        <v>92102</v>
      </c>
      <c r="AM3501" t="s">
        <v>18392</v>
      </c>
      <c r="AN3501" t="s">
        <v>18393</v>
      </c>
    </row>
    <row r="3502" spans="1:40" ht="43.2" hidden="1" x14ac:dyDescent="0.3">
      <c r="A3502" t="s">
        <v>16205</v>
      </c>
      <c r="B3502" s="2" t="s">
        <v>2048</v>
      </c>
      <c r="C3502" s="3">
        <v>40025.583067129599</v>
      </c>
      <c r="D3502" t="s">
        <v>16</v>
      </c>
      <c r="E3502" t="s">
        <v>16206</v>
      </c>
      <c r="F3502" t="s">
        <v>16207</v>
      </c>
      <c r="G3502" t="s">
        <v>2831</v>
      </c>
      <c r="H3502" s="2" t="s">
        <v>2824</v>
      </c>
      <c r="I3502" s="2" t="s">
        <v>46</v>
      </c>
      <c r="J3502" s="1" t="s">
        <v>16208</v>
      </c>
      <c r="K3502" s="1">
        <f t="shared" si="243"/>
        <v>1</v>
      </c>
      <c r="L3502" s="1">
        <f t="shared" si="243"/>
        <v>0</v>
      </c>
      <c r="M3502" s="1">
        <f t="shared" si="243"/>
        <v>0</v>
      </c>
      <c r="N3502" s="1">
        <f t="shared" si="243"/>
        <v>0</v>
      </c>
      <c r="O3502" s="1">
        <f t="shared" si="244"/>
        <v>1</v>
      </c>
      <c r="P3502" s="1" t="s">
        <v>18346</v>
      </c>
      <c r="Q3502" s="1">
        <v>150</v>
      </c>
      <c r="R3502" s="1">
        <v>230</v>
      </c>
      <c r="S3502" s="9">
        <f t="shared" si="246"/>
        <v>150</v>
      </c>
      <c r="T3502" s="8"/>
      <c r="U3502" s="8"/>
      <c r="V3502" s="8"/>
      <c r="W3502" s="8"/>
      <c r="X3502" s="8"/>
      <c r="Y3502" s="10">
        <f t="shared" si="245"/>
        <v>0</v>
      </c>
      <c r="Z3502" s="10">
        <f>IFERROR(INDEX(EFs!B:B,MATCH(P3502,EFs!A:A,0))*Dataset!Y3502/1000,0)</f>
        <v>0</v>
      </c>
      <c r="AA3502">
        <v>32.724037000000003</v>
      </c>
      <c r="AB3502">
        <v>-117.247873</v>
      </c>
      <c r="AC3502">
        <v>0.7</v>
      </c>
      <c r="AD3502" t="s">
        <v>18408</v>
      </c>
      <c r="AF3502" t="s">
        <v>18732</v>
      </c>
      <c r="AI3502" t="s">
        <v>18389</v>
      </c>
      <c r="AJ3502" t="s">
        <v>18390</v>
      </c>
      <c r="AK3502" t="s">
        <v>18391</v>
      </c>
      <c r="AL3502">
        <v>92107</v>
      </c>
      <c r="AM3502" t="s">
        <v>18392</v>
      </c>
      <c r="AN3502" t="s">
        <v>18397</v>
      </c>
    </row>
    <row r="3503" spans="1:40" ht="43.2" hidden="1" x14ac:dyDescent="0.3">
      <c r="A3503" t="s">
        <v>16209</v>
      </c>
      <c r="B3503" s="2" t="s">
        <v>2048</v>
      </c>
      <c r="C3503" s="3">
        <v>40025</v>
      </c>
      <c r="D3503" t="s">
        <v>25</v>
      </c>
      <c r="E3503" t="s">
        <v>2037</v>
      </c>
      <c r="F3503" t="s">
        <v>3568</v>
      </c>
      <c r="G3503" t="s">
        <v>16185</v>
      </c>
      <c r="H3503" s="2" t="s">
        <v>16186</v>
      </c>
      <c r="I3503" s="2" t="s">
        <v>164</v>
      </c>
      <c r="J3503" s="1" t="s">
        <v>16210</v>
      </c>
      <c r="K3503" s="1">
        <f t="shared" si="243"/>
        <v>1</v>
      </c>
      <c r="L3503" s="1">
        <f t="shared" si="243"/>
        <v>0</v>
      </c>
      <c r="M3503" s="1">
        <f t="shared" si="243"/>
        <v>0</v>
      </c>
      <c r="N3503" s="1">
        <f t="shared" si="243"/>
        <v>0</v>
      </c>
      <c r="O3503" s="1">
        <f t="shared" si="244"/>
        <v>1</v>
      </c>
      <c r="P3503" s="1" t="s">
        <v>18346</v>
      </c>
      <c r="Q3503" s="1" t="s">
        <v>18355</v>
      </c>
      <c r="R3503" s="1">
        <v>304</v>
      </c>
      <c r="S3503" s="9">
        <f t="shared" si="246"/>
        <v>226.69280000000001</v>
      </c>
      <c r="T3503" s="8"/>
      <c r="U3503" s="8"/>
      <c r="V3503" s="8"/>
      <c r="W3503" s="8"/>
      <c r="X3503" s="8"/>
      <c r="Y3503" s="10">
        <f t="shared" si="245"/>
        <v>0</v>
      </c>
      <c r="Z3503" s="10">
        <f>IFERROR(INDEX(EFs!B:B,MATCH(P3503,EFs!A:A,0))*Dataset!Y3503/1000,0)</f>
        <v>0</v>
      </c>
      <c r="AA3503">
        <v>33.42362</v>
      </c>
      <c r="AB3503">
        <v>-117.606843</v>
      </c>
      <c r="AC3503">
        <v>0.4</v>
      </c>
      <c r="AD3503" t="s">
        <v>18422</v>
      </c>
      <c r="AI3503" t="s">
        <v>19643</v>
      </c>
      <c r="AJ3503" t="s">
        <v>18390</v>
      </c>
      <c r="AK3503" t="s">
        <v>18767</v>
      </c>
      <c r="AL3503">
        <v>92672</v>
      </c>
      <c r="AM3503" t="s">
        <v>18392</v>
      </c>
      <c r="AN3503" t="s">
        <v>18397</v>
      </c>
    </row>
    <row r="3504" spans="1:40" ht="43.2" hidden="1" x14ac:dyDescent="0.3">
      <c r="A3504" t="s">
        <v>16211</v>
      </c>
      <c r="B3504" s="2" t="s">
        <v>2048</v>
      </c>
      <c r="C3504" s="3">
        <v>40025</v>
      </c>
      <c r="D3504" t="s">
        <v>25</v>
      </c>
      <c r="E3504" t="s">
        <v>2037</v>
      </c>
      <c r="F3504" t="s">
        <v>2038</v>
      </c>
      <c r="G3504" t="s">
        <v>2039</v>
      </c>
      <c r="H3504" s="2" t="s">
        <v>523</v>
      </c>
      <c r="I3504" s="2" t="s">
        <v>164</v>
      </c>
      <c r="J3504" s="1" t="s">
        <v>16212</v>
      </c>
      <c r="K3504" s="1">
        <f t="shared" si="243"/>
        <v>1</v>
      </c>
      <c r="L3504" s="1">
        <f t="shared" si="243"/>
        <v>0</v>
      </c>
      <c r="M3504" s="1">
        <f t="shared" si="243"/>
        <v>0</v>
      </c>
      <c r="N3504" s="1">
        <f t="shared" si="243"/>
        <v>0</v>
      </c>
      <c r="O3504" s="1">
        <f t="shared" si="244"/>
        <v>1</v>
      </c>
      <c r="P3504" s="1" t="s">
        <v>18346</v>
      </c>
      <c r="Q3504" s="1" t="s">
        <v>18355</v>
      </c>
      <c r="R3504" s="1">
        <v>285</v>
      </c>
      <c r="S3504" s="9">
        <f t="shared" si="246"/>
        <v>212.52450000000002</v>
      </c>
      <c r="T3504" s="8"/>
      <c r="U3504" s="8"/>
      <c r="V3504" s="8"/>
      <c r="W3504" s="8"/>
      <c r="X3504" s="8"/>
      <c r="Y3504" s="10">
        <f t="shared" si="245"/>
        <v>0</v>
      </c>
      <c r="Z3504" s="10">
        <f>IFERROR(INDEX(EFs!B:B,MATCH(P3504,EFs!A:A,0))*Dataset!Y3504/1000,0)</f>
        <v>0</v>
      </c>
      <c r="AA3504">
        <v>33.387723000000001</v>
      </c>
      <c r="AB3504">
        <v>-117.44475799999999</v>
      </c>
      <c r="AC3504">
        <v>0.5</v>
      </c>
      <c r="AD3504" t="s">
        <v>18422</v>
      </c>
      <c r="AI3504" t="s">
        <v>18423</v>
      </c>
      <c r="AJ3504" t="s">
        <v>18390</v>
      </c>
      <c r="AK3504" t="s">
        <v>18391</v>
      </c>
      <c r="AL3504">
        <v>92055</v>
      </c>
      <c r="AM3504" t="s">
        <v>18392</v>
      </c>
      <c r="AN3504" t="s">
        <v>18397</v>
      </c>
    </row>
    <row r="3505" spans="1:40" ht="43.2" hidden="1" x14ac:dyDescent="0.3">
      <c r="A3505" t="s">
        <v>16213</v>
      </c>
      <c r="B3505" s="2" t="s">
        <v>2048</v>
      </c>
      <c r="C3505" s="3">
        <v>40025.347372685203</v>
      </c>
      <c r="D3505" t="s">
        <v>25</v>
      </c>
      <c r="E3505" t="s">
        <v>852</v>
      </c>
      <c r="F3505" t="s">
        <v>3750</v>
      </c>
      <c r="G3505" t="s">
        <v>3751</v>
      </c>
      <c r="H3505" s="2" t="s">
        <v>298</v>
      </c>
      <c r="I3505" s="2" t="s">
        <v>84</v>
      </c>
      <c r="J3505" s="1" t="s">
        <v>16214</v>
      </c>
      <c r="K3505" s="1">
        <f t="shared" si="243"/>
        <v>1</v>
      </c>
      <c r="L3505" s="1">
        <f t="shared" si="243"/>
        <v>0</v>
      </c>
      <c r="M3505" s="1">
        <f t="shared" si="243"/>
        <v>0</v>
      </c>
      <c r="N3505" s="1">
        <f t="shared" si="243"/>
        <v>0</v>
      </c>
      <c r="O3505" s="1">
        <f t="shared" si="244"/>
        <v>1</v>
      </c>
      <c r="P3505" s="1" t="s">
        <v>18346</v>
      </c>
      <c r="Q3505" s="1" t="s">
        <v>18355</v>
      </c>
      <c r="R3505" s="1">
        <v>400</v>
      </c>
      <c r="S3505" s="9">
        <f t="shared" si="246"/>
        <v>298.28000000000003</v>
      </c>
      <c r="T3505" s="8"/>
      <c r="U3505" s="8"/>
      <c r="V3505" s="8"/>
      <c r="W3505" s="8"/>
      <c r="X3505" s="8"/>
      <c r="Y3505" s="10">
        <f t="shared" si="245"/>
        <v>0</v>
      </c>
      <c r="Z3505" s="10">
        <f>IFERROR(INDEX(EFs!B:B,MATCH(P3505,EFs!A:A,0))*Dataset!Y3505/1000,0)</f>
        <v>0</v>
      </c>
      <c r="AA3505">
        <v>32.729145000000003</v>
      </c>
      <c r="AB3505">
        <v>-116.947236</v>
      </c>
      <c r="AC3505">
        <v>1</v>
      </c>
      <c r="AD3505" t="s">
        <v>18387</v>
      </c>
      <c r="AE3505">
        <v>11901</v>
      </c>
      <c r="AF3505" t="s">
        <v>18825</v>
      </c>
      <c r="AI3505" t="s">
        <v>18446</v>
      </c>
      <c r="AJ3505" t="s">
        <v>18390</v>
      </c>
      <c r="AK3505" t="s">
        <v>18391</v>
      </c>
      <c r="AL3505">
        <v>91978</v>
      </c>
      <c r="AM3505" t="s">
        <v>18392</v>
      </c>
      <c r="AN3505" t="s">
        <v>18407</v>
      </c>
    </row>
    <row r="3506" spans="1:40" ht="28.8" hidden="1" x14ac:dyDescent="0.3">
      <c r="A3506" t="s">
        <v>16215</v>
      </c>
      <c r="B3506" s="2" t="s">
        <v>2048</v>
      </c>
      <c r="C3506" s="3">
        <v>40025</v>
      </c>
      <c r="D3506" t="s">
        <v>25</v>
      </c>
      <c r="E3506" t="s">
        <v>852</v>
      </c>
      <c r="F3506" t="s">
        <v>853</v>
      </c>
      <c r="G3506" t="s">
        <v>10708</v>
      </c>
      <c r="H3506" s="2" t="s">
        <v>966</v>
      </c>
      <c r="I3506" s="2" t="s">
        <v>328</v>
      </c>
      <c r="J3506" s="1" t="s">
        <v>16216</v>
      </c>
      <c r="K3506" s="1">
        <f t="shared" si="243"/>
        <v>1</v>
      </c>
      <c r="L3506" s="1">
        <f t="shared" si="243"/>
        <v>0</v>
      </c>
      <c r="M3506" s="1">
        <f t="shared" si="243"/>
        <v>0</v>
      </c>
      <c r="N3506" s="1">
        <f t="shared" si="243"/>
        <v>0</v>
      </c>
      <c r="O3506" s="1">
        <f t="shared" si="244"/>
        <v>1</v>
      </c>
      <c r="P3506" s="1" t="s">
        <v>18346</v>
      </c>
      <c r="Q3506" s="1" t="s">
        <v>18355</v>
      </c>
      <c r="R3506" s="1">
        <v>265</v>
      </c>
      <c r="S3506" s="9">
        <f t="shared" si="246"/>
        <v>197.6105</v>
      </c>
      <c r="T3506" s="8"/>
      <c r="U3506" s="8"/>
      <c r="V3506" s="8"/>
      <c r="W3506" s="8"/>
      <c r="X3506" s="8"/>
      <c r="Y3506" s="10">
        <f t="shared" si="245"/>
        <v>0</v>
      </c>
      <c r="Z3506" s="10">
        <f>IFERROR(INDEX(EFs!B:B,MATCH(P3506,EFs!A:A,0))*Dataset!Y3506/1000,0)</f>
        <v>0</v>
      </c>
      <c r="AA3506">
        <v>32.728734000000003</v>
      </c>
      <c r="AB3506">
        <v>-116.863062</v>
      </c>
      <c r="AC3506">
        <v>1</v>
      </c>
      <c r="AD3506" t="s">
        <v>18387</v>
      </c>
      <c r="AE3506">
        <v>14303</v>
      </c>
      <c r="AF3506" t="s">
        <v>19035</v>
      </c>
      <c r="AI3506" t="s">
        <v>18540</v>
      </c>
      <c r="AJ3506" t="s">
        <v>18390</v>
      </c>
      <c r="AK3506" t="s">
        <v>18391</v>
      </c>
      <c r="AL3506">
        <v>91935</v>
      </c>
      <c r="AM3506" t="s">
        <v>18392</v>
      </c>
      <c r="AN3506" t="s">
        <v>18393</v>
      </c>
    </row>
    <row r="3507" spans="1:40" ht="28.8" hidden="1" x14ac:dyDescent="0.3">
      <c r="A3507" t="s">
        <v>16217</v>
      </c>
      <c r="B3507" s="2" t="s">
        <v>2048</v>
      </c>
      <c r="C3507" s="3">
        <v>40025.6738078704</v>
      </c>
      <c r="D3507" t="s">
        <v>25</v>
      </c>
      <c r="E3507" t="s">
        <v>852</v>
      </c>
      <c r="F3507" t="s">
        <v>27</v>
      </c>
      <c r="G3507" t="s">
        <v>16218</v>
      </c>
      <c r="H3507" s="2" t="s">
        <v>390</v>
      </c>
      <c r="I3507" s="2" t="s">
        <v>62</v>
      </c>
      <c r="J3507" s="1" t="s">
        <v>16219</v>
      </c>
      <c r="K3507" s="1">
        <f t="shared" si="243"/>
        <v>1</v>
      </c>
      <c r="L3507" s="1">
        <f t="shared" si="243"/>
        <v>0</v>
      </c>
      <c r="M3507" s="1">
        <f t="shared" si="243"/>
        <v>0</v>
      </c>
      <c r="N3507" s="1">
        <f t="shared" si="243"/>
        <v>0</v>
      </c>
      <c r="O3507" s="1">
        <f t="shared" si="244"/>
        <v>1</v>
      </c>
      <c r="P3507" s="1" t="s">
        <v>18346</v>
      </c>
      <c r="Q3507" s="1" t="s">
        <v>18355</v>
      </c>
      <c r="R3507" s="1">
        <v>250</v>
      </c>
      <c r="S3507" s="9">
        <f t="shared" si="246"/>
        <v>186.42500000000001</v>
      </c>
      <c r="T3507" s="8"/>
      <c r="U3507" s="8"/>
      <c r="V3507" s="8"/>
      <c r="W3507" s="8"/>
      <c r="X3507" s="8"/>
      <c r="Y3507" s="10">
        <f t="shared" si="245"/>
        <v>0</v>
      </c>
      <c r="Z3507" s="10">
        <f>IFERROR(INDEX(EFs!B:B,MATCH(P3507,EFs!A:A,0))*Dataset!Y3507/1000,0)</f>
        <v>0</v>
      </c>
      <c r="AA3507">
        <v>32.724476000000003</v>
      </c>
      <c r="AB3507">
        <v>-116.966629</v>
      </c>
      <c r="AC3507">
        <v>1</v>
      </c>
      <c r="AD3507" t="s">
        <v>18387</v>
      </c>
      <c r="AE3507">
        <v>2553</v>
      </c>
      <c r="AF3507" t="s">
        <v>18799</v>
      </c>
      <c r="AI3507" t="s">
        <v>18446</v>
      </c>
      <c r="AJ3507" t="s">
        <v>18390</v>
      </c>
      <c r="AK3507" t="s">
        <v>18391</v>
      </c>
      <c r="AL3507">
        <v>91978</v>
      </c>
      <c r="AM3507" t="s">
        <v>18392</v>
      </c>
      <c r="AN3507" t="s">
        <v>18393</v>
      </c>
    </row>
    <row r="3508" spans="1:40" ht="43.2" hidden="1" x14ac:dyDescent="0.3">
      <c r="A3508" t="s">
        <v>16220</v>
      </c>
      <c r="B3508" s="2" t="s">
        <v>2048</v>
      </c>
      <c r="C3508" s="3">
        <v>40025.351759259298</v>
      </c>
      <c r="D3508" t="s">
        <v>25</v>
      </c>
      <c r="E3508" t="s">
        <v>3365</v>
      </c>
      <c r="F3508" t="s">
        <v>3366</v>
      </c>
      <c r="G3508" t="s">
        <v>3367</v>
      </c>
      <c r="H3508" s="2" t="s">
        <v>147</v>
      </c>
      <c r="I3508" s="2" t="s">
        <v>53</v>
      </c>
      <c r="J3508" s="1" t="s">
        <v>16221</v>
      </c>
      <c r="K3508" s="1">
        <f t="shared" si="243"/>
        <v>1</v>
      </c>
      <c r="L3508" s="1">
        <f t="shared" si="243"/>
        <v>0</v>
      </c>
      <c r="M3508" s="1">
        <f t="shared" si="243"/>
        <v>0</v>
      </c>
      <c r="N3508" s="1">
        <f t="shared" si="243"/>
        <v>0</v>
      </c>
      <c r="O3508" s="1">
        <f t="shared" si="244"/>
        <v>1</v>
      </c>
      <c r="P3508" s="1" t="s">
        <v>18346</v>
      </c>
      <c r="Q3508" s="1">
        <v>130</v>
      </c>
      <c r="R3508" s="1">
        <v>225</v>
      </c>
      <c r="S3508" s="9">
        <f t="shared" si="246"/>
        <v>130</v>
      </c>
      <c r="T3508" s="8"/>
      <c r="U3508" s="8"/>
      <c r="V3508" s="8"/>
      <c r="W3508" s="8"/>
      <c r="X3508" s="8"/>
      <c r="Y3508" s="10">
        <f t="shared" si="245"/>
        <v>0</v>
      </c>
      <c r="Z3508" s="10">
        <f>IFERROR(INDEX(EFs!B:B,MATCH(P3508,EFs!A:A,0))*Dataset!Y3508/1000,0)</f>
        <v>0</v>
      </c>
      <c r="AA3508">
        <v>33.151255999999997</v>
      </c>
      <c r="AB3508">
        <v>-117.242243</v>
      </c>
      <c r="AC3508">
        <v>0.9</v>
      </c>
      <c r="AD3508" t="s">
        <v>18394</v>
      </c>
      <c r="AE3508">
        <v>2080</v>
      </c>
      <c r="AF3508" t="s">
        <v>18793</v>
      </c>
      <c r="AI3508" t="s">
        <v>18416</v>
      </c>
      <c r="AJ3508" t="s">
        <v>18390</v>
      </c>
      <c r="AK3508" t="s">
        <v>18391</v>
      </c>
      <c r="AL3508">
        <v>92081</v>
      </c>
      <c r="AM3508" t="s">
        <v>18392</v>
      </c>
      <c r="AN3508" t="s">
        <v>18397</v>
      </c>
    </row>
    <row r="3509" spans="1:40" ht="28.8" hidden="1" x14ac:dyDescent="0.3">
      <c r="A3509" t="s">
        <v>16222</v>
      </c>
      <c r="B3509" s="2" t="s">
        <v>2048</v>
      </c>
      <c r="C3509" s="3">
        <v>40025</v>
      </c>
      <c r="D3509" t="s">
        <v>25</v>
      </c>
      <c r="E3509" t="s">
        <v>999</v>
      </c>
      <c r="F3509" t="s">
        <v>16223</v>
      </c>
      <c r="G3509" t="s">
        <v>16224</v>
      </c>
      <c r="H3509" s="2" t="s">
        <v>694</v>
      </c>
      <c r="I3509" s="2" t="s">
        <v>98</v>
      </c>
      <c r="J3509" s="1" t="s">
        <v>16225</v>
      </c>
      <c r="K3509" s="1">
        <f t="shared" si="243"/>
        <v>1</v>
      </c>
      <c r="L3509" s="1">
        <f t="shared" si="243"/>
        <v>0</v>
      </c>
      <c r="M3509" s="1">
        <f t="shared" si="243"/>
        <v>0</v>
      </c>
      <c r="N3509" s="1">
        <f t="shared" si="243"/>
        <v>0</v>
      </c>
      <c r="O3509" s="1">
        <f t="shared" si="244"/>
        <v>1</v>
      </c>
      <c r="P3509" s="1" t="s">
        <v>18346</v>
      </c>
      <c r="Q3509" s="1">
        <v>100</v>
      </c>
      <c r="R3509" s="1">
        <v>168</v>
      </c>
      <c r="S3509" s="9">
        <f t="shared" si="246"/>
        <v>100</v>
      </c>
      <c r="T3509" s="8"/>
      <c r="U3509" s="8"/>
      <c r="V3509" s="8"/>
      <c r="W3509" s="8"/>
      <c r="X3509" s="8"/>
      <c r="Y3509" s="10">
        <f t="shared" si="245"/>
        <v>0</v>
      </c>
      <c r="Z3509" s="10">
        <f>IFERROR(INDEX(EFs!B:B,MATCH(P3509,EFs!A:A,0))*Dataset!Y3509/1000,0)</f>
        <v>0</v>
      </c>
      <c r="AA3509">
        <v>33.136539999999997</v>
      </c>
      <c r="AB3509">
        <v>-117.269908</v>
      </c>
      <c r="AC3509">
        <v>1</v>
      </c>
      <c r="AD3509" t="s">
        <v>18394</v>
      </c>
      <c r="AE3509">
        <v>2470</v>
      </c>
      <c r="AF3509" t="s">
        <v>18545</v>
      </c>
      <c r="AI3509" t="s">
        <v>18509</v>
      </c>
      <c r="AJ3509" t="s">
        <v>18390</v>
      </c>
      <c r="AK3509" t="s">
        <v>18391</v>
      </c>
      <c r="AL3509">
        <v>92010</v>
      </c>
      <c r="AM3509" t="s">
        <v>18392</v>
      </c>
      <c r="AN3509" t="s">
        <v>18397</v>
      </c>
    </row>
    <row r="3510" spans="1:40" ht="28.8" hidden="1" x14ac:dyDescent="0.3">
      <c r="A3510" t="s">
        <v>16226</v>
      </c>
      <c r="B3510" s="2" t="s">
        <v>2048</v>
      </c>
      <c r="C3510" s="3">
        <v>40025</v>
      </c>
      <c r="D3510" t="s">
        <v>25</v>
      </c>
      <c r="E3510" t="s">
        <v>999</v>
      </c>
      <c r="F3510" t="s">
        <v>16223</v>
      </c>
      <c r="G3510" t="s">
        <v>16224</v>
      </c>
      <c r="H3510" s="2" t="s">
        <v>694</v>
      </c>
      <c r="I3510" s="2" t="s">
        <v>98</v>
      </c>
      <c r="J3510" s="1" t="s">
        <v>16227</v>
      </c>
      <c r="K3510" s="1">
        <f t="shared" si="243"/>
        <v>1</v>
      </c>
      <c r="L3510" s="1">
        <f t="shared" si="243"/>
        <v>0</v>
      </c>
      <c r="M3510" s="1">
        <f t="shared" si="243"/>
        <v>0</v>
      </c>
      <c r="N3510" s="1">
        <f t="shared" si="243"/>
        <v>0</v>
      </c>
      <c r="O3510" s="1">
        <f t="shared" si="244"/>
        <v>1</v>
      </c>
      <c r="P3510" s="1" t="s">
        <v>18346</v>
      </c>
      <c r="Q3510" s="1">
        <v>100</v>
      </c>
      <c r="R3510" s="1">
        <v>150</v>
      </c>
      <c r="S3510" s="9">
        <f t="shared" si="246"/>
        <v>100</v>
      </c>
      <c r="T3510" s="8"/>
      <c r="U3510" s="8"/>
      <c r="V3510" s="8"/>
      <c r="W3510" s="8"/>
      <c r="X3510" s="8"/>
      <c r="Y3510" s="10">
        <f t="shared" si="245"/>
        <v>0</v>
      </c>
      <c r="Z3510" s="10">
        <f>IFERROR(INDEX(EFs!B:B,MATCH(P3510,EFs!A:A,0))*Dataset!Y3510/1000,0)</f>
        <v>0</v>
      </c>
      <c r="AA3510">
        <v>33.136539999999997</v>
      </c>
      <c r="AB3510">
        <v>-117.269908</v>
      </c>
      <c r="AC3510">
        <v>1</v>
      </c>
      <c r="AD3510" t="s">
        <v>18394</v>
      </c>
      <c r="AE3510">
        <v>2470</v>
      </c>
      <c r="AF3510" t="s">
        <v>18545</v>
      </c>
      <c r="AI3510" t="s">
        <v>18509</v>
      </c>
      <c r="AJ3510" t="s">
        <v>18390</v>
      </c>
      <c r="AK3510" t="s">
        <v>18391</v>
      </c>
      <c r="AL3510">
        <v>92010</v>
      </c>
      <c r="AM3510" t="s">
        <v>18392</v>
      </c>
      <c r="AN3510" t="s">
        <v>18397</v>
      </c>
    </row>
    <row r="3511" spans="1:40" ht="43.2" hidden="1" x14ac:dyDescent="0.3">
      <c r="A3511" t="s">
        <v>16228</v>
      </c>
      <c r="B3511" s="2" t="s">
        <v>2048</v>
      </c>
      <c r="C3511" s="3">
        <v>40025</v>
      </c>
      <c r="D3511" t="s">
        <v>25</v>
      </c>
      <c r="E3511" t="s">
        <v>16229</v>
      </c>
      <c r="F3511" t="s">
        <v>16230</v>
      </c>
      <c r="G3511" t="s">
        <v>16231</v>
      </c>
      <c r="H3511" s="2" t="s">
        <v>163</v>
      </c>
      <c r="I3511" s="2" t="s">
        <v>164</v>
      </c>
      <c r="J3511" s="1" t="s">
        <v>16232</v>
      </c>
      <c r="K3511" s="1">
        <f t="shared" si="243"/>
        <v>1</v>
      </c>
      <c r="L3511" s="1">
        <f t="shared" si="243"/>
        <v>0</v>
      </c>
      <c r="M3511" s="1">
        <f t="shared" si="243"/>
        <v>0</v>
      </c>
      <c r="N3511" s="1">
        <f t="shared" si="243"/>
        <v>0</v>
      </c>
      <c r="O3511" s="1">
        <f t="shared" si="244"/>
        <v>1</v>
      </c>
      <c r="P3511" s="1" t="s">
        <v>18346</v>
      </c>
      <c r="Q3511" s="1" t="s">
        <v>18355</v>
      </c>
      <c r="R3511" s="1">
        <v>66</v>
      </c>
      <c r="S3511" s="9">
        <f t="shared" si="246"/>
        <v>49.216200000000001</v>
      </c>
      <c r="T3511" s="8"/>
      <c r="U3511" s="8"/>
      <c r="V3511" s="8"/>
      <c r="W3511" s="8"/>
      <c r="X3511" s="8"/>
      <c r="Y3511" s="10">
        <f t="shared" si="245"/>
        <v>0</v>
      </c>
      <c r="Z3511" s="10">
        <f>IFERROR(INDEX(EFs!B:B,MATCH(P3511,EFs!A:A,0))*Dataset!Y3511/1000,0)</f>
        <v>0</v>
      </c>
      <c r="AA3511">
        <v>33.387723000000001</v>
      </c>
      <c r="AB3511">
        <v>-117.44475799999999</v>
      </c>
      <c r="AC3511">
        <v>1</v>
      </c>
      <c r="AD3511" t="s">
        <v>18422</v>
      </c>
      <c r="AI3511" t="s">
        <v>18423</v>
      </c>
      <c r="AJ3511" t="s">
        <v>18390</v>
      </c>
      <c r="AK3511" t="s">
        <v>18391</v>
      </c>
      <c r="AL3511">
        <v>92055</v>
      </c>
      <c r="AM3511" t="s">
        <v>18392</v>
      </c>
      <c r="AN3511" t="s">
        <v>18397</v>
      </c>
    </row>
    <row r="3512" spans="1:40" ht="28.8" hidden="1" x14ac:dyDescent="0.3">
      <c r="A3512" t="s">
        <v>16233</v>
      </c>
      <c r="B3512" s="2" t="s">
        <v>2048</v>
      </c>
      <c r="C3512" s="3">
        <v>40025</v>
      </c>
      <c r="D3512" t="s">
        <v>25</v>
      </c>
      <c r="E3512" t="s">
        <v>16234</v>
      </c>
      <c r="G3512" t="s">
        <v>16235</v>
      </c>
      <c r="H3512" s="2" t="s">
        <v>217</v>
      </c>
      <c r="I3512" s="2" t="s">
        <v>218</v>
      </c>
      <c r="J3512" s="1" t="s">
        <v>16236</v>
      </c>
      <c r="K3512" s="1">
        <f t="shared" si="243"/>
        <v>1</v>
      </c>
      <c r="L3512" s="1">
        <f t="shared" si="243"/>
        <v>0</v>
      </c>
      <c r="M3512" s="1">
        <f t="shared" si="243"/>
        <v>0</v>
      </c>
      <c r="N3512" s="1">
        <f t="shared" si="243"/>
        <v>0</v>
      </c>
      <c r="O3512" s="1">
        <f t="shared" si="244"/>
        <v>1</v>
      </c>
      <c r="P3512" s="1" t="s">
        <v>18346</v>
      </c>
      <c r="Q3512" s="1" t="s">
        <v>18355</v>
      </c>
      <c r="R3512" s="1">
        <v>135</v>
      </c>
      <c r="S3512" s="9">
        <f t="shared" si="246"/>
        <v>100.6695</v>
      </c>
      <c r="T3512" s="8"/>
      <c r="U3512" s="8"/>
      <c r="V3512" s="8"/>
      <c r="W3512" s="8"/>
      <c r="X3512" s="8"/>
      <c r="Y3512" s="10">
        <f t="shared" si="245"/>
        <v>0</v>
      </c>
      <c r="Z3512" s="10">
        <f>IFERROR(INDEX(EFs!B:B,MATCH(P3512,EFs!A:A,0))*Dataset!Y3512/1000,0)</f>
        <v>0</v>
      </c>
      <c r="AA3512">
        <v>32.578557000000004</v>
      </c>
      <c r="AB3512">
        <v>-116.977879</v>
      </c>
      <c r="AC3512">
        <v>1</v>
      </c>
      <c r="AD3512" t="s">
        <v>18387</v>
      </c>
      <c r="AE3512">
        <v>989</v>
      </c>
      <c r="AF3512" t="s">
        <v>18735</v>
      </c>
      <c r="AI3512" t="s">
        <v>18389</v>
      </c>
      <c r="AJ3512" t="s">
        <v>18390</v>
      </c>
      <c r="AK3512" t="s">
        <v>18391</v>
      </c>
      <c r="AL3512">
        <v>92154</v>
      </c>
      <c r="AM3512" t="s">
        <v>18392</v>
      </c>
      <c r="AN3512" t="s">
        <v>18393</v>
      </c>
    </row>
    <row r="3513" spans="1:40" ht="28.8" hidden="1" x14ac:dyDescent="0.3">
      <c r="A3513" t="s">
        <v>16237</v>
      </c>
      <c r="B3513" s="2" t="s">
        <v>2048</v>
      </c>
      <c r="C3513" s="3">
        <v>40025</v>
      </c>
      <c r="D3513" t="s">
        <v>25</v>
      </c>
      <c r="E3513" t="s">
        <v>607</v>
      </c>
      <c r="F3513" t="s">
        <v>16238</v>
      </c>
      <c r="G3513" t="s">
        <v>16239</v>
      </c>
      <c r="H3513" s="2" t="s">
        <v>781</v>
      </c>
      <c r="I3513" s="2" t="s">
        <v>782</v>
      </c>
      <c r="J3513" s="1" t="s">
        <v>16240</v>
      </c>
      <c r="K3513" s="1">
        <f t="shared" si="243"/>
        <v>1</v>
      </c>
      <c r="L3513" s="1">
        <f t="shared" si="243"/>
        <v>0</v>
      </c>
      <c r="M3513" s="1">
        <f t="shared" si="243"/>
        <v>0</v>
      </c>
      <c r="N3513" s="1">
        <f t="shared" si="243"/>
        <v>0</v>
      </c>
      <c r="O3513" s="1">
        <f t="shared" si="244"/>
        <v>1</v>
      </c>
      <c r="P3513" s="1" t="s">
        <v>18346</v>
      </c>
      <c r="Q3513" s="1" t="s">
        <v>18355</v>
      </c>
      <c r="R3513" s="1">
        <v>281</v>
      </c>
      <c r="S3513" s="9">
        <f t="shared" si="246"/>
        <v>209.54170000000002</v>
      </c>
      <c r="T3513" s="8"/>
      <c r="U3513" s="8"/>
      <c r="V3513" s="8"/>
      <c r="W3513" s="8"/>
      <c r="X3513" s="8"/>
      <c r="Y3513" s="10">
        <f t="shared" si="245"/>
        <v>0</v>
      </c>
      <c r="Z3513" s="10">
        <f>IFERROR(INDEX(EFs!B:B,MATCH(P3513,EFs!A:A,0))*Dataset!Y3513/1000,0)</f>
        <v>0</v>
      </c>
      <c r="AA3513">
        <v>32.893853999999997</v>
      </c>
      <c r="AB3513">
        <v>-117.236064</v>
      </c>
      <c r="AC3513">
        <v>1</v>
      </c>
      <c r="AD3513" t="s">
        <v>18387</v>
      </c>
      <c r="AE3513">
        <v>3550</v>
      </c>
      <c r="AF3513" t="s">
        <v>18585</v>
      </c>
      <c r="AI3513" t="s">
        <v>18389</v>
      </c>
      <c r="AJ3513" t="s">
        <v>18390</v>
      </c>
      <c r="AK3513" t="s">
        <v>18391</v>
      </c>
      <c r="AL3513">
        <v>92121</v>
      </c>
      <c r="AM3513" t="s">
        <v>18392</v>
      </c>
      <c r="AN3513" t="s">
        <v>18407</v>
      </c>
    </row>
    <row r="3514" spans="1:40" ht="28.8" hidden="1" x14ac:dyDescent="0.3">
      <c r="A3514" t="s">
        <v>16241</v>
      </c>
      <c r="B3514" s="2" t="s">
        <v>2048</v>
      </c>
      <c r="C3514" s="3">
        <v>40025</v>
      </c>
      <c r="D3514" t="s">
        <v>25</v>
      </c>
      <c r="E3514" t="s">
        <v>2643</v>
      </c>
      <c r="F3514" t="s">
        <v>2018</v>
      </c>
      <c r="G3514" t="s">
        <v>2644</v>
      </c>
      <c r="H3514" s="2" t="s">
        <v>91</v>
      </c>
      <c r="I3514" s="2" t="s">
        <v>92</v>
      </c>
      <c r="J3514" s="1" t="s">
        <v>16242</v>
      </c>
      <c r="K3514" s="1">
        <f t="shared" si="243"/>
        <v>1</v>
      </c>
      <c r="L3514" s="1">
        <f t="shared" si="243"/>
        <v>0</v>
      </c>
      <c r="M3514" s="1">
        <f t="shared" si="243"/>
        <v>0</v>
      </c>
      <c r="N3514" s="1">
        <f t="shared" si="243"/>
        <v>0</v>
      </c>
      <c r="O3514" s="1">
        <f t="shared" si="244"/>
        <v>1</v>
      </c>
      <c r="P3514" s="1" t="s">
        <v>18346</v>
      </c>
      <c r="Q3514" s="1" t="s">
        <v>18355</v>
      </c>
      <c r="R3514" s="1">
        <v>130</v>
      </c>
      <c r="S3514" s="9">
        <f t="shared" si="246"/>
        <v>96.941000000000003</v>
      </c>
      <c r="T3514" s="8"/>
      <c r="U3514" s="8"/>
      <c r="V3514" s="8"/>
      <c r="W3514" s="8"/>
      <c r="X3514" s="8"/>
      <c r="Y3514" s="10">
        <f t="shared" si="245"/>
        <v>0</v>
      </c>
      <c r="Z3514" s="10">
        <f>IFERROR(INDEX(EFs!B:B,MATCH(P3514,EFs!A:A,0))*Dataset!Y3514/1000,0)</f>
        <v>0</v>
      </c>
      <c r="AA3514">
        <v>32.699235000000002</v>
      </c>
      <c r="AB3514">
        <v>-117.209642</v>
      </c>
      <c r="AC3514">
        <v>1</v>
      </c>
      <c r="AD3514" t="s">
        <v>18422</v>
      </c>
      <c r="AI3514" t="s">
        <v>18458</v>
      </c>
      <c r="AJ3514" t="s">
        <v>18390</v>
      </c>
      <c r="AK3514" t="s">
        <v>18391</v>
      </c>
      <c r="AL3514">
        <v>92118</v>
      </c>
      <c r="AM3514" t="s">
        <v>18392</v>
      </c>
      <c r="AN3514" t="s">
        <v>18397</v>
      </c>
    </row>
    <row r="3515" spans="1:40" ht="28.8" hidden="1" x14ac:dyDescent="0.3">
      <c r="A3515" t="s">
        <v>16243</v>
      </c>
      <c r="B3515" s="2" t="s">
        <v>2048</v>
      </c>
      <c r="C3515" s="3">
        <v>40025</v>
      </c>
      <c r="D3515" t="s">
        <v>25</v>
      </c>
      <c r="E3515" t="s">
        <v>1018</v>
      </c>
      <c r="F3515" t="s">
        <v>50</v>
      </c>
      <c r="G3515" t="s">
        <v>1019</v>
      </c>
      <c r="H3515" s="2" t="s">
        <v>1020</v>
      </c>
      <c r="I3515" s="2" t="s">
        <v>92</v>
      </c>
      <c r="J3515" s="1" t="s">
        <v>16244</v>
      </c>
      <c r="K3515" s="1">
        <f t="shared" si="243"/>
        <v>1</v>
      </c>
      <c r="L3515" s="1">
        <f t="shared" si="243"/>
        <v>0</v>
      </c>
      <c r="M3515" s="1">
        <f t="shared" si="243"/>
        <v>0</v>
      </c>
      <c r="N3515" s="1">
        <f t="shared" si="243"/>
        <v>0</v>
      </c>
      <c r="O3515" s="1">
        <f t="shared" si="244"/>
        <v>1</v>
      </c>
      <c r="P3515" s="1" t="s">
        <v>18346</v>
      </c>
      <c r="Q3515" s="1" t="s">
        <v>18355</v>
      </c>
      <c r="R3515" s="1">
        <v>265</v>
      </c>
      <c r="S3515" s="9">
        <f t="shared" si="246"/>
        <v>197.6105</v>
      </c>
      <c r="T3515" s="8"/>
      <c r="U3515" s="8"/>
      <c r="V3515" s="8"/>
      <c r="W3515" s="8"/>
      <c r="X3515" s="8"/>
      <c r="Y3515" s="10">
        <f t="shared" si="245"/>
        <v>0</v>
      </c>
      <c r="Z3515" s="10">
        <f>IFERROR(INDEX(EFs!B:B,MATCH(P3515,EFs!A:A,0))*Dataset!Y3515/1000,0)</f>
        <v>0</v>
      </c>
      <c r="AA3515">
        <v>32.659621000000001</v>
      </c>
      <c r="AB3515">
        <v>-117.15543</v>
      </c>
      <c r="AC3515">
        <v>1</v>
      </c>
      <c r="AD3515" t="s">
        <v>18408</v>
      </c>
      <c r="AF3515" t="s">
        <v>18547</v>
      </c>
      <c r="AI3515" t="s">
        <v>18458</v>
      </c>
      <c r="AJ3515" t="s">
        <v>18390</v>
      </c>
      <c r="AK3515" t="s">
        <v>18391</v>
      </c>
      <c r="AL3515">
        <v>92118</v>
      </c>
      <c r="AM3515" t="s">
        <v>18392</v>
      </c>
      <c r="AN3515" t="s">
        <v>18397</v>
      </c>
    </row>
    <row r="3516" spans="1:40" ht="28.8" hidden="1" x14ac:dyDescent="0.3">
      <c r="A3516" t="s">
        <v>16245</v>
      </c>
      <c r="B3516" s="2" t="s">
        <v>2048</v>
      </c>
      <c r="C3516" s="3">
        <v>40025</v>
      </c>
      <c r="D3516" t="s">
        <v>25</v>
      </c>
      <c r="E3516" t="s">
        <v>1018</v>
      </c>
      <c r="F3516" t="s">
        <v>50</v>
      </c>
      <c r="G3516" t="s">
        <v>1019</v>
      </c>
      <c r="H3516" s="2" t="s">
        <v>1020</v>
      </c>
      <c r="I3516" s="2" t="s">
        <v>92</v>
      </c>
      <c r="J3516" s="1" t="s">
        <v>16246</v>
      </c>
      <c r="K3516" s="1">
        <f t="shared" si="243"/>
        <v>1</v>
      </c>
      <c r="L3516" s="1">
        <f t="shared" si="243"/>
        <v>0</v>
      </c>
      <c r="M3516" s="1">
        <f t="shared" si="243"/>
        <v>0</v>
      </c>
      <c r="N3516" s="1">
        <f t="shared" si="243"/>
        <v>0</v>
      </c>
      <c r="O3516" s="1">
        <f t="shared" si="244"/>
        <v>1</v>
      </c>
      <c r="P3516" s="1" t="s">
        <v>18346</v>
      </c>
      <c r="Q3516" s="1" t="s">
        <v>18355</v>
      </c>
      <c r="R3516" s="1">
        <v>265</v>
      </c>
      <c r="S3516" s="9">
        <f t="shared" si="246"/>
        <v>197.6105</v>
      </c>
      <c r="T3516" s="8"/>
      <c r="U3516" s="8"/>
      <c r="V3516" s="8"/>
      <c r="W3516" s="8"/>
      <c r="X3516" s="8"/>
      <c r="Y3516" s="10">
        <f t="shared" si="245"/>
        <v>0</v>
      </c>
      <c r="Z3516" s="10">
        <f>IFERROR(INDEX(EFs!B:B,MATCH(P3516,EFs!A:A,0))*Dataset!Y3516/1000,0)</f>
        <v>0</v>
      </c>
      <c r="AA3516">
        <v>32.659621000000001</v>
      </c>
      <c r="AB3516">
        <v>-117.15543</v>
      </c>
      <c r="AC3516">
        <v>1</v>
      </c>
      <c r="AD3516" t="s">
        <v>18408</v>
      </c>
      <c r="AF3516" t="s">
        <v>18547</v>
      </c>
      <c r="AI3516" t="s">
        <v>18458</v>
      </c>
      <c r="AJ3516" t="s">
        <v>18390</v>
      </c>
      <c r="AK3516" t="s">
        <v>18391</v>
      </c>
      <c r="AL3516">
        <v>92118</v>
      </c>
      <c r="AM3516" t="s">
        <v>18392</v>
      </c>
      <c r="AN3516" t="s">
        <v>18397</v>
      </c>
    </row>
    <row r="3517" spans="1:40" ht="28.8" hidden="1" x14ac:dyDescent="0.3">
      <c r="A3517" t="s">
        <v>16247</v>
      </c>
      <c r="B3517" s="2" t="s">
        <v>2048</v>
      </c>
      <c r="C3517" s="3">
        <v>40025.594733796301</v>
      </c>
      <c r="D3517" t="s">
        <v>25</v>
      </c>
      <c r="E3517" t="s">
        <v>1018</v>
      </c>
      <c r="F3517" t="s">
        <v>50</v>
      </c>
      <c r="G3517" t="s">
        <v>1019</v>
      </c>
      <c r="H3517" s="2" t="s">
        <v>1020</v>
      </c>
      <c r="I3517" s="2" t="s">
        <v>92</v>
      </c>
      <c r="J3517" s="1" t="s">
        <v>16248</v>
      </c>
      <c r="K3517" s="1">
        <f t="shared" si="243"/>
        <v>1</v>
      </c>
      <c r="L3517" s="1">
        <f t="shared" si="243"/>
        <v>0</v>
      </c>
      <c r="M3517" s="1">
        <f t="shared" si="243"/>
        <v>0</v>
      </c>
      <c r="N3517" s="1">
        <f t="shared" si="243"/>
        <v>0</v>
      </c>
      <c r="O3517" s="1">
        <f t="shared" si="244"/>
        <v>1</v>
      </c>
      <c r="P3517" s="1" t="s">
        <v>18346</v>
      </c>
      <c r="Q3517" s="1" t="s">
        <v>18355</v>
      </c>
      <c r="R3517" s="1">
        <v>250</v>
      </c>
      <c r="S3517" s="9">
        <f t="shared" si="246"/>
        <v>186.42500000000001</v>
      </c>
      <c r="T3517" s="8"/>
      <c r="U3517" s="8"/>
      <c r="V3517" s="8"/>
      <c r="W3517" s="8"/>
      <c r="X3517" s="8"/>
      <c r="Y3517" s="10">
        <f t="shared" si="245"/>
        <v>0</v>
      </c>
      <c r="Z3517" s="10">
        <f>IFERROR(INDEX(EFs!B:B,MATCH(P3517,EFs!A:A,0))*Dataset!Y3517/1000,0)</f>
        <v>0</v>
      </c>
      <c r="AA3517">
        <v>32.659621000000001</v>
      </c>
      <c r="AB3517">
        <v>-117.15543</v>
      </c>
      <c r="AC3517">
        <v>1</v>
      </c>
      <c r="AD3517" t="s">
        <v>18408</v>
      </c>
      <c r="AF3517" t="s">
        <v>18547</v>
      </c>
      <c r="AI3517" t="s">
        <v>18458</v>
      </c>
      <c r="AJ3517" t="s">
        <v>18390</v>
      </c>
      <c r="AK3517" t="s">
        <v>18391</v>
      </c>
      <c r="AL3517">
        <v>92118</v>
      </c>
      <c r="AM3517" t="s">
        <v>18392</v>
      </c>
      <c r="AN3517" t="s">
        <v>18397</v>
      </c>
    </row>
    <row r="3518" spans="1:40" ht="28.8" hidden="1" x14ac:dyDescent="0.3">
      <c r="A3518" t="s">
        <v>16249</v>
      </c>
      <c r="B3518" s="2" t="s">
        <v>2048</v>
      </c>
      <c r="C3518" s="3">
        <v>40025.582685185203</v>
      </c>
      <c r="D3518" t="s">
        <v>25</v>
      </c>
      <c r="E3518" t="s">
        <v>1018</v>
      </c>
      <c r="F3518" t="s">
        <v>50</v>
      </c>
      <c r="G3518" t="s">
        <v>1019</v>
      </c>
      <c r="H3518" s="2" t="s">
        <v>1020</v>
      </c>
      <c r="I3518" s="2" t="s">
        <v>92</v>
      </c>
      <c r="J3518" s="1" t="s">
        <v>16250</v>
      </c>
      <c r="K3518" s="1">
        <f t="shared" si="243"/>
        <v>1</v>
      </c>
      <c r="L3518" s="1">
        <f t="shared" si="243"/>
        <v>0</v>
      </c>
      <c r="M3518" s="1">
        <f t="shared" si="243"/>
        <v>0</v>
      </c>
      <c r="N3518" s="1">
        <f t="shared" si="243"/>
        <v>0</v>
      </c>
      <c r="O3518" s="1">
        <f t="shared" si="244"/>
        <v>1</v>
      </c>
      <c r="P3518" s="1" t="s">
        <v>18346</v>
      </c>
      <c r="Q3518" s="1" t="s">
        <v>18355</v>
      </c>
      <c r="R3518" s="1">
        <v>275</v>
      </c>
      <c r="S3518" s="9">
        <f t="shared" si="246"/>
        <v>205.0675</v>
      </c>
      <c r="T3518" s="8"/>
      <c r="U3518" s="8"/>
      <c r="V3518" s="8"/>
      <c r="W3518" s="8"/>
      <c r="X3518" s="8"/>
      <c r="Y3518" s="10">
        <f t="shared" si="245"/>
        <v>0</v>
      </c>
      <c r="Z3518" s="10">
        <f>IFERROR(INDEX(EFs!B:B,MATCH(P3518,EFs!A:A,0))*Dataset!Y3518/1000,0)</f>
        <v>0</v>
      </c>
      <c r="AA3518">
        <v>32.659621000000001</v>
      </c>
      <c r="AB3518">
        <v>-117.15543</v>
      </c>
      <c r="AC3518">
        <v>1</v>
      </c>
      <c r="AD3518" t="s">
        <v>18408</v>
      </c>
      <c r="AF3518" t="s">
        <v>18547</v>
      </c>
      <c r="AI3518" t="s">
        <v>18458</v>
      </c>
      <c r="AJ3518" t="s">
        <v>18390</v>
      </c>
      <c r="AK3518" t="s">
        <v>18391</v>
      </c>
      <c r="AL3518">
        <v>92118</v>
      </c>
      <c r="AM3518" t="s">
        <v>18392</v>
      </c>
      <c r="AN3518" t="s">
        <v>18397</v>
      </c>
    </row>
    <row r="3519" spans="1:40" ht="28.8" hidden="1" x14ac:dyDescent="0.3">
      <c r="A3519" t="s">
        <v>16251</v>
      </c>
      <c r="B3519" s="2" t="s">
        <v>2048</v>
      </c>
      <c r="C3519" s="3">
        <v>40025</v>
      </c>
      <c r="D3519" t="s">
        <v>25</v>
      </c>
      <c r="E3519" t="s">
        <v>16252</v>
      </c>
      <c r="F3519" t="s">
        <v>16253</v>
      </c>
      <c r="G3519" t="s">
        <v>16254</v>
      </c>
      <c r="H3519" s="2" t="s">
        <v>627</v>
      </c>
      <c r="I3519" s="2" t="s">
        <v>306</v>
      </c>
      <c r="J3519" s="1" t="s">
        <v>16255</v>
      </c>
      <c r="K3519" s="1">
        <f t="shared" si="243"/>
        <v>1</v>
      </c>
      <c r="L3519" s="1">
        <f t="shared" si="243"/>
        <v>0</v>
      </c>
      <c r="M3519" s="1">
        <f t="shared" si="243"/>
        <v>0</v>
      </c>
      <c r="N3519" s="1">
        <f t="shared" si="243"/>
        <v>0</v>
      </c>
      <c r="O3519" s="1">
        <f t="shared" si="244"/>
        <v>1</v>
      </c>
      <c r="P3519" s="1" t="s">
        <v>18346</v>
      </c>
      <c r="Q3519" s="1" t="s">
        <v>18355</v>
      </c>
      <c r="R3519" s="1">
        <v>74.599999999999994</v>
      </c>
      <c r="S3519" s="9">
        <f t="shared" si="246"/>
        <v>55.629219999999997</v>
      </c>
      <c r="T3519" s="8"/>
      <c r="U3519" s="8"/>
      <c r="V3519" s="8"/>
      <c r="W3519" s="8"/>
      <c r="X3519" s="8"/>
      <c r="Y3519" s="10">
        <f t="shared" si="245"/>
        <v>0</v>
      </c>
      <c r="Z3519" s="10">
        <f>IFERROR(INDEX(EFs!B:B,MATCH(P3519,EFs!A:A,0))*Dataset!Y3519/1000,0)</f>
        <v>0</v>
      </c>
      <c r="AA3519">
        <v>32.818252000000001</v>
      </c>
      <c r="AB3519">
        <v>-116.97572700000001</v>
      </c>
      <c r="AC3519">
        <v>0.9</v>
      </c>
      <c r="AD3519" t="s">
        <v>18394</v>
      </c>
      <c r="AE3519">
        <v>1745</v>
      </c>
      <c r="AF3519" t="s">
        <v>19123</v>
      </c>
      <c r="AI3519" t="s">
        <v>18449</v>
      </c>
      <c r="AJ3519" t="s">
        <v>18390</v>
      </c>
      <c r="AK3519" t="s">
        <v>18391</v>
      </c>
      <c r="AL3519">
        <v>92020</v>
      </c>
      <c r="AM3519" t="s">
        <v>18392</v>
      </c>
      <c r="AN3519" t="s">
        <v>18397</v>
      </c>
    </row>
    <row r="3520" spans="1:40" ht="28.8" hidden="1" x14ac:dyDescent="0.3">
      <c r="A3520" t="s">
        <v>16256</v>
      </c>
      <c r="B3520" s="2" t="s">
        <v>2048</v>
      </c>
      <c r="C3520" s="3">
        <v>40025.419733796298</v>
      </c>
      <c r="D3520" t="s">
        <v>25</v>
      </c>
      <c r="E3520" t="s">
        <v>1444</v>
      </c>
      <c r="F3520" t="s">
        <v>1445</v>
      </c>
      <c r="G3520" t="s">
        <v>1446</v>
      </c>
      <c r="H3520" s="2" t="s">
        <v>106</v>
      </c>
      <c r="I3520" s="2" t="s">
        <v>107</v>
      </c>
      <c r="J3520" s="1" t="s">
        <v>16257</v>
      </c>
      <c r="K3520" s="1">
        <f t="shared" si="243"/>
        <v>1</v>
      </c>
      <c r="L3520" s="1">
        <f t="shared" si="243"/>
        <v>0</v>
      </c>
      <c r="M3520" s="1">
        <f t="shared" si="243"/>
        <v>0</v>
      </c>
      <c r="N3520" s="1">
        <f t="shared" si="243"/>
        <v>0</v>
      </c>
      <c r="O3520" s="1">
        <f t="shared" si="244"/>
        <v>1</v>
      </c>
      <c r="P3520" s="1" t="s">
        <v>18346</v>
      </c>
      <c r="Q3520" s="1" t="s">
        <v>18355</v>
      </c>
      <c r="R3520" s="1">
        <v>86</v>
      </c>
      <c r="S3520" s="9">
        <f t="shared" si="246"/>
        <v>64.130200000000002</v>
      </c>
      <c r="T3520" s="8"/>
      <c r="U3520" s="8"/>
      <c r="V3520" s="8"/>
      <c r="W3520" s="8"/>
      <c r="X3520" s="8"/>
      <c r="Y3520" s="10">
        <f t="shared" si="245"/>
        <v>0</v>
      </c>
      <c r="Z3520" s="10">
        <f>IFERROR(INDEX(EFs!B:B,MATCH(P3520,EFs!A:A,0))*Dataset!Y3520/1000,0)</f>
        <v>0</v>
      </c>
      <c r="AA3520">
        <v>32.833888000000002</v>
      </c>
      <c r="AB3520">
        <v>-117.130578</v>
      </c>
      <c r="AC3520">
        <v>1</v>
      </c>
      <c r="AD3520" t="s">
        <v>18394</v>
      </c>
      <c r="AE3520">
        <v>5555</v>
      </c>
      <c r="AF3520" t="s">
        <v>18581</v>
      </c>
      <c r="AG3520" t="s">
        <v>18582</v>
      </c>
      <c r="AH3520">
        <v>10</v>
      </c>
      <c r="AI3520" t="s">
        <v>18389</v>
      </c>
      <c r="AJ3520" t="s">
        <v>18390</v>
      </c>
      <c r="AK3520" t="s">
        <v>18391</v>
      </c>
      <c r="AL3520">
        <v>92123</v>
      </c>
      <c r="AM3520" t="s">
        <v>18392</v>
      </c>
      <c r="AN3520" t="s">
        <v>18397</v>
      </c>
    </row>
    <row r="3521" spans="1:40" ht="43.2" hidden="1" x14ac:dyDescent="0.3">
      <c r="A3521" t="s">
        <v>16258</v>
      </c>
      <c r="B3521" s="2" t="s">
        <v>2048</v>
      </c>
      <c r="C3521" s="3">
        <v>40025</v>
      </c>
      <c r="D3521" t="s">
        <v>25</v>
      </c>
      <c r="E3521" t="s">
        <v>660</v>
      </c>
      <c r="G3521" t="s">
        <v>661</v>
      </c>
      <c r="H3521" s="2" t="s">
        <v>19</v>
      </c>
      <c r="I3521" s="2" t="s">
        <v>20</v>
      </c>
      <c r="J3521" s="1" t="s">
        <v>16259</v>
      </c>
      <c r="K3521" s="1">
        <f t="shared" si="243"/>
        <v>0</v>
      </c>
      <c r="L3521" s="1">
        <f t="shared" si="243"/>
        <v>0</v>
      </c>
      <c r="M3521" s="1">
        <f t="shared" si="243"/>
        <v>0</v>
      </c>
      <c r="N3521" s="1">
        <f t="shared" si="243"/>
        <v>0</v>
      </c>
      <c r="O3521" s="1">
        <f t="shared" si="244"/>
        <v>0</v>
      </c>
      <c r="P3521" s="1" t="s">
        <v>18352</v>
      </c>
      <c r="Q3521" s="1">
        <v>350</v>
      </c>
      <c r="R3521" s="1">
        <v>76</v>
      </c>
      <c r="S3521" s="9">
        <f t="shared" si="246"/>
        <v>350</v>
      </c>
      <c r="T3521" s="8"/>
      <c r="U3521" s="8"/>
      <c r="V3521" s="8"/>
      <c r="W3521" s="8"/>
      <c r="X3521" s="8"/>
      <c r="Y3521" s="10">
        <f t="shared" si="245"/>
        <v>0</v>
      </c>
      <c r="Z3521" s="10">
        <f>IFERROR(INDEX(EFs!B:B,MATCH(P3521,EFs!A:A,0))*Dataset!Y3521/1000,0)</f>
        <v>0</v>
      </c>
      <c r="AA3521">
        <v>32.717264</v>
      </c>
      <c r="AB3521">
        <v>-117.16879400000001</v>
      </c>
      <c r="AC3521">
        <v>1</v>
      </c>
      <c r="AD3521" t="s">
        <v>18387</v>
      </c>
      <c r="AE3521">
        <v>600</v>
      </c>
      <c r="AF3521" t="s">
        <v>18504</v>
      </c>
      <c r="AI3521" t="s">
        <v>18389</v>
      </c>
      <c r="AJ3521" t="s">
        <v>18390</v>
      </c>
      <c r="AK3521" t="s">
        <v>18391</v>
      </c>
      <c r="AL3521">
        <v>92101</v>
      </c>
      <c r="AM3521" t="s">
        <v>18392</v>
      </c>
      <c r="AN3521" t="s">
        <v>18393</v>
      </c>
    </row>
    <row r="3522" spans="1:40" ht="43.2" hidden="1" x14ac:dyDescent="0.3">
      <c r="A3522" t="s">
        <v>16260</v>
      </c>
      <c r="B3522" s="2" t="s">
        <v>2048</v>
      </c>
      <c r="C3522" s="3">
        <v>40025</v>
      </c>
      <c r="D3522" t="s">
        <v>25</v>
      </c>
      <c r="E3522" t="s">
        <v>1186</v>
      </c>
      <c r="F3522" t="s">
        <v>1187</v>
      </c>
      <c r="G3522" t="s">
        <v>190</v>
      </c>
      <c r="H3522" s="2" t="s">
        <v>163</v>
      </c>
      <c r="I3522" s="2" t="s">
        <v>164</v>
      </c>
      <c r="J3522" s="1" t="s">
        <v>16261</v>
      </c>
      <c r="K3522" s="1">
        <f t="shared" si="243"/>
        <v>0</v>
      </c>
      <c r="L3522" s="1">
        <f t="shared" si="243"/>
        <v>0</v>
      </c>
      <c r="M3522" s="1">
        <f t="shared" si="243"/>
        <v>0</v>
      </c>
      <c r="N3522" s="1">
        <f t="shared" ref="N3522:N3585" si="247">IFERROR(IF(SEARCH(N$1,$J3522)&gt;0,1),0)</f>
        <v>1</v>
      </c>
      <c r="O3522" s="1">
        <f t="shared" si="244"/>
        <v>1</v>
      </c>
      <c r="P3522" s="1" t="s">
        <v>18347</v>
      </c>
      <c r="Q3522" s="1" t="s">
        <v>18355</v>
      </c>
      <c r="R3522" s="1">
        <v>273</v>
      </c>
      <c r="S3522" s="9">
        <f t="shared" si="246"/>
        <v>203.5761</v>
      </c>
      <c r="T3522" s="8"/>
      <c r="U3522" s="8"/>
      <c r="V3522" s="8"/>
      <c r="W3522" s="8"/>
      <c r="X3522" s="8"/>
      <c r="Y3522" s="10">
        <f t="shared" si="245"/>
        <v>0</v>
      </c>
      <c r="Z3522" s="10">
        <f>IFERROR(INDEX(EFs!B:B,MATCH(P3522,EFs!A:A,0))*Dataset!Y3522/1000,0)</f>
        <v>0</v>
      </c>
      <c r="AA3522">
        <v>33.387723000000001</v>
      </c>
      <c r="AB3522">
        <v>-117.44475799999999</v>
      </c>
      <c r="AC3522">
        <v>1</v>
      </c>
      <c r="AD3522" t="s">
        <v>18422</v>
      </c>
      <c r="AI3522" t="s">
        <v>18423</v>
      </c>
      <c r="AJ3522" t="s">
        <v>18390</v>
      </c>
      <c r="AK3522" t="s">
        <v>18391</v>
      </c>
      <c r="AL3522">
        <v>92055</v>
      </c>
      <c r="AM3522" t="s">
        <v>18392</v>
      </c>
      <c r="AN3522" t="s">
        <v>18397</v>
      </c>
    </row>
    <row r="3523" spans="1:40" ht="28.8" hidden="1" x14ac:dyDescent="0.3">
      <c r="A3523" t="s">
        <v>16262</v>
      </c>
      <c r="B3523" s="2" t="s">
        <v>2048</v>
      </c>
      <c r="C3523" s="3">
        <v>40025</v>
      </c>
      <c r="D3523" t="s">
        <v>25</v>
      </c>
      <c r="E3523" t="s">
        <v>16263</v>
      </c>
      <c r="F3523" t="s">
        <v>16264</v>
      </c>
      <c r="G3523" t="s">
        <v>15839</v>
      </c>
      <c r="H3523" s="2" t="s">
        <v>781</v>
      </c>
      <c r="I3523" s="2" t="s">
        <v>782</v>
      </c>
      <c r="J3523" s="1" t="s">
        <v>16265</v>
      </c>
      <c r="K3523" s="1">
        <f t="shared" ref="K3523:N3586" si="248">IFERROR(IF(SEARCH(K$1,$J3523)&gt;0,1),0)</f>
        <v>1</v>
      </c>
      <c r="L3523" s="1">
        <f t="shared" si="248"/>
        <v>0</v>
      </c>
      <c r="M3523" s="1">
        <f t="shared" si="248"/>
        <v>0</v>
      </c>
      <c r="N3523" s="1">
        <f t="shared" si="247"/>
        <v>0</v>
      </c>
      <c r="O3523" s="1">
        <f t="shared" ref="O3523:O3586" si="249">SUM(K3523:N3523)</f>
        <v>1</v>
      </c>
      <c r="P3523" s="1" t="s">
        <v>18346</v>
      </c>
      <c r="Q3523" s="1" t="s">
        <v>18355</v>
      </c>
      <c r="R3523" s="1">
        <v>423</v>
      </c>
      <c r="S3523" s="9">
        <f t="shared" si="246"/>
        <v>315.43110000000001</v>
      </c>
      <c r="T3523" s="3">
        <v>44547</v>
      </c>
      <c r="U3523" s="8" t="s">
        <v>439</v>
      </c>
      <c r="V3523" s="3">
        <v>44547</v>
      </c>
      <c r="W3523" s="8" t="s">
        <v>439</v>
      </c>
      <c r="X3523" s="8">
        <v>0</v>
      </c>
      <c r="Y3523" s="10">
        <f t="shared" ref="Y3523:Y3586" si="250">X3523*S3523</f>
        <v>0</v>
      </c>
      <c r="Z3523" s="10">
        <f>IFERROR(INDEX(EFs!B:B,MATCH(P3523,EFs!A:A,0))*Dataset!Y3523/1000,0)</f>
        <v>0</v>
      </c>
      <c r="AA3523">
        <v>32.905622999999999</v>
      </c>
      <c r="AB3523">
        <v>-117.238963</v>
      </c>
      <c r="AC3523">
        <v>1</v>
      </c>
      <c r="AD3523" t="s">
        <v>18387</v>
      </c>
      <c r="AE3523">
        <v>11010</v>
      </c>
      <c r="AF3523" t="s">
        <v>18530</v>
      </c>
      <c r="AI3523" t="s">
        <v>18389</v>
      </c>
      <c r="AJ3523" t="s">
        <v>18390</v>
      </c>
      <c r="AK3523" t="s">
        <v>18391</v>
      </c>
      <c r="AL3523">
        <v>92121</v>
      </c>
      <c r="AM3523" t="s">
        <v>18392</v>
      </c>
      <c r="AN3523" t="s">
        <v>18393</v>
      </c>
    </row>
    <row r="3524" spans="1:40" ht="43.2" hidden="1" x14ac:dyDescent="0.3">
      <c r="A3524" t="s">
        <v>16266</v>
      </c>
      <c r="B3524" s="2" t="s">
        <v>2048</v>
      </c>
      <c r="C3524" s="3">
        <v>40025</v>
      </c>
      <c r="D3524" t="s">
        <v>25</v>
      </c>
      <c r="E3524" t="s">
        <v>3915</v>
      </c>
      <c r="F3524" t="s">
        <v>16267</v>
      </c>
      <c r="G3524" t="s">
        <v>16268</v>
      </c>
      <c r="H3524" s="2" t="s">
        <v>610</v>
      </c>
      <c r="I3524" s="2" t="s">
        <v>30</v>
      </c>
      <c r="J3524" s="1" t="s">
        <v>16269</v>
      </c>
      <c r="K3524" s="1">
        <f t="shared" si="248"/>
        <v>1</v>
      </c>
      <c r="L3524" s="1">
        <f t="shared" si="248"/>
        <v>0</v>
      </c>
      <c r="M3524" s="1">
        <f t="shared" si="248"/>
        <v>0</v>
      </c>
      <c r="N3524" s="1">
        <f t="shared" si="247"/>
        <v>0</v>
      </c>
      <c r="O3524" s="1">
        <f t="shared" si="249"/>
        <v>1</v>
      </c>
      <c r="P3524" s="1" t="s">
        <v>18346</v>
      </c>
      <c r="Q3524" s="1" t="s">
        <v>18355</v>
      </c>
      <c r="R3524" s="1">
        <v>85</v>
      </c>
      <c r="S3524" s="9">
        <f t="shared" ref="S3524:S3587" si="251">IFERROR(IF(Q3524&lt;&gt;"",Q3524,R3524*0.7457),"Unknown")</f>
        <v>63.384500000000003</v>
      </c>
      <c r="T3524" s="8"/>
      <c r="U3524" s="8"/>
      <c r="V3524" s="8"/>
      <c r="W3524" s="8"/>
      <c r="X3524" s="8"/>
      <c r="Y3524" s="10">
        <f t="shared" si="250"/>
        <v>0</v>
      </c>
      <c r="Z3524" s="10">
        <f>IFERROR(INDEX(EFs!B:B,MATCH(P3524,EFs!A:A,0))*Dataset!Y3524/1000,0)</f>
        <v>0</v>
      </c>
      <c r="AA3524">
        <v>33.011589000000001</v>
      </c>
      <c r="AB3524">
        <v>-117.087192</v>
      </c>
      <c r="AC3524">
        <v>1</v>
      </c>
      <c r="AD3524" t="s">
        <v>18387</v>
      </c>
      <c r="AE3524">
        <v>16399</v>
      </c>
      <c r="AF3524" t="s">
        <v>18842</v>
      </c>
      <c r="AI3524" t="s">
        <v>18389</v>
      </c>
      <c r="AJ3524" t="s">
        <v>18390</v>
      </c>
      <c r="AK3524" t="s">
        <v>18391</v>
      </c>
      <c r="AL3524">
        <v>92127</v>
      </c>
      <c r="AM3524" t="s">
        <v>18392</v>
      </c>
      <c r="AN3524" t="s">
        <v>2733</v>
      </c>
    </row>
    <row r="3525" spans="1:40" ht="43.2" hidden="1" x14ac:dyDescent="0.3">
      <c r="A3525" t="s">
        <v>16270</v>
      </c>
      <c r="B3525" s="2" t="s">
        <v>2048</v>
      </c>
      <c r="C3525" s="3">
        <v>40025</v>
      </c>
      <c r="D3525" t="s">
        <v>25</v>
      </c>
      <c r="E3525" t="s">
        <v>80</v>
      </c>
      <c r="F3525" t="s">
        <v>27</v>
      </c>
      <c r="G3525" t="s">
        <v>15015</v>
      </c>
      <c r="H3525" s="2" t="s">
        <v>554</v>
      </c>
      <c r="I3525" s="2" t="s">
        <v>84</v>
      </c>
      <c r="J3525" s="1" t="s">
        <v>16271</v>
      </c>
      <c r="K3525" s="1">
        <f t="shared" si="248"/>
        <v>1</v>
      </c>
      <c r="L3525" s="1">
        <f t="shared" si="248"/>
        <v>0</v>
      </c>
      <c r="M3525" s="1">
        <f t="shared" si="248"/>
        <v>0</v>
      </c>
      <c r="N3525" s="1">
        <f t="shared" si="247"/>
        <v>0</v>
      </c>
      <c r="O3525" s="1">
        <f t="shared" si="249"/>
        <v>1</v>
      </c>
      <c r="P3525" s="1" t="s">
        <v>18346</v>
      </c>
      <c r="Q3525" s="1">
        <v>82</v>
      </c>
      <c r="R3525" s="1">
        <v>127</v>
      </c>
      <c r="S3525" s="9">
        <f t="shared" si="251"/>
        <v>82</v>
      </c>
      <c r="T3525" s="8"/>
      <c r="U3525" s="8"/>
      <c r="V3525" s="8"/>
      <c r="W3525" s="8"/>
      <c r="X3525" s="8"/>
      <c r="Y3525" s="10">
        <f t="shared" si="250"/>
        <v>0</v>
      </c>
      <c r="Z3525" s="10">
        <f>IFERROR(INDEX(EFs!B:B,MATCH(P3525,EFs!A:A,0))*Dataset!Y3525/1000,0)</f>
        <v>0</v>
      </c>
      <c r="AA3525">
        <v>32.686982</v>
      </c>
      <c r="AB3525">
        <v>-117.066335</v>
      </c>
      <c r="AC3525">
        <v>1</v>
      </c>
      <c r="AD3525" t="s">
        <v>18394</v>
      </c>
      <c r="AE3525">
        <v>1441</v>
      </c>
      <c r="AF3525" t="s">
        <v>19584</v>
      </c>
      <c r="AI3525" t="s">
        <v>18491</v>
      </c>
      <c r="AJ3525" t="s">
        <v>18390</v>
      </c>
      <c r="AK3525" t="s">
        <v>18391</v>
      </c>
      <c r="AL3525">
        <v>91950</v>
      </c>
      <c r="AM3525" t="s">
        <v>18392</v>
      </c>
      <c r="AN3525" t="s">
        <v>18397</v>
      </c>
    </row>
    <row r="3526" spans="1:40" ht="43.2" hidden="1" x14ac:dyDescent="0.3">
      <c r="A3526" t="s">
        <v>16272</v>
      </c>
      <c r="B3526" s="2" t="s">
        <v>2048</v>
      </c>
      <c r="C3526" s="3">
        <v>40025</v>
      </c>
      <c r="D3526" t="s">
        <v>25</v>
      </c>
      <c r="E3526" t="s">
        <v>1361</v>
      </c>
      <c r="F3526" t="s">
        <v>10749</v>
      </c>
      <c r="G3526" t="s">
        <v>10750</v>
      </c>
      <c r="H3526" s="2" t="s">
        <v>1128</v>
      </c>
      <c r="I3526" s="2" t="s">
        <v>84</v>
      </c>
      <c r="J3526" s="1" t="s">
        <v>16273</v>
      </c>
      <c r="K3526" s="1">
        <f t="shared" si="248"/>
        <v>1</v>
      </c>
      <c r="L3526" s="1">
        <f t="shared" si="248"/>
        <v>0</v>
      </c>
      <c r="M3526" s="1">
        <f t="shared" si="248"/>
        <v>0</v>
      </c>
      <c r="N3526" s="1">
        <f t="shared" si="247"/>
        <v>0</v>
      </c>
      <c r="O3526" s="1">
        <f t="shared" si="249"/>
        <v>1</v>
      </c>
      <c r="P3526" s="1" t="s">
        <v>18346</v>
      </c>
      <c r="Q3526" s="1">
        <v>125</v>
      </c>
      <c r="R3526" s="1">
        <v>180</v>
      </c>
      <c r="S3526" s="9">
        <f t="shared" si="251"/>
        <v>125</v>
      </c>
      <c r="T3526" s="8"/>
      <c r="U3526" s="8"/>
      <c r="V3526" s="8"/>
      <c r="W3526" s="8"/>
      <c r="X3526" s="8"/>
      <c r="Y3526" s="10">
        <f t="shared" si="250"/>
        <v>0</v>
      </c>
      <c r="Z3526" s="10">
        <f>IFERROR(INDEX(EFs!B:B,MATCH(P3526,EFs!A:A,0))*Dataset!Y3526/1000,0)</f>
        <v>0</v>
      </c>
      <c r="AA3526">
        <v>32.661959000000003</v>
      </c>
      <c r="AB3526">
        <v>-116.99816300000001</v>
      </c>
      <c r="AC3526">
        <v>1</v>
      </c>
      <c r="AD3526" t="s">
        <v>18387</v>
      </c>
      <c r="AE3526">
        <v>5968</v>
      </c>
      <c r="AF3526" t="s">
        <v>19340</v>
      </c>
      <c r="AI3526" t="s">
        <v>18559</v>
      </c>
      <c r="AJ3526" t="s">
        <v>18390</v>
      </c>
      <c r="AK3526" t="s">
        <v>18391</v>
      </c>
      <c r="AL3526">
        <v>91902</v>
      </c>
      <c r="AM3526" t="s">
        <v>18392</v>
      </c>
      <c r="AN3526" t="s">
        <v>18393</v>
      </c>
    </row>
    <row r="3527" spans="1:40" ht="43.2" hidden="1" x14ac:dyDescent="0.3">
      <c r="A3527" t="s">
        <v>16274</v>
      </c>
      <c r="B3527" s="2" t="s">
        <v>2048</v>
      </c>
      <c r="C3527" s="3">
        <v>40025</v>
      </c>
      <c r="D3527" t="s">
        <v>25</v>
      </c>
      <c r="E3527" t="s">
        <v>3733</v>
      </c>
      <c r="F3527" t="s">
        <v>50</v>
      </c>
      <c r="G3527" t="s">
        <v>16275</v>
      </c>
      <c r="H3527" s="2" t="s">
        <v>242</v>
      </c>
      <c r="I3527" s="2" t="s">
        <v>164</v>
      </c>
      <c r="J3527" s="1" t="s">
        <v>16276</v>
      </c>
      <c r="K3527" s="1">
        <f t="shared" si="248"/>
        <v>1</v>
      </c>
      <c r="L3527" s="1">
        <f t="shared" si="248"/>
        <v>0</v>
      </c>
      <c r="M3527" s="1">
        <f t="shared" si="248"/>
        <v>0</v>
      </c>
      <c r="N3527" s="1">
        <f t="shared" si="247"/>
        <v>0</v>
      </c>
      <c r="O3527" s="1">
        <f t="shared" si="249"/>
        <v>1</v>
      </c>
      <c r="P3527" s="1" t="s">
        <v>18346</v>
      </c>
      <c r="Q3527" s="1" t="s">
        <v>18355</v>
      </c>
      <c r="R3527" s="1">
        <v>150</v>
      </c>
      <c r="S3527" s="9">
        <f t="shared" si="251"/>
        <v>111.855</v>
      </c>
      <c r="T3527" s="8"/>
      <c r="U3527" s="8"/>
      <c r="V3527" s="8"/>
      <c r="W3527" s="8"/>
      <c r="X3527" s="8"/>
      <c r="Y3527" s="10">
        <f t="shared" si="250"/>
        <v>0</v>
      </c>
      <c r="Z3527" s="10">
        <f>IFERROR(INDEX(EFs!B:B,MATCH(P3527,EFs!A:A,0))*Dataset!Y3527/1000,0)</f>
        <v>0</v>
      </c>
      <c r="AA3527">
        <v>33.390476999999997</v>
      </c>
      <c r="AB3527">
        <v>-117.20942700000001</v>
      </c>
      <c r="AC3527">
        <v>1</v>
      </c>
      <c r="AD3527" t="s">
        <v>18422</v>
      </c>
      <c r="AI3527" t="s">
        <v>18435</v>
      </c>
      <c r="AJ3527" t="s">
        <v>18390</v>
      </c>
      <c r="AK3527" t="s">
        <v>18391</v>
      </c>
      <c r="AL3527">
        <v>92028</v>
      </c>
      <c r="AM3527" t="s">
        <v>18392</v>
      </c>
      <c r="AN3527" t="s">
        <v>18397</v>
      </c>
    </row>
    <row r="3528" spans="1:40" ht="28.8" hidden="1" x14ac:dyDescent="0.3">
      <c r="A3528" t="s">
        <v>16277</v>
      </c>
      <c r="B3528" s="2" t="s">
        <v>2048</v>
      </c>
      <c r="C3528" s="3">
        <v>40025</v>
      </c>
      <c r="D3528" t="s">
        <v>25</v>
      </c>
      <c r="E3528" t="s">
        <v>16278</v>
      </c>
      <c r="F3528" t="s">
        <v>233</v>
      </c>
      <c r="G3528" t="s">
        <v>16279</v>
      </c>
      <c r="H3528" s="2" t="s">
        <v>776</v>
      </c>
      <c r="I3528" s="2" t="s">
        <v>155</v>
      </c>
      <c r="J3528" s="1" t="s">
        <v>16280</v>
      </c>
      <c r="K3528" s="1">
        <f t="shared" si="248"/>
        <v>1</v>
      </c>
      <c r="L3528" s="1">
        <f t="shared" si="248"/>
        <v>0</v>
      </c>
      <c r="M3528" s="1">
        <f t="shared" si="248"/>
        <v>0</v>
      </c>
      <c r="N3528" s="1">
        <f t="shared" si="247"/>
        <v>0</v>
      </c>
      <c r="O3528" s="1">
        <f t="shared" si="249"/>
        <v>1</v>
      </c>
      <c r="P3528" s="1" t="s">
        <v>18346</v>
      </c>
      <c r="Q3528" s="1">
        <v>60</v>
      </c>
      <c r="R3528" s="1">
        <v>128</v>
      </c>
      <c r="S3528" s="9">
        <f t="shared" si="251"/>
        <v>60</v>
      </c>
      <c r="T3528" s="8"/>
      <c r="U3528" s="8"/>
      <c r="V3528" s="8"/>
      <c r="W3528" s="8"/>
      <c r="X3528" s="8"/>
      <c r="Y3528" s="10">
        <f t="shared" si="250"/>
        <v>0</v>
      </c>
      <c r="Z3528" s="10">
        <f>IFERROR(INDEX(EFs!B:B,MATCH(P3528,EFs!A:A,0))*Dataset!Y3528/1000,0)</f>
        <v>0</v>
      </c>
      <c r="AA3528">
        <v>33.1297</v>
      </c>
      <c r="AB3528">
        <v>-117.092966</v>
      </c>
      <c r="AC3528">
        <v>0.95</v>
      </c>
      <c r="AD3528" t="s">
        <v>18387</v>
      </c>
      <c r="AE3528">
        <v>508</v>
      </c>
      <c r="AF3528" t="s">
        <v>19646</v>
      </c>
      <c r="AG3528" t="s">
        <v>18510</v>
      </c>
      <c r="AH3528">
        <v>104</v>
      </c>
      <c r="AI3528" t="s">
        <v>18421</v>
      </c>
      <c r="AJ3528" t="s">
        <v>18390</v>
      </c>
      <c r="AK3528" t="s">
        <v>18391</v>
      </c>
      <c r="AL3528">
        <v>92025</v>
      </c>
      <c r="AM3528" t="s">
        <v>18392</v>
      </c>
      <c r="AN3528" t="s">
        <v>18393</v>
      </c>
    </row>
    <row r="3529" spans="1:40" ht="43.2" hidden="1" x14ac:dyDescent="0.3">
      <c r="A3529" t="s">
        <v>16281</v>
      </c>
      <c r="B3529" s="2" t="s">
        <v>2048</v>
      </c>
      <c r="C3529" s="3">
        <v>40025</v>
      </c>
      <c r="D3529" t="s">
        <v>25</v>
      </c>
      <c r="E3529" t="s">
        <v>1186</v>
      </c>
      <c r="F3529" t="s">
        <v>1187</v>
      </c>
      <c r="G3529" t="s">
        <v>190</v>
      </c>
      <c r="H3529" s="2" t="s">
        <v>163</v>
      </c>
      <c r="I3529" s="2" t="s">
        <v>164</v>
      </c>
      <c r="J3529" s="1" t="s">
        <v>16282</v>
      </c>
      <c r="K3529" s="1">
        <f t="shared" si="248"/>
        <v>0</v>
      </c>
      <c r="L3529" s="1">
        <f t="shared" si="248"/>
        <v>0</v>
      </c>
      <c r="M3529" s="1">
        <f t="shared" si="248"/>
        <v>0</v>
      </c>
      <c r="N3529" s="1">
        <f t="shared" si="247"/>
        <v>1</v>
      </c>
      <c r="O3529" s="1">
        <f t="shared" si="249"/>
        <v>1</v>
      </c>
      <c r="P3529" s="1" t="s">
        <v>18347</v>
      </c>
      <c r="Q3529" s="1" t="s">
        <v>18355</v>
      </c>
      <c r="R3529" s="1">
        <v>280</v>
      </c>
      <c r="S3529" s="9">
        <f t="shared" si="251"/>
        <v>208.79600000000002</v>
      </c>
      <c r="T3529" s="8"/>
      <c r="U3529" s="8"/>
      <c r="V3529" s="8"/>
      <c r="W3529" s="8"/>
      <c r="X3529" s="8"/>
      <c r="Y3529" s="10">
        <f t="shared" si="250"/>
        <v>0</v>
      </c>
      <c r="Z3529" s="10">
        <f>IFERROR(INDEX(EFs!B:B,MATCH(P3529,EFs!A:A,0))*Dataset!Y3529/1000,0)</f>
        <v>0</v>
      </c>
      <c r="AA3529">
        <v>33.387723000000001</v>
      </c>
      <c r="AB3529">
        <v>-117.44475799999999</v>
      </c>
      <c r="AC3529">
        <v>1</v>
      </c>
      <c r="AD3529" t="s">
        <v>18422</v>
      </c>
      <c r="AI3529" t="s">
        <v>18423</v>
      </c>
      <c r="AJ3529" t="s">
        <v>18390</v>
      </c>
      <c r="AK3529" t="s">
        <v>18391</v>
      </c>
      <c r="AL3529">
        <v>92055</v>
      </c>
      <c r="AM3529" t="s">
        <v>18392</v>
      </c>
      <c r="AN3529" t="s">
        <v>18397</v>
      </c>
    </row>
    <row r="3530" spans="1:40" ht="43.2" hidden="1" x14ac:dyDescent="0.3">
      <c r="A3530" t="s">
        <v>16283</v>
      </c>
      <c r="B3530" s="2" t="s">
        <v>2048</v>
      </c>
      <c r="C3530" s="3">
        <v>40025</v>
      </c>
      <c r="D3530" t="s">
        <v>25</v>
      </c>
      <c r="E3530" t="s">
        <v>1186</v>
      </c>
      <c r="F3530" t="s">
        <v>1187</v>
      </c>
      <c r="G3530" t="s">
        <v>190</v>
      </c>
      <c r="H3530" s="2" t="s">
        <v>163</v>
      </c>
      <c r="I3530" s="2" t="s">
        <v>164</v>
      </c>
      <c r="J3530" s="1" t="s">
        <v>16284</v>
      </c>
      <c r="K3530" s="1">
        <f t="shared" si="248"/>
        <v>0</v>
      </c>
      <c r="L3530" s="1">
        <f t="shared" si="248"/>
        <v>0</v>
      </c>
      <c r="M3530" s="1">
        <f t="shared" si="248"/>
        <v>0</v>
      </c>
      <c r="N3530" s="1">
        <f t="shared" si="247"/>
        <v>1</v>
      </c>
      <c r="O3530" s="1">
        <f t="shared" si="249"/>
        <v>1</v>
      </c>
      <c r="P3530" s="1" t="s">
        <v>18347</v>
      </c>
      <c r="Q3530" s="1" t="s">
        <v>18355</v>
      </c>
      <c r="R3530" s="1">
        <v>93.2</v>
      </c>
      <c r="S3530" s="9">
        <f t="shared" si="251"/>
        <v>69.49924</v>
      </c>
      <c r="T3530" s="8"/>
      <c r="U3530" s="8"/>
      <c r="V3530" s="8"/>
      <c r="W3530" s="8"/>
      <c r="X3530" s="8"/>
      <c r="Y3530" s="10">
        <f t="shared" si="250"/>
        <v>0</v>
      </c>
      <c r="Z3530" s="10">
        <f>IFERROR(INDEX(EFs!B:B,MATCH(P3530,EFs!A:A,0))*Dataset!Y3530/1000,0)</f>
        <v>0</v>
      </c>
      <c r="AA3530">
        <v>33.387723000000001</v>
      </c>
      <c r="AB3530">
        <v>-117.44475799999999</v>
      </c>
      <c r="AC3530">
        <v>1</v>
      </c>
      <c r="AD3530" t="s">
        <v>18422</v>
      </c>
      <c r="AI3530" t="s">
        <v>18423</v>
      </c>
      <c r="AJ3530" t="s">
        <v>18390</v>
      </c>
      <c r="AK3530" t="s">
        <v>18391</v>
      </c>
      <c r="AL3530">
        <v>92055</v>
      </c>
      <c r="AM3530" t="s">
        <v>18392</v>
      </c>
      <c r="AN3530" t="s">
        <v>18397</v>
      </c>
    </row>
    <row r="3531" spans="1:40" ht="28.8" hidden="1" x14ac:dyDescent="0.3">
      <c r="A3531" t="s">
        <v>16285</v>
      </c>
      <c r="B3531" s="2" t="s">
        <v>2048</v>
      </c>
      <c r="C3531" s="3">
        <v>40025</v>
      </c>
      <c r="D3531" t="s">
        <v>25</v>
      </c>
      <c r="E3531" t="s">
        <v>1186</v>
      </c>
      <c r="F3531" t="s">
        <v>1187</v>
      </c>
      <c r="G3531" t="s">
        <v>190</v>
      </c>
      <c r="H3531" s="2" t="s">
        <v>163</v>
      </c>
      <c r="I3531" s="2" t="s">
        <v>164</v>
      </c>
      <c r="J3531" s="1" t="s">
        <v>16286</v>
      </c>
      <c r="K3531" s="1">
        <f t="shared" si="248"/>
        <v>0</v>
      </c>
      <c r="L3531" s="1">
        <f t="shared" si="248"/>
        <v>0</v>
      </c>
      <c r="M3531" s="1">
        <f t="shared" si="248"/>
        <v>0</v>
      </c>
      <c r="N3531" s="1">
        <f t="shared" si="247"/>
        <v>0</v>
      </c>
      <c r="O3531" s="1">
        <f t="shared" si="249"/>
        <v>0</v>
      </c>
      <c r="P3531" s="1" t="s">
        <v>18352</v>
      </c>
      <c r="Q3531" s="1" t="s">
        <v>18355</v>
      </c>
      <c r="R3531" s="1">
        <v>82</v>
      </c>
      <c r="S3531" s="9">
        <f t="shared" si="251"/>
        <v>61.147400000000005</v>
      </c>
      <c r="T3531" s="8"/>
      <c r="U3531" s="8"/>
      <c r="V3531" s="8"/>
      <c r="W3531" s="8"/>
      <c r="X3531" s="8"/>
      <c r="Y3531" s="10">
        <f t="shared" si="250"/>
        <v>0</v>
      </c>
      <c r="Z3531" s="10">
        <f>IFERROR(INDEX(EFs!B:B,MATCH(P3531,EFs!A:A,0))*Dataset!Y3531/1000,0)</f>
        <v>0</v>
      </c>
      <c r="AA3531">
        <v>33.387723000000001</v>
      </c>
      <c r="AB3531">
        <v>-117.44475799999999</v>
      </c>
      <c r="AC3531">
        <v>1</v>
      </c>
      <c r="AD3531" t="s">
        <v>18422</v>
      </c>
      <c r="AI3531" t="s">
        <v>18423</v>
      </c>
      <c r="AJ3531" t="s">
        <v>18390</v>
      </c>
      <c r="AK3531" t="s">
        <v>18391</v>
      </c>
      <c r="AL3531">
        <v>92055</v>
      </c>
      <c r="AM3531" t="s">
        <v>18392</v>
      </c>
      <c r="AN3531" t="s">
        <v>18397</v>
      </c>
    </row>
    <row r="3532" spans="1:40" ht="43.2" hidden="1" x14ac:dyDescent="0.3">
      <c r="A3532" t="s">
        <v>16287</v>
      </c>
      <c r="B3532" s="2" t="s">
        <v>2048</v>
      </c>
      <c r="C3532" s="3">
        <v>40025.348414351902</v>
      </c>
      <c r="D3532" t="s">
        <v>25</v>
      </c>
      <c r="E3532" t="s">
        <v>1160</v>
      </c>
      <c r="F3532" t="s">
        <v>1161</v>
      </c>
      <c r="G3532" t="s">
        <v>16288</v>
      </c>
      <c r="H3532" s="2" t="s">
        <v>163</v>
      </c>
      <c r="I3532" s="2" t="s">
        <v>164</v>
      </c>
      <c r="J3532" s="1" t="s">
        <v>16289</v>
      </c>
      <c r="K3532" s="1">
        <f t="shared" si="248"/>
        <v>1</v>
      </c>
      <c r="L3532" s="1">
        <f t="shared" si="248"/>
        <v>0</v>
      </c>
      <c r="M3532" s="1">
        <f t="shared" si="248"/>
        <v>0</v>
      </c>
      <c r="N3532" s="1">
        <f t="shared" si="247"/>
        <v>0</v>
      </c>
      <c r="O3532" s="1">
        <f t="shared" si="249"/>
        <v>1</v>
      </c>
      <c r="P3532" s="1" t="s">
        <v>18346</v>
      </c>
      <c r="Q3532" s="1" t="s">
        <v>18355</v>
      </c>
      <c r="R3532" s="1">
        <v>1106</v>
      </c>
      <c r="S3532" s="9">
        <f t="shared" si="251"/>
        <v>824.74419999999998</v>
      </c>
      <c r="T3532" s="8"/>
      <c r="U3532" s="8"/>
      <c r="V3532" s="8"/>
      <c r="W3532" s="8"/>
      <c r="X3532" s="8"/>
      <c r="Y3532" s="10">
        <f t="shared" si="250"/>
        <v>0</v>
      </c>
      <c r="Z3532" s="10">
        <f>IFERROR(INDEX(EFs!B:B,MATCH(P3532,EFs!A:A,0))*Dataset!Y3532/1000,0)</f>
        <v>0</v>
      </c>
      <c r="AA3532">
        <v>33.387723000000001</v>
      </c>
      <c r="AB3532">
        <v>-117.44475799999999</v>
      </c>
      <c r="AC3532">
        <v>0.5</v>
      </c>
      <c r="AD3532" t="s">
        <v>18422</v>
      </c>
      <c r="AI3532" t="s">
        <v>18423</v>
      </c>
      <c r="AJ3532" t="s">
        <v>18390</v>
      </c>
      <c r="AK3532" t="s">
        <v>18391</v>
      </c>
      <c r="AL3532">
        <v>92055</v>
      </c>
      <c r="AM3532" t="s">
        <v>18392</v>
      </c>
      <c r="AN3532" t="s">
        <v>18397</v>
      </c>
    </row>
    <row r="3533" spans="1:40" ht="28.8" hidden="1" x14ac:dyDescent="0.3">
      <c r="A3533" t="s">
        <v>16290</v>
      </c>
      <c r="B3533" s="2" t="s">
        <v>2048</v>
      </c>
      <c r="C3533" s="3">
        <v>40025</v>
      </c>
      <c r="D3533" t="s">
        <v>25</v>
      </c>
      <c r="E3533" t="s">
        <v>1186</v>
      </c>
      <c r="F3533" t="s">
        <v>1187</v>
      </c>
      <c r="G3533" t="s">
        <v>190</v>
      </c>
      <c r="H3533" s="2" t="s">
        <v>163</v>
      </c>
      <c r="I3533" s="2" t="s">
        <v>164</v>
      </c>
      <c r="J3533" s="1" t="s">
        <v>16291</v>
      </c>
      <c r="K3533" s="1">
        <f t="shared" si="248"/>
        <v>0</v>
      </c>
      <c r="L3533" s="1">
        <f t="shared" si="248"/>
        <v>0</v>
      </c>
      <c r="M3533" s="1">
        <f t="shared" si="248"/>
        <v>0</v>
      </c>
      <c r="N3533" s="1">
        <f t="shared" si="247"/>
        <v>1</v>
      </c>
      <c r="O3533" s="1">
        <f t="shared" si="249"/>
        <v>1</v>
      </c>
      <c r="P3533" s="1" t="s">
        <v>18347</v>
      </c>
      <c r="Q3533" s="1" t="s">
        <v>18355</v>
      </c>
      <c r="R3533" s="1">
        <v>78</v>
      </c>
      <c r="S3533" s="9">
        <f t="shared" si="251"/>
        <v>58.1646</v>
      </c>
      <c r="T3533" s="8"/>
      <c r="U3533" s="8"/>
      <c r="V3533" s="8"/>
      <c r="W3533" s="8"/>
      <c r="X3533" s="8"/>
      <c r="Y3533" s="10">
        <f t="shared" si="250"/>
        <v>0</v>
      </c>
      <c r="Z3533" s="10">
        <f>IFERROR(INDEX(EFs!B:B,MATCH(P3533,EFs!A:A,0))*Dataset!Y3533/1000,0)</f>
        <v>0</v>
      </c>
      <c r="AA3533">
        <v>33.387723000000001</v>
      </c>
      <c r="AB3533">
        <v>-117.44475799999999</v>
      </c>
      <c r="AC3533">
        <v>1</v>
      </c>
      <c r="AD3533" t="s">
        <v>18422</v>
      </c>
      <c r="AI3533" t="s">
        <v>18423</v>
      </c>
      <c r="AJ3533" t="s">
        <v>18390</v>
      </c>
      <c r="AK3533" t="s">
        <v>18391</v>
      </c>
      <c r="AL3533">
        <v>92055</v>
      </c>
      <c r="AM3533" t="s">
        <v>18392</v>
      </c>
      <c r="AN3533" t="s">
        <v>18397</v>
      </c>
    </row>
    <row r="3534" spans="1:40" ht="43.2" hidden="1" x14ac:dyDescent="0.3">
      <c r="A3534" t="s">
        <v>16292</v>
      </c>
      <c r="B3534" s="2" t="s">
        <v>2048</v>
      </c>
      <c r="C3534" s="3">
        <v>40025</v>
      </c>
      <c r="D3534" t="s">
        <v>25</v>
      </c>
      <c r="E3534" t="s">
        <v>16293</v>
      </c>
      <c r="F3534" t="s">
        <v>161</v>
      </c>
      <c r="G3534" t="s">
        <v>16294</v>
      </c>
      <c r="H3534" s="2" t="s">
        <v>163</v>
      </c>
      <c r="I3534" s="2" t="s">
        <v>164</v>
      </c>
      <c r="J3534" s="1" t="s">
        <v>16295</v>
      </c>
      <c r="K3534" s="1">
        <f t="shared" si="248"/>
        <v>1</v>
      </c>
      <c r="L3534" s="1">
        <f t="shared" si="248"/>
        <v>0</v>
      </c>
      <c r="M3534" s="1">
        <f t="shared" si="248"/>
        <v>0</v>
      </c>
      <c r="N3534" s="1">
        <f t="shared" si="247"/>
        <v>0</v>
      </c>
      <c r="O3534" s="1">
        <f t="shared" si="249"/>
        <v>1</v>
      </c>
      <c r="P3534" s="1" t="s">
        <v>18346</v>
      </c>
      <c r="Q3534" s="1" t="s">
        <v>18355</v>
      </c>
      <c r="R3534" s="1">
        <v>200</v>
      </c>
      <c r="S3534" s="9">
        <f t="shared" si="251"/>
        <v>149.14000000000001</v>
      </c>
      <c r="T3534" s="8"/>
      <c r="U3534" s="8"/>
      <c r="V3534" s="8"/>
      <c r="W3534" s="8"/>
      <c r="X3534" s="8"/>
      <c r="Y3534" s="10">
        <f t="shared" si="250"/>
        <v>0</v>
      </c>
      <c r="Z3534" s="10">
        <f>IFERROR(INDEX(EFs!B:B,MATCH(P3534,EFs!A:A,0))*Dataset!Y3534/1000,0)</f>
        <v>0</v>
      </c>
      <c r="AA3534">
        <v>33.387723000000001</v>
      </c>
      <c r="AB3534">
        <v>-117.44475799999999</v>
      </c>
      <c r="AC3534">
        <v>0.5</v>
      </c>
      <c r="AD3534" t="s">
        <v>18422</v>
      </c>
      <c r="AI3534" t="s">
        <v>18423</v>
      </c>
      <c r="AJ3534" t="s">
        <v>18390</v>
      </c>
      <c r="AK3534" t="s">
        <v>18391</v>
      </c>
      <c r="AL3534">
        <v>92055</v>
      </c>
      <c r="AM3534" t="s">
        <v>18392</v>
      </c>
      <c r="AN3534" t="s">
        <v>18397</v>
      </c>
    </row>
    <row r="3535" spans="1:40" ht="43.2" hidden="1" x14ac:dyDescent="0.3">
      <c r="A3535" t="s">
        <v>16296</v>
      </c>
      <c r="B3535" s="2" t="s">
        <v>2048</v>
      </c>
      <c r="C3535" s="3">
        <v>40025</v>
      </c>
      <c r="D3535" t="s">
        <v>25</v>
      </c>
      <c r="E3535" t="s">
        <v>16297</v>
      </c>
      <c r="F3535" t="s">
        <v>50</v>
      </c>
      <c r="G3535" t="s">
        <v>190</v>
      </c>
      <c r="H3535" s="2" t="s">
        <v>163</v>
      </c>
      <c r="I3535" s="2" t="s">
        <v>164</v>
      </c>
      <c r="J3535" s="1" t="s">
        <v>16298</v>
      </c>
      <c r="K3535" s="1">
        <f t="shared" si="248"/>
        <v>1</v>
      </c>
      <c r="L3535" s="1">
        <f t="shared" si="248"/>
        <v>0</v>
      </c>
      <c r="M3535" s="1">
        <f t="shared" si="248"/>
        <v>0</v>
      </c>
      <c r="N3535" s="1">
        <f t="shared" si="247"/>
        <v>0</v>
      </c>
      <c r="O3535" s="1">
        <f t="shared" si="249"/>
        <v>1</v>
      </c>
      <c r="P3535" s="1" t="s">
        <v>18346</v>
      </c>
      <c r="Q3535" s="1" t="s">
        <v>18355</v>
      </c>
      <c r="R3535" s="1">
        <v>176</v>
      </c>
      <c r="S3535" s="9">
        <f t="shared" si="251"/>
        <v>131.2432</v>
      </c>
      <c r="T3535" s="8"/>
      <c r="U3535" s="8"/>
      <c r="V3535" s="8"/>
      <c r="W3535" s="8"/>
      <c r="X3535" s="8"/>
      <c r="Y3535" s="10">
        <f t="shared" si="250"/>
        <v>0</v>
      </c>
      <c r="Z3535" s="10">
        <f>IFERROR(INDEX(EFs!B:B,MATCH(P3535,EFs!A:A,0))*Dataset!Y3535/1000,0)</f>
        <v>0</v>
      </c>
      <c r="AA3535">
        <v>33.387723000000001</v>
      </c>
      <c r="AB3535">
        <v>-117.44475799999999</v>
      </c>
      <c r="AC3535">
        <v>1</v>
      </c>
      <c r="AD3535" t="s">
        <v>18422</v>
      </c>
      <c r="AI3535" t="s">
        <v>18423</v>
      </c>
      <c r="AJ3535" t="s">
        <v>18390</v>
      </c>
      <c r="AK3535" t="s">
        <v>18391</v>
      </c>
      <c r="AL3535">
        <v>92055</v>
      </c>
      <c r="AM3535" t="s">
        <v>18392</v>
      </c>
      <c r="AN3535" t="s">
        <v>18397</v>
      </c>
    </row>
    <row r="3536" spans="1:40" ht="43.2" hidden="1" x14ac:dyDescent="0.3">
      <c r="A3536" t="s">
        <v>16299</v>
      </c>
      <c r="B3536" s="2" t="s">
        <v>2048</v>
      </c>
      <c r="C3536" s="3">
        <v>40025</v>
      </c>
      <c r="D3536" t="s">
        <v>25</v>
      </c>
      <c r="E3536" t="s">
        <v>16300</v>
      </c>
      <c r="F3536" t="s">
        <v>161</v>
      </c>
      <c r="G3536" t="s">
        <v>16301</v>
      </c>
      <c r="H3536" s="2" t="s">
        <v>163</v>
      </c>
      <c r="I3536" s="2" t="s">
        <v>164</v>
      </c>
      <c r="J3536" s="1" t="s">
        <v>16302</v>
      </c>
      <c r="K3536" s="1">
        <f t="shared" si="248"/>
        <v>1</v>
      </c>
      <c r="L3536" s="1">
        <f t="shared" si="248"/>
        <v>0</v>
      </c>
      <c r="M3536" s="1">
        <f t="shared" si="248"/>
        <v>0</v>
      </c>
      <c r="N3536" s="1">
        <f t="shared" si="247"/>
        <v>0</v>
      </c>
      <c r="O3536" s="1">
        <f t="shared" si="249"/>
        <v>1</v>
      </c>
      <c r="P3536" s="1" t="s">
        <v>18346</v>
      </c>
      <c r="Q3536" s="1" t="s">
        <v>18355</v>
      </c>
      <c r="R3536" s="1">
        <v>106</v>
      </c>
      <c r="S3536" s="9">
        <f t="shared" si="251"/>
        <v>79.044200000000004</v>
      </c>
      <c r="T3536" s="8"/>
      <c r="U3536" s="8"/>
      <c r="V3536" s="8"/>
      <c r="W3536" s="8"/>
      <c r="X3536" s="8"/>
      <c r="Y3536" s="10">
        <f t="shared" si="250"/>
        <v>0</v>
      </c>
      <c r="Z3536" s="10">
        <f>IFERROR(INDEX(EFs!B:B,MATCH(P3536,EFs!A:A,0))*Dataset!Y3536/1000,0)</f>
        <v>0</v>
      </c>
      <c r="AA3536">
        <v>33.387723000000001</v>
      </c>
      <c r="AB3536">
        <v>-117.44475799999999</v>
      </c>
      <c r="AC3536">
        <v>0.5</v>
      </c>
      <c r="AD3536" t="s">
        <v>18422</v>
      </c>
      <c r="AI3536" t="s">
        <v>18423</v>
      </c>
      <c r="AJ3536" t="s">
        <v>18390</v>
      </c>
      <c r="AK3536" t="s">
        <v>18391</v>
      </c>
      <c r="AL3536">
        <v>92055</v>
      </c>
      <c r="AM3536" t="s">
        <v>18392</v>
      </c>
      <c r="AN3536" t="s">
        <v>18397</v>
      </c>
    </row>
    <row r="3537" spans="1:40" ht="57.6" hidden="1" x14ac:dyDescent="0.3">
      <c r="A3537" t="s">
        <v>16303</v>
      </c>
      <c r="B3537" s="2" t="s">
        <v>2048</v>
      </c>
      <c r="C3537" s="3">
        <v>40025</v>
      </c>
      <c r="D3537" t="s">
        <v>193</v>
      </c>
      <c r="E3537" t="s">
        <v>16304</v>
      </c>
      <c r="G3537" t="s">
        <v>16231</v>
      </c>
      <c r="H3537" s="2" t="s">
        <v>163</v>
      </c>
      <c r="I3537" s="2" t="s">
        <v>164</v>
      </c>
      <c r="J3537" s="1" t="s">
        <v>16305</v>
      </c>
      <c r="K3537" s="1">
        <f t="shared" si="248"/>
        <v>1</v>
      </c>
      <c r="L3537" s="1">
        <f t="shared" si="248"/>
        <v>0</v>
      </c>
      <c r="M3537" s="1">
        <f t="shared" si="248"/>
        <v>0</v>
      </c>
      <c r="N3537" s="1">
        <f t="shared" si="247"/>
        <v>0</v>
      </c>
      <c r="O3537" s="1">
        <f t="shared" si="249"/>
        <v>1</v>
      </c>
      <c r="P3537" s="1" t="s">
        <v>18346</v>
      </c>
      <c r="Q3537" s="1" t="s">
        <v>18355</v>
      </c>
      <c r="R3537" s="1">
        <v>425</v>
      </c>
      <c r="S3537" s="9">
        <f t="shared" si="251"/>
        <v>316.92250000000001</v>
      </c>
      <c r="T3537" s="8"/>
      <c r="U3537" s="8"/>
      <c r="V3537" s="8"/>
      <c r="W3537" s="8"/>
      <c r="X3537" s="8"/>
      <c r="Y3537" s="10">
        <f t="shared" si="250"/>
        <v>0</v>
      </c>
      <c r="Z3537" s="10">
        <f>IFERROR(INDEX(EFs!B:B,MATCH(P3537,EFs!A:A,0))*Dataset!Y3537/1000,0)</f>
        <v>0</v>
      </c>
      <c r="AA3537">
        <v>33.387723000000001</v>
      </c>
      <c r="AB3537">
        <v>-117.44475799999999</v>
      </c>
      <c r="AC3537">
        <v>1</v>
      </c>
      <c r="AD3537" t="s">
        <v>18422</v>
      </c>
      <c r="AI3537" t="s">
        <v>18423</v>
      </c>
      <c r="AJ3537" t="s">
        <v>18390</v>
      </c>
      <c r="AK3537" t="s">
        <v>18391</v>
      </c>
      <c r="AL3537">
        <v>92055</v>
      </c>
      <c r="AM3537" t="s">
        <v>18392</v>
      </c>
      <c r="AN3537" t="s">
        <v>18397</v>
      </c>
    </row>
    <row r="3538" spans="1:40" ht="28.8" hidden="1" x14ac:dyDescent="0.3">
      <c r="A3538" t="s">
        <v>16306</v>
      </c>
      <c r="B3538" s="2" t="s">
        <v>2048</v>
      </c>
      <c r="C3538" s="3">
        <v>40025</v>
      </c>
      <c r="D3538" t="s">
        <v>25</v>
      </c>
      <c r="E3538" t="s">
        <v>1750</v>
      </c>
      <c r="F3538" t="s">
        <v>1219</v>
      </c>
      <c r="G3538" t="s">
        <v>190</v>
      </c>
      <c r="H3538" s="2" t="s">
        <v>163</v>
      </c>
      <c r="I3538" s="2" t="s">
        <v>164</v>
      </c>
      <c r="J3538" s="1" t="s">
        <v>16307</v>
      </c>
      <c r="K3538" s="1">
        <f t="shared" si="248"/>
        <v>1</v>
      </c>
      <c r="L3538" s="1">
        <f t="shared" si="248"/>
        <v>0</v>
      </c>
      <c r="M3538" s="1">
        <f t="shared" si="248"/>
        <v>0</v>
      </c>
      <c r="N3538" s="1">
        <f t="shared" si="247"/>
        <v>0</v>
      </c>
      <c r="O3538" s="1">
        <f t="shared" si="249"/>
        <v>1</v>
      </c>
      <c r="P3538" s="1" t="s">
        <v>18346</v>
      </c>
      <c r="Q3538" s="1" t="s">
        <v>18355</v>
      </c>
      <c r="R3538" s="1">
        <v>200</v>
      </c>
      <c r="S3538" s="9">
        <f t="shared" si="251"/>
        <v>149.14000000000001</v>
      </c>
      <c r="T3538" s="8"/>
      <c r="U3538" s="8"/>
      <c r="V3538" s="8"/>
      <c r="W3538" s="8"/>
      <c r="X3538" s="8"/>
      <c r="Y3538" s="10">
        <f t="shared" si="250"/>
        <v>0</v>
      </c>
      <c r="Z3538" s="10">
        <f>IFERROR(INDEX(EFs!B:B,MATCH(P3538,EFs!A:A,0))*Dataset!Y3538/1000,0)</f>
        <v>0</v>
      </c>
      <c r="AA3538">
        <v>33.387723000000001</v>
      </c>
      <c r="AB3538">
        <v>-117.44475799999999</v>
      </c>
      <c r="AC3538">
        <v>1</v>
      </c>
      <c r="AD3538" t="s">
        <v>18422</v>
      </c>
      <c r="AI3538" t="s">
        <v>18423</v>
      </c>
      <c r="AJ3538" t="s">
        <v>18390</v>
      </c>
      <c r="AK3538" t="s">
        <v>18391</v>
      </c>
      <c r="AL3538">
        <v>92055</v>
      </c>
      <c r="AM3538" t="s">
        <v>18392</v>
      </c>
      <c r="AN3538" t="s">
        <v>18397</v>
      </c>
    </row>
    <row r="3539" spans="1:40" ht="28.8" hidden="1" x14ac:dyDescent="0.3">
      <c r="A3539" t="s">
        <v>16308</v>
      </c>
      <c r="B3539" s="2" t="s">
        <v>2048</v>
      </c>
      <c r="C3539" s="3">
        <v>40025</v>
      </c>
      <c r="D3539" t="s">
        <v>25</v>
      </c>
      <c r="E3539" t="s">
        <v>1429</v>
      </c>
      <c r="F3539" t="s">
        <v>1219</v>
      </c>
      <c r="G3539" t="s">
        <v>190</v>
      </c>
      <c r="H3539" s="2" t="s">
        <v>163</v>
      </c>
      <c r="I3539" s="2" t="s">
        <v>164</v>
      </c>
      <c r="J3539" s="1" t="s">
        <v>16309</v>
      </c>
      <c r="K3539" s="1">
        <f t="shared" si="248"/>
        <v>1</v>
      </c>
      <c r="L3539" s="1">
        <f t="shared" si="248"/>
        <v>0</v>
      </c>
      <c r="M3539" s="1">
        <f t="shared" si="248"/>
        <v>0</v>
      </c>
      <c r="N3539" s="1">
        <f t="shared" si="247"/>
        <v>0</v>
      </c>
      <c r="O3539" s="1">
        <f t="shared" si="249"/>
        <v>1</v>
      </c>
      <c r="P3539" s="1" t="s">
        <v>18346</v>
      </c>
      <c r="Q3539" s="1" t="s">
        <v>18355</v>
      </c>
      <c r="R3539" s="1">
        <v>355</v>
      </c>
      <c r="S3539" s="9">
        <f t="shared" si="251"/>
        <v>264.7235</v>
      </c>
      <c r="T3539" s="8"/>
      <c r="U3539" s="8"/>
      <c r="V3539" s="8"/>
      <c r="W3539" s="8"/>
      <c r="X3539" s="8"/>
      <c r="Y3539" s="10">
        <f t="shared" si="250"/>
        <v>0</v>
      </c>
      <c r="Z3539" s="10">
        <f>IFERROR(INDEX(EFs!B:B,MATCH(P3539,EFs!A:A,0))*Dataset!Y3539/1000,0)</f>
        <v>0</v>
      </c>
      <c r="AA3539">
        <v>33.387723000000001</v>
      </c>
      <c r="AB3539">
        <v>-117.44475799999999</v>
      </c>
      <c r="AC3539">
        <v>1</v>
      </c>
      <c r="AD3539" t="s">
        <v>18422</v>
      </c>
      <c r="AI3539" t="s">
        <v>18423</v>
      </c>
      <c r="AJ3539" t="s">
        <v>18390</v>
      </c>
      <c r="AK3539" t="s">
        <v>18391</v>
      </c>
      <c r="AL3539">
        <v>92055</v>
      </c>
      <c r="AM3539" t="s">
        <v>18392</v>
      </c>
      <c r="AN3539" t="s">
        <v>18397</v>
      </c>
    </row>
    <row r="3540" spans="1:40" ht="28.8" hidden="1" x14ac:dyDescent="0.3">
      <c r="A3540" t="s">
        <v>16310</v>
      </c>
      <c r="B3540" s="2" t="s">
        <v>2048</v>
      </c>
      <c r="C3540" s="3">
        <v>40025</v>
      </c>
      <c r="D3540" t="s">
        <v>25</v>
      </c>
      <c r="E3540" t="s">
        <v>4560</v>
      </c>
      <c r="F3540" t="s">
        <v>161</v>
      </c>
      <c r="G3540" t="s">
        <v>16311</v>
      </c>
      <c r="H3540" s="2" t="s">
        <v>163</v>
      </c>
      <c r="I3540" s="2" t="s">
        <v>164</v>
      </c>
      <c r="J3540" s="1" t="s">
        <v>16312</v>
      </c>
      <c r="K3540" s="1">
        <f t="shared" si="248"/>
        <v>1</v>
      </c>
      <c r="L3540" s="1">
        <f t="shared" si="248"/>
        <v>0</v>
      </c>
      <c r="M3540" s="1">
        <f t="shared" si="248"/>
        <v>0</v>
      </c>
      <c r="N3540" s="1">
        <f t="shared" si="247"/>
        <v>0</v>
      </c>
      <c r="O3540" s="1">
        <f t="shared" si="249"/>
        <v>1</v>
      </c>
      <c r="P3540" s="1" t="s">
        <v>18346</v>
      </c>
      <c r="Q3540" s="1" t="s">
        <v>18355</v>
      </c>
      <c r="R3540" s="1">
        <v>810</v>
      </c>
      <c r="S3540" s="9">
        <f t="shared" si="251"/>
        <v>604.01700000000005</v>
      </c>
      <c r="T3540" s="8"/>
      <c r="U3540" s="8"/>
      <c r="V3540" s="8"/>
      <c r="W3540" s="8"/>
      <c r="X3540" s="8"/>
      <c r="Y3540" s="10">
        <f t="shared" si="250"/>
        <v>0</v>
      </c>
      <c r="Z3540" s="10">
        <f>IFERROR(INDEX(EFs!B:B,MATCH(P3540,EFs!A:A,0))*Dataset!Y3540/1000,0)</f>
        <v>0</v>
      </c>
      <c r="AA3540">
        <v>33.387723000000001</v>
      </c>
      <c r="AB3540">
        <v>-117.44475799999999</v>
      </c>
      <c r="AC3540">
        <v>1</v>
      </c>
      <c r="AD3540" t="s">
        <v>18422</v>
      </c>
      <c r="AI3540" t="s">
        <v>18423</v>
      </c>
      <c r="AJ3540" t="s">
        <v>18390</v>
      </c>
      <c r="AK3540" t="s">
        <v>18391</v>
      </c>
      <c r="AL3540">
        <v>92055</v>
      </c>
      <c r="AM3540" t="s">
        <v>18392</v>
      </c>
      <c r="AN3540" t="s">
        <v>18397</v>
      </c>
    </row>
    <row r="3541" spans="1:40" ht="43.2" hidden="1" x14ac:dyDescent="0.3">
      <c r="A3541" t="s">
        <v>16313</v>
      </c>
      <c r="B3541" s="2" t="s">
        <v>2048</v>
      </c>
      <c r="C3541" s="3">
        <v>40025.355393518497</v>
      </c>
      <c r="D3541" t="s">
        <v>25</v>
      </c>
      <c r="E3541" t="s">
        <v>16314</v>
      </c>
      <c r="F3541" t="s">
        <v>1219</v>
      </c>
      <c r="G3541" t="s">
        <v>16315</v>
      </c>
      <c r="H3541" s="2" t="s">
        <v>163</v>
      </c>
      <c r="I3541" s="2" t="s">
        <v>164</v>
      </c>
      <c r="J3541" s="1" t="s">
        <v>16316</v>
      </c>
      <c r="K3541" s="1">
        <f t="shared" si="248"/>
        <v>1</v>
      </c>
      <c r="L3541" s="1">
        <f t="shared" si="248"/>
        <v>0</v>
      </c>
      <c r="M3541" s="1">
        <f t="shared" si="248"/>
        <v>0</v>
      </c>
      <c r="N3541" s="1">
        <f t="shared" si="247"/>
        <v>0</v>
      </c>
      <c r="O3541" s="1">
        <f t="shared" si="249"/>
        <v>1</v>
      </c>
      <c r="P3541" s="1" t="s">
        <v>18346</v>
      </c>
      <c r="Q3541" s="1" t="s">
        <v>18355</v>
      </c>
      <c r="R3541" s="1">
        <v>290</v>
      </c>
      <c r="S3541" s="9">
        <f t="shared" si="251"/>
        <v>216.25300000000001</v>
      </c>
      <c r="T3541" s="8"/>
      <c r="U3541" s="8"/>
      <c r="V3541" s="8"/>
      <c r="W3541" s="8"/>
      <c r="X3541" s="8"/>
      <c r="Y3541" s="10">
        <f t="shared" si="250"/>
        <v>0</v>
      </c>
      <c r="Z3541" s="10">
        <f>IFERROR(INDEX(EFs!B:B,MATCH(P3541,EFs!A:A,0))*Dataset!Y3541/1000,0)</f>
        <v>0</v>
      </c>
      <c r="AA3541">
        <v>33.387723000000001</v>
      </c>
      <c r="AB3541">
        <v>-117.44475799999999</v>
      </c>
      <c r="AC3541">
        <v>0.5</v>
      </c>
      <c r="AD3541" t="s">
        <v>18422</v>
      </c>
      <c r="AI3541" t="s">
        <v>18423</v>
      </c>
      <c r="AJ3541" t="s">
        <v>18390</v>
      </c>
      <c r="AK3541" t="s">
        <v>18391</v>
      </c>
      <c r="AL3541">
        <v>92055</v>
      </c>
      <c r="AM3541" t="s">
        <v>18392</v>
      </c>
      <c r="AN3541" t="s">
        <v>18397</v>
      </c>
    </row>
    <row r="3542" spans="1:40" ht="28.8" hidden="1" x14ac:dyDescent="0.3">
      <c r="A3542" t="s">
        <v>16317</v>
      </c>
      <c r="B3542" s="2" t="s">
        <v>2048</v>
      </c>
      <c r="C3542" s="3">
        <v>40025</v>
      </c>
      <c r="D3542" t="s">
        <v>25</v>
      </c>
      <c r="E3542" t="s">
        <v>13032</v>
      </c>
      <c r="F3542" t="s">
        <v>161</v>
      </c>
      <c r="G3542" t="s">
        <v>16318</v>
      </c>
      <c r="H3542" s="2" t="s">
        <v>163</v>
      </c>
      <c r="I3542" s="2" t="s">
        <v>164</v>
      </c>
      <c r="J3542" s="1" t="s">
        <v>16319</v>
      </c>
      <c r="K3542" s="1">
        <f t="shared" si="248"/>
        <v>1</v>
      </c>
      <c r="L3542" s="1">
        <f t="shared" si="248"/>
        <v>0</v>
      </c>
      <c r="M3542" s="1">
        <f t="shared" si="248"/>
        <v>0</v>
      </c>
      <c r="N3542" s="1">
        <f t="shared" si="247"/>
        <v>0</v>
      </c>
      <c r="O3542" s="1">
        <f t="shared" si="249"/>
        <v>1</v>
      </c>
      <c r="P3542" s="1" t="s">
        <v>18346</v>
      </c>
      <c r="Q3542" s="1" t="s">
        <v>18355</v>
      </c>
      <c r="R3542" s="1">
        <v>290</v>
      </c>
      <c r="S3542" s="9">
        <f t="shared" si="251"/>
        <v>216.25300000000001</v>
      </c>
      <c r="T3542" s="8"/>
      <c r="U3542" s="8"/>
      <c r="V3542" s="8"/>
      <c r="W3542" s="8"/>
      <c r="X3542" s="8"/>
      <c r="Y3542" s="10">
        <f t="shared" si="250"/>
        <v>0</v>
      </c>
      <c r="Z3542" s="10">
        <f>IFERROR(INDEX(EFs!B:B,MATCH(P3542,EFs!A:A,0))*Dataset!Y3542/1000,0)</f>
        <v>0</v>
      </c>
      <c r="AA3542">
        <v>33.387723000000001</v>
      </c>
      <c r="AB3542">
        <v>-117.44475799999999</v>
      </c>
      <c r="AC3542">
        <v>0.5</v>
      </c>
      <c r="AD3542" t="s">
        <v>18422</v>
      </c>
      <c r="AI3542" t="s">
        <v>18423</v>
      </c>
      <c r="AJ3542" t="s">
        <v>18390</v>
      </c>
      <c r="AK3542" t="s">
        <v>18391</v>
      </c>
      <c r="AL3542">
        <v>92055</v>
      </c>
      <c r="AM3542" t="s">
        <v>18392</v>
      </c>
      <c r="AN3542" t="s">
        <v>18397</v>
      </c>
    </row>
    <row r="3543" spans="1:40" ht="43.2" hidden="1" x14ac:dyDescent="0.3">
      <c r="A3543" t="s">
        <v>16320</v>
      </c>
      <c r="B3543" s="2" t="s">
        <v>2048</v>
      </c>
      <c r="C3543" s="3">
        <v>40025</v>
      </c>
      <c r="D3543" t="s">
        <v>25</v>
      </c>
      <c r="E3543" t="s">
        <v>13038</v>
      </c>
      <c r="F3543" t="s">
        <v>161</v>
      </c>
      <c r="G3543" t="s">
        <v>16321</v>
      </c>
      <c r="H3543" s="2" t="s">
        <v>163</v>
      </c>
      <c r="I3543" s="2" t="s">
        <v>164</v>
      </c>
      <c r="J3543" s="1" t="s">
        <v>16322</v>
      </c>
      <c r="K3543" s="1">
        <f t="shared" si="248"/>
        <v>1</v>
      </c>
      <c r="L3543" s="1">
        <f t="shared" si="248"/>
        <v>0</v>
      </c>
      <c r="M3543" s="1">
        <f t="shared" si="248"/>
        <v>0</v>
      </c>
      <c r="N3543" s="1">
        <f t="shared" si="247"/>
        <v>0</v>
      </c>
      <c r="O3543" s="1">
        <f t="shared" si="249"/>
        <v>1</v>
      </c>
      <c r="P3543" s="1" t="s">
        <v>18346</v>
      </c>
      <c r="Q3543" s="1" t="s">
        <v>18355</v>
      </c>
      <c r="R3543" s="1" t="s">
        <v>18352</v>
      </c>
      <c r="S3543" s="9" t="str">
        <f t="shared" si="251"/>
        <v>Unknown</v>
      </c>
      <c r="T3543" s="8"/>
      <c r="U3543" s="8"/>
      <c r="V3543" s="8"/>
      <c r="W3543" s="8"/>
      <c r="X3543" s="8"/>
      <c r="Y3543" s="10" t="e">
        <f t="shared" si="250"/>
        <v>#VALUE!</v>
      </c>
      <c r="Z3543" s="10">
        <f>IFERROR(INDEX(EFs!B:B,MATCH(P3543,EFs!A:A,0))*Dataset!Y3543/1000,0)</f>
        <v>0</v>
      </c>
      <c r="AA3543">
        <v>33.387723000000001</v>
      </c>
      <c r="AB3543">
        <v>-117.44475799999999</v>
      </c>
      <c r="AC3543">
        <v>0.5</v>
      </c>
      <c r="AD3543" t="s">
        <v>18422</v>
      </c>
      <c r="AI3543" t="s">
        <v>18423</v>
      </c>
      <c r="AJ3543" t="s">
        <v>18390</v>
      </c>
      <c r="AK3543" t="s">
        <v>18391</v>
      </c>
      <c r="AL3543">
        <v>92055</v>
      </c>
      <c r="AM3543" t="s">
        <v>18392</v>
      </c>
      <c r="AN3543" t="s">
        <v>18397</v>
      </c>
    </row>
    <row r="3544" spans="1:40" ht="43.2" hidden="1" x14ac:dyDescent="0.3">
      <c r="A3544" t="s">
        <v>16323</v>
      </c>
      <c r="B3544" s="2" t="s">
        <v>2048</v>
      </c>
      <c r="C3544" s="3">
        <v>40025</v>
      </c>
      <c r="D3544" t="s">
        <v>25</v>
      </c>
      <c r="E3544" t="s">
        <v>1248</v>
      </c>
      <c r="F3544" t="s">
        <v>16324</v>
      </c>
      <c r="G3544" t="s">
        <v>190</v>
      </c>
      <c r="H3544" s="2" t="s">
        <v>163</v>
      </c>
      <c r="I3544" s="2" t="s">
        <v>164</v>
      </c>
      <c r="J3544" s="1" t="s">
        <v>16325</v>
      </c>
      <c r="K3544" s="1">
        <f t="shared" si="248"/>
        <v>1</v>
      </c>
      <c r="L3544" s="1">
        <f t="shared" si="248"/>
        <v>0</v>
      </c>
      <c r="M3544" s="1">
        <f t="shared" si="248"/>
        <v>0</v>
      </c>
      <c r="N3544" s="1">
        <f t="shared" si="247"/>
        <v>0</v>
      </c>
      <c r="O3544" s="1">
        <f t="shared" si="249"/>
        <v>1</v>
      </c>
      <c r="P3544" s="1" t="s">
        <v>18346</v>
      </c>
      <c r="Q3544" s="1" t="s">
        <v>18355</v>
      </c>
      <c r="R3544" s="1">
        <v>187</v>
      </c>
      <c r="S3544" s="9">
        <f t="shared" si="251"/>
        <v>139.44589999999999</v>
      </c>
      <c r="T3544" s="8"/>
      <c r="U3544" s="8"/>
      <c r="V3544" s="8"/>
      <c r="W3544" s="8"/>
      <c r="X3544" s="8"/>
      <c r="Y3544" s="10">
        <f t="shared" si="250"/>
        <v>0</v>
      </c>
      <c r="Z3544" s="10">
        <f>IFERROR(INDEX(EFs!B:B,MATCH(P3544,EFs!A:A,0))*Dataset!Y3544/1000,0)</f>
        <v>0</v>
      </c>
      <c r="AA3544">
        <v>33.387723000000001</v>
      </c>
      <c r="AB3544">
        <v>-117.44475799999999</v>
      </c>
      <c r="AC3544">
        <v>1</v>
      </c>
      <c r="AD3544" t="s">
        <v>18422</v>
      </c>
      <c r="AI3544" t="s">
        <v>18423</v>
      </c>
      <c r="AJ3544" t="s">
        <v>18390</v>
      </c>
      <c r="AK3544" t="s">
        <v>18391</v>
      </c>
      <c r="AL3544">
        <v>92055</v>
      </c>
      <c r="AM3544" t="s">
        <v>18392</v>
      </c>
      <c r="AN3544" t="s">
        <v>18397</v>
      </c>
    </row>
    <row r="3545" spans="1:40" ht="43.2" hidden="1" x14ac:dyDescent="0.3">
      <c r="A3545" t="s">
        <v>16326</v>
      </c>
      <c r="B3545" s="2" t="s">
        <v>2048</v>
      </c>
      <c r="C3545" s="3">
        <v>40025</v>
      </c>
      <c r="D3545" t="s">
        <v>25</v>
      </c>
      <c r="E3545" t="s">
        <v>16327</v>
      </c>
      <c r="F3545" t="s">
        <v>161</v>
      </c>
      <c r="G3545" t="s">
        <v>190</v>
      </c>
      <c r="H3545" s="2" t="s">
        <v>163</v>
      </c>
      <c r="I3545" s="2" t="s">
        <v>164</v>
      </c>
      <c r="J3545" s="1" t="s">
        <v>16328</v>
      </c>
      <c r="K3545" s="1">
        <f t="shared" si="248"/>
        <v>1</v>
      </c>
      <c r="L3545" s="1">
        <f t="shared" si="248"/>
        <v>0</v>
      </c>
      <c r="M3545" s="1">
        <f t="shared" si="248"/>
        <v>0</v>
      </c>
      <c r="N3545" s="1">
        <f t="shared" si="247"/>
        <v>0</v>
      </c>
      <c r="O3545" s="1">
        <f t="shared" si="249"/>
        <v>1</v>
      </c>
      <c r="P3545" s="1" t="s">
        <v>18346</v>
      </c>
      <c r="Q3545" s="1" t="s">
        <v>18355</v>
      </c>
      <c r="R3545" s="1">
        <v>290</v>
      </c>
      <c r="S3545" s="9">
        <f t="shared" si="251"/>
        <v>216.25300000000001</v>
      </c>
      <c r="T3545" s="8"/>
      <c r="U3545" s="8"/>
      <c r="V3545" s="8"/>
      <c r="W3545" s="8"/>
      <c r="X3545" s="8"/>
      <c r="Y3545" s="10">
        <f t="shared" si="250"/>
        <v>0</v>
      </c>
      <c r="Z3545" s="10">
        <f>IFERROR(INDEX(EFs!B:B,MATCH(P3545,EFs!A:A,0))*Dataset!Y3545/1000,0)</f>
        <v>0</v>
      </c>
      <c r="AA3545">
        <v>33.387723000000001</v>
      </c>
      <c r="AB3545">
        <v>-117.44475799999999</v>
      </c>
      <c r="AC3545">
        <v>1</v>
      </c>
      <c r="AD3545" t="s">
        <v>18422</v>
      </c>
      <c r="AI3545" t="s">
        <v>18423</v>
      </c>
      <c r="AJ3545" t="s">
        <v>18390</v>
      </c>
      <c r="AK3545" t="s">
        <v>18391</v>
      </c>
      <c r="AL3545">
        <v>92055</v>
      </c>
      <c r="AM3545" t="s">
        <v>18392</v>
      </c>
      <c r="AN3545" t="s">
        <v>18397</v>
      </c>
    </row>
    <row r="3546" spans="1:40" ht="43.2" hidden="1" x14ac:dyDescent="0.3">
      <c r="A3546" t="s">
        <v>16329</v>
      </c>
      <c r="B3546" s="2" t="s">
        <v>2048</v>
      </c>
      <c r="C3546" s="3">
        <v>40025</v>
      </c>
      <c r="D3546" t="s">
        <v>25</v>
      </c>
      <c r="E3546" t="s">
        <v>16330</v>
      </c>
      <c r="F3546" t="s">
        <v>161</v>
      </c>
      <c r="G3546" t="s">
        <v>16331</v>
      </c>
      <c r="H3546" s="2" t="s">
        <v>163</v>
      </c>
      <c r="I3546" s="2" t="s">
        <v>164</v>
      </c>
      <c r="J3546" s="1" t="s">
        <v>16332</v>
      </c>
      <c r="K3546" s="1">
        <f t="shared" si="248"/>
        <v>1</v>
      </c>
      <c r="L3546" s="1">
        <f t="shared" si="248"/>
        <v>0</v>
      </c>
      <c r="M3546" s="1">
        <f t="shared" si="248"/>
        <v>0</v>
      </c>
      <c r="N3546" s="1">
        <f t="shared" si="247"/>
        <v>0</v>
      </c>
      <c r="O3546" s="1">
        <f t="shared" si="249"/>
        <v>1</v>
      </c>
      <c r="P3546" s="1" t="s">
        <v>18346</v>
      </c>
      <c r="Q3546" s="1">
        <v>30</v>
      </c>
      <c r="R3546" s="1">
        <v>96</v>
      </c>
      <c r="S3546" s="9">
        <f t="shared" si="251"/>
        <v>30</v>
      </c>
      <c r="T3546" s="8"/>
      <c r="U3546" s="8"/>
      <c r="V3546" s="8"/>
      <c r="W3546" s="8"/>
      <c r="X3546" s="8"/>
      <c r="Y3546" s="10">
        <f t="shared" si="250"/>
        <v>0</v>
      </c>
      <c r="Z3546" s="10">
        <f>IFERROR(INDEX(EFs!B:B,MATCH(P3546,EFs!A:A,0))*Dataset!Y3546/1000,0)</f>
        <v>0</v>
      </c>
      <c r="AA3546">
        <v>33.387723000000001</v>
      </c>
      <c r="AB3546">
        <v>-117.44475799999999</v>
      </c>
      <c r="AC3546">
        <v>0.5</v>
      </c>
      <c r="AD3546" t="s">
        <v>18422</v>
      </c>
      <c r="AI3546" t="s">
        <v>18423</v>
      </c>
      <c r="AJ3546" t="s">
        <v>18390</v>
      </c>
      <c r="AK3546" t="s">
        <v>18391</v>
      </c>
      <c r="AL3546">
        <v>92055</v>
      </c>
      <c r="AM3546" t="s">
        <v>18392</v>
      </c>
      <c r="AN3546" t="s">
        <v>18397</v>
      </c>
    </row>
    <row r="3547" spans="1:40" ht="43.2" hidden="1" x14ac:dyDescent="0.3">
      <c r="A3547" t="s">
        <v>16333</v>
      </c>
      <c r="B3547" s="2" t="s">
        <v>2048</v>
      </c>
      <c r="C3547" s="3">
        <v>40025.902037036998</v>
      </c>
      <c r="D3547" t="s">
        <v>25</v>
      </c>
      <c r="E3547" t="s">
        <v>15938</v>
      </c>
      <c r="F3547" t="s">
        <v>16334</v>
      </c>
      <c r="G3547" t="s">
        <v>60</v>
      </c>
      <c r="H3547" s="2" t="s">
        <v>61</v>
      </c>
      <c r="I3547" s="2" t="s">
        <v>62</v>
      </c>
      <c r="J3547" s="1" t="s">
        <v>16335</v>
      </c>
      <c r="K3547" s="1">
        <f t="shared" si="248"/>
        <v>1</v>
      </c>
      <c r="L3547" s="1">
        <f t="shared" si="248"/>
        <v>0</v>
      </c>
      <c r="M3547" s="1">
        <f t="shared" si="248"/>
        <v>0</v>
      </c>
      <c r="N3547" s="1">
        <f t="shared" si="247"/>
        <v>0</v>
      </c>
      <c r="O3547" s="1">
        <f t="shared" si="249"/>
        <v>1</v>
      </c>
      <c r="P3547" s="1" t="s">
        <v>18346</v>
      </c>
      <c r="Q3547" s="1" t="s">
        <v>18355</v>
      </c>
      <c r="R3547" s="1">
        <v>230</v>
      </c>
      <c r="S3547" s="9">
        <f t="shared" si="251"/>
        <v>171.511</v>
      </c>
      <c r="T3547" s="8"/>
      <c r="U3547" s="8"/>
      <c r="V3547" s="8"/>
      <c r="W3547" s="8"/>
      <c r="X3547" s="8"/>
      <c r="Y3547" s="10">
        <f t="shared" si="250"/>
        <v>0</v>
      </c>
      <c r="Z3547" s="10">
        <f>IFERROR(INDEX(EFs!B:B,MATCH(P3547,EFs!A:A,0))*Dataset!Y3547/1000,0)</f>
        <v>0</v>
      </c>
      <c r="AA3547">
        <v>32.772146999999997</v>
      </c>
      <c r="AB3547">
        <v>-117.072548</v>
      </c>
      <c r="AC3547">
        <v>1</v>
      </c>
      <c r="AD3547" t="s">
        <v>18387</v>
      </c>
      <c r="AE3547">
        <v>5500</v>
      </c>
      <c r="AF3547" t="s">
        <v>18402</v>
      </c>
      <c r="AI3547" t="s">
        <v>18389</v>
      </c>
      <c r="AJ3547" t="s">
        <v>18390</v>
      </c>
      <c r="AK3547" t="s">
        <v>18391</v>
      </c>
      <c r="AL3547">
        <v>92182</v>
      </c>
      <c r="AM3547" t="s">
        <v>18392</v>
      </c>
      <c r="AN3547" t="s">
        <v>18393</v>
      </c>
    </row>
    <row r="3548" spans="1:40" ht="28.8" hidden="1" x14ac:dyDescent="0.3">
      <c r="A3548" t="s">
        <v>16336</v>
      </c>
      <c r="B3548" s="2" t="s">
        <v>2048</v>
      </c>
      <c r="C3548" s="3">
        <v>40025</v>
      </c>
      <c r="D3548" t="s">
        <v>25</v>
      </c>
      <c r="E3548" t="s">
        <v>954</v>
      </c>
      <c r="F3548" t="s">
        <v>955</v>
      </c>
      <c r="G3548" t="s">
        <v>956</v>
      </c>
      <c r="H3548" s="2" t="s">
        <v>957</v>
      </c>
      <c r="I3548" s="2" t="s">
        <v>139</v>
      </c>
      <c r="J3548" s="1" t="s">
        <v>16337</v>
      </c>
      <c r="K3548" s="1">
        <f t="shared" si="248"/>
        <v>1</v>
      </c>
      <c r="L3548" s="1">
        <f t="shared" si="248"/>
        <v>0</v>
      </c>
      <c r="M3548" s="1">
        <f t="shared" si="248"/>
        <v>0</v>
      </c>
      <c r="N3548" s="1">
        <f t="shared" si="247"/>
        <v>0</v>
      </c>
      <c r="O3548" s="1">
        <f t="shared" si="249"/>
        <v>1</v>
      </c>
      <c r="P3548" s="1" t="s">
        <v>18346</v>
      </c>
      <c r="Q3548" s="1">
        <v>88</v>
      </c>
      <c r="R3548" s="1">
        <v>120</v>
      </c>
      <c r="S3548" s="9">
        <f t="shared" si="251"/>
        <v>88</v>
      </c>
      <c r="T3548" s="8"/>
      <c r="U3548" s="8"/>
      <c r="V3548" s="8"/>
      <c r="W3548" s="8"/>
      <c r="X3548" s="8"/>
      <c r="Y3548" s="10">
        <f t="shared" si="250"/>
        <v>0</v>
      </c>
      <c r="Z3548" s="10">
        <f>IFERROR(INDEX(EFs!B:B,MATCH(P3548,EFs!A:A,0))*Dataset!Y3548/1000,0)</f>
        <v>0</v>
      </c>
      <c r="AA3548">
        <v>32.879537999999997</v>
      </c>
      <c r="AB3548">
        <v>-117.161181</v>
      </c>
      <c r="AC3548">
        <v>1</v>
      </c>
      <c r="AD3548" t="s">
        <v>18408</v>
      </c>
      <c r="AF3548" t="s">
        <v>18538</v>
      </c>
      <c r="AI3548" t="s">
        <v>18389</v>
      </c>
      <c r="AJ3548" t="s">
        <v>18390</v>
      </c>
      <c r="AK3548" t="s">
        <v>18391</v>
      </c>
      <c r="AL3548">
        <v>92121</v>
      </c>
      <c r="AM3548" t="s">
        <v>18392</v>
      </c>
      <c r="AN3548" t="s">
        <v>18397</v>
      </c>
    </row>
    <row r="3549" spans="1:40" ht="43.2" hidden="1" x14ac:dyDescent="0.3">
      <c r="A3549" t="s">
        <v>16338</v>
      </c>
      <c r="B3549" s="2" t="s">
        <v>2048</v>
      </c>
      <c r="C3549" s="3">
        <v>40025</v>
      </c>
      <c r="D3549" t="s">
        <v>25</v>
      </c>
      <c r="E3549" t="s">
        <v>1160</v>
      </c>
      <c r="F3549" t="s">
        <v>1161</v>
      </c>
      <c r="G3549" t="s">
        <v>16339</v>
      </c>
      <c r="H3549" s="2" t="s">
        <v>163</v>
      </c>
      <c r="I3549" s="2" t="s">
        <v>164</v>
      </c>
      <c r="J3549" s="1" t="s">
        <v>16340</v>
      </c>
      <c r="K3549" s="1">
        <f t="shared" si="248"/>
        <v>0</v>
      </c>
      <c r="L3549" s="1">
        <f t="shared" si="248"/>
        <v>0</v>
      </c>
      <c r="M3549" s="1">
        <f t="shared" si="248"/>
        <v>0</v>
      </c>
      <c r="N3549" s="1">
        <f t="shared" si="247"/>
        <v>1</v>
      </c>
      <c r="O3549" s="1">
        <f t="shared" si="249"/>
        <v>1</v>
      </c>
      <c r="P3549" s="1" t="s">
        <v>18347</v>
      </c>
      <c r="Q3549" s="1">
        <v>35</v>
      </c>
      <c r="R3549" s="1">
        <v>82</v>
      </c>
      <c r="S3549" s="9">
        <f t="shared" si="251"/>
        <v>35</v>
      </c>
      <c r="T3549" s="8"/>
      <c r="U3549" s="8"/>
      <c r="V3549" s="8"/>
      <c r="W3549" s="8"/>
      <c r="X3549" s="8"/>
      <c r="Y3549" s="10">
        <f t="shared" si="250"/>
        <v>0</v>
      </c>
      <c r="Z3549" s="10">
        <f>IFERROR(INDEX(EFs!B:B,MATCH(P3549,EFs!A:A,0))*Dataset!Y3549/1000,0)</f>
        <v>0</v>
      </c>
      <c r="AA3549">
        <v>33.387723000000001</v>
      </c>
      <c r="AB3549">
        <v>-117.44475799999999</v>
      </c>
      <c r="AC3549">
        <v>0.5</v>
      </c>
      <c r="AD3549" t="s">
        <v>18422</v>
      </c>
      <c r="AI3549" t="s">
        <v>18423</v>
      </c>
      <c r="AJ3549" t="s">
        <v>18390</v>
      </c>
      <c r="AK3549" t="s">
        <v>18391</v>
      </c>
      <c r="AL3549">
        <v>92055</v>
      </c>
      <c r="AM3549" t="s">
        <v>18392</v>
      </c>
      <c r="AN3549" t="s">
        <v>18397</v>
      </c>
    </row>
    <row r="3550" spans="1:40" ht="28.8" hidden="1" x14ac:dyDescent="0.3">
      <c r="A3550" t="s">
        <v>16341</v>
      </c>
      <c r="B3550" s="2" t="s">
        <v>2048</v>
      </c>
      <c r="C3550" s="3">
        <v>40025</v>
      </c>
      <c r="D3550" t="s">
        <v>25</v>
      </c>
      <c r="E3550" t="s">
        <v>1036</v>
      </c>
      <c r="F3550" t="s">
        <v>27</v>
      </c>
      <c r="G3550" t="s">
        <v>12861</v>
      </c>
      <c r="H3550" s="2" t="s">
        <v>451</v>
      </c>
      <c r="I3550" s="2" t="s">
        <v>139</v>
      </c>
      <c r="J3550" s="1" t="s">
        <v>16342</v>
      </c>
      <c r="K3550" s="1">
        <f t="shared" si="248"/>
        <v>1</v>
      </c>
      <c r="L3550" s="1">
        <f t="shared" si="248"/>
        <v>0</v>
      </c>
      <c r="M3550" s="1">
        <f t="shared" si="248"/>
        <v>0</v>
      </c>
      <c r="N3550" s="1">
        <f t="shared" si="247"/>
        <v>0</v>
      </c>
      <c r="O3550" s="1">
        <f t="shared" si="249"/>
        <v>1</v>
      </c>
      <c r="P3550" s="1" t="s">
        <v>18346</v>
      </c>
      <c r="Q3550" s="1">
        <v>230</v>
      </c>
      <c r="R3550" s="1">
        <v>423</v>
      </c>
      <c r="S3550" s="9">
        <f t="shared" si="251"/>
        <v>230</v>
      </c>
      <c r="T3550" s="8"/>
      <c r="U3550" s="8"/>
      <c r="V3550" s="8"/>
      <c r="W3550" s="8"/>
      <c r="X3550" s="8"/>
      <c r="Y3550" s="10">
        <f t="shared" si="250"/>
        <v>0</v>
      </c>
      <c r="Z3550" s="10">
        <f>IFERROR(INDEX(EFs!B:B,MATCH(P3550,EFs!A:A,0))*Dataset!Y3550/1000,0)</f>
        <v>0</v>
      </c>
      <c r="AA3550">
        <v>32.854913000000003</v>
      </c>
      <c r="AB3550">
        <v>-116.90581400000001</v>
      </c>
      <c r="AC3550">
        <v>1</v>
      </c>
      <c r="AD3550" t="s">
        <v>18387</v>
      </c>
      <c r="AE3550">
        <v>9580</v>
      </c>
      <c r="AF3550" t="s">
        <v>19463</v>
      </c>
      <c r="AI3550" t="s">
        <v>18476</v>
      </c>
      <c r="AJ3550" t="s">
        <v>18390</v>
      </c>
      <c r="AK3550" t="s">
        <v>18391</v>
      </c>
      <c r="AL3550">
        <v>92040</v>
      </c>
      <c r="AM3550" t="s">
        <v>18392</v>
      </c>
      <c r="AN3550" t="s">
        <v>18393</v>
      </c>
    </row>
    <row r="3551" spans="1:40" ht="43.2" hidden="1" x14ac:dyDescent="0.3">
      <c r="A3551" t="s">
        <v>16343</v>
      </c>
      <c r="B3551" s="2" t="s">
        <v>2048</v>
      </c>
      <c r="C3551" s="3">
        <v>40025</v>
      </c>
      <c r="D3551" t="s">
        <v>25</v>
      </c>
      <c r="E3551" t="s">
        <v>16344</v>
      </c>
      <c r="G3551" t="s">
        <v>16190</v>
      </c>
      <c r="H3551" s="2" t="s">
        <v>781</v>
      </c>
      <c r="I3551" s="2" t="s">
        <v>782</v>
      </c>
      <c r="J3551" s="1" t="s">
        <v>16345</v>
      </c>
      <c r="K3551" s="1">
        <f t="shared" si="248"/>
        <v>1</v>
      </c>
      <c r="L3551" s="1">
        <f t="shared" si="248"/>
        <v>0</v>
      </c>
      <c r="M3551" s="1">
        <f t="shared" si="248"/>
        <v>0</v>
      </c>
      <c r="N3551" s="1">
        <f t="shared" si="247"/>
        <v>0</v>
      </c>
      <c r="O3551" s="1">
        <f t="shared" si="249"/>
        <v>1</v>
      </c>
      <c r="P3551" s="1" t="s">
        <v>18346</v>
      </c>
      <c r="Q3551" s="1">
        <v>150</v>
      </c>
      <c r="R3551" s="1">
        <v>250</v>
      </c>
      <c r="S3551" s="9">
        <f t="shared" si="251"/>
        <v>150</v>
      </c>
      <c r="T3551" s="8"/>
      <c r="U3551" s="8"/>
      <c r="V3551" s="8"/>
      <c r="W3551" s="8"/>
      <c r="X3551" s="8"/>
      <c r="Y3551" s="10">
        <f t="shared" si="250"/>
        <v>0</v>
      </c>
      <c r="Z3551" s="10">
        <f>IFERROR(INDEX(EFs!B:B,MATCH(P3551,EFs!A:A,0))*Dataset!Y3551/1000,0)</f>
        <v>0</v>
      </c>
      <c r="AA3551">
        <v>32.906581000000003</v>
      </c>
      <c r="AB3551">
        <v>-117.190347</v>
      </c>
      <c r="AC3551">
        <v>1</v>
      </c>
      <c r="AD3551" t="s">
        <v>18387</v>
      </c>
      <c r="AE3551">
        <v>10394</v>
      </c>
      <c r="AF3551" t="s">
        <v>18804</v>
      </c>
      <c r="AI3551" t="s">
        <v>18389</v>
      </c>
      <c r="AJ3551" t="s">
        <v>18390</v>
      </c>
      <c r="AK3551" t="s">
        <v>18391</v>
      </c>
      <c r="AL3551">
        <v>92121</v>
      </c>
      <c r="AM3551" t="s">
        <v>18392</v>
      </c>
      <c r="AN3551" t="s">
        <v>18407</v>
      </c>
    </row>
    <row r="3552" spans="1:40" ht="28.8" hidden="1" x14ac:dyDescent="0.3">
      <c r="A3552" t="s">
        <v>16346</v>
      </c>
      <c r="B3552" s="2" t="s">
        <v>2048</v>
      </c>
      <c r="C3552" s="3">
        <v>40025.648460648103</v>
      </c>
      <c r="D3552" t="s">
        <v>25</v>
      </c>
      <c r="E3552" t="s">
        <v>2134</v>
      </c>
      <c r="F3552" t="s">
        <v>72</v>
      </c>
      <c r="G3552" t="s">
        <v>16347</v>
      </c>
      <c r="H3552" s="2" t="s">
        <v>781</v>
      </c>
      <c r="I3552" s="2" t="s">
        <v>782</v>
      </c>
      <c r="J3552" s="1" t="s">
        <v>16348</v>
      </c>
      <c r="K3552" s="1">
        <f t="shared" si="248"/>
        <v>1</v>
      </c>
      <c r="L3552" s="1">
        <f t="shared" si="248"/>
        <v>0</v>
      </c>
      <c r="M3552" s="1">
        <f t="shared" si="248"/>
        <v>0</v>
      </c>
      <c r="N3552" s="1">
        <f t="shared" si="247"/>
        <v>0</v>
      </c>
      <c r="O3552" s="1">
        <f t="shared" si="249"/>
        <v>1</v>
      </c>
      <c r="P3552" s="1" t="s">
        <v>18346</v>
      </c>
      <c r="Q3552" s="1" t="s">
        <v>18355</v>
      </c>
      <c r="R3552" s="1">
        <v>830</v>
      </c>
      <c r="S3552" s="9">
        <f t="shared" si="251"/>
        <v>618.93100000000004</v>
      </c>
      <c r="T3552" s="8"/>
      <c r="U3552" s="8"/>
      <c r="V3552" s="8"/>
      <c r="W3552" s="8"/>
      <c r="X3552" s="8"/>
      <c r="Y3552" s="10">
        <f t="shared" si="250"/>
        <v>0</v>
      </c>
      <c r="Z3552" s="10">
        <f>IFERROR(INDEX(EFs!B:B,MATCH(P3552,EFs!A:A,0))*Dataset!Y3552/1000,0)</f>
        <v>0</v>
      </c>
      <c r="AA3552">
        <v>32.902850999999998</v>
      </c>
      <c r="AB3552">
        <v>-117.201994</v>
      </c>
      <c r="AC3552">
        <v>1</v>
      </c>
      <c r="AD3552" t="s">
        <v>18387</v>
      </c>
      <c r="AE3552">
        <v>6455</v>
      </c>
      <c r="AF3552" t="s">
        <v>18622</v>
      </c>
      <c r="AI3552" t="s">
        <v>18389</v>
      </c>
      <c r="AJ3552" t="s">
        <v>18390</v>
      </c>
      <c r="AK3552" t="s">
        <v>18391</v>
      </c>
      <c r="AL3552">
        <v>92121</v>
      </c>
      <c r="AM3552" t="s">
        <v>18392</v>
      </c>
      <c r="AN3552" t="s">
        <v>18393</v>
      </c>
    </row>
    <row r="3553" spans="1:40" ht="28.8" hidden="1" x14ac:dyDescent="0.3">
      <c r="A3553" t="s">
        <v>16349</v>
      </c>
      <c r="B3553" s="2" t="s">
        <v>2048</v>
      </c>
      <c r="C3553" s="3">
        <v>40025.387974537</v>
      </c>
      <c r="D3553" t="s">
        <v>25</v>
      </c>
      <c r="E3553" t="s">
        <v>16350</v>
      </c>
      <c r="F3553" t="s">
        <v>559</v>
      </c>
      <c r="G3553" t="s">
        <v>16351</v>
      </c>
      <c r="H3553" s="2" t="s">
        <v>1647</v>
      </c>
      <c r="I3553" s="2" t="s">
        <v>30</v>
      </c>
      <c r="J3553" s="1" t="s">
        <v>16352</v>
      </c>
      <c r="K3553" s="1">
        <f t="shared" si="248"/>
        <v>1</v>
      </c>
      <c r="L3553" s="1">
        <f t="shared" si="248"/>
        <v>0</v>
      </c>
      <c r="M3553" s="1">
        <f t="shared" si="248"/>
        <v>0</v>
      </c>
      <c r="N3553" s="1">
        <f t="shared" si="247"/>
        <v>0</v>
      </c>
      <c r="O3553" s="1">
        <f t="shared" si="249"/>
        <v>1</v>
      </c>
      <c r="P3553" s="1" t="s">
        <v>18346</v>
      </c>
      <c r="Q3553" s="1" t="s">
        <v>18355</v>
      </c>
      <c r="R3553" s="1">
        <v>349</v>
      </c>
      <c r="S3553" s="9">
        <f t="shared" si="251"/>
        <v>260.24930000000001</v>
      </c>
      <c r="T3553" s="8"/>
      <c r="U3553" s="8"/>
      <c r="V3553" s="8"/>
      <c r="W3553" s="8"/>
      <c r="X3553" s="8"/>
      <c r="Y3553" s="10">
        <f t="shared" si="250"/>
        <v>0</v>
      </c>
      <c r="Z3553" s="10">
        <f>IFERROR(INDEX(EFs!B:B,MATCH(P3553,EFs!A:A,0))*Dataset!Y3553/1000,0)</f>
        <v>0</v>
      </c>
      <c r="AA3553">
        <v>32.995921000000003</v>
      </c>
      <c r="AB3553">
        <v>-117.09122600000001</v>
      </c>
      <c r="AC3553">
        <v>1</v>
      </c>
      <c r="AD3553" t="s">
        <v>18394</v>
      </c>
      <c r="AE3553">
        <v>15500</v>
      </c>
      <c r="AF3553" t="s">
        <v>19647</v>
      </c>
      <c r="AI3553" t="s">
        <v>18389</v>
      </c>
      <c r="AJ3553" t="s">
        <v>18390</v>
      </c>
      <c r="AK3553" t="s">
        <v>18391</v>
      </c>
      <c r="AL3553">
        <v>92129</v>
      </c>
      <c r="AM3553" t="s">
        <v>18392</v>
      </c>
      <c r="AN3553" t="s">
        <v>18397</v>
      </c>
    </row>
    <row r="3554" spans="1:40" ht="57.6" hidden="1" x14ac:dyDescent="0.3">
      <c r="A3554" t="s">
        <v>16353</v>
      </c>
      <c r="B3554" s="2" t="s">
        <v>2048</v>
      </c>
      <c r="C3554" s="3">
        <v>40025.502407407403</v>
      </c>
      <c r="D3554" t="s">
        <v>25</v>
      </c>
      <c r="E3554" t="s">
        <v>16354</v>
      </c>
      <c r="F3554" t="s">
        <v>16355</v>
      </c>
      <c r="G3554" t="s">
        <v>16356</v>
      </c>
      <c r="H3554" s="2" t="s">
        <v>163</v>
      </c>
      <c r="I3554" s="2" t="s">
        <v>164</v>
      </c>
      <c r="J3554" s="1" t="s">
        <v>16357</v>
      </c>
      <c r="K3554" s="1">
        <f t="shared" si="248"/>
        <v>1</v>
      </c>
      <c r="L3554" s="1">
        <f t="shared" si="248"/>
        <v>0</v>
      </c>
      <c r="M3554" s="1">
        <f t="shared" si="248"/>
        <v>0</v>
      </c>
      <c r="N3554" s="1">
        <f t="shared" si="247"/>
        <v>0</v>
      </c>
      <c r="O3554" s="1">
        <f t="shared" si="249"/>
        <v>1</v>
      </c>
      <c r="P3554" s="1" t="s">
        <v>18346</v>
      </c>
      <c r="Q3554" s="1">
        <v>200</v>
      </c>
      <c r="R3554" s="1">
        <v>320</v>
      </c>
      <c r="S3554" s="9">
        <f t="shared" si="251"/>
        <v>200</v>
      </c>
      <c r="T3554" s="8"/>
      <c r="U3554" s="8"/>
      <c r="V3554" s="8"/>
      <c r="W3554" s="8"/>
      <c r="X3554" s="8"/>
      <c r="Y3554" s="10">
        <f t="shared" si="250"/>
        <v>0</v>
      </c>
      <c r="Z3554" s="10">
        <f>IFERROR(INDEX(EFs!B:B,MATCH(P3554,EFs!A:A,0))*Dataset!Y3554/1000,0)</f>
        <v>0</v>
      </c>
      <c r="AA3554">
        <v>33.387723000000001</v>
      </c>
      <c r="AB3554">
        <v>-117.44475799999999</v>
      </c>
      <c r="AC3554">
        <v>0.5</v>
      </c>
      <c r="AD3554" t="s">
        <v>18422</v>
      </c>
      <c r="AI3554" t="s">
        <v>18423</v>
      </c>
      <c r="AJ3554" t="s">
        <v>18390</v>
      </c>
      <c r="AK3554" t="s">
        <v>18391</v>
      </c>
      <c r="AL3554">
        <v>92055</v>
      </c>
      <c r="AM3554" t="s">
        <v>18392</v>
      </c>
      <c r="AN3554" t="s">
        <v>18397</v>
      </c>
    </row>
    <row r="3555" spans="1:40" ht="28.8" hidden="1" x14ac:dyDescent="0.3">
      <c r="A3555" t="s">
        <v>16358</v>
      </c>
      <c r="B3555" s="2" t="s">
        <v>2048</v>
      </c>
      <c r="C3555" s="3">
        <v>40025.665219907401</v>
      </c>
      <c r="D3555" t="s">
        <v>25</v>
      </c>
      <c r="E3555" t="s">
        <v>16359</v>
      </c>
      <c r="F3555" t="s">
        <v>72</v>
      </c>
      <c r="G3555" t="s">
        <v>16360</v>
      </c>
      <c r="H3555" s="2" t="s">
        <v>154</v>
      </c>
      <c r="I3555" s="2" t="s">
        <v>155</v>
      </c>
      <c r="J3555" s="1" t="s">
        <v>16361</v>
      </c>
      <c r="K3555" s="1">
        <f t="shared" si="248"/>
        <v>1</v>
      </c>
      <c r="L3555" s="1">
        <f t="shared" si="248"/>
        <v>0</v>
      </c>
      <c r="M3555" s="1">
        <f t="shared" si="248"/>
        <v>0</v>
      </c>
      <c r="N3555" s="1">
        <f t="shared" si="247"/>
        <v>0</v>
      </c>
      <c r="O3555" s="1">
        <f t="shared" si="249"/>
        <v>1</v>
      </c>
      <c r="P3555" s="1" t="s">
        <v>18346</v>
      </c>
      <c r="Q3555" s="1" t="s">
        <v>18355</v>
      </c>
      <c r="R3555" s="1">
        <v>1175</v>
      </c>
      <c r="S3555" s="9">
        <f t="shared" si="251"/>
        <v>876.19749999999999</v>
      </c>
      <c r="T3555" s="8"/>
      <c r="U3555" s="8"/>
      <c r="V3555" s="8"/>
      <c r="W3555" s="8"/>
      <c r="X3555" s="8"/>
      <c r="Y3555" s="10">
        <f t="shared" si="250"/>
        <v>0</v>
      </c>
      <c r="Z3555" s="10">
        <f>IFERROR(INDEX(EFs!B:B,MATCH(P3555,EFs!A:A,0))*Dataset!Y3555/1000,0)</f>
        <v>0</v>
      </c>
      <c r="AA3555">
        <v>33.076602999999999</v>
      </c>
      <c r="AB3555">
        <v>-117.11805</v>
      </c>
      <c r="AC3555">
        <v>1</v>
      </c>
      <c r="AD3555" t="s">
        <v>18394</v>
      </c>
      <c r="AE3555">
        <v>20101</v>
      </c>
      <c r="AF3555" t="s">
        <v>19334</v>
      </c>
      <c r="AI3555" t="s">
        <v>18421</v>
      </c>
      <c r="AJ3555" t="s">
        <v>18390</v>
      </c>
      <c r="AK3555" t="s">
        <v>18391</v>
      </c>
      <c r="AL3555">
        <v>92029</v>
      </c>
      <c r="AM3555" t="s">
        <v>18392</v>
      </c>
      <c r="AN3555" t="s">
        <v>18397</v>
      </c>
    </row>
    <row r="3556" spans="1:40" ht="43.2" hidden="1" x14ac:dyDescent="0.3">
      <c r="A3556" t="s">
        <v>16362</v>
      </c>
      <c r="B3556" s="2" t="s">
        <v>2048</v>
      </c>
      <c r="C3556" s="3">
        <v>40025.440787036998</v>
      </c>
      <c r="D3556" t="s">
        <v>16</v>
      </c>
      <c r="E3556" t="s">
        <v>16002</v>
      </c>
      <c r="F3556" t="s">
        <v>7782</v>
      </c>
      <c r="G3556" t="s">
        <v>16363</v>
      </c>
      <c r="H3556" s="2" t="s">
        <v>781</v>
      </c>
      <c r="I3556" s="2" t="s">
        <v>782</v>
      </c>
      <c r="J3556" s="1" t="s">
        <v>16364</v>
      </c>
      <c r="K3556" s="1">
        <f t="shared" si="248"/>
        <v>1</v>
      </c>
      <c r="L3556" s="1">
        <f t="shared" si="248"/>
        <v>0</v>
      </c>
      <c r="M3556" s="1">
        <f t="shared" si="248"/>
        <v>0</v>
      </c>
      <c r="N3556" s="1">
        <f t="shared" si="247"/>
        <v>0</v>
      </c>
      <c r="O3556" s="1">
        <f t="shared" si="249"/>
        <v>1</v>
      </c>
      <c r="P3556" s="1" t="s">
        <v>18346</v>
      </c>
      <c r="Q3556" s="1" t="s">
        <v>18355</v>
      </c>
      <c r="R3556" s="1">
        <v>115</v>
      </c>
      <c r="S3556" s="9">
        <f t="shared" si="251"/>
        <v>85.755499999999998</v>
      </c>
      <c r="T3556" s="8"/>
      <c r="U3556" s="8"/>
      <c r="V3556" s="8"/>
      <c r="W3556" s="8"/>
      <c r="X3556" s="8"/>
      <c r="Y3556" s="10">
        <f t="shared" si="250"/>
        <v>0</v>
      </c>
      <c r="Z3556" s="10">
        <f>IFERROR(INDEX(EFs!B:B,MATCH(P3556,EFs!A:A,0))*Dataset!Y3556/1000,0)</f>
        <v>0</v>
      </c>
      <c r="AA3556">
        <v>32.891461999999997</v>
      </c>
      <c r="AB3556">
        <v>-117.165268</v>
      </c>
      <c r="AC3556">
        <v>0.9</v>
      </c>
      <c r="AD3556" t="s">
        <v>18429</v>
      </c>
      <c r="AE3556">
        <v>9257</v>
      </c>
      <c r="AF3556" t="s">
        <v>19203</v>
      </c>
      <c r="AI3556" t="s">
        <v>18389</v>
      </c>
      <c r="AJ3556" t="s">
        <v>18390</v>
      </c>
      <c r="AK3556" t="s">
        <v>18391</v>
      </c>
      <c r="AL3556">
        <v>92121</v>
      </c>
      <c r="AM3556" t="s">
        <v>18392</v>
      </c>
      <c r="AN3556" t="s">
        <v>18393</v>
      </c>
    </row>
    <row r="3557" spans="1:40" ht="43.2" hidden="1" x14ac:dyDescent="0.3">
      <c r="A3557" t="s">
        <v>16365</v>
      </c>
      <c r="B3557" s="2" t="s">
        <v>2048</v>
      </c>
      <c r="C3557" s="3">
        <v>40025</v>
      </c>
      <c r="D3557" t="s">
        <v>25</v>
      </c>
      <c r="E3557" t="s">
        <v>4248</v>
      </c>
      <c r="F3557" t="s">
        <v>50</v>
      </c>
      <c r="G3557" t="s">
        <v>4249</v>
      </c>
      <c r="H3557" s="2" t="s">
        <v>4250</v>
      </c>
      <c r="I3557" s="2" t="s">
        <v>92</v>
      </c>
      <c r="J3557" s="1" t="s">
        <v>16366</v>
      </c>
      <c r="K3557" s="1">
        <f t="shared" si="248"/>
        <v>1</v>
      </c>
      <c r="L3557" s="1">
        <f t="shared" si="248"/>
        <v>0</v>
      </c>
      <c r="M3557" s="1">
        <f t="shared" si="248"/>
        <v>0</v>
      </c>
      <c r="N3557" s="1">
        <f t="shared" si="247"/>
        <v>0</v>
      </c>
      <c r="O3557" s="1">
        <f t="shared" si="249"/>
        <v>1</v>
      </c>
      <c r="P3557" s="1" t="s">
        <v>18346</v>
      </c>
      <c r="Q3557" s="1">
        <v>50</v>
      </c>
      <c r="R3557" s="1">
        <v>110</v>
      </c>
      <c r="S3557" s="9">
        <f t="shared" si="251"/>
        <v>50</v>
      </c>
      <c r="T3557" s="8"/>
      <c r="U3557" s="8"/>
      <c r="V3557" s="8"/>
      <c r="W3557" s="8"/>
      <c r="X3557" s="8"/>
      <c r="Y3557" s="10">
        <f t="shared" si="250"/>
        <v>0</v>
      </c>
      <c r="Z3557" s="10">
        <f>IFERROR(INDEX(EFs!B:B,MATCH(P3557,EFs!A:A,0))*Dataset!Y3557/1000,0)</f>
        <v>0</v>
      </c>
      <c r="AA3557">
        <v>32.578296999999999</v>
      </c>
      <c r="AB3557">
        <v>-117.105531</v>
      </c>
      <c r="AC3557">
        <v>1</v>
      </c>
      <c r="AD3557" t="s">
        <v>18408</v>
      </c>
      <c r="AF3557" t="s">
        <v>18870</v>
      </c>
      <c r="AI3557" t="s">
        <v>18871</v>
      </c>
      <c r="AJ3557" t="s">
        <v>18390</v>
      </c>
      <c r="AK3557" t="s">
        <v>18391</v>
      </c>
      <c r="AL3557">
        <v>91932</v>
      </c>
      <c r="AM3557" t="s">
        <v>18392</v>
      </c>
      <c r="AN3557" t="s">
        <v>18397</v>
      </c>
    </row>
    <row r="3558" spans="1:40" ht="43.2" hidden="1" x14ac:dyDescent="0.3">
      <c r="A3558" t="s">
        <v>16367</v>
      </c>
      <c r="B3558" s="2" t="s">
        <v>2048</v>
      </c>
      <c r="C3558" s="3">
        <v>40025</v>
      </c>
      <c r="D3558" t="s">
        <v>25</v>
      </c>
      <c r="E3558" t="s">
        <v>4248</v>
      </c>
      <c r="F3558" t="s">
        <v>50</v>
      </c>
      <c r="G3558" t="s">
        <v>4249</v>
      </c>
      <c r="H3558" s="2" t="s">
        <v>4250</v>
      </c>
      <c r="I3558" s="2" t="s">
        <v>92</v>
      </c>
      <c r="J3558" s="1" t="s">
        <v>16368</v>
      </c>
      <c r="K3558" s="1">
        <f t="shared" si="248"/>
        <v>1</v>
      </c>
      <c r="L3558" s="1">
        <f t="shared" si="248"/>
        <v>0</v>
      </c>
      <c r="M3558" s="1">
        <f t="shared" si="248"/>
        <v>0</v>
      </c>
      <c r="N3558" s="1">
        <f t="shared" si="247"/>
        <v>0</v>
      </c>
      <c r="O3558" s="1">
        <f t="shared" si="249"/>
        <v>1</v>
      </c>
      <c r="P3558" s="1" t="s">
        <v>18346</v>
      </c>
      <c r="Q3558" s="1">
        <v>30</v>
      </c>
      <c r="R3558" s="1">
        <v>66</v>
      </c>
      <c r="S3558" s="9">
        <f t="shared" si="251"/>
        <v>30</v>
      </c>
      <c r="T3558" s="8"/>
      <c r="U3558" s="8"/>
      <c r="V3558" s="8"/>
      <c r="W3558" s="8"/>
      <c r="X3558" s="8"/>
      <c r="Y3558" s="10">
        <f t="shared" si="250"/>
        <v>0</v>
      </c>
      <c r="Z3558" s="10">
        <f>IFERROR(INDEX(EFs!B:B,MATCH(P3558,EFs!A:A,0))*Dataset!Y3558/1000,0)</f>
        <v>0</v>
      </c>
      <c r="AA3558">
        <v>32.578296999999999</v>
      </c>
      <c r="AB3558">
        <v>-117.105531</v>
      </c>
      <c r="AC3558">
        <v>1</v>
      </c>
      <c r="AD3558" t="s">
        <v>18408</v>
      </c>
      <c r="AF3558" t="s">
        <v>18870</v>
      </c>
      <c r="AI3558" t="s">
        <v>18871</v>
      </c>
      <c r="AJ3558" t="s">
        <v>18390</v>
      </c>
      <c r="AK3558" t="s">
        <v>18391</v>
      </c>
      <c r="AL3558">
        <v>91932</v>
      </c>
      <c r="AM3558" t="s">
        <v>18392</v>
      </c>
      <c r="AN3558" t="s">
        <v>18397</v>
      </c>
    </row>
    <row r="3559" spans="1:40" ht="43.2" hidden="1" x14ac:dyDescent="0.3">
      <c r="A3559" t="s">
        <v>16369</v>
      </c>
      <c r="B3559" s="2" t="s">
        <v>2048</v>
      </c>
      <c r="C3559" s="3">
        <v>40025.369513888902</v>
      </c>
      <c r="D3559" t="s">
        <v>25</v>
      </c>
      <c r="E3559" t="s">
        <v>16370</v>
      </c>
      <c r="F3559" t="s">
        <v>27</v>
      </c>
      <c r="G3559" t="s">
        <v>16371</v>
      </c>
      <c r="H3559" s="2" t="s">
        <v>3078</v>
      </c>
      <c r="I3559" s="2" t="s">
        <v>236</v>
      </c>
      <c r="J3559" s="1" t="s">
        <v>16372</v>
      </c>
      <c r="K3559" s="1">
        <f t="shared" si="248"/>
        <v>1</v>
      </c>
      <c r="L3559" s="1">
        <f t="shared" si="248"/>
        <v>0</v>
      </c>
      <c r="M3559" s="1">
        <f t="shared" si="248"/>
        <v>0</v>
      </c>
      <c r="N3559" s="1">
        <f t="shared" si="247"/>
        <v>0</v>
      </c>
      <c r="O3559" s="1">
        <f t="shared" si="249"/>
        <v>1</v>
      </c>
      <c r="P3559" s="1" t="s">
        <v>18346</v>
      </c>
      <c r="Q3559" s="1" t="s">
        <v>18355</v>
      </c>
      <c r="R3559" s="1">
        <v>1170</v>
      </c>
      <c r="S3559" s="9">
        <f t="shared" si="251"/>
        <v>872.46900000000005</v>
      </c>
      <c r="T3559" s="8"/>
      <c r="U3559" s="8"/>
      <c r="V3559" s="8"/>
      <c r="W3559" s="8"/>
      <c r="X3559" s="8"/>
      <c r="Y3559" s="10">
        <f t="shared" si="250"/>
        <v>0</v>
      </c>
      <c r="Z3559" s="10">
        <f>IFERROR(INDEX(EFs!B:B,MATCH(P3559,EFs!A:A,0))*Dataset!Y3559/1000,0)</f>
        <v>0</v>
      </c>
      <c r="AA3559">
        <v>32.822347999999998</v>
      </c>
      <c r="AB3559">
        <v>-117.225398</v>
      </c>
      <c r="AC3559">
        <v>1</v>
      </c>
      <c r="AD3559" t="s">
        <v>18387</v>
      </c>
      <c r="AE3559">
        <v>4645</v>
      </c>
      <c r="AF3559" t="s">
        <v>18759</v>
      </c>
      <c r="AI3559" t="s">
        <v>18389</v>
      </c>
      <c r="AJ3559" t="s">
        <v>18390</v>
      </c>
      <c r="AK3559" t="s">
        <v>18391</v>
      </c>
      <c r="AL3559">
        <v>92117</v>
      </c>
      <c r="AM3559" t="s">
        <v>18392</v>
      </c>
      <c r="AN3559" t="s">
        <v>18393</v>
      </c>
    </row>
    <row r="3560" spans="1:40" ht="28.8" hidden="1" x14ac:dyDescent="0.3">
      <c r="A3560" t="s">
        <v>16373</v>
      </c>
      <c r="B3560" s="2" t="s">
        <v>2048</v>
      </c>
      <c r="C3560" s="3">
        <v>40025</v>
      </c>
      <c r="D3560" t="s">
        <v>25</v>
      </c>
      <c r="E3560" t="s">
        <v>12739</v>
      </c>
      <c r="F3560" t="s">
        <v>12329</v>
      </c>
      <c r="G3560" t="s">
        <v>16374</v>
      </c>
      <c r="H3560" s="2" t="s">
        <v>781</v>
      </c>
      <c r="I3560" s="2" t="s">
        <v>782</v>
      </c>
      <c r="J3560" s="1" t="s">
        <v>16375</v>
      </c>
      <c r="K3560" s="1">
        <f t="shared" si="248"/>
        <v>1</v>
      </c>
      <c r="L3560" s="1">
        <f t="shared" si="248"/>
        <v>0</v>
      </c>
      <c r="M3560" s="1">
        <f t="shared" si="248"/>
        <v>0</v>
      </c>
      <c r="N3560" s="1">
        <f t="shared" si="247"/>
        <v>0</v>
      </c>
      <c r="O3560" s="1">
        <f t="shared" si="249"/>
        <v>1</v>
      </c>
      <c r="P3560" s="1" t="s">
        <v>18346</v>
      </c>
      <c r="Q3560" s="1" t="s">
        <v>18355</v>
      </c>
      <c r="R3560" s="1">
        <v>2010</v>
      </c>
      <c r="S3560" s="9">
        <f t="shared" si="251"/>
        <v>1498.857</v>
      </c>
      <c r="T3560" s="8"/>
      <c r="U3560" s="8"/>
      <c r="V3560" s="8"/>
      <c r="W3560" s="8"/>
      <c r="X3560" s="8"/>
      <c r="Y3560" s="10">
        <f t="shared" si="250"/>
        <v>0</v>
      </c>
      <c r="Z3560" s="10">
        <f>IFERROR(INDEX(EFs!B:B,MATCH(P3560,EFs!A:A,0))*Dataset!Y3560/1000,0)</f>
        <v>0</v>
      </c>
      <c r="AA3560">
        <v>32.887602999999999</v>
      </c>
      <c r="AB3560">
        <v>-117.211609</v>
      </c>
      <c r="AC3560">
        <v>1</v>
      </c>
      <c r="AD3560" t="s">
        <v>18387</v>
      </c>
      <c r="AE3560">
        <v>9785</v>
      </c>
      <c r="AF3560" t="s">
        <v>18570</v>
      </c>
      <c r="AI3560" t="s">
        <v>18389</v>
      </c>
      <c r="AJ3560" t="s">
        <v>18390</v>
      </c>
      <c r="AK3560" t="s">
        <v>18391</v>
      </c>
      <c r="AL3560">
        <v>92121</v>
      </c>
      <c r="AM3560" t="s">
        <v>18392</v>
      </c>
      <c r="AN3560" t="s">
        <v>18393</v>
      </c>
    </row>
    <row r="3561" spans="1:40" ht="43.2" hidden="1" x14ac:dyDescent="0.3">
      <c r="A3561" t="s">
        <v>16376</v>
      </c>
      <c r="B3561" s="2" t="s">
        <v>2048</v>
      </c>
      <c r="C3561" s="3">
        <v>40025</v>
      </c>
      <c r="D3561" t="s">
        <v>25</v>
      </c>
      <c r="E3561" t="s">
        <v>120</v>
      </c>
      <c r="F3561" t="s">
        <v>72</v>
      </c>
      <c r="G3561" t="s">
        <v>16377</v>
      </c>
      <c r="H3561" s="2" t="s">
        <v>610</v>
      </c>
      <c r="I3561" s="2" t="s">
        <v>30</v>
      </c>
      <c r="J3561" s="1" t="s">
        <v>16378</v>
      </c>
      <c r="K3561" s="1">
        <f t="shared" si="248"/>
        <v>1</v>
      </c>
      <c r="L3561" s="1">
        <f t="shared" si="248"/>
        <v>0</v>
      </c>
      <c r="M3561" s="1">
        <f t="shared" si="248"/>
        <v>0</v>
      </c>
      <c r="N3561" s="1">
        <f t="shared" si="247"/>
        <v>0</v>
      </c>
      <c r="O3561" s="1">
        <f t="shared" si="249"/>
        <v>1</v>
      </c>
      <c r="P3561" s="1" t="s">
        <v>18346</v>
      </c>
      <c r="Q3561" s="1">
        <v>750</v>
      </c>
      <c r="R3561" s="1">
        <v>1000</v>
      </c>
      <c r="S3561" s="9">
        <f t="shared" si="251"/>
        <v>750</v>
      </c>
      <c r="T3561" s="8"/>
      <c r="U3561" s="8"/>
      <c r="V3561" s="8"/>
      <c r="W3561" s="8"/>
      <c r="X3561" s="8"/>
      <c r="Y3561" s="10">
        <f t="shared" si="250"/>
        <v>0</v>
      </c>
      <c r="Z3561" s="10">
        <f>IFERROR(INDEX(EFs!B:B,MATCH(P3561,EFs!A:A,0))*Dataset!Y3561/1000,0)</f>
        <v>0</v>
      </c>
      <c r="AA3561">
        <v>33.041566000000003</v>
      </c>
      <c r="AB3561">
        <v>-117.077764</v>
      </c>
      <c r="AC3561">
        <v>0.9</v>
      </c>
      <c r="AD3561" t="s">
        <v>18394</v>
      </c>
      <c r="AE3561">
        <v>18130</v>
      </c>
      <c r="AF3561" t="s">
        <v>18634</v>
      </c>
      <c r="AI3561" t="s">
        <v>18389</v>
      </c>
      <c r="AJ3561" t="s">
        <v>18390</v>
      </c>
      <c r="AK3561" t="s">
        <v>18391</v>
      </c>
      <c r="AL3561">
        <v>92127</v>
      </c>
      <c r="AM3561" t="s">
        <v>18392</v>
      </c>
      <c r="AN3561" t="s">
        <v>18397</v>
      </c>
    </row>
    <row r="3562" spans="1:40" ht="43.2" hidden="1" x14ac:dyDescent="0.3">
      <c r="A3562" t="s">
        <v>16379</v>
      </c>
      <c r="B3562" s="2" t="s">
        <v>2048</v>
      </c>
      <c r="C3562" s="3">
        <v>40025</v>
      </c>
      <c r="D3562" t="s">
        <v>25</v>
      </c>
      <c r="E3562" t="s">
        <v>120</v>
      </c>
      <c r="F3562" t="s">
        <v>72</v>
      </c>
      <c r="G3562" t="s">
        <v>16377</v>
      </c>
      <c r="H3562" s="2" t="s">
        <v>610</v>
      </c>
      <c r="I3562" s="2" t="s">
        <v>30</v>
      </c>
      <c r="J3562" s="1" t="s">
        <v>16380</v>
      </c>
      <c r="K3562" s="1">
        <f t="shared" si="248"/>
        <v>1</v>
      </c>
      <c r="L3562" s="1">
        <f t="shared" si="248"/>
        <v>0</v>
      </c>
      <c r="M3562" s="1">
        <f t="shared" si="248"/>
        <v>0</v>
      </c>
      <c r="N3562" s="1">
        <f t="shared" si="247"/>
        <v>0</v>
      </c>
      <c r="O3562" s="1">
        <f t="shared" si="249"/>
        <v>1</v>
      </c>
      <c r="P3562" s="1" t="s">
        <v>18346</v>
      </c>
      <c r="Q3562" s="1">
        <v>750</v>
      </c>
      <c r="R3562" s="1">
        <v>1000</v>
      </c>
      <c r="S3562" s="9">
        <f t="shared" si="251"/>
        <v>750</v>
      </c>
      <c r="T3562" s="8"/>
      <c r="U3562" s="8"/>
      <c r="V3562" s="8"/>
      <c r="W3562" s="8"/>
      <c r="X3562" s="8"/>
      <c r="Y3562" s="10">
        <f t="shared" si="250"/>
        <v>0</v>
      </c>
      <c r="Z3562" s="10">
        <f>IFERROR(INDEX(EFs!B:B,MATCH(P3562,EFs!A:A,0))*Dataset!Y3562/1000,0)</f>
        <v>0</v>
      </c>
      <c r="AA3562">
        <v>33.041566000000003</v>
      </c>
      <c r="AB3562">
        <v>-117.077764</v>
      </c>
      <c r="AC3562">
        <v>0.9</v>
      </c>
      <c r="AD3562" t="s">
        <v>18394</v>
      </c>
      <c r="AE3562">
        <v>18130</v>
      </c>
      <c r="AF3562" t="s">
        <v>18634</v>
      </c>
      <c r="AI3562" t="s">
        <v>18389</v>
      </c>
      <c r="AJ3562" t="s">
        <v>18390</v>
      </c>
      <c r="AK3562" t="s">
        <v>18391</v>
      </c>
      <c r="AL3562">
        <v>92127</v>
      </c>
      <c r="AM3562" t="s">
        <v>18392</v>
      </c>
      <c r="AN3562" t="s">
        <v>18397</v>
      </c>
    </row>
    <row r="3563" spans="1:40" ht="28.8" hidden="1" x14ac:dyDescent="0.3">
      <c r="A3563" t="s">
        <v>16381</v>
      </c>
      <c r="B3563" s="2" t="s">
        <v>2048</v>
      </c>
      <c r="C3563" s="3">
        <v>40025</v>
      </c>
      <c r="D3563" t="s">
        <v>25</v>
      </c>
      <c r="E3563" t="s">
        <v>4139</v>
      </c>
      <c r="F3563" t="s">
        <v>4140</v>
      </c>
      <c r="G3563" t="s">
        <v>4141</v>
      </c>
      <c r="H3563" s="2" t="s">
        <v>4142</v>
      </c>
      <c r="I3563" s="2" t="s">
        <v>62</v>
      </c>
      <c r="J3563" s="1" t="s">
        <v>16382</v>
      </c>
      <c r="K3563" s="1">
        <f t="shared" si="248"/>
        <v>1</v>
      </c>
      <c r="L3563" s="1">
        <f t="shared" si="248"/>
        <v>0</v>
      </c>
      <c r="M3563" s="1">
        <f t="shared" si="248"/>
        <v>0</v>
      </c>
      <c r="N3563" s="1">
        <f t="shared" si="247"/>
        <v>0</v>
      </c>
      <c r="O3563" s="1">
        <f t="shared" si="249"/>
        <v>1</v>
      </c>
      <c r="P3563" s="1" t="s">
        <v>18346</v>
      </c>
      <c r="Q3563" s="1" t="s">
        <v>18355</v>
      </c>
      <c r="R3563" s="1">
        <v>1170</v>
      </c>
      <c r="S3563" s="9">
        <f t="shared" si="251"/>
        <v>872.46900000000005</v>
      </c>
      <c r="T3563" s="8"/>
      <c r="U3563" s="8"/>
      <c r="V3563" s="8"/>
      <c r="W3563" s="8"/>
      <c r="X3563" s="8"/>
      <c r="Y3563" s="10">
        <f t="shared" si="250"/>
        <v>0</v>
      </c>
      <c r="Z3563" s="10">
        <f>IFERROR(INDEX(EFs!B:B,MATCH(P3563,EFs!A:A,0))*Dataset!Y3563/1000,0)</f>
        <v>0</v>
      </c>
      <c r="AA3563">
        <v>32.750878</v>
      </c>
      <c r="AB3563">
        <v>-117.113457</v>
      </c>
      <c r="AC3563">
        <v>1</v>
      </c>
      <c r="AD3563" t="s">
        <v>18387</v>
      </c>
      <c r="AE3563">
        <v>4042</v>
      </c>
      <c r="AF3563" t="s">
        <v>18861</v>
      </c>
      <c r="AI3563" t="s">
        <v>18389</v>
      </c>
      <c r="AJ3563" t="s">
        <v>18390</v>
      </c>
      <c r="AK3563" t="s">
        <v>18391</v>
      </c>
      <c r="AL3563">
        <v>92105</v>
      </c>
      <c r="AM3563" t="s">
        <v>18392</v>
      </c>
      <c r="AN3563" t="s">
        <v>18393</v>
      </c>
    </row>
    <row r="3564" spans="1:40" ht="28.8" hidden="1" x14ac:dyDescent="0.3">
      <c r="A3564" t="s">
        <v>16383</v>
      </c>
      <c r="B3564" s="2" t="s">
        <v>2048</v>
      </c>
      <c r="C3564" s="3">
        <v>40025</v>
      </c>
      <c r="D3564" t="s">
        <v>25</v>
      </c>
      <c r="E3564" t="s">
        <v>71</v>
      </c>
      <c r="F3564" t="s">
        <v>72</v>
      </c>
      <c r="G3564" t="s">
        <v>16384</v>
      </c>
      <c r="H3564" s="2" t="s">
        <v>74</v>
      </c>
      <c r="I3564" s="2" t="s">
        <v>75</v>
      </c>
      <c r="J3564" s="1" t="s">
        <v>16385</v>
      </c>
      <c r="K3564" s="1">
        <f t="shared" si="248"/>
        <v>1</v>
      </c>
      <c r="L3564" s="1">
        <f t="shared" si="248"/>
        <v>0</v>
      </c>
      <c r="M3564" s="1">
        <f t="shared" si="248"/>
        <v>0</v>
      </c>
      <c r="N3564" s="1">
        <f t="shared" si="247"/>
        <v>0</v>
      </c>
      <c r="O3564" s="1">
        <f t="shared" si="249"/>
        <v>1</v>
      </c>
      <c r="P3564" s="1" t="s">
        <v>18346</v>
      </c>
      <c r="Q3564" s="1" t="s">
        <v>18355</v>
      </c>
      <c r="R3564" s="1">
        <v>166</v>
      </c>
      <c r="S3564" s="9">
        <f t="shared" si="251"/>
        <v>123.78620000000001</v>
      </c>
      <c r="T3564" s="8"/>
      <c r="U3564" s="8"/>
      <c r="V3564" s="8"/>
      <c r="W3564" s="8"/>
      <c r="X3564" s="8"/>
      <c r="Y3564" s="10">
        <f t="shared" si="250"/>
        <v>0</v>
      </c>
      <c r="Z3564" s="10">
        <f>IFERROR(INDEX(EFs!B:B,MATCH(P3564,EFs!A:A,0))*Dataset!Y3564/1000,0)</f>
        <v>0</v>
      </c>
      <c r="AA3564">
        <v>32.998916000000001</v>
      </c>
      <c r="AB3564">
        <v>-117.190803</v>
      </c>
      <c r="AC3564">
        <v>1</v>
      </c>
      <c r="AD3564" t="s">
        <v>18387</v>
      </c>
      <c r="AE3564">
        <v>16556</v>
      </c>
      <c r="AF3564" t="s">
        <v>18403</v>
      </c>
      <c r="AI3564" t="s">
        <v>18404</v>
      </c>
      <c r="AJ3564" t="s">
        <v>18390</v>
      </c>
      <c r="AK3564" t="s">
        <v>18391</v>
      </c>
      <c r="AL3564">
        <v>92067</v>
      </c>
      <c r="AM3564" t="s">
        <v>18392</v>
      </c>
      <c r="AN3564" t="s">
        <v>18393</v>
      </c>
    </row>
    <row r="3565" spans="1:40" ht="43.2" hidden="1" x14ac:dyDescent="0.3">
      <c r="A3565" t="s">
        <v>16386</v>
      </c>
      <c r="B3565" s="2" t="s">
        <v>2048</v>
      </c>
      <c r="C3565" s="3">
        <v>40025</v>
      </c>
      <c r="D3565" t="s">
        <v>25</v>
      </c>
      <c r="E3565" t="s">
        <v>16387</v>
      </c>
      <c r="F3565" t="s">
        <v>16388</v>
      </c>
      <c r="G3565" t="s">
        <v>16389</v>
      </c>
      <c r="H3565" s="2" t="s">
        <v>115</v>
      </c>
      <c r="I3565" s="2" t="s">
        <v>46</v>
      </c>
      <c r="J3565" s="1" t="s">
        <v>16390</v>
      </c>
      <c r="K3565" s="1">
        <f t="shared" si="248"/>
        <v>1</v>
      </c>
      <c r="L3565" s="1">
        <f t="shared" si="248"/>
        <v>0</v>
      </c>
      <c r="M3565" s="1">
        <f t="shared" si="248"/>
        <v>0</v>
      </c>
      <c r="N3565" s="1">
        <f t="shared" si="247"/>
        <v>0</v>
      </c>
      <c r="O3565" s="1">
        <f t="shared" si="249"/>
        <v>1</v>
      </c>
      <c r="P3565" s="1" t="s">
        <v>18346</v>
      </c>
      <c r="Q3565" s="1">
        <v>60</v>
      </c>
      <c r="R3565" s="1">
        <v>150</v>
      </c>
      <c r="S3565" s="9">
        <f t="shared" si="251"/>
        <v>60</v>
      </c>
      <c r="T3565" s="8"/>
      <c r="U3565" s="8"/>
      <c r="V3565" s="8"/>
      <c r="W3565" s="8"/>
      <c r="X3565" s="8"/>
      <c r="Y3565" s="10">
        <f t="shared" si="250"/>
        <v>0</v>
      </c>
      <c r="Z3565" s="10">
        <f>IFERROR(INDEX(EFs!B:B,MATCH(P3565,EFs!A:A,0))*Dataset!Y3565/1000,0)</f>
        <v>0</v>
      </c>
      <c r="AA3565">
        <v>32.74774</v>
      </c>
      <c r="AB3565">
        <v>-117.198049</v>
      </c>
      <c r="AC3565">
        <v>1</v>
      </c>
      <c r="AD3565" t="s">
        <v>18394</v>
      </c>
      <c r="AE3565">
        <v>4297</v>
      </c>
      <c r="AF3565" t="s">
        <v>18575</v>
      </c>
      <c r="AI3565" t="s">
        <v>18389</v>
      </c>
      <c r="AJ3565" t="s">
        <v>18390</v>
      </c>
      <c r="AK3565" t="s">
        <v>18391</v>
      </c>
      <c r="AL3565">
        <v>92110</v>
      </c>
      <c r="AM3565" t="s">
        <v>18392</v>
      </c>
      <c r="AN3565" t="s">
        <v>18397</v>
      </c>
    </row>
    <row r="3566" spans="1:40" ht="28.8" hidden="1" x14ac:dyDescent="0.3">
      <c r="A3566" t="s">
        <v>16391</v>
      </c>
      <c r="B3566" s="2" t="s">
        <v>2048</v>
      </c>
      <c r="C3566" s="3">
        <v>40025</v>
      </c>
      <c r="D3566" t="s">
        <v>25</v>
      </c>
      <c r="E3566" t="s">
        <v>954</v>
      </c>
      <c r="F3566" t="s">
        <v>955</v>
      </c>
      <c r="G3566" t="s">
        <v>956</v>
      </c>
      <c r="H3566" s="2" t="s">
        <v>957</v>
      </c>
      <c r="I3566" s="2" t="s">
        <v>139</v>
      </c>
      <c r="J3566" s="1" t="s">
        <v>16392</v>
      </c>
      <c r="K3566" s="1">
        <f t="shared" si="248"/>
        <v>1</v>
      </c>
      <c r="L3566" s="1">
        <f t="shared" si="248"/>
        <v>0</v>
      </c>
      <c r="M3566" s="1">
        <f t="shared" si="248"/>
        <v>0</v>
      </c>
      <c r="N3566" s="1">
        <f t="shared" si="247"/>
        <v>0</v>
      </c>
      <c r="O3566" s="1">
        <f t="shared" si="249"/>
        <v>1</v>
      </c>
      <c r="P3566" s="1" t="s">
        <v>18346</v>
      </c>
      <c r="Q3566" s="1" t="s">
        <v>18355</v>
      </c>
      <c r="R3566" s="1">
        <v>135</v>
      </c>
      <c r="S3566" s="9">
        <f t="shared" si="251"/>
        <v>100.6695</v>
      </c>
      <c r="T3566" s="8"/>
      <c r="U3566" s="8"/>
      <c r="V3566" s="8"/>
      <c r="W3566" s="8"/>
      <c r="X3566" s="8"/>
      <c r="Y3566" s="10">
        <f t="shared" si="250"/>
        <v>0</v>
      </c>
      <c r="Z3566" s="10">
        <f>IFERROR(INDEX(EFs!B:B,MATCH(P3566,EFs!A:A,0))*Dataset!Y3566/1000,0)</f>
        <v>0</v>
      </c>
      <c r="AA3566">
        <v>32.879537999999997</v>
      </c>
      <c r="AB3566">
        <v>-117.161181</v>
      </c>
      <c r="AC3566">
        <v>1</v>
      </c>
      <c r="AD3566" t="s">
        <v>18408</v>
      </c>
      <c r="AF3566" t="s">
        <v>18538</v>
      </c>
      <c r="AI3566" t="s">
        <v>18389</v>
      </c>
      <c r="AJ3566" t="s">
        <v>18390</v>
      </c>
      <c r="AK3566" t="s">
        <v>18391</v>
      </c>
      <c r="AL3566">
        <v>92121</v>
      </c>
      <c r="AM3566" t="s">
        <v>18392</v>
      </c>
      <c r="AN3566" t="s">
        <v>18397</v>
      </c>
    </row>
    <row r="3567" spans="1:40" ht="28.8" hidden="1" x14ac:dyDescent="0.3">
      <c r="A3567" t="s">
        <v>16393</v>
      </c>
      <c r="B3567" s="2" t="s">
        <v>2048</v>
      </c>
      <c r="C3567" s="3">
        <v>40025.459490740701</v>
      </c>
      <c r="D3567" t="s">
        <v>25</v>
      </c>
      <c r="E3567" t="s">
        <v>16394</v>
      </c>
      <c r="F3567" t="s">
        <v>72</v>
      </c>
      <c r="G3567" t="s">
        <v>16395</v>
      </c>
      <c r="H3567" s="2" t="s">
        <v>781</v>
      </c>
      <c r="I3567" s="2" t="s">
        <v>782</v>
      </c>
      <c r="J3567" s="1" t="s">
        <v>16396</v>
      </c>
      <c r="K3567" s="1">
        <f t="shared" si="248"/>
        <v>1</v>
      </c>
      <c r="L3567" s="1">
        <f t="shared" si="248"/>
        <v>0</v>
      </c>
      <c r="M3567" s="1">
        <f t="shared" si="248"/>
        <v>0</v>
      </c>
      <c r="N3567" s="1">
        <f t="shared" si="247"/>
        <v>0</v>
      </c>
      <c r="O3567" s="1">
        <f t="shared" si="249"/>
        <v>1</v>
      </c>
      <c r="P3567" s="1" t="s">
        <v>18346</v>
      </c>
      <c r="Q3567" s="1" t="s">
        <v>18355</v>
      </c>
      <c r="R3567" s="1">
        <v>400</v>
      </c>
      <c r="S3567" s="9">
        <f t="shared" si="251"/>
        <v>298.28000000000003</v>
      </c>
      <c r="T3567" s="8"/>
      <c r="U3567" s="8"/>
      <c r="V3567" s="8"/>
      <c r="W3567" s="8"/>
      <c r="X3567" s="8"/>
      <c r="Y3567" s="10">
        <f t="shared" si="250"/>
        <v>0</v>
      </c>
      <c r="Z3567" s="10">
        <f>IFERROR(INDEX(EFs!B:B,MATCH(P3567,EFs!A:A,0))*Dataset!Y3567/1000,0)</f>
        <v>0</v>
      </c>
      <c r="AA3567">
        <v>32.902563000000001</v>
      </c>
      <c r="AB3567">
        <v>-117.220569</v>
      </c>
      <c r="AC3567">
        <v>1</v>
      </c>
      <c r="AD3567" t="s">
        <v>18387</v>
      </c>
      <c r="AE3567">
        <v>3911</v>
      </c>
      <c r="AF3567" t="s">
        <v>18611</v>
      </c>
      <c r="AI3567" t="s">
        <v>18389</v>
      </c>
      <c r="AJ3567" t="s">
        <v>18390</v>
      </c>
      <c r="AK3567" t="s">
        <v>18391</v>
      </c>
      <c r="AL3567">
        <v>92121</v>
      </c>
      <c r="AM3567" t="s">
        <v>18392</v>
      </c>
      <c r="AN3567" t="s">
        <v>18393</v>
      </c>
    </row>
    <row r="3568" spans="1:40" ht="43.2" hidden="1" x14ac:dyDescent="0.3">
      <c r="A3568" t="s">
        <v>16397</v>
      </c>
      <c r="B3568" s="2" t="s">
        <v>2048</v>
      </c>
      <c r="C3568" s="3">
        <v>40025</v>
      </c>
      <c r="D3568" t="s">
        <v>25</v>
      </c>
      <c r="E3568" t="s">
        <v>881</v>
      </c>
      <c r="F3568" t="s">
        <v>16398</v>
      </c>
      <c r="G3568" t="s">
        <v>16399</v>
      </c>
      <c r="H3568" s="2" t="s">
        <v>45</v>
      </c>
      <c r="I3568" s="2" t="s">
        <v>46</v>
      </c>
      <c r="J3568" s="1" t="s">
        <v>16400</v>
      </c>
      <c r="K3568" s="1">
        <f t="shared" si="248"/>
        <v>1</v>
      </c>
      <c r="L3568" s="1">
        <f t="shared" si="248"/>
        <v>0</v>
      </c>
      <c r="M3568" s="1">
        <f t="shared" si="248"/>
        <v>0</v>
      </c>
      <c r="N3568" s="1">
        <f t="shared" si="247"/>
        <v>0</v>
      </c>
      <c r="O3568" s="1">
        <f t="shared" si="249"/>
        <v>1</v>
      </c>
      <c r="P3568" s="1" t="s">
        <v>18346</v>
      </c>
      <c r="Q3568" s="1" t="s">
        <v>18355</v>
      </c>
      <c r="R3568" s="1">
        <v>58</v>
      </c>
      <c r="S3568" s="9">
        <f t="shared" si="251"/>
        <v>43.250599999999999</v>
      </c>
      <c r="T3568" s="8"/>
      <c r="U3568" s="8"/>
      <c r="V3568" s="8"/>
      <c r="W3568" s="8"/>
      <c r="X3568" s="8"/>
      <c r="Y3568" s="10">
        <f t="shared" si="250"/>
        <v>0</v>
      </c>
      <c r="Z3568" s="10">
        <f>IFERROR(INDEX(EFs!B:B,MATCH(P3568,EFs!A:A,0))*Dataset!Y3568/1000,0)</f>
        <v>0</v>
      </c>
      <c r="AA3568">
        <v>32.764592999999998</v>
      </c>
      <c r="AB3568">
        <v>-117.235607</v>
      </c>
      <c r="AC3568">
        <v>0.9</v>
      </c>
      <c r="AD3568" t="s">
        <v>18394</v>
      </c>
      <c r="AE3568">
        <v>1775</v>
      </c>
      <c r="AF3568" t="s">
        <v>18431</v>
      </c>
      <c r="AI3568" t="s">
        <v>18389</v>
      </c>
      <c r="AJ3568" t="s">
        <v>18390</v>
      </c>
      <c r="AK3568" t="s">
        <v>18391</v>
      </c>
      <c r="AL3568">
        <v>92109</v>
      </c>
      <c r="AM3568" t="s">
        <v>18392</v>
      </c>
      <c r="AN3568" t="s">
        <v>18397</v>
      </c>
    </row>
    <row r="3569" spans="1:40" ht="28.8" hidden="1" x14ac:dyDescent="0.3">
      <c r="A3569" t="s">
        <v>16401</v>
      </c>
      <c r="B3569" s="2" t="s">
        <v>2048</v>
      </c>
      <c r="C3569" s="3">
        <v>40025</v>
      </c>
      <c r="D3569" t="s">
        <v>25</v>
      </c>
      <c r="E3569" t="s">
        <v>16402</v>
      </c>
      <c r="F3569" t="s">
        <v>16403</v>
      </c>
      <c r="G3569" t="s">
        <v>16404</v>
      </c>
      <c r="H3569" s="2" t="s">
        <v>275</v>
      </c>
      <c r="I3569" s="2" t="s">
        <v>139</v>
      </c>
      <c r="J3569" s="1" t="s">
        <v>16405</v>
      </c>
      <c r="K3569" s="1">
        <f t="shared" si="248"/>
        <v>1</v>
      </c>
      <c r="L3569" s="1">
        <f t="shared" si="248"/>
        <v>0</v>
      </c>
      <c r="M3569" s="1">
        <f t="shared" si="248"/>
        <v>0</v>
      </c>
      <c r="N3569" s="1">
        <f t="shared" si="247"/>
        <v>0</v>
      </c>
      <c r="O3569" s="1">
        <f t="shared" si="249"/>
        <v>1</v>
      </c>
      <c r="P3569" s="1" t="s">
        <v>18346</v>
      </c>
      <c r="Q3569" s="1" t="s">
        <v>18355</v>
      </c>
      <c r="R3569" s="1">
        <v>66</v>
      </c>
      <c r="S3569" s="9">
        <f t="shared" si="251"/>
        <v>49.216200000000001</v>
      </c>
      <c r="T3569" s="8"/>
      <c r="U3569" s="8"/>
      <c r="V3569" s="8"/>
      <c r="W3569" s="8"/>
      <c r="X3569" s="8"/>
      <c r="Y3569" s="10">
        <f t="shared" si="250"/>
        <v>0</v>
      </c>
      <c r="Z3569" s="10">
        <f>IFERROR(INDEX(EFs!B:B,MATCH(P3569,EFs!A:A,0))*Dataset!Y3569/1000,0)</f>
        <v>0</v>
      </c>
      <c r="AA3569">
        <v>32.840403999999999</v>
      </c>
      <c r="AB3569">
        <v>-116.973569</v>
      </c>
      <c r="AC3569">
        <v>1</v>
      </c>
      <c r="AD3569" t="s">
        <v>18394</v>
      </c>
      <c r="AE3569">
        <v>9000</v>
      </c>
      <c r="AF3569" t="s">
        <v>18742</v>
      </c>
      <c r="AI3569" t="s">
        <v>18442</v>
      </c>
      <c r="AJ3569" t="s">
        <v>18390</v>
      </c>
      <c r="AK3569" t="s">
        <v>18391</v>
      </c>
      <c r="AL3569">
        <v>92071</v>
      </c>
      <c r="AM3569" t="s">
        <v>18392</v>
      </c>
      <c r="AN3569" t="s">
        <v>18397</v>
      </c>
    </row>
    <row r="3570" spans="1:40" ht="28.8" hidden="1" x14ac:dyDescent="0.3">
      <c r="A3570" t="s">
        <v>16406</v>
      </c>
      <c r="B3570" s="2" t="s">
        <v>2048</v>
      </c>
      <c r="C3570" s="3">
        <v>40025</v>
      </c>
      <c r="D3570" t="s">
        <v>25</v>
      </c>
      <c r="E3570" t="s">
        <v>16407</v>
      </c>
      <c r="F3570" t="s">
        <v>161</v>
      </c>
      <c r="G3570" t="s">
        <v>16408</v>
      </c>
      <c r="H3570" s="2" t="s">
        <v>163</v>
      </c>
      <c r="I3570" s="2" t="s">
        <v>164</v>
      </c>
      <c r="J3570" s="1" t="s">
        <v>16409</v>
      </c>
      <c r="K3570" s="1">
        <f t="shared" si="248"/>
        <v>1</v>
      </c>
      <c r="L3570" s="1">
        <f t="shared" si="248"/>
        <v>0</v>
      </c>
      <c r="M3570" s="1">
        <f t="shared" si="248"/>
        <v>0</v>
      </c>
      <c r="N3570" s="1">
        <f t="shared" si="247"/>
        <v>0</v>
      </c>
      <c r="O3570" s="1">
        <f t="shared" si="249"/>
        <v>1</v>
      </c>
      <c r="P3570" s="1" t="s">
        <v>18346</v>
      </c>
      <c r="Q3570" s="1" t="s">
        <v>18355</v>
      </c>
      <c r="R3570" s="1">
        <v>102</v>
      </c>
      <c r="S3570" s="9">
        <f t="shared" si="251"/>
        <v>76.061400000000006</v>
      </c>
      <c r="T3570" s="8"/>
      <c r="U3570" s="8"/>
      <c r="V3570" s="8"/>
      <c r="W3570" s="8"/>
      <c r="X3570" s="8"/>
      <c r="Y3570" s="10">
        <f t="shared" si="250"/>
        <v>0</v>
      </c>
      <c r="Z3570" s="10">
        <f>IFERROR(INDEX(EFs!B:B,MATCH(P3570,EFs!A:A,0))*Dataset!Y3570/1000,0)</f>
        <v>0</v>
      </c>
      <c r="AA3570">
        <v>33.387723000000001</v>
      </c>
      <c r="AB3570">
        <v>-117.44475799999999</v>
      </c>
      <c r="AC3570">
        <v>0.5</v>
      </c>
      <c r="AD3570" t="s">
        <v>18422</v>
      </c>
      <c r="AI3570" t="s">
        <v>18423</v>
      </c>
      <c r="AJ3570" t="s">
        <v>18390</v>
      </c>
      <c r="AK3570" t="s">
        <v>18391</v>
      </c>
      <c r="AL3570">
        <v>92055</v>
      </c>
      <c r="AM3570" t="s">
        <v>18392</v>
      </c>
      <c r="AN3570" t="s">
        <v>18397</v>
      </c>
    </row>
    <row r="3571" spans="1:40" ht="43.2" hidden="1" x14ac:dyDescent="0.3">
      <c r="A3571" t="s">
        <v>16410</v>
      </c>
      <c r="B3571" s="2" t="s">
        <v>2048</v>
      </c>
      <c r="C3571" s="3">
        <v>40025</v>
      </c>
      <c r="D3571" t="s">
        <v>25</v>
      </c>
      <c r="E3571" t="s">
        <v>16411</v>
      </c>
      <c r="F3571" t="s">
        <v>11966</v>
      </c>
      <c r="G3571" t="s">
        <v>16412</v>
      </c>
      <c r="H3571" s="2" t="s">
        <v>781</v>
      </c>
      <c r="I3571" s="2" t="s">
        <v>782</v>
      </c>
      <c r="J3571" s="1" t="s">
        <v>16413</v>
      </c>
      <c r="K3571" s="1">
        <f t="shared" si="248"/>
        <v>1</v>
      </c>
      <c r="L3571" s="1">
        <f t="shared" si="248"/>
        <v>0</v>
      </c>
      <c r="M3571" s="1">
        <f t="shared" si="248"/>
        <v>0</v>
      </c>
      <c r="N3571" s="1">
        <f t="shared" si="247"/>
        <v>0</v>
      </c>
      <c r="O3571" s="1">
        <f t="shared" si="249"/>
        <v>1</v>
      </c>
      <c r="P3571" s="1" t="s">
        <v>18346</v>
      </c>
      <c r="Q3571" s="1" t="s">
        <v>18355</v>
      </c>
      <c r="R3571" s="1">
        <v>1200</v>
      </c>
      <c r="S3571" s="9">
        <f t="shared" si="251"/>
        <v>894.84</v>
      </c>
      <c r="T3571" s="8"/>
      <c r="U3571" s="8"/>
      <c r="V3571" s="8"/>
      <c r="W3571" s="8"/>
      <c r="X3571" s="8"/>
      <c r="Y3571" s="10">
        <f t="shared" si="250"/>
        <v>0</v>
      </c>
      <c r="Z3571" s="10">
        <f>IFERROR(INDEX(EFs!B:B,MATCH(P3571,EFs!A:A,0))*Dataset!Y3571/1000,0)</f>
        <v>0</v>
      </c>
      <c r="AA3571">
        <v>32.897278999999997</v>
      </c>
      <c r="AB3571">
        <v>-117.201089</v>
      </c>
      <c r="AC3571">
        <v>1</v>
      </c>
      <c r="AD3571" t="s">
        <v>18387</v>
      </c>
      <c r="AE3571">
        <v>9645</v>
      </c>
      <c r="AF3571" t="s">
        <v>19014</v>
      </c>
      <c r="AG3571" t="s">
        <v>18510</v>
      </c>
      <c r="AH3571">
        <v>100</v>
      </c>
      <c r="AI3571" t="s">
        <v>18389</v>
      </c>
      <c r="AJ3571" t="s">
        <v>18390</v>
      </c>
      <c r="AK3571" t="s">
        <v>18391</v>
      </c>
      <c r="AL3571">
        <v>92121</v>
      </c>
      <c r="AM3571" t="s">
        <v>18392</v>
      </c>
      <c r="AN3571" t="s">
        <v>18393</v>
      </c>
    </row>
    <row r="3572" spans="1:40" ht="28.8" hidden="1" x14ac:dyDescent="0.3">
      <c r="A3572" t="s">
        <v>16414</v>
      </c>
      <c r="B3572" s="2" t="s">
        <v>2048</v>
      </c>
      <c r="C3572" s="3">
        <v>40025</v>
      </c>
      <c r="D3572" t="s">
        <v>25</v>
      </c>
      <c r="E3572" t="s">
        <v>16415</v>
      </c>
      <c r="F3572" t="s">
        <v>16416</v>
      </c>
      <c r="G3572" t="s">
        <v>16417</v>
      </c>
      <c r="H3572" s="2" t="s">
        <v>781</v>
      </c>
      <c r="I3572" s="2" t="s">
        <v>782</v>
      </c>
      <c r="J3572" s="1" t="s">
        <v>16418</v>
      </c>
      <c r="K3572" s="1">
        <f t="shared" si="248"/>
        <v>1</v>
      </c>
      <c r="L3572" s="1">
        <f t="shared" si="248"/>
        <v>0</v>
      </c>
      <c r="M3572" s="1">
        <f t="shared" si="248"/>
        <v>0</v>
      </c>
      <c r="N3572" s="1">
        <f t="shared" si="247"/>
        <v>0</v>
      </c>
      <c r="O3572" s="1">
        <f t="shared" si="249"/>
        <v>1</v>
      </c>
      <c r="P3572" s="1" t="s">
        <v>18346</v>
      </c>
      <c r="Q3572" s="1" t="s">
        <v>18355</v>
      </c>
      <c r="R3572" s="1">
        <v>1109</v>
      </c>
      <c r="S3572" s="9">
        <f t="shared" si="251"/>
        <v>826.98130000000003</v>
      </c>
      <c r="T3572" s="8"/>
      <c r="U3572" s="8"/>
      <c r="V3572" s="8"/>
      <c r="W3572" s="8"/>
      <c r="X3572" s="8"/>
      <c r="Y3572" s="10">
        <f t="shared" si="250"/>
        <v>0</v>
      </c>
      <c r="Z3572" s="10">
        <f>IFERROR(INDEX(EFs!B:B,MATCH(P3572,EFs!A:A,0))*Dataset!Y3572/1000,0)</f>
        <v>0</v>
      </c>
      <c r="AA3572">
        <v>32.897278999999997</v>
      </c>
      <c r="AB3572">
        <v>-117.201089</v>
      </c>
      <c r="AC3572">
        <v>1</v>
      </c>
      <c r="AD3572" t="s">
        <v>18387</v>
      </c>
      <c r="AE3572">
        <v>9645</v>
      </c>
      <c r="AF3572" t="s">
        <v>19014</v>
      </c>
      <c r="AI3572" t="s">
        <v>18389</v>
      </c>
      <c r="AJ3572" t="s">
        <v>18390</v>
      </c>
      <c r="AK3572" t="s">
        <v>18391</v>
      </c>
      <c r="AL3572">
        <v>92121</v>
      </c>
      <c r="AM3572" t="s">
        <v>18392</v>
      </c>
      <c r="AN3572" t="s">
        <v>18393</v>
      </c>
    </row>
    <row r="3573" spans="1:40" ht="28.8" hidden="1" x14ac:dyDescent="0.3">
      <c r="A3573" t="s">
        <v>16419</v>
      </c>
      <c r="B3573" s="2" t="s">
        <v>2048</v>
      </c>
      <c r="C3573" s="3">
        <v>40025</v>
      </c>
      <c r="D3573" t="s">
        <v>25</v>
      </c>
      <c r="E3573" t="s">
        <v>1444</v>
      </c>
      <c r="F3573" t="s">
        <v>1445</v>
      </c>
      <c r="G3573" t="s">
        <v>1446</v>
      </c>
      <c r="H3573" s="2" t="s">
        <v>106</v>
      </c>
      <c r="I3573" s="2" t="s">
        <v>107</v>
      </c>
      <c r="J3573" s="1" t="s">
        <v>16420</v>
      </c>
      <c r="K3573" s="1">
        <f t="shared" si="248"/>
        <v>1</v>
      </c>
      <c r="L3573" s="1">
        <f t="shared" si="248"/>
        <v>0</v>
      </c>
      <c r="M3573" s="1">
        <f t="shared" si="248"/>
        <v>0</v>
      </c>
      <c r="N3573" s="1">
        <f t="shared" si="247"/>
        <v>0</v>
      </c>
      <c r="O3573" s="1">
        <f t="shared" si="249"/>
        <v>1</v>
      </c>
      <c r="P3573" s="1" t="s">
        <v>18346</v>
      </c>
      <c r="Q3573" s="1">
        <v>300</v>
      </c>
      <c r="R3573" s="1">
        <v>474</v>
      </c>
      <c r="S3573" s="9">
        <f t="shared" si="251"/>
        <v>300</v>
      </c>
      <c r="T3573" s="8"/>
      <c r="U3573" s="8"/>
      <c r="V3573" s="8"/>
      <c r="W3573" s="8"/>
      <c r="X3573" s="8"/>
      <c r="Y3573" s="10">
        <f t="shared" si="250"/>
        <v>0</v>
      </c>
      <c r="Z3573" s="10">
        <f>IFERROR(INDEX(EFs!B:B,MATCH(P3573,EFs!A:A,0))*Dataset!Y3573/1000,0)</f>
        <v>0</v>
      </c>
      <c r="AA3573">
        <v>32.833888000000002</v>
      </c>
      <c r="AB3573">
        <v>-117.130578</v>
      </c>
      <c r="AC3573">
        <v>1</v>
      </c>
      <c r="AD3573" t="s">
        <v>18394</v>
      </c>
      <c r="AE3573">
        <v>5555</v>
      </c>
      <c r="AF3573" t="s">
        <v>18581</v>
      </c>
      <c r="AG3573" t="s">
        <v>18582</v>
      </c>
      <c r="AH3573">
        <v>10</v>
      </c>
      <c r="AI3573" t="s">
        <v>18389</v>
      </c>
      <c r="AJ3573" t="s">
        <v>18390</v>
      </c>
      <c r="AK3573" t="s">
        <v>18391</v>
      </c>
      <c r="AL3573">
        <v>92123</v>
      </c>
      <c r="AM3573" t="s">
        <v>18392</v>
      </c>
      <c r="AN3573" t="s">
        <v>18397</v>
      </c>
    </row>
    <row r="3574" spans="1:40" ht="28.8" hidden="1" x14ac:dyDescent="0.3">
      <c r="A3574" t="s">
        <v>16421</v>
      </c>
      <c r="B3574" s="2" t="s">
        <v>2048</v>
      </c>
      <c r="C3574" s="3">
        <v>40025</v>
      </c>
      <c r="D3574" t="s">
        <v>25</v>
      </c>
      <c r="E3574" t="s">
        <v>1018</v>
      </c>
      <c r="F3574" t="s">
        <v>50</v>
      </c>
      <c r="G3574" t="s">
        <v>1019</v>
      </c>
      <c r="H3574" s="2" t="s">
        <v>1020</v>
      </c>
      <c r="I3574" s="2" t="s">
        <v>92</v>
      </c>
      <c r="J3574" s="1" t="s">
        <v>16422</v>
      </c>
      <c r="K3574" s="1">
        <f t="shared" si="248"/>
        <v>1</v>
      </c>
      <c r="L3574" s="1">
        <f t="shared" si="248"/>
        <v>0</v>
      </c>
      <c r="M3574" s="1">
        <f t="shared" si="248"/>
        <v>0</v>
      </c>
      <c r="N3574" s="1">
        <f t="shared" si="247"/>
        <v>0</v>
      </c>
      <c r="O3574" s="1">
        <f t="shared" si="249"/>
        <v>1</v>
      </c>
      <c r="P3574" s="1" t="s">
        <v>18346</v>
      </c>
      <c r="Q3574" s="1" t="s">
        <v>18355</v>
      </c>
      <c r="R3574" s="1">
        <v>66</v>
      </c>
      <c r="S3574" s="9">
        <f t="shared" si="251"/>
        <v>49.216200000000001</v>
      </c>
      <c r="T3574" s="8"/>
      <c r="U3574" s="8"/>
      <c r="V3574" s="8"/>
      <c r="W3574" s="8"/>
      <c r="X3574" s="8"/>
      <c r="Y3574" s="10">
        <f t="shared" si="250"/>
        <v>0</v>
      </c>
      <c r="Z3574" s="10">
        <f>IFERROR(INDEX(EFs!B:B,MATCH(P3574,EFs!A:A,0))*Dataset!Y3574/1000,0)</f>
        <v>0</v>
      </c>
      <c r="AA3574">
        <v>32.659621000000001</v>
      </c>
      <c r="AB3574">
        <v>-117.15543</v>
      </c>
      <c r="AC3574">
        <v>1</v>
      </c>
      <c r="AD3574" t="s">
        <v>18408</v>
      </c>
      <c r="AF3574" t="s">
        <v>18547</v>
      </c>
      <c r="AI3574" t="s">
        <v>18458</v>
      </c>
      <c r="AJ3574" t="s">
        <v>18390</v>
      </c>
      <c r="AK3574" t="s">
        <v>18391</v>
      </c>
      <c r="AL3574">
        <v>92118</v>
      </c>
      <c r="AM3574" t="s">
        <v>18392</v>
      </c>
      <c r="AN3574" t="s">
        <v>18397</v>
      </c>
    </row>
    <row r="3575" spans="1:40" ht="28.8" hidden="1" x14ac:dyDescent="0.3">
      <c r="A3575" t="s">
        <v>16423</v>
      </c>
      <c r="B3575" s="2" t="s">
        <v>2048</v>
      </c>
      <c r="C3575" s="3">
        <v>40025</v>
      </c>
      <c r="D3575" t="s">
        <v>25</v>
      </c>
      <c r="E3575" t="s">
        <v>645</v>
      </c>
      <c r="F3575" t="s">
        <v>50</v>
      </c>
      <c r="G3575" t="s">
        <v>646</v>
      </c>
      <c r="H3575" s="2" t="s">
        <v>647</v>
      </c>
      <c r="I3575" s="2" t="s">
        <v>218</v>
      </c>
      <c r="J3575" s="1" t="s">
        <v>16424</v>
      </c>
      <c r="K3575" s="1">
        <f t="shared" si="248"/>
        <v>1</v>
      </c>
      <c r="L3575" s="1">
        <f t="shared" si="248"/>
        <v>0</v>
      </c>
      <c r="M3575" s="1">
        <f t="shared" si="248"/>
        <v>0</v>
      </c>
      <c r="N3575" s="1">
        <f t="shared" si="247"/>
        <v>0</v>
      </c>
      <c r="O3575" s="1">
        <f t="shared" si="249"/>
        <v>1</v>
      </c>
      <c r="P3575" s="1" t="s">
        <v>18346</v>
      </c>
      <c r="Q3575" s="1" t="s">
        <v>18355</v>
      </c>
      <c r="R3575" s="1">
        <v>62</v>
      </c>
      <c r="S3575" s="9">
        <f t="shared" si="251"/>
        <v>46.233400000000003</v>
      </c>
      <c r="T3575" s="3">
        <v>44571</v>
      </c>
      <c r="U3575" s="8" t="s">
        <v>9978</v>
      </c>
      <c r="V3575" s="3">
        <v>44571</v>
      </c>
      <c r="W3575" s="8" t="s">
        <v>3613</v>
      </c>
      <c r="X3575" s="8">
        <v>0.2</v>
      </c>
      <c r="Y3575" s="10">
        <f t="shared" si="250"/>
        <v>9.2466800000000013</v>
      </c>
      <c r="Z3575" s="10">
        <f>IFERROR(INDEX(EFs!B:B,MATCH(P3575,EFs!A:A,0))*Dataset!Y3575/1000,0)</f>
        <v>8.3996186547522812E-3</v>
      </c>
      <c r="AA3575">
        <v>32.812175000000003</v>
      </c>
      <c r="AB3575">
        <v>-116.932772</v>
      </c>
      <c r="AC3575">
        <v>0.86</v>
      </c>
      <c r="AD3575" t="s">
        <v>18408</v>
      </c>
      <c r="AF3575" t="s">
        <v>18503</v>
      </c>
      <c r="AI3575" t="s">
        <v>18449</v>
      </c>
      <c r="AJ3575" t="s">
        <v>18390</v>
      </c>
      <c r="AK3575" t="s">
        <v>18391</v>
      </c>
      <c r="AL3575">
        <v>92021</v>
      </c>
      <c r="AM3575" t="s">
        <v>18392</v>
      </c>
      <c r="AN3575" t="s">
        <v>18397</v>
      </c>
    </row>
    <row r="3576" spans="1:40" ht="43.2" hidden="1" x14ac:dyDescent="0.3">
      <c r="A3576" t="s">
        <v>16425</v>
      </c>
      <c r="B3576" s="2" t="s">
        <v>2048</v>
      </c>
      <c r="C3576" s="3">
        <v>40025</v>
      </c>
      <c r="D3576" t="s">
        <v>25</v>
      </c>
      <c r="E3576" t="s">
        <v>13634</v>
      </c>
      <c r="G3576" t="s">
        <v>13635</v>
      </c>
      <c r="H3576" s="2" t="s">
        <v>283</v>
      </c>
      <c r="I3576" s="2" t="s">
        <v>46</v>
      </c>
      <c r="J3576" s="1" t="s">
        <v>16426</v>
      </c>
      <c r="K3576" s="1">
        <f t="shared" si="248"/>
        <v>1</v>
      </c>
      <c r="L3576" s="1">
        <f t="shared" si="248"/>
        <v>0</v>
      </c>
      <c r="M3576" s="1">
        <f t="shared" si="248"/>
        <v>0</v>
      </c>
      <c r="N3576" s="1">
        <f t="shared" si="247"/>
        <v>0</v>
      </c>
      <c r="O3576" s="1">
        <f t="shared" si="249"/>
        <v>1</v>
      </c>
      <c r="P3576" s="1" t="s">
        <v>18346</v>
      </c>
      <c r="Q3576" s="1" t="s">
        <v>18355</v>
      </c>
      <c r="R3576" s="1">
        <v>100</v>
      </c>
      <c r="S3576" s="9">
        <f t="shared" si="251"/>
        <v>74.570000000000007</v>
      </c>
      <c r="T3576" s="8"/>
      <c r="U3576" s="8"/>
      <c r="V3576" s="8"/>
      <c r="W3576" s="8"/>
      <c r="X3576" s="8"/>
      <c r="Y3576" s="10">
        <f t="shared" si="250"/>
        <v>0</v>
      </c>
      <c r="Z3576" s="10">
        <f>IFERROR(INDEX(EFs!B:B,MATCH(P3576,EFs!A:A,0))*Dataset!Y3576/1000,0)</f>
        <v>0</v>
      </c>
      <c r="AA3576">
        <v>32.724102999999999</v>
      </c>
      <c r="AB3576">
        <v>-117.170912</v>
      </c>
      <c r="AC3576">
        <v>1</v>
      </c>
      <c r="AD3576" t="s">
        <v>18422</v>
      </c>
      <c r="AI3576" t="s">
        <v>18389</v>
      </c>
      <c r="AJ3576" t="s">
        <v>18390</v>
      </c>
      <c r="AK3576" t="s">
        <v>18391</v>
      </c>
      <c r="AL3576">
        <v>92101</v>
      </c>
      <c r="AM3576" t="s">
        <v>18392</v>
      </c>
      <c r="AN3576" t="s">
        <v>18397</v>
      </c>
    </row>
    <row r="3577" spans="1:40" ht="43.2" hidden="1" x14ac:dyDescent="0.3">
      <c r="A3577" t="s">
        <v>16427</v>
      </c>
      <c r="B3577" s="2" t="s">
        <v>2048</v>
      </c>
      <c r="C3577" s="3">
        <v>40025</v>
      </c>
      <c r="D3577" t="s">
        <v>25</v>
      </c>
      <c r="E3577" t="s">
        <v>2521</v>
      </c>
      <c r="F3577" t="s">
        <v>16428</v>
      </c>
      <c r="G3577" t="s">
        <v>16429</v>
      </c>
      <c r="H3577" s="2" t="s">
        <v>372</v>
      </c>
      <c r="I3577" s="2" t="s">
        <v>62</v>
      </c>
      <c r="J3577" s="1" t="s">
        <v>16430</v>
      </c>
      <c r="K3577" s="1">
        <f t="shared" si="248"/>
        <v>1</v>
      </c>
      <c r="L3577" s="1">
        <f t="shared" si="248"/>
        <v>0</v>
      </c>
      <c r="M3577" s="1">
        <f t="shared" si="248"/>
        <v>0</v>
      </c>
      <c r="N3577" s="1">
        <f t="shared" si="247"/>
        <v>0</v>
      </c>
      <c r="O3577" s="1">
        <f t="shared" si="249"/>
        <v>1</v>
      </c>
      <c r="P3577" s="1" t="s">
        <v>18346</v>
      </c>
      <c r="Q3577" s="1" t="s">
        <v>18355</v>
      </c>
      <c r="R3577" s="1">
        <v>175</v>
      </c>
      <c r="S3577" s="9">
        <f t="shared" si="251"/>
        <v>130.4975</v>
      </c>
      <c r="T3577" s="8"/>
      <c r="U3577" s="8"/>
      <c r="V3577" s="8"/>
      <c r="W3577" s="8"/>
      <c r="X3577" s="8"/>
      <c r="Y3577" s="10">
        <f t="shared" si="250"/>
        <v>0</v>
      </c>
      <c r="Z3577" s="10">
        <f>IFERROR(INDEX(EFs!B:B,MATCH(P3577,EFs!A:A,0))*Dataset!Y3577/1000,0)</f>
        <v>0</v>
      </c>
      <c r="AA3577">
        <v>32.724102999999999</v>
      </c>
      <c r="AB3577">
        <v>-117.170912</v>
      </c>
      <c r="AC3577">
        <v>0.5</v>
      </c>
      <c r="AD3577" t="s">
        <v>18422</v>
      </c>
      <c r="AI3577" t="s">
        <v>18389</v>
      </c>
      <c r="AJ3577" t="s">
        <v>18390</v>
      </c>
      <c r="AK3577" t="s">
        <v>18391</v>
      </c>
      <c r="AL3577">
        <v>92101</v>
      </c>
      <c r="AM3577" t="s">
        <v>18392</v>
      </c>
      <c r="AN3577" t="s">
        <v>18397</v>
      </c>
    </row>
    <row r="3578" spans="1:40" ht="28.8" hidden="1" x14ac:dyDescent="0.3">
      <c r="A3578" t="s">
        <v>16431</v>
      </c>
      <c r="B3578" s="2" t="s">
        <v>2048</v>
      </c>
      <c r="C3578" s="3">
        <v>40025</v>
      </c>
      <c r="D3578" t="s">
        <v>25</v>
      </c>
      <c r="E3578" t="s">
        <v>14368</v>
      </c>
      <c r="F3578" t="s">
        <v>27</v>
      </c>
      <c r="G3578" t="s">
        <v>14369</v>
      </c>
      <c r="H3578" s="2" t="s">
        <v>115</v>
      </c>
      <c r="I3578" s="2" t="s">
        <v>46</v>
      </c>
      <c r="J3578" s="1" t="s">
        <v>16432</v>
      </c>
      <c r="K3578" s="1">
        <f t="shared" si="248"/>
        <v>0</v>
      </c>
      <c r="L3578" s="1">
        <f t="shared" si="248"/>
        <v>0</v>
      </c>
      <c r="M3578" s="1">
        <f t="shared" si="248"/>
        <v>0</v>
      </c>
      <c r="N3578" s="1">
        <f t="shared" si="247"/>
        <v>0</v>
      </c>
      <c r="O3578" s="1">
        <f t="shared" si="249"/>
        <v>0</v>
      </c>
      <c r="P3578" s="1" t="s">
        <v>18352</v>
      </c>
      <c r="Q3578" s="1" t="s">
        <v>18355</v>
      </c>
      <c r="R3578" s="1" t="s">
        <v>18352</v>
      </c>
      <c r="S3578" s="9" t="str">
        <f t="shared" si="251"/>
        <v>Unknown</v>
      </c>
      <c r="T3578" s="8"/>
      <c r="U3578" s="8"/>
      <c r="V3578" s="8"/>
      <c r="W3578" s="8"/>
      <c r="X3578" s="8"/>
      <c r="Y3578" s="10" t="e">
        <f t="shared" si="250"/>
        <v>#VALUE!</v>
      </c>
      <c r="Z3578" s="10">
        <f>IFERROR(INDEX(EFs!B:B,MATCH(P3578,EFs!A:A,0))*Dataset!Y3578/1000,0)</f>
        <v>0</v>
      </c>
      <c r="AA3578">
        <v>32.746991000000001</v>
      </c>
      <c r="AB3578">
        <v>-117.19808500000001</v>
      </c>
      <c r="AC3578">
        <v>1</v>
      </c>
      <c r="AD3578" t="s">
        <v>18394</v>
      </c>
      <c r="AE3578">
        <v>2555</v>
      </c>
      <c r="AF3578" t="s">
        <v>18413</v>
      </c>
      <c r="AI3578" t="s">
        <v>18389</v>
      </c>
      <c r="AJ3578" t="s">
        <v>18390</v>
      </c>
      <c r="AK3578" t="s">
        <v>18391</v>
      </c>
      <c r="AL3578">
        <v>92110</v>
      </c>
      <c r="AM3578" t="s">
        <v>18392</v>
      </c>
      <c r="AN3578" t="s">
        <v>18397</v>
      </c>
    </row>
    <row r="3579" spans="1:40" ht="43.2" hidden="1" x14ac:dyDescent="0.3">
      <c r="A3579" t="s">
        <v>16433</v>
      </c>
      <c r="B3579" s="2" t="s">
        <v>2048</v>
      </c>
      <c r="C3579" s="3">
        <v>40025.562268518501</v>
      </c>
      <c r="D3579" t="s">
        <v>25</v>
      </c>
      <c r="E3579" t="s">
        <v>2589</v>
      </c>
      <c r="F3579" t="s">
        <v>72</v>
      </c>
      <c r="G3579" t="s">
        <v>2591</v>
      </c>
      <c r="H3579" s="2" t="s">
        <v>115</v>
      </c>
      <c r="I3579" s="2" t="s">
        <v>46</v>
      </c>
      <c r="J3579" s="1" t="s">
        <v>16434</v>
      </c>
      <c r="K3579" s="1">
        <f t="shared" si="248"/>
        <v>1</v>
      </c>
      <c r="L3579" s="1">
        <f t="shared" si="248"/>
        <v>0</v>
      </c>
      <c r="M3579" s="1">
        <f t="shared" si="248"/>
        <v>0</v>
      </c>
      <c r="N3579" s="1">
        <f t="shared" si="247"/>
        <v>0</v>
      </c>
      <c r="O3579" s="1">
        <f t="shared" si="249"/>
        <v>1</v>
      </c>
      <c r="P3579" s="1" t="s">
        <v>18346</v>
      </c>
      <c r="Q3579" s="1">
        <v>40</v>
      </c>
      <c r="R3579" s="1">
        <v>65.599999999999994</v>
      </c>
      <c r="S3579" s="9">
        <f t="shared" si="251"/>
        <v>40</v>
      </c>
      <c r="T3579" s="8"/>
      <c r="U3579" s="8"/>
      <c r="V3579" s="8"/>
      <c r="W3579" s="8"/>
      <c r="X3579" s="8"/>
      <c r="Y3579" s="10">
        <f t="shared" si="250"/>
        <v>0</v>
      </c>
      <c r="Z3579" s="10">
        <f>IFERROR(INDEX(EFs!B:B,MATCH(P3579,EFs!A:A,0))*Dataset!Y3579/1000,0)</f>
        <v>0</v>
      </c>
      <c r="AA3579">
        <v>32.770515000000003</v>
      </c>
      <c r="AB3579">
        <v>-117.189559</v>
      </c>
      <c r="AC3579">
        <v>1</v>
      </c>
      <c r="AD3579" t="s">
        <v>18394</v>
      </c>
      <c r="AE3579">
        <v>5998</v>
      </c>
      <c r="AF3579" t="s">
        <v>18707</v>
      </c>
      <c r="AI3579" t="s">
        <v>18389</v>
      </c>
      <c r="AJ3579" t="s">
        <v>18390</v>
      </c>
      <c r="AK3579" t="s">
        <v>18391</v>
      </c>
      <c r="AL3579">
        <v>92110</v>
      </c>
      <c r="AM3579" t="s">
        <v>18392</v>
      </c>
      <c r="AN3579" t="s">
        <v>18397</v>
      </c>
    </row>
    <row r="3580" spans="1:40" ht="28.8" hidden="1" x14ac:dyDescent="0.3">
      <c r="A3580" t="s">
        <v>16435</v>
      </c>
      <c r="B3580" s="2" t="s">
        <v>2048</v>
      </c>
      <c r="C3580" s="3">
        <v>40025</v>
      </c>
      <c r="D3580" t="s">
        <v>25</v>
      </c>
      <c r="E3580" t="s">
        <v>7068</v>
      </c>
      <c r="F3580" t="s">
        <v>16436</v>
      </c>
      <c r="G3580" t="s">
        <v>16437</v>
      </c>
      <c r="H3580" s="2" t="s">
        <v>283</v>
      </c>
      <c r="I3580" s="2" t="s">
        <v>46</v>
      </c>
      <c r="J3580" s="1" t="s">
        <v>16438</v>
      </c>
      <c r="K3580" s="1">
        <f t="shared" si="248"/>
        <v>1</v>
      </c>
      <c r="L3580" s="1">
        <f t="shared" si="248"/>
        <v>0</v>
      </c>
      <c r="M3580" s="1">
        <f t="shared" si="248"/>
        <v>0</v>
      </c>
      <c r="N3580" s="1">
        <f t="shared" si="247"/>
        <v>0</v>
      </c>
      <c r="O3580" s="1">
        <f t="shared" si="249"/>
        <v>1</v>
      </c>
      <c r="P3580" s="1" t="s">
        <v>18346</v>
      </c>
      <c r="Q3580" s="1">
        <v>75</v>
      </c>
      <c r="R3580" s="1">
        <v>135</v>
      </c>
      <c r="S3580" s="9">
        <f t="shared" si="251"/>
        <v>75</v>
      </c>
      <c r="T3580" s="8"/>
      <c r="U3580" s="8"/>
      <c r="V3580" s="8"/>
      <c r="W3580" s="8"/>
      <c r="X3580" s="8"/>
      <c r="Y3580" s="10">
        <f t="shared" si="250"/>
        <v>0</v>
      </c>
      <c r="Z3580" s="10">
        <f>IFERROR(INDEX(EFs!B:B,MATCH(P3580,EFs!A:A,0))*Dataset!Y3580/1000,0)</f>
        <v>0</v>
      </c>
      <c r="AA3580">
        <v>32.724102999999999</v>
      </c>
      <c r="AB3580">
        <v>-117.170912</v>
      </c>
      <c r="AC3580">
        <v>0.5</v>
      </c>
      <c r="AD3580" t="s">
        <v>18422</v>
      </c>
      <c r="AI3580" t="s">
        <v>18389</v>
      </c>
      <c r="AJ3580" t="s">
        <v>18390</v>
      </c>
      <c r="AK3580" t="s">
        <v>18391</v>
      </c>
      <c r="AL3580">
        <v>92101</v>
      </c>
      <c r="AM3580" t="s">
        <v>18392</v>
      </c>
      <c r="AN3580" t="s">
        <v>18397</v>
      </c>
    </row>
    <row r="3581" spans="1:40" ht="28.8" hidden="1" x14ac:dyDescent="0.3">
      <c r="A3581" t="s">
        <v>16439</v>
      </c>
      <c r="B3581" s="2" t="s">
        <v>2048</v>
      </c>
      <c r="C3581" s="3">
        <v>40025</v>
      </c>
      <c r="D3581" t="s">
        <v>25</v>
      </c>
      <c r="E3581" t="s">
        <v>1186</v>
      </c>
      <c r="F3581" t="s">
        <v>1187</v>
      </c>
      <c r="G3581" t="s">
        <v>190</v>
      </c>
      <c r="H3581" s="2" t="s">
        <v>163</v>
      </c>
      <c r="I3581" s="2" t="s">
        <v>164</v>
      </c>
      <c r="J3581" s="1" t="s">
        <v>16440</v>
      </c>
      <c r="K3581" s="1">
        <f t="shared" si="248"/>
        <v>0</v>
      </c>
      <c r="L3581" s="1">
        <f t="shared" si="248"/>
        <v>0</v>
      </c>
      <c r="M3581" s="1">
        <f t="shared" si="248"/>
        <v>0</v>
      </c>
      <c r="N3581" s="1">
        <f t="shared" si="247"/>
        <v>1</v>
      </c>
      <c r="O3581" s="1">
        <f t="shared" si="249"/>
        <v>1</v>
      </c>
      <c r="P3581" s="1" t="s">
        <v>18347</v>
      </c>
      <c r="Q3581" s="1" t="s">
        <v>18355</v>
      </c>
      <c r="R3581" s="1">
        <v>61</v>
      </c>
      <c r="S3581" s="9">
        <f t="shared" si="251"/>
        <v>45.487700000000004</v>
      </c>
      <c r="T3581" s="8"/>
      <c r="U3581" s="8"/>
      <c r="V3581" s="8"/>
      <c r="W3581" s="8"/>
      <c r="X3581" s="8"/>
      <c r="Y3581" s="10">
        <f t="shared" si="250"/>
        <v>0</v>
      </c>
      <c r="Z3581" s="10">
        <f>IFERROR(INDEX(EFs!B:B,MATCH(P3581,EFs!A:A,0))*Dataset!Y3581/1000,0)</f>
        <v>0</v>
      </c>
      <c r="AA3581">
        <v>33.387723000000001</v>
      </c>
      <c r="AB3581">
        <v>-117.44475799999999</v>
      </c>
      <c r="AC3581">
        <v>1</v>
      </c>
      <c r="AD3581" t="s">
        <v>18422</v>
      </c>
      <c r="AI3581" t="s">
        <v>18423</v>
      </c>
      <c r="AJ3581" t="s">
        <v>18390</v>
      </c>
      <c r="AK3581" t="s">
        <v>18391</v>
      </c>
      <c r="AL3581">
        <v>92055</v>
      </c>
      <c r="AM3581" t="s">
        <v>18392</v>
      </c>
      <c r="AN3581" t="s">
        <v>18397</v>
      </c>
    </row>
    <row r="3582" spans="1:40" ht="43.2" hidden="1" x14ac:dyDescent="0.3">
      <c r="A3582" t="s">
        <v>16441</v>
      </c>
      <c r="B3582" s="2" t="s">
        <v>2048</v>
      </c>
      <c r="C3582" s="3">
        <v>40025</v>
      </c>
      <c r="D3582" t="s">
        <v>25</v>
      </c>
      <c r="E3582" t="s">
        <v>16080</v>
      </c>
      <c r="G3582" t="s">
        <v>16442</v>
      </c>
      <c r="H3582" s="2" t="s">
        <v>201</v>
      </c>
      <c r="I3582" s="2" t="s">
        <v>46</v>
      </c>
      <c r="J3582" s="1" t="s">
        <v>16443</v>
      </c>
      <c r="K3582" s="1">
        <f t="shared" si="248"/>
        <v>1</v>
      </c>
      <c r="L3582" s="1">
        <f t="shared" si="248"/>
        <v>0</v>
      </c>
      <c r="M3582" s="1">
        <f t="shared" si="248"/>
        <v>0</v>
      </c>
      <c r="N3582" s="1">
        <f t="shared" si="247"/>
        <v>0</v>
      </c>
      <c r="O3582" s="1">
        <f t="shared" si="249"/>
        <v>1</v>
      </c>
      <c r="P3582" s="1" t="s">
        <v>18346</v>
      </c>
      <c r="Q3582" s="1" t="s">
        <v>18355</v>
      </c>
      <c r="R3582" s="1">
        <v>166</v>
      </c>
      <c r="S3582" s="9">
        <f t="shared" si="251"/>
        <v>123.78620000000001</v>
      </c>
      <c r="T3582" s="8"/>
      <c r="U3582" s="8"/>
      <c r="V3582" s="8"/>
      <c r="W3582" s="8"/>
      <c r="X3582" s="8"/>
      <c r="Y3582" s="10">
        <f t="shared" si="250"/>
        <v>0</v>
      </c>
      <c r="Z3582" s="10">
        <f>IFERROR(INDEX(EFs!B:B,MATCH(P3582,EFs!A:A,0))*Dataset!Y3582/1000,0)</f>
        <v>0</v>
      </c>
      <c r="AA3582">
        <v>32.838315999999999</v>
      </c>
      <c r="AB3582">
        <v>-117.24922100000001</v>
      </c>
      <c r="AC3582">
        <v>1</v>
      </c>
      <c r="AD3582" t="s">
        <v>18394</v>
      </c>
      <c r="AE3582">
        <v>1967</v>
      </c>
      <c r="AF3582" t="s">
        <v>18905</v>
      </c>
      <c r="AI3582" t="s">
        <v>18428</v>
      </c>
      <c r="AJ3582" t="s">
        <v>18390</v>
      </c>
      <c r="AK3582" t="s">
        <v>18391</v>
      </c>
      <c r="AL3582">
        <v>92037</v>
      </c>
      <c r="AM3582" t="s">
        <v>18392</v>
      </c>
      <c r="AN3582" t="s">
        <v>18397</v>
      </c>
    </row>
    <row r="3583" spans="1:40" ht="57.6" hidden="1" x14ac:dyDescent="0.3">
      <c r="A3583" t="s">
        <v>16444</v>
      </c>
      <c r="B3583" s="2" t="s">
        <v>2048</v>
      </c>
      <c r="C3583" s="3">
        <v>40025.540266203701</v>
      </c>
      <c r="D3583" t="s">
        <v>25</v>
      </c>
      <c r="E3583" t="s">
        <v>15976</v>
      </c>
      <c r="F3583" t="s">
        <v>50</v>
      </c>
      <c r="G3583" t="s">
        <v>90</v>
      </c>
      <c r="H3583" s="2" t="s">
        <v>91</v>
      </c>
      <c r="I3583" s="2" t="s">
        <v>92</v>
      </c>
      <c r="J3583" s="1" t="s">
        <v>16445</v>
      </c>
      <c r="K3583" s="1">
        <f t="shared" si="248"/>
        <v>1</v>
      </c>
      <c r="L3583" s="1">
        <f t="shared" si="248"/>
        <v>0</v>
      </c>
      <c r="M3583" s="1">
        <f t="shared" si="248"/>
        <v>0</v>
      </c>
      <c r="N3583" s="1">
        <f t="shared" si="247"/>
        <v>0</v>
      </c>
      <c r="O3583" s="1">
        <f t="shared" si="249"/>
        <v>1</v>
      </c>
      <c r="P3583" s="1" t="s">
        <v>18346</v>
      </c>
      <c r="Q3583" s="1" t="s">
        <v>18355</v>
      </c>
      <c r="R3583" s="1">
        <v>66</v>
      </c>
      <c r="S3583" s="9">
        <f t="shared" si="251"/>
        <v>49.216200000000001</v>
      </c>
      <c r="T3583" s="8"/>
      <c r="U3583" s="8"/>
      <c r="V3583" s="8"/>
      <c r="W3583" s="8"/>
      <c r="X3583" s="8"/>
      <c r="Y3583" s="10">
        <f t="shared" si="250"/>
        <v>0</v>
      </c>
      <c r="Z3583" s="10">
        <f>IFERROR(INDEX(EFs!B:B,MATCH(P3583,EFs!A:A,0))*Dataset!Y3583/1000,0)</f>
        <v>0</v>
      </c>
      <c r="AA3583">
        <v>33.232765000000001</v>
      </c>
      <c r="AB3583">
        <v>-117.352028</v>
      </c>
      <c r="AC3583">
        <v>0.8</v>
      </c>
      <c r="AD3583" t="s">
        <v>18408</v>
      </c>
      <c r="AF3583" t="s">
        <v>18409</v>
      </c>
      <c r="AI3583" t="s">
        <v>18410</v>
      </c>
      <c r="AJ3583" t="s">
        <v>18390</v>
      </c>
      <c r="AK3583" t="s">
        <v>18391</v>
      </c>
      <c r="AL3583">
        <v>92058</v>
      </c>
      <c r="AM3583" t="s">
        <v>18392</v>
      </c>
      <c r="AN3583" t="s">
        <v>18397</v>
      </c>
    </row>
    <row r="3584" spans="1:40" ht="28.8" hidden="1" x14ac:dyDescent="0.3">
      <c r="A3584" t="s">
        <v>16446</v>
      </c>
      <c r="B3584" s="2" t="s">
        <v>2048</v>
      </c>
      <c r="C3584" s="3">
        <v>40025</v>
      </c>
      <c r="D3584" t="s">
        <v>25</v>
      </c>
      <c r="E3584" t="s">
        <v>16402</v>
      </c>
      <c r="F3584" t="s">
        <v>16403</v>
      </c>
      <c r="G3584" t="s">
        <v>16404</v>
      </c>
      <c r="H3584" s="2" t="s">
        <v>275</v>
      </c>
      <c r="I3584" s="2" t="s">
        <v>139</v>
      </c>
      <c r="J3584" s="1" t="s">
        <v>16447</v>
      </c>
      <c r="K3584" s="1">
        <f t="shared" si="248"/>
        <v>1</v>
      </c>
      <c r="L3584" s="1">
        <f t="shared" si="248"/>
        <v>0</v>
      </c>
      <c r="M3584" s="1">
        <f t="shared" si="248"/>
        <v>0</v>
      </c>
      <c r="N3584" s="1">
        <f t="shared" si="247"/>
        <v>0</v>
      </c>
      <c r="O3584" s="1">
        <f t="shared" si="249"/>
        <v>1</v>
      </c>
      <c r="P3584" s="1" t="s">
        <v>18346</v>
      </c>
      <c r="Q3584" s="1" t="s">
        <v>18355</v>
      </c>
      <c r="R3584" s="1">
        <v>340</v>
      </c>
      <c r="S3584" s="9">
        <f t="shared" si="251"/>
        <v>253.53800000000001</v>
      </c>
      <c r="T3584" s="8"/>
      <c r="U3584" s="8"/>
      <c r="V3584" s="8"/>
      <c r="W3584" s="8"/>
      <c r="X3584" s="8"/>
      <c r="Y3584" s="10">
        <f t="shared" si="250"/>
        <v>0</v>
      </c>
      <c r="Z3584" s="10">
        <f>IFERROR(INDEX(EFs!B:B,MATCH(P3584,EFs!A:A,0))*Dataset!Y3584/1000,0)</f>
        <v>0</v>
      </c>
      <c r="AA3584">
        <v>32.840403999999999</v>
      </c>
      <c r="AB3584">
        <v>-116.973569</v>
      </c>
      <c r="AC3584">
        <v>1</v>
      </c>
      <c r="AD3584" t="s">
        <v>18394</v>
      </c>
      <c r="AE3584">
        <v>9000</v>
      </c>
      <c r="AF3584" t="s">
        <v>18742</v>
      </c>
      <c r="AI3584" t="s">
        <v>18442</v>
      </c>
      <c r="AJ3584" t="s">
        <v>18390</v>
      </c>
      <c r="AK3584" t="s">
        <v>18391</v>
      </c>
      <c r="AL3584">
        <v>92071</v>
      </c>
      <c r="AM3584" t="s">
        <v>18392</v>
      </c>
      <c r="AN3584" t="s">
        <v>18397</v>
      </c>
    </row>
    <row r="3585" spans="1:40" ht="43.2" hidden="1" x14ac:dyDescent="0.3">
      <c r="A3585" t="s">
        <v>16448</v>
      </c>
      <c r="B3585" s="2" t="s">
        <v>2048</v>
      </c>
      <c r="C3585" s="3">
        <v>40025</v>
      </c>
      <c r="D3585" t="s">
        <v>25</v>
      </c>
      <c r="E3585" t="s">
        <v>1444</v>
      </c>
      <c r="F3585" t="s">
        <v>1445</v>
      </c>
      <c r="G3585" t="s">
        <v>1446</v>
      </c>
      <c r="H3585" s="2" t="s">
        <v>106</v>
      </c>
      <c r="I3585" s="2" t="s">
        <v>107</v>
      </c>
      <c r="J3585" s="1" t="s">
        <v>16449</v>
      </c>
      <c r="K3585" s="1">
        <f t="shared" si="248"/>
        <v>1</v>
      </c>
      <c r="L3585" s="1">
        <f t="shared" si="248"/>
        <v>0</v>
      </c>
      <c r="M3585" s="1">
        <f t="shared" si="248"/>
        <v>0</v>
      </c>
      <c r="N3585" s="1">
        <f t="shared" si="247"/>
        <v>0</v>
      </c>
      <c r="O3585" s="1">
        <f t="shared" si="249"/>
        <v>1</v>
      </c>
      <c r="P3585" s="1" t="s">
        <v>18346</v>
      </c>
      <c r="Q3585" s="1" t="s">
        <v>18355</v>
      </c>
      <c r="R3585" s="1">
        <v>330</v>
      </c>
      <c r="S3585" s="9">
        <f t="shared" si="251"/>
        <v>246.08100000000002</v>
      </c>
      <c r="T3585" s="8"/>
      <c r="U3585" s="8"/>
      <c r="V3585" s="8"/>
      <c r="W3585" s="8"/>
      <c r="X3585" s="8"/>
      <c r="Y3585" s="10">
        <f t="shared" si="250"/>
        <v>0</v>
      </c>
      <c r="Z3585" s="10">
        <f>IFERROR(INDEX(EFs!B:B,MATCH(P3585,EFs!A:A,0))*Dataset!Y3585/1000,0)</f>
        <v>0</v>
      </c>
      <c r="AA3585">
        <v>32.833888000000002</v>
      </c>
      <c r="AB3585">
        <v>-117.130578</v>
      </c>
      <c r="AC3585">
        <v>1</v>
      </c>
      <c r="AD3585" t="s">
        <v>18394</v>
      </c>
      <c r="AE3585">
        <v>5555</v>
      </c>
      <c r="AF3585" t="s">
        <v>18581</v>
      </c>
      <c r="AG3585" t="s">
        <v>18582</v>
      </c>
      <c r="AH3585">
        <v>10</v>
      </c>
      <c r="AI3585" t="s">
        <v>18389</v>
      </c>
      <c r="AJ3585" t="s">
        <v>18390</v>
      </c>
      <c r="AK3585" t="s">
        <v>18391</v>
      </c>
      <c r="AL3585">
        <v>92123</v>
      </c>
      <c r="AM3585" t="s">
        <v>18392</v>
      </c>
      <c r="AN3585" t="s">
        <v>18397</v>
      </c>
    </row>
    <row r="3586" spans="1:40" ht="28.8" hidden="1" x14ac:dyDescent="0.3">
      <c r="A3586" t="s">
        <v>16450</v>
      </c>
      <c r="B3586" s="2" t="s">
        <v>2048</v>
      </c>
      <c r="C3586" s="3">
        <v>40025</v>
      </c>
      <c r="D3586" t="s">
        <v>25</v>
      </c>
      <c r="E3586" t="s">
        <v>2134</v>
      </c>
      <c r="F3586" t="s">
        <v>1382</v>
      </c>
      <c r="G3586" t="s">
        <v>2135</v>
      </c>
      <c r="H3586" s="2" t="s">
        <v>781</v>
      </c>
      <c r="I3586" s="2" t="s">
        <v>782</v>
      </c>
      <c r="J3586" s="1" t="s">
        <v>16451</v>
      </c>
      <c r="K3586" s="1">
        <f t="shared" si="248"/>
        <v>1</v>
      </c>
      <c r="L3586" s="1">
        <f t="shared" si="248"/>
        <v>0</v>
      </c>
      <c r="M3586" s="1">
        <f t="shared" si="248"/>
        <v>0</v>
      </c>
      <c r="N3586" s="1">
        <f t="shared" si="248"/>
        <v>0</v>
      </c>
      <c r="O3586" s="1">
        <f t="shared" si="249"/>
        <v>1</v>
      </c>
      <c r="P3586" s="1" t="s">
        <v>18346</v>
      </c>
      <c r="Q3586" s="1">
        <v>2000</v>
      </c>
      <c r="R3586" s="1">
        <v>2876</v>
      </c>
      <c r="S3586" s="9">
        <f t="shared" si="251"/>
        <v>2000</v>
      </c>
      <c r="T3586" s="8"/>
      <c r="U3586" s="8"/>
      <c r="V3586" s="8"/>
      <c r="W3586" s="8"/>
      <c r="X3586" s="8"/>
      <c r="Y3586" s="10">
        <f t="shared" si="250"/>
        <v>0</v>
      </c>
      <c r="Z3586" s="10">
        <f>IFERROR(INDEX(EFs!B:B,MATCH(P3586,EFs!A:A,0))*Dataset!Y3586/1000,0)</f>
        <v>0</v>
      </c>
      <c r="AA3586">
        <v>32.895986000000001</v>
      </c>
      <c r="AB3586">
        <v>-117.195266</v>
      </c>
      <c r="AC3586">
        <v>1</v>
      </c>
      <c r="AD3586" t="s">
        <v>18387</v>
      </c>
      <c r="AE3586">
        <v>5555</v>
      </c>
      <c r="AF3586" t="s">
        <v>18663</v>
      </c>
      <c r="AI3586" t="s">
        <v>18389</v>
      </c>
      <c r="AJ3586" t="s">
        <v>18390</v>
      </c>
      <c r="AK3586" t="s">
        <v>18391</v>
      </c>
      <c r="AL3586">
        <v>92121</v>
      </c>
      <c r="AM3586" t="s">
        <v>18392</v>
      </c>
      <c r="AN3586" t="s">
        <v>18393</v>
      </c>
    </row>
    <row r="3587" spans="1:40" ht="43.2" hidden="1" x14ac:dyDescent="0.3">
      <c r="A3587" t="s">
        <v>16452</v>
      </c>
      <c r="B3587" s="2" t="s">
        <v>2048</v>
      </c>
      <c r="C3587" s="3">
        <v>40025</v>
      </c>
      <c r="D3587" t="s">
        <v>16</v>
      </c>
      <c r="E3587" t="s">
        <v>16453</v>
      </c>
      <c r="F3587" t="s">
        <v>27</v>
      </c>
      <c r="G3587" t="s">
        <v>16454</v>
      </c>
      <c r="H3587" s="2" t="s">
        <v>1013</v>
      </c>
      <c r="I3587" s="2" t="s">
        <v>236</v>
      </c>
      <c r="J3587" s="1" t="s">
        <v>16455</v>
      </c>
      <c r="K3587" s="1">
        <f t="shared" ref="K3587:N3650" si="252">IFERROR(IF(SEARCH(K$1,$J3587)&gt;0,1),0)</f>
        <v>1</v>
      </c>
      <c r="L3587" s="1">
        <f t="shared" si="252"/>
        <v>0</v>
      </c>
      <c r="M3587" s="1">
        <f t="shared" si="252"/>
        <v>0</v>
      </c>
      <c r="N3587" s="1">
        <f t="shared" si="252"/>
        <v>0</v>
      </c>
      <c r="O3587" s="1">
        <f t="shared" ref="O3587:O3650" si="253">SUM(K3587:N3587)</f>
        <v>1</v>
      </c>
      <c r="P3587" s="1" t="s">
        <v>18346</v>
      </c>
      <c r="Q3587" s="1" t="s">
        <v>18355</v>
      </c>
      <c r="R3587" s="1">
        <v>587</v>
      </c>
      <c r="S3587" s="9">
        <f t="shared" si="251"/>
        <v>437.72590000000002</v>
      </c>
      <c r="T3587" s="8"/>
      <c r="U3587" s="8"/>
      <c r="V3587" s="8"/>
      <c r="W3587" s="8"/>
      <c r="X3587" s="8"/>
      <c r="Y3587" s="10">
        <f t="shared" ref="Y3587:Y3650" si="254">X3587*S3587</f>
        <v>0</v>
      </c>
      <c r="Z3587" s="10">
        <f>IFERROR(INDEX(EFs!B:B,MATCH(P3587,EFs!A:A,0))*Dataset!Y3587/1000,0)</f>
        <v>0</v>
      </c>
      <c r="AA3587">
        <v>32.946092999999998</v>
      </c>
      <c r="AB3587">
        <v>-117.24167300000001</v>
      </c>
      <c r="AC3587">
        <v>1</v>
      </c>
      <c r="AD3587" t="s">
        <v>18387</v>
      </c>
      <c r="AE3587">
        <v>12544</v>
      </c>
      <c r="AF3587" t="s">
        <v>19378</v>
      </c>
      <c r="AI3587" t="s">
        <v>18389</v>
      </c>
      <c r="AJ3587" t="s">
        <v>18390</v>
      </c>
      <c r="AK3587" t="s">
        <v>18391</v>
      </c>
      <c r="AL3587">
        <v>92130</v>
      </c>
      <c r="AM3587" t="s">
        <v>18392</v>
      </c>
      <c r="AN3587" t="s">
        <v>18393</v>
      </c>
    </row>
    <row r="3588" spans="1:40" ht="43.2" hidden="1" x14ac:dyDescent="0.3">
      <c r="A3588" t="s">
        <v>16456</v>
      </c>
      <c r="B3588" s="2" t="s">
        <v>2048</v>
      </c>
      <c r="C3588" s="3">
        <v>40025</v>
      </c>
      <c r="D3588" t="s">
        <v>16</v>
      </c>
      <c r="E3588" t="s">
        <v>10667</v>
      </c>
      <c r="F3588" t="s">
        <v>10668</v>
      </c>
      <c r="G3588" t="s">
        <v>10669</v>
      </c>
      <c r="H3588" s="2" t="s">
        <v>83</v>
      </c>
      <c r="I3588" s="2" t="s">
        <v>84</v>
      </c>
      <c r="J3588" s="1" t="s">
        <v>16457</v>
      </c>
      <c r="K3588" s="1">
        <f t="shared" si="252"/>
        <v>1</v>
      </c>
      <c r="L3588" s="1">
        <f t="shared" si="252"/>
        <v>0</v>
      </c>
      <c r="M3588" s="1">
        <f t="shared" si="252"/>
        <v>0</v>
      </c>
      <c r="N3588" s="1">
        <f t="shared" si="252"/>
        <v>0</v>
      </c>
      <c r="O3588" s="1">
        <f t="shared" si="253"/>
        <v>1</v>
      </c>
      <c r="P3588" s="1" t="s">
        <v>18346</v>
      </c>
      <c r="Q3588" s="1" t="s">
        <v>18355</v>
      </c>
      <c r="R3588" s="1">
        <v>535</v>
      </c>
      <c r="S3588" s="9">
        <f t="shared" ref="S3588:S3651" si="255">IFERROR(IF(Q3588&lt;&gt;"",Q3588,R3588*0.7457),"Unknown")</f>
        <v>398.9495</v>
      </c>
      <c r="T3588" s="8"/>
      <c r="U3588" s="8"/>
      <c r="V3588" s="8"/>
      <c r="W3588" s="8"/>
      <c r="X3588" s="8"/>
      <c r="Y3588" s="10">
        <f t="shared" si="254"/>
        <v>0</v>
      </c>
      <c r="Z3588" s="10">
        <f>IFERROR(INDEX(EFs!B:B,MATCH(P3588,EFs!A:A,0))*Dataset!Y3588/1000,0)</f>
        <v>0</v>
      </c>
      <c r="AA3588">
        <v>32.635578000000002</v>
      </c>
      <c r="AB3588">
        <v>-117.099666</v>
      </c>
      <c r="AC3588">
        <v>1</v>
      </c>
      <c r="AD3588" t="s">
        <v>18394</v>
      </c>
      <c r="AE3588">
        <v>850</v>
      </c>
      <c r="AF3588" t="s">
        <v>19337</v>
      </c>
      <c r="AI3588" t="s">
        <v>18406</v>
      </c>
      <c r="AJ3588" t="s">
        <v>18390</v>
      </c>
      <c r="AK3588" t="s">
        <v>18391</v>
      </c>
      <c r="AL3588">
        <v>91910</v>
      </c>
      <c r="AM3588" t="s">
        <v>18392</v>
      </c>
      <c r="AN3588" t="s">
        <v>18397</v>
      </c>
    </row>
    <row r="3589" spans="1:40" ht="57.6" hidden="1" x14ac:dyDescent="0.3">
      <c r="A3589" t="s">
        <v>16458</v>
      </c>
      <c r="B3589" s="2" t="s">
        <v>2048</v>
      </c>
      <c r="C3589" s="3">
        <v>40025</v>
      </c>
      <c r="D3589" t="s">
        <v>16</v>
      </c>
      <c r="E3589" t="s">
        <v>16297</v>
      </c>
      <c r="F3589" t="s">
        <v>161</v>
      </c>
      <c r="G3589" t="s">
        <v>16459</v>
      </c>
      <c r="H3589" s="2" t="s">
        <v>163</v>
      </c>
      <c r="I3589" s="2" t="s">
        <v>164</v>
      </c>
      <c r="J3589" s="1" t="s">
        <v>16460</v>
      </c>
      <c r="K3589" s="1">
        <f t="shared" si="252"/>
        <v>1</v>
      </c>
      <c r="L3589" s="1">
        <f t="shared" si="252"/>
        <v>0</v>
      </c>
      <c r="M3589" s="1">
        <f t="shared" si="252"/>
        <v>0</v>
      </c>
      <c r="N3589" s="1">
        <f t="shared" si="252"/>
        <v>0</v>
      </c>
      <c r="O3589" s="1">
        <f t="shared" si="253"/>
        <v>1</v>
      </c>
      <c r="P3589" s="1" t="s">
        <v>18346</v>
      </c>
      <c r="Q3589" s="1">
        <v>200</v>
      </c>
      <c r="R3589" s="1">
        <v>330</v>
      </c>
      <c r="S3589" s="9">
        <f t="shared" si="255"/>
        <v>200</v>
      </c>
      <c r="T3589" s="8"/>
      <c r="U3589" s="8"/>
      <c r="V3589" s="8"/>
      <c r="W3589" s="8"/>
      <c r="X3589" s="8"/>
      <c r="Y3589" s="10">
        <f t="shared" si="254"/>
        <v>0</v>
      </c>
      <c r="Z3589" s="10">
        <f>IFERROR(INDEX(EFs!B:B,MATCH(P3589,EFs!A:A,0))*Dataset!Y3589/1000,0)</f>
        <v>0</v>
      </c>
      <c r="AA3589">
        <v>33.387723000000001</v>
      </c>
      <c r="AB3589">
        <v>-117.44475799999999</v>
      </c>
      <c r="AC3589">
        <v>0.5</v>
      </c>
      <c r="AD3589" t="s">
        <v>18422</v>
      </c>
      <c r="AI3589" t="s">
        <v>18423</v>
      </c>
      <c r="AJ3589" t="s">
        <v>18390</v>
      </c>
      <c r="AK3589" t="s">
        <v>18391</v>
      </c>
      <c r="AL3589">
        <v>92055</v>
      </c>
      <c r="AM3589" t="s">
        <v>18392</v>
      </c>
      <c r="AN3589" t="s">
        <v>18397</v>
      </c>
    </row>
    <row r="3590" spans="1:40" ht="28.8" hidden="1" x14ac:dyDescent="0.3">
      <c r="A3590" t="s">
        <v>16461</v>
      </c>
      <c r="B3590" s="2" t="s">
        <v>2048</v>
      </c>
      <c r="C3590" s="3">
        <v>40025</v>
      </c>
      <c r="D3590" t="s">
        <v>25</v>
      </c>
      <c r="E3590" t="s">
        <v>10759</v>
      </c>
      <c r="F3590" t="s">
        <v>10760</v>
      </c>
      <c r="G3590" t="s">
        <v>16462</v>
      </c>
      <c r="H3590" s="2" t="s">
        <v>781</v>
      </c>
      <c r="I3590" s="2" t="s">
        <v>782</v>
      </c>
      <c r="J3590" s="1" t="s">
        <v>16463</v>
      </c>
      <c r="K3590" s="1">
        <f t="shared" si="252"/>
        <v>1</v>
      </c>
      <c r="L3590" s="1">
        <f t="shared" si="252"/>
        <v>0</v>
      </c>
      <c r="M3590" s="1">
        <f t="shared" si="252"/>
        <v>0</v>
      </c>
      <c r="N3590" s="1">
        <f t="shared" si="252"/>
        <v>0</v>
      </c>
      <c r="O3590" s="1">
        <f t="shared" si="253"/>
        <v>1</v>
      </c>
      <c r="P3590" s="1" t="s">
        <v>18346</v>
      </c>
      <c r="Q3590" s="1" t="s">
        <v>18355</v>
      </c>
      <c r="R3590" s="1">
        <v>2172</v>
      </c>
      <c r="S3590" s="9">
        <f t="shared" si="255"/>
        <v>1619.6604</v>
      </c>
      <c r="T3590" s="8"/>
      <c r="U3590" s="8"/>
      <c r="V3590" s="8"/>
      <c r="W3590" s="8"/>
      <c r="X3590" s="8"/>
      <c r="Y3590" s="10">
        <f t="shared" si="254"/>
        <v>0</v>
      </c>
      <c r="Z3590" s="10">
        <f>IFERROR(INDEX(EFs!B:B,MATCH(P3590,EFs!A:A,0))*Dataset!Y3590/1000,0)</f>
        <v>0</v>
      </c>
      <c r="AA3590">
        <v>32.884839999999997</v>
      </c>
      <c r="AB3590">
        <v>-117.21268999999999</v>
      </c>
      <c r="AC3590">
        <v>1</v>
      </c>
      <c r="AD3590" t="s">
        <v>18387</v>
      </c>
      <c r="AE3590">
        <v>4550</v>
      </c>
      <c r="AF3590" t="s">
        <v>18520</v>
      </c>
      <c r="AI3590" t="s">
        <v>18389</v>
      </c>
      <c r="AJ3590" t="s">
        <v>18390</v>
      </c>
      <c r="AK3590" t="s">
        <v>18391</v>
      </c>
      <c r="AL3590">
        <v>92121</v>
      </c>
      <c r="AM3590" t="s">
        <v>18392</v>
      </c>
      <c r="AN3590" t="s">
        <v>18407</v>
      </c>
    </row>
    <row r="3591" spans="1:40" ht="43.2" hidden="1" x14ac:dyDescent="0.3">
      <c r="A3591" t="s">
        <v>16464</v>
      </c>
      <c r="B3591" s="2" t="s">
        <v>2048</v>
      </c>
      <c r="C3591" s="3">
        <v>40025</v>
      </c>
      <c r="D3591" t="s">
        <v>16</v>
      </c>
      <c r="E3591" t="s">
        <v>16465</v>
      </c>
      <c r="F3591" t="s">
        <v>6265</v>
      </c>
      <c r="G3591" t="s">
        <v>16466</v>
      </c>
      <c r="H3591" s="2" t="s">
        <v>781</v>
      </c>
      <c r="I3591" s="2" t="s">
        <v>782</v>
      </c>
      <c r="J3591" s="1" t="s">
        <v>16467</v>
      </c>
      <c r="K3591" s="1">
        <f t="shared" si="252"/>
        <v>1</v>
      </c>
      <c r="L3591" s="1">
        <f t="shared" si="252"/>
        <v>0</v>
      </c>
      <c r="M3591" s="1">
        <f t="shared" si="252"/>
        <v>0</v>
      </c>
      <c r="N3591" s="1">
        <f t="shared" si="252"/>
        <v>0</v>
      </c>
      <c r="O3591" s="1">
        <f t="shared" si="253"/>
        <v>1</v>
      </c>
      <c r="P3591" s="1" t="s">
        <v>18346</v>
      </c>
      <c r="Q3591" s="1">
        <v>810</v>
      </c>
      <c r="R3591" s="1" t="s">
        <v>18352</v>
      </c>
      <c r="S3591" s="9">
        <f t="shared" si="255"/>
        <v>810</v>
      </c>
      <c r="T3591" s="8"/>
      <c r="U3591" s="8"/>
      <c r="V3591" s="8"/>
      <c r="W3591" s="8"/>
      <c r="X3591" s="8"/>
      <c r="Y3591" s="10">
        <f t="shared" si="254"/>
        <v>0</v>
      </c>
      <c r="Z3591" s="10">
        <f>IFERROR(INDEX(EFs!B:B,MATCH(P3591,EFs!A:A,0))*Dataset!Y3591/1000,0)</f>
        <v>0</v>
      </c>
      <c r="AA3591">
        <v>32.890273000000001</v>
      </c>
      <c r="AB3591">
        <v>-117.186257</v>
      </c>
      <c r="AC3591">
        <v>0.9</v>
      </c>
      <c r="AD3591" t="s">
        <v>18429</v>
      </c>
      <c r="AE3591">
        <v>6150</v>
      </c>
      <c r="AF3591" t="s">
        <v>18631</v>
      </c>
      <c r="AI3591" t="s">
        <v>18389</v>
      </c>
      <c r="AJ3591" t="s">
        <v>18390</v>
      </c>
      <c r="AK3591" t="s">
        <v>18391</v>
      </c>
      <c r="AL3591">
        <v>92121</v>
      </c>
      <c r="AM3591" t="s">
        <v>18392</v>
      </c>
      <c r="AN3591" t="s">
        <v>18393</v>
      </c>
    </row>
    <row r="3592" spans="1:40" ht="43.2" hidden="1" x14ac:dyDescent="0.3">
      <c r="A3592" t="s">
        <v>16468</v>
      </c>
      <c r="B3592" s="2" t="s">
        <v>2048</v>
      </c>
      <c r="C3592" s="3">
        <v>40025</v>
      </c>
      <c r="D3592" t="s">
        <v>16</v>
      </c>
      <c r="E3592" t="s">
        <v>16469</v>
      </c>
      <c r="F3592" t="s">
        <v>16470</v>
      </c>
      <c r="G3592" t="s">
        <v>16471</v>
      </c>
      <c r="H3592" s="2" t="s">
        <v>781</v>
      </c>
      <c r="I3592" s="2" t="s">
        <v>782</v>
      </c>
      <c r="J3592" s="1" t="s">
        <v>16472</v>
      </c>
      <c r="K3592" s="1">
        <f t="shared" si="252"/>
        <v>1</v>
      </c>
      <c r="L3592" s="1">
        <f t="shared" si="252"/>
        <v>0</v>
      </c>
      <c r="M3592" s="1">
        <f t="shared" si="252"/>
        <v>0</v>
      </c>
      <c r="N3592" s="1">
        <f t="shared" si="252"/>
        <v>0</v>
      </c>
      <c r="O3592" s="1">
        <f t="shared" si="253"/>
        <v>1</v>
      </c>
      <c r="P3592" s="1" t="s">
        <v>18346</v>
      </c>
      <c r="Q3592" s="1">
        <v>500</v>
      </c>
      <c r="R3592" s="1">
        <v>749</v>
      </c>
      <c r="S3592" s="9">
        <f t="shared" si="255"/>
        <v>500</v>
      </c>
      <c r="T3592" s="8"/>
      <c r="U3592" s="8"/>
      <c r="V3592" s="8"/>
      <c r="W3592" s="8"/>
      <c r="X3592" s="8"/>
      <c r="Y3592" s="10">
        <f t="shared" si="254"/>
        <v>0</v>
      </c>
      <c r="Z3592" s="10">
        <f>IFERROR(INDEX(EFs!B:B,MATCH(P3592,EFs!A:A,0))*Dataset!Y3592/1000,0)</f>
        <v>0</v>
      </c>
      <c r="AA3592">
        <v>32.880074999999998</v>
      </c>
      <c r="AB3592">
        <v>-117.20706</v>
      </c>
      <c r="AC3592">
        <v>1</v>
      </c>
      <c r="AD3592" t="s">
        <v>18387</v>
      </c>
      <c r="AE3592">
        <v>9515</v>
      </c>
      <c r="AF3592" t="s">
        <v>18570</v>
      </c>
      <c r="AI3592" t="s">
        <v>18389</v>
      </c>
      <c r="AJ3592" t="s">
        <v>18390</v>
      </c>
      <c r="AK3592" t="s">
        <v>18391</v>
      </c>
      <c r="AL3592">
        <v>92121</v>
      </c>
      <c r="AM3592" t="s">
        <v>18392</v>
      </c>
      <c r="AN3592" t="s">
        <v>18393</v>
      </c>
    </row>
    <row r="3593" spans="1:40" ht="43.2" hidden="1" x14ac:dyDescent="0.3">
      <c r="A3593" t="s">
        <v>16473</v>
      </c>
      <c r="B3593" s="2" t="s">
        <v>2048</v>
      </c>
      <c r="C3593" s="3">
        <v>40025.444664351897</v>
      </c>
      <c r="D3593" t="s">
        <v>25</v>
      </c>
      <c r="E3593" t="s">
        <v>16474</v>
      </c>
      <c r="F3593" t="s">
        <v>72</v>
      </c>
      <c r="G3593" t="s">
        <v>16475</v>
      </c>
      <c r="H3593" s="2" t="s">
        <v>781</v>
      </c>
      <c r="I3593" s="2" t="s">
        <v>782</v>
      </c>
      <c r="J3593" s="1" t="s">
        <v>16476</v>
      </c>
      <c r="K3593" s="1">
        <f t="shared" si="252"/>
        <v>1</v>
      </c>
      <c r="L3593" s="1">
        <f t="shared" si="252"/>
        <v>0</v>
      </c>
      <c r="M3593" s="1">
        <f t="shared" si="252"/>
        <v>0</v>
      </c>
      <c r="N3593" s="1">
        <f t="shared" si="252"/>
        <v>0</v>
      </c>
      <c r="O3593" s="1">
        <f t="shared" si="253"/>
        <v>1</v>
      </c>
      <c r="P3593" s="1" t="s">
        <v>18346</v>
      </c>
      <c r="Q3593" s="1" t="s">
        <v>18355</v>
      </c>
      <c r="R3593" s="1">
        <v>755</v>
      </c>
      <c r="S3593" s="9">
        <f t="shared" si="255"/>
        <v>563.00350000000003</v>
      </c>
      <c r="T3593" s="8"/>
      <c r="U3593" s="8"/>
      <c r="V3593" s="8"/>
      <c r="W3593" s="8"/>
      <c r="X3593" s="8"/>
      <c r="Y3593" s="10">
        <f t="shared" si="254"/>
        <v>0</v>
      </c>
      <c r="Z3593" s="10">
        <f>IFERROR(INDEX(EFs!B:B,MATCH(P3593,EFs!A:A,0))*Dataset!Y3593/1000,0)</f>
        <v>0</v>
      </c>
      <c r="AA3593">
        <v>32.901833000000003</v>
      </c>
      <c r="AB3593">
        <v>-117.18123300000001</v>
      </c>
      <c r="AC3593">
        <v>1</v>
      </c>
      <c r="AD3593" t="s">
        <v>18387</v>
      </c>
      <c r="AE3593">
        <v>9980</v>
      </c>
      <c r="AF3593" t="s">
        <v>19648</v>
      </c>
      <c r="AG3593" t="s">
        <v>18510</v>
      </c>
      <c r="AH3593">
        <v>200</v>
      </c>
      <c r="AI3593" t="s">
        <v>18389</v>
      </c>
      <c r="AJ3593" t="s">
        <v>18390</v>
      </c>
      <c r="AK3593" t="s">
        <v>18391</v>
      </c>
      <c r="AL3593">
        <v>92121</v>
      </c>
      <c r="AM3593" t="s">
        <v>18392</v>
      </c>
      <c r="AN3593" t="s">
        <v>18393</v>
      </c>
    </row>
    <row r="3594" spans="1:40" ht="43.2" hidden="1" x14ac:dyDescent="0.3">
      <c r="A3594" t="s">
        <v>16477</v>
      </c>
      <c r="B3594" s="2" t="s">
        <v>2048</v>
      </c>
      <c r="C3594" s="3">
        <v>40025</v>
      </c>
      <c r="D3594" t="s">
        <v>16</v>
      </c>
      <c r="E3594" t="s">
        <v>16478</v>
      </c>
      <c r="F3594" t="s">
        <v>16479</v>
      </c>
      <c r="G3594" t="s">
        <v>16480</v>
      </c>
      <c r="H3594" s="2" t="s">
        <v>397</v>
      </c>
      <c r="I3594" s="2" t="s">
        <v>75</v>
      </c>
      <c r="J3594" s="1" t="s">
        <v>16481</v>
      </c>
      <c r="K3594" s="1">
        <f t="shared" si="252"/>
        <v>1</v>
      </c>
      <c r="L3594" s="1">
        <f t="shared" si="252"/>
        <v>0</v>
      </c>
      <c r="M3594" s="1">
        <f t="shared" si="252"/>
        <v>0</v>
      </c>
      <c r="N3594" s="1">
        <f t="shared" si="252"/>
        <v>0</v>
      </c>
      <c r="O3594" s="1">
        <f t="shared" si="253"/>
        <v>1</v>
      </c>
      <c r="P3594" s="1" t="s">
        <v>18346</v>
      </c>
      <c r="Q3594" s="1" t="s">
        <v>18355</v>
      </c>
      <c r="R3594" s="1">
        <v>846</v>
      </c>
      <c r="S3594" s="9">
        <f t="shared" si="255"/>
        <v>630.86220000000003</v>
      </c>
      <c r="T3594" s="8"/>
      <c r="U3594" s="8"/>
      <c r="V3594" s="8"/>
      <c r="W3594" s="8"/>
      <c r="X3594" s="8"/>
      <c r="Y3594" s="10">
        <f t="shared" si="254"/>
        <v>0</v>
      </c>
      <c r="Z3594" s="10">
        <f>IFERROR(INDEX(EFs!B:B,MATCH(P3594,EFs!A:A,0))*Dataset!Y3594/1000,0)</f>
        <v>0</v>
      </c>
      <c r="AA3594">
        <v>33.104522000000003</v>
      </c>
      <c r="AB3594">
        <v>-117.217941</v>
      </c>
      <c r="AC3594">
        <v>1</v>
      </c>
      <c r="AD3594" t="s">
        <v>18387</v>
      </c>
      <c r="AE3594">
        <v>1880</v>
      </c>
      <c r="AF3594" t="s">
        <v>19237</v>
      </c>
      <c r="AI3594" t="s">
        <v>18466</v>
      </c>
      <c r="AJ3594" t="s">
        <v>18390</v>
      </c>
      <c r="AK3594" t="s">
        <v>18391</v>
      </c>
      <c r="AL3594">
        <v>92078</v>
      </c>
      <c r="AM3594" t="s">
        <v>18392</v>
      </c>
      <c r="AN3594" t="s">
        <v>18393</v>
      </c>
    </row>
    <row r="3595" spans="1:40" ht="57.6" hidden="1" x14ac:dyDescent="0.3">
      <c r="A3595" t="s">
        <v>16482</v>
      </c>
      <c r="B3595" s="2" t="s">
        <v>2048</v>
      </c>
      <c r="C3595" s="3">
        <v>40025</v>
      </c>
      <c r="D3595" t="s">
        <v>16</v>
      </c>
      <c r="E3595" t="s">
        <v>16483</v>
      </c>
      <c r="F3595" t="s">
        <v>16484</v>
      </c>
      <c r="G3595" t="s">
        <v>16485</v>
      </c>
      <c r="H3595" s="2" t="s">
        <v>1436</v>
      </c>
      <c r="I3595" s="2" t="s">
        <v>98</v>
      </c>
      <c r="J3595" s="1" t="s">
        <v>16486</v>
      </c>
      <c r="K3595" s="1">
        <f t="shared" si="252"/>
        <v>1</v>
      </c>
      <c r="L3595" s="1">
        <f t="shared" si="252"/>
        <v>0</v>
      </c>
      <c r="M3595" s="1">
        <f t="shared" si="252"/>
        <v>0</v>
      </c>
      <c r="N3595" s="1">
        <f t="shared" si="252"/>
        <v>0</v>
      </c>
      <c r="O3595" s="1">
        <f t="shared" si="253"/>
        <v>1</v>
      </c>
      <c r="P3595" s="1" t="s">
        <v>18346</v>
      </c>
      <c r="Q3595" s="1">
        <v>300</v>
      </c>
      <c r="R3595" s="1">
        <v>449</v>
      </c>
      <c r="S3595" s="9">
        <f t="shared" si="255"/>
        <v>300</v>
      </c>
      <c r="T3595" s="8"/>
      <c r="U3595" s="8"/>
      <c r="V3595" s="8"/>
      <c r="W3595" s="8"/>
      <c r="X3595" s="8"/>
      <c r="Y3595" s="10">
        <f t="shared" si="254"/>
        <v>0</v>
      </c>
      <c r="Z3595" s="10">
        <f>IFERROR(INDEX(EFs!B:B,MATCH(P3595,EFs!A:A,0))*Dataset!Y3595/1000,0)</f>
        <v>0</v>
      </c>
      <c r="AA3595">
        <v>33.134911000000002</v>
      </c>
      <c r="AB3595">
        <v>-117.28324499999999</v>
      </c>
      <c r="AC3595">
        <v>1</v>
      </c>
      <c r="AD3595" t="s">
        <v>18387</v>
      </c>
      <c r="AE3595">
        <v>1896</v>
      </c>
      <c r="AF3595" t="s">
        <v>18580</v>
      </c>
      <c r="AI3595" t="s">
        <v>18509</v>
      </c>
      <c r="AJ3595" t="s">
        <v>18390</v>
      </c>
      <c r="AK3595" t="s">
        <v>18391</v>
      </c>
      <c r="AL3595">
        <v>92008</v>
      </c>
      <c r="AM3595" t="s">
        <v>18392</v>
      </c>
      <c r="AN3595" t="s">
        <v>18393</v>
      </c>
    </row>
    <row r="3596" spans="1:40" ht="72" hidden="1" x14ac:dyDescent="0.3">
      <c r="A3596" t="s">
        <v>16487</v>
      </c>
      <c r="B3596" s="2" t="s">
        <v>2048</v>
      </c>
      <c r="C3596" s="3">
        <v>40025</v>
      </c>
      <c r="D3596" t="s">
        <v>193</v>
      </c>
      <c r="E3596" t="s">
        <v>13038</v>
      </c>
      <c r="F3596" t="s">
        <v>161</v>
      </c>
      <c r="G3596" t="s">
        <v>16488</v>
      </c>
      <c r="H3596" s="2" t="s">
        <v>163</v>
      </c>
      <c r="I3596" s="2" t="s">
        <v>164</v>
      </c>
      <c r="J3596" s="1" t="s">
        <v>16489</v>
      </c>
      <c r="K3596" s="1">
        <f t="shared" si="252"/>
        <v>0</v>
      </c>
      <c r="L3596" s="1">
        <f t="shared" si="252"/>
        <v>0</v>
      </c>
      <c r="M3596" s="1">
        <f t="shared" si="252"/>
        <v>0</v>
      </c>
      <c r="N3596" s="1">
        <f t="shared" si="252"/>
        <v>0</v>
      </c>
      <c r="O3596" s="1">
        <f t="shared" si="253"/>
        <v>0</v>
      </c>
      <c r="P3596" s="1" t="s">
        <v>18352</v>
      </c>
      <c r="Q3596" s="1">
        <v>205</v>
      </c>
      <c r="R3596" s="1">
        <v>330</v>
      </c>
      <c r="S3596" s="9">
        <f t="shared" si="255"/>
        <v>205</v>
      </c>
      <c r="T3596" s="8"/>
      <c r="U3596" s="8"/>
      <c r="V3596" s="8"/>
      <c r="W3596" s="8"/>
      <c r="X3596" s="8"/>
      <c r="Y3596" s="10">
        <f t="shared" si="254"/>
        <v>0</v>
      </c>
      <c r="Z3596" s="10">
        <f>IFERROR(INDEX(EFs!B:B,MATCH(P3596,EFs!A:A,0))*Dataset!Y3596/1000,0)</f>
        <v>0</v>
      </c>
      <c r="AA3596">
        <v>33.387723000000001</v>
      </c>
      <c r="AB3596">
        <v>-117.44475799999999</v>
      </c>
      <c r="AC3596">
        <v>0.5</v>
      </c>
      <c r="AD3596" t="s">
        <v>18422</v>
      </c>
      <c r="AI3596" t="s">
        <v>18423</v>
      </c>
      <c r="AJ3596" t="s">
        <v>18390</v>
      </c>
      <c r="AK3596" t="s">
        <v>18391</v>
      </c>
      <c r="AL3596">
        <v>92055</v>
      </c>
      <c r="AM3596" t="s">
        <v>18392</v>
      </c>
      <c r="AN3596" t="s">
        <v>18397</v>
      </c>
    </row>
    <row r="3597" spans="1:40" ht="57.6" hidden="1" x14ac:dyDescent="0.3">
      <c r="A3597" t="s">
        <v>16490</v>
      </c>
      <c r="B3597" s="2" t="s">
        <v>2048</v>
      </c>
      <c r="C3597" s="3">
        <v>40025.4992824074</v>
      </c>
      <c r="D3597" t="s">
        <v>25</v>
      </c>
      <c r="E3597" t="s">
        <v>3501</v>
      </c>
      <c r="F3597" t="s">
        <v>27</v>
      </c>
      <c r="G3597" t="s">
        <v>190</v>
      </c>
      <c r="H3597" s="2" t="s">
        <v>163</v>
      </c>
      <c r="I3597" s="2" t="s">
        <v>164</v>
      </c>
      <c r="J3597" s="1" t="s">
        <v>16491</v>
      </c>
      <c r="K3597" s="1">
        <f t="shared" si="252"/>
        <v>1</v>
      </c>
      <c r="L3597" s="1">
        <f t="shared" si="252"/>
        <v>0</v>
      </c>
      <c r="M3597" s="1">
        <f t="shared" si="252"/>
        <v>0</v>
      </c>
      <c r="N3597" s="1">
        <f t="shared" si="252"/>
        <v>0</v>
      </c>
      <c r="O3597" s="1">
        <f t="shared" si="253"/>
        <v>1</v>
      </c>
      <c r="P3597" s="1" t="s">
        <v>18346</v>
      </c>
      <c r="Q3597" s="1" t="s">
        <v>18355</v>
      </c>
      <c r="R3597" s="1">
        <v>84</v>
      </c>
      <c r="S3597" s="9">
        <f t="shared" si="255"/>
        <v>62.638800000000003</v>
      </c>
      <c r="T3597" s="8"/>
      <c r="U3597" s="8"/>
      <c r="V3597" s="8"/>
      <c r="W3597" s="8"/>
      <c r="X3597" s="8"/>
      <c r="Y3597" s="10">
        <f t="shared" si="254"/>
        <v>0</v>
      </c>
      <c r="Z3597" s="10">
        <f>IFERROR(INDEX(EFs!B:B,MATCH(P3597,EFs!A:A,0))*Dataset!Y3597/1000,0)</f>
        <v>0</v>
      </c>
      <c r="AA3597">
        <v>33.387723000000001</v>
      </c>
      <c r="AB3597">
        <v>-117.44475799999999</v>
      </c>
      <c r="AC3597">
        <v>1</v>
      </c>
      <c r="AD3597" t="s">
        <v>18422</v>
      </c>
      <c r="AI3597" t="s">
        <v>18423</v>
      </c>
      <c r="AJ3597" t="s">
        <v>18390</v>
      </c>
      <c r="AK3597" t="s">
        <v>18391</v>
      </c>
      <c r="AL3597">
        <v>92055</v>
      </c>
      <c r="AM3597" t="s">
        <v>18392</v>
      </c>
      <c r="AN3597" t="s">
        <v>18397</v>
      </c>
    </row>
    <row r="3598" spans="1:40" ht="57.6" hidden="1" x14ac:dyDescent="0.3">
      <c r="A3598" t="s">
        <v>16492</v>
      </c>
      <c r="B3598" s="2" t="s">
        <v>2048</v>
      </c>
      <c r="C3598" s="3">
        <v>40025</v>
      </c>
      <c r="D3598" t="s">
        <v>16</v>
      </c>
      <c r="E3598" t="s">
        <v>13740</v>
      </c>
      <c r="F3598" t="s">
        <v>3660</v>
      </c>
      <c r="G3598" t="s">
        <v>16493</v>
      </c>
      <c r="H3598" s="2" t="s">
        <v>781</v>
      </c>
      <c r="I3598" s="2" t="s">
        <v>782</v>
      </c>
      <c r="J3598" s="1" t="s">
        <v>16494</v>
      </c>
      <c r="K3598" s="1">
        <f t="shared" si="252"/>
        <v>1</v>
      </c>
      <c r="L3598" s="1">
        <f t="shared" si="252"/>
        <v>0</v>
      </c>
      <c r="M3598" s="1">
        <f t="shared" si="252"/>
        <v>0</v>
      </c>
      <c r="N3598" s="1">
        <f t="shared" si="252"/>
        <v>0</v>
      </c>
      <c r="O3598" s="1">
        <f t="shared" si="253"/>
        <v>1</v>
      </c>
      <c r="P3598" s="1" t="s">
        <v>18346</v>
      </c>
      <c r="Q3598" s="1">
        <v>1000</v>
      </c>
      <c r="R3598" s="1">
        <v>1592</v>
      </c>
      <c r="S3598" s="9">
        <f t="shared" si="255"/>
        <v>1000</v>
      </c>
      <c r="T3598" s="8"/>
      <c r="U3598" s="8"/>
      <c r="V3598" s="8"/>
      <c r="W3598" s="8"/>
      <c r="X3598" s="8"/>
      <c r="Y3598" s="10">
        <f t="shared" si="254"/>
        <v>0</v>
      </c>
      <c r="Z3598" s="10">
        <f>IFERROR(INDEX(EFs!B:B,MATCH(P3598,EFs!A:A,0))*Dataset!Y3598/1000,0)</f>
        <v>0</v>
      </c>
      <c r="AA3598">
        <v>32.885767999999999</v>
      </c>
      <c r="AB3598">
        <v>-117.209439</v>
      </c>
      <c r="AC3598">
        <v>0.8</v>
      </c>
      <c r="AD3598" t="s">
        <v>18387</v>
      </c>
      <c r="AE3598">
        <v>9775</v>
      </c>
      <c r="AF3598" t="s">
        <v>18570</v>
      </c>
      <c r="AI3598" t="s">
        <v>18389</v>
      </c>
      <c r="AJ3598" t="s">
        <v>18390</v>
      </c>
      <c r="AK3598" t="s">
        <v>18391</v>
      </c>
      <c r="AL3598">
        <v>92121</v>
      </c>
      <c r="AM3598" t="s">
        <v>18392</v>
      </c>
      <c r="AN3598" t="s">
        <v>18393</v>
      </c>
    </row>
    <row r="3599" spans="1:40" ht="57.6" hidden="1" x14ac:dyDescent="0.3">
      <c r="A3599" t="s">
        <v>16495</v>
      </c>
      <c r="B3599" s="2" t="s">
        <v>2048</v>
      </c>
      <c r="C3599" s="3">
        <v>40025.588449074101</v>
      </c>
      <c r="D3599" t="s">
        <v>16</v>
      </c>
      <c r="E3599" t="s">
        <v>16469</v>
      </c>
      <c r="F3599" t="s">
        <v>16470</v>
      </c>
      <c r="G3599" t="s">
        <v>16471</v>
      </c>
      <c r="H3599" s="2" t="s">
        <v>781</v>
      </c>
      <c r="I3599" s="2" t="s">
        <v>782</v>
      </c>
      <c r="J3599" s="1" t="s">
        <v>16496</v>
      </c>
      <c r="K3599" s="1">
        <f t="shared" si="252"/>
        <v>1</v>
      </c>
      <c r="L3599" s="1">
        <f t="shared" si="252"/>
        <v>0</v>
      </c>
      <c r="M3599" s="1">
        <f t="shared" si="252"/>
        <v>0</v>
      </c>
      <c r="N3599" s="1">
        <f t="shared" si="252"/>
        <v>0</v>
      </c>
      <c r="O3599" s="1">
        <f t="shared" si="253"/>
        <v>1</v>
      </c>
      <c r="P3599" s="1" t="s">
        <v>18346</v>
      </c>
      <c r="Q3599" s="1">
        <v>350</v>
      </c>
      <c r="R3599" s="1">
        <v>519</v>
      </c>
      <c r="S3599" s="9">
        <f t="shared" si="255"/>
        <v>350</v>
      </c>
      <c r="T3599" s="8"/>
      <c r="U3599" s="8"/>
      <c r="V3599" s="8"/>
      <c r="W3599" s="8"/>
      <c r="X3599" s="8"/>
      <c r="Y3599" s="10">
        <f t="shared" si="254"/>
        <v>0</v>
      </c>
      <c r="Z3599" s="10">
        <f>IFERROR(INDEX(EFs!B:B,MATCH(P3599,EFs!A:A,0))*Dataset!Y3599/1000,0)</f>
        <v>0</v>
      </c>
      <c r="AA3599">
        <v>32.880074999999998</v>
      </c>
      <c r="AB3599">
        <v>-117.20706</v>
      </c>
      <c r="AC3599">
        <v>1</v>
      </c>
      <c r="AD3599" t="s">
        <v>18387</v>
      </c>
      <c r="AE3599">
        <v>9515</v>
      </c>
      <c r="AF3599" t="s">
        <v>18570</v>
      </c>
      <c r="AI3599" t="s">
        <v>18389</v>
      </c>
      <c r="AJ3599" t="s">
        <v>18390</v>
      </c>
      <c r="AK3599" t="s">
        <v>18391</v>
      </c>
      <c r="AL3599">
        <v>92121</v>
      </c>
      <c r="AM3599" t="s">
        <v>18392</v>
      </c>
      <c r="AN3599" t="s">
        <v>18393</v>
      </c>
    </row>
    <row r="3600" spans="1:40" ht="28.8" hidden="1" x14ac:dyDescent="0.3">
      <c r="A3600" t="s">
        <v>16497</v>
      </c>
      <c r="B3600" s="2" t="s">
        <v>2048</v>
      </c>
      <c r="C3600" s="3">
        <v>40025.421759259298</v>
      </c>
      <c r="D3600" t="s">
        <v>25</v>
      </c>
      <c r="E3600" t="s">
        <v>258</v>
      </c>
      <c r="F3600" t="s">
        <v>27</v>
      </c>
      <c r="G3600" t="s">
        <v>16498</v>
      </c>
      <c r="H3600" s="2" t="s">
        <v>29</v>
      </c>
      <c r="I3600" s="2" t="s">
        <v>30</v>
      </c>
      <c r="J3600" s="1" t="s">
        <v>16499</v>
      </c>
      <c r="K3600" s="1">
        <f t="shared" si="252"/>
        <v>1</v>
      </c>
      <c r="L3600" s="1">
        <f t="shared" si="252"/>
        <v>0</v>
      </c>
      <c r="M3600" s="1">
        <f t="shared" si="252"/>
        <v>0</v>
      </c>
      <c r="N3600" s="1">
        <f t="shared" si="252"/>
        <v>0</v>
      </c>
      <c r="O3600" s="1">
        <f t="shared" si="253"/>
        <v>1</v>
      </c>
      <c r="P3600" s="1" t="s">
        <v>18346</v>
      </c>
      <c r="Q3600" s="1" t="s">
        <v>18355</v>
      </c>
      <c r="R3600" s="1">
        <v>50</v>
      </c>
      <c r="S3600" s="9">
        <f t="shared" si="255"/>
        <v>37.285000000000004</v>
      </c>
      <c r="T3600" s="8"/>
      <c r="U3600" s="8"/>
      <c r="V3600" s="8"/>
      <c r="W3600" s="8"/>
      <c r="X3600" s="8"/>
      <c r="Y3600" s="10">
        <f t="shared" si="254"/>
        <v>0</v>
      </c>
      <c r="Z3600" s="10">
        <f>IFERROR(INDEX(EFs!B:B,MATCH(P3600,EFs!A:A,0))*Dataset!Y3600/1000,0)</f>
        <v>0</v>
      </c>
      <c r="AA3600">
        <v>33.005985000000003</v>
      </c>
      <c r="AB3600">
        <v>-116.95657799999999</v>
      </c>
      <c r="AC3600">
        <v>1</v>
      </c>
      <c r="AD3600" t="s">
        <v>18387</v>
      </c>
      <c r="AE3600">
        <v>17175</v>
      </c>
      <c r="AF3600" t="s">
        <v>18783</v>
      </c>
      <c r="AI3600" t="s">
        <v>18396</v>
      </c>
      <c r="AJ3600" t="s">
        <v>18390</v>
      </c>
      <c r="AK3600" t="s">
        <v>18391</v>
      </c>
      <c r="AL3600">
        <v>92065</v>
      </c>
      <c r="AM3600" t="s">
        <v>18392</v>
      </c>
      <c r="AN3600" t="s">
        <v>18393</v>
      </c>
    </row>
    <row r="3601" spans="1:40" ht="28.8" hidden="1" x14ac:dyDescent="0.3">
      <c r="A3601" t="s">
        <v>16500</v>
      </c>
      <c r="B3601" s="2" t="s">
        <v>2048</v>
      </c>
      <c r="C3601" s="3">
        <v>40025.366863425901</v>
      </c>
      <c r="D3601" t="s">
        <v>25</v>
      </c>
      <c r="E3601" t="s">
        <v>13277</v>
      </c>
      <c r="F3601" t="s">
        <v>13278</v>
      </c>
      <c r="G3601" t="s">
        <v>13279</v>
      </c>
      <c r="H3601" s="2" t="s">
        <v>1436</v>
      </c>
      <c r="I3601" s="2" t="s">
        <v>98</v>
      </c>
      <c r="J3601" s="1" t="s">
        <v>16501</v>
      </c>
      <c r="K3601" s="1">
        <f t="shared" si="252"/>
        <v>1</v>
      </c>
      <c r="L3601" s="1">
        <f t="shared" si="252"/>
        <v>0</v>
      </c>
      <c r="M3601" s="1">
        <f t="shared" si="252"/>
        <v>0</v>
      </c>
      <c r="N3601" s="1">
        <f t="shared" si="252"/>
        <v>0</v>
      </c>
      <c r="O3601" s="1">
        <f t="shared" si="253"/>
        <v>1</v>
      </c>
      <c r="P3601" s="1" t="s">
        <v>18346</v>
      </c>
      <c r="Q3601" s="1" t="s">
        <v>18355</v>
      </c>
      <c r="R3601" s="1">
        <v>66</v>
      </c>
      <c r="S3601" s="9">
        <f t="shared" si="255"/>
        <v>49.216200000000001</v>
      </c>
      <c r="T3601" s="8"/>
      <c r="U3601" s="8"/>
      <c r="V3601" s="8"/>
      <c r="W3601" s="8"/>
      <c r="X3601" s="8"/>
      <c r="Y3601" s="10">
        <f t="shared" si="254"/>
        <v>0</v>
      </c>
      <c r="Z3601" s="10">
        <f>IFERROR(INDEX(EFs!B:B,MATCH(P3601,EFs!A:A,0))*Dataset!Y3601/1000,0)</f>
        <v>0</v>
      </c>
      <c r="AA3601">
        <v>33.132899000000002</v>
      </c>
      <c r="AB3601">
        <v>-117.33560799999999</v>
      </c>
      <c r="AC3601">
        <v>1</v>
      </c>
      <c r="AD3601" t="s">
        <v>18394</v>
      </c>
      <c r="AE3601">
        <v>5016</v>
      </c>
      <c r="AF3601" t="s">
        <v>18637</v>
      </c>
      <c r="AI3601" t="s">
        <v>18509</v>
      </c>
      <c r="AJ3601" t="s">
        <v>18390</v>
      </c>
      <c r="AK3601" t="s">
        <v>18391</v>
      </c>
      <c r="AL3601">
        <v>92008</v>
      </c>
      <c r="AM3601" t="s">
        <v>18392</v>
      </c>
      <c r="AN3601" t="s">
        <v>18397</v>
      </c>
    </row>
    <row r="3602" spans="1:40" ht="28.8" hidden="1" x14ac:dyDescent="0.3">
      <c r="A3602" t="s">
        <v>16502</v>
      </c>
      <c r="B3602" s="2" t="s">
        <v>2048</v>
      </c>
      <c r="C3602" s="3">
        <v>40025.479490740698</v>
      </c>
      <c r="D3602" t="s">
        <v>25</v>
      </c>
      <c r="E3602" t="s">
        <v>1844</v>
      </c>
      <c r="F3602" t="s">
        <v>1845</v>
      </c>
      <c r="G3602" t="s">
        <v>1846</v>
      </c>
      <c r="H3602" s="2" t="s">
        <v>154</v>
      </c>
      <c r="I3602" s="2" t="s">
        <v>155</v>
      </c>
      <c r="J3602" s="1" t="s">
        <v>16503</v>
      </c>
      <c r="K3602" s="1">
        <f t="shared" si="252"/>
        <v>1</v>
      </c>
      <c r="L3602" s="1">
        <f t="shared" si="252"/>
        <v>0</v>
      </c>
      <c r="M3602" s="1">
        <f t="shared" si="252"/>
        <v>0</v>
      </c>
      <c r="N3602" s="1">
        <f t="shared" si="252"/>
        <v>0</v>
      </c>
      <c r="O3602" s="1">
        <f t="shared" si="253"/>
        <v>1</v>
      </c>
      <c r="P3602" s="1" t="s">
        <v>18346</v>
      </c>
      <c r="Q3602" s="1" t="s">
        <v>18355</v>
      </c>
      <c r="R3602" s="1">
        <v>66</v>
      </c>
      <c r="S3602" s="9">
        <f t="shared" si="255"/>
        <v>49.216200000000001</v>
      </c>
      <c r="T3602" s="8"/>
      <c r="U3602" s="8"/>
      <c r="V3602" s="8"/>
      <c r="W3602" s="8"/>
      <c r="X3602" s="8"/>
      <c r="Y3602" s="10">
        <f t="shared" si="254"/>
        <v>0</v>
      </c>
      <c r="Z3602" s="10">
        <f>IFERROR(INDEX(EFs!B:B,MATCH(P3602,EFs!A:A,0))*Dataset!Y3602/1000,0)</f>
        <v>0</v>
      </c>
      <c r="AA3602">
        <v>33.124474999999997</v>
      </c>
      <c r="AB3602">
        <v>-117.114368</v>
      </c>
      <c r="AC3602">
        <v>1</v>
      </c>
      <c r="AD3602" t="s">
        <v>18387</v>
      </c>
      <c r="AE3602">
        <v>571</v>
      </c>
      <c r="AF3602" t="s">
        <v>18630</v>
      </c>
      <c r="AI3602" t="s">
        <v>18421</v>
      </c>
      <c r="AJ3602" t="s">
        <v>18390</v>
      </c>
      <c r="AK3602" t="s">
        <v>18391</v>
      </c>
      <c r="AL3602">
        <v>92029</v>
      </c>
      <c r="AM3602" t="s">
        <v>18392</v>
      </c>
      <c r="AN3602" t="s">
        <v>18393</v>
      </c>
    </row>
    <row r="3603" spans="1:40" ht="28.8" hidden="1" x14ac:dyDescent="0.3">
      <c r="A3603" t="s">
        <v>16504</v>
      </c>
      <c r="B3603" s="2" t="s">
        <v>2048</v>
      </c>
      <c r="C3603" s="3">
        <v>40025.439097222203</v>
      </c>
      <c r="D3603" t="s">
        <v>25</v>
      </c>
      <c r="E3603" t="s">
        <v>422</v>
      </c>
      <c r="F3603" t="s">
        <v>7782</v>
      </c>
      <c r="G3603" t="s">
        <v>7783</v>
      </c>
      <c r="H3603" s="2" t="s">
        <v>847</v>
      </c>
      <c r="I3603" s="2" t="s">
        <v>218</v>
      </c>
      <c r="J3603" s="1" t="s">
        <v>16505</v>
      </c>
      <c r="K3603" s="1">
        <f t="shared" si="252"/>
        <v>0</v>
      </c>
      <c r="L3603" s="1">
        <f t="shared" si="252"/>
        <v>0</v>
      </c>
      <c r="M3603" s="1">
        <f t="shared" si="252"/>
        <v>0</v>
      </c>
      <c r="N3603" s="1">
        <f t="shared" si="252"/>
        <v>0</v>
      </c>
      <c r="O3603" s="1">
        <f t="shared" si="253"/>
        <v>0</v>
      </c>
      <c r="P3603" s="1" t="s">
        <v>18352</v>
      </c>
      <c r="Q3603" s="1" t="s">
        <v>18355</v>
      </c>
      <c r="R3603" s="1">
        <v>66</v>
      </c>
      <c r="S3603" s="9">
        <f t="shared" si="255"/>
        <v>49.216200000000001</v>
      </c>
      <c r="T3603" s="8"/>
      <c r="U3603" s="8"/>
      <c r="V3603" s="8"/>
      <c r="W3603" s="8"/>
      <c r="X3603" s="8"/>
      <c r="Y3603" s="10">
        <f t="shared" si="254"/>
        <v>0</v>
      </c>
      <c r="Z3603" s="10">
        <f>IFERROR(INDEX(EFs!B:B,MATCH(P3603,EFs!A:A,0))*Dataset!Y3603/1000,0)</f>
        <v>0</v>
      </c>
      <c r="AA3603">
        <v>32.713206</v>
      </c>
      <c r="AB3603">
        <v>-117.12048799999999</v>
      </c>
      <c r="AC3603">
        <v>1</v>
      </c>
      <c r="AD3603" t="s">
        <v>18387</v>
      </c>
      <c r="AE3603">
        <v>735</v>
      </c>
      <c r="AF3603" t="s">
        <v>18635</v>
      </c>
      <c r="AI3603" t="s">
        <v>18389</v>
      </c>
      <c r="AJ3603" t="s">
        <v>18390</v>
      </c>
      <c r="AK3603" t="s">
        <v>18391</v>
      </c>
      <c r="AL3603">
        <v>92102</v>
      </c>
      <c r="AM3603" t="s">
        <v>18392</v>
      </c>
      <c r="AN3603" t="s">
        <v>18393</v>
      </c>
    </row>
    <row r="3604" spans="1:40" ht="43.2" hidden="1" x14ac:dyDescent="0.3">
      <c r="A3604" t="s">
        <v>16506</v>
      </c>
      <c r="B3604" s="2" t="s">
        <v>2048</v>
      </c>
      <c r="C3604" s="3">
        <v>40025.373078703698</v>
      </c>
      <c r="D3604" t="s">
        <v>16</v>
      </c>
      <c r="E3604" t="s">
        <v>16507</v>
      </c>
      <c r="F3604" t="s">
        <v>3430</v>
      </c>
      <c r="G3604" t="s">
        <v>16508</v>
      </c>
      <c r="H3604" s="2" t="s">
        <v>106</v>
      </c>
      <c r="I3604" s="2" t="s">
        <v>107</v>
      </c>
      <c r="J3604" s="1" t="s">
        <v>16509</v>
      </c>
      <c r="K3604" s="1">
        <f t="shared" si="252"/>
        <v>1</v>
      </c>
      <c r="L3604" s="1">
        <f t="shared" si="252"/>
        <v>0</v>
      </c>
      <c r="M3604" s="1">
        <f t="shared" si="252"/>
        <v>0</v>
      </c>
      <c r="N3604" s="1">
        <f t="shared" si="252"/>
        <v>0</v>
      </c>
      <c r="O3604" s="1">
        <f t="shared" si="253"/>
        <v>1</v>
      </c>
      <c r="P3604" s="1" t="s">
        <v>18346</v>
      </c>
      <c r="Q3604" s="1">
        <v>400</v>
      </c>
      <c r="R3604" s="1">
        <v>574</v>
      </c>
      <c r="S3604" s="9">
        <f t="shared" si="255"/>
        <v>400</v>
      </c>
      <c r="T3604" s="8"/>
      <c r="U3604" s="8"/>
      <c r="V3604" s="8"/>
      <c r="W3604" s="8"/>
      <c r="X3604" s="8"/>
      <c r="Y3604" s="10">
        <f t="shared" si="254"/>
        <v>0</v>
      </c>
      <c r="Z3604" s="10">
        <f>IFERROR(INDEX(EFs!B:B,MATCH(P3604,EFs!A:A,0))*Dataset!Y3604/1000,0)</f>
        <v>0</v>
      </c>
      <c r="AA3604">
        <v>32.826765000000002</v>
      </c>
      <c r="AB3604">
        <v>-117.12390000000001</v>
      </c>
      <c r="AC3604">
        <v>1</v>
      </c>
      <c r="AD3604" t="s">
        <v>18387</v>
      </c>
      <c r="AE3604">
        <v>4949</v>
      </c>
      <c r="AF3604" t="s">
        <v>19601</v>
      </c>
      <c r="AI3604" t="s">
        <v>18389</v>
      </c>
      <c r="AJ3604" t="s">
        <v>18390</v>
      </c>
      <c r="AK3604" t="s">
        <v>18391</v>
      </c>
      <c r="AL3604">
        <v>92123</v>
      </c>
      <c r="AM3604" t="s">
        <v>18392</v>
      </c>
      <c r="AN3604" t="s">
        <v>18407</v>
      </c>
    </row>
    <row r="3605" spans="1:40" ht="57.6" hidden="1" x14ac:dyDescent="0.3">
      <c r="A3605" t="s">
        <v>16510</v>
      </c>
      <c r="B3605" s="2" t="s">
        <v>2048</v>
      </c>
      <c r="C3605" s="3">
        <v>40025</v>
      </c>
      <c r="D3605" t="s">
        <v>193</v>
      </c>
      <c r="E3605" t="s">
        <v>16511</v>
      </c>
      <c r="F3605" t="s">
        <v>16512</v>
      </c>
      <c r="G3605" t="s">
        <v>16513</v>
      </c>
      <c r="H3605" s="2" t="s">
        <v>781</v>
      </c>
      <c r="I3605" s="2" t="s">
        <v>782</v>
      </c>
      <c r="J3605" s="1" t="s">
        <v>16514</v>
      </c>
      <c r="K3605" s="1">
        <f t="shared" si="252"/>
        <v>0</v>
      </c>
      <c r="L3605" s="1">
        <f t="shared" si="252"/>
        <v>0</v>
      </c>
      <c r="M3605" s="1">
        <f t="shared" si="252"/>
        <v>0</v>
      </c>
      <c r="N3605" s="1">
        <f t="shared" si="252"/>
        <v>0</v>
      </c>
      <c r="O3605" s="1">
        <f t="shared" si="253"/>
        <v>0</v>
      </c>
      <c r="P3605" s="1" t="s">
        <v>18352</v>
      </c>
      <c r="Q3605" s="1">
        <v>125</v>
      </c>
      <c r="R3605" s="1">
        <v>216</v>
      </c>
      <c r="S3605" s="9">
        <f t="shared" si="255"/>
        <v>125</v>
      </c>
      <c r="T3605" s="8"/>
      <c r="U3605" s="8"/>
      <c r="V3605" s="8"/>
      <c r="W3605" s="8"/>
      <c r="X3605" s="8"/>
      <c r="Y3605" s="10">
        <f t="shared" si="254"/>
        <v>0</v>
      </c>
      <c r="Z3605" s="10">
        <f>IFERROR(INDEX(EFs!B:B,MATCH(P3605,EFs!A:A,0))*Dataset!Y3605/1000,0)</f>
        <v>0</v>
      </c>
      <c r="AA3605">
        <v>32.907449</v>
      </c>
      <c r="AB3605">
        <v>-117.240568</v>
      </c>
      <c r="AC3605">
        <v>1</v>
      </c>
      <c r="AD3605" t="s">
        <v>18387</v>
      </c>
      <c r="AE3605">
        <v>3020</v>
      </c>
      <c r="AF3605" t="s">
        <v>19649</v>
      </c>
      <c r="AI3605" t="s">
        <v>18389</v>
      </c>
      <c r="AJ3605" t="s">
        <v>18390</v>
      </c>
      <c r="AK3605" t="s">
        <v>18391</v>
      </c>
      <c r="AL3605">
        <v>92121</v>
      </c>
      <c r="AM3605" t="s">
        <v>18392</v>
      </c>
      <c r="AN3605" t="s">
        <v>18393</v>
      </c>
    </row>
    <row r="3606" spans="1:40" ht="43.2" hidden="1" x14ac:dyDescent="0.3">
      <c r="A3606" t="s">
        <v>16515</v>
      </c>
      <c r="B3606" s="2" t="s">
        <v>2048</v>
      </c>
      <c r="C3606" s="3">
        <v>40025</v>
      </c>
      <c r="D3606" t="s">
        <v>193</v>
      </c>
      <c r="E3606" t="s">
        <v>16516</v>
      </c>
      <c r="F3606" t="s">
        <v>559</v>
      </c>
      <c r="G3606" t="s">
        <v>16517</v>
      </c>
      <c r="H3606" s="2" t="s">
        <v>781</v>
      </c>
      <c r="I3606" s="2" t="s">
        <v>782</v>
      </c>
      <c r="J3606" s="1" t="s">
        <v>16518</v>
      </c>
      <c r="K3606" s="1">
        <f t="shared" si="252"/>
        <v>1</v>
      </c>
      <c r="L3606" s="1">
        <f t="shared" si="252"/>
        <v>0</v>
      </c>
      <c r="M3606" s="1">
        <f t="shared" si="252"/>
        <v>0</v>
      </c>
      <c r="N3606" s="1">
        <f t="shared" si="252"/>
        <v>0</v>
      </c>
      <c r="O3606" s="1">
        <f t="shared" si="253"/>
        <v>1</v>
      </c>
      <c r="P3606" s="1" t="s">
        <v>18346</v>
      </c>
      <c r="Q3606" s="1">
        <v>350</v>
      </c>
      <c r="R3606" s="1">
        <v>519</v>
      </c>
      <c r="S3606" s="9">
        <f t="shared" si="255"/>
        <v>350</v>
      </c>
      <c r="T3606" s="8"/>
      <c r="U3606" s="8"/>
      <c r="V3606" s="8"/>
      <c r="W3606" s="8"/>
      <c r="X3606" s="8"/>
      <c r="Y3606" s="10">
        <f t="shared" si="254"/>
        <v>0</v>
      </c>
      <c r="Z3606" s="10">
        <f>IFERROR(INDEX(EFs!B:B,MATCH(P3606,EFs!A:A,0))*Dataset!Y3606/1000,0)</f>
        <v>0</v>
      </c>
      <c r="AA3606">
        <v>32.900813999999997</v>
      </c>
      <c r="AB3606">
        <v>-117.22419499999999</v>
      </c>
      <c r="AC3606">
        <v>1</v>
      </c>
      <c r="AD3606" t="s">
        <v>18394</v>
      </c>
      <c r="AE3606">
        <v>10792</v>
      </c>
      <c r="AF3606" t="s">
        <v>18650</v>
      </c>
      <c r="AI3606" t="s">
        <v>18389</v>
      </c>
      <c r="AJ3606" t="s">
        <v>18390</v>
      </c>
      <c r="AK3606" t="s">
        <v>18391</v>
      </c>
      <c r="AL3606">
        <v>92121</v>
      </c>
      <c r="AM3606" t="s">
        <v>18392</v>
      </c>
      <c r="AN3606" t="s">
        <v>18397</v>
      </c>
    </row>
    <row r="3607" spans="1:40" ht="57.6" hidden="1" x14ac:dyDescent="0.3">
      <c r="A3607" t="s">
        <v>16519</v>
      </c>
      <c r="B3607" s="2" t="s">
        <v>2048</v>
      </c>
      <c r="C3607" s="3">
        <v>40025</v>
      </c>
      <c r="D3607" t="s">
        <v>16</v>
      </c>
      <c r="E3607" t="s">
        <v>16520</v>
      </c>
      <c r="G3607" t="s">
        <v>16521</v>
      </c>
      <c r="H3607" s="2" t="s">
        <v>154</v>
      </c>
      <c r="I3607" s="2" t="s">
        <v>155</v>
      </c>
      <c r="J3607" s="1" t="s">
        <v>16522</v>
      </c>
      <c r="K3607" s="1">
        <f t="shared" si="252"/>
        <v>1</v>
      </c>
      <c r="L3607" s="1">
        <f t="shared" si="252"/>
        <v>0</v>
      </c>
      <c r="M3607" s="1">
        <f t="shared" si="252"/>
        <v>0</v>
      </c>
      <c r="N3607" s="1">
        <f t="shared" si="252"/>
        <v>0</v>
      </c>
      <c r="O3607" s="1">
        <f t="shared" si="253"/>
        <v>1</v>
      </c>
      <c r="P3607" s="1" t="s">
        <v>18346</v>
      </c>
      <c r="Q3607" s="1">
        <v>60</v>
      </c>
      <c r="R3607" s="1">
        <v>100</v>
      </c>
      <c r="S3607" s="9">
        <f t="shared" si="255"/>
        <v>60</v>
      </c>
      <c r="T3607" s="8"/>
      <c r="U3607" s="8"/>
      <c r="V3607" s="8"/>
      <c r="W3607" s="8"/>
      <c r="X3607" s="8"/>
      <c r="Y3607" s="10">
        <f t="shared" si="254"/>
        <v>0</v>
      </c>
      <c r="Z3607" s="10">
        <f>IFERROR(INDEX(EFs!B:B,MATCH(P3607,EFs!A:A,0))*Dataset!Y3607/1000,0)</f>
        <v>0</v>
      </c>
      <c r="AA3607">
        <v>33.129579</v>
      </c>
      <c r="AB3607">
        <v>-117.12580199999999</v>
      </c>
      <c r="AC3607">
        <v>1</v>
      </c>
      <c r="AD3607" t="s">
        <v>18387</v>
      </c>
      <c r="AE3607">
        <v>650</v>
      </c>
      <c r="AF3607" t="s">
        <v>18420</v>
      </c>
      <c r="AI3607" t="s">
        <v>18421</v>
      </c>
      <c r="AJ3607" t="s">
        <v>18390</v>
      </c>
      <c r="AK3607" t="s">
        <v>18391</v>
      </c>
      <c r="AL3607">
        <v>92029</v>
      </c>
      <c r="AM3607" t="s">
        <v>18392</v>
      </c>
      <c r="AN3607" t="s">
        <v>18393</v>
      </c>
    </row>
    <row r="3608" spans="1:40" ht="57.6" hidden="1" x14ac:dyDescent="0.3">
      <c r="A3608" t="s">
        <v>16523</v>
      </c>
      <c r="B3608" s="2" t="s">
        <v>2048</v>
      </c>
      <c r="C3608" s="3">
        <v>40025</v>
      </c>
      <c r="D3608" t="s">
        <v>193</v>
      </c>
      <c r="E3608" t="s">
        <v>10970</v>
      </c>
      <c r="F3608" t="s">
        <v>27</v>
      </c>
      <c r="G3608" t="s">
        <v>10972</v>
      </c>
      <c r="H3608" s="2" t="s">
        <v>627</v>
      </c>
      <c r="I3608" s="2" t="s">
        <v>306</v>
      </c>
      <c r="J3608" s="1" t="s">
        <v>16524</v>
      </c>
      <c r="K3608" s="1">
        <f t="shared" si="252"/>
        <v>1</v>
      </c>
      <c r="L3608" s="1">
        <f t="shared" si="252"/>
        <v>0</v>
      </c>
      <c r="M3608" s="1">
        <f t="shared" si="252"/>
        <v>0</v>
      </c>
      <c r="N3608" s="1">
        <f t="shared" si="252"/>
        <v>0</v>
      </c>
      <c r="O3608" s="1">
        <f t="shared" si="253"/>
        <v>1</v>
      </c>
      <c r="P3608" s="1" t="s">
        <v>18346</v>
      </c>
      <c r="Q3608" s="1">
        <v>50</v>
      </c>
      <c r="R3608" s="1">
        <v>100</v>
      </c>
      <c r="S3608" s="9">
        <f t="shared" si="255"/>
        <v>50</v>
      </c>
      <c r="T3608" s="8"/>
      <c r="U3608" s="8"/>
      <c r="V3608" s="8"/>
      <c r="W3608" s="8"/>
      <c r="X3608" s="8"/>
      <c r="Y3608" s="10">
        <f t="shared" si="254"/>
        <v>0</v>
      </c>
      <c r="Z3608" s="10">
        <f>IFERROR(INDEX(EFs!B:B,MATCH(P3608,EFs!A:A,0))*Dataset!Y3608/1000,0)</f>
        <v>0</v>
      </c>
      <c r="AA3608">
        <v>32.796621999999999</v>
      </c>
      <c r="AB3608">
        <v>-116.96156999999999</v>
      </c>
      <c r="AC3608">
        <v>1</v>
      </c>
      <c r="AD3608" t="s">
        <v>18387</v>
      </c>
      <c r="AE3608">
        <v>100</v>
      </c>
      <c r="AF3608" t="s">
        <v>19072</v>
      </c>
      <c r="AI3608" t="s">
        <v>18449</v>
      </c>
      <c r="AJ3608" t="s">
        <v>18390</v>
      </c>
      <c r="AK3608" t="s">
        <v>18391</v>
      </c>
      <c r="AL3608">
        <v>92020</v>
      </c>
      <c r="AM3608" t="s">
        <v>18392</v>
      </c>
      <c r="AN3608" t="s">
        <v>18393</v>
      </c>
    </row>
    <row r="3609" spans="1:40" ht="57.6" hidden="1" x14ac:dyDescent="0.3">
      <c r="A3609" t="s">
        <v>16525</v>
      </c>
      <c r="B3609" s="2" t="s">
        <v>2048</v>
      </c>
      <c r="C3609" s="3">
        <v>40025.661874999998</v>
      </c>
      <c r="D3609" t="s">
        <v>16</v>
      </c>
      <c r="E3609" t="s">
        <v>3009</v>
      </c>
      <c r="F3609" t="s">
        <v>72</v>
      </c>
      <c r="G3609" t="s">
        <v>12834</v>
      </c>
      <c r="H3609" s="2" t="s">
        <v>610</v>
      </c>
      <c r="I3609" s="2" t="s">
        <v>30</v>
      </c>
      <c r="J3609" s="1" t="s">
        <v>16526</v>
      </c>
      <c r="K3609" s="1">
        <f t="shared" si="252"/>
        <v>1</v>
      </c>
      <c r="L3609" s="1">
        <f t="shared" si="252"/>
        <v>0</v>
      </c>
      <c r="M3609" s="1">
        <f t="shared" si="252"/>
        <v>0</v>
      </c>
      <c r="N3609" s="1">
        <f t="shared" si="252"/>
        <v>0</v>
      </c>
      <c r="O3609" s="1">
        <f t="shared" si="253"/>
        <v>1</v>
      </c>
      <c r="P3609" s="1" t="s">
        <v>18346</v>
      </c>
      <c r="Q3609" s="1">
        <v>125</v>
      </c>
      <c r="R3609" s="1">
        <v>190</v>
      </c>
      <c r="S3609" s="9">
        <f t="shared" si="255"/>
        <v>125</v>
      </c>
      <c r="T3609" s="8"/>
      <c r="U3609" s="8"/>
      <c r="V3609" s="8"/>
      <c r="W3609" s="8"/>
      <c r="X3609" s="8"/>
      <c r="Y3609" s="10">
        <f t="shared" si="254"/>
        <v>0</v>
      </c>
      <c r="Z3609" s="10">
        <f>IFERROR(INDEX(EFs!B:B,MATCH(P3609,EFs!A:A,0))*Dataset!Y3609/1000,0)</f>
        <v>0</v>
      </c>
      <c r="AA3609">
        <v>32.999507000000001</v>
      </c>
      <c r="AB3609">
        <v>-117.098572</v>
      </c>
      <c r="AC3609">
        <v>1</v>
      </c>
      <c r="AD3609" t="s">
        <v>18387</v>
      </c>
      <c r="AE3609">
        <v>15706</v>
      </c>
      <c r="AF3609" t="s">
        <v>19460</v>
      </c>
      <c r="AI3609" t="s">
        <v>18389</v>
      </c>
      <c r="AJ3609" t="s">
        <v>18390</v>
      </c>
      <c r="AK3609" t="s">
        <v>18391</v>
      </c>
      <c r="AL3609">
        <v>92127</v>
      </c>
      <c r="AM3609" t="s">
        <v>18392</v>
      </c>
      <c r="AN3609" t="s">
        <v>18393</v>
      </c>
    </row>
    <row r="3610" spans="1:40" ht="57.6" hidden="1" x14ac:dyDescent="0.3">
      <c r="A3610" t="s">
        <v>16527</v>
      </c>
      <c r="B3610" s="2" t="s">
        <v>2048</v>
      </c>
      <c r="C3610" s="3">
        <v>40025</v>
      </c>
      <c r="D3610" t="s">
        <v>16</v>
      </c>
      <c r="E3610" t="s">
        <v>280</v>
      </c>
      <c r="F3610" t="s">
        <v>281</v>
      </c>
      <c r="G3610" t="s">
        <v>16528</v>
      </c>
      <c r="H3610" s="2" t="s">
        <v>45</v>
      </c>
      <c r="I3610" s="2" t="s">
        <v>46</v>
      </c>
      <c r="J3610" s="1" t="s">
        <v>16529</v>
      </c>
      <c r="K3610" s="1">
        <f t="shared" si="252"/>
        <v>1</v>
      </c>
      <c r="L3610" s="1">
        <f t="shared" si="252"/>
        <v>0</v>
      </c>
      <c r="M3610" s="1">
        <f t="shared" si="252"/>
        <v>0</v>
      </c>
      <c r="N3610" s="1">
        <f t="shared" si="252"/>
        <v>0</v>
      </c>
      <c r="O3610" s="1">
        <f t="shared" si="253"/>
        <v>1</v>
      </c>
      <c r="P3610" s="1" t="s">
        <v>18346</v>
      </c>
      <c r="Q3610" s="1">
        <v>125</v>
      </c>
      <c r="R3610" s="1">
        <v>190</v>
      </c>
      <c r="S3610" s="9">
        <f t="shared" si="255"/>
        <v>125</v>
      </c>
      <c r="T3610" s="8"/>
      <c r="U3610" s="8"/>
      <c r="V3610" s="8"/>
      <c r="W3610" s="8"/>
      <c r="X3610" s="8"/>
      <c r="Y3610" s="10">
        <f t="shared" si="254"/>
        <v>0</v>
      </c>
      <c r="Z3610" s="10">
        <f>IFERROR(INDEX(EFs!B:B,MATCH(P3610,EFs!A:A,0))*Dataset!Y3610/1000,0)</f>
        <v>0</v>
      </c>
      <c r="AA3610">
        <v>32.804355000000001</v>
      </c>
      <c r="AB3610">
        <v>-117.260848</v>
      </c>
      <c r="AC3610">
        <v>1</v>
      </c>
      <c r="AD3610" t="s">
        <v>18394</v>
      </c>
      <c r="AE3610">
        <v>4998</v>
      </c>
      <c r="AF3610" t="s">
        <v>19202</v>
      </c>
      <c r="AI3610" t="s">
        <v>18389</v>
      </c>
      <c r="AJ3610" t="s">
        <v>18390</v>
      </c>
      <c r="AK3610" t="s">
        <v>18391</v>
      </c>
      <c r="AL3610">
        <v>92109</v>
      </c>
      <c r="AM3610" t="s">
        <v>18392</v>
      </c>
      <c r="AN3610" t="s">
        <v>18397</v>
      </c>
    </row>
    <row r="3611" spans="1:40" ht="57.6" hidden="1" x14ac:dyDescent="0.3">
      <c r="A3611" t="s">
        <v>16530</v>
      </c>
      <c r="B3611" s="2" t="s">
        <v>2048</v>
      </c>
      <c r="C3611" s="3">
        <v>40025</v>
      </c>
      <c r="D3611" t="s">
        <v>16</v>
      </c>
      <c r="E3611" t="s">
        <v>3009</v>
      </c>
      <c r="F3611" t="s">
        <v>281</v>
      </c>
      <c r="G3611" t="s">
        <v>16531</v>
      </c>
      <c r="H3611" s="2" t="s">
        <v>610</v>
      </c>
      <c r="I3611" s="2" t="s">
        <v>30</v>
      </c>
      <c r="J3611" s="1" t="s">
        <v>16532</v>
      </c>
      <c r="K3611" s="1">
        <f t="shared" si="252"/>
        <v>1</v>
      </c>
      <c r="L3611" s="1">
        <f t="shared" si="252"/>
        <v>0</v>
      </c>
      <c r="M3611" s="1">
        <f t="shared" si="252"/>
        <v>0</v>
      </c>
      <c r="N3611" s="1">
        <f t="shared" si="252"/>
        <v>0</v>
      </c>
      <c r="O3611" s="1">
        <f t="shared" si="253"/>
        <v>1</v>
      </c>
      <c r="P3611" s="1" t="s">
        <v>18346</v>
      </c>
      <c r="Q3611" s="1">
        <v>125</v>
      </c>
      <c r="R3611" s="1">
        <v>190</v>
      </c>
      <c r="S3611" s="9">
        <f t="shared" si="255"/>
        <v>125</v>
      </c>
      <c r="T3611" s="8"/>
      <c r="U3611" s="8"/>
      <c r="V3611" s="8"/>
      <c r="W3611" s="8"/>
      <c r="X3611" s="8"/>
      <c r="Y3611" s="10">
        <f t="shared" si="254"/>
        <v>0</v>
      </c>
      <c r="Z3611" s="10">
        <f>IFERROR(INDEX(EFs!B:B,MATCH(P3611,EFs!A:A,0))*Dataset!Y3611/1000,0)</f>
        <v>0</v>
      </c>
      <c r="AA3611">
        <v>33.004249999999999</v>
      </c>
      <c r="AB3611">
        <v>-117.057846</v>
      </c>
      <c r="AC3611">
        <v>0.9</v>
      </c>
      <c r="AD3611" t="s">
        <v>18394</v>
      </c>
      <c r="AE3611">
        <v>12602</v>
      </c>
      <c r="AF3611" t="s">
        <v>19650</v>
      </c>
      <c r="AI3611" t="s">
        <v>18600</v>
      </c>
      <c r="AJ3611" t="s">
        <v>18390</v>
      </c>
      <c r="AK3611" t="s">
        <v>18391</v>
      </c>
      <c r="AL3611">
        <v>92064</v>
      </c>
      <c r="AM3611" t="s">
        <v>18392</v>
      </c>
      <c r="AN3611" t="s">
        <v>18397</v>
      </c>
    </row>
    <row r="3612" spans="1:40" ht="57.6" hidden="1" x14ac:dyDescent="0.3">
      <c r="A3612" t="s">
        <v>16533</v>
      </c>
      <c r="B3612" s="2" t="s">
        <v>2048</v>
      </c>
      <c r="C3612" s="3">
        <v>40025</v>
      </c>
      <c r="D3612" t="s">
        <v>193</v>
      </c>
      <c r="E3612" t="s">
        <v>5548</v>
      </c>
      <c r="F3612" t="s">
        <v>72</v>
      </c>
      <c r="G3612" t="s">
        <v>16534</v>
      </c>
      <c r="H3612" s="2" t="s">
        <v>781</v>
      </c>
      <c r="I3612" s="2" t="s">
        <v>782</v>
      </c>
      <c r="J3612" s="1" t="s">
        <v>16535</v>
      </c>
      <c r="K3612" s="1">
        <f t="shared" si="252"/>
        <v>1</v>
      </c>
      <c r="L3612" s="1">
        <f t="shared" si="252"/>
        <v>0</v>
      </c>
      <c r="M3612" s="1">
        <f t="shared" si="252"/>
        <v>0</v>
      </c>
      <c r="N3612" s="1">
        <f t="shared" si="252"/>
        <v>0</v>
      </c>
      <c r="O3612" s="1">
        <f t="shared" si="253"/>
        <v>1</v>
      </c>
      <c r="P3612" s="1" t="s">
        <v>18346</v>
      </c>
      <c r="Q3612" s="1">
        <v>200</v>
      </c>
      <c r="R3612" s="1">
        <v>347</v>
      </c>
      <c r="S3612" s="9">
        <f t="shared" si="255"/>
        <v>200</v>
      </c>
      <c r="T3612" s="8"/>
      <c r="U3612" s="8"/>
      <c r="V3612" s="8"/>
      <c r="W3612" s="8"/>
      <c r="X3612" s="8"/>
      <c r="Y3612" s="10">
        <f t="shared" si="254"/>
        <v>0</v>
      </c>
      <c r="Z3612" s="10">
        <f>IFERROR(INDEX(EFs!B:B,MATCH(P3612,EFs!A:A,0))*Dataset!Y3612/1000,0)</f>
        <v>0</v>
      </c>
      <c r="AA3612">
        <v>32.897278999999997</v>
      </c>
      <c r="AB3612">
        <v>-117.201089</v>
      </c>
      <c r="AC3612">
        <v>1</v>
      </c>
      <c r="AD3612" t="s">
        <v>18387</v>
      </c>
      <c r="AE3612">
        <v>10075</v>
      </c>
      <c r="AF3612" t="s">
        <v>18649</v>
      </c>
      <c r="AI3612" t="s">
        <v>18389</v>
      </c>
      <c r="AJ3612" t="s">
        <v>18390</v>
      </c>
      <c r="AK3612" t="s">
        <v>18391</v>
      </c>
      <c r="AL3612">
        <v>92121</v>
      </c>
      <c r="AM3612" t="s">
        <v>18392</v>
      </c>
      <c r="AN3612" t="s">
        <v>18393</v>
      </c>
    </row>
    <row r="3613" spans="1:40" ht="43.2" hidden="1" x14ac:dyDescent="0.3">
      <c r="A3613" t="s">
        <v>16536</v>
      </c>
      <c r="B3613" s="2" t="s">
        <v>2048</v>
      </c>
      <c r="C3613" s="3">
        <v>40025</v>
      </c>
      <c r="D3613" t="s">
        <v>16</v>
      </c>
      <c r="E3613" t="s">
        <v>16537</v>
      </c>
      <c r="F3613" t="s">
        <v>16538</v>
      </c>
      <c r="G3613" t="s">
        <v>16539</v>
      </c>
      <c r="H3613" s="2" t="s">
        <v>147</v>
      </c>
      <c r="I3613" s="2" t="s">
        <v>53</v>
      </c>
      <c r="J3613" s="1" t="s">
        <v>16540</v>
      </c>
      <c r="K3613" s="1">
        <f t="shared" si="252"/>
        <v>1</v>
      </c>
      <c r="L3613" s="1">
        <f t="shared" si="252"/>
        <v>0</v>
      </c>
      <c r="M3613" s="1">
        <f t="shared" si="252"/>
        <v>0</v>
      </c>
      <c r="N3613" s="1">
        <f t="shared" si="252"/>
        <v>0</v>
      </c>
      <c r="O3613" s="1">
        <f t="shared" si="253"/>
        <v>1</v>
      </c>
      <c r="P3613" s="1" t="s">
        <v>18346</v>
      </c>
      <c r="Q3613" s="1" t="s">
        <v>18355</v>
      </c>
      <c r="R3613" s="1">
        <v>80</v>
      </c>
      <c r="S3613" s="9">
        <f t="shared" si="255"/>
        <v>59.656000000000006</v>
      </c>
      <c r="T3613" s="8"/>
      <c r="U3613" s="8"/>
      <c r="V3613" s="8"/>
      <c r="W3613" s="8"/>
      <c r="X3613" s="8"/>
      <c r="Y3613" s="10">
        <f t="shared" si="254"/>
        <v>0</v>
      </c>
      <c r="Z3613" s="10">
        <f>IFERROR(INDEX(EFs!B:B,MATCH(P3613,EFs!A:A,0))*Dataset!Y3613/1000,0)</f>
        <v>0</v>
      </c>
      <c r="AA3613">
        <v>33.139046999999998</v>
      </c>
      <c r="AB3613">
        <v>-117.240724</v>
      </c>
      <c r="AC3613">
        <v>1</v>
      </c>
      <c r="AD3613" t="s">
        <v>18394</v>
      </c>
      <c r="AE3613">
        <v>1365</v>
      </c>
      <c r="AF3613" t="s">
        <v>18959</v>
      </c>
      <c r="AI3613" t="s">
        <v>18416</v>
      </c>
      <c r="AJ3613" t="s">
        <v>18390</v>
      </c>
      <c r="AK3613" t="s">
        <v>18391</v>
      </c>
      <c r="AL3613">
        <v>92081</v>
      </c>
      <c r="AM3613" t="s">
        <v>18392</v>
      </c>
      <c r="AN3613" t="s">
        <v>18397</v>
      </c>
    </row>
    <row r="3614" spans="1:40" ht="57.6" hidden="1" x14ac:dyDescent="0.3">
      <c r="A3614" t="s">
        <v>16541</v>
      </c>
      <c r="B3614" s="2" t="s">
        <v>2048</v>
      </c>
      <c r="C3614" s="3">
        <v>40025</v>
      </c>
      <c r="D3614" t="s">
        <v>193</v>
      </c>
      <c r="E3614" t="s">
        <v>16542</v>
      </c>
      <c r="F3614" t="s">
        <v>2596</v>
      </c>
      <c r="G3614" t="s">
        <v>16543</v>
      </c>
      <c r="H3614" s="2" t="s">
        <v>19</v>
      </c>
      <c r="I3614" s="2" t="s">
        <v>20</v>
      </c>
      <c r="J3614" s="1" t="s">
        <v>16544</v>
      </c>
      <c r="K3614" s="1">
        <f t="shared" si="252"/>
        <v>1</v>
      </c>
      <c r="L3614" s="1">
        <f t="shared" si="252"/>
        <v>0</v>
      </c>
      <c r="M3614" s="1">
        <f t="shared" si="252"/>
        <v>0</v>
      </c>
      <c r="N3614" s="1">
        <f t="shared" si="252"/>
        <v>0</v>
      </c>
      <c r="O3614" s="1">
        <f t="shared" si="253"/>
        <v>1</v>
      </c>
      <c r="P3614" s="1" t="s">
        <v>18346</v>
      </c>
      <c r="Q3614" s="1">
        <v>350</v>
      </c>
      <c r="R3614" s="1">
        <v>519</v>
      </c>
      <c r="S3614" s="9">
        <f t="shared" si="255"/>
        <v>350</v>
      </c>
      <c r="T3614" s="8"/>
      <c r="U3614" s="8"/>
      <c r="V3614" s="8"/>
      <c r="W3614" s="8"/>
      <c r="X3614" s="8"/>
      <c r="Y3614" s="10">
        <f t="shared" si="254"/>
        <v>0</v>
      </c>
      <c r="Z3614" s="10">
        <f>IFERROR(INDEX(EFs!B:B,MATCH(P3614,EFs!A:A,0))*Dataset!Y3614/1000,0)</f>
        <v>0</v>
      </c>
      <c r="AA3614">
        <v>32.715018999999998</v>
      </c>
      <c r="AB3614">
        <v>-117.162403</v>
      </c>
      <c r="AC3614">
        <v>1</v>
      </c>
      <c r="AD3614" t="s">
        <v>18387</v>
      </c>
      <c r="AE3614">
        <v>225</v>
      </c>
      <c r="AF3614" t="s">
        <v>18388</v>
      </c>
      <c r="AI3614" t="s">
        <v>18389</v>
      </c>
      <c r="AJ3614" t="s">
        <v>18390</v>
      </c>
      <c r="AK3614" t="s">
        <v>18391</v>
      </c>
      <c r="AL3614">
        <v>92101</v>
      </c>
      <c r="AM3614" t="s">
        <v>18392</v>
      </c>
      <c r="AN3614" t="s">
        <v>18393</v>
      </c>
    </row>
    <row r="3615" spans="1:40" ht="43.2" hidden="1" x14ac:dyDescent="0.3">
      <c r="A3615" t="s">
        <v>16545</v>
      </c>
      <c r="B3615" s="2" t="s">
        <v>2048</v>
      </c>
      <c r="C3615" s="3">
        <v>40025</v>
      </c>
      <c r="D3615" t="s">
        <v>193</v>
      </c>
      <c r="E3615" t="s">
        <v>10667</v>
      </c>
      <c r="F3615" t="s">
        <v>10668</v>
      </c>
      <c r="G3615" t="s">
        <v>10669</v>
      </c>
      <c r="H3615" s="2" t="s">
        <v>83</v>
      </c>
      <c r="I3615" s="2" t="s">
        <v>84</v>
      </c>
      <c r="J3615" s="1" t="s">
        <v>16546</v>
      </c>
      <c r="K3615" s="1">
        <f t="shared" si="252"/>
        <v>1</v>
      </c>
      <c r="L3615" s="1">
        <f t="shared" si="252"/>
        <v>0</v>
      </c>
      <c r="M3615" s="1">
        <f t="shared" si="252"/>
        <v>0</v>
      </c>
      <c r="N3615" s="1">
        <f t="shared" si="252"/>
        <v>0</v>
      </c>
      <c r="O3615" s="1">
        <f t="shared" si="253"/>
        <v>1</v>
      </c>
      <c r="P3615" s="1" t="s">
        <v>18346</v>
      </c>
      <c r="Q3615" s="1">
        <v>600</v>
      </c>
      <c r="R3615" s="1">
        <v>656</v>
      </c>
      <c r="S3615" s="9">
        <f t="shared" si="255"/>
        <v>600</v>
      </c>
      <c r="T3615" s="8"/>
      <c r="U3615" s="8"/>
      <c r="V3615" s="8"/>
      <c r="W3615" s="8"/>
      <c r="X3615" s="8"/>
      <c r="Y3615" s="10">
        <f t="shared" si="254"/>
        <v>0</v>
      </c>
      <c r="Z3615" s="10">
        <f>IFERROR(INDEX(EFs!B:B,MATCH(P3615,EFs!A:A,0))*Dataset!Y3615/1000,0)</f>
        <v>0</v>
      </c>
      <c r="AA3615">
        <v>32.635578000000002</v>
      </c>
      <c r="AB3615">
        <v>-117.099666</v>
      </c>
      <c r="AC3615">
        <v>1</v>
      </c>
      <c r="AD3615" t="s">
        <v>18394</v>
      </c>
      <c r="AE3615">
        <v>850</v>
      </c>
      <c r="AF3615" t="s">
        <v>19337</v>
      </c>
      <c r="AI3615" t="s">
        <v>18406</v>
      </c>
      <c r="AJ3615" t="s">
        <v>18390</v>
      </c>
      <c r="AK3615" t="s">
        <v>18391</v>
      </c>
      <c r="AL3615">
        <v>91910</v>
      </c>
      <c r="AM3615" t="s">
        <v>18392</v>
      </c>
      <c r="AN3615" t="s">
        <v>18397</v>
      </c>
    </row>
    <row r="3616" spans="1:40" ht="43.2" hidden="1" x14ac:dyDescent="0.3">
      <c r="A3616" t="s">
        <v>16547</v>
      </c>
      <c r="B3616" s="2" t="s">
        <v>2048</v>
      </c>
      <c r="C3616" s="3">
        <v>40025.394918981503</v>
      </c>
      <c r="D3616" t="s">
        <v>16</v>
      </c>
      <c r="E3616" t="s">
        <v>954</v>
      </c>
      <c r="F3616" t="s">
        <v>955</v>
      </c>
      <c r="G3616" t="s">
        <v>956</v>
      </c>
      <c r="H3616" s="2" t="s">
        <v>957</v>
      </c>
      <c r="I3616" s="2" t="s">
        <v>139</v>
      </c>
      <c r="J3616" s="1" t="s">
        <v>16548</v>
      </c>
      <c r="K3616" s="1">
        <f t="shared" si="252"/>
        <v>1</v>
      </c>
      <c r="L3616" s="1">
        <f t="shared" si="252"/>
        <v>0</v>
      </c>
      <c r="M3616" s="1">
        <f t="shared" si="252"/>
        <v>0</v>
      </c>
      <c r="N3616" s="1">
        <f t="shared" si="252"/>
        <v>0</v>
      </c>
      <c r="O3616" s="1">
        <f t="shared" si="253"/>
        <v>1</v>
      </c>
      <c r="P3616" s="1" t="s">
        <v>18346</v>
      </c>
      <c r="Q3616" s="1">
        <v>51</v>
      </c>
      <c r="R3616" s="1">
        <v>68</v>
      </c>
      <c r="S3616" s="9">
        <f t="shared" si="255"/>
        <v>51</v>
      </c>
      <c r="T3616" s="8"/>
      <c r="U3616" s="8"/>
      <c r="V3616" s="8"/>
      <c r="W3616" s="8"/>
      <c r="X3616" s="8"/>
      <c r="Y3616" s="10">
        <f t="shared" si="254"/>
        <v>0</v>
      </c>
      <c r="Z3616" s="10">
        <f>IFERROR(INDEX(EFs!B:B,MATCH(P3616,EFs!A:A,0))*Dataset!Y3616/1000,0)</f>
        <v>0</v>
      </c>
      <c r="AA3616">
        <v>32.879537999999997</v>
      </c>
      <c r="AB3616">
        <v>-117.161181</v>
      </c>
      <c r="AC3616">
        <v>1</v>
      </c>
      <c r="AD3616" t="s">
        <v>18408</v>
      </c>
      <c r="AF3616" t="s">
        <v>18538</v>
      </c>
      <c r="AI3616" t="s">
        <v>18389</v>
      </c>
      <c r="AJ3616" t="s">
        <v>18390</v>
      </c>
      <c r="AK3616" t="s">
        <v>18391</v>
      </c>
      <c r="AL3616">
        <v>92121</v>
      </c>
      <c r="AM3616" t="s">
        <v>18392</v>
      </c>
      <c r="AN3616" t="s">
        <v>18397</v>
      </c>
    </row>
    <row r="3617" spans="1:40" ht="43.2" hidden="1" x14ac:dyDescent="0.3">
      <c r="A3617" t="s">
        <v>16549</v>
      </c>
      <c r="B3617" s="2" t="s">
        <v>2048</v>
      </c>
      <c r="C3617" s="3">
        <v>40025</v>
      </c>
      <c r="D3617" t="s">
        <v>193</v>
      </c>
      <c r="E3617" t="s">
        <v>1231</v>
      </c>
      <c r="F3617" t="s">
        <v>161</v>
      </c>
      <c r="G3617" t="s">
        <v>16550</v>
      </c>
      <c r="H3617" s="2" t="s">
        <v>163</v>
      </c>
      <c r="I3617" s="2" t="s">
        <v>164</v>
      </c>
      <c r="J3617" s="1" t="s">
        <v>16551</v>
      </c>
      <c r="K3617" s="1">
        <f t="shared" si="252"/>
        <v>1</v>
      </c>
      <c r="L3617" s="1">
        <f t="shared" si="252"/>
        <v>0</v>
      </c>
      <c r="M3617" s="1">
        <f t="shared" si="252"/>
        <v>0</v>
      </c>
      <c r="N3617" s="1">
        <f t="shared" si="252"/>
        <v>0</v>
      </c>
      <c r="O3617" s="1">
        <f t="shared" si="253"/>
        <v>1</v>
      </c>
      <c r="P3617" s="1" t="s">
        <v>18346</v>
      </c>
      <c r="Q3617" s="1">
        <v>30</v>
      </c>
      <c r="R3617" s="1">
        <v>34</v>
      </c>
      <c r="S3617" s="9">
        <f t="shared" si="255"/>
        <v>30</v>
      </c>
      <c r="T3617" s="8"/>
      <c r="U3617" s="8"/>
      <c r="V3617" s="8"/>
      <c r="W3617" s="8"/>
      <c r="X3617" s="8"/>
      <c r="Y3617" s="10">
        <f t="shared" si="254"/>
        <v>0</v>
      </c>
      <c r="Z3617" s="10">
        <f>IFERROR(INDEX(EFs!B:B,MATCH(P3617,EFs!A:A,0))*Dataset!Y3617/1000,0)</f>
        <v>0</v>
      </c>
      <c r="AA3617">
        <v>33.387723000000001</v>
      </c>
      <c r="AB3617">
        <v>-117.44475799999999</v>
      </c>
      <c r="AC3617">
        <v>0.5</v>
      </c>
      <c r="AD3617" t="s">
        <v>18422</v>
      </c>
      <c r="AI3617" t="s">
        <v>18423</v>
      </c>
      <c r="AJ3617" t="s">
        <v>18390</v>
      </c>
      <c r="AK3617" t="s">
        <v>18391</v>
      </c>
      <c r="AL3617">
        <v>92055</v>
      </c>
      <c r="AM3617" t="s">
        <v>18392</v>
      </c>
      <c r="AN3617" t="s">
        <v>18397</v>
      </c>
    </row>
    <row r="3618" spans="1:40" ht="28.8" hidden="1" x14ac:dyDescent="0.3">
      <c r="A3618" t="s">
        <v>16552</v>
      </c>
      <c r="B3618" s="2" t="s">
        <v>2048</v>
      </c>
      <c r="C3618" s="3">
        <v>40025</v>
      </c>
      <c r="D3618" t="s">
        <v>25</v>
      </c>
      <c r="E3618" t="s">
        <v>3083</v>
      </c>
      <c r="F3618" t="s">
        <v>72</v>
      </c>
      <c r="G3618" t="s">
        <v>16553</v>
      </c>
      <c r="H3618" s="2" t="s">
        <v>4250</v>
      </c>
      <c r="I3618" s="2" t="s">
        <v>92</v>
      </c>
      <c r="J3618" s="1" t="s">
        <v>16554</v>
      </c>
      <c r="K3618" s="1">
        <f t="shared" si="252"/>
        <v>1</v>
      </c>
      <c r="L3618" s="1">
        <f t="shared" si="252"/>
        <v>0</v>
      </c>
      <c r="M3618" s="1">
        <f t="shared" si="252"/>
        <v>0</v>
      </c>
      <c r="N3618" s="1">
        <f t="shared" si="252"/>
        <v>0</v>
      </c>
      <c r="O3618" s="1">
        <f t="shared" si="253"/>
        <v>1</v>
      </c>
      <c r="P3618" s="1" t="s">
        <v>18346</v>
      </c>
      <c r="Q3618" s="1" t="s">
        <v>18355</v>
      </c>
      <c r="R3618" s="1">
        <v>144.91</v>
      </c>
      <c r="S3618" s="9">
        <f t="shared" si="255"/>
        <v>108.059387</v>
      </c>
      <c r="T3618" s="8"/>
      <c r="U3618" s="8"/>
      <c r="V3618" s="8"/>
      <c r="W3618" s="8"/>
      <c r="X3618" s="8"/>
      <c r="Y3618" s="10">
        <f t="shared" si="254"/>
        <v>0</v>
      </c>
      <c r="Z3618" s="10">
        <f>IFERROR(INDEX(EFs!B:B,MATCH(P3618,EFs!A:A,0))*Dataset!Y3618/1000,0)</f>
        <v>0</v>
      </c>
      <c r="AA3618">
        <v>32.569406000000001</v>
      </c>
      <c r="AB3618">
        <v>-117.10530799999999</v>
      </c>
      <c r="AC3618">
        <v>0.9</v>
      </c>
      <c r="AD3618" t="s">
        <v>18429</v>
      </c>
      <c r="AE3618">
        <v>1497</v>
      </c>
      <c r="AF3618" t="s">
        <v>18870</v>
      </c>
      <c r="AG3618" t="s">
        <v>18582</v>
      </c>
      <c r="AH3618">
        <v>1264</v>
      </c>
      <c r="AI3618" t="s">
        <v>18871</v>
      </c>
      <c r="AJ3618" t="s">
        <v>18390</v>
      </c>
      <c r="AK3618" t="s">
        <v>18391</v>
      </c>
      <c r="AL3618">
        <v>91932</v>
      </c>
      <c r="AM3618" t="s">
        <v>18392</v>
      </c>
      <c r="AN3618" t="s">
        <v>18393</v>
      </c>
    </row>
    <row r="3619" spans="1:40" ht="72" hidden="1" x14ac:dyDescent="0.3">
      <c r="A3619" t="s">
        <v>16555</v>
      </c>
      <c r="B3619" s="2" t="s">
        <v>2048</v>
      </c>
      <c r="C3619" s="3">
        <v>40025</v>
      </c>
      <c r="D3619" t="s">
        <v>25</v>
      </c>
      <c r="E3619" t="s">
        <v>264</v>
      </c>
      <c r="F3619" t="s">
        <v>265</v>
      </c>
      <c r="G3619" t="s">
        <v>11347</v>
      </c>
      <c r="H3619" s="2" t="s">
        <v>1489</v>
      </c>
      <c r="I3619" s="2" t="s">
        <v>164</v>
      </c>
      <c r="J3619" s="1" t="s">
        <v>16556</v>
      </c>
      <c r="K3619" s="1">
        <f t="shared" si="252"/>
        <v>0</v>
      </c>
      <c r="L3619" s="1">
        <f t="shared" si="252"/>
        <v>0</v>
      </c>
      <c r="M3619" s="1">
        <f t="shared" si="252"/>
        <v>0</v>
      </c>
      <c r="N3619" s="1">
        <f t="shared" si="252"/>
        <v>1</v>
      </c>
      <c r="O3619" s="1">
        <f t="shared" si="253"/>
        <v>1</v>
      </c>
      <c r="P3619" s="1" t="s">
        <v>18347</v>
      </c>
      <c r="Q3619" s="1">
        <v>100</v>
      </c>
      <c r="R3619" s="1">
        <v>160</v>
      </c>
      <c r="S3619" s="9">
        <f t="shared" si="255"/>
        <v>100</v>
      </c>
      <c r="T3619" s="8"/>
      <c r="U3619" s="8"/>
      <c r="V3619" s="8"/>
      <c r="W3619" s="8"/>
      <c r="X3619" s="8"/>
      <c r="Y3619" s="10">
        <f t="shared" si="254"/>
        <v>0</v>
      </c>
      <c r="Z3619" s="10">
        <f>IFERROR(INDEX(EFs!B:B,MATCH(P3619,EFs!A:A,0))*Dataset!Y3619/1000,0)</f>
        <v>0</v>
      </c>
      <c r="AA3619">
        <v>33.267969999999998</v>
      </c>
      <c r="AB3619">
        <v>-117.234073</v>
      </c>
      <c r="AC3619">
        <v>1</v>
      </c>
      <c r="AD3619" t="s">
        <v>18387</v>
      </c>
      <c r="AE3619">
        <v>30516</v>
      </c>
      <c r="AF3619" t="s">
        <v>18592</v>
      </c>
      <c r="AI3619" t="s">
        <v>18588</v>
      </c>
      <c r="AJ3619" t="s">
        <v>18390</v>
      </c>
      <c r="AK3619" t="s">
        <v>18391</v>
      </c>
      <c r="AL3619">
        <v>92003</v>
      </c>
      <c r="AM3619" t="s">
        <v>18392</v>
      </c>
      <c r="AN3619" t="s">
        <v>18393</v>
      </c>
    </row>
    <row r="3620" spans="1:40" ht="43.2" hidden="1" x14ac:dyDescent="0.3">
      <c r="A3620" t="s">
        <v>16557</v>
      </c>
      <c r="B3620" s="2" t="s">
        <v>2048</v>
      </c>
      <c r="C3620" s="3">
        <v>40025</v>
      </c>
      <c r="D3620" t="s">
        <v>16</v>
      </c>
      <c r="E3620" t="s">
        <v>16558</v>
      </c>
      <c r="F3620" t="s">
        <v>16559</v>
      </c>
      <c r="G3620" t="s">
        <v>16560</v>
      </c>
      <c r="H3620" s="2" t="s">
        <v>1436</v>
      </c>
      <c r="I3620" s="2" t="s">
        <v>98</v>
      </c>
      <c r="J3620" s="1" t="s">
        <v>16561</v>
      </c>
      <c r="K3620" s="1">
        <f t="shared" si="252"/>
        <v>1</v>
      </c>
      <c r="L3620" s="1">
        <f t="shared" si="252"/>
        <v>0</v>
      </c>
      <c r="M3620" s="1">
        <f t="shared" si="252"/>
        <v>0</v>
      </c>
      <c r="N3620" s="1">
        <f t="shared" si="252"/>
        <v>0</v>
      </c>
      <c r="O3620" s="1">
        <f t="shared" si="253"/>
        <v>1</v>
      </c>
      <c r="P3620" s="1" t="s">
        <v>18346</v>
      </c>
      <c r="Q3620" s="1">
        <v>405</v>
      </c>
      <c r="R3620" s="1">
        <v>635</v>
      </c>
      <c r="S3620" s="9">
        <f t="shared" si="255"/>
        <v>405</v>
      </c>
      <c r="T3620" s="8"/>
      <c r="U3620" s="8"/>
      <c r="V3620" s="8"/>
      <c r="W3620" s="8"/>
      <c r="X3620" s="8"/>
      <c r="Y3620" s="10">
        <f t="shared" si="254"/>
        <v>0</v>
      </c>
      <c r="Z3620" s="10">
        <f>IFERROR(INDEX(EFs!B:B,MATCH(P3620,EFs!A:A,0))*Dataset!Y3620/1000,0)</f>
        <v>0</v>
      </c>
      <c r="AA3620">
        <v>33.136212</v>
      </c>
      <c r="AB3620">
        <v>-117.28415800000001</v>
      </c>
      <c r="AC3620">
        <v>1</v>
      </c>
      <c r="AD3620" t="s">
        <v>18387</v>
      </c>
      <c r="AE3620">
        <v>1891</v>
      </c>
      <c r="AF3620" t="s">
        <v>18580</v>
      </c>
      <c r="AI3620" t="s">
        <v>18509</v>
      </c>
      <c r="AJ3620" t="s">
        <v>18390</v>
      </c>
      <c r="AK3620" t="s">
        <v>18391</v>
      </c>
      <c r="AL3620">
        <v>92008</v>
      </c>
      <c r="AM3620" t="s">
        <v>18392</v>
      </c>
      <c r="AN3620" t="s">
        <v>18393</v>
      </c>
    </row>
    <row r="3621" spans="1:40" ht="43.2" hidden="1" x14ac:dyDescent="0.3">
      <c r="A3621" t="s">
        <v>16562</v>
      </c>
      <c r="B3621" s="2" t="s">
        <v>2048</v>
      </c>
      <c r="C3621" s="3">
        <v>40025</v>
      </c>
      <c r="D3621" t="s">
        <v>16</v>
      </c>
      <c r="E3621" t="s">
        <v>16563</v>
      </c>
      <c r="F3621" t="s">
        <v>3118</v>
      </c>
      <c r="G3621" t="s">
        <v>16564</v>
      </c>
      <c r="H3621" s="2" t="s">
        <v>781</v>
      </c>
      <c r="I3621" s="2" t="s">
        <v>782</v>
      </c>
      <c r="J3621" s="1" t="s">
        <v>16565</v>
      </c>
      <c r="K3621" s="1">
        <f t="shared" si="252"/>
        <v>1</v>
      </c>
      <c r="L3621" s="1">
        <f t="shared" si="252"/>
        <v>0</v>
      </c>
      <c r="M3621" s="1">
        <f t="shared" si="252"/>
        <v>0</v>
      </c>
      <c r="N3621" s="1">
        <f t="shared" si="252"/>
        <v>0</v>
      </c>
      <c r="O3621" s="1">
        <f t="shared" si="253"/>
        <v>1</v>
      </c>
      <c r="P3621" s="1" t="s">
        <v>18346</v>
      </c>
      <c r="Q3621" s="1">
        <v>200</v>
      </c>
      <c r="R3621" s="1">
        <v>325</v>
      </c>
      <c r="S3621" s="9">
        <f t="shared" si="255"/>
        <v>200</v>
      </c>
      <c r="T3621" s="8"/>
      <c r="U3621" s="8"/>
      <c r="V3621" s="8"/>
      <c r="W3621" s="8"/>
      <c r="X3621" s="8"/>
      <c r="Y3621" s="10">
        <f t="shared" si="254"/>
        <v>0</v>
      </c>
      <c r="Z3621" s="10">
        <f>IFERROR(INDEX(EFs!B:B,MATCH(P3621,EFs!A:A,0))*Dataset!Y3621/1000,0)</f>
        <v>0</v>
      </c>
      <c r="AA3621">
        <v>32.881202000000002</v>
      </c>
      <c r="AB3621">
        <v>-117.176884</v>
      </c>
      <c r="AC3621">
        <v>1</v>
      </c>
      <c r="AD3621" t="s">
        <v>18394</v>
      </c>
      <c r="AE3621">
        <v>6485</v>
      </c>
      <c r="AF3621" t="s">
        <v>19586</v>
      </c>
      <c r="AI3621" t="s">
        <v>18389</v>
      </c>
      <c r="AJ3621" t="s">
        <v>18390</v>
      </c>
      <c r="AK3621" t="s">
        <v>18391</v>
      </c>
      <c r="AL3621">
        <v>92121</v>
      </c>
      <c r="AM3621" t="s">
        <v>18392</v>
      </c>
      <c r="AN3621" t="s">
        <v>18397</v>
      </c>
    </row>
    <row r="3622" spans="1:40" ht="57.6" hidden="1" x14ac:dyDescent="0.3">
      <c r="A3622" t="s">
        <v>16566</v>
      </c>
      <c r="B3622" s="2" t="s">
        <v>2048</v>
      </c>
      <c r="C3622" s="3">
        <v>40025</v>
      </c>
      <c r="D3622" t="s">
        <v>16</v>
      </c>
      <c r="E3622" t="s">
        <v>325</v>
      </c>
      <c r="F3622" t="s">
        <v>27</v>
      </c>
      <c r="G3622" t="s">
        <v>16567</v>
      </c>
      <c r="H3622" s="2" t="s">
        <v>2213</v>
      </c>
      <c r="I3622" s="2" t="s">
        <v>20</v>
      </c>
      <c r="J3622" s="1" t="s">
        <v>16568</v>
      </c>
      <c r="K3622" s="1">
        <f t="shared" si="252"/>
        <v>1</v>
      </c>
      <c r="L3622" s="1">
        <f t="shared" si="252"/>
        <v>0</v>
      </c>
      <c r="M3622" s="1">
        <f t="shared" si="252"/>
        <v>0</v>
      </c>
      <c r="N3622" s="1">
        <f t="shared" si="252"/>
        <v>0</v>
      </c>
      <c r="O3622" s="1">
        <f t="shared" si="253"/>
        <v>1</v>
      </c>
      <c r="P3622" s="1" t="s">
        <v>18346</v>
      </c>
      <c r="Q3622" s="1">
        <v>80</v>
      </c>
      <c r="R3622" s="1">
        <v>99</v>
      </c>
      <c r="S3622" s="9">
        <f t="shared" si="255"/>
        <v>80</v>
      </c>
      <c r="T3622" s="8"/>
      <c r="U3622" s="8"/>
      <c r="V3622" s="8"/>
      <c r="W3622" s="8"/>
      <c r="X3622" s="8"/>
      <c r="Y3622" s="10">
        <f t="shared" si="254"/>
        <v>0</v>
      </c>
      <c r="Z3622" s="10">
        <f>IFERROR(INDEX(EFs!B:B,MATCH(P3622,EFs!A:A,0))*Dataset!Y3622/1000,0)</f>
        <v>0</v>
      </c>
      <c r="AA3622">
        <v>32.704520000000002</v>
      </c>
      <c r="AB3622">
        <v>-117.05221</v>
      </c>
      <c r="AC3622">
        <v>1</v>
      </c>
      <c r="AD3622" t="s">
        <v>18394</v>
      </c>
      <c r="AE3622">
        <v>6770</v>
      </c>
      <c r="AF3622" t="s">
        <v>19259</v>
      </c>
      <c r="AI3622" t="s">
        <v>18389</v>
      </c>
      <c r="AJ3622" t="s">
        <v>18390</v>
      </c>
      <c r="AK3622" t="s">
        <v>18391</v>
      </c>
      <c r="AL3622">
        <v>92114</v>
      </c>
      <c r="AM3622" t="s">
        <v>18392</v>
      </c>
      <c r="AN3622" t="s">
        <v>18397</v>
      </c>
    </row>
    <row r="3623" spans="1:40" ht="72" hidden="1" x14ac:dyDescent="0.3">
      <c r="A3623" t="s">
        <v>16569</v>
      </c>
      <c r="B3623" s="2" t="s">
        <v>2048</v>
      </c>
      <c r="C3623" s="3">
        <v>40025</v>
      </c>
      <c r="D3623" t="s">
        <v>16</v>
      </c>
      <c r="E3623" t="s">
        <v>736</v>
      </c>
      <c r="F3623" t="s">
        <v>10167</v>
      </c>
      <c r="G3623" t="s">
        <v>16570</v>
      </c>
      <c r="H3623" s="2" t="s">
        <v>106</v>
      </c>
      <c r="I3623" s="2" t="s">
        <v>107</v>
      </c>
      <c r="J3623" s="1" t="s">
        <v>16571</v>
      </c>
      <c r="K3623" s="1">
        <f t="shared" si="252"/>
        <v>1</v>
      </c>
      <c r="L3623" s="1">
        <f t="shared" si="252"/>
        <v>0</v>
      </c>
      <c r="M3623" s="1">
        <f t="shared" si="252"/>
        <v>0</v>
      </c>
      <c r="N3623" s="1">
        <f t="shared" si="252"/>
        <v>0</v>
      </c>
      <c r="O3623" s="1">
        <f t="shared" si="253"/>
        <v>1</v>
      </c>
      <c r="P3623" s="1" t="s">
        <v>18346</v>
      </c>
      <c r="Q3623" s="1">
        <v>200</v>
      </c>
      <c r="R3623" s="1">
        <v>300</v>
      </c>
      <c r="S3623" s="9">
        <f t="shared" si="255"/>
        <v>200</v>
      </c>
      <c r="T3623" s="8"/>
      <c r="U3623" s="8"/>
      <c r="V3623" s="8"/>
      <c r="W3623" s="8"/>
      <c r="X3623" s="8"/>
      <c r="Y3623" s="10">
        <f t="shared" si="254"/>
        <v>0</v>
      </c>
      <c r="Z3623" s="10">
        <f>IFERROR(INDEX(EFs!B:B,MATCH(P3623,EFs!A:A,0))*Dataset!Y3623/1000,0)</f>
        <v>0</v>
      </c>
      <c r="AA3623">
        <v>32.814602000000001</v>
      </c>
      <c r="AB3623">
        <v>-117.141229</v>
      </c>
      <c r="AC3623">
        <v>1</v>
      </c>
      <c r="AD3623" t="s">
        <v>18387</v>
      </c>
      <c r="AE3623">
        <v>4302</v>
      </c>
      <c r="AF3623" t="s">
        <v>19001</v>
      </c>
      <c r="AI3623" t="s">
        <v>18389</v>
      </c>
      <c r="AJ3623" t="s">
        <v>18390</v>
      </c>
      <c r="AK3623" t="s">
        <v>18391</v>
      </c>
      <c r="AL3623">
        <v>92123</v>
      </c>
      <c r="AM3623" t="s">
        <v>18392</v>
      </c>
      <c r="AN3623" t="s">
        <v>18393</v>
      </c>
    </row>
    <row r="3624" spans="1:40" ht="57.6" hidden="1" x14ac:dyDescent="0.3">
      <c r="A3624" t="s">
        <v>16572</v>
      </c>
      <c r="B3624" s="2" t="s">
        <v>2048</v>
      </c>
      <c r="C3624" s="3">
        <v>40025.359745370399</v>
      </c>
      <c r="D3624" t="s">
        <v>16</v>
      </c>
      <c r="E3624" t="s">
        <v>954</v>
      </c>
      <c r="F3624" t="s">
        <v>72</v>
      </c>
      <c r="G3624" t="s">
        <v>956</v>
      </c>
      <c r="H3624" s="2" t="s">
        <v>957</v>
      </c>
      <c r="I3624" s="2" t="s">
        <v>139</v>
      </c>
      <c r="J3624" s="1" t="s">
        <v>16573</v>
      </c>
      <c r="K3624" s="1">
        <f t="shared" si="252"/>
        <v>1</v>
      </c>
      <c r="L3624" s="1">
        <f t="shared" si="252"/>
        <v>0</v>
      </c>
      <c r="M3624" s="1">
        <f t="shared" si="252"/>
        <v>0</v>
      </c>
      <c r="N3624" s="1">
        <f t="shared" si="252"/>
        <v>0</v>
      </c>
      <c r="O3624" s="1">
        <f t="shared" si="253"/>
        <v>1</v>
      </c>
      <c r="P3624" s="1" t="s">
        <v>18346</v>
      </c>
      <c r="Q3624" s="1">
        <v>58</v>
      </c>
      <c r="R3624" s="1">
        <v>73</v>
      </c>
      <c r="S3624" s="9">
        <f t="shared" si="255"/>
        <v>58</v>
      </c>
      <c r="T3624" s="8"/>
      <c r="U3624" s="8"/>
      <c r="V3624" s="8"/>
      <c r="W3624" s="8"/>
      <c r="X3624" s="8"/>
      <c r="Y3624" s="10">
        <f t="shared" si="254"/>
        <v>0</v>
      </c>
      <c r="Z3624" s="10">
        <f>IFERROR(INDEX(EFs!B:B,MATCH(P3624,EFs!A:A,0))*Dataset!Y3624/1000,0)</f>
        <v>0</v>
      </c>
      <c r="AA3624">
        <v>32.879537999999997</v>
      </c>
      <c r="AB3624">
        <v>-117.161181</v>
      </c>
      <c r="AC3624">
        <v>1</v>
      </c>
      <c r="AD3624" t="s">
        <v>18408</v>
      </c>
      <c r="AF3624" t="s">
        <v>18538</v>
      </c>
      <c r="AI3624" t="s">
        <v>18389</v>
      </c>
      <c r="AJ3624" t="s">
        <v>18390</v>
      </c>
      <c r="AK3624" t="s">
        <v>18391</v>
      </c>
      <c r="AL3624">
        <v>92121</v>
      </c>
      <c r="AM3624" t="s">
        <v>18392</v>
      </c>
      <c r="AN3624" t="s">
        <v>18397</v>
      </c>
    </row>
    <row r="3625" spans="1:40" ht="57.6" hidden="1" x14ac:dyDescent="0.3">
      <c r="A3625" t="s">
        <v>16574</v>
      </c>
      <c r="B3625" s="2" t="s">
        <v>2048</v>
      </c>
      <c r="C3625" s="3">
        <v>40025.573263888902</v>
      </c>
      <c r="D3625" t="s">
        <v>25</v>
      </c>
      <c r="E3625" t="s">
        <v>2589</v>
      </c>
      <c r="F3625" t="s">
        <v>72</v>
      </c>
      <c r="G3625" t="s">
        <v>2591</v>
      </c>
      <c r="H3625" s="2" t="s">
        <v>115</v>
      </c>
      <c r="I3625" s="2" t="s">
        <v>46</v>
      </c>
      <c r="J3625" s="1" t="s">
        <v>16575</v>
      </c>
      <c r="K3625" s="1">
        <f t="shared" si="252"/>
        <v>1</v>
      </c>
      <c r="L3625" s="1">
        <f t="shared" si="252"/>
        <v>0</v>
      </c>
      <c r="M3625" s="1">
        <f t="shared" si="252"/>
        <v>0</v>
      </c>
      <c r="N3625" s="1">
        <f t="shared" si="252"/>
        <v>0</v>
      </c>
      <c r="O3625" s="1">
        <f t="shared" si="253"/>
        <v>1</v>
      </c>
      <c r="P3625" s="1" t="s">
        <v>18346</v>
      </c>
      <c r="Q3625" s="1" t="s">
        <v>18355</v>
      </c>
      <c r="R3625" s="1">
        <v>70</v>
      </c>
      <c r="S3625" s="9">
        <f t="shared" si="255"/>
        <v>52.199000000000005</v>
      </c>
      <c r="T3625" s="8"/>
      <c r="U3625" s="8"/>
      <c r="V3625" s="8"/>
      <c r="W3625" s="8"/>
      <c r="X3625" s="8"/>
      <c r="Y3625" s="10">
        <f t="shared" si="254"/>
        <v>0</v>
      </c>
      <c r="Z3625" s="10">
        <f>IFERROR(INDEX(EFs!B:B,MATCH(P3625,EFs!A:A,0))*Dataset!Y3625/1000,0)</f>
        <v>0</v>
      </c>
      <c r="AA3625">
        <v>32.770515000000003</v>
      </c>
      <c r="AB3625">
        <v>-117.189559</v>
      </c>
      <c r="AC3625">
        <v>1</v>
      </c>
      <c r="AD3625" t="s">
        <v>18394</v>
      </c>
      <c r="AE3625">
        <v>5998</v>
      </c>
      <c r="AF3625" t="s">
        <v>18707</v>
      </c>
      <c r="AI3625" t="s">
        <v>18389</v>
      </c>
      <c r="AJ3625" t="s">
        <v>18390</v>
      </c>
      <c r="AK3625" t="s">
        <v>18391</v>
      </c>
      <c r="AL3625">
        <v>92110</v>
      </c>
      <c r="AM3625" t="s">
        <v>18392</v>
      </c>
      <c r="AN3625" t="s">
        <v>18397</v>
      </c>
    </row>
    <row r="3626" spans="1:40" ht="43.2" hidden="1" x14ac:dyDescent="0.3">
      <c r="A3626" t="s">
        <v>16576</v>
      </c>
      <c r="B3626" s="2" t="s">
        <v>2048</v>
      </c>
      <c r="C3626" s="3">
        <v>40025</v>
      </c>
      <c r="D3626" t="s">
        <v>16</v>
      </c>
      <c r="E3626" t="s">
        <v>1457</v>
      </c>
      <c r="F3626" t="s">
        <v>161</v>
      </c>
      <c r="G3626" t="s">
        <v>1458</v>
      </c>
      <c r="H3626" s="2" t="s">
        <v>163</v>
      </c>
      <c r="I3626" s="2" t="s">
        <v>164</v>
      </c>
      <c r="J3626" s="1" t="s">
        <v>16577</v>
      </c>
      <c r="K3626" s="1">
        <f t="shared" si="252"/>
        <v>1</v>
      </c>
      <c r="L3626" s="1">
        <f t="shared" si="252"/>
        <v>0</v>
      </c>
      <c r="M3626" s="1">
        <f t="shared" si="252"/>
        <v>0</v>
      </c>
      <c r="N3626" s="1">
        <f t="shared" si="252"/>
        <v>0</v>
      </c>
      <c r="O3626" s="1">
        <f t="shared" si="253"/>
        <v>1</v>
      </c>
      <c r="P3626" s="1" t="s">
        <v>18346</v>
      </c>
      <c r="Q3626" s="1">
        <v>30</v>
      </c>
      <c r="R3626" s="1">
        <v>96</v>
      </c>
      <c r="S3626" s="9">
        <f t="shared" si="255"/>
        <v>30</v>
      </c>
      <c r="T3626" s="8"/>
      <c r="U3626" s="8"/>
      <c r="V3626" s="8"/>
      <c r="W3626" s="8"/>
      <c r="X3626" s="8"/>
      <c r="Y3626" s="10">
        <f t="shared" si="254"/>
        <v>0</v>
      </c>
      <c r="Z3626" s="10">
        <f>IFERROR(INDEX(EFs!B:B,MATCH(P3626,EFs!A:A,0))*Dataset!Y3626/1000,0)</f>
        <v>0</v>
      </c>
      <c r="AA3626">
        <v>33.387723000000001</v>
      </c>
      <c r="AB3626">
        <v>-117.44475799999999</v>
      </c>
      <c r="AC3626">
        <v>0.5</v>
      </c>
      <c r="AD3626" t="s">
        <v>18422</v>
      </c>
      <c r="AI3626" t="s">
        <v>18423</v>
      </c>
      <c r="AJ3626" t="s">
        <v>18390</v>
      </c>
      <c r="AK3626" t="s">
        <v>18391</v>
      </c>
      <c r="AL3626">
        <v>92055</v>
      </c>
      <c r="AM3626" t="s">
        <v>18392</v>
      </c>
      <c r="AN3626" t="s">
        <v>18397</v>
      </c>
    </row>
    <row r="3627" spans="1:40" ht="28.8" hidden="1" x14ac:dyDescent="0.3">
      <c r="A3627" t="s">
        <v>16578</v>
      </c>
      <c r="B3627" s="2" t="s">
        <v>2048</v>
      </c>
      <c r="C3627" s="3">
        <v>40025</v>
      </c>
      <c r="D3627" t="s">
        <v>25</v>
      </c>
      <c r="E3627" t="s">
        <v>954</v>
      </c>
      <c r="F3627" t="s">
        <v>955</v>
      </c>
      <c r="G3627" t="s">
        <v>956</v>
      </c>
      <c r="H3627" s="2" t="s">
        <v>957</v>
      </c>
      <c r="I3627" s="2" t="s">
        <v>139</v>
      </c>
      <c r="J3627" s="1" t="s">
        <v>16579</v>
      </c>
      <c r="K3627" s="1">
        <f t="shared" si="252"/>
        <v>1</v>
      </c>
      <c r="L3627" s="1">
        <f t="shared" si="252"/>
        <v>0</v>
      </c>
      <c r="M3627" s="1">
        <f t="shared" si="252"/>
        <v>0</v>
      </c>
      <c r="N3627" s="1">
        <f t="shared" si="252"/>
        <v>0</v>
      </c>
      <c r="O3627" s="1">
        <f t="shared" si="253"/>
        <v>1</v>
      </c>
      <c r="P3627" s="1" t="s">
        <v>18346</v>
      </c>
      <c r="Q3627" s="1" t="s">
        <v>18355</v>
      </c>
      <c r="R3627" s="1">
        <v>326</v>
      </c>
      <c r="S3627" s="9">
        <f t="shared" si="255"/>
        <v>243.09820000000002</v>
      </c>
      <c r="T3627" s="8"/>
      <c r="U3627" s="8"/>
      <c r="V3627" s="8"/>
      <c r="W3627" s="8"/>
      <c r="X3627" s="8"/>
      <c r="Y3627" s="10">
        <f t="shared" si="254"/>
        <v>0</v>
      </c>
      <c r="Z3627" s="10">
        <f>IFERROR(INDEX(EFs!B:B,MATCH(P3627,EFs!A:A,0))*Dataset!Y3627/1000,0)</f>
        <v>0</v>
      </c>
      <c r="AA3627">
        <v>32.879537999999997</v>
      </c>
      <c r="AB3627">
        <v>-117.161181</v>
      </c>
      <c r="AC3627">
        <v>1</v>
      </c>
      <c r="AD3627" t="s">
        <v>18408</v>
      </c>
      <c r="AF3627" t="s">
        <v>18538</v>
      </c>
      <c r="AI3627" t="s">
        <v>18389</v>
      </c>
      <c r="AJ3627" t="s">
        <v>18390</v>
      </c>
      <c r="AK3627" t="s">
        <v>18391</v>
      </c>
      <c r="AL3627">
        <v>92121</v>
      </c>
      <c r="AM3627" t="s">
        <v>18392</v>
      </c>
      <c r="AN3627" t="s">
        <v>18397</v>
      </c>
    </row>
    <row r="3628" spans="1:40" ht="28.8" hidden="1" x14ac:dyDescent="0.3">
      <c r="A3628" t="s">
        <v>16580</v>
      </c>
      <c r="B3628" s="2" t="s">
        <v>2048</v>
      </c>
      <c r="C3628" s="3">
        <v>40025</v>
      </c>
      <c r="D3628" t="s">
        <v>25</v>
      </c>
      <c r="E3628" t="s">
        <v>954</v>
      </c>
      <c r="F3628" t="s">
        <v>955</v>
      </c>
      <c r="G3628" t="s">
        <v>956</v>
      </c>
      <c r="H3628" s="2" t="s">
        <v>957</v>
      </c>
      <c r="I3628" s="2" t="s">
        <v>139</v>
      </c>
      <c r="J3628" s="1" t="s">
        <v>16581</v>
      </c>
      <c r="K3628" s="1">
        <f t="shared" si="252"/>
        <v>1</v>
      </c>
      <c r="L3628" s="1">
        <f t="shared" si="252"/>
        <v>0</v>
      </c>
      <c r="M3628" s="1">
        <f t="shared" si="252"/>
        <v>0</v>
      </c>
      <c r="N3628" s="1">
        <f t="shared" si="252"/>
        <v>0</v>
      </c>
      <c r="O3628" s="1">
        <f t="shared" si="253"/>
        <v>1</v>
      </c>
      <c r="P3628" s="1" t="s">
        <v>18346</v>
      </c>
      <c r="Q3628" s="1" t="s">
        <v>18355</v>
      </c>
      <c r="R3628" s="1">
        <v>224</v>
      </c>
      <c r="S3628" s="9">
        <f t="shared" si="255"/>
        <v>167.0368</v>
      </c>
      <c r="T3628" s="8"/>
      <c r="U3628" s="8"/>
      <c r="V3628" s="8"/>
      <c r="W3628" s="8"/>
      <c r="X3628" s="8"/>
      <c r="Y3628" s="10">
        <f t="shared" si="254"/>
        <v>0</v>
      </c>
      <c r="Z3628" s="10">
        <f>IFERROR(INDEX(EFs!B:B,MATCH(P3628,EFs!A:A,0))*Dataset!Y3628/1000,0)</f>
        <v>0</v>
      </c>
      <c r="AA3628">
        <v>32.879537999999997</v>
      </c>
      <c r="AB3628">
        <v>-117.161181</v>
      </c>
      <c r="AC3628">
        <v>1</v>
      </c>
      <c r="AD3628" t="s">
        <v>18408</v>
      </c>
      <c r="AF3628" t="s">
        <v>18538</v>
      </c>
      <c r="AI3628" t="s">
        <v>18389</v>
      </c>
      <c r="AJ3628" t="s">
        <v>18390</v>
      </c>
      <c r="AK3628" t="s">
        <v>18391</v>
      </c>
      <c r="AL3628">
        <v>92121</v>
      </c>
      <c r="AM3628" t="s">
        <v>18392</v>
      </c>
      <c r="AN3628" t="s">
        <v>18397</v>
      </c>
    </row>
    <row r="3629" spans="1:40" ht="28.8" hidden="1" x14ac:dyDescent="0.3">
      <c r="A3629" t="s">
        <v>16582</v>
      </c>
      <c r="B3629" s="2" t="s">
        <v>2048</v>
      </c>
      <c r="C3629" s="3">
        <v>40025</v>
      </c>
      <c r="D3629" t="s">
        <v>25</v>
      </c>
      <c r="E3629" t="s">
        <v>954</v>
      </c>
      <c r="F3629" t="s">
        <v>955</v>
      </c>
      <c r="G3629" t="s">
        <v>956</v>
      </c>
      <c r="H3629" s="2" t="s">
        <v>957</v>
      </c>
      <c r="I3629" s="2" t="s">
        <v>139</v>
      </c>
      <c r="J3629" s="1" t="s">
        <v>16583</v>
      </c>
      <c r="K3629" s="1">
        <f t="shared" si="252"/>
        <v>1</v>
      </c>
      <c r="L3629" s="1">
        <f t="shared" si="252"/>
        <v>0</v>
      </c>
      <c r="M3629" s="1">
        <f t="shared" si="252"/>
        <v>0</v>
      </c>
      <c r="N3629" s="1">
        <f t="shared" si="252"/>
        <v>0</v>
      </c>
      <c r="O3629" s="1">
        <f t="shared" si="253"/>
        <v>1</v>
      </c>
      <c r="P3629" s="1" t="s">
        <v>18346</v>
      </c>
      <c r="Q3629" s="1" t="s">
        <v>18355</v>
      </c>
      <c r="R3629" s="1">
        <v>118</v>
      </c>
      <c r="S3629" s="9">
        <f t="shared" si="255"/>
        <v>87.99260000000001</v>
      </c>
      <c r="T3629" s="8"/>
      <c r="U3629" s="8"/>
      <c r="V3629" s="8"/>
      <c r="W3629" s="8"/>
      <c r="X3629" s="8"/>
      <c r="Y3629" s="10">
        <f t="shared" si="254"/>
        <v>0</v>
      </c>
      <c r="Z3629" s="10">
        <f>IFERROR(INDEX(EFs!B:B,MATCH(P3629,EFs!A:A,0))*Dataset!Y3629/1000,0)</f>
        <v>0</v>
      </c>
      <c r="AA3629">
        <v>32.879537999999997</v>
      </c>
      <c r="AB3629">
        <v>-117.161181</v>
      </c>
      <c r="AC3629">
        <v>1</v>
      </c>
      <c r="AD3629" t="s">
        <v>18408</v>
      </c>
      <c r="AF3629" t="s">
        <v>18538</v>
      </c>
      <c r="AI3629" t="s">
        <v>18389</v>
      </c>
      <c r="AJ3629" t="s">
        <v>18390</v>
      </c>
      <c r="AK3629" t="s">
        <v>18391</v>
      </c>
      <c r="AL3629">
        <v>92121</v>
      </c>
      <c r="AM3629" t="s">
        <v>18392</v>
      </c>
      <c r="AN3629" t="s">
        <v>18397</v>
      </c>
    </row>
    <row r="3630" spans="1:40" ht="28.8" hidden="1" x14ac:dyDescent="0.3">
      <c r="A3630" t="s">
        <v>16584</v>
      </c>
      <c r="B3630" s="2" t="s">
        <v>2048</v>
      </c>
      <c r="C3630" s="3">
        <v>40025</v>
      </c>
      <c r="D3630" t="s">
        <v>25</v>
      </c>
      <c r="E3630" t="s">
        <v>954</v>
      </c>
      <c r="F3630" t="s">
        <v>955</v>
      </c>
      <c r="G3630" t="s">
        <v>956</v>
      </c>
      <c r="H3630" s="2" t="s">
        <v>957</v>
      </c>
      <c r="I3630" s="2" t="s">
        <v>139</v>
      </c>
      <c r="J3630" s="1" t="s">
        <v>16585</v>
      </c>
      <c r="K3630" s="1">
        <f t="shared" si="252"/>
        <v>1</v>
      </c>
      <c r="L3630" s="1">
        <f t="shared" si="252"/>
        <v>0</v>
      </c>
      <c r="M3630" s="1">
        <f t="shared" si="252"/>
        <v>0</v>
      </c>
      <c r="N3630" s="1">
        <f t="shared" si="252"/>
        <v>0</v>
      </c>
      <c r="O3630" s="1">
        <f t="shared" si="253"/>
        <v>1</v>
      </c>
      <c r="P3630" s="1" t="s">
        <v>18346</v>
      </c>
      <c r="Q3630" s="1" t="s">
        <v>18355</v>
      </c>
      <c r="R3630" s="1">
        <v>118</v>
      </c>
      <c r="S3630" s="9">
        <f t="shared" si="255"/>
        <v>87.99260000000001</v>
      </c>
      <c r="T3630" s="8"/>
      <c r="U3630" s="8"/>
      <c r="V3630" s="8"/>
      <c r="W3630" s="8"/>
      <c r="X3630" s="8"/>
      <c r="Y3630" s="10">
        <f t="shared" si="254"/>
        <v>0</v>
      </c>
      <c r="Z3630" s="10">
        <f>IFERROR(INDEX(EFs!B:B,MATCH(P3630,EFs!A:A,0))*Dataset!Y3630/1000,0)</f>
        <v>0</v>
      </c>
      <c r="AA3630">
        <v>32.879537999999997</v>
      </c>
      <c r="AB3630">
        <v>-117.161181</v>
      </c>
      <c r="AC3630">
        <v>1</v>
      </c>
      <c r="AD3630" t="s">
        <v>18408</v>
      </c>
      <c r="AF3630" t="s">
        <v>18538</v>
      </c>
      <c r="AI3630" t="s">
        <v>18389</v>
      </c>
      <c r="AJ3630" t="s">
        <v>18390</v>
      </c>
      <c r="AK3630" t="s">
        <v>18391</v>
      </c>
      <c r="AL3630">
        <v>92121</v>
      </c>
      <c r="AM3630" t="s">
        <v>18392</v>
      </c>
      <c r="AN3630" t="s">
        <v>18397</v>
      </c>
    </row>
    <row r="3631" spans="1:40" ht="28.8" hidden="1" x14ac:dyDescent="0.3">
      <c r="A3631" t="s">
        <v>16586</v>
      </c>
      <c r="B3631" s="2" t="s">
        <v>2048</v>
      </c>
      <c r="C3631" s="3">
        <v>40025</v>
      </c>
      <c r="D3631" t="s">
        <v>25</v>
      </c>
      <c r="E3631" t="s">
        <v>954</v>
      </c>
      <c r="F3631" t="s">
        <v>955</v>
      </c>
      <c r="G3631" t="s">
        <v>956</v>
      </c>
      <c r="H3631" s="2" t="s">
        <v>957</v>
      </c>
      <c r="I3631" s="2" t="s">
        <v>139</v>
      </c>
      <c r="J3631" s="1" t="s">
        <v>16587</v>
      </c>
      <c r="K3631" s="1">
        <f t="shared" si="252"/>
        <v>1</v>
      </c>
      <c r="L3631" s="1">
        <f t="shared" si="252"/>
        <v>0</v>
      </c>
      <c r="M3631" s="1">
        <f t="shared" si="252"/>
        <v>0</v>
      </c>
      <c r="N3631" s="1">
        <f t="shared" si="252"/>
        <v>0</v>
      </c>
      <c r="O3631" s="1">
        <f t="shared" si="253"/>
        <v>1</v>
      </c>
      <c r="P3631" s="1" t="s">
        <v>18346</v>
      </c>
      <c r="Q3631" s="1" t="s">
        <v>18355</v>
      </c>
      <c r="R3631" s="1">
        <v>197</v>
      </c>
      <c r="S3631" s="9">
        <f t="shared" si="255"/>
        <v>146.90290000000002</v>
      </c>
      <c r="T3631" s="8"/>
      <c r="U3631" s="8"/>
      <c r="V3631" s="8"/>
      <c r="W3631" s="8"/>
      <c r="X3631" s="8"/>
      <c r="Y3631" s="10">
        <f t="shared" si="254"/>
        <v>0</v>
      </c>
      <c r="Z3631" s="10">
        <f>IFERROR(INDEX(EFs!B:B,MATCH(P3631,EFs!A:A,0))*Dataset!Y3631/1000,0)</f>
        <v>0</v>
      </c>
      <c r="AA3631">
        <v>32.879537999999997</v>
      </c>
      <c r="AB3631">
        <v>-117.161181</v>
      </c>
      <c r="AC3631">
        <v>1</v>
      </c>
      <c r="AD3631" t="s">
        <v>18408</v>
      </c>
      <c r="AF3631" t="s">
        <v>18538</v>
      </c>
      <c r="AI3631" t="s">
        <v>18389</v>
      </c>
      <c r="AJ3631" t="s">
        <v>18390</v>
      </c>
      <c r="AK3631" t="s">
        <v>18391</v>
      </c>
      <c r="AL3631">
        <v>92121</v>
      </c>
      <c r="AM3631" t="s">
        <v>18392</v>
      </c>
      <c r="AN3631" t="s">
        <v>18397</v>
      </c>
    </row>
    <row r="3632" spans="1:40" ht="43.2" hidden="1" x14ac:dyDescent="0.3">
      <c r="A3632" t="s">
        <v>16588</v>
      </c>
      <c r="B3632" s="2" t="s">
        <v>2048</v>
      </c>
      <c r="C3632" s="3">
        <v>40025</v>
      </c>
      <c r="D3632" t="s">
        <v>193</v>
      </c>
      <c r="E3632" t="s">
        <v>3322</v>
      </c>
      <c r="F3632" t="s">
        <v>2100</v>
      </c>
      <c r="G3632" t="s">
        <v>2101</v>
      </c>
      <c r="H3632" s="2" t="s">
        <v>19</v>
      </c>
      <c r="I3632" s="2" t="s">
        <v>20</v>
      </c>
      <c r="J3632" s="1" t="s">
        <v>16589</v>
      </c>
      <c r="K3632" s="1">
        <f t="shared" si="252"/>
        <v>1</v>
      </c>
      <c r="L3632" s="1">
        <f t="shared" si="252"/>
        <v>0</v>
      </c>
      <c r="M3632" s="1">
        <f t="shared" si="252"/>
        <v>0</v>
      </c>
      <c r="N3632" s="1">
        <f t="shared" si="252"/>
        <v>0</v>
      </c>
      <c r="O3632" s="1">
        <f t="shared" si="253"/>
        <v>1</v>
      </c>
      <c r="P3632" s="1" t="s">
        <v>18346</v>
      </c>
      <c r="Q3632" s="1">
        <v>48</v>
      </c>
      <c r="R3632" s="1">
        <v>64</v>
      </c>
      <c r="S3632" s="9">
        <f t="shared" si="255"/>
        <v>48</v>
      </c>
      <c r="T3632" s="8"/>
      <c r="U3632" s="8"/>
      <c r="V3632" s="8"/>
      <c r="W3632" s="8"/>
      <c r="X3632" s="8"/>
      <c r="Y3632" s="10">
        <f t="shared" si="254"/>
        <v>0</v>
      </c>
      <c r="Z3632" s="10">
        <f>IFERROR(INDEX(EFs!B:B,MATCH(P3632,EFs!A:A,0))*Dataset!Y3632/1000,0)</f>
        <v>0</v>
      </c>
      <c r="AA3632">
        <v>32.729312999999998</v>
      </c>
      <c r="AB3632">
        <v>-117.190921</v>
      </c>
      <c r="AC3632">
        <v>1</v>
      </c>
      <c r="AD3632" t="s">
        <v>18394</v>
      </c>
      <c r="AE3632">
        <v>3225</v>
      </c>
      <c r="AF3632" t="s">
        <v>18598</v>
      </c>
      <c r="AI3632" t="s">
        <v>18389</v>
      </c>
      <c r="AJ3632" t="s">
        <v>18390</v>
      </c>
      <c r="AK3632" t="s">
        <v>18391</v>
      </c>
      <c r="AL3632">
        <v>92101</v>
      </c>
      <c r="AM3632" t="s">
        <v>18392</v>
      </c>
      <c r="AN3632" t="s">
        <v>18397</v>
      </c>
    </row>
    <row r="3633" spans="1:40" ht="57.6" hidden="1" x14ac:dyDescent="0.3">
      <c r="A3633" t="s">
        <v>16590</v>
      </c>
      <c r="B3633" s="2" t="s">
        <v>2048</v>
      </c>
      <c r="C3633" s="3">
        <v>40025</v>
      </c>
      <c r="D3633" t="s">
        <v>193</v>
      </c>
      <c r="E3633" t="s">
        <v>16591</v>
      </c>
      <c r="F3633" t="s">
        <v>27</v>
      </c>
      <c r="G3633" t="s">
        <v>16592</v>
      </c>
      <c r="H3633" s="2" t="s">
        <v>235</v>
      </c>
      <c r="I3633" s="2" t="s">
        <v>236</v>
      </c>
      <c r="J3633" s="1" t="s">
        <v>16593</v>
      </c>
      <c r="K3633" s="1">
        <f t="shared" si="252"/>
        <v>1</v>
      </c>
      <c r="L3633" s="1">
        <f t="shared" si="252"/>
        <v>0</v>
      </c>
      <c r="M3633" s="1">
        <f t="shared" si="252"/>
        <v>0</v>
      </c>
      <c r="N3633" s="1">
        <f t="shared" si="252"/>
        <v>0</v>
      </c>
      <c r="O3633" s="1">
        <f t="shared" si="253"/>
        <v>1</v>
      </c>
      <c r="P3633" s="1" t="s">
        <v>18346</v>
      </c>
      <c r="Q3633" s="1">
        <v>40</v>
      </c>
      <c r="R3633" s="1">
        <v>64</v>
      </c>
      <c r="S3633" s="9">
        <f t="shared" si="255"/>
        <v>40</v>
      </c>
      <c r="T3633" s="8"/>
      <c r="U3633" s="8"/>
      <c r="V3633" s="8"/>
      <c r="W3633" s="8"/>
      <c r="X3633" s="8"/>
      <c r="Y3633" s="10">
        <f t="shared" si="254"/>
        <v>0</v>
      </c>
      <c r="Z3633" s="10">
        <f>IFERROR(INDEX(EFs!B:B,MATCH(P3633,EFs!A:A,0))*Dataset!Y3633/1000,0)</f>
        <v>0</v>
      </c>
      <c r="AA3633">
        <v>32.781644</v>
      </c>
      <c r="AB3633">
        <v>-117.120272</v>
      </c>
      <c r="AC3633">
        <v>1</v>
      </c>
      <c r="AD3633" t="s">
        <v>18387</v>
      </c>
      <c r="AE3633">
        <v>9449</v>
      </c>
      <c r="AF3633" t="s">
        <v>18770</v>
      </c>
      <c r="AI3633" t="s">
        <v>18389</v>
      </c>
      <c r="AJ3633" t="s">
        <v>18390</v>
      </c>
      <c r="AK3633" t="s">
        <v>18391</v>
      </c>
      <c r="AL3633">
        <v>92108</v>
      </c>
      <c r="AM3633" t="s">
        <v>18392</v>
      </c>
      <c r="AN3633" t="s">
        <v>18393</v>
      </c>
    </row>
    <row r="3634" spans="1:40" ht="43.2" hidden="1" x14ac:dyDescent="0.3">
      <c r="A3634" t="s">
        <v>16594</v>
      </c>
      <c r="B3634" s="2" t="s">
        <v>2048</v>
      </c>
      <c r="C3634" s="3">
        <v>40025</v>
      </c>
      <c r="D3634" t="s">
        <v>16</v>
      </c>
      <c r="E3634" t="s">
        <v>325</v>
      </c>
      <c r="F3634" t="s">
        <v>72</v>
      </c>
      <c r="G3634" t="s">
        <v>16595</v>
      </c>
      <c r="H3634" s="2" t="s">
        <v>38</v>
      </c>
      <c r="I3634" s="2" t="s">
        <v>30</v>
      </c>
      <c r="J3634" s="1" t="s">
        <v>16596</v>
      </c>
      <c r="K3634" s="1">
        <f t="shared" si="252"/>
        <v>1</v>
      </c>
      <c r="L3634" s="1">
        <f t="shared" si="252"/>
        <v>0</v>
      </c>
      <c r="M3634" s="1">
        <f t="shared" si="252"/>
        <v>0</v>
      </c>
      <c r="N3634" s="1">
        <f t="shared" si="252"/>
        <v>0</v>
      </c>
      <c r="O3634" s="1">
        <f t="shared" si="253"/>
        <v>1</v>
      </c>
      <c r="P3634" s="1" t="s">
        <v>18346</v>
      </c>
      <c r="Q3634" s="1">
        <v>40</v>
      </c>
      <c r="R3634" s="1">
        <v>99</v>
      </c>
      <c r="S3634" s="9">
        <f t="shared" si="255"/>
        <v>40</v>
      </c>
      <c r="T3634" s="8"/>
      <c r="U3634" s="8"/>
      <c r="V3634" s="8"/>
      <c r="W3634" s="8"/>
      <c r="X3634" s="8"/>
      <c r="Y3634" s="10">
        <f t="shared" si="254"/>
        <v>0</v>
      </c>
      <c r="Z3634" s="10">
        <f>IFERROR(INDEX(EFs!B:B,MATCH(P3634,EFs!A:A,0))*Dataset!Y3634/1000,0)</f>
        <v>0</v>
      </c>
      <c r="AA3634">
        <v>32.927247999999999</v>
      </c>
      <c r="AB3634">
        <v>-117.10014700000001</v>
      </c>
      <c r="AC3634">
        <v>1</v>
      </c>
      <c r="AD3634" t="s">
        <v>18394</v>
      </c>
      <c r="AE3634">
        <v>11484</v>
      </c>
      <c r="AF3634" t="s">
        <v>18698</v>
      </c>
      <c r="AI3634" t="s">
        <v>18389</v>
      </c>
      <c r="AJ3634" t="s">
        <v>18390</v>
      </c>
      <c r="AK3634" t="s">
        <v>18391</v>
      </c>
      <c r="AL3634">
        <v>92131</v>
      </c>
      <c r="AM3634" t="s">
        <v>18392</v>
      </c>
      <c r="AN3634" t="s">
        <v>18397</v>
      </c>
    </row>
    <row r="3635" spans="1:40" ht="43.2" hidden="1" x14ac:dyDescent="0.3">
      <c r="A3635" t="s">
        <v>16597</v>
      </c>
      <c r="B3635" s="2" t="s">
        <v>2048</v>
      </c>
      <c r="C3635" s="3">
        <v>40025.365810185198</v>
      </c>
      <c r="D3635" t="s">
        <v>16</v>
      </c>
      <c r="E3635" t="s">
        <v>325</v>
      </c>
      <c r="F3635" t="s">
        <v>332</v>
      </c>
      <c r="G3635" t="s">
        <v>16598</v>
      </c>
      <c r="H3635" s="2" t="s">
        <v>504</v>
      </c>
      <c r="I3635" s="2" t="s">
        <v>328</v>
      </c>
      <c r="J3635" s="1" t="s">
        <v>16599</v>
      </c>
      <c r="K3635" s="1">
        <f t="shared" si="252"/>
        <v>1</v>
      </c>
      <c r="L3635" s="1">
        <f t="shared" si="252"/>
        <v>0</v>
      </c>
      <c r="M3635" s="1">
        <f t="shared" si="252"/>
        <v>0</v>
      </c>
      <c r="N3635" s="1">
        <f t="shared" si="252"/>
        <v>0</v>
      </c>
      <c r="O3635" s="1">
        <f t="shared" si="253"/>
        <v>1</v>
      </c>
      <c r="P3635" s="1" t="s">
        <v>18346</v>
      </c>
      <c r="Q3635" s="1">
        <v>40</v>
      </c>
      <c r="R3635" s="1">
        <v>49</v>
      </c>
      <c r="S3635" s="9">
        <f t="shared" si="255"/>
        <v>40</v>
      </c>
      <c r="T3635" s="8"/>
      <c r="U3635" s="8"/>
      <c r="V3635" s="8"/>
      <c r="W3635" s="8"/>
      <c r="X3635" s="8"/>
      <c r="Y3635" s="10">
        <f t="shared" si="254"/>
        <v>0</v>
      </c>
      <c r="Z3635" s="10">
        <f>IFERROR(INDEX(EFs!B:B,MATCH(P3635,EFs!A:A,0))*Dataset!Y3635/1000,0)</f>
        <v>0</v>
      </c>
      <c r="AA3635">
        <v>32.616756000000002</v>
      </c>
      <c r="AB3635">
        <v>-117.059179</v>
      </c>
      <c r="AC3635">
        <v>1</v>
      </c>
      <c r="AD3635" t="s">
        <v>18387</v>
      </c>
      <c r="AE3635">
        <v>75</v>
      </c>
      <c r="AF3635" t="s">
        <v>19651</v>
      </c>
      <c r="AI3635" t="s">
        <v>18406</v>
      </c>
      <c r="AJ3635" t="s">
        <v>18390</v>
      </c>
      <c r="AK3635" t="s">
        <v>18391</v>
      </c>
      <c r="AL3635">
        <v>91911</v>
      </c>
      <c r="AM3635" t="s">
        <v>18392</v>
      </c>
      <c r="AN3635" t="s">
        <v>18393</v>
      </c>
    </row>
    <row r="3636" spans="1:40" ht="57.6" hidden="1" x14ac:dyDescent="0.3">
      <c r="A3636" t="s">
        <v>16600</v>
      </c>
      <c r="B3636" s="2" t="s">
        <v>2048</v>
      </c>
      <c r="C3636" s="3">
        <v>40025</v>
      </c>
      <c r="D3636" t="s">
        <v>193</v>
      </c>
      <c r="E3636" t="s">
        <v>1036</v>
      </c>
      <c r="F3636" t="s">
        <v>1187</v>
      </c>
      <c r="G3636" t="s">
        <v>13586</v>
      </c>
      <c r="H3636" s="2" t="s">
        <v>781</v>
      </c>
      <c r="I3636" s="2" t="s">
        <v>782</v>
      </c>
      <c r="J3636" s="1" t="s">
        <v>16601</v>
      </c>
      <c r="K3636" s="1">
        <f t="shared" si="252"/>
        <v>1</v>
      </c>
      <c r="L3636" s="1">
        <f t="shared" si="252"/>
        <v>0</v>
      </c>
      <c r="M3636" s="1">
        <f t="shared" si="252"/>
        <v>0</v>
      </c>
      <c r="N3636" s="1">
        <f t="shared" si="252"/>
        <v>0</v>
      </c>
      <c r="O3636" s="1">
        <f t="shared" si="253"/>
        <v>1</v>
      </c>
      <c r="P3636" s="1" t="s">
        <v>18346</v>
      </c>
      <c r="Q3636" s="1">
        <v>125</v>
      </c>
      <c r="R3636" s="1">
        <v>212</v>
      </c>
      <c r="S3636" s="9">
        <f t="shared" si="255"/>
        <v>125</v>
      </c>
      <c r="T3636" s="8"/>
      <c r="U3636" s="8"/>
      <c r="V3636" s="8"/>
      <c r="W3636" s="8"/>
      <c r="X3636" s="8"/>
      <c r="Y3636" s="10">
        <f t="shared" si="254"/>
        <v>0</v>
      </c>
      <c r="Z3636" s="10">
        <f>IFERROR(INDEX(EFs!B:B,MATCH(P3636,EFs!A:A,0))*Dataset!Y3636/1000,0)</f>
        <v>0</v>
      </c>
      <c r="AA3636">
        <v>32.908304000000001</v>
      </c>
      <c r="AB3636">
        <v>-117.186103</v>
      </c>
      <c r="AC3636">
        <v>1</v>
      </c>
      <c r="AD3636" t="s">
        <v>18387</v>
      </c>
      <c r="AE3636">
        <v>6350</v>
      </c>
      <c r="AF3636" t="s">
        <v>18557</v>
      </c>
      <c r="AI3636" t="s">
        <v>18389</v>
      </c>
      <c r="AJ3636" t="s">
        <v>18390</v>
      </c>
      <c r="AK3636" t="s">
        <v>18391</v>
      </c>
      <c r="AL3636">
        <v>92121</v>
      </c>
      <c r="AM3636" t="s">
        <v>18392</v>
      </c>
      <c r="AN3636" t="s">
        <v>18393</v>
      </c>
    </row>
    <row r="3637" spans="1:40" ht="28.8" hidden="1" x14ac:dyDescent="0.3">
      <c r="A3637" t="s">
        <v>16602</v>
      </c>
      <c r="B3637" s="2" t="s">
        <v>2048</v>
      </c>
      <c r="C3637" s="3">
        <v>40025.480891203697</v>
      </c>
      <c r="D3637" t="s">
        <v>25</v>
      </c>
      <c r="E3637" t="s">
        <v>2757</v>
      </c>
      <c r="F3637" t="s">
        <v>27</v>
      </c>
      <c r="G3637" t="s">
        <v>16603</v>
      </c>
      <c r="H3637" s="2" t="s">
        <v>5151</v>
      </c>
      <c r="I3637" s="2" t="s">
        <v>75</v>
      </c>
      <c r="J3637" s="1" t="s">
        <v>16604</v>
      </c>
      <c r="K3637" s="1">
        <f t="shared" si="252"/>
        <v>1</v>
      </c>
      <c r="L3637" s="1">
        <f t="shared" si="252"/>
        <v>0</v>
      </c>
      <c r="M3637" s="1">
        <f t="shared" si="252"/>
        <v>0</v>
      </c>
      <c r="N3637" s="1">
        <f t="shared" si="252"/>
        <v>0</v>
      </c>
      <c r="O3637" s="1">
        <f t="shared" si="253"/>
        <v>1</v>
      </c>
      <c r="P3637" s="1" t="s">
        <v>18346</v>
      </c>
      <c r="Q3637" s="1" t="s">
        <v>18355</v>
      </c>
      <c r="R3637" s="1">
        <v>65</v>
      </c>
      <c r="S3637" s="9">
        <f t="shared" si="255"/>
        <v>48.470500000000001</v>
      </c>
      <c r="T3637" s="8"/>
      <c r="U3637" s="8"/>
      <c r="V3637" s="8"/>
      <c r="W3637" s="8"/>
      <c r="X3637" s="8"/>
      <c r="Y3637" s="10">
        <f t="shared" si="254"/>
        <v>0</v>
      </c>
      <c r="Z3637" s="10">
        <f>IFERROR(INDEX(EFs!B:B,MATCH(P3637,EFs!A:A,0))*Dataset!Y3637/1000,0)</f>
        <v>0</v>
      </c>
      <c r="AA3637">
        <v>0</v>
      </c>
      <c r="AB3637">
        <v>0</v>
      </c>
      <c r="AC3637">
        <v>0</v>
      </c>
    </row>
    <row r="3638" spans="1:40" ht="28.8" hidden="1" x14ac:dyDescent="0.3">
      <c r="A3638" t="s">
        <v>16605</v>
      </c>
      <c r="B3638" s="2" t="s">
        <v>2048</v>
      </c>
      <c r="C3638" s="3">
        <v>40025.484710648103</v>
      </c>
      <c r="D3638" t="s">
        <v>25</v>
      </c>
      <c r="E3638" t="s">
        <v>2757</v>
      </c>
      <c r="F3638" t="s">
        <v>27</v>
      </c>
      <c r="G3638" t="s">
        <v>16606</v>
      </c>
      <c r="H3638" s="2" t="s">
        <v>511</v>
      </c>
      <c r="I3638" s="2" t="s">
        <v>75</v>
      </c>
      <c r="J3638" s="1" t="s">
        <v>16607</v>
      </c>
      <c r="K3638" s="1">
        <f t="shared" si="252"/>
        <v>1</v>
      </c>
      <c r="L3638" s="1">
        <f t="shared" si="252"/>
        <v>0</v>
      </c>
      <c r="M3638" s="1">
        <f t="shared" si="252"/>
        <v>0</v>
      </c>
      <c r="N3638" s="1">
        <f t="shared" si="252"/>
        <v>0</v>
      </c>
      <c r="O3638" s="1">
        <f t="shared" si="253"/>
        <v>1</v>
      </c>
      <c r="P3638" s="1" t="s">
        <v>18346</v>
      </c>
      <c r="Q3638" s="1" t="s">
        <v>18355</v>
      </c>
      <c r="R3638" s="1">
        <v>166</v>
      </c>
      <c r="S3638" s="9">
        <f t="shared" si="255"/>
        <v>123.78620000000001</v>
      </c>
      <c r="T3638" s="8"/>
      <c r="U3638" s="8"/>
      <c r="V3638" s="8"/>
      <c r="W3638" s="8"/>
      <c r="X3638" s="8"/>
      <c r="Y3638" s="10">
        <f t="shared" si="254"/>
        <v>0</v>
      </c>
      <c r="Z3638" s="10">
        <f>IFERROR(INDEX(EFs!B:B,MATCH(P3638,EFs!A:A,0))*Dataset!Y3638/1000,0)</f>
        <v>0</v>
      </c>
      <c r="AA3638">
        <v>33.045406</v>
      </c>
      <c r="AB3638">
        <v>-117.291505</v>
      </c>
      <c r="AC3638">
        <v>0.9</v>
      </c>
      <c r="AD3638" t="s">
        <v>18387</v>
      </c>
      <c r="AE3638">
        <v>505</v>
      </c>
      <c r="AF3638" t="s">
        <v>19515</v>
      </c>
      <c r="AI3638" t="s">
        <v>18485</v>
      </c>
      <c r="AJ3638" t="s">
        <v>18390</v>
      </c>
      <c r="AK3638" t="s">
        <v>18391</v>
      </c>
      <c r="AL3638">
        <v>92024</v>
      </c>
      <c r="AM3638" t="s">
        <v>18392</v>
      </c>
      <c r="AN3638" t="s">
        <v>18393</v>
      </c>
    </row>
    <row r="3639" spans="1:40" ht="43.2" hidden="1" x14ac:dyDescent="0.3">
      <c r="A3639" t="s">
        <v>16608</v>
      </c>
      <c r="B3639" s="2" t="s">
        <v>2048</v>
      </c>
      <c r="C3639" s="3">
        <v>40025</v>
      </c>
      <c r="D3639" t="s">
        <v>25</v>
      </c>
      <c r="E3639" t="s">
        <v>12493</v>
      </c>
      <c r="F3639" t="s">
        <v>72</v>
      </c>
      <c r="G3639" t="s">
        <v>5465</v>
      </c>
      <c r="H3639" s="2" t="s">
        <v>74</v>
      </c>
      <c r="I3639" s="2" t="s">
        <v>75</v>
      </c>
      <c r="J3639" s="1" t="s">
        <v>16609</v>
      </c>
      <c r="K3639" s="1">
        <f t="shared" si="252"/>
        <v>1</v>
      </c>
      <c r="L3639" s="1">
        <f t="shared" si="252"/>
        <v>0</v>
      </c>
      <c r="M3639" s="1">
        <f t="shared" si="252"/>
        <v>0</v>
      </c>
      <c r="N3639" s="1">
        <f t="shared" si="252"/>
        <v>0</v>
      </c>
      <c r="O3639" s="1">
        <f t="shared" si="253"/>
        <v>1</v>
      </c>
      <c r="P3639" s="1" t="s">
        <v>18346</v>
      </c>
      <c r="Q3639" s="1" t="s">
        <v>18355</v>
      </c>
      <c r="R3639" s="1">
        <v>150</v>
      </c>
      <c r="S3639" s="9">
        <f t="shared" si="255"/>
        <v>111.855</v>
      </c>
      <c r="T3639" s="8"/>
      <c r="U3639" s="8"/>
      <c r="V3639" s="8"/>
      <c r="W3639" s="8"/>
      <c r="X3639" s="8"/>
      <c r="Y3639" s="10">
        <f t="shared" si="254"/>
        <v>0</v>
      </c>
      <c r="Z3639" s="10">
        <f>IFERROR(INDEX(EFs!B:B,MATCH(P3639,EFs!A:A,0))*Dataset!Y3639/1000,0)</f>
        <v>0</v>
      </c>
      <c r="AA3639">
        <v>33.019871000000002</v>
      </c>
      <c r="AB3639">
        <v>-117.207268</v>
      </c>
      <c r="AC3639">
        <v>1</v>
      </c>
      <c r="AD3639" t="s">
        <v>18387</v>
      </c>
      <c r="AE3639">
        <v>16936</v>
      </c>
      <c r="AF3639" t="s">
        <v>18967</v>
      </c>
      <c r="AI3639" t="s">
        <v>18404</v>
      </c>
      <c r="AJ3639" t="s">
        <v>18390</v>
      </c>
      <c r="AK3639" t="s">
        <v>18391</v>
      </c>
      <c r="AL3639">
        <v>92067</v>
      </c>
      <c r="AM3639" t="s">
        <v>18392</v>
      </c>
      <c r="AN3639" t="s">
        <v>18393</v>
      </c>
    </row>
    <row r="3640" spans="1:40" ht="57.6" hidden="1" x14ac:dyDescent="0.3">
      <c r="A3640" t="s">
        <v>16610</v>
      </c>
      <c r="B3640" s="2" t="s">
        <v>2048</v>
      </c>
      <c r="C3640" s="3">
        <v>40025.650243055599</v>
      </c>
      <c r="D3640" t="s">
        <v>16</v>
      </c>
      <c r="E3640" t="s">
        <v>16611</v>
      </c>
      <c r="F3640" t="s">
        <v>161</v>
      </c>
      <c r="G3640" t="s">
        <v>16231</v>
      </c>
      <c r="H3640" s="2" t="s">
        <v>163</v>
      </c>
      <c r="I3640" s="2" t="s">
        <v>164</v>
      </c>
      <c r="J3640" s="1" t="s">
        <v>16612</v>
      </c>
      <c r="K3640" s="1">
        <f t="shared" si="252"/>
        <v>1</v>
      </c>
      <c r="L3640" s="1">
        <f t="shared" si="252"/>
        <v>0</v>
      </c>
      <c r="M3640" s="1">
        <f t="shared" si="252"/>
        <v>0</v>
      </c>
      <c r="N3640" s="1">
        <f t="shared" si="252"/>
        <v>0</v>
      </c>
      <c r="O3640" s="1">
        <f t="shared" si="253"/>
        <v>1</v>
      </c>
      <c r="P3640" s="1" t="s">
        <v>18346</v>
      </c>
      <c r="Q3640" s="1">
        <v>20</v>
      </c>
      <c r="R3640" s="1">
        <v>71</v>
      </c>
      <c r="S3640" s="9">
        <f t="shared" si="255"/>
        <v>20</v>
      </c>
      <c r="T3640" s="8"/>
      <c r="U3640" s="8"/>
      <c r="V3640" s="8"/>
      <c r="W3640" s="8"/>
      <c r="X3640" s="8"/>
      <c r="Y3640" s="10">
        <f t="shared" si="254"/>
        <v>0</v>
      </c>
      <c r="Z3640" s="10">
        <f>IFERROR(INDEX(EFs!B:B,MATCH(P3640,EFs!A:A,0))*Dataset!Y3640/1000,0)</f>
        <v>0</v>
      </c>
      <c r="AA3640">
        <v>33.387723000000001</v>
      </c>
      <c r="AB3640">
        <v>-117.44475799999999</v>
      </c>
      <c r="AC3640">
        <v>1</v>
      </c>
      <c r="AD3640" t="s">
        <v>18422</v>
      </c>
      <c r="AI3640" t="s">
        <v>18423</v>
      </c>
      <c r="AJ3640" t="s">
        <v>18390</v>
      </c>
      <c r="AK3640" t="s">
        <v>18391</v>
      </c>
      <c r="AL3640">
        <v>92055</v>
      </c>
      <c r="AM3640" t="s">
        <v>18392</v>
      </c>
      <c r="AN3640" t="s">
        <v>18397</v>
      </c>
    </row>
    <row r="3641" spans="1:40" ht="57.6" hidden="1" x14ac:dyDescent="0.3">
      <c r="A3641" t="s">
        <v>16613</v>
      </c>
      <c r="B3641" s="2" t="s">
        <v>2048</v>
      </c>
      <c r="C3641" s="3">
        <v>40025</v>
      </c>
      <c r="D3641" t="s">
        <v>16</v>
      </c>
      <c r="E3641" t="s">
        <v>16614</v>
      </c>
      <c r="F3641" t="s">
        <v>16615</v>
      </c>
      <c r="G3641" t="s">
        <v>16616</v>
      </c>
      <c r="H3641" s="2" t="s">
        <v>397</v>
      </c>
      <c r="I3641" s="2" t="s">
        <v>75</v>
      </c>
      <c r="J3641" s="1" t="s">
        <v>16617</v>
      </c>
      <c r="K3641" s="1">
        <f t="shared" si="252"/>
        <v>1</v>
      </c>
      <c r="L3641" s="1">
        <f t="shared" si="252"/>
        <v>0</v>
      </c>
      <c r="M3641" s="1">
        <f t="shared" si="252"/>
        <v>0</v>
      </c>
      <c r="N3641" s="1">
        <f t="shared" si="252"/>
        <v>0</v>
      </c>
      <c r="O3641" s="1">
        <f t="shared" si="253"/>
        <v>1</v>
      </c>
      <c r="P3641" s="1" t="s">
        <v>18346</v>
      </c>
      <c r="Q3641" s="1">
        <v>810</v>
      </c>
      <c r="R3641" s="1">
        <v>30</v>
      </c>
      <c r="S3641" s="9">
        <f t="shared" si="255"/>
        <v>810</v>
      </c>
      <c r="T3641" s="8"/>
      <c r="U3641" s="8"/>
      <c r="V3641" s="8"/>
      <c r="W3641" s="8"/>
      <c r="X3641" s="8"/>
      <c r="Y3641" s="10">
        <f t="shared" si="254"/>
        <v>0</v>
      </c>
      <c r="Z3641" s="10">
        <f>IFERROR(INDEX(EFs!B:B,MATCH(P3641,EFs!A:A,0))*Dataset!Y3641/1000,0)</f>
        <v>0</v>
      </c>
      <c r="AA3641">
        <v>33.138686999999997</v>
      </c>
      <c r="AB3641">
        <v>-117.18346200000001</v>
      </c>
      <c r="AC3641">
        <v>1</v>
      </c>
      <c r="AD3641" t="s">
        <v>18387</v>
      </c>
      <c r="AE3641">
        <v>150</v>
      </c>
      <c r="AF3641" t="s">
        <v>19652</v>
      </c>
      <c r="AI3641" t="s">
        <v>18466</v>
      </c>
      <c r="AJ3641" t="s">
        <v>18390</v>
      </c>
      <c r="AK3641" t="s">
        <v>18391</v>
      </c>
      <c r="AL3641">
        <v>92078</v>
      </c>
      <c r="AM3641" t="s">
        <v>18392</v>
      </c>
      <c r="AN3641" t="s">
        <v>18393</v>
      </c>
    </row>
    <row r="3642" spans="1:40" ht="57.6" hidden="1" x14ac:dyDescent="0.3">
      <c r="A3642" t="s">
        <v>16618</v>
      </c>
      <c r="B3642" s="2" t="s">
        <v>2048</v>
      </c>
      <c r="C3642" s="3">
        <v>40025</v>
      </c>
      <c r="D3642" t="s">
        <v>193</v>
      </c>
      <c r="E3642" t="s">
        <v>16619</v>
      </c>
      <c r="F3642" t="s">
        <v>16620</v>
      </c>
      <c r="G3642" t="s">
        <v>16621</v>
      </c>
      <c r="H3642" s="2" t="s">
        <v>201</v>
      </c>
      <c r="I3642" s="2" t="s">
        <v>46</v>
      </c>
      <c r="J3642" s="1" t="s">
        <v>16622</v>
      </c>
      <c r="K3642" s="1">
        <f t="shared" si="252"/>
        <v>1</v>
      </c>
      <c r="L3642" s="1">
        <f t="shared" si="252"/>
        <v>0</v>
      </c>
      <c r="M3642" s="1">
        <f t="shared" si="252"/>
        <v>0</v>
      </c>
      <c r="N3642" s="1">
        <f t="shared" si="252"/>
        <v>0</v>
      </c>
      <c r="O3642" s="1">
        <f t="shared" si="253"/>
        <v>1</v>
      </c>
      <c r="P3642" s="1" t="s">
        <v>18346</v>
      </c>
      <c r="Q3642" s="1">
        <v>160</v>
      </c>
      <c r="R3642" s="1">
        <v>215</v>
      </c>
      <c r="S3642" s="9">
        <f t="shared" si="255"/>
        <v>160</v>
      </c>
      <c r="T3642" s="3">
        <v>44544</v>
      </c>
      <c r="U3642" s="8" t="s">
        <v>5924</v>
      </c>
      <c r="V3642" s="3">
        <v>44544</v>
      </c>
      <c r="W3642" s="8" t="s">
        <v>9008</v>
      </c>
      <c r="X3642" s="8">
        <v>12.4</v>
      </c>
      <c r="Y3642" s="10">
        <f t="shared" si="254"/>
        <v>1984</v>
      </c>
      <c r="Z3642" s="10">
        <f>IFERROR(INDEX(EFs!B:B,MATCH(P3642,EFs!A:A,0))*Dataset!Y3642/1000,0)</f>
        <v>1.8022515552639999</v>
      </c>
      <c r="AA3642">
        <v>32.902323000000003</v>
      </c>
      <c r="AB3642">
        <v>-117.242626</v>
      </c>
      <c r="AC3642">
        <v>1</v>
      </c>
      <c r="AD3642" t="s">
        <v>18394</v>
      </c>
      <c r="AE3642">
        <v>10933</v>
      </c>
      <c r="AF3642" t="s">
        <v>18493</v>
      </c>
      <c r="AI3642" t="s">
        <v>18428</v>
      </c>
      <c r="AJ3642" t="s">
        <v>18390</v>
      </c>
      <c r="AK3642" t="s">
        <v>18391</v>
      </c>
      <c r="AL3642">
        <v>92037</v>
      </c>
      <c r="AM3642" t="s">
        <v>18392</v>
      </c>
      <c r="AN3642" t="s">
        <v>18397</v>
      </c>
    </row>
    <row r="3643" spans="1:40" ht="43.2" hidden="1" x14ac:dyDescent="0.3">
      <c r="A3643" t="s">
        <v>16623</v>
      </c>
      <c r="B3643" s="2" t="s">
        <v>2048</v>
      </c>
      <c r="C3643" s="3">
        <v>40025</v>
      </c>
      <c r="D3643" t="s">
        <v>16</v>
      </c>
      <c r="E3643" t="s">
        <v>16624</v>
      </c>
      <c r="G3643" t="s">
        <v>16625</v>
      </c>
      <c r="H3643" s="2" t="s">
        <v>3576</v>
      </c>
      <c r="I3643" s="2" t="s">
        <v>328</v>
      </c>
      <c r="J3643" s="1" t="s">
        <v>16626</v>
      </c>
      <c r="K3643" s="1">
        <f t="shared" si="252"/>
        <v>1</v>
      </c>
      <c r="L3643" s="1">
        <f t="shared" si="252"/>
        <v>0</v>
      </c>
      <c r="M3643" s="1">
        <f t="shared" si="252"/>
        <v>0</v>
      </c>
      <c r="N3643" s="1">
        <f t="shared" si="252"/>
        <v>0</v>
      </c>
      <c r="O3643" s="1">
        <f t="shared" si="253"/>
        <v>1</v>
      </c>
      <c r="P3643" s="1" t="s">
        <v>18346</v>
      </c>
      <c r="Q3643" s="1">
        <v>30</v>
      </c>
      <c r="R3643" s="1">
        <v>71</v>
      </c>
      <c r="S3643" s="9">
        <f t="shared" si="255"/>
        <v>30</v>
      </c>
      <c r="T3643" s="3">
        <v>44349</v>
      </c>
      <c r="U3643" s="8" t="s">
        <v>16627</v>
      </c>
      <c r="V3643" s="3">
        <v>44641</v>
      </c>
      <c r="W3643" s="8" t="s">
        <v>16628</v>
      </c>
      <c r="X3643" s="8">
        <v>31.1</v>
      </c>
      <c r="Y3643" s="10">
        <f t="shared" si="254"/>
        <v>933</v>
      </c>
      <c r="Z3643" s="10">
        <f>IFERROR(INDEX(EFs!B:B,MATCH(P3643,EFs!A:A,0))*Dataset!Y3643/1000,0)</f>
        <v>0.84753059529300001</v>
      </c>
      <c r="AA3643">
        <v>32.862180000000002</v>
      </c>
      <c r="AB3643">
        <v>-116.41821400000001</v>
      </c>
      <c r="AC3643">
        <v>1</v>
      </c>
      <c r="AD3643" t="s">
        <v>18387</v>
      </c>
      <c r="AE3643">
        <v>33947</v>
      </c>
      <c r="AF3643" t="s">
        <v>19129</v>
      </c>
      <c r="AI3643" t="s">
        <v>18914</v>
      </c>
      <c r="AJ3643" t="s">
        <v>18390</v>
      </c>
      <c r="AK3643" t="s">
        <v>18391</v>
      </c>
      <c r="AL3643">
        <v>91948</v>
      </c>
      <c r="AM3643" t="s">
        <v>18392</v>
      </c>
      <c r="AN3643" t="s">
        <v>18393</v>
      </c>
    </row>
    <row r="3644" spans="1:40" ht="57.6" hidden="1" x14ac:dyDescent="0.3">
      <c r="A3644" t="s">
        <v>16629</v>
      </c>
      <c r="B3644" s="2" t="s">
        <v>2048</v>
      </c>
      <c r="C3644" s="3">
        <v>40025.378101851798</v>
      </c>
      <c r="D3644" t="s">
        <v>16</v>
      </c>
      <c r="E3644" t="s">
        <v>16630</v>
      </c>
      <c r="F3644" t="s">
        <v>27</v>
      </c>
      <c r="G3644" t="s">
        <v>16631</v>
      </c>
      <c r="H3644" s="2" t="s">
        <v>504</v>
      </c>
      <c r="I3644" s="2" t="s">
        <v>328</v>
      </c>
      <c r="J3644" s="1" t="s">
        <v>16632</v>
      </c>
      <c r="K3644" s="1">
        <f t="shared" si="252"/>
        <v>0</v>
      </c>
      <c r="L3644" s="1">
        <f t="shared" si="252"/>
        <v>0</v>
      </c>
      <c r="M3644" s="1">
        <f t="shared" si="252"/>
        <v>0</v>
      </c>
      <c r="N3644" s="1">
        <f t="shared" si="252"/>
        <v>0</v>
      </c>
      <c r="O3644" s="1">
        <f t="shared" si="253"/>
        <v>0</v>
      </c>
      <c r="P3644" s="1" t="s">
        <v>18349</v>
      </c>
      <c r="Q3644" s="1" t="s">
        <v>18355</v>
      </c>
      <c r="R3644" s="1">
        <v>162</v>
      </c>
      <c r="S3644" s="9">
        <f t="shared" si="255"/>
        <v>120.80340000000001</v>
      </c>
      <c r="T3644" s="8"/>
      <c r="U3644" s="8"/>
      <c r="V3644" s="8"/>
      <c r="W3644" s="8"/>
      <c r="X3644" s="8"/>
      <c r="Y3644" s="10">
        <f t="shared" si="254"/>
        <v>0</v>
      </c>
      <c r="Z3644" s="10">
        <f>IFERROR(INDEX(EFs!B:B,MATCH(P3644,EFs!A:A,0))*Dataset!Y3644/1000,0)</f>
        <v>0</v>
      </c>
      <c r="AA3644">
        <v>32.712578999999998</v>
      </c>
      <c r="AB3644">
        <v>-117.058334</v>
      </c>
      <c r="AC3644">
        <v>0.9</v>
      </c>
      <c r="AD3644" t="s">
        <v>18408</v>
      </c>
      <c r="AF3644" t="s">
        <v>19653</v>
      </c>
      <c r="AI3644" t="s">
        <v>18389</v>
      </c>
      <c r="AJ3644" t="s">
        <v>18390</v>
      </c>
      <c r="AK3644" t="s">
        <v>18391</v>
      </c>
      <c r="AL3644">
        <v>92114</v>
      </c>
      <c r="AM3644" t="s">
        <v>18392</v>
      </c>
      <c r="AN3644" t="s">
        <v>18397</v>
      </c>
    </row>
    <row r="3645" spans="1:40" ht="57.6" hidden="1" x14ac:dyDescent="0.3">
      <c r="A3645" t="s">
        <v>16633</v>
      </c>
      <c r="B3645" s="2" t="s">
        <v>2048</v>
      </c>
      <c r="C3645" s="3">
        <v>40025.382627314801</v>
      </c>
      <c r="D3645" t="s">
        <v>16</v>
      </c>
      <c r="E3645" t="s">
        <v>9035</v>
      </c>
      <c r="F3645" t="s">
        <v>27</v>
      </c>
      <c r="G3645" t="s">
        <v>16634</v>
      </c>
      <c r="H3645" s="2" t="s">
        <v>966</v>
      </c>
      <c r="I3645" s="2" t="s">
        <v>328</v>
      </c>
      <c r="J3645" s="1" t="s">
        <v>16635</v>
      </c>
      <c r="K3645" s="1">
        <f t="shared" si="252"/>
        <v>0</v>
      </c>
      <c r="L3645" s="1">
        <f t="shared" si="252"/>
        <v>0</v>
      </c>
      <c r="M3645" s="1">
        <f t="shared" si="252"/>
        <v>0</v>
      </c>
      <c r="N3645" s="1">
        <f t="shared" si="252"/>
        <v>0</v>
      </c>
      <c r="O3645" s="1">
        <f t="shared" si="253"/>
        <v>0</v>
      </c>
      <c r="P3645" s="1" t="s">
        <v>18349</v>
      </c>
      <c r="Q3645" s="1" t="s">
        <v>18355</v>
      </c>
      <c r="R3645" s="1">
        <v>75</v>
      </c>
      <c r="S3645" s="9">
        <f t="shared" si="255"/>
        <v>55.927500000000002</v>
      </c>
      <c r="T3645" s="8"/>
      <c r="U3645" s="8"/>
      <c r="V3645" s="8"/>
      <c r="W3645" s="8"/>
      <c r="X3645" s="8"/>
      <c r="Y3645" s="10">
        <f t="shared" si="254"/>
        <v>0</v>
      </c>
      <c r="Z3645" s="10">
        <f>IFERROR(INDEX(EFs!B:B,MATCH(P3645,EFs!A:A,0))*Dataset!Y3645/1000,0)</f>
        <v>0</v>
      </c>
      <c r="AA3645">
        <v>32.713906000000001</v>
      </c>
      <c r="AB3645">
        <v>-116.771693</v>
      </c>
      <c r="AC3645">
        <v>1</v>
      </c>
      <c r="AD3645" t="s">
        <v>18394</v>
      </c>
      <c r="AE3645">
        <v>17421</v>
      </c>
      <c r="AF3645" t="s">
        <v>19035</v>
      </c>
      <c r="AI3645" t="s">
        <v>18540</v>
      </c>
      <c r="AJ3645" t="s">
        <v>18390</v>
      </c>
      <c r="AK3645" t="s">
        <v>18391</v>
      </c>
      <c r="AL3645">
        <v>91935</v>
      </c>
      <c r="AM3645" t="s">
        <v>18392</v>
      </c>
      <c r="AN3645" t="s">
        <v>18397</v>
      </c>
    </row>
    <row r="3646" spans="1:40" ht="57.6" hidden="1" x14ac:dyDescent="0.3">
      <c r="A3646" t="s">
        <v>16636</v>
      </c>
      <c r="B3646" s="2" t="s">
        <v>2048</v>
      </c>
      <c r="C3646" s="3">
        <v>40025.581192129597</v>
      </c>
      <c r="D3646" t="s">
        <v>16</v>
      </c>
      <c r="E3646" t="s">
        <v>9035</v>
      </c>
      <c r="F3646" t="s">
        <v>27</v>
      </c>
      <c r="G3646" t="s">
        <v>16637</v>
      </c>
      <c r="H3646" s="2" t="s">
        <v>2860</v>
      </c>
      <c r="I3646" s="2" t="s">
        <v>328</v>
      </c>
      <c r="J3646" s="1" t="s">
        <v>16638</v>
      </c>
      <c r="K3646" s="1">
        <f t="shared" si="252"/>
        <v>0</v>
      </c>
      <c r="L3646" s="1">
        <f t="shared" si="252"/>
        <v>0</v>
      </c>
      <c r="M3646" s="1">
        <f t="shared" si="252"/>
        <v>0</v>
      </c>
      <c r="N3646" s="1">
        <f t="shared" si="252"/>
        <v>0</v>
      </c>
      <c r="O3646" s="1">
        <f t="shared" si="253"/>
        <v>0</v>
      </c>
      <c r="P3646" s="1" t="s">
        <v>18349</v>
      </c>
      <c r="Q3646" s="1" t="s">
        <v>18355</v>
      </c>
      <c r="R3646" s="1">
        <v>75</v>
      </c>
      <c r="S3646" s="9">
        <f t="shared" si="255"/>
        <v>55.927500000000002</v>
      </c>
      <c r="T3646" s="8"/>
      <c r="U3646" s="8"/>
      <c r="V3646" s="8"/>
      <c r="W3646" s="8"/>
      <c r="X3646" s="8"/>
      <c r="Y3646" s="10">
        <f t="shared" si="254"/>
        <v>0</v>
      </c>
      <c r="Z3646" s="10">
        <f>IFERROR(INDEX(EFs!B:B,MATCH(P3646,EFs!A:A,0))*Dataset!Y3646/1000,0)</f>
        <v>0</v>
      </c>
      <c r="AA3646">
        <v>32.617559999999997</v>
      </c>
      <c r="AB3646">
        <v>-116.18974</v>
      </c>
      <c r="AC3646">
        <v>0.5</v>
      </c>
      <c r="AD3646" t="s">
        <v>18422</v>
      </c>
      <c r="AI3646" t="s">
        <v>18736</v>
      </c>
      <c r="AJ3646" t="s">
        <v>18390</v>
      </c>
      <c r="AK3646" t="s">
        <v>18391</v>
      </c>
      <c r="AL3646">
        <v>91934</v>
      </c>
      <c r="AM3646" t="s">
        <v>18392</v>
      </c>
      <c r="AN3646" t="s">
        <v>18397</v>
      </c>
    </row>
    <row r="3647" spans="1:40" ht="57.6" hidden="1" x14ac:dyDescent="0.3">
      <c r="A3647" t="s">
        <v>16639</v>
      </c>
      <c r="B3647" s="2" t="s">
        <v>2048</v>
      </c>
      <c r="C3647" s="3">
        <v>40025.389525462997</v>
      </c>
      <c r="D3647" t="s">
        <v>16</v>
      </c>
      <c r="E3647" t="s">
        <v>9035</v>
      </c>
      <c r="F3647" t="s">
        <v>27</v>
      </c>
      <c r="G3647" t="s">
        <v>16640</v>
      </c>
      <c r="H3647" s="2" t="s">
        <v>1961</v>
      </c>
      <c r="I3647" s="2" t="s">
        <v>328</v>
      </c>
      <c r="J3647" s="1" t="s">
        <v>16641</v>
      </c>
      <c r="K3647" s="1">
        <f t="shared" si="252"/>
        <v>0</v>
      </c>
      <c r="L3647" s="1">
        <f t="shared" si="252"/>
        <v>0</v>
      </c>
      <c r="M3647" s="1">
        <f t="shared" si="252"/>
        <v>0</v>
      </c>
      <c r="N3647" s="1">
        <f t="shared" si="252"/>
        <v>0</v>
      </c>
      <c r="O3647" s="1">
        <f t="shared" si="253"/>
        <v>0</v>
      </c>
      <c r="P3647" s="1" t="s">
        <v>18349</v>
      </c>
      <c r="Q3647" s="1" t="s">
        <v>18355</v>
      </c>
      <c r="R3647" s="1">
        <v>75</v>
      </c>
      <c r="S3647" s="9">
        <f t="shared" si="255"/>
        <v>55.927500000000002</v>
      </c>
      <c r="T3647" s="8"/>
      <c r="U3647" s="8"/>
      <c r="V3647" s="8"/>
      <c r="W3647" s="8"/>
      <c r="X3647" s="8"/>
      <c r="Y3647" s="10">
        <f t="shared" si="254"/>
        <v>0</v>
      </c>
      <c r="Z3647" s="10">
        <f>IFERROR(INDEX(EFs!B:B,MATCH(P3647,EFs!A:A,0))*Dataset!Y3647/1000,0)</f>
        <v>0</v>
      </c>
      <c r="AA3647">
        <v>32.647472</v>
      </c>
      <c r="AB3647">
        <v>-116.318122</v>
      </c>
      <c r="AC3647">
        <v>0.9</v>
      </c>
      <c r="AD3647" t="s">
        <v>18387</v>
      </c>
      <c r="AE3647">
        <v>1684</v>
      </c>
      <c r="AF3647" t="s">
        <v>18909</v>
      </c>
      <c r="AI3647" t="s">
        <v>18854</v>
      </c>
      <c r="AJ3647" t="s">
        <v>18390</v>
      </c>
      <c r="AK3647" t="s">
        <v>18391</v>
      </c>
      <c r="AL3647">
        <v>91905</v>
      </c>
      <c r="AM3647" t="s">
        <v>18392</v>
      </c>
      <c r="AN3647" t="s">
        <v>18393</v>
      </c>
    </row>
    <row r="3648" spans="1:40" ht="57.6" hidden="1" x14ac:dyDescent="0.3">
      <c r="A3648" t="s">
        <v>16642</v>
      </c>
      <c r="B3648" s="2" t="s">
        <v>2048</v>
      </c>
      <c r="C3648" s="3">
        <v>40025.392662036997</v>
      </c>
      <c r="D3648" t="s">
        <v>16</v>
      </c>
      <c r="E3648" t="s">
        <v>9035</v>
      </c>
      <c r="F3648" t="s">
        <v>27</v>
      </c>
      <c r="G3648" t="s">
        <v>16643</v>
      </c>
      <c r="H3648" s="2" t="s">
        <v>1961</v>
      </c>
      <c r="I3648" s="2" t="s">
        <v>328</v>
      </c>
      <c r="J3648" s="1" t="s">
        <v>16644</v>
      </c>
      <c r="K3648" s="1">
        <f t="shared" si="252"/>
        <v>0</v>
      </c>
      <c r="L3648" s="1">
        <f t="shared" si="252"/>
        <v>0</v>
      </c>
      <c r="M3648" s="1">
        <f t="shared" si="252"/>
        <v>0</v>
      </c>
      <c r="N3648" s="1">
        <f t="shared" si="252"/>
        <v>0</v>
      </c>
      <c r="O3648" s="1">
        <f t="shared" si="253"/>
        <v>0</v>
      </c>
      <c r="P3648" s="1" t="s">
        <v>18349</v>
      </c>
      <c r="Q3648" s="1" t="s">
        <v>18355</v>
      </c>
      <c r="R3648" s="1">
        <v>75</v>
      </c>
      <c r="S3648" s="9">
        <f t="shared" si="255"/>
        <v>55.927500000000002</v>
      </c>
      <c r="T3648" s="8"/>
      <c r="U3648" s="8"/>
      <c r="V3648" s="8"/>
      <c r="W3648" s="8"/>
      <c r="X3648" s="8"/>
      <c r="Y3648" s="10">
        <f t="shared" si="254"/>
        <v>0</v>
      </c>
      <c r="Z3648" s="10">
        <f>IFERROR(INDEX(EFs!B:B,MATCH(P3648,EFs!A:A,0))*Dataset!Y3648/1000,0)</f>
        <v>0</v>
      </c>
      <c r="AA3648">
        <v>32.668464999999998</v>
      </c>
      <c r="AB3648">
        <v>-116.424611</v>
      </c>
      <c r="AC3648">
        <v>1</v>
      </c>
      <c r="AD3648" t="s">
        <v>18387</v>
      </c>
      <c r="AE3648">
        <v>2150</v>
      </c>
      <c r="AF3648" t="s">
        <v>19604</v>
      </c>
      <c r="AI3648" t="s">
        <v>18643</v>
      </c>
      <c r="AJ3648" t="s">
        <v>18390</v>
      </c>
      <c r="AK3648" t="s">
        <v>18391</v>
      </c>
      <c r="AL3648">
        <v>91906</v>
      </c>
      <c r="AM3648" t="s">
        <v>18392</v>
      </c>
      <c r="AN3648" t="s">
        <v>18393</v>
      </c>
    </row>
    <row r="3649" spans="1:40" ht="57.6" hidden="1" x14ac:dyDescent="0.3">
      <c r="A3649" t="s">
        <v>16645</v>
      </c>
      <c r="B3649" s="2" t="s">
        <v>2048</v>
      </c>
      <c r="C3649" s="3">
        <v>40025</v>
      </c>
      <c r="D3649" t="s">
        <v>25</v>
      </c>
      <c r="E3649" t="s">
        <v>1381</v>
      </c>
      <c r="F3649" t="s">
        <v>1382</v>
      </c>
      <c r="G3649" t="s">
        <v>11689</v>
      </c>
      <c r="H3649" s="2" t="s">
        <v>781</v>
      </c>
      <c r="I3649" s="2" t="s">
        <v>782</v>
      </c>
      <c r="J3649" s="1" t="s">
        <v>16646</v>
      </c>
      <c r="K3649" s="1">
        <f t="shared" si="252"/>
        <v>1</v>
      </c>
      <c r="L3649" s="1">
        <f t="shared" si="252"/>
        <v>0</v>
      </c>
      <c r="M3649" s="1">
        <f t="shared" si="252"/>
        <v>0</v>
      </c>
      <c r="N3649" s="1">
        <f t="shared" si="252"/>
        <v>0</v>
      </c>
      <c r="O3649" s="1">
        <f t="shared" si="253"/>
        <v>1</v>
      </c>
      <c r="P3649" s="1" t="s">
        <v>18346</v>
      </c>
      <c r="Q3649" s="1" t="s">
        <v>18355</v>
      </c>
      <c r="R3649" s="1">
        <v>94</v>
      </c>
      <c r="S3649" s="9">
        <f t="shared" si="255"/>
        <v>70.095799999999997</v>
      </c>
      <c r="T3649" s="3">
        <v>44349</v>
      </c>
      <c r="U3649" s="8" t="s">
        <v>16647</v>
      </c>
      <c r="V3649" s="3">
        <v>44736</v>
      </c>
      <c r="W3649" s="8" t="s">
        <v>16648</v>
      </c>
      <c r="X3649" s="8">
        <v>5.8</v>
      </c>
      <c r="Y3649" s="10">
        <f t="shared" si="254"/>
        <v>406.55563999999998</v>
      </c>
      <c r="Z3649" s="10">
        <f>IFERROR(INDEX(EFs!B:B,MATCH(P3649,EFs!A:A,0))*Dataset!Y3649/1000,0)</f>
        <v>0.36931226536862444</v>
      </c>
      <c r="AA3649">
        <v>32.887134000000003</v>
      </c>
      <c r="AB3649">
        <v>-117.168103</v>
      </c>
      <c r="AC3649">
        <v>1</v>
      </c>
      <c r="AD3649" t="s">
        <v>18387</v>
      </c>
      <c r="AE3649">
        <v>8949</v>
      </c>
      <c r="AF3649" t="s">
        <v>18576</v>
      </c>
      <c r="AI3649" t="s">
        <v>18389</v>
      </c>
      <c r="AJ3649" t="s">
        <v>18390</v>
      </c>
      <c r="AK3649" t="s">
        <v>18391</v>
      </c>
      <c r="AL3649">
        <v>92121</v>
      </c>
      <c r="AM3649" t="s">
        <v>18392</v>
      </c>
      <c r="AN3649" t="s">
        <v>18407</v>
      </c>
    </row>
    <row r="3650" spans="1:40" ht="28.8" hidden="1" x14ac:dyDescent="0.3">
      <c r="A3650" t="s">
        <v>16649</v>
      </c>
      <c r="B3650" s="2" t="s">
        <v>2048</v>
      </c>
      <c r="C3650" s="3">
        <v>40025.428761574098</v>
      </c>
      <c r="D3650" t="s">
        <v>25</v>
      </c>
      <c r="E3650" t="s">
        <v>16650</v>
      </c>
      <c r="F3650" t="s">
        <v>16651</v>
      </c>
      <c r="G3650" t="s">
        <v>16652</v>
      </c>
      <c r="H3650" s="2" t="s">
        <v>351</v>
      </c>
      <c r="I3650" s="2" t="s">
        <v>92</v>
      </c>
      <c r="J3650" s="1" t="s">
        <v>16653</v>
      </c>
      <c r="K3650" s="1">
        <f t="shared" si="252"/>
        <v>1</v>
      </c>
      <c r="L3650" s="1">
        <f t="shared" si="252"/>
        <v>0</v>
      </c>
      <c r="M3650" s="1">
        <f t="shared" si="252"/>
        <v>0</v>
      </c>
      <c r="N3650" s="1">
        <f t="shared" ref="N3650:N3713" si="256">IFERROR(IF(SEARCH(N$1,$J3650)&gt;0,1),0)</f>
        <v>0</v>
      </c>
      <c r="O3650" s="1">
        <f t="shared" si="253"/>
        <v>1</v>
      </c>
      <c r="P3650" s="1" t="s">
        <v>18346</v>
      </c>
      <c r="Q3650" s="1" t="s">
        <v>18355</v>
      </c>
      <c r="R3650" s="1">
        <v>136</v>
      </c>
      <c r="S3650" s="9">
        <f t="shared" si="255"/>
        <v>101.4152</v>
      </c>
      <c r="T3650" s="8"/>
      <c r="U3650" s="8"/>
      <c r="V3650" s="8"/>
      <c r="W3650" s="8"/>
      <c r="X3650" s="8"/>
      <c r="Y3650" s="10">
        <f t="shared" si="254"/>
        <v>0</v>
      </c>
      <c r="Z3650" s="10">
        <f>IFERROR(INDEX(EFs!B:B,MATCH(P3650,EFs!A:A,0))*Dataset!Y3650/1000,0)</f>
        <v>0</v>
      </c>
      <c r="AA3650">
        <v>32.675933000000001</v>
      </c>
      <c r="AB3650">
        <v>-117.172539</v>
      </c>
      <c r="AC3650">
        <v>1</v>
      </c>
      <c r="AD3650" t="s">
        <v>18387</v>
      </c>
      <c r="AE3650">
        <v>1810</v>
      </c>
      <c r="AF3650" t="s">
        <v>18457</v>
      </c>
      <c r="AI3650" t="s">
        <v>18458</v>
      </c>
      <c r="AJ3650" t="s">
        <v>18390</v>
      </c>
      <c r="AK3650" t="s">
        <v>18391</v>
      </c>
      <c r="AL3650">
        <v>92118</v>
      </c>
      <c r="AM3650" t="s">
        <v>18392</v>
      </c>
      <c r="AN3650" t="s">
        <v>18393</v>
      </c>
    </row>
    <row r="3651" spans="1:40" ht="43.2" hidden="1" x14ac:dyDescent="0.3">
      <c r="A3651" t="s">
        <v>16654</v>
      </c>
      <c r="B3651" s="2" t="s">
        <v>2048</v>
      </c>
      <c r="C3651" s="3">
        <v>40025</v>
      </c>
      <c r="D3651" t="s">
        <v>25</v>
      </c>
      <c r="E3651" t="s">
        <v>16655</v>
      </c>
      <c r="F3651" t="s">
        <v>27</v>
      </c>
      <c r="G3651" t="s">
        <v>16656</v>
      </c>
      <c r="H3651" s="2" t="s">
        <v>74</v>
      </c>
      <c r="I3651" s="2" t="s">
        <v>75</v>
      </c>
      <c r="J3651" s="1" t="s">
        <v>16657</v>
      </c>
      <c r="K3651" s="1">
        <f t="shared" ref="K3651:N3714" si="257">IFERROR(IF(SEARCH(K$1,$J3651)&gt;0,1),0)</f>
        <v>0</v>
      </c>
      <c r="L3651" s="1">
        <f t="shared" si="257"/>
        <v>0</v>
      </c>
      <c r="M3651" s="1">
        <f t="shared" si="257"/>
        <v>0</v>
      </c>
      <c r="N3651" s="1">
        <f t="shared" si="256"/>
        <v>1</v>
      </c>
      <c r="O3651" s="1">
        <f t="shared" ref="O3651:O3714" si="258">SUM(K3651:N3651)</f>
        <v>1</v>
      </c>
      <c r="P3651" s="1" t="s">
        <v>18347</v>
      </c>
      <c r="Q3651" s="1">
        <v>150</v>
      </c>
      <c r="R3651" s="1">
        <v>200</v>
      </c>
      <c r="S3651" s="9">
        <f t="shared" si="255"/>
        <v>150</v>
      </c>
      <c r="T3651" s="8"/>
      <c r="U3651" s="8"/>
      <c r="V3651" s="8"/>
      <c r="W3651" s="8"/>
      <c r="X3651" s="8"/>
      <c r="Y3651" s="10">
        <f t="shared" ref="Y3651:Y3714" si="259">X3651*S3651</f>
        <v>0</v>
      </c>
      <c r="Z3651" s="10">
        <f>IFERROR(INDEX(EFs!B:B,MATCH(P3651,EFs!A:A,0))*Dataset!Y3651/1000,0)</f>
        <v>0</v>
      </c>
      <c r="AA3651">
        <v>33.051656000000001</v>
      </c>
      <c r="AB3651">
        <v>-117.173973</v>
      </c>
      <c r="AC3651">
        <v>1</v>
      </c>
      <c r="AD3651" t="s">
        <v>18387</v>
      </c>
      <c r="AE3651">
        <v>18535</v>
      </c>
      <c r="AF3651" t="s">
        <v>19512</v>
      </c>
      <c r="AI3651" t="s">
        <v>18404</v>
      </c>
      <c r="AJ3651" t="s">
        <v>18390</v>
      </c>
      <c r="AK3651" t="s">
        <v>18391</v>
      </c>
      <c r="AL3651">
        <v>92067</v>
      </c>
      <c r="AM3651" t="s">
        <v>18392</v>
      </c>
      <c r="AN3651" t="s">
        <v>18393</v>
      </c>
    </row>
    <row r="3652" spans="1:40" ht="72" hidden="1" x14ac:dyDescent="0.3">
      <c r="A3652" t="s">
        <v>16658</v>
      </c>
      <c r="B3652" s="2" t="s">
        <v>2048</v>
      </c>
      <c r="C3652" s="3">
        <v>40025</v>
      </c>
      <c r="D3652" t="s">
        <v>16</v>
      </c>
      <c r="E3652" t="s">
        <v>16659</v>
      </c>
      <c r="F3652" t="s">
        <v>27</v>
      </c>
      <c r="G3652" t="s">
        <v>16660</v>
      </c>
      <c r="H3652" s="2" t="s">
        <v>242</v>
      </c>
      <c r="I3652" s="2" t="s">
        <v>164</v>
      </c>
      <c r="J3652" s="1" t="s">
        <v>16661</v>
      </c>
      <c r="K3652" s="1">
        <f t="shared" si="257"/>
        <v>1</v>
      </c>
      <c r="L3652" s="1">
        <f t="shared" si="257"/>
        <v>0</v>
      </c>
      <c r="M3652" s="1">
        <f t="shared" si="257"/>
        <v>0</v>
      </c>
      <c r="N3652" s="1">
        <f t="shared" si="256"/>
        <v>0</v>
      </c>
      <c r="O3652" s="1">
        <f t="shared" si="258"/>
        <v>1</v>
      </c>
      <c r="P3652" s="1" t="s">
        <v>18346</v>
      </c>
      <c r="Q3652" s="1">
        <v>150</v>
      </c>
      <c r="R3652" s="1">
        <v>95</v>
      </c>
      <c r="S3652" s="9">
        <f t="shared" ref="S3652:S3715" si="260">IFERROR(IF(Q3652&lt;&gt;"",Q3652,R3652*0.7457),"Unknown")</f>
        <v>150</v>
      </c>
      <c r="T3652" s="8"/>
      <c r="U3652" s="8"/>
      <c r="V3652" s="8"/>
      <c r="W3652" s="8"/>
      <c r="X3652" s="8"/>
      <c r="Y3652" s="10">
        <f t="shared" si="259"/>
        <v>0</v>
      </c>
      <c r="Z3652" s="10">
        <f>IFERROR(INDEX(EFs!B:B,MATCH(P3652,EFs!A:A,0))*Dataset!Y3652/1000,0)</f>
        <v>0</v>
      </c>
      <c r="AA3652">
        <v>33.325868</v>
      </c>
      <c r="AB3652">
        <v>-117.23534600000001</v>
      </c>
      <c r="AC3652">
        <v>0.8</v>
      </c>
      <c r="AD3652" t="s">
        <v>18429</v>
      </c>
      <c r="AE3652">
        <v>3660</v>
      </c>
      <c r="AF3652" t="s">
        <v>18455</v>
      </c>
      <c r="AI3652" t="s">
        <v>18435</v>
      </c>
      <c r="AJ3652" t="s">
        <v>18390</v>
      </c>
      <c r="AK3652" t="s">
        <v>18391</v>
      </c>
      <c r="AL3652">
        <v>92028</v>
      </c>
      <c r="AM3652" t="s">
        <v>18392</v>
      </c>
      <c r="AN3652" t="s">
        <v>18393</v>
      </c>
    </row>
    <row r="3653" spans="1:40" ht="57.6" hidden="1" x14ac:dyDescent="0.3">
      <c r="A3653" t="s">
        <v>16662</v>
      </c>
      <c r="B3653" s="2" t="s">
        <v>2048</v>
      </c>
      <c r="C3653" s="3">
        <v>40025</v>
      </c>
      <c r="D3653" t="s">
        <v>193</v>
      </c>
      <c r="E3653" t="s">
        <v>16663</v>
      </c>
      <c r="F3653" t="s">
        <v>16664</v>
      </c>
      <c r="G3653" t="s">
        <v>16665</v>
      </c>
      <c r="H3653" s="2" t="s">
        <v>397</v>
      </c>
      <c r="I3653" s="2" t="s">
        <v>75</v>
      </c>
      <c r="J3653" s="1" t="s">
        <v>16666</v>
      </c>
      <c r="K3653" s="1">
        <f t="shared" si="257"/>
        <v>1</v>
      </c>
      <c r="L3653" s="1">
        <f t="shared" si="257"/>
        <v>0</v>
      </c>
      <c r="M3653" s="1">
        <f t="shared" si="257"/>
        <v>0</v>
      </c>
      <c r="N3653" s="1">
        <f t="shared" si="256"/>
        <v>0</v>
      </c>
      <c r="O3653" s="1">
        <f t="shared" si="258"/>
        <v>1</v>
      </c>
      <c r="P3653" s="1" t="s">
        <v>18346</v>
      </c>
      <c r="Q3653" s="1" t="s">
        <v>18355</v>
      </c>
      <c r="R3653" s="1">
        <v>550</v>
      </c>
      <c r="S3653" s="9">
        <f t="shared" si="260"/>
        <v>410.13499999999999</v>
      </c>
      <c r="T3653" s="8"/>
      <c r="U3653" s="8"/>
      <c r="V3653" s="8"/>
      <c r="W3653" s="8"/>
      <c r="X3653" s="8"/>
      <c r="Y3653" s="10">
        <f t="shared" si="259"/>
        <v>0</v>
      </c>
      <c r="Z3653" s="10">
        <f>IFERROR(INDEX(EFs!B:B,MATCH(P3653,EFs!A:A,0))*Dataset!Y3653/1000,0)</f>
        <v>0</v>
      </c>
      <c r="AA3653">
        <v>33.135330000000003</v>
      </c>
      <c r="AB3653">
        <v>-117.175887</v>
      </c>
      <c r="AC3653">
        <v>1</v>
      </c>
      <c r="AD3653" t="s">
        <v>18387</v>
      </c>
      <c r="AE3653">
        <v>555</v>
      </c>
      <c r="AF3653" t="s">
        <v>19499</v>
      </c>
      <c r="AI3653" t="s">
        <v>18466</v>
      </c>
      <c r="AJ3653" t="s">
        <v>18390</v>
      </c>
      <c r="AK3653" t="s">
        <v>18391</v>
      </c>
      <c r="AL3653">
        <v>92078</v>
      </c>
      <c r="AM3653" t="s">
        <v>18392</v>
      </c>
      <c r="AN3653" t="s">
        <v>18393</v>
      </c>
    </row>
    <row r="3654" spans="1:40" ht="28.8" hidden="1" x14ac:dyDescent="0.3">
      <c r="A3654" t="s">
        <v>16667</v>
      </c>
      <c r="B3654" s="2" t="s">
        <v>2048</v>
      </c>
      <c r="C3654" s="3">
        <v>40025</v>
      </c>
      <c r="D3654" t="s">
        <v>25</v>
      </c>
      <c r="E3654" t="s">
        <v>4217</v>
      </c>
      <c r="F3654" t="s">
        <v>72</v>
      </c>
      <c r="G3654" t="s">
        <v>4218</v>
      </c>
      <c r="H3654" s="2" t="s">
        <v>138</v>
      </c>
      <c r="I3654" s="2" t="s">
        <v>139</v>
      </c>
      <c r="J3654" s="1" t="s">
        <v>16668</v>
      </c>
      <c r="K3654" s="1">
        <f t="shared" si="257"/>
        <v>1</v>
      </c>
      <c r="L3654" s="1">
        <f t="shared" si="257"/>
        <v>0</v>
      </c>
      <c r="M3654" s="1">
        <f t="shared" si="257"/>
        <v>0</v>
      </c>
      <c r="N3654" s="1">
        <f t="shared" si="256"/>
        <v>0</v>
      </c>
      <c r="O3654" s="1">
        <f t="shared" si="258"/>
        <v>1</v>
      </c>
      <c r="P3654" s="1" t="s">
        <v>18346</v>
      </c>
      <c r="Q3654" s="1" t="s">
        <v>18355</v>
      </c>
      <c r="R3654" s="1">
        <v>235</v>
      </c>
      <c r="S3654" s="9">
        <f t="shared" si="260"/>
        <v>175.23950000000002</v>
      </c>
      <c r="T3654" s="3">
        <v>44562</v>
      </c>
      <c r="U3654" s="8" t="s">
        <v>16669</v>
      </c>
      <c r="V3654" s="3">
        <v>44562</v>
      </c>
      <c r="W3654" s="8" t="s">
        <v>16669</v>
      </c>
      <c r="X3654" s="8">
        <v>0</v>
      </c>
      <c r="Y3654" s="10">
        <f t="shared" si="259"/>
        <v>0</v>
      </c>
      <c r="Z3654" s="10">
        <f>IFERROR(INDEX(EFs!B:B,MATCH(P3654,EFs!A:A,0))*Dataset!Y3654/1000,0)</f>
        <v>0</v>
      </c>
      <c r="AA3654">
        <v>32.810623999999997</v>
      </c>
      <c r="AB3654">
        <v>-116.710667</v>
      </c>
      <c r="AC3654">
        <v>0.5</v>
      </c>
      <c r="AD3654" t="s">
        <v>18422</v>
      </c>
      <c r="AI3654" t="s">
        <v>18418</v>
      </c>
      <c r="AJ3654" t="s">
        <v>18390</v>
      </c>
      <c r="AK3654" t="s">
        <v>18391</v>
      </c>
      <c r="AL3654">
        <v>91901</v>
      </c>
      <c r="AM3654" t="s">
        <v>18392</v>
      </c>
      <c r="AN3654" t="s">
        <v>18397</v>
      </c>
    </row>
    <row r="3655" spans="1:40" ht="28.8" hidden="1" x14ac:dyDescent="0.3">
      <c r="A3655" t="s">
        <v>16670</v>
      </c>
      <c r="B3655" s="2" t="s">
        <v>2048</v>
      </c>
      <c r="C3655" s="3">
        <v>40025.666863425897</v>
      </c>
      <c r="D3655" t="s">
        <v>16</v>
      </c>
      <c r="E3655" t="s">
        <v>16671</v>
      </c>
      <c r="F3655" t="s">
        <v>27</v>
      </c>
      <c r="G3655" t="s">
        <v>16672</v>
      </c>
      <c r="H3655" s="2" t="s">
        <v>29</v>
      </c>
      <c r="I3655" s="2" t="s">
        <v>30</v>
      </c>
      <c r="J3655" s="1" t="s">
        <v>16673</v>
      </c>
      <c r="K3655" s="1">
        <f t="shared" si="257"/>
        <v>0</v>
      </c>
      <c r="L3655" s="1">
        <f t="shared" si="257"/>
        <v>0</v>
      </c>
      <c r="M3655" s="1">
        <f t="shared" si="257"/>
        <v>0</v>
      </c>
      <c r="N3655" s="1">
        <f t="shared" si="256"/>
        <v>0</v>
      </c>
      <c r="O3655" s="1">
        <f t="shared" si="258"/>
        <v>0</v>
      </c>
      <c r="P3655" s="1" t="s">
        <v>18352</v>
      </c>
      <c r="Q3655" s="1" t="s">
        <v>18355</v>
      </c>
      <c r="R3655" s="1">
        <v>158</v>
      </c>
      <c r="S3655" s="9">
        <f t="shared" si="260"/>
        <v>117.8206</v>
      </c>
      <c r="T3655" s="8"/>
      <c r="U3655" s="8"/>
      <c r="V3655" s="8"/>
      <c r="W3655" s="8"/>
      <c r="X3655" s="8"/>
      <c r="Y3655" s="10">
        <f t="shared" si="259"/>
        <v>0</v>
      </c>
      <c r="Z3655" s="10">
        <f>IFERROR(INDEX(EFs!B:B,MATCH(P3655,EFs!A:A,0))*Dataset!Y3655/1000,0)</f>
        <v>0</v>
      </c>
      <c r="AA3655">
        <v>33.009672000000002</v>
      </c>
      <c r="AB3655">
        <v>-116.972385</v>
      </c>
      <c r="AC3655">
        <v>1</v>
      </c>
      <c r="AD3655" t="s">
        <v>18387</v>
      </c>
      <c r="AE3655">
        <v>17140</v>
      </c>
      <c r="AF3655" t="s">
        <v>18783</v>
      </c>
      <c r="AI3655" t="s">
        <v>18396</v>
      </c>
      <c r="AJ3655" t="s">
        <v>18390</v>
      </c>
      <c r="AK3655" t="s">
        <v>18391</v>
      </c>
      <c r="AL3655">
        <v>92065</v>
      </c>
      <c r="AM3655" t="s">
        <v>18392</v>
      </c>
      <c r="AN3655" t="s">
        <v>18393</v>
      </c>
    </row>
    <row r="3656" spans="1:40" ht="28.8" hidden="1" x14ac:dyDescent="0.3">
      <c r="A3656" t="s">
        <v>16674</v>
      </c>
      <c r="B3656" s="2" t="s">
        <v>2048</v>
      </c>
      <c r="C3656" s="3">
        <v>40025.701099537</v>
      </c>
      <c r="D3656" t="s">
        <v>16</v>
      </c>
      <c r="E3656" t="s">
        <v>16671</v>
      </c>
      <c r="F3656" t="s">
        <v>27</v>
      </c>
      <c r="G3656" t="s">
        <v>16675</v>
      </c>
      <c r="H3656" s="2" t="s">
        <v>397</v>
      </c>
      <c r="I3656" s="2" t="s">
        <v>75</v>
      </c>
      <c r="J3656" s="1" t="s">
        <v>16676</v>
      </c>
      <c r="K3656" s="1">
        <f t="shared" si="257"/>
        <v>0</v>
      </c>
      <c r="L3656" s="1">
        <f t="shared" si="257"/>
        <v>0</v>
      </c>
      <c r="M3656" s="1">
        <f t="shared" si="257"/>
        <v>0</v>
      </c>
      <c r="N3656" s="1">
        <f t="shared" si="256"/>
        <v>0</v>
      </c>
      <c r="O3656" s="1">
        <f t="shared" si="258"/>
        <v>0</v>
      </c>
      <c r="P3656" s="1" t="s">
        <v>18349</v>
      </c>
      <c r="Q3656" s="1" t="s">
        <v>18355</v>
      </c>
      <c r="R3656" s="1">
        <v>124.4</v>
      </c>
      <c r="S3656" s="9">
        <f t="shared" si="260"/>
        <v>92.765080000000012</v>
      </c>
      <c r="T3656" s="8"/>
      <c r="U3656" s="8"/>
      <c r="V3656" s="8"/>
      <c r="W3656" s="8"/>
      <c r="X3656" s="8"/>
      <c r="Y3656" s="10">
        <f t="shared" si="259"/>
        <v>0</v>
      </c>
      <c r="Z3656" s="10">
        <f>IFERROR(INDEX(EFs!B:B,MATCH(P3656,EFs!A:A,0))*Dataset!Y3656/1000,0)</f>
        <v>0</v>
      </c>
      <c r="AA3656">
        <v>33.116492999999998</v>
      </c>
      <c r="AB3656">
        <v>-117.205332</v>
      </c>
      <c r="AC3656">
        <v>1</v>
      </c>
      <c r="AD3656" t="s">
        <v>18394</v>
      </c>
      <c r="AE3656">
        <v>1510</v>
      </c>
      <c r="AF3656" t="s">
        <v>18911</v>
      </c>
      <c r="AI3656" t="s">
        <v>18466</v>
      </c>
      <c r="AJ3656" t="s">
        <v>18390</v>
      </c>
      <c r="AK3656" t="s">
        <v>18391</v>
      </c>
      <c r="AL3656">
        <v>92078</v>
      </c>
      <c r="AM3656" t="s">
        <v>18392</v>
      </c>
      <c r="AN3656" t="s">
        <v>18397</v>
      </c>
    </row>
    <row r="3657" spans="1:40" ht="43.2" hidden="1" x14ac:dyDescent="0.3">
      <c r="A3657" t="s">
        <v>16677</v>
      </c>
      <c r="B3657" s="2" t="s">
        <v>2048</v>
      </c>
      <c r="C3657" s="3">
        <v>40025.520914351902</v>
      </c>
      <c r="D3657" t="s">
        <v>25</v>
      </c>
      <c r="E3657" t="s">
        <v>16671</v>
      </c>
      <c r="F3657" t="s">
        <v>27</v>
      </c>
      <c r="G3657" t="s">
        <v>16678</v>
      </c>
      <c r="H3657" s="2" t="s">
        <v>29</v>
      </c>
      <c r="I3657" s="2" t="s">
        <v>30</v>
      </c>
      <c r="J3657" s="1" t="s">
        <v>16679</v>
      </c>
      <c r="K3657" s="1">
        <f t="shared" si="257"/>
        <v>1</v>
      </c>
      <c r="L3657" s="1">
        <f t="shared" si="257"/>
        <v>0</v>
      </c>
      <c r="M3657" s="1">
        <f t="shared" si="257"/>
        <v>0</v>
      </c>
      <c r="N3657" s="1">
        <f t="shared" si="256"/>
        <v>0</v>
      </c>
      <c r="O3657" s="1">
        <f t="shared" si="258"/>
        <v>1</v>
      </c>
      <c r="P3657" s="1" t="s">
        <v>18346</v>
      </c>
      <c r="Q3657" s="1">
        <v>100</v>
      </c>
      <c r="R3657" s="1">
        <v>166</v>
      </c>
      <c r="S3657" s="9">
        <f t="shared" si="260"/>
        <v>100</v>
      </c>
      <c r="T3657" s="8"/>
      <c r="U3657" s="8"/>
      <c r="V3657" s="8"/>
      <c r="W3657" s="8"/>
      <c r="X3657" s="8"/>
      <c r="Y3657" s="10">
        <f t="shared" si="259"/>
        <v>0</v>
      </c>
      <c r="Z3657" s="10">
        <f>IFERROR(INDEX(EFs!B:B,MATCH(P3657,EFs!A:A,0))*Dataset!Y3657/1000,0)</f>
        <v>0</v>
      </c>
      <c r="AA3657">
        <v>33.003037999999997</v>
      </c>
      <c r="AB3657">
        <v>-116.957838</v>
      </c>
      <c r="AC3657">
        <v>1</v>
      </c>
      <c r="AD3657" t="s">
        <v>18394</v>
      </c>
      <c r="AE3657">
        <v>17100</v>
      </c>
      <c r="AF3657" t="s">
        <v>18783</v>
      </c>
      <c r="AI3657" t="s">
        <v>18396</v>
      </c>
      <c r="AJ3657" t="s">
        <v>18390</v>
      </c>
      <c r="AK3657" t="s">
        <v>18391</v>
      </c>
      <c r="AL3657">
        <v>92065</v>
      </c>
      <c r="AM3657" t="s">
        <v>18392</v>
      </c>
      <c r="AN3657" t="s">
        <v>18397</v>
      </c>
    </row>
    <row r="3658" spans="1:40" ht="43.2" hidden="1" x14ac:dyDescent="0.3">
      <c r="A3658" t="s">
        <v>16680</v>
      </c>
      <c r="B3658" s="2" t="s">
        <v>2048</v>
      </c>
      <c r="C3658" s="3">
        <v>40025</v>
      </c>
      <c r="D3658" t="s">
        <v>25</v>
      </c>
      <c r="E3658" t="s">
        <v>16681</v>
      </c>
      <c r="F3658" t="s">
        <v>16682</v>
      </c>
      <c r="G3658" t="s">
        <v>16683</v>
      </c>
      <c r="H3658" s="2" t="s">
        <v>897</v>
      </c>
      <c r="I3658" s="2" t="s">
        <v>75</v>
      </c>
      <c r="J3658" s="1" t="s">
        <v>16684</v>
      </c>
      <c r="K3658" s="1">
        <f t="shared" si="257"/>
        <v>1</v>
      </c>
      <c r="L3658" s="1">
        <f t="shared" si="257"/>
        <v>0</v>
      </c>
      <c r="M3658" s="1">
        <f t="shared" si="257"/>
        <v>0</v>
      </c>
      <c r="N3658" s="1">
        <f t="shared" si="256"/>
        <v>0</v>
      </c>
      <c r="O3658" s="1">
        <f t="shared" si="258"/>
        <v>1</v>
      </c>
      <c r="P3658" s="1" t="s">
        <v>18346</v>
      </c>
      <c r="Q3658" s="1" t="s">
        <v>18355</v>
      </c>
      <c r="R3658" s="1">
        <v>100</v>
      </c>
      <c r="S3658" s="9">
        <f t="shared" si="260"/>
        <v>74.570000000000007</v>
      </c>
      <c r="T3658" s="8"/>
      <c r="U3658" s="8"/>
      <c r="V3658" s="8"/>
      <c r="W3658" s="8"/>
      <c r="X3658" s="8"/>
      <c r="Y3658" s="10">
        <f t="shared" si="259"/>
        <v>0</v>
      </c>
      <c r="Z3658" s="10">
        <f>IFERROR(INDEX(EFs!B:B,MATCH(P3658,EFs!A:A,0))*Dataset!Y3658/1000,0)</f>
        <v>0</v>
      </c>
      <c r="AA3658">
        <v>32.955450999999996</v>
      </c>
      <c r="AB3658">
        <v>-117.25979100000001</v>
      </c>
      <c r="AC3658">
        <v>1</v>
      </c>
      <c r="AD3658" t="s">
        <v>18387</v>
      </c>
      <c r="AE3658">
        <v>562</v>
      </c>
      <c r="AF3658" t="s">
        <v>19576</v>
      </c>
      <c r="AI3658" t="s">
        <v>18534</v>
      </c>
      <c r="AJ3658" t="s">
        <v>18390</v>
      </c>
      <c r="AK3658" t="s">
        <v>18391</v>
      </c>
      <c r="AL3658">
        <v>92014</v>
      </c>
      <c r="AM3658" t="s">
        <v>18392</v>
      </c>
      <c r="AN3658" t="s">
        <v>18393</v>
      </c>
    </row>
    <row r="3659" spans="1:40" ht="28.8" hidden="1" x14ac:dyDescent="0.3">
      <c r="A3659" t="s">
        <v>16685</v>
      </c>
      <c r="B3659" s="2" t="s">
        <v>2048</v>
      </c>
      <c r="C3659" s="3">
        <v>40025</v>
      </c>
      <c r="D3659" t="s">
        <v>25</v>
      </c>
      <c r="E3659" t="s">
        <v>16681</v>
      </c>
      <c r="F3659" t="s">
        <v>72</v>
      </c>
      <c r="G3659" t="s">
        <v>16686</v>
      </c>
      <c r="H3659" s="2" t="s">
        <v>897</v>
      </c>
      <c r="I3659" s="2" t="s">
        <v>75</v>
      </c>
      <c r="J3659" s="1" t="s">
        <v>16687</v>
      </c>
      <c r="K3659" s="1">
        <f t="shared" si="257"/>
        <v>1</v>
      </c>
      <c r="L3659" s="1">
        <f t="shared" si="257"/>
        <v>0</v>
      </c>
      <c r="M3659" s="1">
        <f t="shared" si="257"/>
        <v>0</v>
      </c>
      <c r="N3659" s="1">
        <f t="shared" si="256"/>
        <v>0</v>
      </c>
      <c r="O3659" s="1">
        <f t="shared" si="258"/>
        <v>1</v>
      </c>
      <c r="P3659" s="1" t="s">
        <v>18346</v>
      </c>
      <c r="Q3659" s="1" t="s">
        <v>18355</v>
      </c>
      <c r="R3659" s="1">
        <v>70.5</v>
      </c>
      <c r="S3659" s="9">
        <f t="shared" si="260"/>
        <v>52.571850000000005</v>
      </c>
      <c r="T3659" s="8"/>
      <c r="U3659" s="8"/>
      <c r="V3659" s="8"/>
      <c r="W3659" s="8"/>
      <c r="X3659" s="8"/>
      <c r="Y3659" s="10">
        <f t="shared" si="259"/>
        <v>0</v>
      </c>
      <c r="Z3659" s="10">
        <f>IFERROR(INDEX(EFs!B:B,MATCH(P3659,EFs!A:A,0))*Dataset!Y3659/1000,0)</f>
        <v>0</v>
      </c>
      <c r="AA3659">
        <v>32.661158</v>
      </c>
      <c r="AB3659">
        <v>-117.09157500000001</v>
      </c>
      <c r="AC3659">
        <v>0.8</v>
      </c>
      <c r="AD3659" t="s">
        <v>18408</v>
      </c>
      <c r="AF3659" t="s">
        <v>19654</v>
      </c>
      <c r="AI3659" t="s">
        <v>18491</v>
      </c>
      <c r="AJ3659" t="s">
        <v>18390</v>
      </c>
      <c r="AK3659" t="s">
        <v>18391</v>
      </c>
      <c r="AL3659">
        <v>91950</v>
      </c>
      <c r="AM3659" t="s">
        <v>18392</v>
      </c>
      <c r="AN3659" t="s">
        <v>18397</v>
      </c>
    </row>
    <row r="3660" spans="1:40" ht="43.2" hidden="1" x14ac:dyDescent="0.3">
      <c r="A3660" t="s">
        <v>16688</v>
      </c>
      <c r="B3660" s="2" t="s">
        <v>2048</v>
      </c>
      <c r="C3660" s="3">
        <v>40025.464710648099</v>
      </c>
      <c r="D3660" t="s">
        <v>25</v>
      </c>
      <c r="E3660" t="s">
        <v>11315</v>
      </c>
      <c r="F3660" t="s">
        <v>11316</v>
      </c>
      <c r="G3660" t="s">
        <v>11317</v>
      </c>
      <c r="H3660" s="2" t="s">
        <v>897</v>
      </c>
      <c r="I3660" s="2" t="s">
        <v>75</v>
      </c>
      <c r="J3660" s="1" t="s">
        <v>16689</v>
      </c>
      <c r="K3660" s="1">
        <f t="shared" si="257"/>
        <v>1</v>
      </c>
      <c r="L3660" s="1">
        <f t="shared" si="257"/>
        <v>0</v>
      </c>
      <c r="M3660" s="1">
        <f t="shared" si="257"/>
        <v>0</v>
      </c>
      <c r="N3660" s="1">
        <f t="shared" si="256"/>
        <v>0</v>
      </c>
      <c r="O3660" s="1">
        <f t="shared" si="258"/>
        <v>1</v>
      </c>
      <c r="P3660" s="1" t="s">
        <v>18346</v>
      </c>
      <c r="Q3660" s="1" t="s">
        <v>18355</v>
      </c>
      <c r="R3660" s="1">
        <v>450</v>
      </c>
      <c r="S3660" s="9">
        <f t="shared" si="260"/>
        <v>335.565</v>
      </c>
      <c r="T3660" s="8"/>
      <c r="U3660" s="8"/>
      <c r="V3660" s="8"/>
      <c r="W3660" s="8"/>
      <c r="X3660" s="8"/>
      <c r="Y3660" s="10">
        <f t="shared" si="259"/>
        <v>0</v>
      </c>
      <c r="Z3660" s="10">
        <f>IFERROR(INDEX(EFs!B:B,MATCH(P3660,EFs!A:A,0))*Dataset!Y3660/1000,0)</f>
        <v>0</v>
      </c>
      <c r="AA3660">
        <v>32.967008999999997</v>
      </c>
      <c r="AB3660">
        <v>-117.26683199999999</v>
      </c>
      <c r="AC3660">
        <v>1</v>
      </c>
      <c r="AD3660" t="s">
        <v>18394</v>
      </c>
      <c r="AE3660">
        <v>201</v>
      </c>
      <c r="AF3660" t="s">
        <v>19376</v>
      </c>
      <c r="AI3660" t="s">
        <v>18534</v>
      </c>
      <c r="AJ3660" t="s">
        <v>18390</v>
      </c>
      <c r="AK3660" t="s">
        <v>18391</v>
      </c>
      <c r="AL3660">
        <v>92014</v>
      </c>
      <c r="AM3660" t="s">
        <v>18392</v>
      </c>
      <c r="AN3660" t="s">
        <v>18397</v>
      </c>
    </row>
    <row r="3661" spans="1:40" ht="43.2" hidden="1" x14ac:dyDescent="0.3">
      <c r="A3661" t="s">
        <v>16690</v>
      </c>
      <c r="B3661" s="2" t="s">
        <v>2048</v>
      </c>
      <c r="C3661" s="3">
        <v>40025.566238425898</v>
      </c>
      <c r="D3661" t="s">
        <v>25</v>
      </c>
      <c r="E3661" t="s">
        <v>16671</v>
      </c>
      <c r="F3661" t="s">
        <v>72</v>
      </c>
      <c r="G3661" t="s">
        <v>16691</v>
      </c>
      <c r="H3661" s="2" t="s">
        <v>523</v>
      </c>
      <c r="I3661" s="2" t="s">
        <v>164</v>
      </c>
      <c r="J3661" s="1" t="s">
        <v>16692</v>
      </c>
      <c r="K3661" s="1">
        <f t="shared" si="257"/>
        <v>0</v>
      </c>
      <c r="L3661" s="1">
        <f t="shared" si="257"/>
        <v>0</v>
      </c>
      <c r="M3661" s="1">
        <f t="shared" si="257"/>
        <v>1</v>
      </c>
      <c r="N3661" s="1">
        <f t="shared" si="256"/>
        <v>0</v>
      </c>
      <c r="O3661" s="1">
        <f t="shared" si="258"/>
        <v>1</v>
      </c>
      <c r="P3661" s="1" t="s">
        <v>18348</v>
      </c>
      <c r="Q3661" s="1" t="s">
        <v>18355</v>
      </c>
      <c r="R3661" s="1">
        <v>158</v>
      </c>
      <c r="S3661" s="9">
        <f t="shared" si="260"/>
        <v>117.8206</v>
      </c>
      <c r="T3661" s="8"/>
      <c r="U3661" s="8"/>
      <c r="V3661" s="8"/>
      <c r="W3661" s="8"/>
      <c r="X3661" s="8"/>
      <c r="Y3661" s="10">
        <f t="shared" si="259"/>
        <v>0</v>
      </c>
      <c r="Z3661" s="10">
        <f>IFERROR(INDEX(EFs!B:B,MATCH(P3661,EFs!A:A,0))*Dataset!Y3661/1000,0)</f>
        <v>0</v>
      </c>
      <c r="AA3661">
        <v>33.221245000000003</v>
      </c>
      <c r="AB3661">
        <v>-117.36528300000001</v>
      </c>
      <c r="AC3661">
        <v>0.9</v>
      </c>
      <c r="AD3661" t="s">
        <v>18387</v>
      </c>
      <c r="AE3661">
        <v>675</v>
      </c>
      <c r="AF3661" t="s">
        <v>18879</v>
      </c>
      <c r="AI3661" t="s">
        <v>18410</v>
      </c>
      <c r="AJ3661" t="s">
        <v>18390</v>
      </c>
      <c r="AK3661" t="s">
        <v>18391</v>
      </c>
      <c r="AL3661">
        <v>92058</v>
      </c>
      <c r="AM3661" t="s">
        <v>18392</v>
      </c>
      <c r="AN3661" t="s">
        <v>18393</v>
      </c>
    </row>
    <row r="3662" spans="1:40" ht="43.2" hidden="1" x14ac:dyDescent="0.3">
      <c r="A3662" t="s">
        <v>16693</v>
      </c>
      <c r="B3662" s="2" t="s">
        <v>2048</v>
      </c>
      <c r="C3662" s="3">
        <v>40025</v>
      </c>
      <c r="D3662" t="s">
        <v>25</v>
      </c>
      <c r="E3662" t="s">
        <v>325</v>
      </c>
      <c r="F3662" t="s">
        <v>4307</v>
      </c>
      <c r="G3662" t="s">
        <v>16694</v>
      </c>
      <c r="H3662" s="2" t="s">
        <v>781</v>
      </c>
      <c r="I3662" s="2" t="s">
        <v>782</v>
      </c>
      <c r="J3662" s="1" t="s">
        <v>16695</v>
      </c>
      <c r="K3662" s="1">
        <f t="shared" si="257"/>
        <v>1</v>
      </c>
      <c r="L3662" s="1">
        <f t="shared" si="257"/>
        <v>0</v>
      </c>
      <c r="M3662" s="1">
        <f t="shared" si="257"/>
        <v>0</v>
      </c>
      <c r="N3662" s="1">
        <f t="shared" si="256"/>
        <v>0</v>
      </c>
      <c r="O3662" s="1">
        <f t="shared" si="258"/>
        <v>1</v>
      </c>
      <c r="P3662" s="1" t="s">
        <v>18346</v>
      </c>
      <c r="Q3662" s="1" t="s">
        <v>18355</v>
      </c>
      <c r="R3662" s="1">
        <v>102</v>
      </c>
      <c r="S3662" s="9">
        <f t="shared" si="260"/>
        <v>76.061400000000006</v>
      </c>
      <c r="T3662" s="8"/>
      <c r="U3662" s="8"/>
      <c r="V3662" s="8"/>
      <c r="W3662" s="8"/>
      <c r="X3662" s="8"/>
      <c r="Y3662" s="10">
        <f t="shared" si="259"/>
        <v>0</v>
      </c>
      <c r="Z3662" s="10">
        <f>IFERROR(INDEX(EFs!B:B,MATCH(P3662,EFs!A:A,0))*Dataset!Y3662/1000,0)</f>
        <v>0</v>
      </c>
      <c r="AA3662">
        <v>32.919822000000003</v>
      </c>
      <c r="AB3662">
        <v>-117.238277</v>
      </c>
      <c r="AC3662">
        <v>1</v>
      </c>
      <c r="AD3662" t="s">
        <v>18387</v>
      </c>
      <c r="AE3662">
        <v>12025</v>
      </c>
      <c r="AF3662" t="s">
        <v>18749</v>
      </c>
      <c r="AI3662" t="s">
        <v>18389</v>
      </c>
      <c r="AJ3662" t="s">
        <v>18390</v>
      </c>
      <c r="AK3662" t="s">
        <v>18391</v>
      </c>
      <c r="AL3662">
        <v>92121</v>
      </c>
      <c r="AM3662" t="s">
        <v>18392</v>
      </c>
      <c r="AN3662" t="s">
        <v>18393</v>
      </c>
    </row>
    <row r="3663" spans="1:40" ht="43.2" hidden="1" x14ac:dyDescent="0.3">
      <c r="A3663" t="s">
        <v>16696</v>
      </c>
      <c r="B3663" s="2" t="s">
        <v>2048</v>
      </c>
      <c r="C3663" s="3">
        <v>40025</v>
      </c>
      <c r="D3663" t="s">
        <v>25</v>
      </c>
      <c r="E3663" t="s">
        <v>13042</v>
      </c>
      <c r="F3663" t="s">
        <v>10236</v>
      </c>
      <c r="G3663" t="s">
        <v>16697</v>
      </c>
      <c r="H3663" s="2" t="s">
        <v>431</v>
      </c>
      <c r="I3663" s="2" t="s">
        <v>53</v>
      </c>
      <c r="J3663" s="1" t="s">
        <v>16698</v>
      </c>
      <c r="K3663" s="1">
        <f t="shared" si="257"/>
        <v>1</v>
      </c>
      <c r="L3663" s="1">
        <f t="shared" si="257"/>
        <v>0</v>
      </c>
      <c r="M3663" s="1">
        <f t="shared" si="257"/>
        <v>0</v>
      </c>
      <c r="N3663" s="1">
        <f t="shared" si="256"/>
        <v>0</v>
      </c>
      <c r="O3663" s="1">
        <f t="shared" si="258"/>
        <v>1</v>
      </c>
      <c r="P3663" s="1" t="s">
        <v>18346</v>
      </c>
      <c r="Q3663" s="1" t="s">
        <v>18355</v>
      </c>
      <c r="R3663" s="1">
        <v>168.5</v>
      </c>
      <c r="S3663" s="9">
        <f t="shared" si="260"/>
        <v>125.65045000000001</v>
      </c>
      <c r="T3663" s="8"/>
      <c r="U3663" s="8"/>
      <c r="V3663" s="8"/>
      <c r="W3663" s="8"/>
      <c r="X3663" s="8"/>
      <c r="Y3663" s="10">
        <f t="shared" si="259"/>
        <v>0</v>
      </c>
      <c r="Z3663" s="10">
        <f>IFERROR(INDEX(EFs!B:B,MATCH(P3663,EFs!A:A,0))*Dataset!Y3663/1000,0)</f>
        <v>0</v>
      </c>
      <c r="AA3663">
        <v>33.135722000000001</v>
      </c>
      <c r="AB3663">
        <v>-117.125462</v>
      </c>
      <c r="AC3663">
        <v>1</v>
      </c>
      <c r="AD3663" t="s">
        <v>18387</v>
      </c>
      <c r="AE3663">
        <v>725</v>
      </c>
      <c r="AF3663" t="s">
        <v>19545</v>
      </c>
      <c r="AI3663" t="s">
        <v>18466</v>
      </c>
      <c r="AJ3663" t="s">
        <v>18390</v>
      </c>
      <c r="AK3663" t="s">
        <v>18391</v>
      </c>
      <c r="AL3663">
        <v>92069</v>
      </c>
      <c r="AM3663" t="s">
        <v>18392</v>
      </c>
      <c r="AN3663" t="s">
        <v>18393</v>
      </c>
    </row>
    <row r="3664" spans="1:40" ht="72" hidden="1" x14ac:dyDescent="0.3">
      <c r="A3664" t="s">
        <v>16699</v>
      </c>
      <c r="B3664" s="2" t="s">
        <v>2048</v>
      </c>
      <c r="C3664" s="3">
        <v>40025</v>
      </c>
      <c r="D3664" t="s">
        <v>16</v>
      </c>
      <c r="E3664" t="s">
        <v>16700</v>
      </c>
      <c r="F3664" t="s">
        <v>16701</v>
      </c>
      <c r="G3664" t="s">
        <v>16702</v>
      </c>
      <c r="H3664" s="2" t="s">
        <v>305</v>
      </c>
      <c r="I3664" s="2" t="s">
        <v>306</v>
      </c>
      <c r="J3664" s="1" t="s">
        <v>16703</v>
      </c>
      <c r="K3664" s="1">
        <f t="shared" si="257"/>
        <v>0</v>
      </c>
      <c r="L3664" s="1">
        <f t="shared" si="257"/>
        <v>0</v>
      </c>
      <c r="M3664" s="1">
        <f t="shared" si="257"/>
        <v>1</v>
      </c>
      <c r="N3664" s="1">
        <f t="shared" si="256"/>
        <v>1</v>
      </c>
      <c r="O3664" s="1">
        <f t="shared" si="258"/>
        <v>2</v>
      </c>
      <c r="P3664" s="1" t="s">
        <v>18348</v>
      </c>
      <c r="Q3664" s="1">
        <v>35</v>
      </c>
      <c r="R3664" s="1">
        <v>84</v>
      </c>
      <c r="S3664" s="9">
        <f t="shared" si="260"/>
        <v>35</v>
      </c>
      <c r="T3664" s="8"/>
      <c r="U3664" s="8"/>
      <c r="V3664" s="8"/>
      <c r="W3664" s="8"/>
      <c r="X3664" s="8"/>
      <c r="Y3664" s="10">
        <f t="shared" si="259"/>
        <v>0</v>
      </c>
      <c r="Z3664" s="10">
        <f>IFERROR(INDEX(EFs!B:B,MATCH(P3664,EFs!A:A,0))*Dataset!Y3664/1000,0)</f>
        <v>0</v>
      </c>
      <c r="AA3664">
        <v>32.809790999999997</v>
      </c>
      <c r="AB3664">
        <v>-116.95934200000001</v>
      </c>
      <c r="AC3664">
        <v>1</v>
      </c>
      <c r="AD3664" t="s">
        <v>18387</v>
      </c>
      <c r="AE3664">
        <v>250</v>
      </c>
      <c r="AF3664" t="s">
        <v>18388</v>
      </c>
      <c r="AI3664" t="s">
        <v>18449</v>
      </c>
      <c r="AJ3664" t="s">
        <v>18390</v>
      </c>
      <c r="AK3664" t="s">
        <v>18391</v>
      </c>
      <c r="AL3664">
        <v>92021</v>
      </c>
      <c r="AM3664" t="s">
        <v>18392</v>
      </c>
      <c r="AN3664" t="s">
        <v>18393</v>
      </c>
    </row>
    <row r="3665" spans="1:40" ht="28.8" hidden="1" x14ac:dyDescent="0.3">
      <c r="A3665" t="s">
        <v>16704</v>
      </c>
      <c r="B3665" s="2" t="s">
        <v>2048</v>
      </c>
      <c r="C3665" s="3">
        <v>40025.455717592602</v>
      </c>
      <c r="D3665" t="s">
        <v>25</v>
      </c>
      <c r="E3665" t="s">
        <v>16705</v>
      </c>
      <c r="G3665" t="s">
        <v>16706</v>
      </c>
      <c r="H3665" s="2" t="s">
        <v>106</v>
      </c>
      <c r="I3665" s="2" t="s">
        <v>107</v>
      </c>
      <c r="J3665" s="1" t="s">
        <v>16707</v>
      </c>
      <c r="K3665" s="1">
        <f t="shared" si="257"/>
        <v>1</v>
      </c>
      <c r="L3665" s="1">
        <f t="shared" si="257"/>
        <v>0</v>
      </c>
      <c r="M3665" s="1">
        <f t="shared" si="257"/>
        <v>0</v>
      </c>
      <c r="N3665" s="1">
        <f t="shared" si="256"/>
        <v>0</v>
      </c>
      <c r="O3665" s="1">
        <f t="shared" si="258"/>
        <v>1</v>
      </c>
      <c r="P3665" s="1" t="s">
        <v>18346</v>
      </c>
      <c r="Q3665" s="1" t="s">
        <v>18355</v>
      </c>
      <c r="R3665" s="1">
        <v>277</v>
      </c>
      <c r="S3665" s="9">
        <f t="shared" si="260"/>
        <v>206.55889999999999</v>
      </c>
      <c r="T3665" s="8"/>
      <c r="U3665" s="8"/>
      <c r="V3665" s="8"/>
      <c r="W3665" s="8"/>
      <c r="X3665" s="8"/>
      <c r="Y3665" s="10">
        <f t="shared" si="259"/>
        <v>0</v>
      </c>
      <c r="Z3665" s="10">
        <f>IFERROR(INDEX(EFs!B:B,MATCH(P3665,EFs!A:A,0))*Dataset!Y3665/1000,0)</f>
        <v>0</v>
      </c>
      <c r="AA3665">
        <v>32.830088000000003</v>
      </c>
      <c r="AB3665">
        <v>-117.126493</v>
      </c>
      <c r="AC3665">
        <v>1</v>
      </c>
      <c r="AD3665" t="s">
        <v>18394</v>
      </c>
      <c r="AE3665">
        <v>5201</v>
      </c>
      <c r="AF3665" t="s">
        <v>18740</v>
      </c>
      <c r="AI3665" t="s">
        <v>18389</v>
      </c>
      <c r="AJ3665" t="s">
        <v>18390</v>
      </c>
      <c r="AK3665" t="s">
        <v>18391</v>
      </c>
      <c r="AL3665">
        <v>92123</v>
      </c>
      <c r="AM3665" t="s">
        <v>18392</v>
      </c>
      <c r="AN3665" t="s">
        <v>18397</v>
      </c>
    </row>
    <row r="3666" spans="1:40" ht="28.8" hidden="1" x14ac:dyDescent="0.3">
      <c r="A3666" t="s">
        <v>16708</v>
      </c>
      <c r="B3666" s="2" t="s">
        <v>2048</v>
      </c>
      <c r="C3666" s="3">
        <v>40025</v>
      </c>
      <c r="D3666" t="s">
        <v>25</v>
      </c>
      <c r="E3666" t="s">
        <v>325</v>
      </c>
      <c r="F3666" t="s">
        <v>332</v>
      </c>
      <c r="G3666" t="s">
        <v>16709</v>
      </c>
      <c r="H3666" s="2" t="s">
        <v>4097</v>
      </c>
      <c r="I3666" s="2" t="s">
        <v>92</v>
      </c>
      <c r="J3666" s="1" t="s">
        <v>16710</v>
      </c>
      <c r="K3666" s="1">
        <f t="shared" si="257"/>
        <v>1</v>
      </c>
      <c r="L3666" s="1">
        <f t="shared" si="257"/>
        <v>0</v>
      </c>
      <c r="M3666" s="1">
        <f t="shared" si="257"/>
        <v>0</v>
      </c>
      <c r="N3666" s="1">
        <f t="shared" si="256"/>
        <v>0</v>
      </c>
      <c r="O3666" s="1">
        <f t="shared" si="258"/>
        <v>1</v>
      </c>
      <c r="P3666" s="1" t="s">
        <v>18346</v>
      </c>
      <c r="Q3666" s="1" t="s">
        <v>18355</v>
      </c>
      <c r="R3666" s="1">
        <v>68</v>
      </c>
      <c r="S3666" s="9">
        <f t="shared" si="260"/>
        <v>50.707599999999999</v>
      </c>
      <c r="T3666" s="8"/>
      <c r="U3666" s="8"/>
      <c r="V3666" s="8"/>
      <c r="W3666" s="8"/>
      <c r="X3666" s="8"/>
      <c r="Y3666" s="10">
        <f t="shared" si="259"/>
        <v>0</v>
      </c>
      <c r="Z3666" s="10">
        <f>IFERROR(INDEX(EFs!B:B,MATCH(P3666,EFs!A:A,0))*Dataset!Y3666/1000,0)</f>
        <v>0</v>
      </c>
      <c r="AA3666">
        <v>32.551456000000002</v>
      </c>
      <c r="AB3666">
        <v>-117.042135</v>
      </c>
      <c r="AC3666">
        <v>1</v>
      </c>
      <c r="AD3666" t="s">
        <v>18387</v>
      </c>
      <c r="AE3666">
        <v>120</v>
      </c>
      <c r="AF3666" t="s">
        <v>18589</v>
      </c>
      <c r="AI3666" t="s">
        <v>18858</v>
      </c>
      <c r="AJ3666" t="s">
        <v>18390</v>
      </c>
      <c r="AK3666" t="s">
        <v>18391</v>
      </c>
      <c r="AL3666">
        <v>92173</v>
      </c>
      <c r="AM3666" t="s">
        <v>18392</v>
      </c>
      <c r="AN3666" t="s">
        <v>18393</v>
      </c>
    </row>
    <row r="3667" spans="1:40" ht="28.8" hidden="1" x14ac:dyDescent="0.3">
      <c r="A3667" t="s">
        <v>16711</v>
      </c>
      <c r="B3667" s="2" t="s">
        <v>2048</v>
      </c>
      <c r="C3667" s="3">
        <v>40025</v>
      </c>
      <c r="D3667" t="s">
        <v>25</v>
      </c>
      <c r="E3667" t="s">
        <v>1501</v>
      </c>
      <c r="F3667" t="s">
        <v>16712</v>
      </c>
      <c r="G3667" t="s">
        <v>16713</v>
      </c>
      <c r="H3667" s="2" t="s">
        <v>504</v>
      </c>
      <c r="I3667" s="2" t="s">
        <v>328</v>
      </c>
      <c r="J3667" s="1" t="s">
        <v>16714</v>
      </c>
      <c r="K3667" s="1">
        <f t="shared" si="257"/>
        <v>1</v>
      </c>
      <c r="L3667" s="1">
        <f t="shared" si="257"/>
        <v>0</v>
      </c>
      <c r="M3667" s="1">
        <f t="shared" si="257"/>
        <v>0</v>
      </c>
      <c r="N3667" s="1">
        <f t="shared" si="256"/>
        <v>0</v>
      </c>
      <c r="O3667" s="1">
        <f t="shared" si="258"/>
        <v>1</v>
      </c>
      <c r="P3667" s="1" t="s">
        <v>18346</v>
      </c>
      <c r="Q3667" s="1" t="s">
        <v>18355</v>
      </c>
      <c r="R3667" s="1">
        <v>68</v>
      </c>
      <c r="S3667" s="9">
        <f t="shared" si="260"/>
        <v>50.707599999999999</v>
      </c>
      <c r="T3667" s="8"/>
      <c r="U3667" s="8"/>
      <c r="V3667" s="8"/>
      <c r="W3667" s="8"/>
      <c r="X3667" s="8"/>
      <c r="Y3667" s="10">
        <f t="shared" si="259"/>
        <v>0</v>
      </c>
      <c r="Z3667" s="10">
        <f>IFERROR(INDEX(EFs!B:B,MATCH(P3667,EFs!A:A,0))*Dataset!Y3667/1000,0)</f>
        <v>0</v>
      </c>
      <c r="AA3667">
        <v>32.618353999999997</v>
      </c>
      <c r="AB3667">
        <v>-117.023032</v>
      </c>
      <c r="AC3667">
        <v>1</v>
      </c>
      <c r="AD3667" t="s">
        <v>18387</v>
      </c>
      <c r="AE3667">
        <v>757</v>
      </c>
      <c r="AF3667" t="s">
        <v>18968</v>
      </c>
      <c r="AI3667" t="s">
        <v>18406</v>
      </c>
      <c r="AJ3667" t="s">
        <v>18390</v>
      </c>
      <c r="AK3667" t="s">
        <v>18391</v>
      </c>
      <c r="AL3667">
        <v>91911</v>
      </c>
      <c r="AM3667" t="s">
        <v>18392</v>
      </c>
      <c r="AN3667" t="s">
        <v>18407</v>
      </c>
    </row>
    <row r="3668" spans="1:40" ht="28.8" hidden="1" x14ac:dyDescent="0.3">
      <c r="A3668" t="s">
        <v>16715</v>
      </c>
      <c r="B3668" s="2" t="s">
        <v>2048</v>
      </c>
      <c r="C3668" s="3">
        <v>40025</v>
      </c>
      <c r="D3668" t="s">
        <v>25</v>
      </c>
      <c r="E3668" t="s">
        <v>325</v>
      </c>
      <c r="F3668" t="s">
        <v>332</v>
      </c>
      <c r="G3668" t="s">
        <v>16716</v>
      </c>
      <c r="H3668" s="2" t="s">
        <v>847</v>
      </c>
      <c r="I3668" s="2" t="s">
        <v>218</v>
      </c>
      <c r="J3668" s="1" t="s">
        <v>16717</v>
      </c>
      <c r="K3668" s="1">
        <f t="shared" si="257"/>
        <v>1</v>
      </c>
      <c r="L3668" s="1">
        <f t="shared" si="257"/>
        <v>0</v>
      </c>
      <c r="M3668" s="1">
        <f t="shared" si="257"/>
        <v>0</v>
      </c>
      <c r="N3668" s="1">
        <f t="shared" si="256"/>
        <v>0</v>
      </c>
      <c r="O3668" s="1">
        <f t="shared" si="258"/>
        <v>1</v>
      </c>
      <c r="P3668" s="1" t="s">
        <v>18346</v>
      </c>
      <c r="Q3668" s="1" t="s">
        <v>18355</v>
      </c>
      <c r="R3668" s="1">
        <v>102</v>
      </c>
      <c r="S3668" s="9">
        <f t="shared" si="260"/>
        <v>76.061400000000006</v>
      </c>
      <c r="T3668" s="3">
        <v>44420</v>
      </c>
      <c r="U3668" s="8" t="s">
        <v>439</v>
      </c>
      <c r="V3668" s="3">
        <v>44420</v>
      </c>
      <c r="W3668" s="8" t="s">
        <v>439</v>
      </c>
      <c r="X3668" s="8">
        <v>0</v>
      </c>
      <c r="Y3668" s="10">
        <f t="shared" si="259"/>
        <v>0</v>
      </c>
      <c r="Z3668" s="10">
        <f>IFERROR(INDEX(EFs!B:B,MATCH(P3668,EFs!A:A,0))*Dataset!Y3668/1000,0)</f>
        <v>0</v>
      </c>
      <c r="AA3668">
        <v>32.712885</v>
      </c>
      <c r="AB3668">
        <v>-117.12957299999999</v>
      </c>
      <c r="AC3668">
        <v>1</v>
      </c>
      <c r="AD3668" t="s">
        <v>18394</v>
      </c>
      <c r="AE3668">
        <v>700</v>
      </c>
      <c r="AF3668" t="s">
        <v>19655</v>
      </c>
      <c r="AI3668" t="s">
        <v>18389</v>
      </c>
      <c r="AJ3668" t="s">
        <v>18390</v>
      </c>
      <c r="AK3668" t="s">
        <v>18391</v>
      </c>
      <c r="AL3668">
        <v>92102</v>
      </c>
      <c r="AM3668" t="s">
        <v>18392</v>
      </c>
      <c r="AN3668" t="s">
        <v>18397</v>
      </c>
    </row>
    <row r="3669" spans="1:40" ht="43.2" hidden="1" x14ac:dyDescent="0.3">
      <c r="A3669" t="s">
        <v>16718</v>
      </c>
      <c r="B3669" s="2" t="s">
        <v>2048</v>
      </c>
      <c r="C3669" s="3">
        <v>40025</v>
      </c>
      <c r="D3669" t="s">
        <v>16</v>
      </c>
      <c r="E3669" t="s">
        <v>16719</v>
      </c>
      <c r="G3669" t="s">
        <v>16720</v>
      </c>
      <c r="H3669" s="2" t="s">
        <v>465</v>
      </c>
      <c r="I3669" s="2" t="s">
        <v>98</v>
      </c>
      <c r="J3669" s="1" t="s">
        <v>16721</v>
      </c>
      <c r="K3669" s="1">
        <f t="shared" si="257"/>
        <v>0</v>
      </c>
      <c r="L3669" s="1">
        <f t="shared" si="257"/>
        <v>0</v>
      </c>
      <c r="M3669" s="1">
        <f t="shared" si="257"/>
        <v>1</v>
      </c>
      <c r="N3669" s="1">
        <f t="shared" si="256"/>
        <v>0</v>
      </c>
      <c r="O3669" s="1">
        <f t="shared" si="258"/>
        <v>1</v>
      </c>
      <c r="P3669" s="1" t="s">
        <v>18348</v>
      </c>
      <c r="Q3669" s="1">
        <v>35</v>
      </c>
      <c r="R3669" s="1">
        <v>57</v>
      </c>
      <c r="S3669" s="9">
        <f t="shared" si="260"/>
        <v>35</v>
      </c>
      <c r="T3669" s="8"/>
      <c r="U3669" s="8"/>
      <c r="V3669" s="8"/>
      <c r="W3669" s="8"/>
      <c r="X3669" s="8"/>
      <c r="Y3669" s="10">
        <f t="shared" si="259"/>
        <v>0</v>
      </c>
      <c r="Z3669" s="10">
        <f>IFERROR(INDEX(EFs!B:B,MATCH(P3669,EFs!A:A,0))*Dataset!Y3669/1000,0)</f>
        <v>0</v>
      </c>
      <c r="AA3669">
        <v>33.184272999999997</v>
      </c>
      <c r="AB3669">
        <v>-117.32762200000001</v>
      </c>
      <c r="AC3669">
        <v>0.9</v>
      </c>
      <c r="AD3669" t="s">
        <v>18394</v>
      </c>
      <c r="AE3669">
        <v>2255</v>
      </c>
      <c r="AF3669" t="s">
        <v>19552</v>
      </c>
      <c r="AI3669" t="s">
        <v>18410</v>
      </c>
      <c r="AJ3669" t="s">
        <v>18390</v>
      </c>
      <c r="AK3669" t="s">
        <v>18391</v>
      </c>
      <c r="AL3669">
        <v>92054</v>
      </c>
      <c r="AM3669" t="s">
        <v>18392</v>
      </c>
      <c r="AN3669" t="s">
        <v>18397</v>
      </c>
    </row>
    <row r="3670" spans="1:40" ht="43.2" hidden="1" x14ac:dyDescent="0.3">
      <c r="A3670" t="s">
        <v>16722</v>
      </c>
      <c r="B3670" s="2" t="s">
        <v>2048</v>
      </c>
      <c r="C3670" s="3">
        <v>40025</v>
      </c>
      <c r="D3670" t="s">
        <v>25</v>
      </c>
      <c r="E3670" t="s">
        <v>16723</v>
      </c>
      <c r="F3670" t="s">
        <v>4440</v>
      </c>
      <c r="G3670" t="s">
        <v>16724</v>
      </c>
      <c r="H3670" s="2" t="s">
        <v>966</v>
      </c>
      <c r="I3670" s="2" t="s">
        <v>328</v>
      </c>
      <c r="J3670" s="1" t="s">
        <v>16725</v>
      </c>
      <c r="K3670" s="1">
        <f t="shared" si="257"/>
        <v>1</v>
      </c>
      <c r="L3670" s="1">
        <f t="shared" si="257"/>
        <v>0</v>
      </c>
      <c r="M3670" s="1">
        <f t="shared" si="257"/>
        <v>0</v>
      </c>
      <c r="N3670" s="1">
        <f t="shared" si="256"/>
        <v>0</v>
      </c>
      <c r="O3670" s="1">
        <f t="shared" si="258"/>
        <v>1</v>
      </c>
      <c r="P3670" s="1" t="s">
        <v>18346</v>
      </c>
      <c r="Q3670" s="1" t="s">
        <v>18355</v>
      </c>
      <c r="R3670" s="1">
        <v>61</v>
      </c>
      <c r="S3670" s="9">
        <f t="shared" si="260"/>
        <v>45.487700000000004</v>
      </c>
      <c r="T3670" s="3">
        <v>44704</v>
      </c>
      <c r="U3670" s="8" t="s">
        <v>16726</v>
      </c>
      <c r="V3670" s="3">
        <v>44704</v>
      </c>
      <c r="W3670" s="8" t="s">
        <v>16726</v>
      </c>
      <c r="X3670" s="8">
        <v>0</v>
      </c>
      <c r="Y3670" s="10">
        <f t="shared" si="259"/>
        <v>0</v>
      </c>
      <c r="Z3670" s="10">
        <f>IFERROR(INDEX(EFs!B:B,MATCH(P3670,EFs!A:A,0))*Dataset!Y3670/1000,0)</f>
        <v>0</v>
      </c>
      <c r="AA3670">
        <v>32.695501999999998</v>
      </c>
      <c r="AB3670">
        <v>-116.937112</v>
      </c>
      <c r="AC3670">
        <v>0.9</v>
      </c>
      <c r="AD3670" t="s">
        <v>18429</v>
      </c>
      <c r="AE3670">
        <v>12195</v>
      </c>
      <c r="AF3670" t="s">
        <v>18813</v>
      </c>
      <c r="AI3670" t="s">
        <v>18446</v>
      </c>
      <c r="AJ3670" t="s">
        <v>18390</v>
      </c>
      <c r="AK3670" t="s">
        <v>18391</v>
      </c>
      <c r="AL3670">
        <v>91978</v>
      </c>
      <c r="AM3670" t="s">
        <v>18392</v>
      </c>
      <c r="AN3670" t="s">
        <v>18393</v>
      </c>
    </row>
    <row r="3671" spans="1:40" ht="28.8" hidden="1" x14ac:dyDescent="0.3">
      <c r="A3671" t="s">
        <v>16727</v>
      </c>
      <c r="B3671" s="2" t="s">
        <v>2048</v>
      </c>
      <c r="C3671" s="3">
        <v>40025</v>
      </c>
      <c r="D3671" t="s">
        <v>25</v>
      </c>
      <c r="E3671" t="s">
        <v>16728</v>
      </c>
      <c r="F3671" t="s">
        <v>27</v>
      </c>
      <c r="G3671" t="s">
        <v>16729</v>
      </c>
      <c r="H3671" s="2" t="s">
        <v>163</v>
      </c>
      <c r="I3671" s="2" t="s">
        <v>164</v>
      </c>
      <c r="J3671" s="1" t="s">
        <v>16730</v>
      </c>
      <c r="K3671" s="1">
        <f t="shared" si="257"/>
        <v>1</v>
      </c>
      <c r="L3671" s="1">
        <f t="shared" si="257"/>
        <v>0</v>
      </c>
      <c r="M3671" s="1">
        <f t="shared" si="257"/>
        <v>0</v>
      </c>
      <c r="N3671" s="1">
        <f t="shared" si="256"/>
        <v>0</v>
      </c>
      <c r="O3671" s="1">
        <f t="shared" si="258"/>
        <v>1</v>
      </c>
      <c r="P3671" s="1" t="s">
        <v>18346</v>
      </c>
      <c r="Q3671" s="1" t="s">
        <v>18355</v>
      </c>
      <c r="R3671" s="1">
        <v>838</v>
      </c>
      <c r="S3671" s="9">
        <f t="shared" si="260"/>
        <v>624.89660000000003</v>
      </c>
      <c r="T3671" s="8"/>
      <c r="U3671" s="8"/>
      <c r="V3671" s="8"/>
      <c r="W3671" s="8"/>
      <c r="X3671" s="8"/>
      <c r="Y3671" s="10">
        <f t="shared" si="259"/>
        <v>0</v>
      </c>
      <c r="Z3671" s="10">
        <f>IFERROR(INDEX(EFs!B:B,MATCH(P3671,EFs!A:A,0))*Dataset!Y3671/1000,0)</f>
        <v>0</v>
      </c>
      <c r="AA3671">
        <v>33.387723000000001</v>
      </c>
      <c r="AB3671">
        <v>-117.44475799999999</v>
      </c>
      <c r="AC3671">
        <v>0.5</v>
      </c>
      <c r="AD3671" t="s">
        <v>18422</v>
      </c>
      <c r="AI3671" t="s">
        <v>18423</v>
      </c>
      <c r="AJ3671" t="s">
        <v>18390</v>
      </c>
      <c r="AK3671" t="s">
        <v>18391</v>
      </c>
      <c r="AL3671">
        <v>92055</v>
      </c>
      <c r="AM3671" t="s">
        <v>18392</v>
      </c>
      <c r="AN3671" t="s">
        <v>18397</v>
      </c>
    </row>
    <row r="3672" spans="1:40" ht="43.2" hidden="1" x14ac:dyDescent="0.3">
      <c r="A3672" t="s">
        <v>16731</v>
      </c>
      <c r="B3672" s="2" t="s">
        <v>2048</v>
      </c>
      <c r="C3672" s="3">
        <v>40025</v>
      </c>
      <c r="D3672" t="s">
        <v>16</v>
      </c>
      <c r="E3672" t="s">
        <v>6772</v>
      </c>
      <c r="F3672" t="s">
        <v>6773</v>
      </c>
      <c r="G3672" t="s">
        <v>16732</v>
      </c>
      <c r="H3672" s="2" t="s">
        <v>781</v>
      </c>
      <c r="I3672" s="2" t="s">
        <v>782</v>
      </c>
      <c r="J3672" s="1" t="s">
        <v>16733</v>
      </c>
      <c r="K3672" s="1">
        <f t="shared" si="257"/>
        <v>1</v>
      </c>
      <c r="L3672" s="1">
        <f t="shared" si="257"/>
        <v>0</v>
      </c>
      <c r="M3672" s="1">
        <f t="shared" si="257"/>
        <v>0</v>
      </c>
      <c r="N3672" s="1">
        <f t="shared" si="256"/>
        <v>0</v>
      </c>
      <c r="O3672" s="1">
        <f t="shared" si="258"/>
        <v>1</v>
      </c>
      <c r="P3672" s="1" t="s">
        <v>18346</v>
      </c>
      <c r="Q3672" s="1">
        <v>67</v>
      </c>
      <c r="R3672" s="1">
        <v>100</v>
      </c>
      <c r="S3672" s="9">
        <f t="shared" si="260"/>
        <v>67</v>
      </c>
      <c r="T3672" s="8"/>
      <c r="U3672" s="8"/>
      <c r="V3672" s="8"/>
      <c r="W3672" s="8"/>
      <c r="X3672" s="8"/>
      <c r="Y3672" s="10">
        <f t="shared" si="259"/>
        <v>0</v>
      </c>
      <c r="Z3672" s="10">
        <f>IFERROR(INDEX(EFs!B:B,MATCH(P3672,EFs!A:A,0))*Dataset!Y3672/1000,0)</f>
        <v>0</v>
      </c>
      <c r="AA3672">
        <v>32.890273000000001</v>
      </c>
      <c r="AB3672">
        <v>-117.186257</v>
      </c>
      <c r="AC3672">
        <v>1</v>
      </c>
      <c r="AD3672" t="s">
        <v>18387</v>
      </c>
      <c r="AE3672">
        <v>6150</v>
      </c>
      <c r="AF3672" t="s">
        <v>18631</v>
      </c>
      <c r="AI3672" t="s">
        <v>18389</v>
      </c>
      <c r="AJ3672" t="s">
        <v>18390</v>
      </c>
      <c r="AK3672" t="s">
        <v>18391</v>
      </c>
      <c r="AL3672">
        <v>92121</v>
      </c>
      <c r="AM3672" t="s">
        <v>18392</v>
      </c>
      <c r="AN3672" t="s">
        <v>18393</v>
      </c>
    </row>
    <row r="3673" spans="1:40" ht="43.2" hidden="1" x14ac:dyDescent="0.3">
      <c r="A3673" t="s">
        <v>16734</v>
      </c>
      <c r="B3673" s="2" t="s">
        <v>2048</v>
      </c>
      <c r="C3673" s="3">
        <v>40025</v>
      </c>
      <c r="D3673" t="s">
        <v>25</v>
      </c>
      <c r="E3673" t="s">
        <v>4568</v>
      </c>
      <c r="G3673" t="s">
        <v>16735</v>
      </c>
      <c r="H3673" s="2" t="s">
        <v>1647</v>
      </c>
      <c r="I3673" s="2" t="s">
        <v>30</v>
      </c>
      <c r="J3673" s="1" t="s">
        <v>16736</v>
      </c>
      <c r="K3673" s="1">
        <f t="shared" si="257"/>
        <v>0</v>
      </c>
      <c r="L3673" s="1">
        <f t="shared" si="257"/>
        <v>0</v>
      </c>
      <c r="M3673" s="1">
        <f t="shared" si="257"/>
        <v>0</v>
      </c>
      <c r="N3673" s="1">
        <f t="shared" si="256"/>
        <v>1</v>
      </c>
      <c r="O3673" s="1">
        <f t="shared" si="258"/>
        <v>1</v>
      </c>
      <c r="P3673" s="1" t="s">
        <v>18347</v>
      </c>
      <c r="Q3673" s="1" t="s">
        <v>18355</v>
      </c>
      <c r="R3673" s="1">
        <v>88.9</v>
      </c>
      <c r="S3673" s="9">
        <f t="shared" si="260"/>
        <v>66.292730000000006</v>
      </c>
      <c r="T3673" s="3">
        <v>44462</v>
      </c>
      <c r="U3673" s="8" t="s">
        <v>439</v>
      </c>
      <c r="V3673" s="3">
        <v>44462</v>
      </c>
      <c r="W3673" s="8" t="s">
        <v>439</v>
      </c>
      <c r="X3673" s="8">
        <v>0</v>
      </c>
      <c r="Y3673" s="10">
        <f t="shared" si="259"/>
        <v>0</v>
      </c>
      <c r="Z3673" s="10">
        <f>IFERROR(INDEX(EFs!B:B,MATCH(P3673,EFs!A:A,0))*Dataset!Y3673/1000,0)</f>
        <v>0</v>
      </c>
      <c r="AA3673">
        <v>32.982224000000002</v>
      </c>
      <c r="AB3673">
        <v>-117.130792</v>
      </c>
      <c r="AC3673">
        <v>1</v>
      </c>
      <c r="AD3673" t="s">
        <v>18394</v>
      </c>
      <c r="AE3673">
        <v>14579</v>
      </c>
      <c r="AF3673" t="s">
        <v>18717</v>
      </c>
      <c r="AI3673" t="s">
        <v>18389</v>
      </c>
      <c r="AJ3673" t="s">
        <v>18390</v>
      </c>
      <c r="AK3673" t="s">
        <v>18391</v>
      </c>
      <c r="AL3673">
        <v>92129</v>
      </c>
      <c r="AM3673" t="s">
        <v>18392</v>
      </c>
      <c r="AN3673" t="s">
        <v>18397</v>
      </c>
    </row>
    <row r="3674" spans="1:40" ht="28.8" hidden="1" x14ac:dyDescent="0.3">
      <c r="A3674" t="s">
        <v>16737</v>
      </c>
      <c r="B3674" s="2" t="s">
        <v>2048</v>
      </c>
      <c r="C3674" s="3">
        <v>40025</v>
      </c>
      <c r="D3674" t="s">
        <v>25</v>
      </c>
      <c r="E3674" t="s">
        <v>4568</v>
      </c>
      <c r="G3674" t="s">
        <v>14419</v>
      </c>
      <c r="H3674" s="2" t="s">
        <v>4097</v>
      </c>
      <c r="I3674" s="2" t="s">
        <v>92</v>
      </c>
      <c r="J3674" s="1" t="s">
        <v>16738</v>
      </c>
      <c r="K3674" s="1">
        <f t="shared" si="257"/>
        <v>0</v>
      </c>
      <c r="L3674" s="1">
        <f t="shared" si="257"/>
        <v>0</v>
      </c>
      <c r="M3674" s="1">
        <f t="shared" si="257"/>
        <v>0</v>
      </c>
      <c r="N3674" s="1">
        <f t="shared" si="256"/>
        <v>1</v>
      </c>
      <c r="O3674" s="1">
        <f t="shared" si="258"/>
        <v>1</v>
      </c>
      <c r="P3674" s="1" t="s">
        <v>18347</v>
      </c>
      <c r="Q3674" s="1" t="s">
        <v>18355</v>
      </c>
      <c r="R3674" s="1">
        <v>88.9</v>
      </c>
      <c r="S3674" s="9">
        <f t="shared" si="260"/>
        <v>66.292730000000006</v>
      </c>
      <c r="T3674" s="8"/>
      <c r="U3674" s="8"/>
      <c r="V3674" s="8"/>
      <c r="W3674" s="8"/>
      <c r="X3674" s="8"/>
      <c r="Y3674" s="10">
        <f t="shared" si="259"/>
        <v>0</v>
      </c>
      <c r="Z3674" s="10">
        <f>IFERROR(INDEX(EFs!B:B,MATCH(P3674,EFs!A:A,0))*Dataset!Y3674/1000,0)</f>
        <v>0</v>
      </c>
      <c r="AA3674">
        <v>32.568303</v>
      </c>
      <c r="AB3674">
        <v>-116.99938299999999</v>
      </c>
      <c r="AC3674">
        <v>0.7</v>
      </c>
      <c r="AD3674" t="s">
        <v>18408</v>
      </c>
      <c r="AF3674" t="s">
        <v>19261</v>
      </c>
      <c r="AI3674" t="s">
        <v>18858</v>
      </c>
      <c r="AJ3674" t="s">
        <v>18390</v>
      </c>
      <c r="AK3674" t="s">
        <v>18391</v>
      </c>
      <c r="AL3674">
        <v>92173</v>
      </c>
      <c r="AM3674" t="s">
        <v>18392</v>
      </c>
      <c r="AN3674" t="s">
        <v>18397</v>
      </c>
    </row>
    <row r="3675" spans="1:40" ht="28.8" hidden="1" x14ac:dyDescent="0.3">
      <c r="A3675" t="s">
        <v>16739</v>
      </c>
      <c r="B3675" s="2" t="s">
        <v>2048</v>
      </c>
      <c r="C3675" s="3">
        <v>40025</v>
      </c>
      <c r="D3675" t="s">
        <v>25</v>
      </c>
      <c r="E3675" t="s">
        <v>4568</v>
      </c>
      <c r="G3675" t="s">
        <v>16740</v>
      </c>
      <c r="H3675" s="2" t="s">
        <v>52</v>
      </c>
      <c r="I3675" s="2" t="s">
        <v>53</v>
      </c>
      <c r="J3675" s="1" t="s">
        <v>16741</v>
      </c>
      <c r="K3675" s="1">
        <f t="shared" si="257"/>
        <v>0</v>
      </c>
      <c r="L3675" s="1">
        <f t="shared" si="257"/>
        <v>0</v>
      </c>
      <c r="M3675" s="1">
        <f t="shared" si="257"/>
        <v>0</v>
      </c>
      <c r="N3675" s="1">
        <f t="shared" si="256"/>
        <v>1</v>
      </c>
      <c r="O3675" s="1">
        <f t="shared" si="258"/>
        <v>1</v>
      </c>
      <c r="P3675" s="1" t="s">
        <v>18347</v>
      </c>
      <c r="Q3675" s="1" t="s">
        <v>18355</v>
      </c>
      <c r="R3675" s="1" t="s">
        <v>18352</v>
      </c>
      <c r="S3675" s="9" t="str">
        <f t="shared" si="260"/>
        <v>Unknown</v>
      </c>
      <c r="T3675" s="8"/>
      <c r="U3675" s="8"/>
      <c r="V3675" s="8"/>
      <c r="W3675" s="8"/>
      <c r="X3675" s="8"/>
      <c r="Y3675" s="10" t="e">
        <f t="shared" si="259"/>
        <v>#VALUE!</v>
      </c>
      <c r="Z3675" s="10">
        <f>IFERROR(INDEX(EFs!B:B,MATCH(P3675,EFs!A:A,0))*Dataset!Y3675/1000,0)</f>
        <v>0</v>
      </c>
      <c r="AA3675">
        <v>0</v>
      </c>
      <c r="AB3675">
        <v>0</v>
      </c>
      <c r="AC3675">
        <v>0</v>
      </c>
    </row>
    <row r="3676" spans="1:40" ht="28.8" hidden="1" x14ac:dyDescent="0.3">
      <c r="A3676" t="s">
        <v>16742</v>
      </c>
      <c r="B3676" s="2" t="s">
        <v>2048</v>
      </c>
      <c r="C3676" s="3">
        <v>40025.901342592602</v>
      </c>
      <c r="D3676" t="s">
        <v>25</v>
      </c>
      <c r="E3676" t="s">
        <v>4568</v>
      </c>
      <c r="G3676" t="s">
        <v>16743</v>
      </c>
      <c r="H3676" s="2" t="s">
        <v>444</v>
      </c>
      <c r="I3676" s="2" t="s">
        <v>155</v>
      </c>
      <c r="J3676" s="1" t="s">
        <v>16744</v>
      </c>
      <c r="K3676" s="1">
        <f t="shared" si="257"/>
        <v>0</v>
      </c>
      <c r="L3676" s="1">
        <f t="shared" si="257"/>
        <v>0</v>
      </c>
      <c r="M3676" s="1">
        <f t="shared" si="257"/>
        <v>0</v>
      </c>
      <c r="N3676" s="1">
        <f t="shared" si="256"/>
        <v>1</v>
      </c>
      <c r="O3676" s="1">
        <f t="shared" si="258"/>
        <v>1</v>
      </c>
      <c r="P3676" s="1" t="s">
        <v>18347</v>
      </c>
      <c r="Q3676" s="1" t="s">
        <v>18355</v>
      </c>
      <c r="R3676" s="1">
        <v>41</v>
      </c>
      <c r="S3676" s="9">
        <f t="shared" si="260"/>
        <v>30.573700000000002</v>
      </c>
      <c r="T3676" s="8"/>
      <c r="U3676" s="8"/>
      <c r="V3676" s="8"/>
      <c r="W3676" s="8"/>
      <c r="X3676" s="8"/>
      <c r="Y3676" s="10">
        <f t="shared" si="259"/>
        <v>0</v>
      </c>
      <c r="Z3676" s="10">
        <f>IFERROR(INDEX(EFs!B:B,MATCH(P3676,EFs!A:A,0))*Dataset!Y3676/1000,0)</f>
        <v>0</v>
      </c>
      <c r="AA3676">
        <v>32.959411000000003</v>
      </c>
      <c r="AB3676">
        <v>-116.579263</v>
      </c>
      <c r="AC3676">
        <v>1</v>
      </c>
      <c r="AD3676" t="s">
        <v>18394</v>
      </c>
      <c r="AE3676">
        <v>13640</v>
      </c>
      <c r="AF3676" t="s">
        <v>18400</v>
      </c>
      <c r="AI3676" t="s">
        <v>18474</v>
      </c>
      <c r="AJ3676" t="s">
        <v>18390</v>
      </c>
      <c r="AK3676" t="s">
        <v>18391</v>
      </c>
      <c r="AL3676">
        <v>92036</v>
      </c>
      <c r="AM3676" t="s">
        <v>18392</v>
      </c>
      <c r="AN3676" t="s">
        <v>18397</v>
      </c>
    </row>
    <row r="3677" spans="1:40" ht="28.8" hidden="1" x14ac:dyDescent="0.3">
      <c r="A3677" t="s">
        <v>16745</v>
      </c>
      <c r="B3677" s="2" t="s">
        <v>2048</v>
      </c>
      <c r="C3677" s="3">
        <v>40025.540439814802</v>
      </c>
      <c r="D3677" t="s">
        <v>25</v>
      </c>
      <c r="E3677" t="s">
        <v>16746</v>
      </c>
      <c r="F3677" t="s">
        <v>3526</v>
      </c>
      <c r="G3677" t="s">
        <v>16747</v>
      </c>
      <c r="H3677" s="2" t="s">
        <v>444</v>
      </c>
      <c r="I3677" s="2" t="s">
        <v>155</v>
      </c>
      <c r="J3677" s="1" t="s">
        <v>16748</v>
      </c>
      <c r="K3677" s="1">
        <f t="shared" si="257"/>
        <v>0</v>
      </c>
      <c r="L3677" s="1">
        <f t="shared" si="257"/>
        <v>0</v>
      </c>
      <c r="M3677" s="1">
        <f t="shared" si="257"/>
        <v>0</v>
      </c>
      <c r="N3677" s="1">
        <f t="shared" si="256"/>
        <v>1</v>
      </c>
      <c r="O3677" s="1">
        <f t="shared" si="258"/>
        <v>1</v>
      </c>
      <c r="P3677" s="1" t="s">
        <v>18347</v>
      </c>
      <c r="Q3677" s="1" t="s">
        <v>18355</v>
      </c>
      <c r="R3677" s="1">
        <v>48</v>
      </c>
      <c r="S3677" s="9">
        <f t="shared" si="260"/>
        <v>35.793599999999998</v>
      </c>
      <c r="T3677" s="8"/>
      <c r="U3677" s="8"/>
      <c r="V3677" s="8"/>
      <c r="W3677" s="8"/>
      <c r="X3677" s="8"/>
      <c r="Y3677" s="10">
        <f t="shared" si="259"/>
        <v>0</v>
      </c>
      <c r="Z3677" s="10">
        <f>IFERROR(INDEX(EFs!B:B,MATCH(P3677,EFs!A:A,0))*Dataset!Y3677/1000,0)</f>
        <v>0</v>
      </c>
      <c r="AA3677">
        <v>33.138646000000001</v>
      </c>
      <c r="AB3677">
        <v>-116.591686</v>
      </c>
      <c r="AC3677">
        <v>0.69</v>
      </c>
      <c r="AD3677" t="s">
        <v>18429</v>
      </c>
      <c r="AE3677">
        <v>23801</v>
      </c>
      <c r="AF3677" t="s">
        <v>18812</v>
      </c>
      <c r="AI3677" t="s">
        <v>18474</v>
      </c>
      <c r="AJ3677" t="s">
        <v>18390</v>
      </c>
      <c r="AK3677" t="s">
        <v>18391</v>
      </c>
      <c r="AL3677">
        <v>92036</v>
      </c>
      <c r="AM3677" t="s">
        <v>18392</v>
      </c>
      <c r="AN3677" t="s">
        <v>18393</v>
      </c>
    </row>
    <row r="3678" spans="1:40" ht="43.2" hidden="1" x14ac:dyDescent="0.3">
      <c r="A3678" t="s">
        <v>16749</v>
      </c>
      <c r="B3678" s="2" t="s">
        <v>2048</v>
      </c>
      <c r="C3678" s="3">
        <v>40025</v>
      </c>
      <c r="D3678" t="s">
        <v>193</v>
      </c>
      <c r="E3678" t="s">
        <v>16750</v>
      </c>
      <c r="F3678" t="s">
        <v>16751</v>
      </c>
      <c r="G3678" t="s">
        <v>16752</v>
      </c>
      <c r="H3678" s="2" t="s">
        <v>754</v>
      </c>
      <c r="I3678" s="2" t="s">
        <v>139</v>
      </c>
      <c r="J3678" s="1" t="s">
        <v>16753</v>
      </c>
      <c r="K3678" s="1">
        <f t="shared" si="257"/>
        <v>1</v>
      </c>
      <c r="L3678" s="1">
        <f t="shared" si="257"/>
        <v>0</v>
      </c>
      <c r="M3678" s="1">
        <f t="shared" si="257"/>
        <v>0</v>
      </c>
      <c r="N3678" s="1">
        <f t="shared" si="256"/>
        <v>0</v>
      </c>
      <c r="O3678" s="1">
        <f t="shared" si="258"/>
        <v>1</v>
      </c>
      <c r="P3678" s="1" t="s">
        <v>18346</v>
      </c>
      <c r="Q3678" s="1">
        <v>360</v>
      </c>
      <c r="R3678" s="1">
        <v>2000</v>
      </c>
      <c r="S3678" s="9">
        <f t="shared" si="260"/>
        <v>360</v>
      </c>
      <c r="T3678" s="8"/>
      <c r="U3678" s="8"/>
      <c r="V3678" s="8"/>
      <c r="W3678" s="8"/>
      <c r="X3678" s="8"/>
      <c r="Y3678" s="10">
        <f t="shared" si="259"/>
        <v>0</v>
      </c>
      <c r="Z3678" s="10">
        <f>IFERROR(INDEX(EFs!B:B,MATCH(P3678,EFs!A:A,0))*Dataset!Y3678/1000,0)</f>
        <v>0</v>
      </c>
      <c r="AA3678">
        <v>32.855103</v>
      </c>
      <c r="AB3678">
        <v>-117.18574099999999</v>
      </c>
      <c r="AC3678">
        <v>1</v>
      </c>
      <c r="AD3678" t="s">
        <v>18394</v>
      </c>
      <c r="AE3678">
        <v>6200</v>
      </c>
      <c r="AF3678" t="s">
        <v>19354</v>
      </c>
      <c r="AI3678" t="s">
        <v>18389</v>
      </c>
      <c r="AJ3678" t="s">
        <v>18390</v>
      </c>
      <c r="AK3678" t="s">
        <v>18391</v>
      </c>
      <c r="AL3678">
        <v>92122</v>
      </c>
      <c r="AM3678" t="s">
        <v>18392</v>
      </c>
      <c r="AN3678" t="s">
        <v>18397</v>
      </c>
    </row>
    <row r="3679" spans="1:40" ht="86.4" hidden="1" x14ac:dyDescent="0.3">
      <c r="A3679" t="s">
        <v>16754</v>
      </c>
      <c r="B3679" s="2" t="s">
        <v>2048</v>
      </c>
      <c r="C3679" s="3">
        <v>40025.394907407397</v>
      </c>
      <c r="D3679" t="s">
        <v>193</v>
      </c>
      <c r="E3679" t="s">
        <v>3733</v>
      </c>
      <c r="F3679" t="s">
        <v>50</v>
      </c>
      <c r="G3679" t="s">
        <v>16755</v>
      </c>
      <c r="H3679" s="2" t="s">
        <v>242</v>
      </c>
      <c r="I3679" s="2" t="s">
        <v>164</v>
      </c>
      <c r="J3679" s="1" t="s">
        <v>16756</v>
      </c>
      <c r="K3679" s="1">
        <f t="shared" si="257"/>
        <v>1</v>
      </c>
      <c r="L3679" s="1">
        <f t="shared" si="257"/>
        <v>0</v>
      </c>
      <c r="M3679" s="1">
        <f t="shared" si="257"/>
        <v>0</v>
      </c>
      <c r="N3679" s="1">
        <f t="shared" si="256"/>
        <v>0</v>
      </c>
      <c r="O3679" s="1">
        <f t="shared" si="258"/>
        <v>1</v>
      </c>
      <c r="P3679" s="1" t="s">
        <v>18346</v>
      </c>
      <c r="Q3679" s="1">
        <v>125</v>
      </c>
      <c r="R3679" s="1">
        <v>190</v>
      </c>
      <c r="S3679" s="9">
        <f t="shared" si="260"/>
        <v>125</v>
      </c>
      <c r="T3679" s="8"/>
      <c r="U3679" s="8"/>
      <c r="V3679" s="8"/>
      <c r="W3679" s="8"/>
      <c r="X3679" s="8"/>
      <c r="Y3679" s="10">
        <f t="shared" si="259"/>
        <v>0</v>
      </c>
      <c r="Z3679" s="10">
        <f>IFERROR(INDEX(EFs!B:B,MATCH(P3679,EFs!A:A,0))*Dataset!Y3679/1000,0)</f>
        <v>0</v>
      </c>
      <c r="AA3679">
        <v>33.390476999999997</v>
      </c>
      <c r="AB3679">
        <v>-117.20942700000001</v>
      </c>
      <c r="AC3679">
        <v>1</v>
      </c>
      <c r="AD3679" t="s">
        <v>18422</v>
      </c>
      <c r="AI3679" t="s">
        <v>18435</v>
      </c>
      <c r="AJ3679" t="s">
        <v>18390</v>
      </c>
      <c r="AK3679" t="s">
        <v>18391</v>
      </c>
      <c r="AL3679">
        <v>92028</v>
      </c>
      <c r="AM3679" t="s">
        <v>18392</v>
      </c>
      <c r="AN3679" t="s">
        <v>18397</v>
      </c>
    </row>
    <row r="3680" spans="1:40" ht="43.2" hidden="1" x14ac:dyDescent="0.3">
      <c r="A3680" t="s">
        <v>16757</v>
      </c>
      <c r="B3680" s="2" t="s">
        <v>2048</v>
      </c>
      <c r="C3680" s="3">
        <v>40025</v>
      </c>
      <c r="D3680" t="s">
        <v>193</v>
      </c>
      <c r="E3680" t="s">
        <v>16758</v>
      </c>
      <c r="F3680" t="s">
        <v>16759</v>
      </c>
      <c r="G3680" t="s">
        <v>16760</v>
      </c>
      <c r="H3680" s="2" t="s">
        <v>106</v>
      </c>
      <c r="I3680" s="2" t="s">
        <v>107</v>
      </c>
      <c r="J3680" s="1" t="s">
        <v>16761</v>
      </c>
      <c r="K3680" s="1">
        <f t="shared" si="257"/>
        <v>1</v>
      </c>
      <c r="L3680" s="1">
        <f t="shared" si="257"/>
        <v>0</v>
      </c>
      <c r="M3680" s="1">
        <f t="shared" si="257"/>
        <v>0</v>
      </c>
      <c r="N3680" s="1">
        <f t="shared" si="256"/>
        <v>0</v>
      </c>
      <c r="O3680" s="1">
        <f t="shared" si="258"/>
        <v>1</v>
      </c>
      <c r="P3680" s="1" t="s">
        <v>18346</v>
      </c>
      <c r="Q3680" s="1" t="s">
        <v>18355</v>
      </c>
      <c r="R3680" s="1">
        <v>268</v>
      </c>
      <c r="S3680" s="9">
        <f t="shared" si="260"/>
        <v>199.8476</v>
      </c>
      <c r="T3680" s="8"/>
      <c r="U3680" s="8"/>
      <c r="V3680" s="8"/>
      <c r="W3680" s="8"/>
      <c r="X3680" s="8"/>
      <c r="Y3680" s="10">
        <f t="shared" si="259"/>
        <v>0</v>
      </c>
      <c r="Z3680" s="10">
        <f>IFERROR(INDEX(EFs!B:B,MATCH(P3680,EFs!A:A,0))*Dataset!Y3680/1000,0)</f>
        <v>0</v>
      </c>
      <c r="AA3680">
        <v>32.807710999999998</v>
      </c>
      <c r="AB3680">
        <v>-117.150222</v>
      </c>
      <c r="AC3680">
        <v>1</v>
      </c>
      <c r="AD3680" t="s">
        <v>18387</v>
      </c>
      <c r="AE3680">
        <v>3615</v>
      </c>
      <c r="AF3680" t="s">
        <v>18516</v>
      </c>
      <c r="AI3680" t="s">
        <v>18389</v>
      </c>
      <c r="AJ3680" t="s">
        <v>18390</v>
      </c>
      <c r="AK3680" t="s">
        <v>18391</v>
      </c>
      <c r="AL3680">
        <v>92123</v>
      </c>
      <c r="AM3680" t="s">
        <v>18392</v>
      </c>
      <c r="AN3680" t="s">
        <v>18393</v>
      </c>
    </row>
    <row r="3681" spans="1:40" ht="43.2" hidden="1" x14ac:dyDescent="0.3">
      <c r="A3681" t="s">
        <v>16762</v>
      </c>
      <c r="B3681" s="2" t="s">
        <v>2048</v>
      </c>
      <c r="C3681" s="3">
        <v>40025</v>
      </c>
      <c r="D3681" t="s">
        <v>25</v>
      </c>
      <c r="E3681" t="s">
        <v>736</v>
      </c>
      <c r="F3681" t="s">
        <v>27</v>
      </c>
      <c r="G3681" t="s">
        <v>16763</v>
      </c>
      <c r="H3681" s="2" t="s">
        <v>163</v>
      </c>
      <c r="I3681" s="2" t="s">
        <v>164</v>
      </c>
      <c r="J3681" s="1" t="s">
        <v>16764</v>
      </c>
      <c r="K3681" s="1">
        <f t="shared" si="257"/>
        <v>0</v>
      </c>
      <c r="L3681" s="1">
        <f t="shared" si="257"/>
        <v>0</v>
      </c>
      <c r="M3681" s="1">
        <f t="shared" si="257"/>
        <v>0</v>
      </c>
      <c r="N3681" s="1">
        <f t="shared" si="256"/>
        <v>1</v>
      </c>
      <c r="O3681" s="1">
        <f t="shared" si="258"/>
        <v>1</v>
      </c>
      <c r="P3681" s="1" t="s">
        <v>18347</v>
      </c>
      <c r="Q3681" s="1" t="s">
        <v>18355</v>
      </c>
      <c r="R3681" s="1">
        <v>57</v>
      </c>
      <c r="S3681" s="9">
        <f t="shared" si="260"/>
        <v>42.504899999999999</v>
      </c>
      <c r="T3681" s="8"/>
      <c r="U3681" s="8"/>
      <c r="V3681" s="8"/>
      <c r="W3681" s="8"/>
      <c r="X3681" s="8"/>
      <c r="Y3681" s="10">
        <f t="shared" si="259"/>
        <v>0</v>
      </c>
      <c r="Z3681" s="10">
        <f>IFERROR(INDEX(EFs!B:B,MATCH(P3681,EFs!A:A,0))*Dataset!Y3681/1000,0)</f>
        <v>0</v>
      </c>
      <c r="AA3681">
        <v>33.387723000000001</v>
      </c>
      <c r="AB3681">
        <v>-117.44475799999999</v>
      </c>
      <c r="AC3681">
        <v>1</v>
      </c>
      <c r="AD3681" t="s">
        <v>18422</v>
      </c>
      <c r="AI3681" t="s">
        <v>18423</v>
      </c>
      <c r="AJ3681" t="s">
        <v>18390</v>
      </c>
      <c r="AK3681" t="s">
        <v>18391</v>
      </c>
      <c r="AL3681">
        <v>92055</v>
      </c>
      <c r="AM3681" t="s">
        <v>18392</v>
      </c>
      <c r="AN3681" t="s">
        <v>18397</v>
      </c>
    </row>
    <row r="3682" spans="1:40" ht="28.8" hidden="1" x14ac:dyDescent="0.3">
      <c r="A3682" t="s">
        <v>16765</v>
      </c>
      <c r="B3682" s="2" t="s">
        <v>2048</v>
      </c>
      <c r="C3682" s="3">
        <v>40025</v>
      </c>
      <c r="D3682" t="s">
        <v>25</v>
      </c>
      <c r="E3682" t="s">
        <v>16766</v>
      </c>
      <c r="G3682" t="s">
        <v>16767</v>
      </c>
      <c r="H3682" s="2" t="s">
        <v>627</v>
      </c>
      <c r="I3682" s="2" t="s">
        <v>306</v>
      </c>
      <c r="J3682" s="1" t="s">
        <v>16768</v>
      </c>
      <c r="K3682" s="1">
        <f t="shared" si="257"/>
        <v>0</v>
      </c>
      <c r="L3682" s="1">
        <f t="shared" si="257"/>
        <v>0</v>
      </c>
      <c r="M3682" s="1">
        <f t="shared" si="257"/>
        <v>0</v>
      </c>
      <c r="N3682" s="1">
        <f t="shared" si="256"/>
        <v>0</v>
      </c>
      <c r="O3682" s="1">
        <f t="shared" si="258"/>
        <v>0</v>
      </c>
      <c r="P3682" s="1" t="s">
        <v>18352</v>
      </c>
      <c r="Q3682" s="1" t="s">
        <v>18355</v>
      </c>
      <c r="R3682" s="1">
        <v>425</v>
      </c>
      <c r="S3682" s="9">
        <f t="shared" si="260"/>
        <v>316.92250000000001</v>
      </c>
      <c r="T3682" s="8"/>
      <c r="U3682" s="8"/>
      <c r="V3682" s="8"/>
      <c r="W3682" s="8"/>
      <c r="X3682" s="8"/>
      <c r="Y3682" s="10">
        <f t="shared" si="259"/>
        <v>0</v>
      </c>
      <c r="Z3682" s="10">
        <f>IFERROR(INDEX(EFs!B:B,MATCH(P3682,EFs!A:A,0))*Dataset!Y3682/1000,0)</f>
        <v>0</v>
      </c>
      <c r="AA3682">
        <v>32.804430000000004</v>
      </c>
      <c r="AB3682">
        <v>-116.96561</v>
      </c>
      <c r="AC3682">
        <v>1</v>
      </c>
      <c r="AD3682" t="s">
        <v>18387</v>
      </c>
      <c r="AE3682">
        <v>415</v>
      </c>
      <c r="AF3682" t="s">
        <v>19387</v>
      </c>
      <c r="AI3682" t="s">
        <v>18449</v>
      </c>
      <c r="AJ3682" t="s">
        <v>18390</v>
      </c>
      <c r="AK3682" t="s">
        <v>18391</v>
      </c>
      <c r="AL3682">
        <v>92020</v>
      </c>
      <c r="AM3682" t="s">
        <v>18392</v>
      </c>
      <c r="AN3682" t="s">
        <v>18393</v>
      </c>
    </row>
    <row r="3683" spans="1:40" ht="43.2" hidden="1" x14ac:dyDescent="0.3">
      <c r="A3683" t="s">
        <v>16769</v>
      </c>
      <c r="B3683" s="2" t="s">
        <v>2048</v>
      </c>
      <c r="C3683" s="3">
        <v>40025</v>
      </c>
      <c r="D3683" t="s">
        <v>25</v>
      </c>
      <c r="E3683" t="s">
        <v>2558</v>
      </c>
      <c r="F3683" t="s">
        <v>559</v>
      </c>
      <c r="G3683" t="s">
        <v>11312</v>
      </c>
      <c r="H3683" s="2" t="s">
        <v>511</v>
      </c>
      <c r="I3683" s="2" t="s">
        <v>75</v>
      </c>
      <c r="J3683" s="1" t="s">
        <v>16770</v>
      </c>
      <c r="K3683" s="1">
        <f t="shared" si="257"/>
        <v>0</v>
      </c>
      <c r="L3683" s="1">
        <f t="shared" si="257"/>
        <v>1</v>
      </c>
      <c r="M3683" s="1">
        <f t="shared" si="257"/>
        <v>0</v>
      </c>
      <c r="N3683" s="1">
        <f t="shared" si="256"/>
        <v>0</v>
      </c>
      <c r="O3683" s="1">
        <f t="shared" si="258"/>
        <v>1</v>
      </c>
      <c r="P3683" s="1" t="s">
        <v>18349</v>
      </c>
      <c r="Q3683" s="1" t="s">
        <v>18355</v>
      </c>
      <c r="R3683" s="1">
        <v>126</v>
      </c>
      <c r="S3683" s="9">
        <f t="shared" si="260"/>
        <v>93.958200000000005</v>
      </c>
      <c r="T3683" s="8"/>
      <c r="U3683" s="8"/>
      <c r="V3683" s="8"/>
      <c r="W3683" s="8"/>
      <c r="X3683" s="8"/>
      <c r="Y3683" s="10">
        <f t="shared" si="259"/>
        <v>0</v>
      </c>
      <c r="Z3683" s="10">
        <f>IFERROR(INDEX(EFs!B:B,MATCH(P3683,EFs!A:A,0))*Dataset!Y3683/1000,0)</f>
        <v>0</v>
      </c>
      <c r="AA3683">
        <v>33.066414000000002</v>
      </c>
      <c r="AB3683">
        <v>-117.260957</v>
      </c>
      <c r="AC3683">
        <v>1</v>
      </c>
      <c r="AD3683" t="s">
        <v>18387</v>
      </c>
      <c r="AE3683">
        <v>1001</v>
      </c>
      <c r="AF3683" t="s">
        <v>19375</v>
      </c>
      <c r="AI3683" t="s">
        <v>18485</v>
      </c>
      <c r="AJ3683" t="s">
        <v>18390</v>
      </c>
      <c r="AK3683" t="s">
        <v>18391</v>
      </c>
      <c r="AL3683">
        <v>92024</v>
      </c>
      <c r="AM3683" t="s">
        <v>18392</v>
      </c>
      <c r="AN3683" t="s">
        <v>18393</v>
      </c>
    </row>
    <row r="3684" spans="1:40" ht="57.6" hidden="1" x14ac:dyDescent="0.3">
      <c r="A3684" t="s">
        <v>16771</v>
      </c>
      <c r="B3684" s="2" t="s">
        <v>2048</v>
      </c>
      <c r="C3684" s="3">
        <v>40025</v>
      </c>
      <c r="D3684" t="s">
        <v>193</v>
      </c>
      <c r="E3684" t="s">
        <v>16772</v>
      </c>
      <c r="F3684" t="s">
        <v>161</v>
      </c>
      <c r="G3684" t="s">
        <v>16773</v>
      </c>
      <c r="H3684" s="2" t="s">
        <v>163</v>
      </c>
      <c r="I3684" s="2" t="s">
        <v>164</v>
      </c>
      <c r="J3684" s="1" t="s">
        <v>16774</v>
      </c>
      <c r="K3684" s="1">
        <f t="shared" si="257"/>
        <v>1</v>
      </c>
      <c r="L3684" s="1">
        <f t="shared" si="257"/>
        <v>0</v>
      </c>
      <c r="M3684" s="1">
        <f t="shared" si="257"/>
        <v>0</v>
      </c>
      <c r="N3684" s="1">
        <f t="shared" si="256"/>
        <v>0</v>
      </c>
      <c r="O3684" s="1">
        <f t="shared" si="258"/>
        <v>1</v>
      </c>
      <c r="P3684" s="1" t="s">
        <v>18346</v>
      </c>
      <c r="Q3684" s="1">
        <v>20</v>
      </c>
      <c r="R3684" s="1">
        <v>64</v>
      </c>
      <c r="S3684" s="9">
        <f t="shared" si="260"/>
        <v>20</v>
      </c>
      <c r="T3684" s="8"/>
      <c r="U3684" s="8"/>
      <c r="V3684" s="8"/>
      <c r="W3684" s="8"/>
      <c r="X3684" s="8"/>
      <c r="Y3684" s="10">
        <f t="shared" si="259"/>
        <v>0</v>
      </c>
      <c r="Z3684" s="10">
        <f>IFERROR(INDEX(EFs!B:B,MATCH(P3684,EFs!A:A,0))*Dataset!Y3684/1000,0)</f>
        <v>0</v>
      </c>
      <c r="AA3684">
        <v>33.387723000000001</v>
      </c>
      <c r="AB3684">
        <v>-117.44475799999999</v>
      </c>
      <c r="AC3684">
        <v>0.5</v>
      </c>
      <c r="AD3684" t="s">
        <v>18422</v>
      </c>
      <c r="AI3684" t="s">
        <v>18423</v>
      </c>
      <c r="AJ3684" t="s">
        <v>18390</v>
      </c>
      <c r="AK3684" t="s">
        <v>18391</v>
      </c>
      <c r="AL3684">
        <v>92055</v>
      </c>
      <c r="AM3684" t="s">
        <v>18392</v>
      </c>
      <c r="AN3684" t="s">
        <v>18397</v>
      </c>
    </row>
    <row r="3685" spans="1:40" ht="28.8" hidden="1" x14ac:dyDescent="0.3">
      <c r="A3685" t="s">
        <v>16775</v>
      </c>
      <c r="B3685" s="2" t="s">
        <v>2048</v>
      </c>
      <c r="C3685" s="3">
        <v>40025</v>
      </c>
      <c r="D3685" t="s">
        <v>25</v>
      </c>
      <c r="E3685" t="s">
        <v>12405</v>
      </c>
      <c r="F3685" t="s">
        <v>5899</v>
      </c>
      <c r="G3685" t="s">
        <v>12406</v>
      </c>
      <c r="H3685" s="2" t="s">
        <v>610</v>
      </c>
      <c r="I3685" s="2" t="s">
        <v>30</v>
      </c>
      <c r="J3685" s="1" t="s">
        <v>16776</v>
      </c>
      <c r="K3685" s="1">
        <f t="shared" si="257"/>
        <v>1</v>
      </c>
      <c r="L3685" s="1">
        <f t="shared" si="257"/>
        <v>0</v>
      </c>
      <c r="M3685" s="1">
        <f t="shared" si="257"/>
        <v>0</v>
      </c>
      <c r="N3685" s="1">
        <f t="shared" si="256"/>
        <v>0</v>
      </c>
      <c r="O3685" s="1">
        <f t="shared" si="258"/>
        <v>1</v>
      </c>
      <c r="P3685" s="1" t="s">
        <v>18346</v>
      </c>
      <c r="Q3685" s="1" t="s">
        <v>18355</v>
      </c>
      <c r="R3685" s="1">
        <v>1482</v>
      </c>
      <c r="S3685" s="9">
        <f t="shared" si="260"/>
        <v>1105.1274000000001</v>
      </c>
      <c r="T3685" s="8"/>
      <c r="U3685" s="8"/>
      <c r="V3685" s="8"/>
      <c r="W3685" s="8"/>
      <c r="X3685" s="8"/>
      <c r="Y3685" s="10">
        <f t="shared" si="259"/>
        <v>0</v>
      </c>
      <c r="Z3685" s="10">
        <f>IFERROR(INDEX(EFs!B:B,MATCH(P3685,EFs!A:A,0))*Dataset!Y3685/1000,0)</f>
        <v>0</v>
      </c>
      <c r="AA3685">
        <v>33.008220999999999</v>
      </c>
      <c r="AB3685">
        <v>-117.093653</v>
      </c>
      <c r="AC3685">
        <v>1</v>
      </c>
      <c r="AD3685" t="s">
        <v>18387</v>
      </c>
      <c r="AE3685">
        <v>10975</v>
      </c>
      <c r="AF3685" t="s">
        <v>19445</v>
      </c>
      <c r="AI3685" t="s">
        <v>18389</v>
      </c>
      <c r="AJ3685" t="s">
        <v>18390</v>
      </c>
      <c r="AK3685" t="s">
        <v>18391</v>
      </c>
      <c r="AL3685">
        <v>92127</v>
      </c>
      <c r="AM3685" t="s">
        <v>18392</v>
      </c>
      <c r="AN3685" t="s">
        <v>18393</v>
      </c>
    </row>
    <row r="3686" spans="1:40" ht="28.8" hidden="1" x14ac:dyDescent="0.3">
      <c r="A3686" t="s">
        <v>16777</v>
      </c>
      <c r="B3686" s="2" t="s">
        <v>2048</v>
      </c>
      <c r="C3686" s="3">
        <v>40025</v>
      </c>
      <c r="D3686" t="s">
        <v>25</v>
      </c>
      <c r="E3686" t="s">
        <v>12405</v>
      </c>
      <c r="F3686" t="s">
        <v>5899</v>
      </c>
      <c r="G3686" t="s">
        <v>12406</v>
      </c>
      <c r="H3686" s="2" t="s">
        <v>610</v>
      </c>
      <c r="I3686" s="2" t="s">
        <v>30</v>
      </c>
      <c r="J3686" s="1" t="s">
        <v>16778</v>
      </c>
      <c r="K3686" s="1">
        <f t="shared" si="257"/>
        <v>1</v>
      </c>
      <c r="L3686" s="1">
        <f t="shared" si="257"/>
        <v>0</v>
      </c>
      <c r="M3686" s="1">
        <f t="shared" si="257"/>
        <v>0</v>
      </c>
      <c r="N3686" s="1">
        <f t="shared" si="256"/>
        <v>0</v>
      </c>
      <c r="O3686" s="1">
        <f t="shared" si="258"/>
        <v>1</v>
      </c>
      <c r="P3686" s="1" t="s">
        <v>18346</v>
      </c>
      <c r="Q3686" s="1" t="s">
        <v>18355</v>
      </c>
      <c r="R3686" s="1">
        <v>1482</v>
      </c>
      <c r="S3686" s="9">
        <f t="shared" si="260"/>
        <v>1105.1274000000001</v>
      </c>
      <c r="T3686" s="8"/>
      <c r="U3686" s="8"/>
      <c r="V3686" s="8"/>
      <c r="W3686" s="8"/>
      <c r="X3686" s="8"/>
      <c r="Y3686" s="10">
        <f t="shared" si="259"/>
        <v>0</v>
      </c>
      <c r="Z3686" s="10">
        <f>IFERROR(INDEX(EFs!B:B,MATCH(P3686,EFs!A:A,0))*Dataset!Y3686/1000,0)</f>
        <v>0</v>
      </c>
      <c r="AA3686">
        <v>33.008220999999999</v>
      </c>
      <c r="AB3686">
        <v>-117.093653</v>
      </c>
      <c r="AC3686">
        <v>1</v>
      </c>
      <c r="AD3686" t="s">
        <v>18387</v>
      </c>
      <c r="AE3686">
        <v>10975</v>
      </c>
      <c r="AF3686" t="s">
        <v>19445</v>
      </c>
      <c r="AI3686" t="s">
        <v>18389</v>
      </c>
      <c r="AJ3686" t="s">
        <v>18390</v>
      </c>
      <c r="AK3686" t="s">
        <v>18391</v>
      </c>
      <c r="AL3686">
        <v>92127</v>
      </c>
      <c r="AM3686" t="s">
        <v>18392</v>
      </c>
      <c r="AN3686" t="s">
        <v>18393</v>
      </c>
    </row>
    <row r="3687" spans="1:40" ht="43.2" hidden="1" x14ac:dyDescent="0.3">
      <c r="A3687" t="s">
        <v>16779</v>
      </c>
      <c r="B3687" s="2" t="s">
        <v>2048</v>
      </c>
      <c r="C3687" s="3">
        <v>40025</v>
      </c>
      <c r="D3687" t="s">
        <v>193</v>
      </c>
      <c r="E3687" t="s">
        <v>16780</v>
      </c>
      <c r="F3687" t="s">
        <v>16781</v>
      </c>
      <c r="G3687" t="s">
        <v>16782</v>
      </c>
      <c r="H3687" s="2" t="s">
        <v>38</v>
      </c>
      <c r="I3687" s="2" t="s">
        <v>30</v>
      </c>
      <c r="J3687" s="1" t="s">
        <v>16783</v>
      </c>
      <c r="K3687" s="1">
        <f t="shared" si="257"/>
        <v>1</v>
      </c>
      <c r="L3687" s="1">
        <f t="shared" si="257"/>
        <v>0</v>
      </c>
      <c r="M3687" s="1">
        <f t="shared" si="257"/>
        <v>0</v>
      </c>
      <c r="N3687" s="1">
        <f t="shared" si="256"/>
        <v>0</v>
      </c>
      <c r="O3687" s="1">
        <f t="shared" si="258"/>
        <v>1</v>
      </c>
      <c r="P3687" s="1" t="s">
        <v>18346</v>
      </c>
      <c r="Q3687" s="1">
        <v>300</v>
      </c>
      <c r="R3687" s="1">
        <v>462</v>
      </c>
      <c r="S3687" s="9">
        <f t="shared" si="260"/>
        <v>300</v>
      </c>
      <c r="T3687" s="8"/>
      <c r="U3687" s="8"/>
      <c r="V3687" s="8"/>
      <c r="W3687" s="8"/>
      <c r="X3687" s="8"/>
      <c r="Y3687" s="10">
        <f t="shared" si="259"/>
        <v>0</v>
      </c>
      <c r="Z3687" s="10">
        <f>IFERROR(INDEX(EFs!B:B,MATCH(P3687,EFs!A:A,0))*Dataset!Y3687/1000,0)</f>
        <v>0</v>
      </c>
      <c r="AA3687">
        <v>32.911954000000001</v>
      </c>
      <c r="AB3687">
        <v>-117.115054</v>
      </c>
      <c r="AC3687">
        <v>1</v>
      </c>
      <c r="AD3687" t="s">
        <v>18387</v>
      </c>
      <c r="AE3687">
        <v>10680</v>
      </c>
      <c r="AF3687" t="s">
        <v>19656</v>
      </c>
      <c r="AI3687" t="s">
        <v>18389</v>
      </c>
      <c r="AJ3687" t="s">
        <v>18390</v>
      </c>
      <c r="AK3687" t="s">
        <v>18391</v>
      </c>
      <c r="AL3687">
        <v>92131</v>
      </c>
      <c r="AM3687" t="s">
        <v>18392</v>
      </c>
      <c r="AN3687" t="s">
        <v>18393</v>
      </c>
    </row>
    <row r="3688" spans="1:40" ht="28.8" hidden="1" x14ac:dyDescent="0.3">
      <c r="A3688" t="s">
        <v>16784</v>
      </c>
      <c r="B3688" s="2" t="s">
        <v>2048</v>
      </c>
      <c r="C3688" s="3">
        <v>40025.473888888897</v>
      </c>
      <c r="D3688" t="s">
        <v>25</v>
      </c>
      <c r="E3688" t="s">
        <v>16785</v>
      </c>
      <c r="F3688" t="s">
        <v>27</v>
      </c>
      <c r="G3688" t="s">
        <v>16786</v>
      </c>
      <c r="H3688" s="2" t="s">
        <v>147</v>
      </c>
      <c r="I3688" s="2" t="s">
        <v>53</v>
      </c>
      <c r="J3688" s="1" t="s">
        <v>16787</v>
      </c>
      <c r="K3688" s="1">
        <f t="shared" si="257"/>
        <v>1</v>
      </c>
      <c r="L3688" s="1">
        <f t="shared" si="257"/>
        <v>0</v>
      </c>
      <c r="M3688" s="1">
        <f t="shared" si="257"/>
        <v>0</v>
      </c>
      <c r="N3688" s="1">
        <f t="shared" si="256"/>
        <v>0</v>
      </c>
      <c r="O3688" s="1">
        <f t="shared" si="258"/>
        <v>1</v>
      </c>
      <c r="P3688" s="1" t="s">
        <v>18346</v>
      </c>
      <c r="Q3688" s="1" t="s">
        <v>18355</v>
      </c>
      <c r="R3688" s="1">
        <v>375</v>
      </c>
      <c r="S3688" s="9">
        <f t="shared" si="260"/>
        <v>279.63749999999999</v>
      </c>
      <c r="T3688" s="8"/>
      <c r="U3688" s="8"/>
      <c r="V3688" s="8"/>
      <c r="W3688" s="8"/>
      <c r="X3688" s="8"/>
      <c r="Y3688" s="10">
        <f t="shared" si="259"/>
        <v>0</v>
      </c>
      <c r="Z3688" s="10">
        <f>IFERROR(INDEX(EFs!B:B,MATCH(P3688,EFs!A:A,0))*Dataset!Y3688/1000,0)</f>
        <v>0</v>
      </c>
      <c r="AA3688">
        <v>33.143864000000001</v>
      </c>
      <c r="AB3688">
        <v>-117.231227</v>
      </c>
      <c r="AC3688">
        <v>1</v>
      </c>
      <c r="AD3688" t="s">
        <v>18387</v>
      </c>
      <c r="AE3688">
        <v>2790</v>
      </c>
      <c r="AF3688" t="s">
        <v>19275</v>
      </c>
      <c r="AI3688" t="s">
        <v>18416</v>
      </c>
      <c r="AJ3688" t="s">
        <v>18390</v>
      </c>
      <c r="AK3688" t="s">
        <v>18391</v>
      </c>
      <c r="AL3688">
        <v>92081</v>
      </c>
      <c r="AM3688" t="s">
        <v>18392</v>
      </c>
      <c r="AN3688" t="s">
        <v>18393</v>
      </c>
    </row>
    <row r="3689" spans="1:40" ht="28.8" hidden="1" x14ac:dyDescent="0.3">
      <c r="A3689" t="s">
        <v>16788</v>
      </c>
      <c r="B3689" s="2" t="s">
        <v>2048</v>
      </c>
      <c r="C3689" s="3">
        <v>40025.601527777799</v>
      </c>
      <c r="D3689" t="s">
        <v>25</v>
      </c>
      <c r="E3689" t="s">
        <v>16789</v>
      </c>
      <c r="F3689" t="s">
        <v>27</v>
      </c>
      <c r="G3689" t="s">
        <v>16790</v>
      </c>
      <c r="H3689" s="2" t="s">
        <v>138</v>
      </c>
      <c r="I3689" s="2" t="s">
        <v>139</v>
      </c>
      <c r="J3689" s="1" t="s">
        <v>16791</v>
      </c>
      <c r="K3689" s="1">
        <f t="shared" si="257"/>
        <v>1</v>
      </c>
      <c r="L3689" s="1">
        <f t="shared" si="257"/>
        <v>0</v>
      </c>
      <c r="M3689" s="1">
        <f t="shared" si="257"/>
        <v>0</v>
      </c>
      <c r="N3689" s="1">
        <f t="shared" si="256"/>
        <v>0</v>
      </c>
      <c r="O3689" s="1">
        <f t="shared" si="258"/>
        <v>1</v>
      </c>
      <c r="P3689" s="1" t="s">
        <v>18346</v>
      </c>
      <c r="Q3689" s="1" t="s">
        <v>18355</v>
      </c>
      <c r="R3689" s="1">
        <v>166</v>
      </c>
      <c r="S3689" s="9">
        <f t="shared" si="260"/>
        <v>123.78620000000001</v>
      </c>
      <c r="T3689" s="8"/>
      <c r="U3689" s="8"/>
      <c r="V3689" s="8"/>
      <c r="W3689" s="8"/>
      <c r="X3689" s="8"/>
      <c r="Y3689" s="10">
        <f t="shared" si="259"/>
        <v>0</v>
      </c>
      <c r="Z3689" s="10">
        <f>IFERROR(INDEX(EFs!B:B,MATCH(P3689,EFs!A:A,0))*Dataset!Y3689/1000,0)</f>
        <v>0</v>
      </c>
      <c r="AA3689">
        <v>32.719779000000003</v>
      </c>
      <c r="AB3689">
        <v>-116.68053500000001</v>
      </c>
      <c r="AC3689">
        <v>1</v>
      </c>
      <c r="AD3689" t="s">
        <v>18387</v>
      </c>
      <c r="AE3689">
        <v>21077</v>
      </c>
      <c r="AF3689" t="s">
        <v>19035</v>
      </c>
      <c r="AI3689" t="s">
        <v>18418</v>
      </c>
      <c r="AJ3689" t="s">
        <v>18390</v>
      </c>
      <c r="AK3689" t="s">
        <v>18391</v>
      </c>
      <c r="AL3689">
        <v>91901</v>
      </c>
      <c r="AM3689" t="s">
        <v>18392</v>
      </c>
      <c r="AN3689" t="s">
        <v>18393</v>
      </c>
    </row>
    <row r="3690" spans="1:40" ht="28.8" hidden="1" x14ac:dyDescent="0.3">
      <c r="A3690" t="s">
        <v>16792</v>
      </c>
      <c r="B3690" s="2" t="s">
        <v>2048</v>
      </c>
      <c r="C3690" s="3">
        <v>40025</v>
      </c>
      <c r="D3690" t="s">
        <v>25</v>
      </c>
      <c r="E3690" t="s">
        <v>16793</v>
      </c>
      <c r="F3690" t="s">
        <v>16794</v>
      </c>
      <c r="G3690" t="s">
        <v>16795</v>
      </c>
      <c r="H3690" s="2" t="s">
        <v>235</v>
      </c>
      <c r="I3690" s="2" t="s">
        <v>236</v>
      </c>
      <c r="J3690" s="1" t="s">
        <v>16796</v>
      </c>
      <c r="K3690" s="1">
        <f t="shared" si="257"/>
        <v>1</v>
      </c>
      <c r="L3690" s="1">
        <f t="shared" si="257"/>
        <v>0</v>
      </c>
      <c r="M3690" s="1">
        <f t="shared" si="257"/>
        <v>0</v>
      </c>
      <c r="N3690" s="1">
        <f t="shared" si="256"/>
        <v>0</v>
      </c>
      <c r="O3690" s="1">
        <f t="shared" si="258"/>
        <v>1</v>
      </c>
      <c r="P3690" s="1" t="s">
        <v>18346</v>
      </c>
      <c r="Q3690" s="1" t="s">
        <v>18355</v>
      </c>
      <c r="R3690" s="1">
        <v>69</v>
      </c>
      <c r="S3690" s="9">
        <f t="shared" si="260"/>
        <v>51.453299999999999</v>
      </c>
      <c r="T3690" s="8"/>
      <c r="U3690" s="8"/>
      <c r="V3690" s="8"/>
      <c r="W3690" s="8"/>
      <c r="X3690" s="8"/>
      <c r="Y3690" s="10">
        <f t="shared" si="259"/>
        <v>0</v>
      </c>
      <c r="Z3690" s="10">
        <f>IFERROR(INDEX(EFs!B:B,MATCH(P3690,EFs!A:A,0))*Dataset!Y3690/1000,0)</f>
        <v>0</v>
      </c>
      <c r="AA3690">
        <v>32.767634000000001</v>
      </c>
      <c r="AB3690">
        <v>-117.166698</v>
      </c>
      <c r="AC3690">
        <v>1</v>
      </c>
      <c r="AD3690" t="s">
        <v>18387</v>
      </c>
      <c r="AE3690">
        <v>7047</v>
      </c>
      <c r="AF3690" t="s">
        <v>18770</v>
      </c>
      <c r="AI3690" t="s">
        <v>18389</v>
      </c>
      <c r="AJ3690" t="s">
        <v>18390</v>
      </c>
      <c r="AK3690" t="s">
        <v>18391</v>
      </c>
      <c r="AL3690">
        <v>92108</v>
      </c>
      <c r="AM3690" t="s">
        <v>18392</v>
      </c>
      <c r="AN3690" t="s">
        <v>18393</v>
      </c>
    </row>
    <row r="3691" spans="1:40" ht="28.8" hidden="1" x14ac:dyDescent="0.3">
      <c r="A3691" t="s">
        <v>16797</v>
      </c>
      <c r="B3691" s="2" t="s">
        <v>2048</v>
      </c>
      <c r="C3691" s="3">
        <v>40025.677349537</v>
      </c>
      <c r="D3691" t="s">
        <v>25</v>
      </c>
      <c r="E3691" t="s">
        <v>4164</v>
      </c>
      <c r="F3691" t="s">
        <v>16798</v>
      </c>
      <c r="G3691" t="s">
        <v>16799</v>
      </c>
      <c r="H3691" s="2" t="s">
        <v>610</v>
      </c>
      <c r="I3691" s="2" t="s">
        <v>30</v>
      </c>
      <c r="J3691" s="1" t="s">
        <v>16800</v>
      </c>
      <c r="K3691" s="1">
        <f t="shared" si="257"/>
        <v>1</v>
      </c>
      <c r="L3691" s="1">
        <f t="shared" si="257"/>
        <v>0</v>
      </c>
      <c r="M3691" s="1">
        <f t="shared" si="257"/>
        <v>0</v>
      </c>
      <c r="N3691" s="1">
        <f t="shared" si="256"/>
        <v>0</v>
      </c>
      <c r="O3691" s="1">
        <f t="shared" si="258"/>
        <v>1</v>
      </c>
      <c r="P3691" s="1" t="s">
        <v>18346</v>
      </c>
      <c r="Q3691" s="1" t="s">
        <v>18355</v>
      </c>
      <c r="R3691" s="1">
        <v>196</v>
      </c>
      <c r="S3691" s="9">
        <f t="shared" si="260"/>
        <v>146.15720000000002</v>
      </c>
      <c r="T3691" s="8"/>
      <c r="U3691" s="8"/>
      <c r="V3691" s="8"/>
      <c r="W3691" s="8"/>
      <c r="X3691" s="8"/>
      <c r="Y3691" s="10">
        <f t="shared" si="259"/>
        <v>0</v>
      </c>
      <c r="Z3691" s="10">
        <f>IFERROR(INDEX(EFs!B:B,MATCH(P3691,EFs!A:A,0))*Dataset!Y3691/1000,0)</f>
        <v>0</v>
      </c>
      <c r="AA3691">
        <v>33.018810000000002</v>
      </c>
      <c r="AB3691">
        <v>-117.086215</v>
      </c>
      <c r="AC3691">
        <v>0.9</v>
      </c>
      <c r="AD3691" t="s">
        <v>18387</v>
      </c>
      <c r="AE3691">
        <v>16550</v>
      </c>
      <c r="AF3691" t="s">
        <v>18634</v>
      </c>
      <c r="AG3691" t="s">
        <v>18448</v>
      </c>
      <c r="AH3691">
        <v>3</v>
      </c>
      <c r="AI3691" t="s">
        <v>18389</v>
      </c>
      <c r="AJ3691" t="s">
        <v>18390</v>
      </c>
      <c r="AK3691" t="s">
        <v>18391</v>
      </c>
      <c r="AL3691">
        <v>92127</v>
      </c>
      <c r="AM3691" t="s">
        <v>18392</v>
      </c>
      <c r="AN3691" t="s">
        <v>18393</v>
      </c>
    </row>
    <row r="3692" spans="1:40" ht="28.8" hidden="1" x14ac:dyDescent="0.3">
      <c r="A3692" t="s">
        <v>16801</v>
      </c>
      <c r="B3692" s="2" t="s">
        <v>2048</v>
      </c>
      <c r="C3692" s="3">
        <v>40025</v>
      </c>
      <c r="D3692" t="s">
        <v>25</v>
      </c>
      <c r="E3692" t="s">
        <v>16802</v>
      </c>
      <c r="F3692" t="s">
        <v>10236</v>
      </c>
      <c r="G3692" t="s">
        <v>16803</v>
      </c>
      <c r="H3692" s="2" t="s">
        <v>1076</v>
      </c>
      <c r="I3692" s="2" t="s">
        <v>75</v>
      </c>
      <c r="J3692" s="1" t="s">
        <v>16804</v>
      </c>
      <c r="K3692" s="1">
        <f t="shared" si="257"/>
        <v>1</v>
      </c>
      <c r="L3692" s="1">
        <f t="shared" si="257"/>
        <v>0</v>
      </c>
      <c r="M3692" s="1">
        <f t="shared" si="257"/>
        <v>0</v>
      </c>
      <c r="N3692" s="1">
        <f t="shared" si="256"/>
        <v>0</v>
      </c>
      <c r="O3692" s="1">
        <f t="shared" si="258"/>
        <v>1</v>
      </c>
      <c r="P3692" s="1" t="s">
        <v>18346</v>
      </c>
      <c r="Q3692" s="1" t="s">
        <v>18355</v>
      </c>
      <c r="R3692" s="1">
        <v>134</v>
      </c>
      <c r="S3692" s="9">
        <f t="shared" si="260"/>
        <v>99.9238</v>
      </c>
      <c r="T3692" s="8"/>
      <c r="U3692" s="8"/>
      <c r="V3692" s="8"/>
      <c r="W3692" s="8"/>
      <c r="X3692" s="8"/>
      <c r="Y3692" s="10">
        <f t="shared" si="259"/>
        <v>0</v>
      </c>
      <c r="Z3692" s="10">
        <f>IFERROR(INDEX(EFs!B:B,MATCH(P3692,EFs!A:A,0))*Dataset!Y3692/1000,0)</f>
        <v>0</v>
      </c>
      <c r="AA3692">
        <v>33.120418999999998</v>
      </c>
      <c r="AB3692">
        <v>-117.31579499999999</v>
      </c>
      <c r="AC3692">
        <v>1</v>
      </c>
      <c r="AD3692" t="s">
        <v>18387</v>
      </c>
      <c r="AE3692">
        <v>951</v>
      </c>
      <c r="AF3692" t="s">
        <v>19310</v>
      </c>
      <c r="AI3692" t="s">
        <v>18509</v>
      </c>
      <c r="AJ3692" t="s">
        <v>18390</v>
      </c>
      <c r="AK3692" t="s">
        <v>18391</v>
      </c>
      <c r="AL3692">
        <v>92011</v>
      </c>
      <c r="AM3692" t="s">
        <v>18392</v>
      </c>
      <c r="AN3692" t="s">
        <v>18393</v>
      </c>
    </row>
    <row r="3693" spans="1:40" ht="28.8" hidden="1" x14ac:dyDescent="0.3">
      <c r="A3693" t="s">
        <v>16805</v>
      </c>
      <c r="B3693" s="2" t="s">
        <v>2048</v>
      </c>
      <c r="C3693" s="3">
        <v>40025</v>
      </c>
      <c r="D3693" t="s">
        <v>25</v>
      </c>
      <c r="E3693" t="s">
        <v>16806</v>
      </c>
      <c r="F3693" t="s">
        <v>16807</v>
      </c>
      <c r="G3693" t="s">
        <v>16808</v>
      </c>
      <c r="H3693" s="2" t="s">
        <v>444</v>
      </c>
      <c r="I3693" s="2" t="s">
        <v>155</v>
      </c>
      <c r="J3693" s="1" t="s">
        <v>16809</v>
      </c>
      <c r="K3693" s="1">
        <f t="shared" si="257"/>
        <v>1</v>
      </c>
      <c r="L3693" s="1">
        <f t="shared" si="257"/>
        <v>0</v>
      </c>
      <c r="M3693" s="1">
        <f t="shared" si="257"/>
        <v>0</v>
      </c>
      <c r="N3693" s="1">
        <f t="shared" si="256"/>
        <v>0</v>
      </c>
      <c r="O3693" s="1">
        <f t="shared" si="258"/>
        <v>1</v>
      </c>
      <c r="P3693" s="1" t="s">
        <v>18346</v>
      </c>
      <c r="Q3693" s="1" t="s">
        <v>18355</v>
      </c>
      <c r="R3693" s="1">
        <v>425</v>
      </c>
      <c r="S3693" s="9">
        <f t="shared" si="260"/>
        <v>316.92250000000001</v>
      </c>
      <c r="T3693" s="8"/>
      <c r="U3693" s="8"/>
      <c r="V3693" s="8"/>
      <c r="W3693" s="8"/>
      <c r="X3693" s="8"/>
      <c r="Y3693" s="10">
        <f t="shared" si="259"/>
        <v>0</v>
      </c>
      <c r="Z3693" s="10">
        <f>IFERROR(INDEX(EFs!B:B,MATCH(P3693,EFs!A:A,0))*Dataset!Y3693/1000,0)</f>
        <v>0</v>
      </c>
      <c r="AA3693">
        <v>33.037936000000002</v>
      </c>
      <c r="AB3693">
        <v>-116.621317</v>
      </c>
      <c r="AC3693">
        <v>1</v>
      </c>
      <c r="AD3693" t="s">
        <v>18387</v>
      </c>
      <c r="AE3693">
        <v>4761</v>
      </c>
      <c r="AF3693" t="s">
        <v>19569</v>
      </c>
      <c r="AI3693" t="s">
        <v>18474</v>
      </c>
      <c r="AJ3693" t="s">
        <v>18390</v>
      </c>
      <c r="AK3693" t="s">
        <v>18391</v>
      </c>
      <c r="AL3693">
        <v>92036</v>
      </c>
      <c r="AM3693" t="s">
        <v>18392</v>
      </c>
      <c r="AN3693" t="s">
        <v>18393</v>
      </c>
    </row>
    <row r="3694" spans="1:40" ht="43.2" hidden="1" x14ac:dyDescent="0.3">
      <c r="A3694" t="s">
        <v>16810</v>
      </c>
      <c r="B3694" s="2" t="s">
        <v>2048</v>
      </c>
      <c r="C3694" s="3">
        <v>40025</v>
      </c>
      <c r="D3694" t="s">
        <v>25</v>
      </c>
      <c r="E3694" t="s">
        <v>16811</v>
      </c>
      <c r="F3694" t="s">
        <v>72</v>
      </c>
      <c r="G3694" t="s">
        <v>16812</v>
      </c>
      <c r="H3694" s="2" t="s">
        <v>19</v>
      </c>
      <c r="I3694" s="2" t="s">
        <v>20</v>
      </c>
      <c r="J3694" s="1" t="s">
        <v>16813</v>
      </c>
      <c r="K3694" s="1">
        <f t="shared" si="257"/>
        <v>1</v>
      </c>
      <c r="L3694" s="1">
        <f t="shared" si="257"/>
        <v>0</v>
      </c>
      <c r="M3694" s="1">
        <f t="shared" si="257"/>
        <v>0</v>
      </c>
      <c r="N3694" s="1">
        <f t="shared" si="256"/>
        <v>0</v>
      </c>
      <c r="O3694" s="1">
        <f t="shared" si="258"/>
        <v>1</v>
      </c>
      <c r="P3694" s="1" t="s">
        <v>18346</v>
      </c>
      <c r="Q3694" s="1" t="s">
        <v>18355</v>
      </c>
      <c r="R3694" s="1">
        <v>83</v>
      </c>
      <c r="S3694" s="9">
        <f t="shared" si="260"/>
        <v>61.893100000000004</v>
      </c>
      <c r="T3694" s="8"/>
      <c r="U3694" s="8"/>
      <c r="V3694" s="8"/>
      <c r="W3694" s="8"/>
      <c r="X3694" s="8"/>
      <c r="Y3694" s="10">
        <f t="shared" si="259"/>
        <v>0</v>
      </c>
      <c r="Z3694" s="10">
        <f>IFERROR(INDEX(EFs!B:B,MATCH(P3694,EFs!A:A,0))*Dataset!Y3694/1000,0)</f>
        <v>0</v>
      </c>
      <c r="AA3694">
        <v>32.713614</v>
      </c>
      <c r="AB3694">
        <v>-117.16247</v>
      </c>
      <c r="AC3694">
        <v>1</v>
      </c>
      <c r="AD3694" t="s">
        <v>18387</v>
      </c>
      <c r="AE3694">
        <v>103</v>
      </c>
      <c r="AF3694" t="s">
        <v>19657</v>
      </c>
      <c r="AI3694" t="s">
        <v>18389</v>
      </c>
      <c r="AJ3694" t="s">
        <v>18390</v>
      </c>
      <c r="AK3694" t="s">
        <v>18391</v>
      </c>
      <c r="AL3694">
        <v>92101</v>
      </c>
      <c r="AM3694" t="s">
        <v>18392</v>
      </c>
      <c r="AN3694" t="s">
        <v>18407</v>
      </c>
    </row>
    <row r="3695" spans="1:40" ht="43.2" hidden="1" x14ac:dyDescent="0.3">
      <c r="A3695" t="s">
        <v>16814</v>
      </c>
      <c r="B3695" s="2" t="s">
        <v>2048</v>
      </c>
      <c r="C3695" s="3">
        <v>40025</v>
      </c>
      <c r="D3695" t="s">
        <v>25</v>
      </c>
      <c r="E3695" t="s">
        <v>16811</v>
      </c>
      <c r="F3695" t="s">
        <v>16815</v>
      </c>
      <c r="G3695" t="s">
        <v>16816</v>
      </c>
      <c r="H3695" s="2" t="s">
        <v>235</v>
      </c>
      <c r="I3695" s="2" t="s">
        <v>236</v>
      </c>
      <c r="J3695" s="1" t="s">
        <v>16817</v>
      </c>
      <c r="K3695" s="1">
        <f t="shared" si="257"/>
        <v>1</v>
      </c>
      <c r="L3695" s="1">
        <f t="shared" si="257"/>
        <v>0</v>
      </c>
      <c r="M3695" s="1">
        <f t="shared" si="257"/>
        <v>0</v>
      </c>
      <c r="N3695" s="1">
        <f t="shared" si="256"/>
        <v>0</v>
      </c>
      <c r="O3695" s="1">
        <f t="shared" si="258"/>
        <v>1</v>
      </c>
      <c r="P3695" s="1" t="s">
        <v>18346</v>
      </c>
      <c r="Q3695" s="1">
        <v>100</v>
      </c>
      <c r="R3695" s="1">
        <v>28</v>
      </c>
      <c r="S3695" s="9">
        <f t="shared" si="260"/>
        <v>100</v>
      </c>
      <c r="T3695" s="3">
        <v>44438</v>
      </c>
      <c r="U3695" s="8" t="s">
        <v>16818</v>
      </c>
      <c r="V3695" s="3">
        <v>44438</v>
      </c>
      <c r="W3695" s="8" t="s">
        <v>16819</v>
      </c>
      <c r="X3695" s="8">
        <v>5.5</v>
      </c>
      <c r="Y3695" s="10">
        <f t="shared" si="259"/>
        <v>550</v>
      </c>
      <c r="Z3695" s="10">
        <f>IFERROR(INDEX(EFs!B:B,MATCH(P3695,EFs!A:A,0))*Dataset!Y3695/1000,0)</f>
        <v>0.49961610654999999</v>
      </c>
      <c r="AA3695">
        <v>32.768715999999998</v>
      </c>
      <c r="AB3695">
        <v>-117.168548</v>
      </c>
      <c r="AC3695">
        <v>1</v>
      </c>
      <c r="AD3695" t="s">
        <v>18387</v>
      </c>
      <c r="AE3695">
        <v>6997</v>
      </c>
      <c r="AF3695" t="s">
        <v>18770</v>
      </c>
      <c r="AI3695" t="s">
        <v>18389</v>
      </c>
      <c r="AJ3695" t="s">
        <v>18390</v>
      </c>
      <c r="AK3695" t="s">
        <v>18391</v>
      </c>
      <c r="AL3695">
        <v>92108</v>
      </c>
      <c r="AM3695" t="s">
        <v>18392</v>
      </c>
      <c r="AN3695" t="s">
        <v>18393</v>
      </c>
    </row>
    <row r="3696" spans="1:40" ht="28.8" hidden="1" x14ac:dyDescent="0.3">
      <c r="A3696" t="s">
        <v>16820</v>
      </c>
      <c r="B3696" s="2" t="s">
        <v>2048</v>
      </c>
      <c r="C3696" s="3">
        <v>40025</v>
      </c>
      <c r="D3696" t="s">
        <v>25</v>
      </c>
      <c r="E3696" t="s">
        <v>16821</v>
      </c>
      <c r="G3696" t="s">
        <v>16822</v>
      </c>
      <c r="H3696" s="2" t="s">
        <v>201</v>
      </c>
      <c r="I3696" s="2" t="s">
        <v>46</v>
      </c>
      <c r="J3696" s="1" t="s">
        <v>16823</v>
      </c>
      <c r="K3696" s="1">
        <f t="shared" si="257"/>
        <v>1</v>
      </c>
      <c r="L3696" s="1">
        <f t="shared" si="257"/>
        <v>0</v>
      </c>
      <c r="M3696" s="1">
        <f t="shared" si="257"/>
        <v>0</v>
      </c>
      <c r="N3696" s="1">
        <f t="shared" si="256"/>
        <v>0</v>
      </c>
      <c r="O3696" s="1">
        <f t="shared" si="258"/>
        <v>1</v>
      </c>
      <c r="P3696" s="1" t="s">
        <v>18346</v>
      </c>
      <c r="Q3696" s="1" t="s">
        <v>18355</v>
      </c>
      <c r="R3696" s="1">
        <v>263</v>
      </c>
      <c r="S3696" s="9">
        <f t="shared" si="260"/>
        <v>196.1191</v>
      </c>
      <c r="T3696" s="8"/>
      <c r="U3696" s="8"/>
      <c r="V3696" s="8"/>
      <c r="W3696" s="8"/>
      <c r="X3696" s="8"/>
      <c r="Y3696" s="10">
        <f t="shared" si="259"/>
        <v>0</v>
      </c>
      <c r="Z3696" s="10">
        <f>IFERROR(INDEX(EFs!B:B,MATCH(P3696,EFs!A:A,0))*Dataset!Y3696/1000,0)</f>
        <v>0</v>
      </c>
      <c r="AA3696">
        <v>32.884411</v>
      </c>
      <c r="AB3696">
        <v>-117.22468000000001</v>
      </c>
      <c r="AC3696">
        <v>1</v>
      </c>
      <c r="AD3696" t="s">
        <v>18387</v>
      </c>
      <c r="AE3696">
        <v>9894</v>
      </c>
      <c r="AF3696" t="s">
        <v>18856</v>
      </c>
      <c r="AI3696" t="s">
        <v>18428</v>
      </c>
      <c r="AJ3696" t="s">
        <v>18390</v>
      </c>
      <c r="AK3696" t="s">
        <v>18391</v>
      </c>
      <c r="AL3696">
        <v>92037</v>
      </c>
      <c r="AM3696" t="s">
        <v>18392</v>
      </c>
      <c r="AN3696" t="s">
        <v>18393</v>
      </c>
    </row>
    <row r="3697" spans="1:40" ht="43.2" hidden="1" x14ac:dyDescent="0.3">
      <c r="A3697" t="s">
        <v>16824</v>
      </c>
      <c r="B3697" s="2" t="s">
        <v>2048</v>
      </c>
      <c r="C3697" s="3">
        <v>40025</v>
      </c>
      <c r="D3697" t="s">
        <v>193</v>
      </c>
      <c r="E3697" t="s">
        <v>1196</v>
      </c>
      <c r="F3697" t="s">
        <v>1197</v>
      </c>
      <c r="G3697" t="s">
        <v>1198</v>
      </c>
      <c r="H3697" s="2" t="s">
        <v>291</v>
      </c>
      <c r="I3697" s="2" t="s">
        <v>155</v>
      </c>
      <c r="J3697" s="1" t="s">
        <v>16825</v>
      </c>
      <c r="K3697" s="1">
        <f t="shared" si="257"/>
        <v>1</v>
      </c>
      <c r="L3697" s="1">
        <f t="shared" si="257"/>
        <v>0</v>
      </c>
      <c r="M3697" s="1">
        <f t="shared" si="257"/>
        <v>0</v>
      </c>
      <c r="N3697" s="1">
        <f t="shared" si="256"/>
        <v>0</v>
      </c>
      <c r="O3697" s="1">
        <f t="shared" si="258"/>
        <v>1</v>
      </c>
      <c r="P3697" s="1" t="s">
        <v>18346</v>
      </c>
      <c r="Q3697" s="1">
        <v>125</v>
      </c>
      <c r="R3697" s="1">
        <v>197</v>
      </c>
      <c r="S3697" s="9">
        <f t="shared" si="260"/>
        <v>125</v>
      </c>
      <c r="T3697" s="8"/>
      <c r="U3697" s="8"/>
      <c r="V3697" s="8"/>
      <c r="W3697" s="8"/>
      <c r="X3697" s="8"/>
      <c r="Y3697" s="10">
        <f t="shared" si="259"/>
        <v>0</v>
      </c>
      <c r="Z3697" s="10">
        <f>IFERROR(INDEX(EFs!B:B,MATCH(P3697,EFs!A:A,0))*Dataset!Y3697/1000,0)</f>
        <v>0</v>
      </c>
      <c r="AA3697">
        <v>33.100475000000003</v>
      </c>
      <c r="AB3697">
        <v>-117.002679</v>
      </c>
      <c r="AC3697">
        <v>1</v>
      </c>
      <c r="AD3697" t="s">
        <v>18387</v>
      </c>
      <c r="AE3697">
        <v>15500</v>
      </c>
      <c r="AF3697" t="s">
        <v>18568</v>
      </c>
      <c r="AI3697" t="s">
        <v>18421</v>
      </c>
      <c r="AJ3697" t="s">
        <v>18390</v>
      </c>
      <c r="AK3697" t="s">
        <v>18391</v>
      </c>
      <c r="AL3697">
        <v>92027</v>
      </c>
      <c r="AM3697" t="s">
        <v>18392</v>
      </c>
      <c r="AN3697" t="s">
        <v>18393</v>
      </c>
    </row>
    <row r="3698" spans="1:40" ht="28.8" hidden="1" x14ac:dyDescent="0.3">
      <c r="A3698" t="s">
        <v>16826</v>
      </c>
      <c r="B3698" s="2" t="s">
        <v>2048</v>
      </c>
      <c r="C3698" s="3">
        <v>40025</v>
      </c>
      <c r="D3698" t="s">
        <v>16</v>
      </c>
      <c r="E3698" t="s">
        <v>2853</v>
      </c>
      <c r="F3698" t="s">
        <v>16827</v>
      </c>
      <c r="G3698" t="s">
        <v>5931</v>
      </c>
      <c r="H3698" s="2" t="s">
        <v>235</v>
      </c>
      <c r="I3698" s="2" t="s">
        <v>236</v>
      </c>
      <c r="J3698" s="1" t="s">
        <v>16828</v>
      </c>
      <c r="K3698" s="1">
        <f t="shared" si="257"/>
        <v>1</v>
      </c>
      <c r="L3698" s="1">
        <f t="shared" si="257"/>
        <v>0</v>
      </c>
      <c r="M3698" s="1">
        <f t="shared" si="257"/>
        <v>0</v>
      </c>
      <c r="N3698" s="1">
        <f t="shared" si="256"/>
        <v>0</v>
      </c>
      <c r="O3698" s="1">
        <f t="shared" si="258"/>
        <v>1</v>
      </c>
      <c r="P3698" s="1" t="s">
        <v>18346</v>
      </c>
      <c r="Q3698" s="1">
        <v>500</v>
      </c>
      <c r="R3698" s="1">
        <v>685</v>
      </c>
      <c r="S3698" s="9">
        <f t="shared" si="260"/>
        <v>500</v>
      </c>
      <c r="T3698" s="8"/>
      <c r="U3698" s="8"/>
      <c r="V3698" s="8"/>
      <c r="W3698" s="8"/>
      <c r="X3698" s="8"/>
      <c r="Y3698" s="10">
        <f t="shared" si="259"/>
        <v>0</v>
      </c>
      <c r="Z3698" s="10">
        <f>IFERROR(INDEX(EFs!B:B,MATCH(P3698,EFs!A:A,0))*Dataset!Y3698/1000,0)</f>
        <v>0</v>
      </c>
      <c r="AA3698">
        <v>32.780608999999998</v>
      </c>
      <c r="AB3698">
        <v>-117.1362</v>
      </c>
      <c r="AC3698">
        <v>1</v>
      </c>
      <c r="AD3698" t="s">
        <v>18387</v>
      </c>
      <c r="AE3698">
        <v>9060</v>
      </c>
      <c r="AF3698" t="s">
        <v>18770</v>
      </c>
      <c r="AI3698" t="s">
        <v>18389</v>
      </c>
      <c r="AJ3698" t="s">
        <v>18390</v>
      </c>
      <c r="AK3698" t="s">
        <v>18391</v>
      </c>
      <c r="AL3698">
        <v>92108</v>
      </c>
      <c r="AM3698" t="s">
        <v>18392</v>
      </c>
      <c r="AN3698" t="s">
        <v>18393</v>
      </c>
    </row>
    <row r="3699" spans="1:40" ht="28.8" hidden="1" x14ac:dyDescent="0.3">
      <c r="A3699" t="s">
        <v>16829</v>
      </c>
      <c r="B3699" s="2" t="s">
        <v>2048</v>
      </c>
      <c r="C3699" s="3">
        <v>40025.428703703699</v>
      </c>
      <c r="D3699" t="s">
        <v>16</v>
      </c>
      <c r="E3699" t="s">
        <v>607</v>
      </c>
      <c r="F3699" t="s">
        <v>608</v>
      </c>
      <c r="G3699" t="s">
        <v>1472</v>
      </c>
      <c r="H3699" s="2" t="s">
        <v>781</v>
      </c>
      <c r="I3699" s="2" t="s">
        <v>782</v>
      </c>
      <c r="J3699" s="1" t="s">
        <v>16830</v>
      </c>
      <c r="K3699" s="1">
        <f t="shared" si="257"/>
        <v>1</v>
      </c>
      <c r="L3699" s="1">
        <f t="shared" si="257"/>
        <v>0</v>
      </c>
      <c r="M3699" s="1">
        <f t="shared" si="257"/>
        <v>0</v>
      </c>
      <c r="N3699" s="1">
        <f t="shared" si="256"/>
        <v>0</v>
      </c>
      <c r="O3699" s="1">
        <f t="shared" si="258"/>
        <v>1</v>
      </c>
      <c r="P3699" s="1" t="s">
        <v>18346</v>
      </c>
      <c r="Q3699" s="1">
        <v>520</v>
      </c>
      <c r="R3699" s="1">
        <v>755</v>
      </c>
      <c r="S3699" s="9">
        <f t="shared" si="260"/>
        <v>520</v>
      </c>
      <c r="T3699" s="8"/>
      <c r="U3699" s="8"/>
      <c r="V3699" s="8"/>
      <c r="W3699" s="8"/>
      <c r="X3699" s="8"/>
      <c r="Y3699" s="10">
        <f t="shared" si="259"/>
        <v>0</v>
      </c>
      <c r="Z3699" s="10">
        <f>IFERROR(INDEX(EFs!B:B,MATCH(P3699,EFs!A:A,0))*Dataset!Y3699/1000,0)</f>
        <v>0</v>
      </c>
      <c r="AA3699">
        <v>32.893853999999997</v>
      </c>
      <c r="AB3699">
        <v>-117.236064</v>
      </c>
      <c r="AC3699">
        <v>1</v>
      </c>
      <c r="AD3699" t="s">
        <v>18387</v>
      </c>
      <c r="AE3699">
        <v>3550</v>
      </c>
      <c r="AF3699" t="s">
        <v>18585</v>
      </c>
      <c r="AI3699" t="s">
        <v>18389</v>
      </c>
      <c r="AJ3699" t="s">
        <v>18390</v>
      </c>
      <c r="AK3699" t="s">
        <v>18391</v>
      </c>
      <c r="AL3699">
        <v>92121</v>
      </c>
      <c r="AM3699" t="s">
        <v>18392</v>
      </c>
      <c r="AN3699" t="s">
        <v>18407</v>
      </c>
    </row>
    <row r="3700" spans="1:40" ht="28.8" hidden="1" x14ac:dyDescent="0.3">
      <c r="A3700" t="s">
        <v>16831</v>
      </c>
      <c r="B3700" s="2" t="s">
        <v>2048</v>
      </c>
      <c r="C3700" s="3">
        <v>40025</v>
      </c>
      <c r="D3700" t="s">
        <v>16</v>
      </c>
      <c r="E3700" t="s">
        <v>954</v>
      </c>
      <c r="F3700" t="s">
        <v>72</v>
      </c>
      <c r="G3700" t="s">
        <v>956</v>
      </c>
      <c r="H3700" s="2" t="s">
        <v>957</v>
      </c>
      <c r="I3700" s="2" t="s">
        <v>139</v>
      </c>
      <c r="J3700" s="1" t="s">
        <v>16832</v>
      </c>
      <c r="K3700" s="1">
        <f t="shared" si="257"/>
        <v>1</v>
      </c>
      <c r="L3700" s="1">
        <f t="shared" si="257"/>
        <v>0</v>
      </c>
      <c r="M3700" s="1">
        <f t="shared" si="257"/>
        <v>0</v>
      </c>
      <c r="N3700" s="1">
        <f t="shared" si="256"/>
        <v>0</v>
      </c>
      <c r="O3700" s="1">
        <f t="shared" si="258"/>
        <v>1</v>
      </c>
      <c r="P3700" s="1" t="s">
        <v>18346</v>
      </c>
      <c r="Q3700" s="1">
        <v>260</v>
      </c>
      <c r="R3700" s="1">
        <v>375</v>
      </c>
      <c r="S3700" s="9">
        <f t="shared" si="260"/>
        <v>260</v>
      </c>
      <c r="T3700" s="8"/>
      <c r="U3700" s="8"/>
      <c r="V3700" s="8"/>
      <c r="W3700" s="8"/>
      <c r="X3700" s="8"/>
      <c r="Y3700" s="10">
        <f t="shared" si="259"/>
        <v>0</v>
      </c>
      <c r="Z3700" s="10">
        <f>IFERROR(INDEX(EFs!B:B,MATCH(P3700,EFs!A:A,0))*Dataset!Y3700/1000,0)</f>
        <v>0</v>
      </c>
      <c r="AA3700">
        <v>32.879537999999997</v>
      </c>
      <c r="AB3700">
        <v>-117.161181</v>
      </c>
      <c r="AC3700">
        <v>1</v>
      </c>
      <c r="AD3700" t="s">
        <v>18408</v>
      </c>
      <c r="AF3700" t="s">
        <v>18538</v>
      </c>
      <c r="AI3700" t="s">
        <v>18389</v>
      </c>
      <c r="AJ3700" t="s">
        <v>18390</v>
      </c>
      <c r="AK3700" t="s">
        <v>18391</v>
      </c>
      <c r="AL3700">
        <v>92121</v>
      </c>
      <c r="AM3700" t="s">
        <v>18392</v>
      </c>
      <c r="AN3700" t="s">
        <v>18397</v>
      </c>
    </row>
    <row r="3701" spans="1:40" ht="28.8" hidden="1" x14ac:dyDescent="0.3">
      <c r="A3701" t="s">
        <v>16833</v>
      </c>
      <c r="B3701" s="2" t="s">
        <v>2048</v>
      </c>
      <c r="C3701" s="3">
        <v>40025</v>
      </c>
      <c r="D3701" t="s">
        <v>16</v>
      </c>
      <c r="E3701" t="s">
        <v>954</v>
      </c>
      <c r="F3701" t="s">
        <v>955</v>
      </c>
      <c r="G3701" t="s">
        <v>956</v>
      </c>
      <c r="H3701" s="2" t="s">
        <v>957</v>
      </c>
      <c r="I3701" s="2" t="s">
        <v>139</v>
      </c>
      <c r="J3701" s="1" t="s">
        <v>16834</v>
      </c>
      <c r="K3701" s="1">
        <f t="shared" si="257"/>
        <v>1</v>
      </c>
      <c r="L3701" s="1">
        <f t="shared" si="257"/>
        <v>0</v>
      </c>
      <c r="M3701" s="1">
        <f t="shared" si="257"/>
        <v>0</v>
      </c>
      <c r="N3701" s="1">
        <f t="shared" si="256"/>
        <v>0</v>
      </c>
      <c r="O3701" s="1">
        <f t="shared" si="258"/>
        <v>1</v>
      </c>
      <c r="P3701" s="1" t="s">
        <v>18346</v>
      </c>
      <c r="Q3701" s="1">
        <v>150</v>
      </c>
      <c r="R3701" s="1">
        <v>277</v>
      </c>
      <c r="S3701" s="9">
        <f t="shared" si="260"/>
        <v>150</v>
      </c>
      <c r="T3701" s="8"/>
      <c r="U3701" s="8"/>
      <c r="V3701" s="8"/>
      <c r="W3701" s="8"/>
      <c r="X3701" s="8"/>
      <c r="Y3701" s="10">
        <f t="shared" si="259"/>
        <v>0</v>
      </c>
      <c r="Z3701" s="10">
        <f>IFERROR(INDEX(EFs!B:B,MATCH(P3701,EFs!A:A,0))*Dataset!Y3701/1000,0)</f>
        <v>0</v>
      </c>
      <c r="AA3701">
        <v>32.879537999999997</v>
      </c>
      <c r="AB3701">
        <v>-117.161181</v>
      </c>
      <c r="AC3701">
        <v>1</v>
      </c>
      <c r="AD3701" t="s">
        <v>18408</v>
      </c>
      <c r="AF3701" t="s">
        <v>18538</v>
      </c>
      <c r="AI3701" t="s">
        <v>18389</v>
      </c>
      <c r="AJ3701" t="s">
        <v>18390</v>
      </c>
      <c r="AK3701" t="s">
        <v>18391</v>
      </c>
      <c r="AL3701">
        <v>92121</v>
      </c>
      <c r="AM3701" t="s">
        <v>18392</v>
      </c>
      <c r="AN3701" t="s">
        <v>18397</v>
      </c>
    </row>
    <row r="3702" spans="1:40" ht="28.8" hidden="1" x14ac:dyDescent="0.3">
      <c r="A3702" t="s">
        <v>16835</v>
      </c>
      <c r="B3702" s="2" t="s">
        <v>2048</v>
      </c>
      <c r="C3702" s="3">
        <v>40025</v>
      </c>
      <c r="D3702" t="s">
        <v>16</v>
      </c>
      <c r="E3702" t="s">
        <v>954</v>
      </c>
      <c r="F3702" t="s">
        <v>955</v>
      </c>
      <c r="G3702" t="s">
        <v>956</v>
      </c>
      <c r="H3702" s="2" t="s">
        <v>957</v>
      </c>
      <c r="I3702" s="2" t="s">
        <v>139</v>
      </c>
      <c r="J3702" s="1" t="s">
        <v>16836</v>
      </c>
      <c r="K3702" s="1">
        <f t="shared" si="257"/>
        <v>1</v>
      </c>
      <c r="L3702" s="1">
        <f t="shared" si="257"/>
        <v>0</v>
      </c>
      <c r="M3702" s="1">
        <f t="shared" si="257"/>
        <v>0</v>
      </c>
      <c r="N3702" s="1">
        <f t="shared" si="256"/>
        <v>0</v>
      </c>
      <c r="O3702" s="1">
        <f t="shared" si="258"/>
        <v>1</v>
      </c>
      <c r="P3702" s="1" t="s">
        <v>18346</v>
      </c>
      <c r="Q3702" s="1">
        <v>60</v>
      </c>
      <c r="R3702" s="1">
        <v>102</v>
      </c>
      <c r="S3702" s="9">
        <f t="shared" si="260"/>
        <v>60</v>
      </c>
      <c r="T3702" s="8"/>
      <c r="U3702" s="8"/>
      <c r="V3702" s="8"/>
      <c r="W3702" s="8"/>
      <c r="X3702" s="8"/>
      <c r="Y3702" s="10">
        <f t="shared" si="259"/>
        <v>0</v>
      </c>
      <c r="Z3702" s="10">
        <f>IFERROR(INDEX(EFs!B:B,MATCH(P3702,EFs!A:A,0))*Dataset!Y3702/1000,0)</f>
        <v>0</v>
      </c>
      <c r="AA3702">
        <v>32.879537999999997</v>
      </c>
      <c r="AB3702">
        <v>-117.161181</v>
      </c>
      <c r="AC3702">
        <v>1</v>
      </c>
      <c r="AD3702" t="s">
        <v>18408</v>
      </c>
      <c r="AF3702" t="s">
        <v>18538</v>
      </c>
      <c r="AI3702" t="s">
        <v>18389</v>
      </c>
      <c r="AJ3702" t="s">
        <v>18390</v>
      </c>
      <c r="AK3702" t="s">
        <v>18391</v>
      </c>
      <c r="AL3702">
        <v>92121</v>
      </c>
      <c r="AM3702" t="s">
        <v>18392</v>
      </c>
      <c r="AN3702" t="s">
        <v>18397</v>
      </c>
    </row>
    <row r="3703" spans="1:40" ht="43.2" hidden="1" x14ac:dyDescent="0.3">
      <c r="A3703" t="s">
        <v>16837</v>
      </c>
      <c r="B3703" s="2" t="s">
        <v>2048</v>
      </c>
      <c r="C3703" s="3">
        <v>40025</v>
      </c>
      <c r="D3703" t="s">
        <v>16</v>
      </c>
      <c r="E3703" t="s">
        <v>5339</v>
      </c>
      <c r="F3703" t="s">
        <v>50</v>
      </c>
      <c r="G3703" t="s">
        <v>1019</v>
      </c>
      <c r="H3703" s="2" t="s">
        <v>1020</v>
      </c>
      <c r="I3703" s="2" t="s">
        <v>92</v>
      </c>
      <c r="J3703" s="1" t="s">
        <v>16838</v>
      </c>
      <c r="K3703" s="1">
        <f t="shared" si="257"/>
        <v>1</v>
      </c>
      <c r="L3703" s="1">
        <f t="shared" si="257"/>
        <v>0</v>
      </c>
      <c r="M3703" s="1">
        <f t="shared" si="257"/>
        <v>0</v>
      </c>
      <c r="N3703" s="1">
        <f t="shared" si="256"/>
        <v>0</v>
      </c>
      <c r="O3703" s="1">
        <f t="shared" si="258"/>
        <v>1</v>
      </c>
      <c r="P3703" s="1" t="s">
        <v>18346</v>
      </c>
      <c r="Q3703" s="1" t="s">
        <v>18355</v>
      </c>
      <c r="R3703" s="1">
        <v>141</v>
      </c>
      <c r="S3703" s="9">
        <f t="shared" si="260"/>
        <v>105.14370000000001</v>
      </c>
      <c r="T3703" s="8"/>
      <c r="U3703" s="8"/>
      <c r="V3703" s="8"/>
      <c r="W3703" s="8"/>
      <c r="X3703" s="8"/>
      <c r="Y3703" s="10">
        <f t="shared" si="259"/>
        <v>0</v>
      </c>
      <c r="Z3703" s="10">
        <f>IFERROR(INDEX(EFs!B:B,MATCH(P3703,EFs!A:A,0))*Dataset!Y3703/1000,0)</f>
        <v>0</v>
      </c>
      <c r="AA3703">
        <v>32.659621000000001</v>
      </c>
      <c r="AB3703">
        <v>-117.15543</v>
      </c>
      <c r="AC3703">
        <v>1</v>
      </c>
      <c r="AD3703" t="s">
        <v>18408</v>
      </c>
      <c r="AF3703" t="s">
        <v>18547</v>
      </c>
      <c r="AI3703" t="s">
        <v>18458</v>
      </c>
      <c r="AJ3703" t="s">
        <v>18390</v>
      </c>
      <c r="AK3703" t="s">
        <v>18391</v>
      </c>
      <c r="AL3703">
        <v>92118</v>
      </c>
      <c r="AM3703" t="s">
        <v>18392</v>
      </c>
      <c r="AN3703" t="s">
        <v>18397</v>
      </c>
    </row>
    <row r="3704" spans="1:40" ht="43.2" hidden="1" x14ac:dyDescent="0.3">
      <c r="A3704" t="s">
        <v>16839</v>
      </c>
      <c r="B3704" s="2" t="s">
        <v>2048</v>
      </c>
      <c r="C3704" s="3">
        <v>40025</v>
      </c>
      <c r="D3704" t="s">
        <v>16</v>
      </c>
      <c r="E3704" t="s">
        <v>16840</v>
      </c>
      <c r="F3704" t="s">
        <v>11374</v>
      </c>
      <c r="G3704" t="s">
        <v>16841</v>
      </c>
      <c r="H3704" s="2" t="s">
        <v>647</v>
      </c>
      <c r="I3704" s="2" t="s">
        <v>218</v>
      </c>
      <c r="J3704" s="1" t="s">
        <v>16842</v>
      </c>
      <c r="K3704" s="1">
        <f t="shared" si="257"/>
        <v>1</v>
      </c>
      <c r="L3704" s="1">
        <f t="shared" si="257"/>
        <v>0</v>
      </c>
      <c r="M3704" s="1">
        <f t="shared" si="257"/>
        <v>0</v>
      </c>
      <c r="N3704" s="1">
        <f t="shared" si="256"/>
        <v>0</v>
      </c>
      <c r="O3704" s="1">
        <f t="shared" si="258"/>
        <v>1</v>
      </c>
      <c r="P3704" s="1" t="s">
        <v>18346</v>
      </c>
      <c r="Q3704" s="1">
        <v>105</v>
      </c>
      <c r="R3704" s="1">
        <v>150</v>
      </c>
      <c r="S3704" s="9">
        <f t="shared" si="260"/>
        <v>105</v>
      </c>
      <c r="T3704" s="8"/>
      <c r="U3704" s="8"/>
      <c r="V3704" s="8"/>
      <c r="W3704" s="8"/>
      <c r="X3704" s="8"/>
      <c r="Y3704" s="10">
        <f t="shared" si="259"/>
        <v>0</v>
      </c>
      <c r="Z3704" s="10">
        <f>IFERROR(INDEX(EFs!B:B,MATCH(P3704,EFs!A:A,0))*Dataset!Y3704/1000,0)</f>
        <v>0</v>
      </c>
      <c r="AA3704">
        <v>32.724102999999999</v>
      </c>
      <c r="AB3704">
        <v>-117.170912</v>
      </c>
      <c r="AC3704">
        <v>0.5</v>
      </c>
      <c r="AD3704" t="s">
        <v>18422</v>
      </c>
      <c r="AI3704" t="s">
        <v>18389</v>
      </c>
      <c r="AJ3704" t="s">
        <v>18390</v>
      </c>
      <c r="AK3704" t="s">
        <v>18391</v>
      </c>
      <c r="AL3704">
        <v>92101</v>
      </c>
      <c r="AM3704" t="s">
        <v>18392</v>
      </c>
      <c r="AN3704" t="s">
        <v>18397</v>
      </c>
    </row>
    <row r="3705" spans="1:40" ht="28.8" hidden="1" x14ac:dyDescent="0.3">
      <c r="A3705" t="s">
        <v>16843</v>
      </c>
      <c r="B3705" s="2" t="s">
        <v>2048</v>
      </c>
      <c r="C3705" s="3">
        <v>40025</v>
      </c>
      <c r="D3705" t="s">
        <v>16</v>
      </c>
      <c r="E3705" t="s">
        <v>16844</v>
      </c>
      <c r="F3705" t="s">
        <v>345</v>
      </c>
      <c r="G3705" t="s">
        <v>16845</v>
      </c>
      <c r="H3705" s="2" t="s">
        <v>669</v>
      </c>
      <c r="I3705" s="2" t="s">
        <v>236</v>
      </c>
      <c r="J3705" s="1" t="s">
        <v>16846</v>
      </c>
      <c r="K3705" s="1">
        <f t="shared" si="257"/>
        <v>1</v>
      </c>
      <c r="L3705" s="1">
        <f t="shared" si="257"/>
        <v>0</v>
      </c>
      <c r="M3705" s="1">
        <f t="shared" si="257"/>
        <v>0</v>
      </c>
      <c r="N3705" s="1">
        <f t="shared" si="256"/>
        <v>0</v>
      </c>
      <c r="O3705" s="1">
        <f t="shared" si="258"/>
        <v>1</v>
      </c>
      <c r="P3705" s="1" t="s">
        <v>18346</v>
      </c>
      <c r="Q3705" s="1">
        <v>315</v>
      </c>
      <c r="R3705" s="1">
        <v>449</v>
      </c>
      <c r="S3705" s="9">
        <f t="shared" si="260"/>
        <v>315</v>
      </c>
      <c r="T3705" s="8"/>
      <c r="U3705" s="8"/>
      <c r="V3705" s="8"/>
      <c r="W3705" s="8"/>
      <c r="X3705" s="8"/>
      <c r="Y3705" s="10">
        <f t="shared" si="259"/>
        <v>0</v>
      </c>
      <c r="Z3705" s="10">
        <f>IFERROR(INDEX(EFs!B:B,MATCH(P3705,EFs!A:A,0))*Dataset!Y3705/1000,0)</f>
        <v>0</v>
      </c>
      <c r="AA3705">
        <v>32.758533</v>
      </c>
      <c r="AB3705">
        <v>-117.163793</v>
      </c>
      <c r="AC3705">
        <v>1</v>
      </c>
      <c r="AD3705" t="s">
        <v>18387</v>
      </c>
      <c r="AE3705">
        <v>4311</v>
      </c>
      <c r="AF3705" t="s">
        <v>18462</v>
      </c>
      <c r="AI3705" t="s">
        <v>18389</v>
      </c>
      <c r="AJ3705" t="s">
        <v>18390</v>
      </c>
      <c r="AK3705" t="s">
        <v>18391</v>
      </c>
      <c r="AL3705">
        <v>92103</v>
      </c>
      <c r="AM3705" t="s">
        <v>18392</v>
      </c>
      <c r="AN3705" t="s">
        <v>18393</v>
      </c>
    </row>
    <row r="3706" spans="1:40" ht="43.2" hidden="1" x14ac:dyDescent="0.3">
      <c r="A3706" t="s">
        <v>16847</v>
      </c>
      <c r="B3706" s="2" t="s">
        <v>2048</v>
      </c>
      <c r="C3706" s="3">
        <v>40025.634942129604</v>
      </c>
      <c r="D3706" t="s">
        <v>16</v>
      </c>
      <c r="E3706" t="s">
        <v>89</v>
      </c>
      <c r="F3706" t="s">
        <v>16848</v>
      </c>
      <c r="G3706" t="s">
        <v>90</v>
      </c>
      <c r="H3706" s="2" t="s">
        <v>91</v>
      </c>
      <c r="I3706" s="2" t="s">
        <v>92</v>
      </c>
      <c r="J3706" s="1" t="s">
        <v>16849</v>
      </c>
      <c r="K3706" s="1">
        <f t="shared" si="257"/>
        <v>1</v>
      </c>
      <c r="L3706" s="1">
        <f t="shared" si="257"/>
        <v>0</v>
      </c>
      <c r="M3706" s="1">
        <f t="shared" si="257"/>
        <v>0</v>
      </c>
      <c r="N3706" s="1">
        <f t="shared" si="256"/>
        <v>0</v>
      </c>
      <c r="O3706" s="1">
        <f t="shared" si="258"/>
        <v>1</v>
      </c>
      <c r="P3706" s="1" t="s">
        <v>18346</v>
      </c>
      <c r="Q3706" s="1" t="s">
        <v>18355</v>
      </c>
      <c r="R3706" s="1">
        <v>235</v>
      </c>
      <c r="S3706" s="9">
        <f t="shared" si="260"/>
        <v>175.23950000000002</v>
      </c>
      <c r="T3706" s="8"/>
      <c r="U3706" s="8"/>
      <c r="V3706" s="8"/>
      <c r="W3706" s="8"/>
      <c r="X3706" s="8"/>
      <c r="Y3706" s="10">
        <f t="shared" si="259"/>
        <v>0</v>
      </c>
      <c r="Z3706" s="10">
        <f>IFERROR(INDEX(EFs!B:B,MATCH(P3706,EFs!A:A,0))*Dataset!Y3706/1000,0)</f>
        <v>0</v>
      </c>
      <c r="AA3706">
        <v>33.232765000000001</v>
      </c>
      <c r="AB3706">
        <v>-117.352028</v>
      </c>
      <c r="AC3706">
        <v>0.8</v>
      </c>
      <c r="AD3706" t="s">
        <v>18408</v>
      </c>
      <c r="AF3706" t="s">
        <v>18409</v>
      </c>
      <c r="AI3706" t="s">
        <v>18410</v>
      </c>
      <c r="AJ3706" t="s">
        <v>18390</v>
      </c>
      <c r="AK3706" t="s">
        <v>18391</v>
      </c>
      <c r="AL3706">
        <v>92058</v>
      </c>
      <c r="AM3706" t="s">
        <v>18392</v>
      </c>
      <c r="AN3706" t="s">
        <v>18397</v>
      </c>
    </row>
    <row r="3707" spans="1:40" ht="28.8" hidden="1" x14ac:dyDescent="0.3">
      <c r="A3707" t="s">
        <v>16850</v>
      </c>
      <c r="B3707" s="2" t="s">
        <v>2048</v>
      </c>
      <c r="C3707" s="3">
        <v>40025.3883333333</v>
      </c>
      <c r="D3707" t="s">
        <v>16</v>
      </c>
      <c r="E3707" t="s">
        <v>1036</v>
      </c>
      <c r="F3707" t="s">
        <v>332</v>
      </c>
      <c r="G3707" t="s">
        <v>16851</v>
      </c>
      <c r="H3707" s="2" t="s">
        <v>4097</v>
      </c>
      <c r="I3707" s="2" t="s">
        <v>92</v>
      </c>
      <c r="J3707" s="1" t="s">
        <v>16852</v>
      </c>
      <c r="K3707" s="1">
        <f t="shared" si="257"/>
        <v>1</v>
      </c>
      <c r="L3707" s="1">
        <f t="shared" si="257"/>
        <v>0</v>
      </c>
      <c r="M3707" s="1">
        <f t="shared" si="257"/>
        <v>0</v>
      </c>
      <c r="N3707" s="1">
        <f t="shared" si="256"/>
        <v>0</v>
      </c>
      <c r="O3707" s="1">
        <f t="shared" si="258"/>
        <v>1</v>
      </c>
      <c r="P3707" s="1" t="s">
        <v>18346</v>
      </c>
      <c r="Q3707" s="1">
        <v>150</v>
      </c>
      <c r="R3707" s="1">
        <v>240</v>
      </c>
      <c r="S3707" s="9">
        <f t="shared" si="260"/>
        <v>150</v>
      </c>
      <c r="T3707" s="8"/>
      <c r="U3707" s="8"/>
      <c r="V3707" s="8"/>
      <c r="W3707" s="8"/>
      <c r="X3707" s="8"/>
      <c r="Y3707" s="10">
        <f t="shared" si="259"/>
        <v>0</v>
      </c>
      <c r="Z3707" s="10">
        <f>IFERROR(INDEX(EFs!B:B,MATCH(P3707,EFs!A:A,0))*Dataset!Y3707/1000,0)</f>
        <v>0</v>
      </c>
      <c r="AA3707">
        <v>32.559280999999999</v>
      </c>
      <c r="AB3707">
        <v>-117.048889</v>
      </c>
      <c r="AC3707">
        <v>1</v>
      </c>
      <c r="AD3707" t="s">
        <v>18387</v>
      </c>
      <c r="AE3707">
        <v>3930</v>
      </c>
      <c r="AF3707" t="s">
        <v>19332</v>
      </c>
      <c r="AI3707" t="s">
        <v>18858</v>
      </c>
      <c r="AJ3707" t="s">
        <v>18390</v>
      </c>
      <c r="AK3707" t="s">
        <v>18391</v>
      </c>
      <c r="AL3707">
        <v>92173</v>
      </c>
      <c r="AM3707" t="s">
        <v>18392</v>
      </c>
      <c r="AN3707" t="s">
        <v>18393</v>
      </c>
    </row>
    <row r="3708" spans="1:40" ht="43.2" hidden="1" x14ac:dyDescent="0.3">
      <c r="A3708" t="s">
        <v>16853</v>
      </c>
      <c r="B3708" s="2" t="s">
        <v>2048</v>
      </c>
      <c r="C3708" s="3">
        <v>40025</v>
      </c>
      <c r="D3708" t="s">
        <v>16</v>
      </c>
      <c r="E3708" t="s">
        <v>16854</v>
      </c>
      <c r="F3708" t="s">
        <v>625</v>
      </c>
      <c r="G3708" t="s">
        <v>16855</v>
      </c>
      <c r="H3708" s="2" t="s">
        <v>19</v>
      </c>
      <c r="I3708" s="2" t="s">
        <v>20</v>
      </c>
      <c r="J3708" s="1" t="s">
        <v>16856</v>
      </c>
      <c r="K3708" s="1">
        <f t="shared" si="257"/>
        <v>1</v>
      </c>
      <c r="L3708" s="1">
        <f t="shared" si="257"/>
        <v>0</v>
      </c>
      <c r="M3708" s="1">
        <f t="shared" si="257"/>
        <v>0</v>
      </c>
      <c r="N3708" s="1">
        <f t="shared" si="256"/>
        <v>0</v>
      </c>
      <c r="O3708" s="1">
        <f t="shared" si="258"/>
        <v>1</v>
      </c>
      <c r="P3708" s="1" t="s">
        <v>18346</v>
      </c>
      <c r="Q3708" s="1" t="s">
        <v>18355</v>
      </c>
      <c r="R3708" s="1">
        <v>544</v>
      </c>
      <c r="S3708" s="9">
        <f t="shared" si="260"/>
        <v>405.66079999999999</v>
      </c>
      <c r="T3708" s="8"/>
      <c r="U3708" s="8"/>
      <c r="V3708" s="8"/>
      <c r="W3708" s="8"/>
      <c r="X3708" s="8"/>
      <c r="Y3708" s="10">
        <f t="shared" si="259"/>
        <v>0</v>
      </c>
      <c r="Z3708" s="10">
        <f>IFERROR(INDEX(EFs!B:B,MATCH(P3708,EFs!A:A,0))*Dataset!Y3708/1000,0)</f>
        <v>0</v>
      </c>
      <c r="AA3708">
        <v>32.717312</v>
      </c>
      <c r="AB3708">
        <v>-117.165194</v>
      </c>
      <c r="AC3708">
        <v>1</v>
      </c>
      <c r="AD3708" t="s">
        <v>18387</v>
      </c>
      <c r="AE3708">
        <v>220</v>
      </c>
      <c r="AF3708" t="s">
        <v>18504</v>
      </c>
      <c r="AI3708" t="s">
        <v>18389</v>
      </c>
      <c r="AJ3708" t="s">
        <v>18390</v>
      </c>
      <c r="AK3708" t="s">
        <v>18391</v>
      </c>
      <c r="AL3708">
        <v>92101</v>
      </c>
      <c r="AM3708" t="s">
        <v>18392</v>
      </c>
      <c r="AN3708" t="s">
        <v>18393</v>
      </c>
    </row>
    <row r="3709" spans="1:40" ht="57.6" hidden="1" x14ac:dyDescent="0.3">
      <c r="A3709" t="s">
        <v>16857</v>
      </c>
      <c r="B3709" s="2" t="s">
        <v>2048</v>
      </c>
      <c r="C3709" s="3">
        <v>40025</v>
      </c>
      <c r="D3709" t="s">
        <v>16</v>
      </c>
      <c r="E3709" t="s">
        <v>16858</v>
      </c>
      <c r="F3709" t="s">
        <v>27</v>
      </c>
      <c r="G3709" t="s">
        <v>16859</v>
      </c>
      <c r="H3709" s="2" t="s">
        <v>647</v>
      </c>
      <c r="I3709" s="2" t="s">
        <v>218</v>
      </c>
      <c r="J3709" s="1" t="s">
        <v>16860</v>
      </c>
      <c r="K3709" s="1">
        <f t="shared" si="257"/>
        <v>1</v>
      </c>
      <c r="L3709" s="1">
        <f t="shared" si="257"/>
        <v>0</v>
      </c>
      <c r="M3709" s="1">
        <f t="shared" si="257"/>
        <v>0</v>
      </c>
      <c r="N3709" s="1">
        <f t="shared" si="256"/>
        <v>0</v>
      </c>
      <c r="O3709" s="1">
        <f t="shared" si="258"/>
        <v>1</v>
      </c>
      <c r="P3709" s="1" t="s">
        <v>18346</v>
      </c>
      <c r="Q3709" s="1">
        <v>350</v>
      </c>
      <c r="R3709" s="1">
        <v>600</v>
      </c>
      <c r="S3709" s="9">
        <f t="shared" si="260"/>
        <v>350</v>
      </c>
      <c r="T3709" s="8"/>
      <c r="U3709" s="8"/>
      <c r="V3709" s="8"/>
      <c r="W3709" s="8"/>
      <c r="X3709" s="8"/>
      <c r="Y3709" s="10">
        <f t="shared" si="259"/>
        <v>0</v>
      </c>
      <c r="Z3709" s="10">
        <f>IFERROR(INDEX(EFs!B:B,MATCH(P3709,EFs!A:A,0))*Dataset!Y3709/1000,0)</f>
        <v>0</v>
      </c>
      <c r="AA3709">
        <v>32.724102999999999</v>
      </c>
      <c r="AB3709">
        <v>-117.170912</v>
      </c>
      <c r="AC3709">
        <v>0.5</v>
      </c>
      <c r="AD3709" t="s">
        <v>18422</v>
      </c>
      <c r="AI3709" t="s">
        <v>18389</v>
      </c>
      <c r="AJ3709" t="s">
        <v>18390</v>
      </c>
      <c r="AK3709" t="s">
        <v>18391</v>
      </c>
      <c r="AL3709">
        <v>92101</v>
      </c>
      <c r="AM3709" t="s">
        <v>18392</v>
      </c>
      <c r="AN3709" t="s">
        <v>18397</v>
      </c>
    </row>
    <row r="3710" spans="1:40" ht="43.2" hidden="1" x14ac:dyDescent="0.3">
      <c r="A3710" t="s">
        <v>16861</v>
      </c>
      <c r="B3710" s="2" t="s">
        <v>2048</v>
      </c>
      <c r="C3710" s="3">
        <v>40025.500034722201</v>
      </c>
      <c r="D3710" t="s">
        <v>16</v>
      </c>
      <c r="E3710" t="s">
        <v>16862</v>
      </c>
      <c r="F3710" t="s">
        <v>16863</v>
      </c>
      <c r="G3710" t="s">
        <v>16864</v>
      </c>
      <c r="H3710" s="2" t="s">
        <v>106</v>
      </c>
      <c r="I3710" s="2" t="s">
        <v>107</v>
      </c>
      <c r="J3710" s="1" t="s">
        <v>16865</v>
      </c>
      <c r="K3710" s="1">
        <f t="shared" si="257"/>
        <v>1</v>
      </c>
      <c r="L3710" s="1">
        <f t="shared" si="257"/>
        <v>0</v>
      </c>
      <c r="M3710" s="1">
        <f t="shared" si="257"/>
        <v>0</v>
      </c>
      <c r="N3710" s="1">
        <f t="shared" si="256"/>
        <v>0</v>
      </c>
      <c r="O3710" s="1">
        <f t="shared" si="258"/>
        <v>1</v>
      </c>
      <c r="P3710" s="1" t="s">
        <v>18346</v>
      </c>
      <c r="Q3710" s="1">
        <v>150</v>
      </c>
      <c r="R3710" s="1">
        <v>230</v>
      </c>
      <c r="S3710" s="9">
        <f t="shared" si="260"/>
        <v>150</v>
      </c>
      <c r="T3710" s="8"/>
      <c r="U3710" s="8"/>
      <c r="V3710" s="8"/>
      <c r="W3710" s="8"/>
      <c r="X3710" s="8"/>
      <c r="Y3710" s="10">
        <f t="shared" si="259"/>
        <v>0</v>
      </c>
      <c r="Z3710" s="10">
        <f>IFERROR(INDEX(EFs!B:B,MATCH(P3710,EFs!A:A,0))*Dataset!Y3710/1000,0)</f>
        <v>0</v>
      </c>
      <c r="AA3710">
        <v>32.808568000000001</v>
      </c>
      <c r="AB3710">
        <v>-117.117834</v>
      </c>
      <c r="AC3710">
        <v>1</v>
      </c>
      <c r="AD3710" t="s">
        <v>18387</v>
      </c>
      <c r="AE3710">
        <v>9797</v>
      </c>
      <c r="AF3710" t="s">
        <v>18556</v>
      </c>
      <c r="AI3710" t="s">
        <v>18389</v>
      </c>
      <c r="AJ3710" t="s">
        <v>18390</v>
      </c>
      <c r="AK3710" t="s">
        <v>18391</v>
      </c>
      <c r="AL3710">
        <v>92123</v>
      </c>
      <c r="AM3710" t="s">
        <v>18392</v>
      </c>
      <c r="AN3710" t="s">
        <v>18393</v>
      </c>
    </row>
    <row r="3711" spans="1:40" ht="57.6" hidden="1" x14ac:dyDescent="0.3">
      <c r="A3711" t="s">
        <v>16866</v>
      </c>
      <c r="B3711" s="2" t="s">
        <v>2048</v>
      </c>
      <c r="C3711" s="3">
        <v>40025</v>
      </c>
      <c r="D3711" t="s">
        <v>16</v>
      </c>
      <c r="E3711" t="s">
        <v>5014</v>
      </c>
      <c r="F3711" t="s">
        <v>4823</v>
      </c>
      <c r="G3711" t="s">
        <v>5015</v>
      </c>
      <c r="H3711" s="2" t="s">
        <v>201</v>
      </c>
      <c r="I3711" s="2" t="s">
        <v>46</v>
      </c>
      <c r="J3711" s="1" t="s">
        <v>16867</v>
      </c>
      <c r="K3711" s="1">
        <f t="shared" si="257"/>
        <v>1</v>
      </c>
      <c r="L3711" s="1">
        <f t="shared" si="257"/>
        <v>0</v>
      </c>
      <c r="M3711" s="1">
        <f t="shared" si="257"/>
        <v>0</v>
      </c>
      <c r="N3711" s="1">
        <f t="shared" si="256"/>
        <v>0</v>
      </c>
      <c r="O3711" s="1">
        <f t="shared" si="258"/>
        <v>1</v>
      </c>
      <c r="P3711" s="1" t="s">
        <v>18346</v>
      </c>
      <c r="Q3711" s="1" t="s">
        <v>18355</v>
      </c>
      <c r="R3711" s="1">
        <v>947</v>
      </c>
      <c r="S3711" s="9">
        <f t="shared" si="260"/>
        <v>706.17790000000002</v>
      </c>
      <c r="T3711" s="3">
        <v>44635</v>
      </c>
      <c r="U3711" s="8" t="s">
        <v>439</v>
      </c>
      <c r="V3711" s="3">
        <v>44635</v>
      </c>
      <c r="W3711" s="8" t="s">
        <v>439</v>
      </c>
      <c r="X3711" s="8">
        <v>0</v>
      </c>
      <c r="Y3711" s="10">
        <f t="shared" si="259"/>
        <v>0</v>
      </c>
      <c r="Z3711" s="10">
        <f>IFERROR(INDEX(EFs!B:B,MATCH(P3711,EFs!A:A,0))*Dataset!Y3711/1000,0)</f>
        <v>0</v>
      </c>
      <c r="AA3711">
        <v>32.902323000000003</v>
      </c>
      <c r="AB3711">
        <v>-117.242626</v>
      </c>
      <c r="AC3711">
        <v>1</v>
      </c>
      <c r="AD3711" t="s">
        <v>18394</v>
      </c>
      <c r="AE3711">
        <v>10933</v>
      </c>
      <c r="AF3711" t="s">
        <v>18493</v>
      </c>
      <c r="AI3711" t="s">
        <v>18428</v>
      </c>
      <c r="AJ3711" t="s">
        <v>18390</v>
      </c>
      <c r="AK3711" t="s">
        <v>18391</v>
      </c>
      <c r="AL3711">
        <v>92037</v>
      </c>
      <c r="AM3711" t="s">
        <v>18392</v>
      </c>
      <c r="AN3711" t="s">
        <v>18397</v>
      </c>
    </row>
    <row r="3712" spans="1:40" ht="43.2" hidden="1" x14ac:dyDescent="0.3">
      <c r="A3712" t="s">
        <v>16868</v>
      </c>
      <c r="B3712" s="2" t="s">
        <v>2048</v>
      </c>
      <c r="C3712" s="3">
        <v>40025</v>
      </c>
      <c r="D3712" t="s">
        <v>25</v>
      </c>
      <c r="E3712" t="s">
        <v>16869</v>
      </c>
      <c r="F3712" t="s">
        <v>16870</v>
      </c>
      <c r="G3712" t="s">
        <v>16871</v>
      </c>
      <c r="H3712" s="2" t="s">
        <v>781</v>
      </c>
      <c r="I3712" s="2" t="s">
        <v>782</v>
      </c>
      <c r="J3712" s="1" t="s">
        <v>16872</v>
      </c>
      <c r="K3712" s="1">
        <f t="shared" si="257"/>
        <v>1</v>
      </c>
      <c r="L3712" s="1">
        <f t="shared" si="257"/>
        <v>0</v>
      </c>
      <c r="M3712" s="1">
        <f t="shared" si="257"/>
        <v>0</v>
      </c>
      <c r="N3712" s="1">
        <f t="shared" si="256"/>
        <v>0</v>
      </c>
      <c r="O3712" s="1">
        <f t="shared" si="258"/>
        <v>1</v>
      </c>
      <c r="P3712" s="1" t="s">
        <v>18346</v>
      </c>
      <c r="Q3712" s="1" t="s">
        <v>18355</v>
      </c>
      <c r="R3712" s="1">
        <v>370</v>
      </c>
      <c r="S3712" s="9">
        <f t="shared" si="260"/>
        <v>275.90899999999999</v>
      </c>
      <c r="T3712" s="8"/>
      <c r="U3712" s="8"/>
      <c r="V3712" s="8"/>
      <c r="W3712" s="8"/>
      <c r="X3712" s="8"/>
      <c r="Y3712" s="10">
        <f t="shared" si="259"/>
        <v>0</v>
      </c>
      <c r="Z3712" s="10">
        <f>IFERROR(INDEX(EFs!B:B,MATCH(P3712,EFs!A:A,0))*Dataset!Y3712/1000,0)</f>
        <v>0</v>
      </c>
      <c r="AA3712">
        <v>32.893731000000002</v>
      </c>
      <c r="AB3712">
        <v>-117.23728</v>
      </c>
      <c r="AC3712">
        <v>1</v>
      </c>
      <c r="AD3712" t="s">
        <v>18387</v>
      </c>
      <c r="AE3712">
        <v>3565</v>
      </c>
      <c r="AF3712" t="s">
        <v>18585</v>
      </c>
      <c r="AI3712" t="s">
        <v>18389</v>
      </c>
      <c r="AJ3712" t="s">
        <v>18390</v>
      </c>
      <c r="AK3712" t="s">
        <v>18391</v>
      </c>
      <c r="AL3712">
        <v>92121</v>
      </c>
      <c r="AM3712" t="s">
        <v>18392</v>
      </c>
      <c r="AN3712" t="s">
        <v>18407</v>
      </c>
    </row>
    <row r="3713" spans="1:40" ht="43.2" hidden="1" x14ac:dyDescent="0.3">
      <c r="A3713" t="s">
        <v>16873</v>
      </c>
      <c r="B3713" s="2" t="s">
        <v>2048</v>
      </c>
      <c r="C3713" s="3">
        <v>40025.399456018502</v>
      </c>
      <c r="D3713" t="s">
        <v>25</v>
      </c>
      <c r="E3713" t="s">
        <v>13038</v>
      </c>
      <c r="F3713" t="s">
        <v>1219</v>
      </c>
      <c r="G3713" t="s">
        <v>16874</v>
      </c>
      <c r="H3713" s="2" t="s">
        <v>163</v>
      </c>
      <c r="I3713" s="2" t="s">
        <v>164</v>
      </c>
      <c r="J3713" s="1" t="s">
        <v>16875</v>
      </c>
      <c r="K3713" s="1">
        <f t="shared" si="257"/>
        <v>1</v>
      </c>
      <c r="L3713" s="1">
        <f t="shared" si="257"/>
        <v>0</v>
      </c>
      <c r="M3713" s="1">
        <f t="shared" si="257"/>
        <v>0</v>
      </c>
      <c r="N3713" s="1">
        <f t="shared" si="256"/>
        <v>0</v>
      </c>
      <c r="O3713" s="1">
        <f t="shared" si="258"/>
        <v>1</v>
      </c>
      <c r="P3713" s="1" t="s">
        <v>18346</v>
      </c>
      <c r="Q3713" s="1" t="s">
        <v>18355</v>
      </c>
      <c r="R3713" s="1">
        <v>190</v>
      </c>
      <c r="S3713" s="9">
        <f t="shared" si="260"/>
        <v>141.68299999999999</v>
      </c>
      <c r="T3713" s="8"/>
      <c r="U3713" s="8"/>
      <c r="V3713" s="8"/>
      <c r="W3713" s="8"/>
      <c r="X3713" s="8"/>
      <c r="Y3713" s="10">
        <f t="shared" si="259"/>
        <v>0</v>
      </c>
      <c r="Z3713" s="10">
        <f>IFERROR(INDEX(EFs!B:B,MATCH(P3713,EFs!A:A,0))*Dataset!Y3713/1000,0)</f>
        <v>0</v>
      </c>
      <c r="AA3713">
        <v>33.387723000000001</v>
      </c>
      <c r="AB3713">
        <v>-117.44475799999999</v>
      </c>
      <c r="AC3713">
        <v>0.5</v>
      </c>
      <c r="AD3713" t="s">
        <v>18422</v>
      </c>
      <c r="AI3713" t="s">
        <v>18423</v>
      </c>
      <c r="AJ3713" t="s">
        <v>18390</v>
      </c>
      <c r="AK3713" t="s">
        <v>18391</v>
      </c>
      <c r="AL3713">
        <v>92055</v>
      </c>
      <c r="AM3713" t="s">
        <v>18392</v>
      </c>
      <c r="AN3713" t="s">
        <v>18397</v>
      </c>
    </row>
    <row r="3714" spans="1:40" ht="43.2" hidden="1" x14ac:dyDescent="0.3">
      <c r="A3714" t="s">
        <v>16876</v>
      </c>
      <c r="B3714" s="2" t="s">
        <v>2048</v>
      </c>
      <c r="C3714" s="3">
        <v>40025</v>
      </c>
      <c r="D3714" t="s">
        <v>25</v>
      </c>
      <c r="E3714" t="s">
        <v>16010</v>
      </c>
      <c r="F3714" t="s">
        <v>16011</v>
      </c>
      <c r="G3714" t="s">
        <v>16012</v>
      </c>
      <c r="H3714" s="2" t="s">
        <v>1436</v>
      </c>
      <c r="I3714" s="2" t="s">
        <v>98</v>
      </c>
      <c r="J3714" s="1" t="s">
        <v>16877</v>
      </c>
      <c r="K3714" s="1">
        <f t="shared" si="257"/>
        <v>1</v>
      </c>
      <c r="L3714" s="1">
        <f t="shared" si="257"/>
        <v>0</v>
      </c>
      <c r="M3714" s="1">
        <f t="shared" si="257"/>
        <v>0</v>
      </c>
      <c r="N3714" s="1">
        <f t="shared" si="257"/>
        <v>0</v>
      </c>
      <c r="O3714" s="1">
        <f t="shared" si="258"/>
        <v>1</v>
      </c>
      <c r="P3714" s="1" t="s">
        <v>18346</v>
      </c>
      <c r="Q3714" s="1" t="s">
        <v>18355</v>
      </c>
      <c r="R3714" s="1">
        <v>225</v>
      </c>
      <c r="S3714" s="9">
        <f t="shared" si="260"/>
        <v>167.7825</v>
      </c>
      <c r="T3714" s="8"/>
      <c r="U3714" s="8"/>
      <c r="V3714" s="8"/>
      <c r="W3714" s="8"/>
      <c r="X3714" s="8"/>
      <c r="Y3714" s="10">
        <f t="shared" si="259"/>
        <v>0</v>
      </c>
      <c r="Z3714" s="10">
        <f>IFERROR(INDEX(EFs!B:B,MATCH(P3714,EFs!A:A,0))*Dataset!Y3714/1000,0)</f>
        <v>0</v>
      </c>
      <c r="AA3714">
        <v>33.138015000000003</v>
      </c>
      <c r="AB3714">
        <v>-117.33854599999999</v>
      </c>
      <c r="AC3714">
        <v>1</v>
      </c>
      <c r="AD3714" t="s">
        <v>18394</v>
      </c>
      <c r="AE3714">
        <v>4600</v>
      </c>
      <c r="AF3714" t="s">
        <v>18637</v>
      </c>
      <c r="AI3714" t="s">
        <v>18509</v>
      </c>
      <c r="AJ3714" t="s">
        <v>18390</v>
      </c>
      <c r="AK3714" t="s">
        <v>18391</v>
      </c>
      <c r="AL3714">
        <v>92008</v>
      </c>
      <c r="AM3714" t="s">
        <v>18392</v>
      </c>
      <c r="AN3714" t="s">
        <v>18397</v>
      </c>
    </row>
    <row r="3715" spans="1:40" ht="43.2" hidden="1" x14ac:dyDescent="0.3">
      <c r="A3715" t="s">
        <v>16878</v>
      </c>
      <c r="B3715" s="2" t="s">
        <v>2048</v>
      </c>
      <c r="C3715" s="3">
        <v>40025</v>
      </c>
      <c r="D3715" t="s">
        <v>25</v>
      </c>
      <c r="E3715" t="s">
        <v>954</v>
      </c>
      <c r="F3715" t="s">
        <v>955</v>
      </c>
      <c r="G3715" t="s">
        <v>956</v>
      </c>
      <c r="H3715" s="2" t="s">
        <v>957</v>
      </c>
      <c r="I3715" s="2" t="s">
        <v>139</v>
      </c>
      <c r="J3715" s="1" t="s">
        <v>16879</v>
      </c>
      <c r="K3715" s="1">
        <f t="shared" ref="K3715:N3778" si="261">IFERROR(IF(SEARCH(K$1,$J3715)&gt;0,1),0)</f>
        <v>0</v>
      </c>
      <c r="L3715" s="1">
        <f t="shared" si="261"/>
        <v>0</v>
      </c>
      <c r="M3715" s="1">
        <f t="shared" si="261"/>
        <v>0</v>
      </c>
      <c r="N3715" s="1">
        <f t="shared" si="261"/>
        <v>0</v>
      </c>
      <c r="O3715" s="1">
        <f t="shared" ref="O3715:O3778" si="262">SUM(K3715:N3715)</f>
        <v>0</v>
      </c>
      <c r="P3715" s="1" t="s">
        <v>18352</v>
      </c>
      <c r="Q3715" s="1">
        <v>50</v>
      </c>
      <c r="R3715" s="1">
        <v>73</v>
      </c>
      <c r="S3715" s="9">
        <f t="shared" si="260"/>
        <v>50</v>
      </c>
      <c r="T3715" s="8"/>
      <c r="U3715" s="8"/>
      <c r="V3715" s="8"/>
      <c r="W3715" s="8"/>
      <c r="X3715" s="8"/>
      <c r="Y3715" s="10">
        <f t="shared" ref="Y3715:Y3778" si="263">X3715*S3715</f>
        <v>0</v>
      </c>
      <c r="Z3715" s="10">
        <f>IFERROR(INDEX(EFs!B:B,MATCH(P3715,EFs!A:A,0))*Dataset!Y3715/1000,0)</f>
        <v>0</v>
      </c>
      <c r="AA3715">
        <v>32.879537999999997</v>
      </c>
      <c r="AB3715">
        <v>-117.161181</v>
      </c>
      <c r="AC3715">
        <v>1</v>
      </c>
      <c r="AD3715" t="s">
        <v>18408</v>
      </c>
      <c r="AF3715" t="s">
        <v>18538</v>
      </c>
      <c r="AI3715" t="s">
        <v>18389</v>
      </c>
      <c r="AJ3715" t="s">
        <v>18390</v>
      </c>
      <c r="AK3715" t="s">
        <v>18391</v>
      </c>
      <c r="AL3715">
        <v>92121</v>
      </c>
      <c r="AM3715" t="s">
        <v>18392</v>
      </c>
      <c r="AN3715" t="s">
        <v>18397</v>
      </c>
    </row>
    <row r="3716" spans="1:40" ht="57.6" hidden="1" x14ac:dyDescent="0.3">
      <c r="A3716" t="s">
        <v>16880</v>
      </c>
      <c r="B3716" s="2" t="s">
        <v>2048</v>
      </c>
      <c r="C3716" s="3">
        <v>40025</v>
      </c>
      <c r="D3716" t="s">
        <v>16</v>
      </c>
      <c r="E3716" t="s">
        <v>2037</v>
      </c>
      <c r="F3716" t="s">
        <v>2038</v>
      </c>
      <c r="G3716" t="s">
        <v>2039</v>
      </c>
      <c r="H3716" s="2" t="s">
        <v>523</v>
      </c>
      <c r="I3716" s="2" t="s">
        <v>164</v>
      </c>
      <c r="J3716" s="1" t="s">
        <v>16881</v>
      </c>
      <c r="K3716" s="1">
        <f t="shared" si="261"/>
        <v>1</v>
      </c>
      <c r="L3716" s="1">
        <f t="shared" si="261"/>
        <v>0</v>
      </c>
      <c r="M3716" s="1">
        <f t="shared" si="261"/>
        <v>0</v>
      </c>
      <c r="N3716" s="1">
        <f t="shared" si="261"/>
        <v>0</v>
      </c>
      <c r="O3716" s="1">
        <f t="shared" si="262"/>
        <v>1</v>
      </c>
      <c r="P3716" s="1" t="s">
        <v>18346</v>
      </c>
      <c r="Q3716" s="1" t="s">
        <v>18355</v>
      </c>
      <c r="R3716" s="1">
        <v>670</v>
      </c>
      <c r="S3716" s="9">
        <f t="shared" ref="S3716:S3779" si="264">IFERROR(IF(Q3716&lt;&gt;"",Q3716,R3716*0.7457),"Unknown")</f>
        <v>499.61900000000003</v>
      </c>
      <c r="T3716" s="8"/>
      <c r="U3716" s="8"/>
      <c r="V3716" s="8"/>
      <c r="W3716" s="8"/>
      <c r="X3716" s="8"/>
      <c r="Y3716" s="10">
        <f t="shared" si="263"/>
        <v>0</v>
      </c>
      <c r="Z3716" s="10">
        <f>IFERROR(INDEX(EFs!B:B,MATCH(P3716,EFs!A:A,0))*Dataset!Y3716/1000,0)</f>
        <v>0</v>
      </c>
      <c r="AA3716">
        <v>33.387723000000001</v>
      </c>
      <c r="AB3716">
        <v>-117.44475799999999</v>
      </c>
      <c r="AC3716">
        <v>0.5</v>
      </c>
      <c r="AD3716" t="s">
        <v>18422</v>
      </c>
      <c r="AI3716" t="s">
        <v>18423</v>
      </c>
      <c r="AJ3716" t="s">
        <v>18390</v>
      </c>
      <c r="AK3716" t="s">
        <v>18391</v>
      </c>
      <c r="AL3716">
        <v>92055</v>
      </c>
      <c r="AM3716" t="s">
        <v>18392</v>
      </c>
      <c r="AN3716" t="s">
        <v>18397</v>
      </c>
    </row>
    <row r="3717" spans="1:40" ht="57.6" hidden="1" x14ac:dyDescent="0.3">
      <c r="A3717" t="s">
        <v>16882</v>
      </c>
      <c r="B3717" s="2" t="s">
        <v>2048</v>
      </c>
      <c r="C3717" s="3">
        <v>40025</v>
      </c>
      <c r="D3717" t="s">
        <v>16</v>
      </c>
      <c r="E3717" t="s">
        <v>2037</v>
      </c>
      <c r="F3717" t="s">
        <v>3568</v>
      </c>
      <c r="G3717" t="s">
        <v>16185</v>
      </c>
      <c r="H3717" s="2" t="s">
        <v>16186</v>
      </c>
      <c r="I3717" s="2" t="s">
        <v>164</v>
      </c>
      <c r="J3717" s="1" t="s">
        <v>16883</v>
      </c>
      <c r="K3717" s="1">
        <f t="shared" si="261"/>
        <v>1</v>
      </c>
      <c r="L3717" s="1">
        <f t="shared" si="261"/>
        <v>0</v>
      </c>
      <c r="M3717" s="1">
        <f t="shared" si="261"/>
        <v>0</v>
      </c>
      <c r="N3717" s="1">
        <f t="shared" si="261"/>
        <v>0</v>
      </c>
      <c r="O3717" s="1">
        <f t="shared" si="262"/>
        <v>1</v>
      </c>
      <c r="P3717" s="1" t="s">
        <v>18346</v>
      </c>
      <c r="Q3717" s="1" t="s">
        <v>18355</v>
      </c>
      <c r="R3717" s="1">
        <v>670</v>
      </c>
      <c r="S3717" s="9">
        <f t="shared" si="264"/>
        <v>499.61900000000003</v>
      </c>
      <c r="T3717" s="8"/>
      <c r="U3717" s="8"/>
      <c r="V3717" s="8"/>
      <c r="W3717" s="8"/>
      <c r="X3717" s="8"/>
      <c r="Y3717" s="10">
        <f t="shared" si="263"/>
        <v>0</v>
      </c>
      <c r="Z3717" s="10">
        <f>IFERROR(INDEX(EFs!B:B,MATCH(P3717,EFs!A:A,0))*Dataset!Y3717/1000,0)</f>
        <v>0</v>
      </c>
      <c r="AA3717">
        <v>33.42362</v>
      </c>
      <c r="AB3717">
        <v>-117.606843</v>
      </c>
      <c r="AC3717">
        <v>0.4</v>
      </c>
      <c r="AD3717" t="s">
        <v>18422</v>
      </c>
      <c r="AI3717" t="s">
        <v>19643</v>
      </c>
      <c r="AJ3717" t="s">
        <v>18390</v>
      </c>
      <c r="AK3717" t="s">
        <v>18767</v>
      </c>
      <c r="AL3717">
        <v>92672</v>
      </c>
      <c r="AM3717" t="s">
        <v>18392</v>
      </c>
      <c r="AN3717" t="s">
        <v>18397</v>
      </c>
    </row>
    <row r="3718" spans="1:40" ht="57.6" hidden="1" x14ac:dyDescent="0.3">
      <c r="A3718" t="s">
        <v>16884</v>
      </c>
      <c r="B3718" s="2" t="s">
        <v>2048</v>
      </c>
      <c r="C3718" s="3">
        <v>40025</v>
      </c>
      <c r="D3718" t="s">
        <v>16</v>
      </c>
      <c r="E3718" t="s">
        <v>2037</v>
      </c>
      <c r="F3718" t="s">
        <v>3568</v>
      </c>
      <c r="G3718" t="s">
        <v>16185</v>
      </c>
      <c r="H3718" s="2" t="s">
        <v>16186</v>
      </c>
      <c r="I3718" s="2" t="s">
        <v>164</v>
      </c>
      <c r="J3718" s="1" t="s">
        <v>16885</v>
      </c>
      <c r="K3718" s="1">
        <f t="shared" si="261"/>
        <v>1</v>
      </c>
      <c r="L3718" s="1">
        <f t="shared" si="261"/>
        <v>0</v>
      </c>
      <c r="M3718" s="1">
        <f t="shared" si="261"/>
        <v>0</v>
      </c>
      <c r="N3718" s="1">
        <f t="shared" si="261"/>
        <v>0</v>
      </c>
      <c r="O3718" s="1">
        <f t="shared" si="262"/>
        <v>1</v>
      </c>
      <c r="P3718" s="1" t="s">
        <v>18346</v>
      </c>
      <c r="Q3718" s="1" t="s">
        <v>18355</v>
      </c>
      <c r="R3718" s="1">
        <v>670</v>
      </c>
      <c r="S3718" s="9">
        <f t="shared" si="264"/>
        <v>499.61900000000003</v>
      </c>
      <c r="T3718" s="8"/>
      <c r="U3718" s="8"/>
      <c r="V3718" s="8"/>
      <c r="W3718" s="8"/>
      <c r="X3718" s="8"/>
      <c r="Y3718" s="10">
        <f t="shared" si="263"/>
        <v>0</v>
      </c>
      <c r="Z3718" s="10">
        <f>IFERROR(INDEX(EFs!B:B,MATCH(P3718,EFs!A:A,0))*Dataset!Y3718/1000,0)</f>
        <v>0</v>
      </c>
      <c r="AA3718">
        <v>33.42362</v>
      </c>
      <c r="AB3718">
        <v>-117.606843</v>
      </c>
      <c r="AC3718">
        <v>0.4</v>
      </c>
      <c r="AD3718" t="s">
        <v>18422</v>
      </c>
      <c r="AI3718" t="s">
        <v>19643</v>
      </c>
      <c r="AJ3718" t="s">
        <v>18390</v>
      </c>
      <c r="AK3718" t="s">
        <v>18767</v>
      </c>
      <c r="AL3718">
        <v>92672</v>
      </c>
      <c r="AM3718" t="s">
        <v>18392</v>
      </c>
      <c r="AN3718" t="s">
        <v>18397</v>
      </c>
    </row>
    <row r="3719" spans="1:40" ht="57.6" hidden="1" x14ac:dyDescent="0.3">
      <c r="A3719" t="s">
        <v>16886</v>
      </c>
      <c r="B3719" s="2" t="s">
        <v>2048</v>
      </c>
      <c r="C3719" s="3">
        <v>40025</v>
      </c>
      <c r="D3719" t="s">
        <v>16</v>
      </c>
      <c r="E3719" t="s">
        <v>2037</v>
      </c>
      <c r="F3719" t="s">
        <v>2038</v>
      </c>
      <c r="G3719" t="s">
        <v>2039</v>
      </c>
      <c r="H3719" s="2" t="s">
        <v>523</v>
      </c>
      <c r="I3719" s="2" t="s">
        <v>164</v>
      </c>
      <c r="J3719" s="1" t="s">
        <v>16887</v>
      </c>
      <c r="K3719" s="1">
        <f t="shared" si="261"/>
        <v>1</v>
      </c>
      <c r="L3719" s="1">
        <f t="shared" si="261"/>
        <v>0</v>
      </c>
      <c r="M3719" s="1">
        <f t="shared" si="261"/>
        <v>0</v>
      </c>
      <c r="N3719" s="1">
        <f t="shared" si="261"/>
        <v>0</v>
      </c>
      <c r="O3719" s="1">
        <f t="shared" si="262"/>
        <v>1</v>
      </c>
      <c r="P3719" s="1" t="s">
        <v>18346</v>
      </c>
      <c r="Q3719" s="1" t="s">
        <v>18355</v>
      </c>
      <c r="R3719" s="1">
        <v>670</v>
      </c>
      <c r="S3719" s="9">
        <f t="shared" si="264"/>
        <v>499.61900000000003</v>
      </c>
      <c r="T3719" s="8"/>
      <c r="U3719" s="8"/>
      <c r="V3719" s="8"/>
      <c r="W3719" s="8"/>
      <c r="X3719" s="8"/>
      <c r="Y3719" s="10">
        <f t="shared" si="263"/>
        <v>0</v>
      </c>
      <c r="Z3719" s="10">
        <f>IFERROR(INDEX(EFs!B:B,MATCH(P3719,EFs!A:A,0))*Dataset!Y3719/1000,0)</f>
        <v>0</v>
      </c>
      <c r="AA3719">
        <v>33.387723000000001</v>
      </c>
      <c r="AB3719">
        <v>-117.44475799999999</v>
      </c>
      <c r="AC3719">
        <v>0.5</v>
      </c>
      <c r="AD3719" t="s">
        <v>18422</v>
      </c>
      <c r="AI3719" t="s">
        <v>18423</v>
      </c>
      <c r="AJ3719" t="s">
        <v>18390</v>
      </c>
      <c r="AK3719" t="s">
        <v>18391</v>
      </c>
      <c r="AL3719">
        <v>92055</v>
      </c>
      <c r="AM3719" t="s">
        <v>18392</v>
      </c>
      <c r="AN3719" t="s">
        <v>18397</v>
      </c>
    </row>
    <row r="3720" spans="1:40" ht="28.8" hidden="1" x14ac:dyDescent="0.3">
      <c r="A3720" t="s">
        <v>16888</v>
      </c>
      <c r="B3720" s="2" t="s">
        <v>2048</v>
      </c>
      <c r="C3720" s="3">
        <v>40025</v>
      </c>
      <c r="D3720" t="s">
        <v>25</v>
      </c>
      <c r="E3720" t="s">
        <v>16889</v>
      </c>
      <c r="G3720" t="s">
        <v>16890</v>
      </c>
      <c r="H3720" s="2" t="s">
        <v>91</v>
      </c>
      <c r="I3720" s="2" t="s">
        <v>92</v>
      </c>
      <c r="J3720" s="1" t="s">
        <v>16891</v>
      </c>
      <c r="K3720" s="1">
        <f t="shared" si="261"/>
        <v>0</v>
      </c>
      <c r="L3720" s="1">
        <f t="shared" si="261"/>
        <v>0</v>
      </c>
      <c r="M3720" s="1">
        <f t="shared" si="261"/>
        <v>0</v>
      </c>
      <c r="N3720" s="1">
        <f t="shared" si="261"/>
        <v>0</v>
      </c>
      <c r="O3720" s="1">
        <f t="shared" si="262"/>
        <v>0</v>
      </c>
      <c r="P3720" s="1" t="s">
        <v>18352</v>
      </c>
      <c r="Q3720" s="1" t="s">
        <v>18355</v>
      </c>
      <c r="R3720" s="1">
        <v>165</v>
      </c>
      <c r="S3720" s="9">
        <f t="shared" si="264"/>
        <v>123.04050000000001</v>
      </c>
      <c r="T3720" s="8"/>
      <c r="U3720" s="8"/>
      <c r="V3720" s="8"/>
      <c r="W3720" s="8"/>
      <c r="X3720" s="8"/>
      <c r="Y3720" s="10">
        <f t="shared" si="263"/>
        <v>0</v>
      </c>
      <c r="Z3720" s="10">
        <f>IFERROR(INDEX(EFs!B:B,MATCH(P3720,EFs!A:A,0))*Dataset!Y3720/1000,0)</f>
        <v>0</v>
      </c>
      <c r="AA3720">
        <v>32.724102999999999</v>
      </c>
      <c r="AB3720">
        <v>-117.170912</v>
      </c>
      <c r="AC3720">
        <v>0.5</v>
      </c>
      <c r="AD3720" t="s">
        <v>18422</v>
      </c>
      <c r="AI3720" t="s">
        <v>18389</v>
      </c>
      <c r="AJ3720" t="s">
        <v>18390</v>
      </c>
      <c r="AK3720" t="s">
        <v>18391</v>
      </c>
      <c r="AL3720">
        <v>92101</v>
      </c>
      <c r="AM3720" t="s">
        <v>18392</v>
      </c>
      <c r="AN3720" t="s">
        <v>18397</v>
      </c>
    </row>
    <row r="3721" spans="1:40" ht="28.8" hidden="1" x14ac:dyDescent="0.3">
      <c r="A3721" t="s">
        <v>16892</v>
      </c>
      <c r="B3721" s="2" t="s">
        <v>2048</v>
      </c>
      <c r="C3721" s="3">
        <v>40025</v>
      </c>
      <c r="D3721" t="s">
        <v>25</v>
      </c>
      <c r="E3721" t="s">
        <v>16893</v>
      </c>
      <c r="F3721" t="s">
        <v>16894</v>
      </c>
      <c r="G3721" t="s">
        <v>16895</v>
      </c>
      <c r="H3721" s="2" t="s">
        <v>16896</v>
      </c>
      <c r="I3721" s="2" t="s">
        <v>20</v>
      </c>
      <c r="J3721" s="1" t="s">
        <v>16897</v>
      </c>
      <c r="K3721" s="1">
        <f t="shared" si="261"/>
        <v>1</v>
      </c>
      <c r="L3721" s="1">
        <f t="shared" si="261"/>
        <v>0</v>
      </c>
      <c r="M3721" s="1">
        <f t="shared" si="261"/>
        <v>0</v>
      </c>
      <c r="N3721" s="1">
        <f t="shared" si="261"/>
        <v>0</v>
      </c>
      <c r="O3721" s="1">
        <f t="shared" si="262"/>
        <v>1</v>
      </c>
      <c r="P3721" s="1" t="s">
        <v>18346</v>
      </c>
      <c r="Q3721" s="1" t="s">
        <v>18355</v>
      </c>
      <c r="R3721" s="1">
        <v>165</v>
      </c>
      <c r="S3721" s="9">
        <f t="shared" si="264"/>
        <v>123.04050000000001</v>
      </c>
      <c r="T3721" s="8"/>
      <c r="U3721" s="8"/>
      <c r="V3721" s="8"/>
      <c r="W3721" s="8"/>
      <c r="X3721" s="8"/>
      <c r="Y3721" s="10">
        <f t="shared" si="263"/>
        <v>0</v>
      </c>
      <c r="Z3721" s="10">
        <f>IFERROR(INDEX(EFs!B:B,MATCH(P3721,EFs!A:A,0))*Dataset!Y3721/1000,0)</f>
        <v>0</v>
      </c>
      <c r="AA3721">
        <v>32.724102999999999</v>
      </c>
      <c r="AB3721">
        <v>-117.170912</v>
      </c>
      <c r="AC3721">
        <v>0.5</v>
      </c>
      <c r="AD3721" t="s">
        <v>18422</v>
      </c>
      <c r="AI3721" t="s">
        <v>18389</v>
      </c>
      <c r="AJ3721" t="s">
        <v>18390</v>
      </c>
      <c r="AK3721" t="s">
        <v>18391</v>
      </c>
      <c r="AL3721">
        <v>92101</v>
      </c>
      <c r="AM3721" t="s">
        <v>18392</v>
      </c>
      <c r="AN3721" t="s">
        <v>18397</v>
      </c>
    </row>
    <row r="3722" spans="1:40" ht="28.8" hidden="1" x14ac:dyDescent="0.3">
      <c r="A3722" t="s">
        <v>16898</v>
      </c>
      <c r="B3722" s="2" t="s">
        <v>2048</v>
      </c>
      <c r="C3722" s="3">
        <v>40025</v>
      </c>
      <c r="D3722" t="s">
        <v>25</v>
      </c>
      <c r="E3722" t="s">
        <v>16893</v>
      </c>
      <c r="F3722" t="s">
        <v>16899</v>
      </c>
      <c r="G3722" t="s">
        <v>16900</v>
      </c>
      <c r="H3722" s="2" t="s">
        <v>647</v>
      </c>
      <c r="I3722" s="2" t="s">
        <v>218</v>
      </c>
      <c r="J3722" s="1" t="s">
        <v>16901</v>
      </c>
      <c r="K3722" s="1">
        <f t="shared" si="261"/>
        <v>0</v>
      </c>
      <c r="L3722" s="1">
        <f t="shared" si="261"/>
        <v>0</v>
      </c>
      <c r="M3722" s="1">
        <f t="shared" si="261"/>
        <v>0</v>
      </c>
      <c r="N3722" s="1">
        <f t="shared" si="261"/>
        <v>0</v>
      </c>
      <c r="O3722" s="1">
        <f t="shared" si="262"/>
        <v>0</v>
      </c>
      <c r="P3722" s="1" t="s">
        <v>18352</v>
      </c>
      <c r="Q3722" s="1" t="s">
        <v>18355</v>
      </c>
      <c r="R3722" s="1">
        <v>165</v>
      </c>
      <c r="S3722" s="9">
        <f t="shared" si="264"/>
        <v>123.04050000000001</v>
      </c>
      <c r="T3722" s="8"/>
      <c r="U3722" s="8"/>
      <c r="V3722" s="8"/>
      <c r="W3722" s="8"/>
      <c r="X3722" s="8"/>
      <c r="Y3722" s="10">
        <f t="shared" si="263"/>
        <v>0</v>
      </c>
      <c r="Z3722" s="10">
        <f>IFERROR(INDEX(EFs!B:B,MATCH(P3722,EFs!A:A,0))*Dataset!Y3722/1000,0)</f>
        <v>0</v>
      </c>
      <c r="AA3722">
        <v>32.724102999999999</v>
      </c>
      <c r="AB3722">
        <v>-117.170912</v>
      </c>
      <c r="AC3722">
        <v>1</v>
      </c>
      <c r="AD3722" t="s">
        <v>18422</v>
      </c>
      <c r="AI3722" t="s">
        <v>18389</v>
      </c>
      <c r="AJ3722" t="s">
        <v>18390</v>
      </c>
      <c r="AK3722" t="s">
        <v>18391</v>
      </c>
      <c r="AL3722">
        <v>92101</v>
      </c>
      <c r="AM3722" t="s">
        <v>18392</v>
      </c>
      <c r="AN3722" t="s">
        <v>18397</v>
      </c>
    </row>
    <row r="3723" spans="1:40" ht="28.8" hidden="1" x14ac:dyDescent="0.3">
      <c r="A3723" t="s">
        <v>16902</v>
      </c>
      <c r="B3723" s="2" t="s">
        <v>2048</v>
      </c>
      <c r="C3723" s="3">
        <v>40025</v>
      </c>
      <c r="D3723" t="s">
        <v>25</v>
      </c>
      <c r="E3723" t="s">
        <v>4822</v>
      </c>
      <c r="G3723" t="s">
        <v>10737</v>
      </c>
      <c r="H3723" s="2" t="s">
        <v>201</v>
      </c>
      <c r="I3723" s="2" t="s">
        <v>46</v>
      </c>
      <c r="J3723" s="1" t="s">
        <v>16903</v>
      </c>
      <c r="K3723" s="1">
        <f t="shared" si="261"/>
        <v>1</v>
      </c>
      <c r="L3723" s="1">
        <f t="shared" si="261"/>
        <v>0</v>
      </c>
      <c r="M3723" s="1">
        <f t="shared" si="261"/>
        <v>0</v>
      </c>
      <c r="N3723" s="1">
        <f t="shared" si="261"/>
        <v>0</v>
      </c>
      <c r="O3723" s="1">
        <f t="shared" si="262"/>
        <v>1</v>
      </c>
      <c r="P3723" s="1" t="s">
        <v>18346</v>
      </c>
      <c r="Q3723" s="1" t="s">
        <v>18355</v>
      </c>
      <c r="R3723" s="1">
        <v>400</v>
      </c>
      <c r="S3723" s="9">
        <f t="shared" si="264"/>
        <v>298.28000000000003</v>
      </c>
      <c r="T3723" s="8"/>
      <c r="U3723" s="8"/>
      <c r="V3723" s="8"/>
      <c r="W3723" s="8"/>
      <c r="X3723" s="8"/>
      <c r="Y3723" s="10">
        <f t="shared" si="263"/>
        <v>0</v>
      </c>
      <c r="Z3723" s="10">
        <f>IFERROR(INDEX(EFs!B:B,MATCH(P3723,EFs!A:A,0))*Dataset!Y3723/1000,0)</f>
        <v>0</v>
      </c>
      <c r="AA3723">
        <v>32.894298999999997</v>
      </c>
      <c r="AB3723">
        <v>-117.242231</v>
      </c>
      <c r="AC3723">
        <v>1</v>
      </c>
      <c r="AD3723" t="s">
        <v>18387</v>
      </c>
      <c r="AE3723">
        <v>10466</v>
      </c>
      <c r="AF3723" t="s">
        <v>18605</v>
      </c>
      <c r="AI3723" t="s">
        <v>18428</v>
      </c>
      <c r="AJ3723" t="s">
        <v>18390</v>
      </c>
      <c r="AK3723" t="s">
        <v>18391</v>
      </c>
      <c r="AL3723">
        <v>92037</v>
      </c>
      <c r="AM3723" t="s">
        <v>18392</v>
      </c>
      <c r="AN3723" t="s">
        <v>18393</v>
      </c>
    </row>
    <row r="3724" spans="1:40" ht="28.8" hidden="1" x14ac:dyDescent="0.3">
      <c r="A3724" t="s">
        <v>16904</v>
      </c>
      <c r="B3724" s="2" t="s">
        <v>2048</v>
      </c>
      <c r="C3724" s="3">
        <v>40025</v>
      </c>
      <c r="D3724" t="s">
        <v>25</v>
      </c>
      <c r="E3724" t="s">
        <v>16905</v>
      </c>
      <c r="F3724" t="s">
        <v>16906</v>
      </c>
      <c r="G3724" t="s">
        <v>16907</v>
      </c>
      <c r="H3724" s="2" t="s">
        <v>217</v>
      </c>
      <c r="I3724" s="2" t="s">
        <v>218</v>
      </c>
      <c r="J3724" s="1" t="s">
        <v>16908</v>
      </c>
      <c r="K3724" s="1">
        <f t="shared" si="261"/>
        <v>0</v>
      </c>
      <c r="L3724" s="1">
        <f t="shared" si="261"/>
        <v>0</v>
      </c>
      <c r="M3724" s="1">
        <f t="shared" si="261"/>
        <v>0</v>
      </c>
      <c r="N3724" s="1">
        <f t="shared" si="261"/>
        <v>1</v>
      </c>
      <c r="O3724" s="1">
        <f t="shared" si="262"/>
        <v>1</v>
      </c>
      <c r="P3724" s="1" t="s">
        <v>18347</v>
      </c>
      <c r="Q3724" s="1" t="s">
        <v>18355</v>
      </c>
      <c r="R3724" s="1">
        <v>292</v>
      </c>
      <c r="S3724" s="9">
        <f t="shared" si="264"/>
        <v>217.74440000000001</v>
      </c>
      <c r="T3724" s="8"/>
      <c r="U3724" s="8"/>
      <c r="V3724" s="8"/>
      <c r="W3724" s="8"/>
      <c r="X3724" s="8"/>
      <c r="Y3724" s="10">
        <f t="shared" si="263"/>
        <v>0</v>
      </c>
      <c r="Z3724" s="10">
        <f>IFERROR(INDEX(EFs!B:B,MATCH(P3724,EFs!A:A,0))*Dataset!Y3724/1000,0)</f>
        <v>0</v>
      </c>
      <c r="AA3724">
        <v>32.551876999999998</v>
      </c>
      <c r="AB3724">
        <v>-116.93573600000001</v>
      </c>
      <c r="AC3724">
        <v>1</v>
      </c>
      <c r="AD3724" t="s">
        <v>18387</v>
      </c>
      <c r="AE3724">
        <v>9777</v>
      </c>
      <c r="AF3724" t="s">
        <v>19591</v>
      </c>
      <c r="AI3724" t="s">
        <v>18389</v>
      </c>
      <c r="AJ3724" t="s">
        <v>18390</v>
      </c>
      <c r="AK3724" t="s">
        <v>18391</v>
      </c>
      <c r="AL3724">
        <v>92154</v>
      </c>
      <c r="AM3724" t="s">
        <v>18392</v>
      </c>
      <c r="AN3724" t="s">
        <v>18393</v>
      </c>
    </row>
    <row r="3725" spans="1:40" ht="57.6" hidden="1" x14ac:dyDescent="0.3">
      <c r="A3725" t="s">
        <v>16909</v>
      </c>
      <c r="B3725" s="2" t="s">
        <v>2048</v>
      </c>
      <c r="C3725" s="3">
        <v>40025</v>
      </c>
      <c r="D3725" t="s">
        <v>25</v>
      </c>
      <c r="E3725" t="s">
        <v>2335</v>
      </c>
      <c r="F3725" t="s">
        <v>2336</v>
      </c>
      <c r="G3725" t="s">
        <v>2337</v>
      </c>
      <c r="H3725" s="2" t="s">
        <v>83</v>
      </c>
      <c r="I3725" s="2" t="s">
        <v>84</v>
      </c>
      <c r="J3725" s="1" t="s">
        <v>16910</v>
      </c>
      <c r="K3725" s="1">
        <f t="shared" si="261"/>
        <v>1</v>
      </c>
      <c r="L3725" s="1">
        <f t="shared" si="261"/>
        <v>0</v>
      </c>
      <c r="M3725" s="1">
        <f t="shared" si="261"/>
        <v>0</v>
      </c>
      <c r="N3725" s="1">
        <f t="shared" si="261"/>
        <v>0</v>
      </c>
      <c r="O3725" s="1">
        <f t="shared" si="262"/>
        <v>1</v>
      </c>
      <c r="P3725" s="1" t="s">
        <v>18346</v>
      </c>
      <c r="Q3725" s="1" t="s">
        <v>18355</v>
      </c>
      <c r="R3725" s="1">
        <v>180</v>
      </c>
      <c r="S3725" s="9">
        <f t="shared" si="264"/>
        <v>134.226</v>
      </c>
      <c r="T3725" s="8"/>
      <c r="U3725" s="8"/>
      <c r="V3725" s="8"/>
      <c r="W3725" s="8"/>
      <c r="X3725" s="8"/>
      <c r="Y3725" s="10">
        <f t="shared" si="263"/>
        <v>0</v>
      </c>
      <c r="Z3725" s="10">
        <f>IFERROR(INDEX(EFs!B:B,MATCH(P3725,EFs!A:A,0))*Dataset!Y3725/1000,0)</f>
        <v>0</v>
      </c>
      <c r="AA3725">
        <v>32.635232000000002</v>
      </c>
      <c r="AB3725">
        <v>-117.097139</v>
      </c>
      <c r="AC3725">
        <v>1</v>
      </c>
      <c r="AD3725" t="s">
        <v>18387</v>
      </c>
      <c r="AE3725">
        <v>744</v>
      </c>
      <c r="AF3725" t="s">
        <v>18680</v>
      </c>
      <c r="AI3725" t="s">
        <v>18406</v>
      </c>
      <c r="AJ3725" t="s">
        <v>18390</v>
      </c>
      <c r="AK3725" t="s">
        <v>18391</v>
      </c>
      <c r="AL3725">
        <v>91910</v>
      </c>
      <c r="AM3725" t="s">
        <v>18392</v>
      </c>
      <c r="AN3725" t="s">
        <v>18393</v>
      </c>
    </row>
    <row r="3726" spans="1:40" ht="43.2" hidden="1" x14ac:dyDescent="0.3">
      <c r="A3726" t="s">
        <v>16911</v>
      </c>
      <c r="B3726" s="2" t="s">
        <v>2048</v>
      </c>
      <c r="C3726" s="3">
        <v>40025.426724536999</v>
      </c>
      <c r="D3726" t="s">
        <v>25</v>
      </c>
      <c r="E3726" t="s">
        <v>2643</v>
      </c>
      <c r="F3726" t="s">
        <v>4113</v>
      </c>
      <c r="G3726" t="s">
        <v>2644</v>
      </c>
      <c r="H3726" s="2" t="s">
        <v>1020</v>
      </c>
      <c r="I3726" s="2" t="s">
        <v>92</v>
      </c>
      <c r="J3726" s="1" t="s">
        <v>16912</v>
      </c>
      <c r="K3726" s="1">
        <f t="shared" si="261"/>
        <v>1</v>
      </c>
      <c r="L3726" s="1">
        <f t="shared" si="261"/>
        <v>0</v>
      </c>
      <c r="M3726" s="1">
        <f t="shared" si="261"/>
        <v>0</v>
      </c>
      <c r="N3726" s="1">
        <f t="shared" si="261"/>
        <v>0</v>
      </c>
      <c r="O3726" s="1">
        <f t="shared" si="262"/>
        <v>1</v>
      </c>
      <c r="P3726" s="1" t="s">
        <v>18346</v>
      </c>
      <c r="Q3726" s="1" t="s">
        <v>18355</v>
      </c>
      <c r="R3726" s="1">
        <v>340</v>
      </c>
      <c r="S3726" s="9">
        <f t="shared" si="264"/>
        <v>253.53800000000001</v>
      </c>
      <c r="T3726" s="8"/>
      <c r="U3726" s="8"/>
      <c r="V3726" s="8"/>
      <c r="W3726" s="8"/>
      <c r="X3726" s="8"/>
      <c r="Y3726" s="10">
        <f t="shared" si="263"/>
        <v>0</v>
      </c>
      <c r="Z3726" s="10">
        <f>IFERROR(INDEX(EFs!B:B,MATCH(P3726,EFs!A:A,0))*Dataset!Y3726/1000,0)</f>
        <v>0</v>
      </c>
      <c r="AA3726">
        <v>32.699235000000002</v>
      </c>
      <c r="AB3726">
        <v>-117.209642</v>
      </c>
      <c r="AC3726">
        <v>1</v>
      </c>
      <c r="AD3726" t="s">
        <v>18422</v>
      </c>
      <c r="AI3726" t="s">
        <v>18458</v>
      </c>
      <c r="AJ3726" t="s">
        <v>18390</v>
      </c>
      <c r="AK3726" t="s">
        <v>18391</v>
      </c>
      <c r="AL3726">
        <v>92118</v>
      </c>
      <c r="AM3726" t="s">
        <v>18392</v>
      </c>
      <c r="AN3726" t="s">
        <v>18397</v>
      </c>
    </row>
    <row r="3727" spans="1:40" ht="43.2" hidden="1" x14ac:dyDescent="0.3">
      <c r="A3727" t="s">
        <v>16913</v>
      </c>
      <c r="B3727" s="2" t="s">
        <v>2048</v>
      </c>
      <c r="C3727" s="3">
        <v>40025.432141203702</v>
      </c>
      <c r="D3727" t="s">
        <v>25</v>
      </c>
      <c r="E3727" t="s">
        <v>2643</v>
      </c>
      <c r="F3727" t="s">
        <v>4113</v>
      </c>
      <c r="G3727" t="s">
        <v>2644</v>
      </c>
      <c r="H3727" s="2" t="s">
        <v>1020</v>
      </c>
      <c r="I3727" s="2" t="s">
        <v>92</v>
      </c>
      <c r="J3727" s="1" t="s">
        <v>16914</v>
      </c>
      <c r="K3727" s="1">
        <f t="shared" si="261"/>
        <v>1</v>
      </c>
      <c r="L3727" s="1">
        <f t="shared" si="261"/>
        <v>0</v>
      </c>
      <c r="M3727" s="1">
        <f t="shared" si="261"/>
        <v>0</v>
      </c>
      <c r="N3727" s="1">
        <f t="shared" si="261"/>
        <v>0</v>
      </c>
      <c r="O3727" s="1">
        <f t="shared" si="262"/>
        <v>1</v>
      </c>
      <c r="P3727" s="1" t="s">
        <v>18346</v>
      </c>
      <c r="Q3727" s="1" t="s">
        <v>18355</v>
      </c>
      <c r="R3727" s="1">
        <v>340</v>
      </c>
      <c r="S3727" s="9">
        <f t="shared" si="264"/>
        <v>253.53800000000001</v>
      </c>
      <c r="T3727" s="8"/>
      <c r="U3727" s="8"/>
      <c r="V3727" s="8"/>
      <c r="W3727" s="8"/>
      <c r="X3727" s="8"/>
      <c r="Y3727" s="10">
        <f t="shared" si="263"/>
        <v>0</v>
      </c>
      <c r="Z3727" s="10">
        <f>IFERROR(INDEX(EFs!B:B,MATCH(P3727,EFs!A:A,0))*Dataset!Y3727/1000,0)</f>
        <v>0</v>
      </c>
      <c r="AA3727">
        <v>32.699235000000002</v>
      </c>
      <c r="AB3727">
        <v>-117.209642</v>
      </c>
      <c r="AC3727">
        <v>1</v>
      </c>
      <c r="AD3727" t="s">
        <v>18422</v>
      </c>
      <c r="AI3727" t="s">
        <v>18458</v>
      </c>
      <c r="AJ3727" t="s">
        <v>18390</v>
      </c>
      <c r="AK3727" t="s">
        <v>18391</v>
      </c>
      <c r="AL3727">
        <v>92118</v>
      </c>
      <c r="AM3727" t="s">
        <v>18392</v>
      </c>
      <c r="AN3727" t="s">
        <v>18397</v>
      </c>
    </row>
    <row r="3728" spans="1:40" ht="43.2" hidden="1" x14ac:dyDescent="0.3">
      <c r="A3728" t="s">
        <v>16915</v>
      </c>
      <c r="B3728" s="2" t="s">
        <v>2048</v>
      </c>
      <c r="C3728" s="3">
        <v>40025.482662037</v>
      </c>
      <c r="D3728" t="s">
        <v>25</v>
      </c>
      <c r="E3728" t="s">
        <v>2643</v>
      </c>
      <c r="F3728" t="s">
        <v>4113</v>
      </c>
      <c r="G3728" t="s">
        <v>2644</v>
      </c>
      <c r="H3728" s="2" t="s">
        <v>1020</v>
      </c>
      <c r="I3728" s="2" t="s">
        <v>92</v>
      </c>
      <c r="J3728" s="1" t="s">
        <v>16916</v>
      </c>
      <c r="K3728" s="1">
        <f t="shared" si="261"/>
        <v>1</v>
      </c>
      <c r="L3728" s="1">
        <f t="shared" si="261"/>
        <v>0</v>
      </c>
      <c r="M3728" s="1">
        <f t="shared" si="261"/>
        <v>0</v>
      </c>
      <c r="N3728" s="1">
        <f t="shared" si="261"/>
        <v>0</v>
      </c>
      <c r="O3728" s="1">
        <f t="shared" si="262"/>
        <v>1</v>
      </c>
      <c r="P3728" s="1" t="s">
        <v>18346</v>
      </c>
      <c r="Q3728" s="1" t="s">
        <v>18355</v>
      </c>
      <c r="R3728" s="1">
        <v>340</v>
      </c>
      <c r="S3728" s="9">
        <f t="shared" si="264"/>
        <v>253.53800000000001</v>
      </c>
      <c r="T3728" s="8"/>
      <c r="U3728" s="8"/>
      <c r="V3728" s="8"/>
      <c r="W3728" s="8"/>
      <c r="X3728" s="8"/>
      <c r="Y3728" s="10">
        <f t="shared" si="263"/>
        <v>0</v>
      </c>
      <c r="Z3728" s="10">
        <f>IFERROR(INDEX(EFs!B:B,MATCH(P3728,EFs!A:A,0))*Dataset!Y3728/1000,0)</f>
        <v>0</v>
      </c>
      <c r="AA3728">
        <v>32.699235000000002</v>
      </c>
      <c r="AB3728">
        <v>-117.209642</v>
      </c>
      <c r="AC3728">
        <v>1</v>
      </c>
      <c r="AD3728" t="s">
        <v>18422</v>
      </c>
      <c r="AI3728" t="s">
        <v>18458</v>
      </c>
      <c r="AJ3728" t="s">
        <v>18390</v>
      </c>
      <c r="AK3728" t="s">
        <v>18391</v>
      </c>
      <c r="AL3728">
        <v>92118</v>
      </c>
      <c r="AM3728" t="s">
        <v>18392</v>
      </c>
      <c r="AN3728" t="s">
        <v>18397</v>
      </c>
    </row>
    <row r="3729" spans="1:40" ht="43.2" hidden="1" x14ac:dyDescent="0.3">
      <c r="A3729" t="s">
        <v>16917</v>
      </c>
      <c r="B3729" s="2" t="s">
        <v>2048</v>
      </c>
      <c r="C3729" s="3">
        <v>40025.487777777802</v>
      </c>
      <c r="D3729" t="s">
        <v>25</v>
      </c>
      <c r="E3729" t="s">
        <v>2643</v>
      </c>
      <c r="F3729" t="s">
        <v>4113</v>
      </c>
      <c r="G3729" t="s">
        <v>2644</v>
      </c>
      <c r="H3729" s="2" t="s">
        <v>1020</v>
      </c>
      <c r="I3729" s="2" t="s">
        <v>92</v>
      </c>
      <c r="J3729" s="1" t="s">
        <v>16918</v>
      </c>
      <c r="K3729" s="1">
        <f t="shared" si="261"/>
        <v>1</v>
      </c>
      <c r="L3729" s="1">
        <f t="shared" si="261"/>
        <v>0</v>
      </c>
      <c r="M3729" s="1">
        <f t="shared" si="261"/>
        <v>0</v>
      </c>
      <c r="N3729" s="1">
        <f t="shared" si="261"/>
        <v>0</v>
      </c>
      <c r="O3729" s="1">
        <f t="shared" si="262"/>
        <v>1</v>
      </c>
      <c r="P3729" s="1" t="s">
        <v>18346</v>
      </c>
      <c r="Q3729" s="1" t="s">
        <v>18355</v>
      </c>
      <c r="R3729" s="1">
        <v>340</v>
      </c>
      <c r="S3729" s="9">
        <f t="shared" si="264"/>
        <v>253.53800000000001</v>
      </c>
      <c r="T3729" s="8"/>
      <c r="U3729" s="8"/>
      <c r="V3729" s="8"/>
      <c r="W3729" s="8"/>
      <c r="X3729" s="8"/>
      <c r="Y3729" s="10">
        <f t="shared" si="263"/>
        <v>0</v>
      </c>
      <c r="Z3729" s="10">
        <f>IFERROR(INDEX(EFs!B:B,MATCH(P3729,EFs!A:A,0))*Dataset!Y3729/1000,0)</f>
        <v>0</v>
      </c>
      <c r="AA3729">
        <v>32.699235000000002</v>
      </c>
      <c r="AB3729">
        <v>-117.209642</v>
      </c>
      <c r="AC3729">
        <v>1</v>
      </c>
      <c r="AD3729" t="s">
        <v>18422</v>
      </c>
      <c r="AI3729" t="s">
        <v>18458</v>
      </c>
      <c r="AJ3729" t="s">
        <v>18390</v>
      </c>
      <c r="AK3729" t="s">
        <v>18391</v>
      </c>
      <c r="AL3729">
        <v>92118</v>
      </c>
      <c r="AM3729" t="s">
        <v>18392</v>
      </c>
      <c r="AN3729" t="s">
        <v>18397</v>
      </c>
    </row>
    <row r="3730" spans="1:40" ht="43.2" hidden="1" x14ac:dyDescent="0.3">
      <c r="A3730" t="s">
        <v>16919</v>
      </c>
      <c r="B3730" s="2" t="s">
        <v>2048</v>
      </c>
      <c r="C3730" s="3">
        <v>40025.500532407401</v>
      </c>
      <c r="D3730" t="s">
        <v>25</v>
      </c>
      <c r="E3730" t="s">
        <v>2643</v>
      </c>
      <c r="F3730" t="s">
        <v>4113</v>
      </c>
      <c r="G3730" t="s">
        <v>2644</v>
      </c>
      <c r="H3730" s="2" t="s">
        <v>1020</v>
      </c>
      <c r="I3730" s="2" t="s">
        <v>92</v>
      </c>
      <c r="J3730" s="1" t="s">
        <v>16920</v>
      </c>
      <c r="K3730" s="1">
        <f t="shared" si="261"/>
        <v>1</v>
      </c>
      <c r="L3730" s="1">
        <f t="shared" si="261"/>
        <v>0</v>
      </c>
      <c r="M3730" s="1">
        <f t="shared" si="261"/>
        <v>0</v>
      </c>
      <c r="N3730" s="1">
        <f t="shared" si="261"/>
        <v>0</v>
      </c>
      <c r="O3730" s="1">
        <f t="shared" si="262"/>
        <v>1</v>
      </c>
      <c r="P3730" s="1" t="s">
        <v>18346</v>
      </c>
      <c r="Q3730" s="1" t="s">
        <v>18355</v>
      </c>
      <c r="R3730" s="1">
        <v>340</v>
      </c>
      <c r="S3730" s="9">
        <f t="shared" si="264"/>
        <v>253.53800000000001</v>
      </c>
      <c r="T3730" s="8"/>
      <c r="U3730" s="8"/>
      <c r="V3730" s="8"/>
      <c r="W3730" s="8"/>
      <c r="X3730" s="8"/>
      <c r="Y3730" s="10">
        <f t="shared" si="263"/>
        <v>0</v>
      </c>
      <c r="Z3730" s="10">
        <f>IFERROR(INDEX(EFs!B:B,MATCH(P3730,EFs!A:A,0))*Dataset!Y3730/1000,0)</f>
        <v>0</v>
      </c>
      <c r="AA3730">
        <v>32.699235000000002</v>
      </c>
      <c r="AB3730">
        <v>-117.209642</v>
      </c>
      <c r="AC3730">
        <v>1</v>
      </c>
      <c r="AD3730" t="s">
        <v>18422</v>
      </c>
      <c r="AI3730" t="s">
        <v>18458</v>
      </c>
      <c r="AJ3730" t="s">
        <v>18390</v>
      </c>
      <c r="AK3730" t="s">
        <v>18391</v>
      </c>
      <c r="AL3730">
        <v>92118</v>
      </c>
      <c r="AM3730" t="s">
        <v>18392</v>
      </c>
      <c r="AN3730" t="s">
        <v>18397</v>
      </c>
    </row>
    <row r="3731" spans="1:40" ht="43.2" hidden="1" x14ac:dyDescent="0.3">
      <c r="A3731" t="s">
        <v>16921</v>
      </c>
      <c r="B3731" s="2" t="s">
        <v>2048</v>
      </c>
      <c r="C3731" s="3">
        <v>40025</v>
      </c>
      <c r="D3731" t="s">
        <v>25</v>
      </c>
      <c r="E3731" t="s">
        <v>2643</v>
      </c>
      <c r="F3731" t="s">
        <v>4113</v>
      </c>
      <c r="G3731" t="s">
        <v>2644</v>
      </c>
      <c r="H3731" s="2" t="s">
        <v>1020</v>
      </c>
      <c r="I3731" s="2" t="s">
        <v>92</v>
      </c>
      <c r="J3731" s="1" t="s">
        <v>16922</v>
      </c>
      <c r="K3731" s="1">
        <f t="shared" si="261"/>
        <v>1</v>
      </c>
      <c r="L3731" s="1">
        <f t="shared" si="261"/>
        <v>0</v>
      </c>
      <c r="M3731" s="1">
        <f t="shared" si="261"/>
        <v>0</v>
      </c>
      <c r="N3731" s="1">
        <f t="shared" si="261"/>
        <v>0</v>
      </c>
      <c r="O3731" s="1">
        <f t="shared" si="262"/>
        <v>1</v>
      </c>
      <c r="P3731" s="1" t="s">
        <v>18346</v>
      </c>
      <c r="Q3731" s="1" t="s">
        <v>18355</v>
      </c>
      <c r="R3731" s="1">
        <v>121</v>
      </c>
      <c r="S3731" s="9">
        <f t="shared" si="264"/>
        <v>90.229700000000008</v>
      </c>
      <c r="T3731" s="8"/>
      <c r="U3731" s="8"/>
      <c r="V3731" s="8"/>
      <c r="W3731" s="8"/>
      <c r="X3731" s="8"/>
      <c r="Y3731" s="10">
        <f t="shared" si="263"/>
        <v>0</v>
      </c>
      <c r="Z3731" s="10">
        <f>IFERROR(INDEX(EFs!B:B,MATCH(P3731,EFs!A:A,0))*Dataset!Y3731/1000,0)</f>
        <v>0</v>
      </c>
      <c r="AA3731">
        <v>32.699235000000002</v>
      </c>
      <c r="AB3731">
        <v>-117.209642</v>
      </c>
      <c r="AC3731">
        <v>1</v>
      </c>
      <c r="AD3731" t="s">
        <v>18422</v>
      </c>
      <c r="AI3731" t="s">
        <v>18458</v>
      </c>
      <c r="AJ3731" t="s">
        <v>18390</v>
      </c>
      <c r="AK3731" t="s">
        <v>18391</v>
      </c>
      <c r="AL3731">
        <v>92118</v>
      </c>
      <c r="AM3731" t="s">
        <v>18392</v>
      </c>
      <c r="AN3731" t="s">
        <v>18397</v>
      </c>
    </row>
    <row r="3732" spans="1:40" ht="57.6" hidden="1" x14ac:dyDescent="0.3">
      <c r="A3732" t="s">
        <v>16923</v>
      </c>
      <c r="B3732" s="2" t="s">
        <v>2048</v>
      </c>
      <c r="C3732" s="3">
        <v>40025</v>
      </c>
      <c r="D3732" t="s">
        <v>25</v>
      </c>
      <c r="E3732" t="s">
        <v>2643</v>
      </c>
      <c r="F3732" t="s">
        <v>4113</v>
      </c>
      <c r="G3732" t="s">
        <v>2644</v>
      </c>
      <c r="H3732" s="2" t="s">
        <v>1020</v>
      </c>
      <c r="I3732" s="2" t="s">
        <v>92</v>
      </c>
      <c r="J3732" s="1" t="s">
        <v>16924</v>
      </c>
      <c r="K3732" s="1">
        <f t="shared" si="261"/>
        <v>1</v>
      </c>
      <c r="L3732" s="1">
        <f t="shared" si="261"/>
        <v>0</v>
      </c>
      <c r="M3732" s="1">
        <f t="shared" si="261"/>
        <v>0</v>
      </c>
      <c r="N3732" s="1">
        <f t="shared" si="261"/>
        <v>0</v>
      </c>
      <c r="O3732" s="1">
        <f t="shared" si="262"/>
        <v>1</v>
      </c>
      <c r="P3732" s="1" t="s">
        <v>18346</v>
      </c>
      <c r="Q3732" s="1" t="s">
        <v>18355</v>
      </c>
      <c r="R3732" s="1">
        <v>225</v>
      </c>
      <c r="S3732" s="9">
        <f t="shared" si="264"/>
        <v>167.7825</v>
      </c>
      <c r="T3732" s="8"/>
      <c r="U3732" s="8"/>
      <c r="V3732" s="8"/>
      <c r="W3732" s="8"/>
      <c r="X3732" s="8"/>
      <c r="Y3732" s="10">
        <f t="shared" si="263"/>
        <v>0</v>
      </c>
      <c r="Z3732" s="10">
        <f>IFERROR(INDEX(EFs!B:B,MATCH(P3732,EFs!A:A,0))*Dataset!Y3732/1000,0)</f>
        <v>0</v>
      </c>
      <c r="AA3732">
        <v>32.699235000000002</v>
      </c>
      <c r="AB3732">
        <v>-117.209642</v>
      </c>
      <c r="AC3732">
        <v>1</v>
      </c>
      <c r="AD3732" t="s">
        <v>18422</v>
      </c>
      <c r="AI3732" t="s">
        <v>18458</v>
      </c>
      <c r="AJ3732" t="s">
        <v>18390</v>
      </c>
      <c r="AK3732" t="s">
        <v>18391</v>
      </c>
      <c r="AL3732">
        <v>92118</v>
      </c>
      <c r="AM3732" t="s">
        <v>18392</v>
      </c>
      <c r="AN3732" t="s">
        <v>18397</v>
      </c>
    </row>
    <row r="3733" spans="1:40" ht="43.2" hidden="1" x14ac:dyDescent="0.3">
      <c r="A3733" t="s">
        <v>16925</v>
      </c>
      <c r="B3733" s="2" t="s">
        <v>2048</v>
      </c>
      <c r="C3733" s="3">
        <v>40025.5097453704</v>
      </c>
      <c r="D3733" t="s">
        <v>25</v>
      </c>
      <c r="E3733" t="s">
        <v>2643</v>
      </c>
      <c r="F3733" t="s">
        <v>4113</v>
      </c>
      <c r="G3733" t="s">
        <v>2644</v>
      </c>
      <c r="H3733" s="2" t="s">
        <v>1020</v>
      </c>
      <c r="I3733" s="2" t="s">
        <v>92</v>
      </c>
      <c r="J3733" s="1" t="s">
        <v>16926</v>
      </c>
      <c r="K3733" s="1">
        <f t="shared" si="261"/>
        <v>1</v>
      </c>
      <c r="L3733" s="1">
        <f t="shared" si="261"/>
        <v>0</v>
      </c>
      <c r="M3733" s="1">
        <f t="shared" si="261"/>
        <v>0</v>
      </c>
      <c r="N3733" s="1">
        <f t="shared" si="261"/>
        <v>0</v>
      </c>
      <c r="O3733" s="1">
        <f t="shared" si="262"/>
        <v>1</v>
      </c>
      <c r="P3733" s="1" t="s">
        <v>18346</v>
      </c>
      <c r="Q3733" s="1" t="s">
        <v>18355</v>
      </c>
      <c r="R3733" s="1">
        <v>136</v>
      </c>
      <c r="S3733" s="9">
        <f t="shared" si="264"/>
        <v>101.4152</v>
      </c>
      <c r="T3733" s="8"/>
      <c r="U3733" s="8"/>
      <c r="V3733" s="8"/>
      <c r="W3733" s="8"/>
      <c r="X3733" s="8"/>
      <c r="Y3733" s="10">
        <f t="shared" si="263"/>
        <v>0</v>
      </c>
      <c r="Z3733" s="10">
        <f>IFERROR(INDEX(EFs!B:B,MATCH(P3733,EFs!A:A,0))*Dataset!Y3733/1000,0)</f>
        <v>0</v>
      </c>
      <c r="AA3733">
        <v>32.699235000000002</v>
      </c>
      <c r="AB3733">
        <v>-117.209642</v>
      </c>
      <c r="AC3733">
        <v>1</v>
      </c>
      <c r="AD3733" t="s">
        <v>18422</v>
      </c>
      <c r="AI3733" t="s">
        <v>18458</v>
      </c>
      <c r="AJ3733" t="s">
        <v>18390</v>
      </c>
      <c r="AK3733" t="s">
        <v>18391</v>
      </c>
      <c r="AL3733">
        <v>92118</v>
      </c>
      <c r="AM3733" t="s">
        <v>18392</v>
      </c>
      <c r="AN3733" t="s">
        <v>18397</v>
      </c>
    </row>
    <row r="3734" spans="1:40" ht="57.6" hidden="1" x14ac:dyDescent="0.3">
      <c r="A3734" t="s">
        <v>16927</v>
      </c>
      <c r="B3734" s="2" t="s">
        <v>2048</v>
      </c>
      <c r="C3734" s="3">
        <v>40025</v>
      </c>
      <c r="D3734" t="s">
        <v>25</v>
      </c>
      <c r="E3734" t="s">
        <v>2643</v>
      </c>
      <c r="F3734" t="s">
        <v>4113</v>
      </c>
      <c r="G3734" t="s">
        <v>2644</v>
      </c>
      <c r="H3734" s="2" t="s">
        <v>1020</v>
      </c>
      <c r="I3734" s="2" t="s">
        <v>92</v>
      </c>
      <c r="J3734" s="1" t="s">
        <v>16928</v>
      </c>
      <c r="K3734" s="1">
        <f t="shared" si="261"/>
        <v>1</v>
      </c>
      <c r="L3734" s="1">
        <f t="shared" si="261"/>
        <v>0</v>
      </c>
      <c r="M3734" s="1">
        <f t="shared" si="261"/>
        <v>0</v>
      </c>
      <c r="N3734" s="1">
        <f t="shared" si="261"/>
        <v>0</v>
      </c>
      <c r="O3734" s="1">
        <f t="shared" si="262"/>
        <v>1</v>
      </c>
      <c r="P3734" s="1" t="s">
        <v>18346</v>
      </c>
      <c r="Q3734" s="1" t="s">
        <v>18355</v>
      </c>
      <c r="R3734" s="1">
        <v>175</v>
      </c>
      <c r="S3734" s="9">
        <f t="shared" si="264"/>
        <v>130.4975</v>
      </c>
      <c r="T3734" s="3">
        <v>44441</v>
      </c>
      <c r="U3734" s="8" t="s">
        <v>16929</v>
      </c>
      <c r="V3734" s="3">
        <v>44441</v>
      </c>
      <c r="W3734" s="8" t="s">
        <v>16930</v>
      </c>
      <c r="X3734" s="8">
        <v>0.14000000000000001</v>
      </c>
      <c r="Y3734" s="10">
        <f t="shared" si="263"/>
        <v>18.269650000000002</v>
      </c>
      <c r="Z3734" s="10">
        <f>IFERROR(INDEX(EFs!B:B,MATCH(P3734,EFs!A:A,0))*Dataset!Y3734/1000,0)</f>
        <v>1.6596020729147655E-2</v>
      </c>
      <c r="AA3734">
        <v>32.699235000000002</v>
      </c>
      <c r="AB3734">
        <v>-117.209642</v>
      </c>
      <c r="AC3734">
        <v>1</v>
      </c>
      <c r="AD3734" t="s">
        <v>18422</v>
      </c>
      <c r="AI3734" t="s">
        <v>18458</v>
      </c>
      <c r="AJ3734" t="s">
        <v>18390</v>
      </c>
      <c r="AK3734" t="s">
        <v>18391</v>
      </c>
      <c r="AL3734">
        <v>92118</v>
      </c>
      <c r="AM3734" t="s">
        <v>18392</v>
      </c>
      <c r="AN3734" t="s">
        <v>18397</v>
      </c>
    </row>
    <row r="3735" spans="1:40" ht="57.6" hidden="1" x14ac:dyDescent="0.3">
      <c r="A3735" t="s">
        <v>16931</v>
      </c>
      <c r="B3735" s="2" t="s">
        <v>2048</v>
      </c>
      <c r="C3735" s="3">
        <v>40025</v>
      </c>
      <c r="D3735" t="s">
        <v>25</v>
      </c>
      <c r="E3735" t="s">
        <v>2643</v>
      </c>
      <c r="F3735" t="s">
        <v>4113</v>
      </c>
      <c r="G3735" t="s">
        <v>2644</v>
      </c>
      <c r="H3735" s="2" t="s">
        <v>1020</v>
      </c>
      <c r="I3735" s="2" t="s">
        <v>92</v>
      </c>
      <c r="J3735" s="1" t="s">
        <v>16932</v>
      </c>
      <c r="K3735" s="1">
        <f t="shared" si="261"/>
        <v>1</v>
      </c>
      <c r="L3735" s="1">
        <f t="shared" si="261"/>
        <v>0</v>
      </c>
      <c r="M3735" s="1">
        <f t="shared" si="261"/>
        <v>0</v>
      </c>
      <c r="N3735" s="1">
        <f t="shared" si="261"/>
        <v>0</v>
      </c>
      <c r="O3735" s="1">
        <f t="shared" si="262"/>
        <v>1</v>
      </c>
      <c r="P3735" s="1" t="s">
        <v>18346</v>
      </c>
      <c r="Q3735" s="1" t="s">
        <v>18355</v>
      </c>
      <c r="R3735" s="1">
        <v>175</v>
      </c>
      <c r="S3735" s="9">
        <f t="shared" si="264"/>
        <v>130.4975</v>
      </c>
      <c r="T3735" s="8"/>
      <c r="U3735" s="8"/>
      <c r="V3735" s="8"/>
      <c r="W3735" s="8"/>
      <c r="X3735" s="8"/>
      <c r="Y3735" s="10">
        <f t="shared" si="263"/>
        <v>0</v>
      </c>
      <c r="Z3735" s="10">
        <f>IFERROR(INDEX(EFs!B:B,MATCH(P3735,EFs!A:A,0))*Dataset!Y3735/1000,0)</f>
        <v>0</v>
      </c>
      <c r="AA3735">
        <v>32.699235000000002</v>
      </c>
      <c r="AB3735">
        <v>-117.209642</v>
      </c>
      <c r="AC3735">
        <v>1</v>
      </c>
      <c r="AD3735" t="s">
        <v>18422</v>
      </c>
      <c r="AI3735" t="s">
        <v>18458</v>
      </c>
      <c r="AJ3735" t="s">
        <v>18390</v>
      </c>
      <c r="AK3735" t="s">
        <v>18391</v>
      </c>
      <c r="AL3735">
        <v>92118</v>
      </c>
      <c r="AM3735" t="s">
        <v>18392</v>
      </c>
      <c r="AN3735" t="s">
        <v>18397</v>
      </c>
    </row>
    <row r="3736" spans="1:40" ht="43.2" hidden="1" x14ac:dyDescent="0.3">
      <c r="A3736" t="s">
        <v>16933</v>
      </c>
      <c r="B3736" s="2" t="s">
        <v>2048</v>
      </c>
      <c r="C3736" s="3">
        <v>40025</v>
      </c>
      <c r="D3736" t="s">
        <v>25</v>
      </c>
      <c r="E3736" t="s">
        <v>2643</v>
      </c>
      <c r="F3736" t="s">
        <v>4113</v>
      </c>
      <c r="G3736" t="s">
        <v>2644</v>
      </c>
      <c r="H3736" s="2" t="s">
        <v>1020</v>
      </c>
      <c r="I3736" s="2" t="s">
        <v>92</v>
      </c>
      <c r="J3736" s="1" t="s">
        <v>16934</v>
      </c>
      <c r="K3736" s="1">
        <f t="shared" si="261"/>
        <v>1</v>
      </c>
      <c r="L3736" s="1">
        <f t="shared" si="261"/>
        <v>0</v>
      </c>
      <c r="M3736" s="1">
        <f t="shared" si="261"/>
        <v>0</v>
      </c>
      <c r="N3736" s="1">
        <f t="shared" si="261"/>
        <v>0</v>
      </c>
      <c r="O3736" s="1">
        <f t="shared" si="262"/>
        <v>1</v>
      </c>
      <c r="P3736" s="1" t="s">
        <v>18346</v>
      </c>
      <c r="Q3736" s="1" t="s">
        <v>18355</v>
      </c>
      <c r="R3736" s="1">
        <v>255</v>
      </c>
      <c r="S3736" s="9">
        <f t="shared" si="264"/>
        <v>190.15350000000001</v>
      </c>
      <c r="T3736" s="8"/>
      <c r="U3736" s="8"/>
      <c r="V3736" s="8"/>
      <c r="W3736" s="8"/>
      <c r="X3736" s="8"/>
      <c r="Y3736" s="10">
        <f t="shared" si="263"/>
        <v>0</v>
      </c>
      <c r="Z3736" s="10">
        <f>IFERROR(INDEX(EFs!B:B,MATCH(P3736,EFs!A:A,0))*Dataset!Y3736/1000,0)</f>
        <v>0</v>
      </c>
      <c r="AA3736">
        <v>32.699235000000002</v>
      </c>
      <c r="AB3736">
        <v>-117.209642</v>
      </c>
      <c r="AC3736">
        <v>1</v>
      </c>
      <c r="AD3736" t="s">
        <v>18422</v>
      </c>
      <c r="AI3736" t="s">
        <v>18458</v>
      </c>
      <c r="AJ3736" t="s">
        <v>18390</v>
      </c>
      <c r="AK3736" t="s">
        <v>18391</v>
      </c>
      <c r="AL3736">
        <v>92118</v>
      </c>
      <c r="AM3736" t="s">
        <v>18392</v>
      </c>
      <c r="AN3736" t="s">
        <v>18397</v>
      </c>
    </row>
    <row r="3737" spans="1:40" ht="28.8" hidden="1" x14ac:dyDescent="0.3">
      <c r="A3737" t="s">
        <v>16935</v>
      </c>
      <c r="B3737" s="2" t="s">
        <v>2048</v>
      </c>
      <c r="C3737" s="3">
        <v>40025</v>
      </c>
      <c r="D3737" t="s">
        <v>25</v>
      </c>
      <c r="E3737" t="s">
        <v>2643</v>
      </c>
      <c r="F3737" t="s">
        <v>4113</v>
      </c>
      <c r="G3737" t="s">
        <v>2644</v>
      </c>
      <c r="H3737" s="2" t="s">
        <v>1020</v>
      </c>
      <c r="I3737" s="2" t="s">
        <v>92</v>
      </c>
      <c r="J3737" s="1" t="s">
        <v>16936</v>
      </c>
      <c r="K3737" s="1">
        <f t="shared" si="261"/>
        <v>1</v>
      </c>
      <c r="L3737" s="1">
        <f t="shared" si="261"/>
        <v>0</v>
      </c>
      <c r="M3737" s="1">
        <f t="shared" si="261"/>
        <v>0</v>
      </c>
      <c r="N3737" s="1">
        <f t="shared" si="261"/>
        <v>0</v>
      </c>
      <c r="O3737" s="1">
        <f t="shared" si="262"/>
        <v>1</v>
      </c>
      <c r="P3737" s="1" t="s">
        <v>18346</v>
      </c>
      <c r="Q3737" s="1" t="s">
        <v>18355</v>
      </c>
      <c r="R3737" s="1">
        <v>375</v>
      </c>
      <c r="S3737" s="9">
        <f t="shared" si="264"/>
        <v>279.63749999999999</v>
      </c>
      <c r="T3737" s="8"/>
      <c r="U3737" s="8"/>
      <c r="V3737" s="8"/>
      <c r="W3737" s="8"/>
      <c r="X3737" s="8"/>
      <c r="Y3737" s="10">
        <f t="shared" si="263"/>
        <v>0</v>
      </c>
      <c r="Z3737" s="10">
        <f>IFERROR(INDEX(EFs!B:B,MATCH(P3737,EFs!A:A,0))*Dataset!Y3737/1000,0)</f>
        <v>0</v>
      </c>
      <c r="AA3737">
        <v>32.699235000000002</v>
      </c>
      <c r="AB3737">
        <v>-117.209642</v>
      </c>
      <c r="AC3737">
        <v>1</v>
      </c>
      <c r="AD3737" t="s">
        <v>18422</v>
      </c>
      <c r="AI3737" t="s">
        <v>18458</v>
      </c>
      <c r="AJ3737" t="s">
        <v>18390</v>
      </c>
      <c r="AK3737" t="s">
        <v>18391</v>
      </c>
      <c r="AL3737">
        <v>92118</v>
      </c>
      <c r="AM3737" t="s">
        <v>18392</v>
      </c>
      <c r="AN3737" t="s">
        <v>18397</v>
      </c>
    </row>
    <row r="3738" spans="1:40" ht="28.8" hidden="1" x14ac:dyDescent="0.3">
      <c r="A3738" t="s">
        <v>16937</v>
      </c>
      <c r="B3738" s="2" t="s">
        <v>2048</v>
      </c>
      <c r="C3738" s="3">
        <v>40025</v>
      </c>
      <c r="D3738" t="s">
        <v>25</v>
      </c>
      <c r="E3738" t="s">
        <v>2643</v>
      </c>
      <c r="F3738" t="s">
        <v>4113</v>
      </c>
      <c r="G3738" t="s">
        <v>2644</v>
      </c>
      <c r="H3738" s="2" t="s">
        <v>1020</v>
      </c>
      <c r="I3738" s="2" t="s">
        <v>92</v>
      </c>
      <c r="J3738" s="1" t="s">
        <v>16938</v>
      </c>
      <c r="K3738" s="1">
        <f t="shared" si="261"/>
        <v>1</v>
      </c>
      <c r="L3738" s="1">
        <f t="shared" si="261"/>
        <v>0</v>
      </c>
      <c r="M3738" s="1">
        <f t="shared" si="261"/>
        <v>0</v>
      </c>
      <c r="N3738" s="1">
        <f t="shared" si="261"/>
        <v>0</v>
      </c>
      <c r="O3738" s="1">
        <f t="shared" si="262"/>
        <v>1</v>
      </c>
      <c r="P3738" s="1" t="s">
        <v>18346</v>
      </c>
      <c r="Q3738" s="1" t="s">
        <v>18355</v>
      </c>
      <c r="R3738" s="1">
        <v>344</v>
      </c>
      <c r="S3738" s="9">
        <f t="shared" si="264"/>
        <v>256.52080000000001</v>
      </c>
      <c r="T3738" s="8"/>
      <c r="U3738" s="8"/>
      <c r="V3738" s="8"/>
      <c r="W3738" s="8"/>
      <c r="X3738" s="8"/>
      <c r="Y3738" s="10">
        <f t="shared" si="263"/>
        <v>0</v>
      </c>
      <c r="Z3738" s="10">
        <f>IFERROR(INDEX(EFs!B:B,MATCH(P3738,EFs!A:A,0))*Dataset!Y3738/1000,0)</f>
        <v>0</v>
      </c>
      <c r="AA3738">
        <v>32.699235000000002</v>
      </c>
      <c r="AB3738">
        <v>-117.209642</v>
      </c>
      <c r="AC3738">
        <v>1</v>
      </c>
      <c r="AD3738" t="s">
        <v>18422</v>
      </c>
      <c r="AI3738" t="s">
        <v>18458</v>
      </c>
      <c r="AJ3738" t="s">
        <v>18390</v>
      </c>
      <c r="AK3738" t="s">
        <v>18391</v>
      </c>
      <c r="AL3738">
        <v>92118</v>
      </c>
      <c r="AM3738" t="s">
        <v>18392</v>
      </c>
      <c r="AN3738" t="s">
        <v>18397</v>
      </c>
    </row>
    <row r="3739" spans="1:40" ht="28.8" hidden="1" x14ac:dyDescent="0.3">
      <c r="A3739" t="s">
        <v>16939</v>
      </c>
      <c r="B3739" s="2" t="s">
        <v>2048</v>
      </c>
      <c r="C3739" s="3">
        <v>40025</v>
      </c>
      <c r="D3739" t="s">
        <v>25</v>
      </c>
      <c r="E3739" t="s">
        <v>2643</v>
      </c>
      <c r="F3739" t="s">
        <v>4113</v>
      </c>
      <c r="G3739" t="s">
        <v>2644</v>
      </c>
      <c r="H3739" s="2" t="s">
        <v>1020</v>
      </c>
      <c r="I3739" s="2" t="s">
        <v>92</v>
      </c>
      <c r="J3739" s="1" t="s">
        <v>16940</v>
      </c>
      <c r="K3739" s="1">
        <f t="shared" si="261"/>
        <v>1</v>
      </c>
      <c r="L3739" s="1">
        <f t="shared" si="261"/>
        <v>0</v>
      </c>
      <c r="M3739" s="1">
        <f t="shared" si="261"/>
        <v>0</v>
      </c>
      <c r="N3739" s="1">
        <f t="shared" si="261"/>
        <v>0</v>
      </c>
      <c r="O3739" s="1">
        <f t="shared" si="262"/>
        <v>1</v>
      </c>
      <c r="P3739" s="1" t="s">
        <v>18346</v>
      </c>
      <c r="Q3739" s="1" t="s">
        <v>18355</v>
      </c>
      <c r="R3739" s="1">
        <v>385</v>
      </c>
      <c r="S3739" s="9">
        <f t="shared" si="264"/>
        <v>287.09450000000004</v>
      </c>
      <c r="T3739" s="8"/>
      <c r="U3739" s="8"/>
      <c r="V3739" s="8"/>
      <c r="W3739" s="8"/>
      <c r="X3739" s="8"/>
      <c r="Y3739" s="10">
        <f t="shared" si="263"/>
        <v>0</v>
      </c>
      <c r="Z3739" s="10">
        <f>IFERROR(INDEX(EFs!B:B,MATCH(P3739,EFs!A:A,0))*Dataset!Y3739/1000,0)</f>
        <v>0</v>
      </c>
      <c r="AA3739">
        <v>32.699235000000002</v>
      </c>
      <c r="AB3739">
        <v>-117.209642</v>
      </c>
      <c r="AC3739">
        <v>1</v>
      </c>
      <c r="AD3739" t="s">
        <v>18422</v>
      </c>
      <c r="AI3739" t="s">
        <v>18458</v>
      </c>
      <c r="AJ3739" t="s">
        <v>18390</v>
      </c>
      <c r="AK3739" t="s">
        <v>18391</v>
      </c>
      <c r="AL3739">
        <v>92118</v>
      </c>
      <c r="AM3739" t="s">
        <v>18392</v>
      </c>
      <c r="AN3739" t="s">
        <v>18397</v>
      </c>
    </row>
    <row r="3740" spans="1:40" ht="43.2" hidden="1" x14ac:dyDescent="0.3">
      <c r="A3740" t="s">
        <v>16941</v>
      </c>
      <c r="B3740" s="2" t="s">
        <v>2048</v>
      </c>
      <c r="C3740" s="3">
        <v>40025</v>
      </c>
      <c r="D3740" t="s">
        <v>25</v>
      </c>
      <c r="E3740" t="s">
        <v>2643</v>
      </c>
      <c r="F3740" t="s">
        <v>4113</v>
      </c>
      <c r="G3740" t="s">
        <v>2644</v>
      </c>
      <c r="H3740" s="2" t="s">
        <v>1020</v>
      </c>
      <c r="I3740" s="2" t="s">
        <v>92</v>
      </c>
      <c r="J3740" s="1" t="s">
        <v>16942</v>
      </c>
      <c r="K3740" s="1">
        <f t="shared" si="261"/>
        <v>1</v>
      </c>
      <c r="L3740" s="1">
        <f t="shared" si="261"/>
        <v>0</v>
      </c>
      <c r="M3740" s="1">
        <f t="shared" si="261"/>
        <v>0</v>
      </c>
      <c r="N3740" s="1">
        <f t="shared" si="261"/>
        <v>0</v>
      </c>
      <c r="O3740" s="1">
        <f t="shared" si="262"/>
        <v>1</v>
      </c>
      <c r="P3740" s="1" t="s">
        <v>18346</v>
      </c>
      <c r="Q3740" s="1" t="s">
        <v>18355</v>
      </c>
      <c r="R3740" s="1">
        <v>474</v>
      </c>
      <c r="S3740" s="9">
        <f t="shared" si="264"/>
        <v>353.46180000000004</v>
      </c>
      <c r="T3740" s="8"/>
      <c r="U3740" s="8"/>
      <c r="V3740" s="8"/>
      <c r="W3740" s="8"/>
      <c r="X3740" s="8"/>
      <c r="Y3740" s="10">
        <f t="shared" si="263"/>
        <v>0</v>
      </c>
      <c r="Z3740" s="10">
        <f>IFERROR(INDEX(EFs!B:B,MATCH(P3740,EFs!A:A,0))*Dataset!Y3740/1000,0)</f>
        <v>0</v>
      </c>
      <c r="AA3740">
        <v>32.699235000000002</v>
      </c>
      <c r="AB3740">
        <v>-117.209642</v>
      </c>
      <c r="AC3740">
        <v>1</v>
      </c>
      <c r="AD3740" t="s">
        <v>18422</v>
      </c>
      <c r="AI3740" t="s">
        <v>18458</v>
      </c>
      <c r="AJ3740" t="s">
        <v>18390</v>
      </c>
      <c r="AK3740" t="s">
        <v>18391</v>
      </c>
      <c r="AL3740">
        <v>92118</v>
      </c>
      <c r="AM3740" t="s">
        <v>18392</v>
      </c>
      <c r="AN3740" t="s">
        <v>18397</v>
      </c>
    </row>
    <row r="3741" spans="1:40" ht="43.2" hidden="1" x14ac:dyDescent="0.3">
      <c r="A3741" t="s">
        <v>16943</v>
      </c>
      <c r="B3741" s="2" t="s">
        <v>2048</v>
      </c>
      <c r="C3741" s="3">
        <v>40025</v>
      </c>
      <c r="D3741" t="s">
        <v>25</v>
      </c>
      <c r="E3741" t="s">
        <v>2643</v>
      </c>
      <c r="F3741" t="s">
        <v>4113</v>
      </c>
      <c r="G3741" t="s">
        <v>2644</v>
      </c>
      <c r="H3741" s="2" t="s">
        <v>1020</v>
      </c>
      <c r="I3741" s="2" t="s">
        <v>92</v>
      </c>
      <c r="J3741" s="1" t="s">
        <v>16944</v>
      </c>
      <c r="K3741" s="1">
        <f t="shared" si="261"/>
        <v>1</v>
      </c>
      <c r="L3741" s="1">
        <f t="shared" si="261"/>
        <v>0</v>
      </c>
      <c r="M3741" s="1">
        <f t="shared" si="261"/>
        <v>0</v>
      </c>
      <c r="N3741" s="1">
        <f t="shared" si="261"/>
        <v>0</v>
      </c>
      <c r="O3741" s="1">
        <f t="shared" si="262"/>
        <v>1</v>
      </c>
      <c r="P3741" s="1" t="s">
        <v>18346</v>
      </c>
      <c r="Q3741" s="1" t="s">
        <v>18355</v>
      </c>
      <c r="R3741" s="1">
        <v>200</v>
      </c>
      <c r="S3741" s="9">
        <f t="shared" si="264"/>
        <v>149.14000000000001</v>
      </c>
      <c r="T3741" s="8"/>
      <c r="U3741" s="8"/>
      <c r="V3741" s="8"/>
      <c r="W3741" s="8"/>
      <c r="X3741" s="8"/>
      <c r="Y3741" s="10">
        <f t="shared" si="263"/>
        <v>0</v>
      </c>
      <c r="Z3741" s="10">
        <f>IFERROR(INDEX(EFs!B:B,MATCH(P3741,EFs!A:A,0))*Dataset!Y3741/1000,0)</f>
        <v>0</v>
      </c>
      <c r="AA3741">
        <v>32.699235000000002</v>
      </c>
      <c r="AB3741">
        <v>-117.209642</v>
      </c>
      <c r="AC3741">
        <v>1</v>
      </c>
      <c r="AD3741" t="s">
        <v>18422</v>
      </c>
      <c r="AI3741" t="s">
        <v>18458</v>
      </c>
      <c r="AJ3741" t="s">
        <v>18390</v>
      </c>
      <c r="AK3741" t="s">
        <v>18391</v>
      </c>
      <c r="AL3741">
        <v>92118</v>
      </c>
      <c r="AM3741" t="s">
        <v>18392</v>
      </c>
      <c r="AN3741" t="s">
        <v>18397</v>
      </c>
    </row>
    <row r="3742" spans="1:40" ht="43.2" hidden="1" x14ac:dyDescent="0.3">
      <c r="A3742" t="s">
        <v>16945</v>
      </c>
      <c r="B3742" s="2" t="s">
        <v>2048</v>
      </c>
      <c r="C3742" s="3">
        <v>40025</v>
      </c>
      <c r="D3742" t="s">
        <v>25</v>
      </c>
      <c r="E3742" t="s">
        <v>2643</v>
      </c>
      <c r="F3742" t="s">
        <v>4113</v>
      </c>
      <c r="G3742" t="s">
        <v>2644</v>
      </c>
      <c r="H3742" s="2" t="s">
        <v>1020</v>
      </c>
      <c r="I3742" s="2" t="s">
        <v>92</v>
      </c>
      <c r="J3742" s="1" t="s">
        <v>16946</v>
      </c>
      <c r="K3742" s="1">
        <f t="shared" si="261"/>
        <v>1</v>
      </c>
      <c r="L3742" s="1">
        <f t="shared" si="261"/>
        <v>0</v>
      </c>
      <c r="M3742" s="1">
        <f t="shared" si="261"/>
        <v>0</v>
      </c>
      <c r="N3742" s="1">
        <f t="shared" si="261"/>
        <v>0</v>
      </c>
      <c r="O3742" s="1">
        <f t="shared" si="262"/>
        <v>1</v>
      </c>
      <c r="P3742" s="1" t="s">
        <v>18346</v>
      </c>
      <c r="Q3742" s="1" t="s">
        <v>18355</v>
      </c>
      <c r="R3742" s="1">
        <v>375</v>
      </c>
      <c r="S3742" s="9">
        <f t="shared" si="264"/>
        <v>279.63749999999999</v>
      </c>
      <c r="T3742" s="8"/>
      <c r="U3742" s="8"/>
      <c r="V3742" s="8"/>
      <c r="W3742" s="8"/>
      <c r="X3742" s="8"/>
      <c r="Y3742" s="10">
        <f t="shared" si="263"/>
        <v>0</v>
      </c>
      <c r="Z3742" s="10">
        <f>IFERROR(INDEX(EFs!B:B,MATCH(P3742,EFs!A:A,0))*Dataset!Y3742/1000,0)</f>
        <v>0</v>
      </c>
      <c r="AA3742">
        <v>32.699235000000002</v>
      </c>
      <c r="AB3742">
        <v>-117.209642</v>
      </c>
      <c r="AC3742">
        <v>1</v>
      </c>
      <c r="AD3742" t="s">
        <v>18422</v>
      </c>
      <c r="AI3742" t="s">
        <v>18458</v>
      </c>
      <c r="AJ3742" t="s">
        <v>18390</v>
      </c>
      <c r="AK3742" t="s">
        <v>18391</v>
      </c>
      <c r="AL3742">
        <v>92118</v>
      </c>
      <c r="AM3742" t="s">
        <v>18392</v>
      </c>
      <c r="AN3742" t="s">
        <v>18397</v>
      </c>
    </row>
    <row r="3743" spans="1:40" ht="43.2" hidden="1" x14ac:dyDescent="0.3">
      <c r="A3743" t="s">
        <v>16947</v>
      </c>
      <c r="B3743" s="2" t="s">
        <v>2048</v>
      </c>
      <c r="C3743" s="3">
        <v>40025</v>
      </c>
      <c r="D3743" t="s">
        <v>25</v>
      </c>
      <c r="E3743" t="s">
        <v>2643</v>
      </c>
      <c r="F3743" t="s">
        <v>4113</v>
      </c>
      <c r="G3743" t="s">
        <v>2644</v>
      </c>
      <c r="H3743" s="2" t="s">
        <v>1020</v>
      </c>
      <c r="I3743" s="2" t="s">
        <v>92</v>
      </c>
      <c r="J3743" s="1" t="s">
        <v>16948</v>
      </c>
      <c r="K3743" s="1">
        <f t="shared" si="261"/>
        <v>1</v>
      </c>
      <c r="L3743" s="1">
        <f t="shared" si="261"/>
        <v>0</v>
      </c>
      <c r="M3743" s="1">
        <f t="shared" si="261"/>
        <v>0</v>
      </c>
      <c r="N3743" s="1">
        <f t="shared" si="261"/>
        <v>0</v>
      </c>
      <c r="O3743" s="1">
        <f t="shared" si="262"/>
        <v>1</v>
      </c>
      <c r="P3743" s="1" t="s">
        <v>18346</v>
      </c>
      <c r="Q3743" s="1" t="s">
        <v>18355</v>
      </c>
      <c r="R3743" s="1">
        <v>175</v>
      </c>
      <c r="S3743" s="9">
        <f t="shared" si="264"/>
        <v>130.4975</v>
      </c>
      <c r="T3743" s="8"/>
      <c r="U3743" s="8"/>
      <c r="V3743" s="8"/>
      <c r="W3743" s="8"/>
      <c r="X3743" s="8"/>
      <c r="Y3743" s="10">
        <f t="shared" si="263"/>
        <v>0</v>
      </c>
      <c r="Z3743" s="10">
        <f>IFERROR(INDEX(EFs!B:B,MATCH(P3743,EFs!A:A,0))*Dataset!Y3743/1000,0)</f>
        <v>0</v>
      </c>
      <c r="AA3743">
        <v>32.699235000000002</v>
      </c>
      <c r="AB3743">
        <v>-117.209642</v>
      </c>
      <c r="AC3743">
        <v>1</v>
      </c>
      <c r="AD3743" t="s">
        <v>18422</v>
      </c>
      <c r="AI3743" t="s">
        <v>18458</v>
      </c>
      <c r="AJ3743" t="s">
        <v>18390</v>
      </c>
      <c r="AK3743" t="s">
        <v>18391</v>
      </c>
      <c r="AL3743">
        <v>92118</v>
      </c>
      <c r="AM3743" t="s">
        <v>18392</v>
      </c>
      <c r="AN3743" t="s">
        <v>18397</v>
      </c>
    </row>
    <row r="3744" spans="1:40" ht="28.8" hidden="1" x14ac:dyDescent="0.3">
      <c r="A3744" t="s">
        <v>16949</v>
      </c>
      <c r="B3744" s="2" t="s">
        <v>2048</v>
      </c>
      <c r="C3744" s="3">
        <v>40025.578344907401</v>
      </c>
      <c r="D3744" t="s">
        <v>25</v>
      </c>
      <c r="E3744" t="s">
        <v>16950</v>
      </c>
      <c r="F3744" t="s">
        <v>72</v>
      </c>
      <c r="G3744" t="s">
        <v>16485</v>
      </c>
      <c r="H3744" s="2" t="s">
        <v>1436</v>
      </c>
      <c r="I3744" s="2" t="s">
        <v>98</v>
      </c>
      <c r="J3744" s="1" t="s">
        <v>16951</v>
      </c>
      <c r="K3744" s="1">
        <f t="shared" si="261"/>
        <v>1</v>
      </c>
      <c r="L3744" s="1">
        <f t="shared" si="261"/>
        <v>0</v>
      </c>
      <c r="M3744" s="1">
        <f t="shared" si="261"/>
        <v>0</v>
      </c>
      <c r="N3744" s="1">
        <f t="shared" si="261"/>
        <v>0</v>
      </c>
      <c r="O3744" s="1">
        <f t="shared" si="262"/>
        <v>1</v>
      </c>
      <c r="P3744" s="1" t="s">
        <v>18346</v>
      </c>
      <c r="Q3744" s="1" t="s">
        <v>18355</v>
      </c>
      <c r="R3744" s="1">
        <v>423</v>
      </c>
      <c r="S3744" s="9">
        <f t="shared" si="264"/>
        <v>315.43110000000001</v>
      </c>
      <c r="T3744" s="8"/>
      <c r="U3744" s="8"/>
      <c r="V3744" s="8"/>
      <c r="W3744" s="8"/>
      <c r="X3744" s="8"/>
      <c r="Y3744" s="10">
        <f t="shared" si="263"/>
        <v>0</v>
      </c>
      <c r="Z3744" s="10">
        <f>IFERROR(INDEX(EFs!B:B,MATCH(P3744,EFs!A:A,0))*Dataset!Y3744/1000,0)</f>
        <v>0</v>
      </c>
      <c r="AA3744">
        <v>33.134911000000002</v>
      </c>
      <c r="AB3744">
        <v>-117.28324499999999</v>
      </c>
      <c r="AC3744">
        <v>1</v>
      </c>
      <c r="AD3744" t="s">
        <v>18387</v>
      </c>
      <c r="AE3744">
        <v>1896</v>
      </c>
      <c r="AF3744" t="s">
        <v>18580</v>
      </c>
      <c r="AI3744" t="s">
        <v>18509</v>
      </c>
      <c r="AJ3744" t="s">
        <v>18390</v>
      </c>
      <c r="AK3744" t="s">
        <v>18391</v>
      </c>
      <c r="AL3744">
        <v>92008</v>
      </c>
      <c r="AM3744" t="s">
        <v>18392</v>
      </c>
      <c r="AN3744" t="s">
        <v>18393</v>
      </c>
    </row>
    <row r="3745" spans="1:40" ht="43.2" hidden="1" x14ac:dyDescent="0.3">
      <c r="A3745" t="s">
        <v>16952</v>
      </c>
      <c r="B3745" s="2" t="s">
        <v>2048</v>
      </c>
      <c r="C3745" s="3">
        <v>40025</v>
      </c>
      <c r="D3745" t="s">
        <v>25</v>
      </c>
      <c r="E3745" t="s">
        <v>14884</v>
      </c>
      <c r="F3745" t="s">
        <v>14885</v>
      </c>
      <c r="G3745" t="s">
        <v>14886</v>
      </c>
      <c r="H3745" s="2" t="s">
        <v>554</v>
      </c>
      <c r="I3745" s="2" t="s">
        <v>84</v>
      </c>
      <c r="J3745" s="1" t="s">
        <v>16953</v>
      </c>
      <c r="K3745" s="1">
        <f t="shared" si="261"/>
        <v>1</v>
      </c>
      <c r="L3745" s="1">
        <f t="shared" si="261"/>
        <v>0</v>
      </c>
      <c r="M3745" s="1">
        <f t="shared" si="261"/>
        <v>0</v>
      </c>
      <c r="N3745" s="1">
        <f t="shared" si="261"/>
        <v>0</v>
      </c>
      <c r="O3745" s="1">
        <f t="shared" si="262"/>
        <v>1</v>
      </c>
      <c r="P3745" s="1" t="s">
        <v>18346</v>
      </c>
      <c r="Q3745" s="1" t="s">
        <v>18355</v>
      </c>
      <c r="R3745" s="1">
        <v>277</v>
      </c>
      <c r="S3745" s="9">
        <f t="shared" si="264"/>
        <v>206.55889999999999</v>
      </c>
      <c r="T3745" s="8"/>
      <c r="U3745" s="8"/>
      <c r="V3745" s="8"/>
      <c r="W3745" s="8"/>
      <c r="X3745" s="8"/>
      <c r="Y3745" s="10">
        <f t="shared" si="263"/>
        <v>0</v>
      </c>
      <c r="Z3745" s="10">
        <f>IFERROR(INDEX(EFs!B:B,MATCH(P3745,EFs!A:A,0))*Dataset!Y3745/1000,0)</f>
        <v>0</v>
      </c>
      <c r="AA3745">
        <v>32.676163000000003</v>
      </c>
      <c r="AB3745">
        <v>-117.107652</v>
      </c>
      <c r="AC3745">
        <v>1</v>
      </c>
      <c r="AD3745" t="s">
        <v>18387</v>
      </c>
      <c r="AE3745">
        <v>700</v>
      </c>
      <c r="AF3745" t="s">
        <v>18872</v>
      </c>
      <c r="AI3745" t="s">
        <v>18491</v>
      </c>
      <c r="AJ3745" t="s">
        <v>18390</v>
      </c>
      <c r="AK3745" t="s">
        <v>18391</v>
      </c>
      <c r="AL3745">
        <v>91950</v>
      </c>
      <c r="AM3745" t="s">
        <v>18392</v>
      </c>
      <c r="AN3745" t="s">
        <v>18393</v>
      </c>
    </row>
    <row r="3746" spans="1:40" ht="28.8" hidden="1" x14ac:dyDescent="0.3">
      <c r="A3746" t="s">
        <v>16954</v>
      </c>
      <c r="B3746" s="2" t="s">
        <v>2048</v>
      </c>
      <c r="C3746" s="3">
        <v>40025</v>
      </c>
      <c r="D3746" t="s">
        <v>25</v>
      </c>
      <c r="E3746" t="s">
        <v>16955</v>
      </c>
      <c r="G3746" t="s">
        <v>16956</v>
      </c>
      <c r="H3746" s="2" t="s">
        <v>776</v>
      </c>
      <c r="I3746" s="2" t="s">
        <v>155</v>
      </c>
      <c r="J3746" s="1" t="s">
        <v>16957</v>
      </c>
      <c r="K3746" s="1">
        <f t="shared" si="261"/>
        <v>1</v>
      </c>
      <c r="L3746" s="1">
        <f t="shared" si="261"/>
        <v>0</v>
      </c>
      <c r="M3746" s="1">
        <f t="shared" si="261"/>
        <v>0</v>
      </c>
      <c r="N3746" s="1">
        <f t="shared" si="261"/>
        <v>0</v>
      </c>
      <c r="O3746" s="1">
        <f t="shared" si="262"/>
        <v>1</v>
      </c>
      <c r="P3746" s="1" t="s">
        <v>18346</v>
      </c>
      <c r="Q3746" s="1" t="s">
        <v>18355</v>
      </c>
      <c r="R3746" s="1">
        <v>241</v>
      </c>
      <c r="S3746" s="9">
        <f t="shared" si="264"/>
        <v>179.71370000000002</v>
      </c>
      <c r="T3746" s="8"/>
      <c r="U3746" s="8"/>
      <c r="V3746" s="8"/>
      <c r="W3746" s="8"/>
      <c r="X3746" s="8"/>
      <c r="Y3746" s="10">
        <f t="shared" si="263"/>
        <v>0</v>
      </c>
      <c r="Z3746" s="10">
        <f>IFERROR(INDEX(EFs!B:B,MATCH(P3746,EFs!A:A,0))*Dataset!Y3746/1000,0)</f>
        <v>0</v>
      </c>
      <c r="AA3746">
        <v>33.122312999999998</v>
      </c>
      <c r="AB3746">
        <v>-117.07710400000001</v>
      </c>
      <c r="AC3746">
        <v>0.9</v>
      </c>
      <c r="AD3746" t="s">
        <v>18387</v>
      </c>
      <c r="AE3746">
        <v>343</v>
      </c>
      <c r="AF3746" t="s">
        <v>19093</v>
      </c>
      <c r="AI3746" t="s">
        <v>18421</v>
      </c>
      <c r="AJ3746" t="s">
        <v>18390</v>
      </c>
      <c r="AK3746" t="s">
        <v>18391</v>
      </c>
      <c r="AL3746">
        <v>92025</v>
      </c>
      <c r="AM3746" t="s">
        <v>18392</v>
      </c>
      <c r="AN3746" t="s">
        <v>18393</v>
      </c>
    </row>
    <row r="3747" spans="1:40" ht="28.8" hidden="1" x14ac:dyDescent="0.3">
      <c r="A3747" t="s">
        <v>16958</v>
      </c>
      <c r="B3747" s="2" t="s">
        <v>2048</v>
      </c>
      <c r="C3747" s="3">
        <v>40025</v>
      </c>
      <c r="D3747" t="s">
        <v>25</v>
      </c>
      <c r="E3747" t="s">
        <v>4822</v>
      </c>
      <c r="G3747" t="s">
        <v>4888</v>
      </c>
      <c r="H3747" s="2" t="s">
        <v>781</v>
      </c>
      <c r="I3747" s="2" t="s">
        <v>782</v>
      </c>
      <c r="J3747" s="1" t="s">
        <v>16959</v>
      </c>
      <c r="K3747" s="1">
        <f t="shared" si="261"/>
        <v>1</v>
      </c>
      <c r="L3747" s="1">
        <f t="shared" si="261"/>
        <v>0</v>
      </c>
      <c r="M3747" s="1">
        <f t="shared" si="261"/>
        <v>0</v>
      </c>
      <c r="N3747" s="1">
        <f t="shared" si="261"/>
        <v>0</v>
      </c>
      <c r="O3747" s="1">
        <f t="shared" si="262"/>
        <v>1</v>
      </c>
      <c r="P3747" s="1" t="s">
        <v>18346</v>
      </c>
      <c r="Q3747" s="1" t="s">
        <v>18355</v>
      </c>
      <c r="R3747" s="1">
        <v>947</v>
      </c>
      <c r="S3747" s="9">
        <f t="shared" si="264"/>
        <v>706.17790000000002</v>
      </c>
      <c r="T3747" s="3">
        <v>44600</v>
      </c>
      <c r="U3747" s="8" t="s">
        <v>16960</v>
      </c>
      <c r="V3747" s="3">
        <v>44600</v>
      </c>
      <c r="W3747" s="8" t="s">
        <v>16960</v>
      </c>
      <c r="X3747" s="8">
        <v>0</v>
      </c>
      <c r="Y3747" s="10">
        <f t="shared" si="263"/>
        <v>0</v>
      </c>
      <c r="Z3747" s="10">
        <f>IFERROR(INDEX(EFs!B:B,MATCH(P3747,EFs!A:A,0))*Dataset!Y3747/1000,0)</f>
        <v>0</v>
      </c>
      <c r="AA3747">
        <v>32.893996000000001</v>
      </c>
      <c r="AB3747">
        <v>-117.239379</v>
      </c>
      <c r="AC3747">
        <v>1</v>
      </c>
      <c r="AD3747" t="s">
        <v>18394</v>
      </c>
      <c r="AE3747">
        <v>10590</v>
      </c>
      <c r="AF3747" t="s">
        <v>18762</v>
      </c>
      <c r="AI3747" t="s">
        <v>18389</v>
      </c>
      <c r="AJ3747" t="s">
        <v>18390</v>
      </c>
      <c r="AK3747" t="s">
        <v>18391</v>
      </c>
      <c r="AL3747">
        <v>92121</v>
      </c>
      <c r="AM3747" t="s">
        <v>18392</v>
      </c>
      <c r="AN3747" t="s">
        <v>18397</v>
      </c>
    </row>
    <row r="3748" spans="1:40" ht="43.2" hidden="1" x14ac:dyDescent="0.3">
      <c r="A3748" t="s">
        <v>16961</v>
      </c>
      <c r="B3748" s="2" t="s">
        <v>2048</v>
      </c>
      <c r="C3748" s="3">
        <v>40025</v>
      </c>
      <c r="D3748" t="s">
        <v>25</v>
      </c>
      <c r="E3748" t="s">
        <v>11839</v>
      </c>
      <c r="F3748" t="s">
        <v>11547</v>
      </c>
      <c r="G3748" t="s">
        <v>16962</v>
      </c>
      <c r="H3748" s="2" t="s">
        <v>781</v>
      </c>
      <c r="I3748" s="2" t="s">
        <v>782</v>
      </c>
      <c r="J3748" s="1" t="s">
        <v>16963</v>
      </c>
      <c r="K3748" s="1">
        <f t="shared" si="261"/>
        <v>1</v>
      </c>
      <c r="L3748" s="1">
        <f t="shared" si="261"/>
        <v>0</v>
      </c>
      <c r="M3748" s="1">
        <f t="shared" si="261"/>
        <v>0</v>
      </c>
      <c r="N3748" s="1">
        <f t="shared" si="261"/>
        <v>0</v>
      </c>
      <c r="O3748" s="1">
        <f t="shared" si="262"/>
        <v>1</v>
      </c>
      <c r="P3748" s="1" t="s">
        <v>18346</v>
      </c>
      <c r="Q3748" s="1" t="s">
        <v>18355</v>
      </c>
      <c r="R3748" s="1">
        <v>600</v>
      </c>
      <c r="S3748" s="9">
        <f t="shared" si="264"/>
        <v>447.42</v>
      </c>
      <c r="T3748" s="8"/>
      <c r="U3748" s="8"/>
      <c r="V3748" s="8"/>
      <c r="W3748" s="8"/>
      <c r="X3748" s="8"/>
      <c r="Y3748" s="10">
        <f t="shared" si="263"/>
        <v>0</v>
      </c>
      <c r="Z3748" s="10">
        <f>IFERROR(INDEX(EFs!B:B,MATCH(P3748,EFs!A:A,0))*Dataset!Y3748/1000,0)</f>
        <v>0</v>
      </c>
      <c r="AA3748">
        <v>32.905135999999999</v>
      </c>
      <c r="AB3748">
        <v>-117.22873199999999</v>
      </c>
      <c r="AC3748">
        <v>1</v>
      </c>
      <c r="AD3748" t="s">
        <v>18387</v>
      </c>
      <c r="AE3748">
        <v>11055</v>
      </c>
      <c r="AF3748" t="s">
        <v>18650</v>
      </c>
      <c r="AI3748" t="s">
        <v>18389</v>
      </c>
      <c r="AJ3748" t="s">
        <v>18390</v>
      </c>
      <c r="AK3748" t="s">
        <v>18391</v>
      </c>
      <c r="AL3748">
        <v>92121</v>
      </c>
      <c r="AM3748" t="s">
        <v>18392</v>
      </c>
      <c r="AN3748" t="s">
        <v>18393</v>
      </c>
    </row>
    <row r="3749" spans="1:40" ht="43.2" hidden="1" x14ac:dyDescent="0.3">
      <c r="A3749" t="s">
        <v>16964</v>
      </c>
      <c r="B3749" s="2" t="s">
        <v>2048</v>
      </c>
      <c r="C3749" s="3">
        <v>40025</v>
      </c>
      <c r="D3749" t="s">
        <v>25</v>
      </c>
      <c r="E3749" t="s">
        <v>1036</v>
      </c>
      <c r="F3749" t="s">
        <v>16965</v>
      </c>
      <c r="G3749" t="s">
        <v>16966</v>
      </c>
      <c r="H3749" s="2" t="s">
        <v>138</v>
      </c>
      <c r="I3749" s="2" t="s">
        <v>139</v>
      </c>
      <c r="J3749" s="1" t="s">
        <v>16967</v>
      </c>
      <c r="K3749" s="1">
        <f t="shared" si="261"/>
        <v>1</v>
      </c>
      <c r="L3749" s="1">
        <f t="shared" si="261"/>
        <v>0</v>
      </c>
      <c r="M3749" s="1">
        <f t="shared" si="261"/>
        <v>0</v>
      </c>
      <c r="N3749" s="1">
        <f t="shared" si="261"/>
        <v>0</v>
      </c>
      <c r="O3749" s="1">
        <f t="shared" si="262"/>
        <v>1</v>
      </c>
      <c r="P3749" s="1" t="s">
        <v>18346</v>
      </c>
      <c r="Q3749" s="1">
        <v>115</v>
      </c>
      <c r="R3749" s="1">
        <v>212</v>
      </c>
      <c r="S3749" s="9">
        <f t="shared" si="264"/>
        <v>115</v>
      </c>
      <c r="T3749" s="8"/>
      <c r="U3749" s="8"/>
      <c r="V3749" s="8"/>
      <c r="W3749" s="8"/>
      <c r="X3749" s="8"/>
      <c r="Y3749" s="10">
        <f t="shared" si="263"/>
        <v>0</v>
      </c>
      <c r="Z3749" s="10">
        <f>IFERROR(INDEX(EFs!B:B,MATCH(P3749,EFs!A:A,0))*Dataset!Y3749/1000,0)</f>
        <v>0</v>
      </c>
      <c r="AA3749">
        <v>32.837214000000003</v>
      </c>
      <c r="AB3749">
        <v>-116.766485</v>
      </c>
      <c r="AC3749">
        <v>1</v>
      </c>
      <c r="AD3749" t="s">
        <v>18387</v>
      </c>
      <c r="AE3749">
        <v>2249</v>
      </c>
      <c r="AF3749" t="s">
        <v>19658</v>
      </c>
      <c r="AI3749" t="s">
        <v>18418</v>
      </c>
      <c r="AJ3749" t="s">
        <v>18390</v>
      </c>
      <c r="AK3749" t="s">
        <v>18391</v>
      </c>
      <c r="AL3749">
        <v>91901</v>
      </c>
      <c r="AM3749" t="s">
        <v>18392</v>
      </c>
      <c r="AN3749" t="s">
        <v>18393</v>
      </c>
    </row>
    <row r="3750" spans="1:40" ht="28.8" hidden="1" x14ac:dyDescent="0.3">
      <c r="A3750" t="s">
        <v>16968</v>
      </c>
      <c r="B3750" s="2" t="s">
        <v>2048</v>
      </c>
      <c r="C3750" s="3">
        <v>40025</v>
      </c>
      <c r="D3750" t="s">
        <v>25</v>
      </c>
      <c r="E3750" t="s">
        <v>12405</v>
      </c>
      <c r="F3750" t="s">
        <v>5899</v>
      </c>
      <c r="G3750" t="s">
        <v>12406</v>
      </c>
      <c r="H3750" s="2" t="s">
        <v>610</v>
      </c>
      <c r="I3750" s="2" t="s">
        <v>30</v>
      </c>
      <c r="J3750" s="1" t="s">
        <v>16969</v>
      </c>
      <c r="K3750" s="1">
        <f t="shared" si="261"/>
        <v>1</v>
      </c>
      <c r="L3750" s="1">
        <f t="shared" si="261"/>
        <v>0</v>
      </c>
      <c r="M3750" s="1">
        <f t="shared" si="261"/>
        <v>0</v>
      </c>
      <c r="N3750" s="1">
        <f t="shared" si="261"/>
        <v>0</v>
      </c>
      <c r="O3750" s="1">
        <f t="shared" si="262"/>
        <v>1</v>
      </c>
      <c r="P3750" s="1" t="s">
        <v>18346</v>
      </c>
      <c r="Q3750" s="1">
        <v>1000</v>
      </c>
      <c r="R3750" s="1">
        <v>1482</v>
      </c>
      <c r="S3750" s="9">
        <f t="shared" si="264"/>
        <v>1000</v>
      </c>
      <c r="T3750" s="8"/>
      <c r="U3750" s="8"/>
      <c r="V3750" s="8"/>
      <c r="W3750" s="8"/>
      <c r="X3750" s="8"/>
      <c r="Y3750" s="10">
        <f t="shared" si="263"/>
        <v>0</v>
      </c>
      <c r="Z3750" s="10">
        <f>IFERROR(INDEX(EFs!B:B,MATCH(P3750,EFs!A:A,0))*Dataset!Y3750/1000,0)</f>
        <v>0</v>
      </c>
      <c r="AA3750">
        <v>33.008220999999999</v>
      </c>
      <c r="AB3750">
        <v>-117.093653</v>
      </c>
      <c r="AC3750">
        <v>1</v>
      </c>
      <c r="AD3750" t="s">
        <v>18387</v>
      </c>
      <c r="AE3750">
        <v>10975</v>
      </c>
      <c r="AF3750" t="s">
        <v>19445</v>
      </c>
      <c r="AI3750" t="s">
        <v>18389</v>
      </c>
      <c r="AJ3750" t="s">
        <v>18390</v>
      </c>
      <c r="AK3750" t="s">
        <v>18391</v>
      </c>
      <c r="AL3750">
        <v>92127</v>
      </c>
      <c r="AM3750" t="s">
        <v>18392</v>
      </c>
      <c r="AN3750" t="s">
        <v>18393</v>
      </c>
    </row>
    <row r="3751" spans="1:40" ht="43.2" hidden="1" x14ac:dyDescent="0.3">
      <c r="A3751" t="s">
        <v>16970</v>
      </c>
      <c r="B3751" s="2" t="s">
        <v>2048</v>
      </c>
      <c r="C3751" s="3">
        <v>40025</v>
      </c>
      <c r="D3751" t="s">
        <v>25</v>
      </c>
      <c r="E3751" t="s">
        <v>3816</v>
      </c>
      <c r="F3751" t="s">
        <v>36</v>
      </c>
      <c r="G3751" t="s">
        <v>3817</v>
      </c>
      <c r="H3751" s="2" t="s">
        <v>320</v>
      </c>
      <c r="I3751" s="2" t="s">
        <v>46</v>
      </c>
      <c r="J3751" s="1" t="s">
        <v>16971</v>
      </c>
      <c r="K3751" s="1">
        <f t="shared" si="261"/>
        <v>1</v>
      </c>
      <c r="L3751" s="1">
        <f t="shared" si="261"/>
        <v>0</v>
      </c>
      <c r="M3751" s="1">
        <f t="shared" si="261"/>
        <v>0</v>
      </c>
      <c r="N3751" s="1">
        <f t="shared" si="261"/>
        <v>0</v>
      </c>
      <c r="O3751" s="1">
        <f t="shared" si="262"/>
        <v>1</v>
      </c>
      <c r="P3751" s="1" t="s">
        <v>18346</v>
      </c>
      <c r="Q3751" s="1" t="s">
        <v>18355</v>
      </c>
      <c r="R3751" s="1">
        <v>86</v>
      </c>
      <c r="S3751" s="9">
        <f t="shared" si="264"/>
        <v>64.130200000000002</v>
      </c>
      <c r="T3751" s="8"/>
      <c r="U3751" s="8"/>
      <c r="V3751" s="8"/>
      <c r="W3751" s="8"/>
      <c r="X3751" s="8"/>
      <c r="Y3751" s="10">
        <f t="shared" si="263"/>
        <v>0</v>
      </c>
      <c r="Z3751" s="10">
        <f>IFERROR(INDEX(EFs!B:B,MATCH(P3751,EFs!A:A,0))*Dataset!Y3751/1000,0)</f>
        <v>0</v>
      </c>
      <c r="AA3751">
        <v>32.875765999999999</v>
      </c>
      <c r="AB3751">
        <v>-117.239553</v>
      </c>
      <c r="AC3751">
        <v>0.9</v>
      </c>
      <c r="AD3751" t="s">
        <v>18387</v>
      </c>
      <c r="AE3751">
        <v>9500</v>
      </c>
      <c r="AF3751" t="s">
        <v>18451</v>
      </c>
      <c r="AG3751" t="s">
        <v>18831</v>
      </c>
      <c r="AH3751">
        <v>89</v>
      </c>
      <c r="AI3751" t="s">
        <v>18428</v>
      </c>
      <c r="AJ3751" t="s">
        <v>18390</v>
      </c>
      <c r="AK3751" t="s">
        <v>18391</v>
      </c>
      <c r="AL3751">
        <v>92093</v>
      </c>
      <c r="AM3751" t="s">
        <v>18392</v>
      </c>
      <c r="AN3751" t="s">
        <v>18393</v>
      </c>
    </row>
    <row r="3752" spans="1:40" ht="43.2" hidden="1" x14ac:dyDescent="0.3">
      <c r="A3752" t="s">
        <v>16972</v>
      </c>
      <c r="B3752" s="2" t="s">
        <v>2048</v>
      </c>
      <c r="C3752" s="3">
        <v>40025</v>
      </c>
      <c r="D3752" t="s">
        <v>25</v>
      </c>
      <c r="E3752" t="s">
        <v>3816</v>
      </c>
      <c r="F3752" t="s">
        <v>36</v>
      </c>
      <c r="G3752" t="s">
        <v>16973</v>
      </c>
      <c r="H3752" s="2" t="s">
        <v>320</v>
      </c>
      <c r="I3752" s="2" t="s">
        <v>46</v>
      </c>
      <c r="J3752" s="1" t="s">
        <v>16974</v>
      </c>
      <c r="K3752" s="1">
        <f t="shared" si="261"/>
        <v>1</v>
      </c>
      <c r="L3752" s="1">
        <f t="shared" si="261"/>
        <v>0</v>
      </c>
      <c r="M3752" s="1">
        <f t="shared" si="261"/>
        <v>0</v>
      </c>
      <c r="N3752" s="1">
        <f t="shared" si="261"/>
        <v>0</v>
      </c>
      <c r="O3752" s="1">
        <f t="shared" si="262"/>
        <v>1</v>
      </c>
      <c r="P3752" s="1" t="s">
        <v>18346</v>
      </c>
      <c r="Q3752" s="1" t="s">
        <v>18355</v>
      </c>
      <c r="R3752" s="1">
        <v>233</v>
      </c>
      <c r="S3752" s="9">
        <f t="shared" si="264"/>
        <v>173.74809999999999</v>
      </c>
      <c r="T3752" s="8"/>
      <c r="U3752" s="8"/>
      <c r="V3752" s="8"/>
      <c r="W3752" s="8"/>
      <c r="X3752" s="8"/>
      <c r="Y3752" s="10">
        <f t="shared" si="263"/>
        <v>0</v>
      </c>
      <c r="Z3752" s="10">
        <f>IFERROR(INDEX(EFs!B:B,MATCH(P3752,EFs!A:A,0))*Dataset!Y3752/1000,0)</f>
        <v>0</v>
      </c>
      <c r="AA3752">
        <v>32.875765999999999</v>
      </c>
      <c r="AB3752">
        <v>-117.239553</v>
      </c>
      <c r="AC3752">
        <v>0.9</v>
      </c>
      <c r="AD3752" t="s">
        <v>18387</v>
      </c>
      <c r="AE3752">
        <v>9500</v>
      </c>
      <c r="AF3752" t="s">
        <v>18451</v>
      </c>
      <c r="AI3752" t="s">
        <v>18428</v>
      </c>
      <c r="AJ3752" t="s">
        <v>18390</v>
      </c>
      <c r="AK3752" t="s">
        <v>18391</v>
      </c>
      <c r="AL3752">
        <v>92093</v>
      </c>
      <c r="AM3752" t="s">
        <v>18392</v>
      </c>
      <c r="AN3752" t="s">
        <v>18393</v>
      </c>
    </row>
    <row r="3753" spans="1:40" ht="43.2" hidden="1" x14ac:dyDescent="0.3">
      <c r="A3753" t="s">
        <v>16975</v>
      </c>
      <c r="B3753" s="2" t="s">
        <v>2048</v>
      </c>
      <c r="C3753" s="3">
        <v>40025</v>
      </c>
      <c r="D3753" t="s">
        <v>25</v>
      </c>
      <c r="E3753" t="s">
        <v>3816</v>
      </c>
      <c r="F3753" t="s">
        <v>36</v>
      </c>
      <c r="G3753" t="s">
        <v>3817</v>
      </c>
      <c r="H3753" s="2" t="s">
        <v>320</v>
      </c>
      <c r="I3753" s="2" t="s">
        <v>46</v>
      </c>
      <c r="J3753" s="1" t="s">
        <v>16976</v>
      </c>
      <c r="K3753" s="1">
        <f t="shared" si="261"/>
        <v>1</v>
      </c>
      <c r="L3753" s="1">
        <f t="shared" si="261"/>
        <v>0</v>
      </c>
      <c r="M3753" s="1">
        <f t="shared" si="261"/>
        <v>0</v>
      </c>
      <c r="N3753" s="1">
        <f t="shared" si="261"/>
        <v>0</v>
      </c>
      <c r="O3753" s="1">
        <f t="shared" si="262"/>
        <v>1</v>
      </c>
      <c r="P3753" s="1" t="s">
        <v>18346</v>
      </c>
      <c r="Q3753" s="1" t="s">
        <v>18355</v>
      </c>
      <c r="R3753" s="1">
        <v>587</v>
      </c>
      <c r="S3753" s="9">
        <f t="shared" si="264"/>
        <v>437.72590000000002</v>
      </c>
      <c r="T3753" s="8"/>
      <c r="U3753" s="8"/>
      <c r="V3753" s="8"/>
      <c r="W3753" s="8"/>
      <c r="X3753" s="8"/>
      <c r="Y3753" s="10">
        <f t="shared" si="263"/>
        <v>0</v>
      </c>
      <c r="Z3753" s="10">
        <f>IFERROR(INDEX(EFs!B:B,MATCH(P3753,EFs!A:A,0))*Dataset!Y3753/1000,0)</f>
        <v>0</v>
      </c>
      <c r="AA3753">
        <v>32.875765999999999</v>
      </c>
      <c r="AB3753">
        <v>-117.239553</v>
      </c>
      <c r="AC3753">
        <v>0.9</v>
      </c>
      <c r="AD3753" t="s">
        <v>18387</v>
      </c>
      <c r="AE3753">
        <v>9500</v>
      </c>
      <c r="AF3753" t="s">
        <v>18451</v>
      </c>
      <c r="AG3753" t="s">
        <v>18831</v>
      </c>
      <c r="AH3753">
        <v>89</v>
      </c>
      <c r="AI3753" t="s">
        <v>18428</v>
      </c>
      <c r="AJ3753" t="s">
        <v>18390</v>
      </c>
      <c r="AK3753" t="s">
        <v>18391</v>
      </c>
      <c r="AL3753">
        <v>92093</v>
      </c>
      <c r="AM3753" t="s">
        <v>18392</v>
      </c>
      <c r="AN3753" t="s">
        <v>18393</v>
      </c>
    </row>
    <row r="3754" spans="1:40" ht="28.8" hidden="1" x14ac:dyDescent="0.3">
      <c r="A3754" t="s">
        <v>16977</v>
      </c>
      <c r="B3754" s="2" t="s">
        <v>2048</v>
      </c>
      <c r="C3754" s="3">
        <v>40025</v>
      </c>
      <c r="D3754" t="s">
        <v>25</v>
      </c>
      <c r="E3754" t="s">
        <v>16978</v>
      </c>
      <c r="F3754" t="s">
        <v>16979</v>
      </c>
      <c r="G3754" t="s">
        <v>16980</v>
      </c>
      <c r="H3754" s="2" t="s">
        <v>19</v>
      </c>
      <c r="I3754" s="2" t="s">
        <v>20</v>
      </c>
      <c r="J3754" s="1" t="s">
        <v>16981</v>
      </c>
      <c r="K3754" s="1">
        <f t="shared" si="261"/>
        <v>1</v>
      </c>
      <c r="L3754" s="1">
        <f t="shared" si="261"/>
        <v>0</v>
      </c>
      <c r="M3754" s="1">
        <f t="shared" si="261"/>
        <v>0</v>
      </c>
      <c r="N3754" s="1">
        <f t="shared" si="261"/>
        <v>0</v>
      </c>
      <c r="O3754" s="1">
        <f t="shared" si="262"/>
        <v>1</v>
      </c>
      <c r="P3754" s="1" t="s">
        <v>18346</v>
      </c>
      <c r="Q3754" s="1" t="s">
        <v>18355</v>
      </c>
      <c r="R3754" s="1">
        <v>73</v>
      </c>
      <c r="S3754" s="9">
        <f t="shared" si="264"/>
        <v>54.436100000000003</v>
      </c>
      <c r="T3754" s="8"/>
      <c r="U3754" s="8"/>
      <c r="V3754" s="8"/>
      <c r="W3754" s="8"/>
      <c r="X3754" s="8"/>
      <c r="Y3754" s="10">
        <f t="shared" si="263"/>
        <v>0</v>
      </c>
      <c r="Z3754" s="10">
        <f>IFERROR(INDEX(EFs!B:B,MATCH(P3754,EFs!A:A,0))*Dataset!Y3754/1000,0)</f>
        <v>0</v>
      </c>
      <c r="AA3754">
        <v>32.713436999999999</v>
      </c>
      <c r="AB3754">
        <v>-117.16244500000001</v>
      </c>
      <c r="AC3754">
        <v>1</v>
      </c>
      <c r="AD3754" t="s">
        <v>18387</v>
      </c>
      <c r="AE3754">
        <v>324</v>
      </c>
      <c r="AF3754" t="s">
        <v>19657</v>
      </c>
      <c r="AI3754" t="s">
        <v>18389</v>
      </c>
      <c r="AJ3754" t="s">
        <v>18390</v>
      </c>
      <c r="AK3754" t="s">
        <v>18391</v>
      </c>
      <c r="AL3754">
        <v>92101</v>
      </c>
      <c r="AM3754" t="s">
        <v>18392</v>
      </c>
      <c r="AN3754" t="s">
        <v>18407</v>
      </c>
    </row>
    <row r="3755" spans="1:40" ht="28.8" hidden="1" x14ac:dyDescent="0.3">
      <c r="A3755" t="s">
        <v>16982</v>
      </c>
      <c r="B3755" s="2" t="s">
        <v>2048</v>
      </c>
      <c r="C3755" s="3">
        <v>40025</v>
      </c>
      <c r="D3755" t="s">
        <v>25</v>
      </c>
      <c r="E3755" t="s">
        <v>16978</v>
      </c>
      <c r="F3755" t="s">
        <v>16979</v>
      </c>
      <c r="G3755" t="s">
        <v>16980</v>
      </c>
      <c r="H3755" s="2" t="s">
        <v>19</v>
      </c>
      <c r="I3755" s="2" t="s">
        <v>20</v>
      </c>
      <c r="J3755" s="1" t="s">
        <v>16983</v>
      </c>
      <c r="K3755" s="1">
        <f t="shared" si="261"/>
        <v>1</v>
      </c>
      <c r="L3755" s="1">
        <f t="shared" si="261"/>
        <v>0</v>
      </c>
      <c r="M3755" s="1">
        <f t="shared" si="261"/>
        <v>0</v>
      </c>
      <c r="N3755" s="1">
        <f t="shared" si="261"/>
        <v>0</v>
      </c>
      <c r="O3755" s="1">
        <f t="shared" si="262"/>
        <v>1</v>
      </c>
      <c r="P3755" s="1" t="s">
        <v>18346</v>
      </c>
      <c r="Q3755" s="1" t="s">
        <v>18355</v>
      </c>
      <c r="R3755" s="1">
        <v>600</v>
      </c>
      <c r="S3755" s="9">
        <f t="shared" si="264"/>
        <v>447.42</v>
      </c>
      <c r="T3755" s="8"/>
      <c r="U3755" s="8"/>
      <c r="V3755" s="8"/>
      <c r="W3755" s="8"/>
      <c r="X3755" s="8"/>
      <c r="Y3755" s="10">
        <f t="shared" si="263"/>
        <v>0</v>
      </c>
      <c r="Z3755" s="10">
        <f>IFERROR(INDEX(EFs!B:B,MATCH(P3755,EFs!A:A,0))*Dataset!Y3755/1000,0)</f>
        <v>0</v>
      </c>
      <c r="AA3755">
        <v>32.713436999999999</v>
      </c>
      <c r="AB3755">
        <v>-117.16244500000001</v>
      </c>
      <c r="AC3755">
        <v>1</v>
      </c>
      <c r="AD3755" t="s">
        <v>18387</v>
      </c>
      <c r="AE3755">
        <v>324</v>
      </c>
      <c r="AF3755" t="s">
        <v>19657</v>
      </c>
      <c r="AI3755" t="s">
        <v>18389</v>
      </c>
      <c r="AJ3755" t="s">
        <v>18390</v>
      </c>
      <c r="AK3755" t="s">
        <v>18391</v>
      </c>
      <c r="AL3755">
        <v>92101</v>
      </c>
      <c r="AM3755" t="s">
        <v>18392</v>
      </c>
      <c r="AN3755" t="s">
        <v>18407</v>
      </c>
    </row>
    <row r="3756" spans="1:40" ht="28.8" hidden="1" x14ac:dyDescent="0.3">
      <c r="A3756" t="s">
        <v>16984</v>
      </c>
      <c r="B3756" s="2" t="s">
        <v>2048</v>
      </c>
      <c r="C3756" s="3">
        <v>40025.571712962999</v>
      </c>
      <c r="D3756" t="s">
        <v>25</v>
      </c>
      <c r="E3756" t="s">
        <v>8575</v>
      </c>
      <c r="F3756" t="s">
        <v>27</v>
      </c>
      <c r="G3756" t="s">
        <v>8577</v>
      </c>
      <c r="H3756" s="2" t="s">
        <v>201</v>
      </c>
      <c r="I3756" s="2" t="s">
        <v>46</v>
      </c>
      <c r="J3756" s="1" t="s">
        <v>16985</v>
      </c>
      <c r="K3756" s="1">
        <f t="shared" si="261"/>
        <v>1</v>
      </c>
      <c r="L3756" s="1">
        <f t="shared" si="261"/>
        <v>0</v>
      </c>
      <c r="M3756" s="1">
        <f t="shared" si="261"/>
        <v>0</v>
      </c>
      <c r="N3756" s="1">
        <f t="shared" si="261"/>
        <v>0</v>
      </c>
      <c r="O3756" s="1">
        <f t="shared" si="262"/>
        <v>1</v>
      </c>
      <c r="P3756" s="1" t="s">
        <v>18346</v>
      </c>
      <c r="Q3756" s="1" t="s">
        <v>18355</v>
      </c>
      <c r="R3756" s="1">
        <v>1456</v>
      </c>
      <c r="S3756" s="9">
        <f t="shared" si="264"/>
        <v>1085.7392</v>
      </c>
      <c r="T3756" s="8"/>
      <c r="U3756" s="8"/>
      <c r="V3756" s="8"/>
      <c r="W3756" s="8"/>
      <c r="X3756" s="8"/>
      <c r="Y3756" s="10">
        <f t="shared" si="263"/>
        <v>0</v>
      </c>
      <c r="Z3756" s="10">
        <f>IFERROR(INDEX(EFs!B:B,MATCH(P3756,EFs!A:A,0))*Dataset!Y3756/1000,0)</f>
        <v>0</v>
      </c>
      <c r="AA3756">
        <v>32.875202000000002</v>
      </c>
      <c r="AB3756">
        <v>-117.22319</v>
      </c>
      <c r="AC3756">
        <v>1</v>
      </c>
      <c r="AD3756" t="s">
        <v>18387</v>
      </c>
      <c r="AE3756">
        <v>9300</v>
      </c>
      <c r="AF3756" t="s">
        <v>18845</v>
      </c>
      <c r="AI3756" t="s">
        <v>18428</v>
      </c>
      <c r="AJ3756" t="s">
        <v>18390</v>
      </c>
      <c r="AK3756" t="s">
        <v>18391</v>
      </c>
      <c r="AL3756">
        <v>92037</v>
      </c>
      <c r="AM3756" t="s">
        <v>18392</v>
      </c>
      <c r="AN3756" t="s">
        <v>18393</v>
      </c>
    </row>
    <row r="3757" spans="1:40" ht="28.8" hidden="1" x14ac:dyDescent="0.3">
      <c r="A3757" t="s">
        <v>16986</v>
      </c>
      <c r="B3757" s="2" t="s">
        <v>2048</v>
      </c>
      <c r="C3757" s="3">
        <v>40025.565983796303</v>
      </c>
      <c r="D3757" t="s">
        <v>25</v>
      </c>
      <c r="E3757" t="s">
        <v>12943</v>
      </c>
      <c r="F3757" t="s">
        <v>12944</v>
      </c>
      <c r="G3757" t="s">
        <v>12945</v>
      </c>
      <c r="H3757" s="2" t="s">
        <v>201</v>
      </c>
      <c r="I3757" s="2" t="s">
        <v>46</v>
      </c>
      <c r="J3757" s="1" t="s">
        <v>16987</v>
      </c>
      <c r="K3757" s="1">
        <f t="shared" si="261"/>
        <v>1</v>
      </c>
      <c r="L3757" s="1">
        <f t="shared" si="261"/>
        <v>0</v>
      </c>
      <c r="M3757" s="1">
        <f t="shared" si="261"/>
        <v>0</v>
      </c>
      <c r="N3757" s="1">
        <f t="shared" si="261"/>
        <v>0</v>
      </c>
      <c r="O3757" s="1">
        <f t="shared" si="262"/>
        <v>1</v>
      </c>
      <c r="P3757" s="1" t="s">
        <v>18346</v>
      </c>
      <c r="Q3757" s="1" t="s">
        <v>18355</v>
      </c>
      <c r="R3757" s="1">
        <v>1456</v>
      </c>
      <c r="S3757" s="9">
        <f t="shared" si="264"/>
        <v>1085.7392</v>
      </c>
      <c r="T3757" s="8"/>
      <c r="U3757" s="8"/>
      <c r="V3757" s="8"/>
      <c r="W3757" s="8"/>
      <c r="X3757" s="8"/>
      <c r="Y3757" s="10">
        <f t="shared" si="263"/>
        <v>0</v>
      </c>
      <c r="Z3757" s="10">
        <f>IFERROR(INDEX(EFs!B:B,MATCH(P3757,EFs!A:A,0))*Dataset!Y3757/1000,0)</f>
        <v>0</v>
      </c>
      <c r="AA3757">
        <v>32.875202000000002</v>
      </c>
      <c r="AB3757">
        <v>-117.22319</v>
      </c>
      <c r="AC3757">
        <v>1</v>
      </c>
      <c r="AD3757" t="s">
        <v>18387</v>
      </c>
      <c r="AE3757">
        <v>9300</v>
      </c>
      <c r="AF3757" t="s">
        <v>18845</v>
      </c>
      <c r="AI3757" t="s">
        <v>18428</v>
      </c>
      <c r="AJ3757" t="s">
        <v>18390</v>
      </c>
      <c r="AK3757" t="s">
        <v>18391</v>
      </c>
      <c r="AL3757">
        <v>92037</v>
      </c>
      <c r="AM3757" t="s">
        <v>18392</v>
      </c>
      <c r="AN3757" t="s">
        <v>18393</v>
      </c>
    </row>
    <row r="3758" spans="1:40" ht="57.6" hidden="1" x14ac:dyDescent="0.3">
      <c r="A3758" t="s">
        <v>16988</v>
      </c>
      <c r="B3758" s="2" t="s">
        <v>2048</v>
      </c>
      <c r="C3758" s="3">
        <v>40025</v>
      </c>
      <c r="D3758" t="s">
        <v>25</v>
      </c>
      <c r="E3758" t="s">
        <v>2146</v>
      </c>
      <c r="F3758" t="s">
        <v>1532</v>
      </c>
      <c r="G3758" t="s">
        <v>16989</v>
      </c>
      <c r="H3758" s="2" t="s">
        <v>1542</v>
      </c>
      <c r="I3758" s="2" t="s">
        <v>236</v>
      </c>
      <c r="J3758" s="1" t="s">
        <v>16990</v>
      </c>
      <c r="K3758" s="1">
        <f t="shared" si="261"/>
        <v>1</v>
      </c>
      <c r="L3758" s="1">
        <f t="shared" si="261"/>
        <v>0</v>
      </c>
      <c r="M3758" s="1">
        <f t="shared" si="261"/>
        <v>0</v>
      </c>
      <c r="N3758" s="1">
        <f t="shared" si="261"/>
        <v>0</v>
      </c>
      <c r="O3758" s="1">
        <f t="shared" si="262"/>
        <v>1</v>
      </c>
      <c r="P3758" s="1" t="s">
        <v>18346</v>
      </c>
      <c r="Q3758" s="1" t="s">
        <v>18355</v>
      </c>
      <c r="R3758" s="1">
        <v>1170</v>
      </c>
      <c r="S3758" s="9">
        <f t="shared" si="264"/>
        <v>872.46900000000005</v>
      </c>
      <c r="T3758" s="8"/>
      <c r="U3758" s="8"/>
      <c r="V3758" s="8"/>
      <c r="W3758" s="8"/>
      <c r="X3758" s="8"/>
      <c r="Y3758" s="10">
        <f t="shared" si="263"/>
        <v>0</v>
      </c>
      <c r="Z3758" s="10">
        <f>IFERROR(INDEX(EFs!B:B,MATCH(P3758,EFs!A:A,0))*Dataset!Y3758/1000,0)</f>
        <v>0</v>
      </c>
      <c r="AA3758">
        <v>32.841909000000001</v>
      </c>
      <c r="AB3758">
        <v>-117.169324</v>
      </c>
      <c r="AC3758">
        <v>1</v>
      </c>
      <c r="AD3758" t="s">
        <v>18387</v>
      </c>
      <c r="AE3758">
        <v>5761</v>
      </c>
      <c r="AF3758" t="s">
        <v>18627</v>
      </c>
      <c r="AG3758" t="s">
        <v>18510</v>
      </c>
      <c r="AH3758">
        <v>150</v>
      </c>
      <c r="AI3758" t="s">
        <v>18389</v>
      </c>
      <c r="AJ3758" t="s">
        <v>18390</v>
      </c>
      <c r="AK3758" t="s">
        <v>18391</v>
      </c>
      <c r="AL3758">
        <v>92111</v>
      </c>
      <c r="AM3758" t="s">
        <v>18392</v>
      </c>
      <c r="AN3758" t="s">
        <v>18393</v>
      </c>
    </row>
    <row r="3759" spans="1:40" ht="43.2" hidden="1" x14ac:dyDescent="0.3">
      <c r="A3759" t="s">
        <v>16991</v>
      </c>
      <c r="B3759" s="2" t="s">
        <v>2048</v>
      </c>
      <c r="C3759" s="3">
        <v>40025.5303472222</v>
      </c>
      <c r="D3759" t="s">
        <v>25</v>
      </c>
      <c r="E3759" t="s">
        <v>16992</v>
      </c>
      <c r="F3759" t="s">
        <v>13012</v>
      </c>
      <c r="G3759" t="s">
        <v>13013</v>
      </c>
      <c r="H3759" s="2" t="s">
        <v>83</v>
      </c>
      <c r="I3759" s="2" t="s">
        <v>84</v>
      </c>
      <c r="J3759" s="1" t="s">
        <v>16993</v>
      </c>
      <c r="K3759" s="1">
        <f t="shared" si="261"/>
        <v>1</v>
      </c>
      <c r="L3759" s="1">
        <f t="shared" si="261"/>
        <v>0</v>
      </c>
      <c r="M3759" s="1">
        <f t="shared" si="261"/>
        <v>0</v>
      </c>
      <c r="N3759" s="1">
        <f t="shared" si="261"/>
        <v>0</v>
      </c>
      <c r="O3759" s="1">
        <f t="shared" si="262"/>
        <v>1</v>
      </c>
      <c r="P3759" s="1" t="s">
        <v>18346</v>
      </c>
      <c r="Q3759" s="1">
        <v>150</v>
      </c>
      <c r="R3759" s="1">
        <v>277</v>
      </c>
      <c r="S3759" s="9">
        <f t="shared" si="264"/>
        <v>150</v>
      </c>
      <c r="T3759" s="8"/>
      <c r="U3759" s="8"/>
      <c r="V3759" s="8"/>
      <c r="W3759" s="8"/>
      <c r="X3759" s="8"/>
      <c r="Y3759" s="10">
        <f t="shared" si="263"/>
        <v>0</v>
      </c>
      <c r="Z3759" s="10">
        <f>IFERROR(INDEX(EFs!B:B,MATCH(P3759,EFs!A:A,0))*Dataset!Y3759/1000,0)</f>
        <v>0</v>
      </c>
      <c r="AA3759">
        <v>32.639606999999998</v>
      </c>
      <c r="AB3759">
        <v>-117.085256</v>
      </c>
      <c r="AC3759">
        <v>1</v>
      </c>
      <c r="AD3759" t="s">
        <v>18394</v>
      </c>
      <c r="AE3759">
        <v>434</v>
      </c>
      <c r="AF3759" t="s">
        <v>18680</v>
      </c>
      <c r="AI3759" t="s">
        <v>18406</v>
      </c>
      <c r="AJ3759" t="s">
        <v>18390</v>
      </c>
      <c r="AK3759" t="s">
        <v>18391</v>
      </c>
      <c r="AL3759">
        <v>91910</v>
      </c>
      <c r="AM3759" t="s">
        <v>18392</v>
      </c>
      <c r="AN3759" t="s">
        <v>18397</v>
      </c>
    </row>
    <row r="3760" spans="1:40" ht="43.2" hidden="1" x14ac:dyDescent="0.3">
      <c r="A3760" t="s">
        <v>16994</v>
      </c>
      <c r="B3760" s="2" t="s">
        <v>2048</v>
      </c>
      <c r="C3760" s="3">
        <v>40025</v>
      </c>
      <c r="D3760" t="s">
        <v>25</v>
      </c>
      <c r="E3760" t="s">
        <v>16750</v>
      </c>
      <c r="F3760" t="s">
        <v>16751</v>
      </c>
      <c r="G3760" t="s">
        <v>16752</v>
      </c>
      <c r="H3760" s="2" t="s">
        <v>754</v>
      </c>
      <c r="I3760" s="2" t="s">
        <v>139</v>
      </c>
      <c r="J3760" s="1" t="s">
        <v>16995</v>
      </c>
      <c r="K3760" s="1">
        <f t="shared" si="261"/>
        <v>1</v>
      </c>
      <c r="L3760" s="1">
        <f t="shared" si="261"/>
        <v>0</v>
      </c>
      <c r="M3760" s="1">
        <f t="shared" si="261"/>
        <v>0</v>
      </c>
      <c r="N3760" s="1">
        <f t="shared" si="261"/>
        <v>0</v>
      </c>
      <c r="O3760" s="1">
        <f t="shared" si="262"/>
        <v>1</v>
      </c>
      <c r="P3760" s="1" t="s">
        <v>18346</v>
      </c>
      <c r="Q3760" s="1">
        <v>250</v>
      </c>
      <c r="R3760" s="1">
        <v>1850</v>
      </c>
      <c r="S3760" s="9">
        <f t="shared" si="264"/>
        <v>250</v>
      </c>
      <c r="T3760" s="8"/>
      <c r="U3760" s="8"/>
      <c r="V3760" s="8"/>
      <c r="W3760" s="8"/>
      <c r="X3760" s="8"/>
      <c r="Y3760" s="10">
        <f t="shared" si="263"/>
        <v>0</v>
      </c>
      <c r="Z3760" s="10">
        <f>IFERROR(INDEX(EFs!B:B,MATCH(P3760,EFs!A:A,0))*Dataset!Y3760/1000,0)</f>
        <v>0</v>
      </c>
      <c r="AA3760">
        <v>32.855103</v>
      </c>
      <c r="AB3760">
        <v>-117.18574099999999</v>
      </c>
      <c r="AC3760">
        <v>1</v>
      </c>
      <c r="AD3760" t="s">
        <v>18394</v>
      </c>
      <c r="AE3760">
        <v>6200</v>
      </c>
      <c r="AF3760" t="s">
        <v>19354</v>
      </c>
      <c r="AI3760" t="s">
        <v>18389</v>
      </c>
      <c r="AJ3760" t="s">
        <v>18390</v>
      </c>
      <c r="AK3760" t="s">
        <v>18391</v>
      </c>
      <c r="AL3760">
        <v>92122</v>
      </c>
      <c r="AM3760" t="s">
        <v>18392</v>
      </c>
      <c r="AN3760" t="s">
        <v>18397</v>
      </c>
    </row>
    <row r="3761" spans="1:40" ht="43.2" hidden="1" x14ac:dyDescent="0.3">
      <c r="A3761" t="s">
        <v>16996</v>
      </c>
      <c r="B3761" s="2" t="s">
        <v>2048</v>
      </c>
      <c r="C3761" s="3">
        <v>40025</v>
      </c>
      <c r="D3761" t="s">
        <v>25</v>
      </c>
      <c r="E3761" t="s">
        <v>16750</v>
      </c>
      <c r="F3761" t="s">
        <v>16751</v>
      </c>
      <c r="G3761" t="s">
        <v>16752</v>
      </c>
      <c r="H3761" s="2" t="s">
        <v>754</v>
      </c>
      <c r="I3761" s="2" t="s">
        <v>139</v>
      </c>
      <c r="J3761" s="1" t="s">
        <v>16997</v>
      </c>
      <c r="K3761" s="1">
        <f t="shared" si="261"/>
        <v>1</v>
      </c>
      <c r="L3761" s="1">
        <f t="shared" si="261"/>
        <v>0</v>
      </c>
      <c r="M3761" s="1">
        <f t="shared" si="261"/>
        <v>0</v>
      </c>
      <c r="N3761" s="1">
        <f t="shared" si="261"/>
        <v>0</v>
      </c>
      <c r="O3761" s="1">
        <f t="shared" si="262"/>
        <v>1</v>
      </c>
      <c r="P3761" s="1" t="s">
        <v>18346</v>
      </c>
      <c r="Q3761" s="1">
        <v>250</v>
      </c>
      <c r="R3761" s="1">
        <v>1850</v>
      </c>
      <c r="S3761" s="9">
        <f t="shared" si="264"/>
        <v>250</v>
      </c>
      <c r="T3761" s="8"/>
      <c r="U3761" s="8"/>
      <c r="V3761" s="8"/>
      <c r="W3761" s="8"/>
      <c r="X3761" s="8"/>
      <c r="Y3761" s="10">
        <f t="shared" si="263"/>
        <v>0</v>
      </c>
      <c r="Z3761" s="10">
        <f>IFERROR(INDEX(EFs!B:B,MATCH(P3761,EFs!A:A,0))*Dataset!Y3761/1000,0)</f>
        <v>0</v>
      </c>
      <c r="AA3761">
        <v>32.855103</v>
      </c>
      <c r="AB3761">
        <v>-117.18574099999999</v>
      </c>
      <c r="AC3761">
        <v>1</v>
      </c>
      <c r="AD3761" t="s">
        <v>18394</v>
      </c>
      <c r="AE3761">
        <v>6200</v>
      </c>
      <c r="AF3761" t="s">
        <v>19354</v>
      </c>
      <c r="AI3761" t="s">
        <v>18389</v>
      </c>
      <c r="AJ3761" t="s">
        <v>18390</v>
      </c>
      <c r="AK3761" t="s">
        <v>18391</v>
      </c>
      <c r="AL3761">
        <v>92122</v>
      </c>
      <c r="AM3761" t="s">
        <v>18392</v>
      </c>
      <c r="AN3761" t="s">
        <v>18397</v>
      </c>
    </row>
    <row r="3762" spans="1:40" ht="57.6" hidden="1" x14ac:dyDescent="0.3">
      <c r="A3762" t="s">
        <v>16998</v>
      </c>
      <c r="B3762" s="2" t="s">
        <v>2048</v>
      </c>
      <c r="C3762" s="3">
        <v>40025.623321759304</v>
      </c>
      <c r="D3762" t="s">
        <v>193</v>
      </c>
      <c r="E3762" t="s">
        <v>16999</v>
      </c>
      <c r="F3762" t="s">
        <v>17000</v>
      </c>
      <c r="G3762" t="s">
        <v>8378</v>
      </c>
      <c r="H3762" s="2" t="s">
        <v>38</v>
      </c>
      <c r="I3762" s="2" t="s">
        <v>30</v>
      </c>
      <c r="J3762" s="1" t="s">
        <v>17001</v>
      </c>
      <c r="K3762" s="1">
        <f t="shared" si="261"/>
        <v>1</v>
      </c>
      <c r="L3762" s="1">
        <f t="shared" si="261"/>
        <v>0</v>
      </c>
      <c r="M3762" s="1">
        <f t="shared" si="261"/>
        <v>0</v>
      </c>
      <c r="N3762" s="1">
        <f t="shared" si="261"/>
        <v>0</v>
      </c>
      <c r="O3762" s="1">
        <f t="shared" si="262"/>
        <v>1</v>
      </c>
      <c r="P3762" s="1" t="s">
        <v>18346</v>
      </c>
      <c r="Q3762" s="1">
        <v>450</v>
      </c>
      <c r="R3762" s="1">
        <v>86</v>
      </c>
      <c r="S3762" s="9">
        <f t="shared" si="264"/>
        <v>450</v>
      </c>
      <c r="T3762" s="8"/>
      <c r="U3762" s="8"/>
      <c r="V3762" s="8"/>
      <c r="W3762" s="8"/>
      <c r="X3762" s="8"/>
      <c r="Y3762" s="10">
        <f t="shared" si="263"/>
        <v>0</v>
      </c>
      <c r="Z3762" s="10">
        <f>IFERROR(INDEX(EFs!B:B,MATCH(P3762,EFs!A:A,0))*Dataset!Y3762/1000,0)</f>
        <v>0</v>
      </c>
      <c r="AA3762">
        <v>32.940137999999997</v>
      </c>
      <c r="AB3762">
        <v>-117.10293799999999</v>
      </c>
      <c r="AC3762">
        <v>1</v>
      </c>
      <c r="AD3762" t="s">
        <v>18387</v>
      </c>
      <c r="AE3762">
        <v>12220</v>
      </c>
      <c r="AF3762" t="s">
        <v>19206</v>
      </c>
      <c r="AI3762" t="s">
        <v>18389</v>
      </c>
      <c r="AJ3762" t="s">
        <v>18390</v>
      </c>
      <c r="AK3762" t="s">
        <v>18391</v>
      </c>
      <c r="AL3762">
        <v>92131</v>
      </c>
      <c r="AM3762" t="s">
        <v>18392</v>
      </c>
      <c r="AN3762" t="s">
        <v>18393</v>
      </c>
    </row>
    <row r="3763" spans="1:40" ht="43.2" hidden="1" x14ac:dyDescent="0.3">
      <c r="A3763" t="s">
        <v>17002</v>
      </c>
      <c r="B3763" s="2" t="s">
        <v>2048</v>
      </c>
      <c r="C3763" s="3">
        <v>40025.652800925898</v>
      </c>
      <c r="D3763" t="s">
        <v>25</v>
      </c>
      <c r="E3763" t="s">
        <v>16402</v>
      </c>
      <c r="F3763" t="s">
        <v>16403</v>
      </c>
      <c r="G3763" t="s">
        <v>16404</v>
      </c>
      <c r="H3763" s="2" t="s">
        <v>275</v>
      </c>
      <c r="I3763" s="2" t="s">
        <v>139</v>
      </c>
      <c r="J3763" s="1" t="s">
        <v>17003</v>
      </c>
      <c r="K3763" s="1">
        <f t="shared" si="261"/>
        <v>1</v>
      </c>
      <c r="L3763" s="1">
        <f t="shared" si="261"/>
        <v>0</v>
      </c>
      <c r="M3763" s="1">
        <f t="shared" si="261"/>
        <v>0</v>
      </c>
      <c r="N3763" s="1">
        <f t="shared" si="261"/>
        <v>0</v>
      </c>
      <c r="O3763" s="1">
        <f t="shared" si="262"/>
        <v>1</v>
      </c>
      <c r="P3763" s="1" t="s">
        <v>18346</v>
      </c>
      <c r="Q3763" s="1" t="s">
        <v>18355</v>
      </c>
      <c r="R3763" s="1">
        <v>195</v>
      </c>
      <c r="S3763" s="9">
        <f t="shared" si="264"/>
        <v>145.41150000000002</v>
      </c>
      <c r="T3763" s="8"/>
      <c r="U3763" s="8"/>
      <c r="V3763" s="8"/>
      <c r="W3763" s="8"/>
      <c r="X3763" s="8"/>
      <c r="Y3763" s="10">
        <f t="shared" si="263"/>
        <v>0</v>
      </c>
      <c r="Z3763" s="10">
        <f>IFERROR(INDEX(EFs!B:B,MATCH(P3763,EFs!A:A,0))*Dataset!Y3763/1000,0)</f>
        <v>0</v>
      </c>
      <c r="AA3763">
        <v>32.840403999999999</v>
      </c>
      <c r="AB3763">
        <v>-116.973569</v>
      </c>
      <c r="AC3763">
        <v>1</v>
      </c>
      <c r="AD3763" t="s">
        <v>18394</v>
      </c>
      <c r="AE3763">
        <v>9000</v>
      </c>
      <c r="AF3763" t="s">
        <v>18742</v>
      </c>
      <c r="AI3763" t="s">
        <v>18442</v>
      </c>
      <c r="AJ3763" t="s">
        <v>18390</v>
      </c>
      <c r="AK3763" t="s">
        <v>18391</v>
      </c>
      <c r="AL3763">
        <v>92071</v>
      </c>
      <c r="AM3763" t="s">
        <v>18392</v>
      </c>
      <c r="AN3763" t="s">
        <v>18397</v>
      </c>
    </row>
    <row r="3764" spans="1:40" ht="28.8" hidden="1" x14ac:dyDescent="0.3">
      <c r="A3764" t="s">
        <v>17004</v>
      </c>
      <c r="B3764" s="2" t="s">
        <v>2048</v>
      </c>
      <c r="C3764" s="3">
        <v>40025</v>
      </c>
      <c r="D3764" t="s">
        <v>25</v>
      </c>
      <c r="E3764" t="s">
        <v>17005</v>
      </c>
      <c r="G3764" t="s">
        <v>17006</v>
      </c>
      <c r="H3764" s="2" t="s">
        <v>106</v>
      </c>
      <c r="I3764" s="2" t="s">
        <v>107</v>
      </c>
      <c r="J3764" s="1" t="s">
        <v>17007</v>
      </c>
      <c r="K3764" s="1">
        <f t="shared" si="261"/>
        <v>1</v>
      </c>
      <c r="L3764" s="1">
        <f t="shared" si="261"/>
        <v>0</v>
      </c>
      <c r="M3764" s="1">
        <f t="shared" si="261"/>
        <v>0</v>
      </c>
      <c r="N3764" s="1">
        <f t="shared" si="261"/>
        <v>0</v>
      </c>
      <c r="O3764" s="1">
        <f t="shared" si="262"/>
        <v>1</v>
      </c>
      <c r="P3764" s="1" t="s">
        <v>18346</v>
      </c>
      <c r="Q3764" s="1" t="s">
        <v>18355</v>
      </c>
      <c r="R3764" s="1">
        <v>167</v>
      </c>
      <c r="S3764" s="9">
        <f t="shared" si="264"/>
        <v>124.53190000000001</v>
      </c>
      <c r="T3764" s="8"/>
      <c r="U3764" s="8"/>
      <c r="V3764" s="8"/>
      <c r="W3764" s="8"/>
      <c r="X3764" s="8"/>
      <c r="Y3764" s="10">
        <f t="shared" si="263"/>
        <v>0</v>
      </c>
      <c r="Z3764" s="10">
        <f>IFERROR(INDEX(EFs!B:B,MATCH(P3764,EFs!A:A,0))*Dataset!Y3764/1000,0)</f>
        <v>0</v>
      </c>
      <c r="AA3764">
        <v>32.812319000000002</v>
      </c>
      <c r="AB3764">
        <v>-117.121182</v>
      </c>
      <c r="AC3764">
        <v>1</v>
      </c>
      <c r="AD3764" t="s">
        <v>18387</v>
      </c>
      <c r="AE3764">
        <v>3821</v>
      </c>
      <c r="AF3764" t="s">
        <v>19045</v>
      </c>
      <c r="AG3764" t="s">
        <v>18510</v>
      </c>
      <c r="AH3764" t="s">
        <v>155</v>
      </c>
      <c r="AI3764" t="s">
        <v>18389</v>
      </c>
      <c r="AJ3764" t="s">
        <v>18390</v>
      </c>
      <c r="AK3764" t="s">
        <v>18391</v>
      </c>
      <c r="AL3764">
        <v>92123</v>
      </c>
      <c r="AM3764" t="s">
        <v>18392</v>
      </c>
      <c r="AN3764" t="s">
        <v>18393</v>
      </c>
    </row>
    <row r="3765" spans="1:40" ht="28.8" hidden="1" x14ac:dyDescent="0.3">
      <c r="A3765" t="s">
        <v>17008</v>
      </c>
      <c r="B3765" s="2" t="s">
        <v>2048</v>
      </c>
      <c r="C3765" s="3">
        <v>40025</v>
      </c>
      <c r="D3765" t="s">
        <v>25</v>
      </c>
      <c r="E3765" t="s">
        <v>17009</v>
      </c>
      <c r="F3765" t="s">
        <v>17010</v>
      </c>
      <c r="G3765" t="s">
        <v>17011</v>
      </c>
      <c r="H3765" s="2" t="s">
        <v>781</v>
      </c>
      <c r="I3765" s="2" t="s">
        <v>782</v>
      </c>
      <c r="J3765" s="1" t="s">
        <v>17012</v>
      </c>
      <c r="K3765" s="1">
        <f t="shared" si="261"/>
        <v>1</v>
      </c>
      <c r="L3765" s="1">
        <f t="shared" si="261"/>
        <v>0</v>
      </c>
      <c r="M3765" s="1">
        <f t="shared" si="261"/>
        <v>0</v>
      </c>
      <c r="N3765" s="1">
        <f t="shared" si="261"/>
        <v>0</v>
      </c>
      <c r="O3765" s="1">
        <f t="shared" si="262"/>
        <v>1</v>
      </c>
      <c r="P3765" s="1" t="s">
        <v>18346</v>
      </c>
      <c r="Q3765" s="1" t="s">
        <v>18355</v>
      </c>
      <c r="R3765" s="1">
        <v>298</v>
      </c>
      <c r="S3765" s="9">
        <f t="shared" si="264"/>
        <v>222.21860000000001</v>
      </c>
      <c r="T3765" s="8"/>
      <c r="U3765" s="8"/>
      <c r="V3765" s="8"/>
      <c r="W3765" s="8"/>
      <c r="X3765" s="8"/>
      <c r="Y3765" s="10">
        <f t="shared" si="263"/>
        <v>0</v>
      </c>
      <c r="Z3765" s="10">
        <f>IFERROR(INDEX(EFs!B:B,MATCH(P3765,EFs!A:A,0))*Dataset!Y3765/1000,0)</f>
        <v>0</v>
      </c>
      <c r="AA3765">
        <v>32.887915</v>
      </c>
      <c r="AB3765">
        <v>-117.176108</v>
      </c>
      <c r="AC3765">
        <v>1</v>
      </c>
      <c r="AD3765" t="s">
        <v>18387</v>
      </c>
      <c r="AE3765">
        <v>9339</v>
      </c>
      <c r="AF3765" t="s">
        <v>19078</v>
      </c>
      <c r="AI3765" t="s">
        <v>18389</v>
      </c>
      <c r="AJ3765" t="s">
        <v>18390</v>
      </c>
      <c r="AK3765" t="s">
        <v>18391</v>
      </c>
      <c r="AL3765">
        <v>92121</v>
      </c>
      <c r="AM3765" t="s">
        <v>18392</v>
      </c>
      <c r="AN3765" t="s">
        <v>18393</v>
      </c>
    </row>
    <row r="3766" spans="1:40" ht="43.2" hidden="1" x14ac:dyDescent="0.3">
      <c r="A3766" t="s">
        <v>17013</v>
      </c>
      <c r="B3766" s="2" t="s">
        <v>2048</v>
      </c>
      <c r="C3766" s="3">
        <v>40025</v>
      </c>
      <c r="D3766" t="s">
        <v>25</v>
      </c>
      <c r="E3766" t="s">
        <v>3816</v>
      </c>
      <c r="F3766" t="s">
        <v>36</v>
      </c>
      <c r="G3766" t="s">
        <v>3817</v>
      </c>
      <c r="H3766" s="2" t="s">
        <v>320</v>
      </c>
      <c r="I3766" s="2" t="s">
        <v>46</v>
      </c>
      <c r="J3766" s="1" t="s">
        <v>17014</v>
      </c>
      <c r="K3766" s="1">
        <f t="shared" si="261"/>
        <v>1</v>
      </c>
      <c r="L3766" s="1">
        <f t="shared" si="261"/>
        <v>0</v>
      </c>
      <c r="M3766" s="1">
        <f t="shared" si="261"/>
        <v>0</v>
      </c>
      <c r="N3766" s="1">
        <f t="shared" si="261"/>
        <v>0</v>
      </c>
      <c r="O3766" s="1">
        <f t="shared" si="262"/>
        <v>1</v>
      </c>
      <c r="P3766" s="1" t="s">
        <v>18346</v>
      </c>
      <c r="Q3766" s="1">
        <v>50</v>
      </c>
      <c r="R3766" s="1">
        <v>100</v>
      </c>
      <c r="S3766" s="9">
        <f t="shared" si="264"/>
        <v>50</v>
      </c>
      <c r="T3766" s="8"/>
      <c r="U3766" s="8"/>
      <c r="V3766" s="8"/>
      <c r="W3766" s="8"/>
      <c r="X3766" s="8"/>
      <c r="Y3766" s="10">
        <f t="shared" si="263"/>
        <v>0</v>
      </c>
      <c r="Z3766" s="10">
        <f>IFERROR(INDEX(EFs!B:B,MATCH(P3766,EFs!A:A,0))*Dataset!Y3766/1000,0)</f>
        <v>0</v>
      </c>
      <c r="AA3766">
        <v>32.875765999999999</v>
      </c>
      <c r="AB3766">
        <v>-117.239553</v>
      </c>
      <c r="AC3766">
        <v>0.9</v>
      </c>
      <c r="AD3766" t="s">
        <v>18387</v>
      </c>
      <c r="AE3766">
        <v>9500</v>
      </c>
      <c r="AF3766" t="s">
        <v>18451</v>
      </c>
      <c r="AG3766" t="s">
        <v>18831</v>
      </c>
      <c r="AH3766">
        <v>89</v>
      </c>
      <c r="AI3766" t="s">
        <v>18428</v>
      </c>
      <c r="AJ3766" t="s">
        <v>18390</v>
      </c>
      <c r="AK3766" t="s">
        <v>18391</v>
      </c>
      <c r="AL3766">
        <v>92093</v>
      </c>
      <c r="AM3766" t="s">
        <v>18392</v>
      </c>
      <c r="AN3766" t="s">
        <v>18393</v>
      </c>
    </row>
    <row r="3767" spans="1:40" ht="28.8" hidden="1" x14ac:dyDescent="0.3">
      <c r="A3767" t="s">
        <v>17015</v>
      </c>
      <c r="B3767" s="2" t="s">
        <v>2048</v>
      </c>
      <c r="C3767" s="3">
        <v>40025</v>
      </c>
      <c r="D3767" t="s">
        <v>25</v>
      </c>
      <c r="E3767" t="s">
        <v>2029</v>
      </c>
      <c r="F3767" t="s">
        <v>2030</v>
      </c>
      <c r="G3767" t="s">
        <v>2031</v>
      </c>
      <c r="H3767" s="2" t="s">
        <v>781</v>
      </c>
      <c r="I3767" s="2" t="s">
        <v>782</v>
      </c>
      <c r="J3767" s="1" t="s">
        <v>17016</v>
      </c>
      <c r="K3767" s="1">
        <f t="shared" si="261"/>
        <v>1</v>
      </c>
      <c r="L3767" s="1">
        <f t="shared" si="261"/>
        <v>0</v>
      </c>
      <c r="M3767" s="1">
        <f t="shared" si="261"/>
        <v>0</v>
      </c>
      <c r="N3767" s="1">
        <f t="shared" si="261"/>
        <v>0</v>
      </c>
      <c r="O3767" s="1">
        <f t="shared" si="262"/>
        <v>1</v>
      </c>
      <c r="P3767" s="1" t="s">
        <v>18346</v>
      </c>
      <c r="Q3767" s="1" t="s">
        <v>18355</v>
      </c>
      <c r="R3767" s="1">
        <v>350</v>
      </c>
      <c r="S3767" s="9">
        <f t="shared" si="264"/>
        <v>260.995</v>
      </c>
      <c r="T3767" s="8"/>
      <c r="U3767" s="8"/>
      <c r="V3767" s="8"/>
      <c r="W3767" s="8"/>
      <c r="X3767" s="8"/>
      <c r="Y3767" s="10">
        <f t="shared" si="263"/>
        <v>0</v>
      </c>
      <c r="Z3767" s="10">
        <f>IFERROR(INDEX(EFs!B:B,MATCH(P3767,EFs!A:A,0))*Dataset!Y3767/1000,0)</f>
        <v>0</v>
      </c>
      <c r="AA3767">
        <v>32.906101999999997</v>
      </c>
      <c r="AB3767">
        <v>-117.229479</v>
      </c>
      <c r="AC3767">
        <v>1</v>
      </c>
      <c r="AD3767" t="s">
        <v>18387</v>
      </c>
      <c r="AE3767">
        <v>11075</v>
      </c>
      <c r="AF3767" t="s">
        <v>18650</v>
      </c>
      <c r="AI3767" t="s">
        <v>18389</v>
      </c>
      <c r="AJ3767" t="s">
        <v>18390</v>
      </c>
      <c r="AK3767" t="s">
        <v>18391</v>
      </c>
      <c r="AL3767">
        <v>92121</v>
      </c>
      <c r="AM3767" t="s">
        <v>18392</v>
      </c>
      <c r="AN3767" t="s">
        <v>18393</v>
      </c>
    </row>
    <row r="3768" spans="1:40" ht="43.2" hidden="1" x14ac:dyDescent="0.3">
      <c r="A3768" t="s">
        <v>17017</v>
      </c>
      <c r="B3768" s="2" t="s">
        <v>2048</v>
      </c>
      <c r="C3768" s="3">
        <v>40025.397800925901</v>
      </c>
      <c r="D3768" t="s">
        <v>25</v>
      </c>
      <c r="E3768" t="s">
        <v>80</v>
      </c>
      <c r="F3768" t="s">
        <v>17018</v>
      </c>
      <c r="G3768" t="s">
        <v>17019</v>
      </c>
      <c r="H3768" s="2" t="s">
        <v>390</v>
      </c>
      <c r="I3768" s="2" t="s">
        <v>62</v>
      </c>
      <c r="J3768" s="1" t="s">
        <v>17020</v>
      </c>
      <c r="K3768" s="1">
        <f t="shared" si="261"/>
        <v>1</v>
      </c>
      <c r="L3768" s="1">
        <f t="shared" si="261"/>
        <v>0</v>
      </c>
      <c r="M3768" s="1">
        <f t="shared" si="261"/>
        <v>0</v>
      </c>
      <c r="N3768" s="1">
        <f t="shared" si="261"/>
        <v>0</v>
      </c>
      <c r="O3768" s="1">
        <f t="shared" si="262"/>
        <v>1</v>
      </c>
      <c r="P3768" s="1" t="s">
        <v>18346</v>
      </c>
      <c r="Q3768" s="1">
        <v>120</v>
      </c>
      <c r="R3768" s="1">
        <v>180</v>
      </c>
      <c r="S3768" s="9">
        <f t="shared" si="264"/>
        <v>120</v>
      </c>
      <c r="T3768" s="8"/>
      <c r="U3768" s="8"/>
      <c r="V3768" s="8"/>
      <c r="W3768" s="8"/>
      <c r="X3768" s="8"/>
      <c r="Y3768" s="10">
        <f t="shared" si="263"/>
        <v>0</v>
      </c>
      <c r="Z3768" s="10">
        <f>IFERROR(INDEX(EFs!B:B,MATCH(P3768,EFs!A:A,0))*Dataset!Y3768/1000,0)</f>
        <v>0</v>
      </c>
      <c r="AA3768">
        <v>32.692202999999999</v>
      </c>
      <c r="AB3768">
        <v>-117.009359</v>
      </c>
      <c r="AC3768">
        <v>1</v>
      </c>
      <c r="AD3768" t="s">
        <v>18394</v>
      </c>
      <c r="AE3768">
        <v>100</v>
      </c>
      <c r="AF3768" t="s">
        <v>18746</v>
      </c>
      <c r="AI3768" t="s">
        <v>18446</v>
      </c>
      <c r="AJ3768" t="s">
        <v>18390</v>
      </c>
      <c r="AK3768" t="s">
        <v>18391</v>
      </c>
      <c r="AL3768">
        <v>91977</v>
      </c>
      <c r="AM3768" t="s">
        <v>18392</v>
      </c>
      <c r="AN3768" t="s">
        <v>18397</v>
      </c>
    </row>
    <row r="3769" spans="1:40" ht="43.2" hidden="1" x14ac:dyDescent="0.3">
      <c r="A3769" t="s">
        <v>17021</v>
      </c>
      <c r="B3769" s="2" t="s">
        <v>2048</v>
      </c>
      <c r="C3769" s="3">
        <v>40025</v>
      </c>
      <c r="D3769" t="s">
        <v>25</v>
      </c>
      <c r="E3769" t="s">
        <v>5343</v>
      </c>
      <c r="F3769" t="s">
        <v>5344</v>
      </c>
      <c r="G3769" t="s">
        <v>5345</v>
      </c>
      <c r="H3769" s="2" t="s">
        <v>106</v>
      </c>
      <c r="I3769" s="2" t="s">
        <v>107</v>
      </c>
      <c r="J3769" s="1" t="s">
        <v>17022</v>
      </c>
      <c r="K3769" s="1">
        <f t="shared" si="261"/>
        <v>1</v>
      </c>
      <c r="L3769" s="1">
        <f t="shared" si="261"/>
        <v>0</v>
      </c>
      <c r="M3769" s="1">
        <f t="shared" si="261"/>
        <v>0</v>
      </c>
      <c r="N3769" s="1">
        <f t="shared" si="261"/>
        <v>0</v>
      </c>
      <c r="O3769" s="1">
        <f t="shared" si="262"/>
        <v>1</v>
      </c>
      <c r="P3769" s="1" t="s">
        <v>18346</v>
      </c>
      <c r="Q3769" s="1" t="s">
        <v>18355</v>
      </c>
      <c r="R3769" s="1">
        <v>289</v>
      </c>
      <c r="S3769" s="9">
        <f t="shared" si="264"/>
        <v>215.50730000000001</v>
      </c>
      <c r="T3769" s="8"/>
      <c r="U3769" s="8"/>
      <c r="V3769" s="8"/>
      <c r="W3769" s="8"/>
      <c r="X3769" s="8"/>
      <c r="Y3769" s="10">
        <f t="shared" si="263"/>
        <v>0</v>
      </c>
      <c r="Z3769" s="10">
        <f>IFERROR(INDEX(EFs!B:B,MATCH(P3769,EFs!A:A,0))*Dataset!Y3769/1000,0)</f>
        <v>0</v>
      </c>
      <c r="AA3769">
        <v>32.798493999999998</v>
      </c>
      <c r="AB3769">
        <v>-117.152165</v>
      </c>
      <c r="AC3769">
        <v>1</v>
      </c>
      <c r="AD3769" t="s">
        <v>18387</v>
      </c>
      <c r="AE3769">
        <v>3020</v>
      </c>
      <c r="AF3769" t="s">
        <v>18960</v>
      </c>
      <c r="AI3769" t="s">
        <v>18389</v>
      </c>
      <c r="AJ3769" t="s">
        <v>18390</v>
      </c>
      <c r="AK3769" t="s">
        <v>18391</v>
      </c>
      <c r="AL3769">
        <v>92123</v>
      </c>
      <c r="AM3769" t="s">
        <v>18392</v>
      </c>
      <c r="AN3769" t="s">
        <v>18393</v>
      </c>
    </row>
    <row r="3770" spans="1:40" ht="43.2" hidden="1" x14ac:dyDescent="0.3">
      <c r="A3770" t="s">
        <v>17023</v>
      </c>
      <c r="B3770" s="2" t="s">
        <v>2048</v>
      </c>
      <c r="C3770" s="3">
        <v>40025</v>
      </c>
      <c r="D3770" t="s">
        <v>25</v>
      </c>
      <c r="E3770" t="s">
        <v>1018</v>
      </c>
      <c r="F3770" t="s">
        <v>50</v>
      </c>
      <c r="G3770" t="s">
        <v>1019</v>
      </c>
      <c r="H3770" s="2" t="s">
        <v>1020</v>
      </c>
      <c r="I3770" s="2" t="s">
        <v>92</v>
      </c>
      <c r="J3770" s="1" t="s">
        <v>17024</v>
      </c>
      <c r="K3770" s="1">
        <f t="shared" si="261"/>
        <v>1</v>
      </c>
      <c r="L3770" s="1">
        <f t="shared" si="261"/>
        <v>0</v>
      </c>
      <c r="M3770" s="1">
        <f t="shared" si="261"/>
        <v>0</v>
      </c>
      <c r="N3770" s="1">
        <f t="shared" si="261"/>
        <v>0</v>
      </c>
      <c r="O3770" s="1">
        <f t="shared" si="262"/>
        <v>1</v>
      </c>
      <c r="P3770" s="1" t="s">
        <v>18346</v>
      </c>
      <c r="Q3770" s="1" t="s">
        <v>18355</v>
      </c>
      <c r="R3770" s="1">
        <v>96</v>
      </c>
      <c r="S3770" s="9">
        <f t="shared" si="264"/>
        <v>71.587199999999996</v>
      </c>
      <c r="T3770" s="8"/>
      <c r="U3770" s="8"/>
      <c r="V3770" s="8"/>
      <c r="W3770" s="8"/>
      <c r="X3770" s="8"/>
      <c r="Y3770" s="10">
        <f t="shared" si="263"/>
        <v>0</v>
      </c>
      <c r="Z3770" s="10">
        <f>IFERROR(INDEX(EFs!B:B,MATCH(P3770,EFs!A:A,0))*Dataset!Y3770/1000,0)</f>
        <v>0</v>
      </c>
      <c r="AA3770">
        <v>32.659621000000001</v>
      </c>
      <c r="AB3770">
        <v>-117.15543</v>
      </c>
      <c r="AC3770">
        <v>1</v>
      </c>
      <c r="AD3770" t="s">
        <v>18408</v>
      </c>
      <c r="AF3770" t="s">
        <v>18547</v>
      </c>
      <c r="AI3770" t="s">
        <v>18458</v>
      </c>
      <c r="AJ3770" t="s">
        <v>18390</v>
      </c>
      <c r="AK3770" t="s">
        <v>18391</v>
      </c>
      <c r="AL3770">
        <v>92118</v>
      </c>
      <c r="AM3770" t="s">
        <v>18392</v>
      </c>
      <c r="AN3770" t="s">
        <v>18397</v>
      </c>
    </row>
    <row r="3771" spans="1:40" ht="28.8" hidden="1" x14ac:dyDescent="0.3">
      <c r="A3771" t="s">
        <v>17025</v>
      </c>
      <c r="B3771" s="2" t="s">
        <v>2048</v>
      </c>
      <c r="C3771" s="3">
        <v>40025</v>
      </c>
      <c r="D3771" t="s">
        <v>25</v>
      </c>
      <c r="E3771" t="s">
        <v>645</v>
      </c>
      <c r="F3771" t="s">
        <v>50</v>
      </c>
      <c r="G3771" t="s">
        <v>646</v>
      </c>
      <c r="H3771" s="2" t="s">
        <v>647</v>
      </c>
      <c r="I3771" s="2" t="s">
        <v>218</v>
      </c>
      <c r="J3771" s="1" t="s">
        <v>17026</v>
      </c>
      <c r="K3771" s="1">
        <f t="shared" si="261"/>
        <v>1</v>
      </c>
      <c r="L3771" s="1">
        <f t="shared" si="261"/>
        <v>0</v>
      </c>
      <c r="M3771" s="1">
        <f t="shared" si="261"/>
        <v>0</v>
      </c>
      <c r="N3771" s="1">
        <f t="shared" si="261"/>
        <v>0</v>
      </c>
      <c r="O3771" s="1">
        <f t="shared" si="262"/>
        <v>1</v>
      </c>
      <c r="P3771" s="1" t="s">
        <v>18346</v>
      </c>
      <c r="Q3771" s="1" t="s">
        <v>18355</v>
      </c>
      <c r="R3771" s="1">
        <v>450</v>
      </c>
      <c r="S3771" s="9">
        <f t="shared" si="264"/>
        <v>335.565</v>
      </c>
      <c r="T3771" s="8"/>
      <c r="U3771" s="8"/>
      <c r="V3771" s="8"/>
      <c r="W3771" s="8"/>
      <c r="X3771" s="8"/>
      <c r="Y3771" s="10">
        <f t="shared" si="263"/>
        <v>0</v>
      </c>
      <c r="Z3771" s="10">
        <f>IFERROR(INDEX(EFs!B:B,MATCH(P3771,EFs!A:A,0))*Dataset!Y3771/1000,0)</f>
        <v>0</v>
      </c>
      <c r="AA3771">
        <v>32.812175000000003</v>
      </c>
      <c r="AB3771">
        <v>-116.932772</v>
      </c>
      <c r="AC3771">
        <v>0.86</v>
      </c>
      <c r="AD3771" t="s">
        <v>18408</v>
      </c>
      <c r="AF3771" t="s">
        <v>18503</v>
      </c>
      <c r="AI3771" t="s">
        <v>18449</v>
      </c>
      <c r="AJ3771" t="s">
        <v>18390</v>
      </c>
      <c r="AK3771" t="s">
        <v>18391</v>
      </c>
      <c r="AL3771">
        <v>92021</v>
      </c>
      <c r="AM3771" t="s">
        <v>18392</v>
      </c>
      <c r="AN3771" t="s">
        <v>18397</v>
      </c>
    </row>
    <row r="3772" spans="1:40" ht="28.8" hidden="1" x14ac:dyDescent="0.3">
      <c r="A3772" t="s">
        <v>17027</v>
      </c>
      <c r="B3772" s="2" t="s">
        <v>2048</v>
      </c>
      <c r="C3772" s="3">
        <v>40025</v>
      </c>
      <c r="D3772" t="s">
        <v>25</v>
      </c>
      <c r="E3772" t="s">
        <v>17028</v>
      </c>
      <c r="F3772" t="s">
        <v>27</v>
      </c>
      <c r="G3772" t="s">
        <v>17029</v>
      </c>
      <c r="H3772" s="2" t="s">
        <v>106</v>
      </c>
      <c r="I3772" s="2" t="s">
        <v>107</v>
      </c>
      <c r="J3772" s="1" t="s">
        <v>17030</v>
      </c>
      <c r="K3772" s="1">
        <f t="shared" si="261"/>
        <v>1</v>
      </c>
      <c r="L3772" s="1">
        <f t="shared" si="261"/>
        <v>0</v>
      </c>
      <c r="M3772" s="1">
        <f t="shared" si="261"/>
        <v>0</v>
      </c>
      <c r="N3772" s="1">
        <f t="shared" si="261"/>
        <v>0</v>
      </c>
      <c r="O3772" s="1">
        <f t="shared" si="262"/>
        <v>1</v>
      </c>
      <c r="P3772" s="1" t="s">
        <v>18346</v>
      </c>
      <c r="Q3772" s="1" t="s">
        <v>18355</v>
      </c>
      <c r="R3772" s="1">
        <v>765</v>
      </c>
      <c r="S3772" s="9">
        <f t="shared" si="264"/>
        <v>570.46050000000002</v>
      </c>
      <c r="T3772" s="8"/>
      <c r="U3772" s="8"/>
      <c r="V3772" s="8"/>
      <c r="W3772" s="8"/>
      <c r="X3772" s="8"/>
      <c r="Y3772" s="10">
        <f t="shared" si="263"/>
        <v>0</v>
      </c>
      <c r="Z3772" s="10">
        <f>IFERROR(INDEX(EFs!B:B,MATCH(P3772,EFs!A:A,0))*Dataset!Y3772/1000,0)</f>
        <v>0</v>
      </c>
      <c r="AA3772">
        <v>32.829982000000001</v>
      </c>
      <c r="AB3772">
        <v>-117.13429499999999</v>
      </c>
      <c r="AC3772">
        <v>1</v>
      </c>
      <c r="AD3772" t="s">
        <v>18387</v>
      </c>
      <c r="AE3772">
        <v>8913</v>
      </c>
      <c r="AF3772" t="s">
        <v>18495</v>
      </c>
      <c r="AG3772" t="s">
        <v>18510</v>
      </c>
      <c r="AH3772" t="s">
        <v>98</v>
      </c>
      <c r="AI3772" t="s">
        <v>18389</v>
      </c>
      <c r="AJ3772" t="s">
        <v>18390</v>
      </c>
      <c r="AK3772" t="s">
        <v>18391</v>
      </c>
      <c r="AL3772">
        <v>92123</v>
      </c>
      <c r="AM3772" t="s">
        <v>18392</v>
      </c>
      <c r="AN3772" t="s">
        <v>18393</v>
      </c>
    </row>
    <row r="3773" spans="1:40" ht="43.2" hidden="1" x14ac:dyDescent="0.3">
      <c r="A3773" t="s">
        <v>17031</v>
      </c>
      <c r="B3773" s="2" t="s">
        <v>2048</v>
      </c>
      <c r="C3773" s="3">
        <v>40025</v>
      </c>
      <c r="D3773" t="s">
        <v>25</v>
      </c>
      <c r="E3773" t="s">
        <v>17028</v>
      </c>
      <c r="F3773" t="s">
        <v>559</v>
      </c>
      <c r="G3773" t="s">
        <v>17029</v>
      </c>
      <c r="H3773" s="2" t="s">
        <v>106</v>
      </c>
      <c r="I3773" s="2" t="s">
        <v>107</v>
      </c>
      <c r="J3773" s="1" t="s">
        <v>17032</v>
      </c>
      <c r="K3773" s="1">
        <f t="shared" si="261"/>
        <v>1</v>
      </c>
      <c r="L3773" s="1">
        <f t="shared" si="261"/>
        <v>0</v>
      </c>
      <c r="M3773" s="1">
        <f t="shared" si="261"/>
        <v>0</v>
      </c>
      <c r="N3773" s="1">
        <f t="shared" si="261"/>
        <v>0</v>
      </c>
      <c r="O3773" s="1">
        <f t="shared" si="262"/>
        <v>1</v>
      </c>
      <c r="P3773" s="1" t="s">
        <v>18346</v>
      </c>
      <c r="Q3773" s="1" t="s">
        <v>18355</v>
      </c>
      <c r="R3773" s="1">
        <v>310</v>
      </c>
      <c r="S3773" s="9">
        <f t="shared" si="264"/>
        <v>231.167</v>
      </c>
      <c r="T3773" s="8"/>
      <c r="U3773" s="8"/>
      <c r="V3773" s="8"/>
      <c r="W3773" s="8"/>
      <c r="X3773" s="8"/>
      <c r="Y3773" s="10">
        <f t="shared" si="263"/>
        <v>0</v>
      </c>
      <c r="Z3773" s="10">
        <f>IFERROR(INDEX(EFs!B:B,MATCH(P3773,EFs!A:A,0))*Dataset!Y3773/1000,0)</f>
        <v>0</v>
      </c>
      <c r="AA3773">
        <v>32.829982000000001</v>
      </c>
      <c r="AB3773">
        <v>-117.13429499999999</v>
      </c>
      <c r="AC3773">
        <v>1</v>
      </c>
      <c r="AD3773" t="s">
        <v>18387</v>
      </c>
      <c r="AE3773">
        <v>8913</v>
      </c>
      <c r="AF3773" t="s">
        <v>18495</v>
      </c>
      <c r="AG3773" t="s">
        <v>18510</v>
      </c>
      <c r="AH3773" t="s">
        <v>98</v>
      </c>
      <c r="AI3773" t="s">
        <v>18389</v>
      </c>
      <c r="AJ3773" t="s">
        <v>18390</v>
      </c>
      <c r="AK3773" t="s">
        <v>18391</v>
      </c>
      <c r="AL3773">
        <v>92123</v>
      </c>
      <c r="AM3773" t="s">
        <v>18392</v>
      </c>
      <c r="AN3773" t="s">
        <v>18393</v>
      </c>
    </row>
    <row r="3774" spans="1:40" ht="28.8" hidden="1" x14ac:dyDescent="0.3">
      <c r="A3774" t="s">
        <v>17033</v>
      </c>
      <c r="B3774" s="2" t="s">
        <v>2048</v>
      </c>
      <c r="C3774" s="3">
        <v>40025</v>
      </c>
      <c r="D3774" t="s">
        <v>25</v>
      </c>
      <c r="E3774" t="s">
        <v>1018</v>
      </c>
      <c r="F3774" t="s">
        <v>50</v>
      </c>
      <c r="G3774" t="s">
        <v>1019</v>
      </c>
      <c r="H3774" s="2" t="s">
        <v>1020</v>
      </c>
      <c r="I3774" s="2" t="s">
        <v>92</v>
      </c>
      <c r="J3774" s="1" t="s">
        <v>17034</v>
      </c>
      <c r="K3774" s="1">
        <f t="shared" si="261"/>
        <v>1</v>
      </c>
      <c r="L3774" s="1">
        <f t="shared" si="261"/>
        <v>0</v>
      </c>
      <c r="M3774" s="1">
        <f t="shared" si="261"/>
        <v>0</v>
      </c>
      <c r="N3774" s="1">
        <f t="shared" si="261"/>
        <v>0</v>
      </c>
      <c r="O3774" s="1">
        <f t="shared" si="262"/>
        <v>1</v>
      </c>
      <c r="P3774" s="1" t="s">
        <v>18346</v>
      </c>
      <c r="Q3774" s="1" t="s">
        <v>18355</v>
      </c>
      <c r="R3774" s="1">
        <v>100</v>
      </c>
      <c r="S3774" s="9">
        <f t="shared" si="264"/>
        <v>74.570000000000007</v>
      </c>
      <c r="T3774" s="8"/>
      <c r="U3774" s="8"/>
      <c r="V3774" s="8"/>
      <c r="W3774" s="8"/>
      <c r="X3774" s="8"/>
      <c r="Y3774" s="10">
        <f t="shared" si="263"/>
        <v>0</v>
      </c>
      <c r="Z3774" s="10">
        <f>IFERROR(INDEX(EFs!B:B,MATCH(P3774,EFs!A:A,0))*Dataset!Y3774/1000,0)</f>
        <v>0</v>
      </c>
      <c r="AA3774">
        <v>32.659621000000001</v>
      </c>
      <c r="AB3774">
        <v>-117.15543</v>
      </c>
      <c r="AC3774">
        <v>1</v>
      </c>
      <c r="AD3774" t="s">
        <v>18408</v>
      </c>
      <c r="AF3774" t="s">
        <v>18547</v>
      </c>
      <c r="AI3774" t="s">
        <v>18458</v>
      </c>
      <c r="AJ3774" t="s">
        <v>18390</v>
      </c>
      <c r="AK3774" t="s">
        <v>18391</v>
      </c>
      <c r="AL3774">
        <v>92118</v>
      </c>
      <c r="AM3774" t="s">
        <v>18392</v>
      </c>
      <c r="AN3774" t="s">
        <v>18397</v>
      </c>
    </row>
    <row r="3775" spans="1:40" ht="28.8" hidden="1" x14ac:dyDescent="0.3">
      <c r="A3775" t="s">
        <v>17035</v>
      </c>
      <c r="B3775" s="2" t="s">
        <v>2048</v>
      </c>
      <c r="C3775" s="3">
        <v>40025</v>
      </c>
      <c r="D3775" t="s">
        <v>25</v>
      </c>
      <c r="E3775" t="s">
        <v>17036</v>
      </c>
      <c r="F3775" t="s">
        <v>17037</v>
      </c>
      <c r="G3775" t="s">
        <v>5426</v>
      </c>
      <c r="H3775" s="2" t="s">
        <v>1961</v>
      </c>
      <c r="I3775" s="2" t="s">
        <v>328</v>
      </c>
      <c r="J3775" s="1" t="s">
        <v>17038</v>
      </c>
      <c r="K3775" s="1">
        <f t="shared" si="261"/>
        <v>1</v>
      </c>
      <c r="L3775" s="1">
        <f t="shared" si="261"/>
        <v>0</v>
      </c>
      <c r="M3775" s="1">
        <f t="shared" si="261"/>
        <v>0</v>
      </c>
      <c r="N3775" s="1">
        <f t="shared" si="261"/>
        <v>0</v>
      </c>
      <c r="O3775" s="1">
        <f t="shared" si="262"/>
        <v>1</v>
      </c>
      <c r="P3775" s="1" t="s">
        <v>18346</v>
      </c>
      <c r="Q3775" s="1" t="s">
        <v>18355</v>
      </c>
      <c r="R3775" s="1">
        <v>765</v>
      </c>
      <c r="S3775" s="9">
        <f t="shared" si="264"/>
        <v>570.46050000000002</v>
      </c>
      <c r="T3775" s="8"/>
      <c r="U3775" s="8"/>
      <c r="V3775" s="8"/>
      <c r="W3775" s="8"/>
      <c r="X3775" s="8"/>
      <c r="Y3775" s="10">
        <f t="shared" si="263"/>
        <v>0</v>
      </c>
      <c r="Z3775" s="10">
        <f>IFERROR(INDEX(EFs!B:B,MATCH(P3775,EFs!A:A,0))*Dataset!Y3775/1000,0)</f>
        <v>0</v>
      </c>
      <c r="AA3775">
        <v>32.604225999999997</v>
      </c>
      <c r="AB3775">
        <v>-116.467046</v>
      </c>
      <c r="AC3775">
        <v>1</v>
      </c>
      <c r="AD3775" t="s">
        <v>18387</v>
      </c>
      <c r="AE3775">
        <v>957</v>
      </c>
      <c r="AF3775" t="s">
        <v>18964</v>
      </c>
      <c r="AI3775" t="s">
        <v>18643</v>
      </c>
      <c r="AJ3775" t="s">
        <v>18390</v>
      </c>
      <c r="AK3775" t="s">
        <v>18391</v>
      </c>
      <c r="AL3775">
        <v>91906</v>
      </c>
      <c r="AM3775" t="s">
        <v>18392</v>
      </c>
      <c r="AN3775" t="s">
        <v>18393</v>
      </c>
    </row>
    <row r="3776" spans="1:40" ht="28.8" hidden="1" x14ac:dyDescent="0.3">
      <c r="A3776" t="s">
        <v>17039</v>
      </c>
      <c r="B3776" s="2" t="s">
        <v>2048</v>
      </c>
      <c r="C3776" s="3">
        <v>40025</v>
      </c>
      <c r="D3776" t="s">
        <v>25</v>
      </c>
      <c r="E3776" t="s">
        <v>17040</v>
      </c>
      <c r="F3776" t="s">
        <v>17041</v>
      </c>
      <c r="G3776" t="s">
        <v>17042</v>
      </c>
      <c r="H3776" s="2" t="s">
        <v>465</v>
      </c>
      <c r="I3776" s="2" t="s">
        <v>98</v>
      </c>
      <c r="J3776" s="1" t="s">
        <v>17043</v>
      </c>
      <c r="K3776" s="1">
        <f t="shared" si="261"/>
        <v>1</v>
      </c>
      <c r="L3776" s="1">
        <f t="shared" si="261"/>
        <v>0</v>
      </c>
      <c r="M3776" s="1">
        <f t="shared" si="261"/>
        <v>0</v>
      </c>
      <c r="N3776" s="1">
        <f t="shared" si="261"/>
        <v>0</v>
      </c>
      <c r="O3776" s="1">
        <f t="shared" si="262"/>
        <v>1</v>
      </c>
      <c r="P3776" s="1" t="s">
        <v>18346</v>
      </c>
      <c r="Q3776" s="1" t="s">
        <v>18355</v>
      </c>
      <c r="R3776" s="1">
        <v>150</v>
      </c>
      <c r="S3776" s="9">
        <f t="shared" si="264"/>
        <v>111.855</v>
      </c>
      <c r="T3776" s="8"/>
      <c r="U3776" s="8"/>
      <c r="V3776" s="8"/>
      <c r="W3776" s="8"/>
      <c r="X3776" s="8"/>
      <c r="Y3776" s="10">
        <f t="shared" si="263"/>
        <v>0</v>
      </c>
      <c r="Z3776" s="10">
        <f>IFERROR(INDEX(EFs!B:B,MATCH(P3776,EFs!A:A,0))*Dataset!Y3776/1000,0)</f>
        <v>0</v>
      </c>
      <c r="AA3776">
        <v>33.219315999999999</v>
      </c>
      <c r="AB3776">
        <v>-117.353396</v>
      </c>
      <c r="AC3776">
        <v>1</v>
      </c>
      <c r="AD3776" t="s">
        <v>18387</v>
      </c>
      <c r="AE3776">
        <v>250</v>
      </c>
      <c r="AF3776" t="s">
        <v>19659</v>
      </c>
      <c r="AI3776" t="s">
        <v>18410</v>
      </c>
      <c r="AJ3776" t="s">
        <v>18390</v>
      </c>
      <c r="AK3776" t="s">
        <v>18391</v>
      </c>
      <c r="AL3776">
        <v>92058</v>
      </c>
      <c r="AM3776" t="s">
        <v>18392</v>
      </c>
      <c r="AN3776" t="s">
        <v>18393</v>
      </c>
    </row>
    <row r="3777" spans="1:40" ht="28.8" hidden="1" x14ac:dyDescent="0.3">
      <c r="A3777" t="s">
        <v>17044</v>
      </c>
      <c r="B3777" s="2" t="s">
        <v>2048</v>
      </c>
      <c r="C3777" s="3">
        <v>40025</v>
      </c>
      <c r="D3777" t="s">
        <v>25</v>
      </c>
      <c r="E3777" t="s">
        <v>17040</v>
      </c>
      <c r="F3777" t="s">
        <v>17041</v>
      </c>
      <c r="G3777" t="s">
        <v>17042</v>
      </c>
      <c r="H3777" s="2" t="s">
        <v>465</v>
      </c>
      <c r="I3777" s="2" t="s">
        <v>98</v>
      </c>
      <c r="J3777" s="1" t="s">
        <v>17045</v>
      </c>
      <c r="K3777" s="1">
        <f t="shared" si="261"/>
        <v>1</v>
      </c>
      <c r="L3777" s="1">
        <f t="shared" si="261"/>
        <v>0</v>
      </c>
      <c r="M3777" s="1">
        <f t="shared" si="261"/>
        <v>0</v>
      </c>
      <c r="N3777" s="1">
        <f t="shared" si="261"/>
        <v>0</v>
      </c>
      <c r="O3777" s="1">
        <f t="shared" si="262"/>
        <v>1</v>
      </c>
      <c r="P3777" s="1" t="s">
        <v>18346</v>
      </c>
      <c r="Q3777" s="1" t="s">
        <v>18355</v>
      </c>
      <c r="R3777" s="1">
        <v>150</v>
      </c>
      <c r="S3777" s="9">
        <f t="shared" si="264"/>
        <v>111.855</v>
      </c>
      <c r="T3777" s="8"/>
      <c r="U3777" s="8"/>
      <c r="V3777" s="8"/>
      <c r="W3777" s="8"/>
      <c r="X3777" s="8"/>
      <c r="Y3777" s="10">
        <f t="shared" si="263"/>
        <v>0</v>
      </c>
      <c r="Z3777" s="10">
        <f>IFERROR(INDEX(EFs!B:B,MATCH(P3777,EFs!A:A,0))*Dataset!Y3777/1000,0)</f>
        <v>0</v>
      </c>
      <c r="AA3777">
        <v>33.219315999999999</v>
      </c>
      <c r="AB3777">
        <v>-117.353396</v>
      </c>
      <c r="AC3777">
        <v>1</v>
      </c>
      <c r="AD3777" t="s">
        <v>18387</v>
      </c>
      <c r="AE3777">
        <v>250</v>
      </c>
      <c r="AF3777" t="s">
        <v>19659</v>
      </c>
      <c r="AI3777" t="s">
        <v>18410</v>
      </c>
      <c r="AJ3777" t="s">
        <v>18390</v>
      </c>
      <c r="AK3777" t="s">
        <v>18391</v>
      </c>
      <c r="AL3777">
        <v>92058</v>
      </c>
      <c r="AM3777" t="s">
        <v>18392</v>
      </c>
      <c r="AN3777" t="s">
        <v>18393</v>
      </c>
    </row>
    <row r="3778" spans="1:40" ht="57.6" hidden="1" x14ac:dyDescent="0.3">
      <c r="A3778" t="s">
        <v>17046</v>
      </c>
      <c r="B3778" s="2" t="s">
        <v>2048</v>
      </c>
      <c r="C3778" s="3">
        <v>40025</v>
      </c>
      <c r="D3778" t="s">
        <v>193</v>
      </c>
      <c r="E3778" t="s">
        <v>3816</v>
      </c>
      <c r="F3778" t="s">
        <v>72</v>
      </c>
      <c r="G3778" t="s">
        <v>3817</v>
      </c>
      <c r="H3778" s="2" t="s">
        <v>320</v>
      </c>
      <c r="I3778" s="2" t="s">
        <v>46</v>
      </c>
      <c r="J3778" s="1" t="s">
        <v>17047</v>
      </c>
      <c r="K3778" s="1">
        <f t="shared" si="261"/>
        <v>1</v>
      </c>
      <c r="L3778" s="1">
        <f t="shared" si="261"/>
        <v>0</v>
      </c>
      <c r="M3778" s="1">
        <f t="shared" si="261"/>
        <v>0</v>
      </c>
      <c r="N3778" s="1">
        <f t="shared" ref="N3778:N3841" si="265">IFERROR(IF(SEARCH(N$1,$J3778)&gt;0,1),0)</f>
        <v>0</v>
      </c>
      <c r="O3778" s="1">
        <f t="shared" si="262"/>
        <v>1</v>
      </c>
      <c r="P3778" s="1" t="s">
        <v>18346</v>
      </c>
      <c r="Q3778" s="1">
        <v>300</v>
      </c>
      <c r="R3778" s="1">
        <v>347</v>
      </c>
      <c r="S3778" s="9">
        <f t="shared" si="264"/>
        <v>300</v>
      </c>
      <c r="T3778" s="3">
        <v>44371</v>
      </c>
      <c r="U3778" s="8" t="s">
        <v>17048</v>
      </c>
      <c r="V3778" s="3">
        <v>44767</v>
      </c>
      <c r="W3778" s="8" t="s">
        <v>439</v>
      </c>
      <c r="X3778" s="8">
        <v>-296.3</v>
      </c>
      <c r="Y3778" s="10">
        <f t="shared" si="263"/>
        <v>-88890</v>
      </c>
      <c r="Z3778" s="10">
        <f>IFERROR(INDEX(EFs!B:B,MATCH(P3778,EFs!A:A,0))*Dataset!Y3778/1000,0)</f>
        <v>-80.747046747690007</v>
      </c>
      <c r="AA3778">
        <v>32.875765999999999</v>
      </c>
      <c r="AB3778">
        <v>-117.239553</v>
      </c>
      <c r="AC3778">
        <v>0.9</v>
      </c>
      <c r="AD3778" t="s">
        <v>18387</v>
      </c>
      <c r="AE3778">
        <v>9500</v>
      </c>
      <c r="AF3778" t="s">
        <v>18451</v>
      </c>
      <c r="AG3778" t="s">
        <v>18831</v>
      </c>
      <c r="AH3778">
        <v>89</v>
      </c>
      <c r="AI3778" t="s">
        <v>18428</v>
      </c>
      <c r="AJ3778" t="s">
        <v>18390</v>
      </c>
      <c r="AK3778" t="s">
        <v>18391</v>
      </c>
      <c r="AL3778">
        <v>92093</v>
      </c>
      <c r="AM3778" t="s">
        <v>18392</v>
      </c>
      <c r="AN3778" t="s">
        <v>18393</v>
      </c>
    </row>
    <row r="3779" spans="1:40" ht="57.6" hidden="1" x14ac:dyDescent="0.3">
      <c r="A3779" t="s">
        <v>17049</v>
      </c>
      <c r="B3779" s="2" t="s">
        <v>2048</v>
      </c>
      <c r="C3779" s="3">
        <v>40025</v>
      </c>
      <c r="D3779" t="s">
        <v>193</v>
      </c>
      <c r="E3779" t="s">
        <v>17050</v>
      </c>
      <c r="F3779" t="s">
        <v>3660</v>
      </c>
      <c r="G3779" t="s">
        <v>15218</v>
      </c>
      <c r="H3779" s="2" t="s">
        <v>781</v>
      </c>
      <c r="I3779" s="2" t="s">
        <v>782</v>
      </c>
      <c r="J3779" s="1" t="s">
        <v>17051</v>
      </c>
      <c r="K3779" s="1">
        <f t="shared" ref="K3779:N3842" si="266">IFERROR(IF(SEARCH(K$1,$J3779)&gt;0,1),0)</f>
        <v>1</v>
      </c>
      <c r="L3779" s="1">
        <f t="shared" si="266"/>
        <v>0</v>
      </c>
      <c r="M3779" s="1">
        <f t="shared" si="266"/>
        <v>0</v>
      </c>
      <c r="N3779" s="1">
        <f t="shared" si="265"/>
        <v>0</v>
      </c>
      <c r="O3779" s="1">
        <f t="shared" ref="O3779:O3842" si="267">SUM(K3779:N3779)</f>
        <v>1</v>
      </c>
      <c r="P3779" s="1" t="s">
        <v>18346</v>
      </c>
      <c r="Q3779" s="1">
        <v>205</v>
      </c>
      <c r="R3779" s="1">
        <v>347</v>
      </c>
      <c r="S3779" s="9">
        <f t="shared" si="264"/>
        <v>205</v>
      </c>
      <c r="T3779" s="8"/>
      <c r="U3779" s="8"/>
      <c r="V3779" s="8"/>
      <c r="W3779" s="8"/>
      <c r="X3779" s="8"/>
      <c r="Y3779" s="10">
        <f t="shared" ref="Y3779:Y3842" si="268">X3779*S3779</f>
        <v>0</v>
      </c>
      <c r="Z3779" s="10">
        <f>IFERROR(INDEX(EFs!B:B,MATCH(P3779,EFs!A:A,0))*Dataset!Y3779/1000,0)</f>
        <v>0</v>
      </c>
      <c r="AA3779">
        <v>32.878757999999998</v>
      </c>
      <c r="AB3779">
        <v>-117.208541</v>
      </c>
      <c r="AC3779">
        <v>1</v>
      </c>
      <c r="AD3779" t="s">
        <v>18387</v>
      </c>
      <c r="AE3779">
        <v>4575</v>
      </c>
      <c r="AF3779" t="s">
        <v>18782</v>
      </c>
      <c r="AI3779" t="s">
        <v>18389</v>
      </c>
      <c r="AJ3779" t="s">
        <v>18390</v>
      </c>
      <c r="AK3779" t="s">
        <v>18391</v>
      </c>
      <c r="AL3779">
        <v>92121</v>
      </c>
      <c r="AM3779" t="s">
        <v>18392</v>
      </c>
      <c r="AN3779" t="s">
        <v>18393</v>
      </c>
    </row>
    <row r="3780" spans="1:40" ht="43.2" hidden="1" x14ac:dyDescent="0.3">
      <c r="A3780" t="s">
        <v>17052</v>
      </c>
      <c r="B3780" s="2" t="s">
        <v>2048</v>
      </c>
      <c r="C3780" s="3">
        <v>40025.449027777802</v>
      </c>
      <c r="D3780" t="s">
        <v>16</v>
      </c>
      <c r="E3780" t="s">
        <v>17053</v>
      </c>
      <c r="F3780" t="s">
        <v>27</v>
      </c>
      <c r="G3780" t="s">
        <v>17054</v>
      </c>
      <c r="H3780" s="2" t="s">
        <v>4097</v>
      </c>
      <c r="I3780" s="2" t="s">
        <v>92</v>
      </c>
      <c r="J3780" s="1" t="s">
        <v>17055</v>
      </c>
      <c r="K3780" s="1">
        <f t="shared" si="266"/>
        <v>1</v>
      </c>
      <c r="L3780" s="1">
        <f t="shared" si="266"/>
        <v>0</v>
      </c>
      <c r="M3780" s="1">
        <f t="shared" si="266"/>
        <v>0</v>
      </c>
      <c r="N3780" s="1">
        <f t="shared" si="265"/>
        <v>0</v>
      </c>
      <c r="O3780" s="1">
        <f t="shared" si="267"/>
        <v>1</v>
      </c>
      <c r="P3780" s="1" t="s">
        <v>18346</v>
      </c>
      <c r="Q3780" s="1">
        <v>60</v>
      </c>
      <c r="R3780" s="1">
        <v>117</v>
      </c>
      <c r="S3780" s="9">
        <f t="shared" ref="S3780:S3843" si="269">IFERROR(IF(Q3780&lt;&gt;"",Q3780,R3780*0.7457),"Unknown")</f>
        <v>60</v>
      </c>
      <c r="T3780" s="8"/>
      <c r="U3780" s="8"/>
      <c r="V3780" s="8"/>
      <c r="W3780" s="8"/>
      <c r="X3780" s="8"/>
      <c r="Y3780" s="10">
        <f t="shared" si="268"/>
        <v>0</v>
      </c>
      <c r="Z3780" s="10">
        <f>IFERROR(INDEX(EFs!B:B,MATCH(P3780,EFs!A:A,0))*Dataset!Y3780/1000,0)</f>
        <v>0</v>
      </c>
      <c r="AA3780">
        <v>38.745548999999997</v>
      </c>
      <c r="AB3780">
        <v>-120.693072</v>
      </c>
      <c r="AC3780">
        <v>0.5</v>
      </c>
      <c r="AD3780" t="s">
        <v>18422</v>
      </c>
      <c r="AI3780" t="s">
        <v>19660</v>
      </c>
      <c r="AJ3780" t="s">
        <v>18390</v>
      </c>
      <c r="AK3780" t="s">
        <v>19661</v>
      </c>
      <c r="AL3780">
        <v>95709</v>
      </c>
      <c r="AM3780" t="s">
        <v>18392</v>
      </c>
      <c r="AN3780" t="s">
        <v>18397</v>
      </c>
    </row>
    <row r="3781" spans="1:40" ht="57.6" hidden="1" x14ac:dyDescent="0.3">
      <c r="A3781" t="s">
        <v>17056</v>
      </c>
      <c r="B3781" s="2" t="s">
        <v>2048</v>
      </c>
      <c r="C3781" s="3">
        <v>40025.346053240697</v>
      </c>
      <c r="D3781" t="s">
        <v>16</v>
      </c>
      <c r="E3781" t="s">
        <v>17057</v>
      </c>
      <c r="G3781" t="s">
        <v>17058</v>
      </c>
      <c r="H3781" s="2" t="s">
        <v>781</v>
      </c>
      <c r="I3781" s="2" t="s">
        <v>782</v>
      </c>
      <c r="J3781" s="1" t="s">
        <v>17059</v>
      </c>
      <c r="K3781" s="1">
        <f t="shared" si="266"/>
        <v>1</v>
      </c>
      <c r="L3781" s="1">
        <f t="shared" si="266"/>
        <v>0</v>
      </c>
      <c r="M3781" s="1">
        <f t="shared" si="266"/>
        <v>0</v>
      </c>
      <c r="N3781" s="1">
        <f t="shared" si="265"/>
        <v>0</v>
      </c>
      <c r="O3781" s="1">
        <f t="shared" si="267"/>
        <v>1</v>
      </c>
      <c r="P3781" s="1" t="s">
        <v>18346</v>
      </c>
      <c r="Q3781" s="1">
        <v>500</v>
      </c>
      <c r="R3781" s="1">
        <v>749</v>
      </c>
      <c r="S3781" s="9">
        <f t="shared" si="269"/>
        <v>500</v>
      </c>
      <c r="T3781" s="8"/>
      <c r="U3781" s="8"/>
      <c r="V3781" s="8"/>
      <c r="W3781" s="8"/>
      <c r="X3781" s="8"/>
      <c r="Y3781" s="10">
        <f t="shared" si="268"/>
        <v>0</v>
      </c>
      <c r="Z3781" s="10">
        <f>IFERROR(INDEX(EFs!B:B,MATCH(P3781,EFs!A:A,0))*Dataset!Y3781/1000,0)</f>
        <v>0</v>
      </c>
      <c r="AA3781">
        <v>32.899768999999999</v>
      </c>
      <c r="AB3781">
        <v>-117.23629200000001</v>
      </c>
      <c r="AC3781">
        <v>1</v>
      </c>
      <c r="AD3781" t="s">
        <v>18387</v>
      </c>
      <c r="AE3781">
        <v>3215</v>
      </c>
      <c r="AF3781" t="s">
        <v>18664</v>
      </c>
      <c r="AI3781" t="s">
        <v>18389</v>
      </c>
      <c r="AJ3781" t="s">
        <v>18390</v>
      </c>
      <c r="AK3781" t="s">
        <v>18391</v>
      </c>
      <c r="AL3781">
        <v>92121</v>
      </c>
      <c r="AM3781" t="s">
        <v>18392</v>
      </c>
      <c r="AN3781" t="s">
        <v>18393</v>
      </c>
    </row>
    <row r="3782" spans="1:40" ht="43.2" hidden="1" x14ac:dyDescent="0.3">
      <c r="A3782" t="s">
        <v>17060</v>
      </c>
      <c r="B3782" s="2" t="s">
        <v>2048</v>
      </c>
      <c r="C3782" s="3">
        <v>40025.902326388903</v>
      </c>
      <c r="D3782" t="s">
        <v>25</v>
      </c>
      <c r="E3782" t="s">
        <v>17061</v>
      </c>
      <c r="F3782" t="s">
        <v>4721</v>
      </c>
      <c r="G3782" t="s">
        <v>12518</v>
      </c>
      <c r="H3782" s="2" t="s">
        <v>19</v>
      </c>
      <c r="I3782" s="2" t="s">
        <v>20</v>
      </c>
      <c r="J3782" s="1" t="s">
        <v>17062</v>
      </c>
      <c r="K3782" s="1">
        <f t="shared" si="266"/>
        <v>1</v>
      </c>
      <c r="L3782" s="1">
        <f t="shared" si="266"/>
        <v>0</v>
      </c>
      <c r="M3782" s="1">
        <f t="shared" si="266"/>
        <v>0</v>
      </c>
      <c r="N3782" s="1">
        <f t="shared" si="265"/>
        <v>0</v>
      </c>
      <c r="O3782" s="1">
        <f t="shared" si="267"/>
        <v>1</v>
      </c>
      <c r="P3782" s="1" t="s">
        <v>18346</v>
      </c>
      <c r="Q3782" s="1" t="s">
        <v>18355</v>
      </c>
      <c r="R3782" s="1">
        <v>316</v>
      </c>
      <c r="S3782" s="9">
        <f t="shared" si="269"/>
        <v>235.6412</v>
      </c>
      <c r="T3782" s="8"/>
      <c r="U3782" s="8"/>
      <c r="V3782" s="8"/>
      <c r="W3782" s="8"/>
      <c r="X3782" s="8"/>
      <c r="Y3782" s="10">
        <f t="shared" si="268"/>
        <v>0</v>
      </c>
      <c r="Z3782" s="10">
        <f>IFERROR(INDEX(EFs!B:B,MATCH(P3782,EFs!A:A,0))*Dataset!Y3782/1000,0)</f>
        <v>0</v>
      </c>
      <c r="AA3782">
        <v>32.713028999999999</v>
      </c>
      <c r="AB3782">
        <v>-117.16425099999999</v>
      </c>
      <c r="AC3782">
        <v>1</v>
      </c>
      <c r="AD3782" t="s">
        <v>18387</v>
      </c>
      <c r="AE3782">
        <v>777</v>
      </c>
      <c r="AF3782" t="s">
        <v>18661</v>
      </c>
      <c r="AI3782" t="s">
        <v>18389</v>
      </c>
      <c r="AJ3782" t="s">
        <v>18390</v>
      </c>
      <c r="AK3782" t="s">
        <v>18391</v>
      </c>
      <c r="AL3782">
        <v>92101</v>
      </c>
      <c r="AM3782" t="s">
        <v>18392</v>
      </c>
      <c r="AN3782" t="s">
        <v>18393</v>
      </c>
    </row>
    <row r="3783" spans="1:40" ht="43.2" hidden="1" x14ac:dyDescent="0.3">
      <c r="A3783" t="s">
        <v>17063</v>
      </c>
      <c r="B3783" s="2" t="s">
        <v>2048</v>
      </c>
      <c r="C3783" s="3">
        <v>40025.424398148098</v>
      </c>
      <c r="D3783" t="s">
        <v>25</v>
      </c>
      <c r="E3783" t="s">
        <v>17064</v>
      </c>
      <c r="F3783" t="s">
        <v>559</v>
      </c>
      <c r="G3783" t="s">
        <v>10978</v>
      </c>
      <c r="H3783" s="2" t="s">
        <v>52</v>
      </c>
      <c r="I3783" s="2" t="s">
        <v>53</v>
      </c>
      <c r="J3783" s="1" t="s">
        <v>17065</v>
      </c>
      <c r="K3783" s="1">
        <f t="shared" si="266"/>
        <v>1</v>
      </c>
      <c r="L3783" s="1">
        <f t="shared" si="266"/>
        <v>0</v>
      </c>
      <c r="M3783" s="1">
        <f t="shared" si="266"/>
        <v>0</v>
      </c>
      <c r="N3783" s="1">
        <f t="shared" si="265"/>
        <v>0</v>
      </c>
      <c r="O3783" s="1">
        <f t="shared" si="267"/>
        <v>1</v>
      </c>
      <c r="P3783" s="1" t="s">
        <v>18346</v>
      </c>
      <c r="Q3783" s="1" t="s">
        <v>18355</v>
      </c>
      <c r="R3783" s="1">
        <v>130</v>
      </c>
      <c r="S3783" s="9">
        <f t="shared" si="269"/>
        <v>96.941000000000003</v>
      </c>
      <c r="T3783" s="8"/>
      <c r="U3783" s="8"/>
      <c r="V3783" s="8"/>
      <c r="W3783" s="8"/>
      <c r="X3783" s="8"/>
      <c r="Y3783" s="10">
        <f t="shared" si="268"/>
        <v>0</v>
      </c>
      <c r="Z3783" s="10">
        <f>IFERROR(INDEX(EFs!B:B,MATCH(P3783,EFs!A:A,0))*Dataset!Y3783/1000,0)</f>
        <v>0</v>
      </c>
      <c r="AA3783">
        <v>33.282260000000001</v>
      </c>
      <c r="AB3783">
        <v>-116.63363</v>
      </c>
      <c r="AC3783">
        <v>0.5</v>
      </c>
      <c r="AD3783" t="s">
        <v>18422</v>
      </c>
      <c r="AI3783" t="s">
        <v>18401</v>
      </c>
      <c r="AJ3783" t="s">
        <v>18390</v>
      </c>
      <c r="AK3783" t="s">
        <v>18391</v>
      </c>
      <c r="AL3783">
        <v>92086</v>
      </c>
      <c r="AM3783" t="s">
        <v>18392</v>
      </c>
      <c r="AN3783" t="s">
        <v>18397</v>
      </c>
    </row>
    <row r="3784" spans="1:40" ht="43.2" hidden="1" x14ac:dyDescent="0.3">
      <c r="A3784" t="s">
        <v>17066</v>
      </c>
      <c r="B3784" s="2" t="s">
        <v>2048</v>
      </c>
      <c r="C3784" s="3">
        <v>40025</v>
      </c>
      <c r="D3784" t="s">
        <v>16</v>
      </c>
      <c r="E3784" t="s">
        <v>17067</v>
      </c>
      <c r="F3784" t="s">
        <v>17068</v>
      </c>
      <c r="G3784" t="s">
        <v>17069</v>
      </c>
      <c r="H3784" s="2" t="s">
        <v>1579</v>
      </c>
      <c r="I3784" s="2" t="s">
        <v>30</v>
      </c>
      <c r="J3784" s="1" t="s">
        <v>17070</v>
      </c>
      <c r="K3784" s="1">
        <f t="shared" si="266"/>
        <v>1</v>
      </c>
      <c r="L3784" s="1">
        <f t="shared" si="266"/>
        <v>0</v>
      </c>
      <c r="M3784" s="1">
        <f t="shared" si="266"/>
        <v>0</v>
      </c>
      <c r="N3784" s="1">
        <f t="shared" si="265"/>
        <v>0</v>
      </c>
      <c r="O3784" s="1">
        <f t="shared" si="267"/>
        <v>1</v>
      </c>
      <c r="P3784" s="1" t="s">
        <v>18346</v>
      </c>
      <c r="Q3784" s="1">
        <v>1000</v>
      </c>
      <c r="R3784" s="1">
        <v>502</v>
      </c>
      <c r="S3784" s="9">
        <f t="shared" si="269"/>
        <v>1000</v>
      </c>
      <c r="T3784" s="8"/>
      <c r="U3784" s="8"/>
      <c r="V3784" s="8"/>
      <c r="W3784" s="8"/>
      <c r="X3784" s="8"/>
      <c r="Y3784" s="10">
        <f t="shared" si="268"/>
        <v>0</v>
      </c>
      <c r="Z3784" s="10">
        <f>IFERROR(INDEX(EFs!B:B,MATCH(P3784,EFs!A:A,0))*Dataset!Y3784/1000,0)</f>
        <v>0</v>
      </c>
      <c r="AA3784">
        <v>32.936348000000002</v>
      </c>
      <c r="AB3784">
        <v>-117.03061599999999</v>
      </c>
      <c r="AC3784">
        <v>1</v>
      </c>
      <c r="AD3784" t="s">
        <v>18387</v>
      </c>
      <c r="AE3784">
        <v>14107</v>
      </c>
      <c r="AF3784" t="s">
        <v>19662</v>
      </c>
      <c r="AI3784" t="s">
        <v>18600</v>
      </c>
      <c r="AJ3784" t="s">
        <v>18390</v>
      </c>
      <c r="AK3784" t="s">
        <v>18391</v>
      </c>
      <c r="AL3784">
        <v>92064</v>
      </c>
      <c r="AM3784" t="s">
        <v>18392</v>
      </c>
      <c r="AN3784" t="s">
        <v>18393</v>
      </c>
    </row>
    <row r="3785" spans="1:40" ht="57.6" hidden="1" x14ac:dyDescent="0.3">
      <c r="A3785" t="s">
        <v>17071</v>
      </c>
      <c r="B3785" s="2" t="s">
        <v>2048</v>
      </c>
      <c r="C3785" s="3">
        <v>40025</v>
      </c>
      <c r="D3785" t="s">
        <v>193</v>
      </c>
      <c r="E3785" t="s">
        <v>17072</v>
      </c>
      <c r="F3785" t="s">
        <v>72</v>
      </c>
      <c r="G3785" t="s">
        <v>17073</v>
      </c>
      <c r="H3785" s="2" t="s">
        <v>217</v>
      </c>
      <c r="I3785" s="2" t="s">
        <v>218</v>
      </c>
      <c r="J3785" s="1" t="s">
        <v>17074</v>
      </c>
      <c r="K3785" s="1">
        <f t="shared" si="266"/>
        <v>1</v>
      </c>
      <c r="L3785" s="1">
        <f t="shared" si="266"/>
        <v>0</v>
      </c>
      <c r="M3785" s="1">
        <f t="shared" si="266"/>
        <v>0</v>
      </c>
      <c r="N3785" s="1">
        <f t="shared" si="265"/>
        <v>0</v>
      </c>
      <c r="O3785" s="1">
        <f t="shared" si="267"/>
        <v>1</v>
      </c>
      <c r="P3785" s="1" t="s">
        <v>18346</v>
      </c>
      <c r="Q3785" s="1">
        <v>200</v>
      </c>
      <c r="R3785" s="1">
        <v>347</v>
      </c>
      <c r="S3785" s="9">
        <f t="shared" si="269"/>
        <v>200</v>
      </c>
      <c r="T3785" s="8"/>
      <c r="U3785" s="8"/>
      <c r="V3785" s="8"/>
      <c r="W3785" s="8"/>
      <c r="X3785" s="8"/>
      <c r="Y3785" s="10">
        <f t="shared" si="268"/>
        <v>0</v>
      </c>
      <c r="Z3785" s="10">
        <f>IFERROR(INDEX(EFs!B:B,MATCH(P3785,EFs!A:A,0))*Dataset!Y3785/1000,0)</f>
        <v>0</v>
      </c>
      <c r="AA3785">
        <v>32.570374999999999</v>
      </c>
      <c r="AB3785">
        <v>-117.034369</v>
      </c>
      <c r="AC3785">
        <v>1</v>
      </c>
      <c r="AD3785" t="s">
        <v>18387</v>
      </c>
      <c r="AE3785">
        <v>4655</v>
      </c>
      <c r="AF3785" t="s">
        <v>19663</v>
      </c>
      <c r="AI3785" t="s">
        <v>18389</v>
      </c>
      <c r="AJ3785" t="s">
        <v>18390</v>
      </c>
      <c r="AK3785" t="s">
        <v>18391</v>
      </c>
      <c r="AL3785">
        <v>92154</v>
      </c>
      <c r="AM3785" t="s">
        <v>18392</v>
      </c>
      <c r="AN3785" t="s">
        <v>18393</v>
      </c>
    </row>
    <row r="3786" spans="1:40" ht="28.8" hidden="1" x14ac:dyDescent="0.3">
      <c r="A3786" t="s">
        <v>17075</v>
      </c>
      <c r="B3786" s="2" t="s">
        <v>2048</v>
      </c>
      <c r="C3786" s="3">
        <v>40025</v>
      </c>
      <c r="D3786" t="s">
        <v>25</v>
      </c>
      <c r="E3786" t="s">
        <v>2558</v>
      </c>
      <c r="F3786" t="s">
        <v>2559</v>
      </c>
      <c r="G3786" t="s">
        <v>13203</v>
      </c>
      <c r="H3786" s="2" t="s">
        <v>181</v>
      </c>
      <c r="I3786" s="2" t="s">
        <v>107</v>
      </c>
      <c r="J3786" s="1" t="s">
        <v>17076</v>
      </c>
      <c r="K3786" s="1">
        <f t="shared" si="266"/>
        <v>1</v>
      </c>
      <c r="L3786" s="1">
        <f t="shared" si="266"/>
        <v>0</v>
      </c>
      <c r="M3786" s="1">
        <f t="shared" si="266"/>
        <v>0</v>
      </c>
      <c r="N3786" s="1">
        <f t="shared" si="265"/>
        <v>0</v>
      </c>
      <c r="O3786" s="1">
        <f t="shared" si="267"/>
        <v>1</v>
      </c>
      <c r="P3786" s="1" t="s">
        <v>18346</v>
      </c>
      <c r="Q3786" s="1" t="s">
        <v>18355</v>
      </c>
      <c r="R3786" s="1">
        <v>102</v>
      </c>
      <c r="S3786" s="9">
        <f t="shared" si="269"/>
        <v>76.061400000000006</v>
      </c>
      <c r="T3786" s="8"/>
      <c r="U3786" s="8"/>
      <c r="V3786" s="8"/>
      <c r="W3786" s="8"/>
      <c r="X3786" s="8"/>
      <c r="Y3786" s="10">
        <f t="shared" si="268"/>
        <v>0</v>
      </c>
      <c r="Z3786" s="10">
        <f>IFERROR(INDEX(EFs!B:B,MATCH(P3786,EFs!A:A,0))*Dataset!Y3786/1000,0)</f>
        <v>0</v>
      </c>
      <c r="AA3786">
        <v>32.782944000000001</v>
      </c>
      <c r="AB3786">
        <v>-117.102519</v>
      </c>
      <c r="AC3786">
        <v>1</v>
      </c>
      <c r="AD3786" t="s">
        <v>18387</v>
      </c>
      <c r="AE3786">
        <v>5920</v>
      </c>
      <c r="AF3786" t="s">
        <v>19483</v>
      </c>
      <c r="AI3786" t="s">
        <v>18389</v>
      </c>
      <c r="AJ3786" t="s">
        <v>18390</v>
      </c>
      <c r="AK3786" t="s">
        <v>18391</v>
      </c>
      <c r="AL3786">
        <v>92120</v>
      </c>
      <c r="AM3786" t="s">
        <v>18392</v>
      </c>
      <c r="AN3786" t="s">
        <v>18393</v>
      </c>
    </row>
    <row r="3787" spans="1:40" ht="43.2" hidden="1" x14ac:dyDescent="0.3">
      <c r="A3787" t="s">
        <v>17077</v>
      </c>
      <c r="B3787" s="2" t="s">
        <v>2048</v>
      </c>
      <c r="C3787" s="3">
        <v>40025</v>
      </c>
      <c r="D3787" t="s">
        <v>193</v>
      </c>
      <c r="E3787" t="s">
        <v>17078</v>
      </c>
      <c r="F3787" t="s">
        <v>559</v>
      </c>
      <c r="G3787" t="s">
        <v>17079</v>
      </c>
      <c r="H3787" s="2" t="s">
        <v>797</v>
      </c>
      <c r="I3787" s="2" t="s">
        <v>30</v>
      </c>
      <c r="J3787" s="1" t="s">
        <v>17080</v>
      </c>
      <c r="K3787" s="1">
        <f t="shared" si="266"/>
        <v>1</v>
      </c>
      <c r="L3787" s="1">
        <f t="shared" si="266"/>
        <v>0</v>
      </c>
      <c r="M3787" s="1">
        <f t="shared" si="266"/>
        <v>0</v>
      </c>
      <c r="N3787" s="1">
        <f t="shared" si="265"/>
        <v>0</v>
      </c>
      <c r="O3787" s="1">
        <f t="shared" si="267"/>
        <v>1</v>
      </c>
      <c r="P3787" s="1" t="s">
        <v>18346</v>
      </c>
      <c r="Q3787" s="1">
        <v>450</v>
      </c>
      <c r="R3787" s="1">
        <v>685</v>
      </c>
      <c r="S3787" s="9">
        <f t="shared" si="269"/>
        <v>450</v>
      </c>
      <c r="T3787" s="8"/>
      <c r="U3787" s="8"/>
      <c r="V3787" s="8"/>
      <c r="W3787" s="8"/>
      <c r="X3787" s="8"/>
      <c r="Y3787" s="10">
        <f t="shared" si="268"/>
        <v>0</v>
      </c>
      <c r="Z3787" s="10">
        <f>IFERROR(INDEX(EFs!B:B,MATCH(P3787,EFs!A:A,0))*Dataset!Y3787/1000,0)</f>
        <v>0</v>
      </c>
      <c r="AA3787">
        <v>32.994892999999998</v>
      </c>
      <c r="AB3787">
        <v>-117.08204499999999</v>
      </c>
      <c r="AC3787">
        <v>1</v>
      </c>
      <c r="AD3787" t="s">
        <v>18387</v>
      </c>
      <c r="AE3787">
        <v>15378</v>
      </c>
      <c r="AF3787" t="s">
        <v>18638</v>
      </c>
      <c r="AI3787" t="s">
        <v>18389</v>
      </c>
      <c r="AJ3787" t="s">
        <v>18390</v>
      </c>
      <c r="AK3787" t="s">
        <v>18391</v>
      </c>
      <c r="AL3787">
        <v>92128</v>
      </c>
      <c r="AM3787" t="s">
        <v>18392</v>
      </c>
      <c r="AN3787" t="s">
        <v>18393</v>
      </c>
    </row>
    <row r="3788" spans="1:40" ht="28.8" hidden="1" x14ac:dyDescent="0.3">
      <c r="A3788" t="s">
        <v>17081</v>
      </c>
      <c r="B3788" s="2" t="s">
        <v>2048</v>
      </c>
      <c r="C3788" s="3">
        <v>40025.384143518502</v>
      </c>
      <c r="D3788" t="s">
        <v>25</v>
      </c>
      <c r="E3788" t="s">
        <v>14559</v>
      </c>
      <c r="F3788" t="s">
        <v>27</v>
      </c>
      <c r="G3788" t="s">
        <v>14561</v>
      </c>
      <c r="H3788" s="2" t="s">
        <v>19</v>
      </c>
      <c r="I3788" s="2" t="s">
        <v>20</v>
      </c>
      <c r="J3788" s="1" t="s">
        <v>17082</v>
      </c>
      <c r="K3788" s="1">
        <f t="shared" si="266"/>
        <v>0</v>
      </c>
      <c r="L3788" s="1">
        <f t="shared" si="266"/>
        <v>0</v>
      </c>
      <c r="M3788" s="1">
        <f t="shared" si="266"/>
        <v>1</v>
      </c>
      <c r="N3788" s="1">
        <f t="shared" si="265"/>
        <v>0</v>
      </c>
      <c r="O3788" s="1">
        <f t="shared" si="267"/>
        <v>1</v>
      </c>
      <c r="P3788" s="1" t="s">
        <v>18348</v>
      </c>
      <c r="Q3788" s="1" t="s">
        <v>18355</v>
      </c>
      <c r="R3788" s="1" t="s">
        <v>18352</v>
      </c>
      <c r="S3788" s="9" t="str">
        <f t="shared" si="269"/>
        <v>Unknown</v>
      </c>
      <c r="T3788" s="8"/>
      <c r="U3788" s="8"/>
      <c r="V3788" s="8"/>
      <c r="W3788" s="8"/>
      <c r="X3788" s="8"/>
      <c r="Y3788" s="10" t="e">
        <f t="shared" si="268"/>
        <v>#VALUE!</v>
      </c>
      <c r="Z3788" s="10">
        <f>IFERROR(INDEX(EFs!B:B,MATCH(P3788,EFs!A:A,0))*Dataset!Y3788/1000,0)</f>
        <v>0</v>
      </c>
      <c r="AA3788">
        <v>32.713872000000002</v>
      </c>
      <c r="AB3788">
        <v>-117.166174</v>
      </c>
      <c r="AC3788">
        <v>1</v>
      </c>
      <c r="AD3788" t="s">
        <v>18387</v>
      </c>
      <c r="AE3788">
        <v>808</v>
      </c>
      <c r="AF3788" t="s">
        <v>19150</v>
      </c>
      <c r="AI3788" t="s">
        <v>18389</v>
      </c>
      <c r="AJ3788" t="s">
        <v>18390</v>
      </c>
      <c r="AK3788" t="s">
        <v>18391</v>
      </c>
      <c r="AL3788">
        <v>92101</v>
      </c>
      <c r="AM3788" t="s">
        <v>18392</v>
      </c>
      <c r="AN3788" t="s">
        <v>18393</v>
      </c>
    </row>
    <row r="3789" spans="1:40" ht="43.2" hidden="1" x14ac:dyDescent="0.3">
      <c r="A3789" t="s">
        <v>17083</v>
      </c>
      <c r="B3789" s="2" t="s">
        <v>2048</v>
      </c>
      <c r="C3789" s="3">
        <v>40025.369444444397</v>
      </c>
      <c r="D3789" t="s">
        <v>16</v>
      </c>
      <c r="E3789" t="s">
        <v>954</v>
      </c>
      <c r="F3789" t="s">
        <v>72</v>
      </c>
      <c r="G3789" t="s">
        <v>956</v>
      </c>
      <c r="H3789" s="2" t="s">
        <v>957</v>
      </c>
      <c r="I3789" s="2" t="s">
        <v>139</v>
      </c>
      <c r="J3789" s="1" t="s">
        <v>17084</v>
      </c>
      <c r="K3789" s="1">
        <f t="shared" si="266"/>
        <v>1</v>
      </c>
      <c r="L3789" s="1">
        <f t="shared" si="266"/>
        <v>0</v>
      </c>
      <c r="M3789" s="1">
        <f t="shared" si="266"/>
        <v>0</v>
      </c>
      <c r="N3789" s="1">
        <f t="shared" si="265"/>
        <v>0</v>
      </c>
      <c r="O3789" s="1">
        <f t="shared" si="267"/>
        <v>1</v>
      </c>
      <c r="P3789" s="1" t="s">
        <v>18346</v>
      </c>
      <c r="Q3789" s="1">
        <v>100</v>
      </c>
      <c r="R3789" s="1">
        <v>166</v>
      </c>
      <c r="S3789" s="9">
        <f t="shared" si="269"/>
        <v>100</v>
      </c>
      <c r="T3789" s="8"/>
      <c r="U3789" s="8"/>
      <c r="V3789" s="8"/>
      <c r="W3789" s="8"/>
      <c r="X3789" s="8"/>
      <c r="Y3789" s="10">
        <f t="shared" si="268"/>
        <v>0</v>
      </c>
      <c r="Z3789" s="10">
        <f>IFERROR(INDEX(EFs!B:B,MATCH(P3789,EFs!A:A,0))*Dataset!Y3789/1000,0)</f>
        <v>0</v>
      </c>
      <c r="AA3789">
        <v>32.879537999999997</v>
      </c>
      <c r="AB3789">
        <v>-117.161181</v>
      </c>
      <c r="AC3789">
        <v>1</v>
      </c>
      <c r="AD3789" t="s">
        <v>18408</v>
      </c>
      <c r="AF3789" t="s">
        <v>18538</v>
      </c>
      <c r="AI3789" t="s">
        <v>18389</v>
      </c>
      <c r="AJ3789" t="s">
        <v>18390</v>
      </c>
      <c r="AK3789" t="s">
        <v>18391</v>
      </c>
      <c r="AL3789">
        <v>92121</v>
      </c>
      <c r="AM3789" t="s">
        <v>18392</v>
      </c>
      <c r="AN3789" t="s">
        <v>18397</v>
      </c>
    </row>
    <row r="3790" spans="1:40" ht="43.2" hidden="1" x14ac:dyDescent="0.3">
      <c r="A3790" t="s">
        <v>17085</v>
      </c>
      <c r="B3790" s="2" t="s">
        <v>2048</v>
      </c>
      <c r="C3790" s="3">
        <v>40025</v>
      </c>
      <c r="D3790" t="s">
        <v>193</v>
      </c>
      <c r="E3790" t="s">
        <v>17086</v>
      </c>
      <c r="F3790" t="s">
        <v>17087</v>
      </c>
      <c r="G3790" t="s">
        <v>17088</v>
      </c>
      <c r="H3790" s="2" t="s">
        <v>431</v>
      </c>
      <c r="I3790" s="2" t="s">
        <v>53</v>
      </c>
      <c r="J3790" s="1" t="s">
        <v>17089</v>
      </c>
      <c r="K3790" s="1">
        <f t="shared" si="266"/>
        <v>1</v>
      </c>
      <c r="L3790" s="1">
        <f t="shared" si="266"/>
        <v>0</v>
      </c>
      <c r="M3790" s="1">
        <f t="shared" si="266"/>
        <v>0</v>
      </c>
      <c r="N3790" s="1">
        <f t="shared" si="265"/>
        <v>0</v>
      </c>
      <c r="O3790" s="1">
        <f t="shared" si="267"/>
        <v>1</v>
      </c>
      <c r="P3790" s="1" t="s">
        <v>18346</v>
      </c>
      <c r="Q3790" s="1" t="s">
        <v>18355</v>
      </c>
      <c r="R3790" s="1">
        <v>394</v>
      </c>
      <c r="S3790" s="9">
        <f t="shared" si="269"/>
        <v>293.80580000000003</v>
      </c>
      <c r="T3790" s="8"/>
      <c r="U3790" s="8"/>
      <c r="V3790" s="8"/>
      <c r="W3790" s="8"/>
      <c r="X3790" s="8"/>
      <c r="Y3790" s="10">
        <f t="shared" si="268"/>
        <v>0</v>
      </c>
      <c r="Z3790" s="10">
        <f>IFERROR(INDEX(EFs!B:B,MATCH(P3790,EFs!A:A,0))*Dataset!Y3790/1000,0)</f>
        <v>0</v>
      </c>
      <c r="AA3790">
        <v>33.144033999999998</v>
      </c>
      <c r="AB3790">
        <v>-117.189763</v>
      </c>
      <c r="AC3790">
        <v>1</v>
      </c>
      <c r="AD3790" t="s">
        <v>18387</v>
      </c>
      <c r="AE3790">
        <v>1248</v>
      </c>
      <c r="AF3790" t="s">
        <v>19664</v>
      </c>
      <c r="AI3790" t="s">
        <v>18466</v>
      </c>
      <c r="AJ3790" t="s">
        <v>18390</v>
      </c>
      <c r="AK3790" t="s">
        <v>18391</v>
      </c>
      <c r="AL3790">
        <v>92069</v>
      </c>
      <c r="AM3790" t="s">
        <v>18392</v>
      </c>
      <c r="AN3790" t="s">
        <v>18393</v>
      </c>
    </row>
    <row r="3791" spans="1:40" ht="28.8" hidden="1" x14ac:dyDescent="0.3">
      <c r="A3791" t="s">
        <v>17090</v>
      </c>
      <c r="B3791" s="2" t="s">
        <v>2048</v>
      </c>
      <c r="C3791" s="3">
        <v>40025.617025462998</v>
      </c>
      <c r="D3791" t="s">
        <v>25</v>
      </c>
      <c r="E3791" t="s">
        <v>17091</v>
      </c>
      <c r="F3791" t="s">
        <v>72</v>
      </c>
      <c r="G3791" t="s">
        <v>3290</v>
      </c>
      <c r="H3791" s="2" t="s">
        <v>29</v>
      </c>
      <c r="I3791" s="2" t="s">
        <v>30</v>
      </c>
      <c r="J3791" s="1" t="s">
        <v>17092</v>
      </c>
      <c r="K3791" s="1">
        <f t="shared" si="266"/>
        <v>0</v>
      </c>
      <c r="L3791" s="1">
        <f t="shared" si="266"/>
        <v>0</v>
      </c>
      <c r="M3791" s="1">
        <f t="shared" si="266"/>
        <v>0</v>
      </c>
      <c r="N3791" s="1">
        <f t="shared" si="265"/>
        <v>1</v>
      </c>
      <c r="O3791" s="1">
        <f t="shared" si="267"/>
        <v>1</v>
      </c>
      <c r="P3791" s="1" t="s">
        <v>18347</v>
      </c>
      <c r="Q3791" s="1" t="s">
        <v>18355</v>
      </c>
      <c r="R3791" s="1">
        <v>87</v>
      </c>
      <c r="S3791" s="9">
        <f t="shared" si="269"/>
        <v>64.875900000000001</v>
      </c>
      <c r="T3791" s="8"/>
      <c r="U3791" s="8"/>
      <c r="V3791" s="8"/>
      <c r="W3791" s="8"/>
      <c r="X3791" s="8"/>
      <c r="Y3791" s="10">
        <f t="shared" si="268"/>
        <v>0</v>
      </c>
      <c r="Z3791" s="10">
        <f>IFERROR(INDEX(EFs!B:B,MATCH(P3791,EFs!A:A,0))*Dataset!Y3791/1000,0)</f>
        <v>0</v>
      </c>
      <c r="AA3791">
        <v>33.004525999999998</v>
      </c>
      <c r="AB3791">
        <v>-116.958456</v>
      </c>
      <c r="AC3791">
        <v>1</v>
      </c>
      <c r="AD3791" t="s">
        <v>18408</v>
      </c>
      <c r="AF3791" t="s">
        <v>18783</v>
      </c>
      <c r="AI3791" t="s">
        <v>18396</v>
      </c>
      <c r="AJ3791" t="s">
        <v>18390</v>
      </c>
      <c r="AK3791" t="s">
        <v>18391</v>
      </c>
      <c r="AL3791">
        <v>92065</v>
      </c>
      <c r="AM3791" t="s">
        <v>18392</v>
      </c>
      <c r="AN3791" t="s">
        <v>18397</v>
      </c>
    </row>
    <row r="3792" spans="1:40" ht="72" hidden="1" x14ac:dyDescent="0.3">
      <c r="A3792" t="s">
        <v>17093</v>
      </c>
      <c r="B3792" s="2" t="s">
        <v>2048</v>
      </c>
      <c r="C3792" s="3">
        <v>40025.374537037002</v>
      </c>
      <c r="D3792" t="s">
        <v>16</v>
      </c>
      <c r="E3792" t="s">
        <v>17094</v>
      </c>
      <c r="F3792" t="s">
        <v>17095</v>
      </c>
      <c r="G3792" t="s">
        <v>17096</v>
      </c>
      <c r="H3792" s="2" t="s">
        <v>83</v>
      </c>
      <c r="I3792" s="2" t="s">
        <v>84</v>
      </c>
      <c r="J3792" s="1" t="s">
        <v>17097</v>
      </c>
      <c r="K3792" s="1">
        <f t="shared" si="266"/>
        <v>0</v>
      </c>
      <c r="L3792" s="1">
        <f t="shared" si="266"/>
        <v>0</v>
      </c>
      <c r="M3792" s="1">
        <f t="shared" si="266"/>
        <v>1</v>
      </c>
      <c r="N3792" s="1">
        <f t="shared" si="265"/>
        <v>0</v>
      </c>
      <c r="O3792" s="1">
        <f t="shared" si="267"/>
        <v>1</v>
      </c>
      <c r="P3792" s="1" t="s">
        <v>18348</v>
      </c>
      <c r="Q3792" s="1" t="s">
        <v>18355</v>
      </c>
      <c r="R3792" s="1">
        <v>60</v>
      </c>
      <c r="S3792" s="9">
        <f t="shared" si="269"/>
        <v>44.742000000000004</v>
      </c>
      <c r="T3792" s="8"/>
      <c r="U3792" s="8"/>
      <c r="V3792" s="8"/>
      <c r="W3792" s="8"/>
      <c r="X3792" s="8"/>
      <c r="Y3792" s="10">
        <f t="shared" si="268"/>
        <v>0</v>
      </c>
      <c r="Z3792" s="10">
        <f>IFERROR(INDEX(EFs!B:B,MATCH(P3792,EFs!A:A,0))*Dataset!Y3792/1000,0)</f>
        <v>0</v>
      </c>
      <c r="AA3792">
        <v>32.629508000000001</v>
      </c>
      <c r="AB3792">
        <v>-117.040791</v>
      </c>
      <c r="AC3792">
        <v>1</v>
      </c>
      <c r="AD3792" t="s">
        <v>18387</v>
      </c>
      <c r="AE3792">
        <v>505</v>
      </c>
      <c r="AF3792" t="s">
        <v>19665</v>
      </c>
      <c r="AI3792" t="s">
        <v>18406</v>
      </c>
      <c r="AJ3792" t="s">
        <v>18390</v>
      </c>
      <c r="AK3792" t="s">
        <v>18391</v>
      </c>
      <c r="AL3792">
        <v>91910</v>
      </c>
      <c r="AM3792" t="s">
        <v>18392</v>
      </c>
      <c r="AN3792" t="s">
        <v>18393</v>
      </c>
    </row>
    <row r="3793" spans="1:40" ht="72" hidden="1" x14ac:dyDescent="0.3">
      <c r="A3793" t="s">
        <v>17098</v>
      </c>
      <c r="B3793" s="2" t="s">
        <v>2048</v>
      </c>
      <c r="C3793" s="3">
        <v>40025.397326388898</v>
      </c>
      <c r="D3793" t="s">
        <v>16</v>
      </c>
      <c r="E3793" t="s">
        <v>17099</v>
      </c>
      <c r="F3793" t="s">
        <v>27</v>
      </c>
      <c r="G3793" t="s">
        <v>17100</v>
      </c>
      <c r="H3793" s="2" t="s">
        <v>451</v>
      </c>
      <c r="I3793" s="2" t="s">
        <v>139</v>
      </c>
      <c r="J3793" s="1" t="s">
        <v>17101</v>
      </c>
      <c r="K3793" s="1">
        <f t="shared" si="266"/>
        <v>0</v>
      </c>
      <c r="L3793" s="1">
        <f t="shared" si="266"/>
        <v>0</v>
      </c>
      <c r="M3793" s="1">
        <f t="shared" si="266"/>
        <v>1</v>
      </c>
      <c r="N3793" s="1">
        <f t="shared" si="265"/>
        <v>0</v>
      </c>
      <c r="O3793" s="1">
        <f t="shared" si="267"/>
        <v>1</v>
      </c>
      <c r="P3793" s="1" t="s">
        <v>18348</v>
      </c>
      <c r="Q3793" s="1">
        <v>45</v>
      </c>
      <c r="R3793" s="1">
        <v>60</v>
      </c>
      <c r="S3793" s="9">
        <f t="shared" si="269"/>
        <v>45</v>
      </c>
      <c r="T3793" s="8"/>
      <c r="U3793" s="8"/>
      <c r="V3793" s="8"/>
      <c r="W3793" s="8"/>
      <c r="X3793" s="8"/>
      <c r="Y3793" s="10">
        <f t="shared" si="268"/>
        <v>0</v>
      </c>
      <c r="Z3793" s="10">
        <f>IFERROR(INDEX(EFs!B:B,MATCH(P3793,EFs!A:A,0))*Dataset!Y3793/1000,0)</f>
        <v>0</v>
      </c>
      <c r="AA3793">
        <v>32.856034000000001</v>
      </c>
      <c r="AB3793">
        <v>-116.924333</v>
      </c>
      <c r="AC3793">
        <v>1</v>
      </c>
      <c r="AD3793" t="s">
        <v>18387</v>
      </c>
      <c r="AE3793">
        <v>12419</v>
      </c>
      <c r="AF3793" t="s">
        <v>19437</v>
      </c>
      <c r="AI3793" t="s">
        <v>18476</v>
      </c>
      <c r="AJ3793" t="s">
        <v>18390</v>
      </c>
      <c r="AK3793" t="s">
        <v>18391</v>
      </c>
      <c r="AL3793">
        <v>92040</v>
      </c>
      <c r="AM3793" t="s">
        <v>18392</v>
      </c>
      <c r="AN3793" t="s">
        <v>18393</v>
      </c>
    </row>
    <row r="3794" spans="1:40" ht="57.6" hidden="1" x14ac:dyDescent="0.3">
      <c r="A3794" t="s">
        <v>17102</v>
      </c>
      <c r="B3794" s="2" t="s">
        <v>2048</v>
      </c>
      <c r="C3794" s="3">
        <v>40025.469398148103</v>
      </c>
      <c r="D3794" t="s">
        <v>16</v>
      </c>
      <c r="E3794" t="s">
        <v>17103</v>
      </c>
      <c r="F3794" t="s">
        <v>273</v>
      </c>
      <c r="G3794" t="s">
        <v>17104</v>
      </c>
      <c r="H3794" s="2" t="s">
        <v>511</v>
      </c>
      <c r="I3794" s="2" t="s">
        <v>75</v>
      </c>
      <c r="J3794" s="1" t="s">
        <v>17105</v>
      </c>
      <c r="K3794" s="1">
        <f t="shared" si="266"/>
        <v>0</v>
      </c>
      <c r="L3794" s="1">
        <f t="shared" si="266"/>
        <v>0</v>
      </c>
      <c r="M3794" s="1">
        <f t="shared" si="266"/>
        <v>1</v>
      </c>
      <c r="N3794" s="1">
        <f t="shared" si="265"/>
        <v>0</v>
      </c>
      <c r="O3794" s="1">
        <f t="shared" si="267"/>
        <v>1</v>
      </c>
      <c r="P3794" s="1" t="s">
        <v>18348</v>
      </c>
      <c r="Q3794" s="1">
        <v>40</v>
      </c>
      <c r="R3794" s="1">
        <v>53</v>
      </c>
      <c r="S3794" s="9">
        <f t="shared" si="269"/>
        <v>40</v>
      </c>
      <c r="T3794" s="8"/>
      <c r="U3794" s="8"/>
      <c r="V3794" s="8"/>
      <c r="W3794" s="8"/>
      <c r="X3794" s="8"/>
      <c r="Y3794" s="10">
        <f t="shared" si="268"/>
        <v>0</v>
      </c>
      <c r="Z3794" s="10">
        <f>IFERROR(INDEX(EFs!B:B,MATCH(P3794,EFs!A:A,0))*Dataset!Y3794/1000,0)</f>
        <v>0</v>
      </c>
      <c r="AA3794">
        <v>33.034840000000003</v>
      </c>
      <c r="AB3794">
        <v>-117.282556</v>
      </c>
      <c r="AC3794">
        <v>1</v>
      </c>
      <c r="AD3794" t="s">
        <v>18387</v>
      </c>
      <c r="AE3794">
        <v>453</v>
      </c>
      <c r="AF3794" t="s">
        <v>19022</v>
      </c>
      <c r="AI3794" t="s">
        <v>18485</v>
      </c>
      <c r="AJ3794" t="s">
        <v>18390</v>
      </c>
      <c r="AK3794" t="s">
        <v>18391</v>
      </c>
      <c r="AL3794">
        <v>92024</v>
      </c>
      <c r="AM3794" t="s">
        <v>18392</v>
      </c>
      <c r="AN3794" t="s">
        <v>18393</v>
      </c>
    </row>
    <row r="3795" spans="1:40" ht="72" hidden="1" x14ac:dyDescent="0.3">
      <c r="A3795" t="s">
        <v>17106</v>
      </c>
      <c r="B3795" s="2" t="s">
        <v>2048</v>
      </c>
      <c r="C3795" s="3">
        <v>40025</v>
      </c>
      <c r="D3795" t="s">
        <v>16</v>
      </c>
      <c r="E3795" t="s">
        <v>17107</v>
      </c>
      <c r="F3795" t="s">
        <v>27</v>
      </c>
      <c r="G3795" t="s">
        <v>17108</v>
      </c>
      <c r="H3795" s="2" t="s">
        <v>305</v>
      </c>
      <c r="I3795" s="2" t="s">
        <v>306</v>
      </c>
      <c r="J3795" s="1" t="s">
        <v>17109</v>
      </c>
      <c r="K3795" s="1">
        <f t="shared" si="266"/>
        <v>0</v>
      </c>
      <c r="L3795" s="1">
        <f t="shared" si="266"/>
        <v>0</v>
      </c>
      <c r="M3795" s="1">
        <f t="shared" si="266"/>
        <v>1</v>
      </c>
      <c r="N3795" s="1">
        <f t="shared" si="265"/>
        <v>0</v>
      </c>
      <c r="O3795" s="1">
        <f t="shared" si="267"/>
        <v>1</v>
      </c>
      <c r="P3795" s="1" t="s">
        <v>18348</v>
      </c>
      <c r="Q3795" s="1" t="s">
        <v>18355</v>
      </c>
      <c r="R3795" s="1">
        <v>60</v>
      </c>
      <c r="S3795" s="9">
        <f t="shared" si="269"/>
        <v>44.742000000000004</v>
      </c>
      <c r="T3795" s="3">
        <v>44369</v>
      </c>
      <c r="U3795" s="8" t="s">
        <v>439</v>
      </c>
      <c r="V3795" s="3">
        <v>44369</v>
      </c>
      <c r="W3795" s="8" t="s">
        <v>439</v>
      </c>
      <c r="X3795" s="8">
        <v>0</v>
      </c>
      <c r="Y3795" s="10">
        <f t="shared" si="268"/>
        <v>0</v>
      </c>
      <c r="Z3795" s="10">
        <f>IFERROR(INDEX(EFs!B:B,MATCH(P3795,EFs!A:A,0))*Dataset!Y3795/1000,0)</f>
        <v>0</v>
      </c>
      <c r="AA3795">
        <v>32.808298999999998</v>
      </c>
      <c r="AB3795">
        <v>-116.936859</v>
      </c>
      <c r="AC3795">
        <v>0.9</v>
      </c>
      <c r="AD3795" t="s">
        <v>18387</v>
      </c>
      <c r="AE3795">
        <v>950</v>
      </c>
      <c r="AF3795" t="s">
        <v>19666</v>
      </c>
      <c r="AI3795" t="s">
        <v>18449</v>
      </c>
      <c r="AJ3795" t="s">
        <v>18390</v>
      </c>
      <c r="AK3795" t="s">
        <v>18391</v>
      </c>
      <c r="AL3795">
        <v>92021</v>
      </c>
      <c r="AM3795" t="s">
        <v>18392</v>
      </c>
      <c r="AN3795" t="s">
        <v>18393</v>
      </c>
    </row>
    <row r="3796" spans="1:40" ht="43.2" hidden="1" x14ac:dyDescent="0.3">
      <c r="A3796" t="s">
        <v>17110</v>
      </c>
      <c r="B3796" s="2" t="s">
        <v>2048</v>
      </c>
      <c r="C3796" s="3">
        <v>40025</v>
      </c>
      <c r="D3796" t="s">
        <v>25</v>
      </c>
      <c r="E3796" t="s">
        <v>7284</v>
      </c>
      <c r="F3796" t="s">
        <v>7285</v>
      </c>
      <c r="G3796" t="s">
        <v>7286</v>
      </c>
      <c r="H3796" s="2" t="s">
        <v>138</v>
      </c>
      <c r="I3796" s="2" t="s">
        <v>139</v>
      </c>
      <c r="J3796" s="1" t="s">
        <v>17111</v>
      </c>
      <c r="K3796" s="1">
        <f t="shared" si="266"/>
        <v>1</v>
      </c>
      <c r="L3796" s="1">
        <f t="shared" si="266"/>
        <v>0</v>
      </c>
      <c r="M3796" s="1">
        <f t="shared" si="266"/>
        <v>0</v>
      </c>
      <c r="N3796" s="1">
        <f t="shared" si="265"/>
        <v>0</v>
      </c>
      <c r="O3796" s="1">
        <f t="shared" si="267"/>
        <v>1</v>
      </c>
      <c r="P3796" s="1" t="s">
        <v>18346</v>
      </c>
      <c r="Q3796" s="1" t="s">
        <v>18355</v>
      </c>
      <c r="R3796" s="1">
        <v>92</v>
      </c>
      <c r="S3796" s="9">
        <f t="shared" si="269"/>
        <v>68.604399999999998</v>
      </c>
      <c r="T3796" s="8"/>
      <c r="U3796" s="8"/>
      <c r="V3796" s="8"/>
      <c r="W3796" s="8"/>
      <c r="X3796" s="8"/>
      <c r="Y3796" s="10">
        <f t="shared" si="268"/>
        <v>0</v>
      </c>
      <c r="Z3796" s="10">
        <f>IFERROR(INDEX(EFs!B:B,MATCH(P3796,EFs!A:A,0))*Dataset!Y3796/1000,0)</f>
        <v>0</v>
      </c>
      <c r="AA3796">
        <v>32.719779000000003</v>
      </c>
      <c r="AB3796">
        <v>-116.68053500000001</v>
      </c>
      <c r="AC3796">
        <v>1</v>
      </c>
      <c r="AD3796" t="s">
        <v>18387</v>
      </c>
      <c r="AE3796">
        <v>21077</v>
      </c>
      <c r="AF3796" t="s">
        <v>19035</v>
      </c>
      <c r="AI3796" t="s">
        <v>18418</v>
      </c>
      <c r="AJ3796" t="s">
        <v>18390</v>
      </c>
      <c r="AK3796" t="s">
        <v>18391</v>
      </c>
      <c r="AL3796">
        <v>91901</v>
      </c>
      <c r="AM3796" t="s">
        <v>18392</v>
      </c>
      <c r="AN3796" t="s">
        <v>18393</v>
      </c>
    </row>
    <row r="3797" spans="1:40" ht="28.8" hidden="1" x14ac:dyDescent="0.3">
      <c r="A3797" t="s">
        <v>17112</v>
      </c>
      <c r="B3797" s="2" t="s">
        <v>2048</v>
      </c>
      <c r="C3797" s="3">
        <v>40025</v>
      </c>
      <c r="D3797" t="s">
        <v>25</v>
      </c>
      <c r="E3797" t="s">
        <v>14998</v>
      </c>
      <c r="F3797" t="s">
        <v>17113</v>
      </c>
      <c r="G3797" t="s">
        <v>15000</v>
      </c>
      <c r="H3797" s="2" t="s">
        <v>275</v>
      </c>
      <c r="I3797" s="2" t="s">
        <v>139</v>
      </c>
      <c r="J3797" s="1" t="s">
        <v>17114</v>
      </c>
      <c r="K3797" s="1">
        <f t="shared" si="266"/>
        <v>1</v>
      </c>
      <c r="L3797" s="1">
        <f t="shared" si="266"/>
        <v>0</v>
      </c>
      <c r="M3797" s="1">
        <f t="shared" si="266"/>
        <v>0</v>
      </c>
      <c r="N3797" s="1">
        <f t="shared" si="265"/>
        <v>0</v>
      </c>
      <c r="O3797" s="1">
        <f t="shared" si="267"/>
        <v>1</v>
      </c>
      <c r="P3797" s="1" t="s">
        <v>18346</v>
      </c>
      <c r="Q3797" s="1" t="s">
        <v>18355</v>
      </c>
      <c r="R3797" s="1">
        <v>150</v>
      </c>
      <c r="S3797" s="9">
        <f t="shared" si="269"/>
        <v>111.855</v>
      </c>
      <c r="T3797" s="8"/>
      <c r="U3797" s="8"/>
      <c r="V3797" s="8"/>
      <c r="W3797" s="8"/>
      <c r="X3797" s="8"/>
      <c r="Y3797" s="10">
        <f t="shared" si="268"/>
        <v>0</v>
      </c>
      <c r="Z3797" s="10">
        <f>IFERROR(INDEX(EFs!B:B,MATCH(P3797,EFs!A:A,0))*Dataset!Y3797/1000,0)</f>
        <v>0</v>
      </c>
      <c r="AA3797">
        <v>32.841971999999998</v>
      </c>
      <c r="AB3797">
        <v>-116.987498</v>
      </c>
      <c r="AC3797">
        <v>1</v>
      </c>
      <c r="AD3797" t="s">
        <v>18387</v>
      </c>
      <c r="AE3797">
        <v>101</v>
      </c>
      <c r="AF3797" t="s">
        <v>19313</v>
      </c>
      <c r="AI3797" t="s">
        <v>18442</v>
      </c>
      <c r="AJ3797" t="s">
        <v>18390</v>
      </c>
      <c r="AK3797" t="s">
        <v>18391</v>
      </c>
      <c r="AL3797">
        <v>92071</v>
      </c>
      <c r="AM3797" t="s">
        <v>18392</v>
      </c>
      <c r="AN3797" t="s">
        <v>18407</v>
      </c>
    </row>
    <row r="3798" spans="1:40" ht="28.8" hidden="1" x14ac:dyDescent="0.3">
      <c r="A3798" t="s">
        <v>17115</v>
      </c>
      <c r="B3798" s="2" t="s">
        <v>2048</v>
      </c>
      <c r="C3798" s="3">
        <v>40025</v>
      </c>
      <c r="D3798" t="s">
        <v>25</v>
      </c>
      <c r="E3798" t="s">
        <v>17116</v>
      </c>
      <c r="F3798" t="s">
        <v>17117</v>
      </c>
      <c r="G3798" t="s">
        <v>17118</v>
      </c>
      <c r="H3798" s="2" t="s">
        <v>19</v>
      </c>
      <c r="I3798" s="2" t="s">
        <v>20</v>
      </c>
      <c r="J3798" s="1" t="s">
        <v>17119</v>
      </c>
      <c r="K3798" s="1">
        <f t="shared" si="266"/>
        <v>1</v>
      </c>
      <c r="L3798" s="1">
        <f t="shared" si="266"/>
        <v>0</v>
      </c>
      <c r="M3798" s="1">
        <f t="shared" si="266"/>
        <v>0</v>
      </c>
      <c r="N3798" s="1">
        <f t="shared" si="265"/>
        <v>0</v>
      </c>
      <c r="O3798" s="1">
        <f t="shared" si="267"/>
        <v>1</v>
      </c>
      <c r="P3798" s="1" t="s">
        <v>18346</v>
      </c>
      <c r="Q3798" s="1" t="s">
        <v>18355</v>
      </c>
      <c r="R3798" s="1">
        <v>100</v>
      </c>
      <c r="S3798" s="9">
        <f t="shared" si="269"/>
        <v>74.570000000000007</v>
      </c>
      <c r="T3798" s="8"/>
      <c r="U3798" s="8"/>
      <c r="V3798" s="8"/>
      <c r="W3798" s="8"/>
      <c r="X3798" s="8"/>
      <c r="Y3798" s="10">
        <f t="shared" si="268"/>
        <v>0</v>
      </c>
      <c r="Z3798" s="10">
        <f>IFERROR(INDEX(EFs!B:B,MATCH(P3798,EFs!A:A,0))*Dataset!Y3798/1000,0)</f>
        <v>0</v>
      </c>
      <c r="AA3798">
        <v>32.713541999999997</v>
      </c>
      <c r="AB3798">
        <v>-117.162561</v>
      </c>
      <c r="AC3798">
        <v>1</v>
      </c>
      <c r="AD3798" t="s">
        <v>18387</v>
      </c>
      <c r="AE3798">
        <v>160</v>
      </c>
      <c r="AF3798" t="s">
        <v>19657</v>
      </c>
      <c r="AI3798" t="s">
        <v>18389</v>
      </c>
      <c r="AJ3798" t="s">
        <v>18390</v>
      </c>
      <c r="AK3798" t="s">
        <v>18391</v>
      </c>
      <c r="AL3798">
        <v>92101</v>
      </c>
      <c r="AM3798" t="s">
        <v>18392</v>
      </c>
      <c r="AN3798" t="s">
        <v>18407</v>
      </c>
    </row>
    <row r="3799" spans="1:40" ht="28.8" hidden="1" x14ac:dyDescent="0.3">
      <c r="A3799" t="s">
        <v>17120</v>
      </c>
      <c r="B3799" s="2" t="s">
        <v>2048</v>
      </c>
      <c r="C3799" s="3">
        <v>40025</v>
      </c>
      <c r="D3799" t="s">
        <v>25</v>
      </c>
      <c r="E3799" t="s">
        <v>17121</v>
      </c>
      <c r="G3799" t="s">
        <v>17122</v>
      </c>
      <c r="H3799" s="2" t="s">
        <v>235</v>
      </c>
      <c r="I3799" s="2" t="s">
        <v>236</v>
      </c>
      <c r="J3799" s="1" t="s">
        <v>17123</v>
      </c>
      <c r="K3799" s="1">
        <f t="shared" si="266"/>
        <v>1</v>
      </c>
      <c r="L3799" s="1">
        <f t="shared" si="266"/>
        <v>0</v>
      </c>
      <c r="M3799" s="1">
        <f t="shared" si="266"/>
        <v>0</v>
      </c>
      <c r="N3799" s="1">
        <f t="shared" si="265"/>
        <v>0</v>
      </c>
      <c r="O3799" s="1">
        <f t="shared" si="267"/>
        <v>1</v>
      </c>
      <c r="P3799" s="1" t="s">
        <v>18346</v>
      </c>
      <c r="Q3799" s="1" t="s">
        <v>18355</v>
      </c>
      <c r="R3799" s="1">
        <v>100</v>
      </c>
      <c r="S3799" s="9">
        <f t="shared" si="269"/>
        <v>74.570000000000007</v>
      </c>
      <c r="T3799" s="8"/>
      <c r="U3799" s="8"/>
      <c r="V3799" s="8"/>
      <c r="W3799" s="8"/>
      <c r="X3799" s="8"/>
      <c r="Y3799" s="10">
        <f t="shared" si="268"/>
        <v>0</v>
      </c>
      <c r="Z3799" s="10">
        <f>IFERROR(INDEX(EFs!B:B,MATCH(P3799,EFs!A:A,0))*Dataset!Y3799/1000,0)</f>
        <v>0</v>
      </c>
      <c r="AA3799">
        <v>32.769793999999997</v>
      </c>
      <c r="AB3799">
        <v>-117.149058</v>
      </c>
      <c r="AC3799">
        <v>1</v>
      </c>
      <c r="AD3799" t="s">
        <v>18387</v>
      </c>
      <c r="AE3799">
        <v>1555</v>
      </c>
      <c r="AF3799" t="s">
        <v>19279</v>
      </c>
      <c r="AI3799" t="s">
        <v>18389</v>
      </c>
      <c r="AJ3799" t="s">
        <v>18390</v>
      </c>
      <c r="AK3799" t="s">
        <v>18391</v>
      </c>
      <c r="AL3799">
        <v>92108</v>
      </c>
      <c r="AM3799" t="s">
        <v>18392</v>
      </c>
      <c r="AN3799" t="s">
        <v>18393</v>
      </c>
    </row>
    <row r="3800" spans="1:40" ht="43.2" hidden="1" x14ac:dyDescent="0.3">
      <c r="A3800" t="s">
        <v>17124</v>
      </c>
      <c r="B3800" s="2" t="s">
        <v>2048</v>
      </c>
      <c r="C3800" s="3">
        <v>40025</v>
      </c>
      <c r="D3800" t="s">
        <v>25</v>
      </c>
      <c r="E3800" t="s">
        <v>4822</v>
      </c>
      <c r="G3800" t="s">
        <v>17125</v>
      </c>
      <c r="H3800" s="2" t="s">
        <v>781</v>
      </c>
      <c r="I3800" s="2" t="s">
        <v>782</v>
      </c>
      <c r="J3800" s="1" t="s">
        <v>17126</v>
      </c>
      <c r="K3800" s="1">
        <f t="shared" si="266"/>
        <v>1</v>
      </c>
      <c r="L3800" s="1">
        <f t="shared" si="266"/>
        <v>0</v>
      </c>
      <c r="M3800" s="1">
        <f t="shared" si="266"/>
        <v>0</v>
      </c>
      <c r="N3800" s="1">
        <f t="shared" si="265"/>
        <v>0</v>
      </c>
      <c r="O3800" s="1">
        <f t="shared" si="267"/>
        <v>1</v>
      </c>
      <c r="P3800" s="1" t="s">
        <v>18346</v>
      </c>
      <c r="Q3800" s="1">
        <v>150</v>
      </c>
      <c r="R3800" s="1">
        <v>250</v>
      </c>
      <c r="S3800" s="9">
        <f t="shared" si="269"/>
        <v>150</v>
      </c>
      <c r="T3800" s="8"/>
      <c r="U3800" s="8"/>
      <c r="V3800" s="8"/>
      <c r="W3800" s="8"/>
      <c r="X3800" s="8"/>
      <c r="Y3800" s="10">
        <f t="shared" si="268"/>
        <v>0</v>
      </c>
      <c r="Z3800" s="10">
        <f>IFERROR(INDEX(EFs!B:B,MATCH(P3800,EFs!A:A,0))*Dataset!Y3800/1000,0)</f>
        <v>0</v>
      </c>
      <c r="AA3800">
        <v>32.902996000000002</v>
      </c>
      <c r="AB3800">
        <v>-117.239794</v>
      </c>
      <c r="AC3800">
        <v>1</v>
      </c>
      <c r="AD3800" t="s">
        <v>18387</v>
      </c>
      <c r="AE3800">
        <v>3030</v>
      </c>
      <c r="AF3800" t="s">
        <v>18961</v>
      </c>
      <c r="AI3800" t="s">
        <v>18389</v>
      </c>
      <c r="AJ3800" t="s">
        <v>18390</v>
      </c>
      <c r="AK3800" t="s">
        <v>18391</v>
      </c>
      <c r="AL3800">
        <v>92121</v>
      </c>
      <c r="AM3800" t="s">
        <v>18392</v>
      </c>
      <c r="AN3800" t="s">
        <v>18393</v>
      </c>
    </row>
    <row r="3801" spans="1:40" ht="43.2" hidden="1" x14ac:dyDescent="0.3">
      <c r="A3801" t="s">
        <v>17127</v>
      </c>
      <c r="B3801" s="2" t="s">
        <v>2048</v>
      </c>
      <c r="C3801" s="3">
        <v>40025</v>
      </c>
      <c r="D3801" t="s">
        <v>16</v>
      </c>
      <c r="E3801" t="s">
        <v>17128</v>
      </c>
      <c r="F3801" t="s">
        <v>17129</v>
      </c>
      <c r="G3801" t="s">
        <v>16141</v>
      </c>
      <c r="H3801" s="2" t="s">
        <v>1436</v>
      </c>
      <c r="I3801" s="2" t="s">
        <v>98</v>
      </c>
      <c r="J3801" s="1" t="s">
        <v>17130</v>
      </c>
      <c r="K3801" s="1">
        <f t="shared" si="266"/>
        <v>0</v>
      </c>
      <c r="L3801" s="1">
        <f t="shared" si="266"/>
        <v>0</v>
      </c>
      <c r="M3801" s="1">
        <f t="shared" si="266"/>
        <v>1</v>
      </c>
      <c r="N3801" s="1">
        <f t="shared" si="265"/>
        <v>0</v>
      </c>
      <c r="O3801" s="1">
        <f t="shared" si="267"/>
        <v>1</v>
      </c>
      <c r="P3801" s="1" t="s">
        <v>18348</v>
      </c>
      <c r="Q3801" s="1">
        <v>50</v>
      </c>
      <c r="R3801" s="1" t="s">
        <v>18352</v>
      </c>
      <c r="S3801" s="9">
        <f t="shared" si="269"/>
        <v>50</v>
      </c>
      <c r="T3801" s="8"/>
      <c r="U3801" s="8"/>
      <c r="V3801" s="8"/>
      <c r="W3801" s="8"/>
      <c r="X3801" s="8"/>
      <c r="Y3801" s="10">
        <f t="shared" si="268"/>
        <v>0</v>
      </c>
      <c r="Z3801" s="10">
        <f>IFERROR(INDEX(EFs!B:B,MATCH(P3801,EFs!A:A,0))*Dataset!Y3801/1000,0)</f>
        <v>0</v>
      </c>
      <c r="AA3801">
        <v>33.178553000000001</v>
      </c>
      <c r="AB3801">
        <v>-117.333848</v>
      </c>
      <c r="AC3801">
        <v>1</v>
      </c>
      <c r="AD3801" t="s">
        <v>18387</v>
      </c>
      <c r="AE3801">
        <v>2561</v>
      </c>
      <c r="AF3801" t="s">
        <v>18484</v>
      </c>
      <c r="AI3801" t="s">
        <v>18509</v>
      </c>
      <c r="AJ3801" t="s">
        <v>18390</v>
      </c>
      <c r="AK3801" t="s">
        <v>18391</v>
      </c>
      <c r="AL3801">
        <v>92008</v>
      </c>
      <c r="AM3801" t="s">
        <v>18392</v>
      </c>
      <c r="AN3801" t="s">
        <v>18393</v>
      </c>
    </row>
    <row r="3802" spans="1:40" ht="43.2" hidden="1" x14ac:dyDescent="0.3">
      <c r="A3802" t="s">
        <v>17131</v>
      </c>
      <c r="B3802" s="2" t="s">
        <v>2048</v>
      </c>
      <c r="C3802" s="3">
        <v>40025.547152777799</v>
      </c>
      <c r="D3802" t="s">
        <v>193</v>
      </c>
      <c r="E3802" t="s">
        <v>17132</v>
      </c>
      <c r="F3802" t="s">
        <v>17133</v>
      </c>
      <c r="G3802" t="s">
        <v>17134</v>
      </c>
      <c r="H3802" s="2" t="s">
        <v>19</v>
      </c>
      <c r="I3802" s="2" t="s">
        <v>20</v>
      </c>
      <c r="J3802" s="1" t="s">
        <v>17135</v>
      </c>
      <c r="K3802" s="1">
        <f t="shared" si="266"/>
        <v>1</v>
      </c>
      <c r="L3802" s="1">
        <f t="shared" si="266"/>
        <v>0</v>
      </c>
      <c r="M3802" s="1">
        <f t="shared" si="266"/>
        <v>0</v>
      </c>
      <c r="N3802" s="1">
        <f t="shared" si="265"/>
        <v>0</v>
      </c>
      <c r="O3802" s="1">
        <f t="shared" si="267"/>
        <v>1</v>
      </c>
      <c r="P3802" s="1" t="s">
        <v>18346</v>
      </c>
      <c r="Q3802" s="1">
        <v>250</v>
      </c>
      <c r="R3802" s="1">
        <v>2220</v>
      </c>
      <c r="S3802" s="9">
        <f t="shared" si="269"/>
        <v>250</v>
      </c>
      <c r="T3802" s="8"/>
      <c r="U3802" s="8"/>
      <c r="V3802" s="8"/>
      <c r="W3802" s="8"/>
      <c r="X3802" s="8"/>
      <c r="Y3802" s="10">
        <f t="shared" si="268"/>
        <v>0</v>
      </c>
      <c r="Z3802" s="10">
        <f>IFERROR(INDEX(EFs!B:B,MATCH(P3802,EFs!A:A,0))*Dataset!Y3802/1000,0)</f>
        <v>0</v>
      </c>
      <c r="AA3802">
        <v>32.720657000000003</v>
      </c>
      <c r="AB3802">
        <v>-117.16340700000001</v>
      </c>
      <c r="AC3802">
        <v>1</v>
      </c>
      <c r="AD3802" t="s">
        <v>18387</v>
      </c>
      <c r="AE3802">
        <v>1455</v>
      </c>
      <c r="AF3802" t="s">
        <v>19187</v>
      </c>
      <c r="AI3802" t="s">
        <v>18389</v>
      </c>
      <c r="AJ3802" t="s">
        <v>18390</v>
      </c>
      <c r="AK3802" t="s">
        <v>18391</v>
      </c>
      <c r="AL3802">
        <v>92101</v>
      </c>
      <c r="AM3802" t="s">
        <v>18392</v>
      </c>
      <c r="AN3802" t="s">
        <v>18393</v>
      </c>
    </row>
    <row r="3803" spans="1:40" ht="43.2" hidden="1" x14ac:dyDescent="0.3">
      <c r="A3803" t="s">
        <v>17136</v>
      </c>
      <c r="B3803" s="2" t="s">
        <v>2048</v>
      </c>
      <c r="C3803" s="3">
        <v>40025.562395833302</v>
      </c>
      <c r="D3803" t="s">
        <v>193</v>
      </c>
      <c r="E3803" t="s">
        <v>17132</v>
      </c>
      <c r="F3803" t="s">
        <v>17133</v>
      </c>
      <c r="G3803" t="s">
        <v>17134</v>
      </c>
      <c r="H3803" s="2" t="s">
        <v>19</v>
      </c>
      <c r="I3803" s="2" t="s">
        <v>20</v>
      </c>
      <c r="J3803" s="1" t="s">
        <v>17137</v>
      </c>
      <c r="K3803" s="1">
        <f t="shared" si="266"/>
        <v>1</v>
      </c>
      <c r="L3803" s="1">
        <f t="shared" si="266"/>
        <v>0</v>
      </c>
      <c r="M3803" s="1">
        <f t="shared" si="266"/>
        <v>0</v>
      </c>
      <c r="N3803" s="1">
        <f t="shared" si="265"/>
        <v>0</v>
      </c>
      <c r="O3803" s="1">
        <f t="shared" si="267"/>
        <v>1</v>
      </c>
      <c r="P3803" s="1" t="s">
        <v>18346</v>
      </c>
      <c r="Q3803" s="1">
        <v>250</v>
      </c>
      <c r="R3803" s="1">
        <v>2220</v>
      </c>
      <c r="S3803" s="9">
        <f t="shared" si="269"/>
        <v>250</v>
      </c>
      <c r="T3803" s="8"/>
      <c r="U3803" s="8"/>
      <c r="V3803" s="8"/>
      <c r="W3803" s="8"/>
      <c r="X3803" s="8"/>
      <c r="Y3803" s="10">
        <f t="shared" si="268"/>
        <v>0</v>
      </c>
      <c r="Z3803" s="10">
        <f>IFERROR(INDEX(EFs!B:B,MATCH(P3803,EFs!A:A,0))*Dataset!Y3803/1000,0)</f>
        <v>0</v>
      </c>
      <c r="AA3803">
        <v>32.720657000000003</v>
      </c>
      <c r="AB3803">
        <v>-117.16340700000001</v>
      </c>
      <c r="AC3803">
        <v>1</v>
      </c>
      <c r="AD3803" t="s">
        <v>18387</v>
      </c>
      <c r="AE3803">
        <v>1455</v>
      </c>
      <c r="AF3803" t="s">
        <v>19187</v>
      </c>
      <c r="AI3803" t="s">
        <v>18389</v>
      </c>
      <c r="AJ3803" t="s">
        <v>18390</v>
      </c>
      <c r="AK3803" t="s">
        <v>18391</v>
      </c>
      <c r="AL3803">
        <v>92101</v>
      </c>
      <c r="AM3803" t="s">
        <v>18392</v>
      </c>
      <c r="AN3803" t="s">
        <v>18393</v>
      </c>
    </row>
    <row r="3804" spans="1:40" ht="28.8" hidden="1" x14ac:dyDescent="0.3">
      <c r="A3804" t="s">
        <v>17138</v>
      </c>
      <c r="B3804" s="2" t="s">
        <v>2048</v>
      </c>
      <c r="C3804" s="3">
        <v>40025</v>
      </c>
      <c r="D3804" t="s">
        <v>25</v>
      </c>
      <c r="E3804" t="s">
        <v>17139</v>
      </c>
      <c r="F3804" t="s">
        <v>17140</v>
      </c>
      <c r="G3804" t="s">
        <v>17141</v>
      </c>
      <c r="H3804" s="2" t="s">
        <v>154</v>
      </c>
      <c r="I3804" s="2" t="s">
        <v>155</v>
      </c>
      <c r="J3804" s="1" t="s">
        <v>17142</v>
      </c>
      <c r="K3804" s="1">
        <f t="shared" si="266"/>
        <v>1</v>
      </c>
      <c r="L3804" s="1">
        <f t="shared" si="266"/>
        <v>0</v>
      </c>
      <c r="M3804" s="1">
        <f t="shared" si="266"/>
        <v>0</v>
      </c>
      <c r="N3804" s="1">
        <f t="shared" si="265"/>
        <v>0</v>
      </c>
      <c r="O3804" s="1">
        <f t="shared" si="267"/>
        <v>1</v>
      </c>
      <c r="P3804" s="1" t="s">
        <v>18346</v>
      </c>
      <c r="Q3804" s="1" t="s">
        <v>18355</v>
      </c>
      <c r="R3804" s="1">
        <v>213</v>
      </c>
      <c r="S3804" s="9">
        <f t="shared" si="269"/>
        <v>158.83410000000001</v>
      </c>
      <c r="T3804" s="8"/>
      <c r="U3804" s="8"/>
      <c r="V3804" s="8"/>
      <c r="W3804" s="8"/>
      <c r="X3804" s="8"/>
      <c r="Y3804" s="10">
        <f t="shared" si="268"/>
        <v>0</v>
      </c>
      <c r="Z3804" s="10">
        <f>IFERROR(INDEX(EFs!B:B,MATCH(P3804,EFs!A:A,0))*Dataset!Y3804/1000,0)</f>
        <v>0</v>
      </c>
      <c r="AA3804">
        <v>33.102581999999998</v>
      </c>
      <c r="AB3804">
        <v>-117.104854</v>
      </c>
      <c r="AC3804">
        <v>1</v>
      </c>
      <c r="AD3804" t="s">
        <v>18387</v>
      </c>
      <c r="AE3804">
        <v>1817</v>
      </c>
      <c r="AF3804" t="s">
        <v>19667</v>
      </c>
      <c r="AI3804" t="s">
        <v>18421</v>
      </c>
      <c r="AJ3804" t="s">
        <v>18390</v>
      </c>
      <c r="AK3804" t="s">
        <v>18391</v>
      </c>
      <c r="AL3804">
        <v>92029</v>
      </c>
      <c r="AM3804" t="s">
        <v>18392</v>
      </c>
      <c r="AN3804" t="s">
        <v>18393</v>
      </c>
    </row>
    <row r="3805" spans="1:40" ht="43.2" hidden="1" x14ac:dyDescent="0.3">
      <c r="A3805" t="s">
        <v>17143</v>
      </c>
      <c r="B3805" s="2" t="s">
        <v>2048</v>
      </c>
      <c r="C3805" s="3">
        <v>40025.634756944397</v>
      </c>
      <c r="D3805" t="s">
        <v>16</v>
      </c>
      <c r="E3805" t="s">
        <v>6319</v>
      </c>
      <c r="F3805" t="s">
        <v>27</v>
      </c>
      <c r="G3805" t="s">
        <v>17144</v>
      </c>
      <c r="H3805" s="2" t="s">
        <v>444</v>
      </c>
      <c r="I3805" s="2" t="s">
        <v>155</v>
      </c>
      <c r="J3805" s="1" t="s">
        <v>17145</v>
      </c>
      <c r="K3805" s="1">
        <f t="shared" si="266"/>
        <v>0</v>
      </c>
      <c r="L3805" s="1">
        <f t="shared" si="266"/>
        <v>0</v>
      </c>
      <c r="M3805" s="1">
        <f t="shared" si="266"/>
        <v>0</v>
      </c>
      <c r="N3805" s="1">
        <f t="shared" si="265"/>
        <v>1</v>
      </c>
      <c r="O3805" s="1">
        <f t="shared" si="267"/>
        <v>1</v>
      </c>
      <c r="P3805" s="1" t="s">
        <v>18347</v>
      </c>
      <c r="Q3805" s="1">
        <v>56</v>
      </c>
      <c r="R3805" s="1">
        <v>75</v>
      </c>
      <c r="S3805" s="9">
        <f t="shared" si="269"/>
        <v>56</v>
      </c>
      <c r="T3805" s="8"/>
      <c r="U3805" s="8"/>
      <c r="V3805" s="8"/>
      <c r="W3805" s="8"/>
      <c r="X3805" s="8"/>
      <c r="Y3805" s="10">
        <f t="shared" si="268"/>
        <v>0</v>
      </c>
      <c r="Z3805" s="10">
        <f>IFERROR(INDEX(EFs!B:B,MATCH(P3805,EFs!A:A,0))*Dataset!Y3805/1000,0)</f>
        <v>0</v>
      </c>
      <c r="AA3805">
        <v>33.07347</v>
      </c>
      <c r="AB3805">
        <v>-116.58901</v>
      </c>
      <c r="AC3805">
        <v>0.5</v>
      </c>
      <c r="AD3805" t="s">
        <v>18422</v>
      </c>
      <c r="AI3805" t="s">
        <v>18474</v>
      </c>
      <c r="AJ3805" t="s">
        <v>18390</v>
      </c>
      <c r="AK3805" t="s">
        <v>18391</v>
      </c>
      <c r="AL3805">
        <v>92036</v>
      </c>
      <c r="AM3805" t="s">
        <v>18392</v>
      </c>
      <c r="AN3805" t="s">
        <v>18397</v>
      </c>
    </row>
    <row r="3806" spans="1:40" ht="28.8" hidden="1" x14ac:dyDescent="0.3">
      <c r="A3806" t="s">
        <v>17146</v>
      </c>
      <c r="B3806" s="2" t="s">
        <v>2048</v>
      </c>
      <c r="C3806" s="3">
        <v>40025</v>
      </c>
      <c r="D3806" t="s">
        <v>25</v>
      </c>
      <c r="E3806" t="s">
        <v>17147</v>
      </c>
      <c r="F3806" t="s">
        <v>72</v>
      </c>
      <c r="G3806" t="s">
        <v>12997</v>
      </c>
      <c r="H3806" s="2" t="s">
        <v>1436</v>
      </c>
      <c r="I3806" s="2" t="s">
        <v>98</v>
      </c>
      <c r="J3806" s="1" t="s">
        <v>17148</v>
      </c>
      <c r="K3806" s="1">
        <f t="shared" si="266"/>
        <v>1</v>
      </c>
      <c r="L3806" s="1">
        <f t="shared" si="266"/>
        <v>0</v>
      </c>
      <c r="M3806" s="1">
        <f t="shared" si="266"/>
        <v>0</v>
      </c>
      <c r="N3806" s="1">
        <f t="shared" si="265"/>
        <v>0</v>
      </c>
      <c r="O3806" s="1">
        <f t="shared" si="267"/>
        <v>1</v>
      </c>
      <c r="P3806" s="1" t="s">
        <v>18346</v>
      </c>
      <c r="Q3806" s="1">
        <v>60</v>
      </c>
      <c r="R3806" s="1">
        <v>102</v>
      </c>
      <c r="S3806" s="9">
        <f t="shared" si="269"/>
        <v>60</v>
      </c>
      <c r="T3806" s="8"/>
      <c r="U3806" s="8"/>
      <c r="V3806" s="8"/>
      <c r="W3806" s="8"/>
      <c r="X3806" s="8"/>
      <c r="Y3806" s="10">
        <f t="shared" si="268"/>
        <v>0</v>
      </c>
      <c r="Z3806" s="10">
        <f>IFERROR(INDEX(EFs!B:B,MATCH(P3806,EFs!A:A,0))*Dataset!Y3806/1000,0)</f>
        <v>0</v>
      </c>
      <c r="AA3806">
        <v>33.166637999999999</v>
      </c>
      <c r="AB3806">
        <v>-117.35515700000001</v>
      </c>
      <c r="AC3806">
        <v>1</v>
      </c>
      <c r="AD3806" t="s">
        <v>18394</v>
      </c>
      <c r="AE3806">
        <v>2359</v>
      </c>
      <c r="AF3806" t="s">
        <v>18637</v>
      </c>
      <c r="AI3806" t="s">
        <v>18509</v>
      </c>
      <c r="AJ3806" t="s">
        <v>18390</v>
      </c>
      <c r="AK3806" t="s">
        <v>18391</v>
      </c>
      <c r="AL3806">
        <v>92008</v>
      </c>
      <c r="AM3806" t="s">
        <v>18392</v>
      </c>
      <c r="AN3806" t="s">
        <v>18397</v>
      </c>
    </row>
    <row r="3807" spans="1:40" ht="28.8" hidden="1" x14ac:dyDescent="0.3">
      <c r="A3807" t="s">
        <v>17149</v>
      </c>
      <c r="B3807" s="2" t="s">
        <v>2048</v>
      </c>
      <c r="C3807" s="3">
        <v>40025.378900463002</v>
      </c>
      <c r="D3807" t="s">
        <v>25</v>
      </c>
      <c r="E3807" t="s">
        <v>17150</v>
      </c>
      <c r="F3807" t="s">
        <v>17151</v>
      </c>
      <c r="G3807" t="s">
        <v>17152</v>
      </c>
      <c r="H3807" s="2" t="s">
        <v>38</v>
      </c>
      <c r="I3807" s="2" t="s">
        <v>30</v>
      </c>
      <c r="J3807" s="1" t="s">
        <v>17153</v>
      </c>
      <c r="K3807" s="1">
        <f t="shared" si="266"/>
        <v>1</v>
      </c>
      <c r="L3807" s="1">
        <f t="shared" si="266"/>
        <v>0</v>
      </c>
      <c r="M3807" s="1">
        <f t="shared" si="266"/>
        <v>0</v>
      </c>
      <c r="N3807" s="1">
        <f t="shared" si="265"/>
        <v>0</v>
      </c>
      <c r="O3807" s="1">
        <f t="shared" si="267"/>
        <v>1</v>
      </c>
      <c r="P3807" s="1" t="s">
        <v>18346</v>
      </c>
      <c r="Q3807" s="1" t="s">
        <v>18355</v>
      </c>
      <c r="R3807" s="1">
        <v>125</v>
      </c>
      <c r="S3807" s="9">
        <f t="shared" si="269"/>
        <v>93.212500000000006</v>
      </c>
      <c r="T3807" s="8"/>
      <c r="U3807" s="8"/>
      <c r="V3807" s="8"/>
      <c r="W3807" s="8"/>
      <c r="X3807" s="8"/>
      <c r="Y3807" s="10">
        <f t="shared" si="268"/>
        <v>0</v>
      </c>
      <c r="Z3807" s="10">
        <f>IFERROR(INDEX(EFs!B:B,MATCH(P3807,EFs!A:A,0))*Dataset!Y3807/1000,0)</f>
        <v>0</v>
      </c>
      <c r="AA3807">
        <v>32.908095000000003</v>
      </c>
      <c r="AB3807">
        <v>-117.108968</v>
      </c>
      <c r="AC3807">
        <v>1</v>
      </c>
      <c r="AD3807" t="s">
        <v>18387</v>
      </c>
      <c r="AE3807">
        <v>10277</v>
      </c>
      <c r="AF3807" t="s">
        <v>18884</v>
      </c>
      <c r="AI3807" t="s">
        <v>18389</v>
      </c>
      <c r="AJ3807" t="s">
        <v>18390</v>
      </c>
      <c r="AK3807" t="s">
        <v>18391</v>
      </c>
      <c r="AL3807">
        <v>92131</v>
      </c>
      <c r="AM3807" t="s">
        <v>18392</v>
      </c>
      <c r="AN3807" t="s">
        <v>18393</v>
      </c>
    </row>
    <row r="3808" spans="1:40" ht="28.8" hidden="1" x14ac:dyDescent="0.3">
      <c r="A3808" t="s">
        <v>17154</v>
      </c>
      <c r="B3808" s="2" t="s">
        <v>2048</v>
      </c>
      <c r="C3808" s="3">
        <v>40025</v>
      </c>
      <c r="D3808" t="s">
        <v>25</v>
      </c>
      <c r="E3808" t="s">
        <v>6358</v>
      </c>
      <c r="F3808" t="s">
        <v>17155</v>
      </c>
      <c r="G3808" t="s">
        <v>17156</v>
      </c>
      <c r="H3808" s="2" t="s">
        <v>776</v>
      </c>
      <c r="I3808" s="2" t="s">
        <v>155</v>
      </c>
      <c r="J3808" s="1" t="s">
        <v>17157</v>
      </c>
      <c r="K3808" s="1">
        <f t="shared" si="266"/>
        <v>1</v>
      </c>
      <c r="L3808" s="1">
        <f t="shared" si="266"/>
        <v>0</v>
      </c>
      <c r="M3808" s="1">
        <f t="shared" si="266"/>
        <v>0</v>
      </c>
      <c r="N3808" s="1">
        <f t="shared" si="265"/>
        <v>0</v>
      </c>
      <c r="O3808" s="1">
        <f t="shared" si="267"/>
        <v>1</v>
      </c>
      <c r="P3808" s="1" t="s">
        <v>18346</v>
      </c>
      <c r="Q3808" s="1">
        <v>51</v>
      </c>
      <c r="R3808" s="1">
        <v>69</v>
      </c>
      <c r="S3808" s="9">
        <f t="shared" si="269"/>
        <v>51</v>
      </c>
      <c r="T3808" s="8"/>
      <c r="U3808" s="8"/>
      <c r="V3808" s="8"/>
      <c r="W3808" s="8"/>
      <c r="X3808" s="8"/>
      <c r="Y3808" s="10">
        <f t="shared" si="268"/>
        <v>0</v>
      </c>
      <c r="Z3808" s="10">
        <f>IFERROR(INDEX(EFs!B:B,MATCH(P3808,EFs!A:A,0))*Dataset!Y3808/1000,0)</f>
        <v>0</v>
      </c>
      <c r="AA3808">
        <v>32.591768000000002</v>
      </c>
      <c r="AB3808">
        <v>-117.03824</v>
      </c>
      <c r="AC3808">
        <v>0.86</v>
      </c>
      <c r="AD3808" t="s">
        <v>18429</v>
      </c>
      <c r="AE3808">
        <v>279</v>
      </c>
      <c r="AF3808" t="s">
        <v>19668</v>
      </c>
      <c r="AI3808" t="s">
        <v>18406</v>
      </c>
      <c r="AJ3808" t="s">
        <v>18390</v>
      </c>
      <c r="AK3808" t="s">
        <v>18391</v>
      </c>
      <c r="AL3808">
        <v>91911</v>
      </c>
      <c r="AM3808" t="s">
        <v>18392</v>
      </c>
      <c r="AN3808" t="s">
        <v>18393</v>
      </c>
    </row>
    <row r="3809" spans="1:40" ht="28.8" hidden="1" x14ac:dyDescent="0.3">
      <c r="A3809" t="s">
        <v>17158</v>
      </c>
      <c r="B3809" s="2" t="s">
        <v>2048</v>
      </c>
      <c r="C3809" s="3">
        <v>40025</v>
      </c>
      <c r="D3809" t="s">
        <v>25</v>
      </c>
      <c r="E3809" t="s">
        <v>6358</v>
      </c>
      <c r="F3809" t="s">
        <v>72</v>
      </c>
      <c r="G3809" t="s">
        <v>17156</v>
      </c>
      <c r="H3809" s="2" t="s">
        <v>776</v>
      </c>
      <c r="I3809" s="2" t="s">
        <v>155</v>
      </c>
      <c r="J3809" s="1" t="s">
        <v>17159</v>
      </c>
      <c r="K3809" s="1">
        <f t="shared" si="266"/>
        <v>1</v>
      </c>
      <c r="L3809" s="1">
        <f t="shared" si="266"/>
        <v>0</v>
      </c>
      <c r="M3809" s="1">
        <f t="shared" si="266"/>
        <v>0</v>
      </c>
      <c r="N3809" s="1">
        <f t="shared" si="265"/>
        <v>0</v>
      </c>
      <c r="O3809" s="1">
        <f t="shared" si="267"/>
        <v>1</v>
      </c>
      <c r="P3809" s="1" t="s">
        <v>18346</v>
      </c>
      <c r="Q3809" s="1" t="s">
        <v>18355</v>
      </c>
      <c r="R3809" s="1">
        <v>134</v>
      </c>
      <c r="S3809" s="9">
        <f t="shared" si="269"/>
        <v>99.9238</v>
      </c>
      <c r="T3809" s="8"/>
      <c r="U3809" s="8"/>
      <c r="V3809" s="8"/>
      <c r="W3809" s="8"/>
      <c r="X3809" s="8"/>
      <c r="Y3809" s="10">
        <f t="shared" si="268"/>
        <v>0</v>
      </c>
      <c r="Z3809" s="10">
        <f>IFERROR(INDEX(EFs!B:B,MATCH(P3809,EFs!A:A,0))*Dataset!Y3809/1000,0)</f>
        <v>0</v>
      </c>
      <c r="AA3809">
        <v>32.591768000000002</v>
      </c>
      <c r="AB3809">
        <v>-117.03824</v>
      </c>
      <c r="AC3809">
        <v>0.86</v>
      </c>
      <c r="AD3809" t="s">
        <v>18429</v>
      </c>
      <c r="AE3809">
        <v>279</v>
      </c>
      <c r="AF3809" t="s">
        <v>19668</v>
      </c>
      <c r="AI3809" t="s">
        <v>18406</v>
      </c>
      <c r="AJ3809" t="s">
        <v>18390</v>
      </c>
      <c r="AK3809" t="s">
        <v>18391</v>
      </c>
      <c r="AL3809">
        <v>91911</v>
      </c>
      <c r="AM3809" t="s">
        <v>18392</v>
      </c>
      <c r="AN3809" t="s">
        <v>18393</v>
      </c>
    </row>
    <row r="3810" spans="1:40" ht="43.2" hidden="1" x14ac:dyDescent="0.3">
      <c r="A3810" t="s">
        <v>17160</v>
      </c>
      <c r="B3810" s="2" t="s">
        <v>2048</v>
      </c>
      <c r="C3810" s="3">
        <v>40025</v>
      </c>
      <c r="D3810" t="s">
        <v>193</v>
      </c>
      <c r="E3810" t="s">
        <v>318</v>
      </c>
      <c r="F3810" t="s">
        <v>36</v>
      </c>
      <c r="G3810" t="s">
        <v>17161</v>
      </c>
      <c r="H3810" s="2" t="s">
        <v>320</v>
      </c>
      <c r="I3810" s="2" t="s">
        <v>46</v>
      </c>
      <c r="J3810" s="1" t="s">
        <v>17162</v>
      </c>
      <c r="K3810" s="1">
        <f t="shared" si="266"/>
        <v>1</v>
      </c>
      <c r="L3810" s="1">
        <f t="shared" si="266"/>
        <v>0</v>
      </c>
      <c r="M3810" s="1">
        <f t="shared" si="266"/>
        <v>0</v>
      </c>
      <c r="N3810" s="1">
        <f t="shared" si="265"/>
        <v>0</v>
      </c>
      <c r="O3810" s="1">
        <f t="shared" si="267"/>
        <v>1</v>
      </c>
      <c r="P3810" s="1" t="s">
        <v>18346</v>
      </c>
      <c r="Q3810" s="1">
        <v>175</v>
      </c>
      <c r="R3810" s="1">
        <v>211</v>
      </c>
      <c r="S3810" s="9">
        <f t="shared" si="269"/>
        <v>175</v>
      </c>
      <c r="T3810" s="8"/>
      <c r="U3810" s="8"/>
      <c r="V3810" s="8"/>
      <c r="W3810" s="8"/>
      <c r="X3810" s="8"/>
      <c r="Y3810" s="10">
        <f t="shared" si="268"/>
        <v>0</v>
      </c>
      <c r="Z3810" s="10">
        <f>IFERROR(INDEX(EFs!B:B,MATCH(P3810,EFs!A:A,0))*Dataset!Y3810/1000,0)</f>
        <v>0</v>
      </c>
      <c r="AA3810">
        <v>32.875765999999999</v>
      </c>
      <c r="AB3810">
        <v>-117.239553</v>
      </c>
      <c r="AC3810">
        <v>1</v>
      </c>
      <c r="AD3810" t="s">
        <v>18387</v>
      </c>
      <c r="AE3810">
        <v>9500</v>
      </c>
      <c r="AF3810" t="s">
        <v>18451</v>
      </c>
      <c r="AI3810" t="s">
        <v>18428</v>
      </c>
      <c r="AJ3810" t="s">
        <v>18390</v>
      </c>
      <c r="AK3810" t="s">
        <v>18391</v>
      </c>
      <c r="AL3810">
        <v>92093</v>
      </c>
      <c r="AM3810" t="s">
        <v>18392</v>
      </c>
      <c r="AN3810" t="s">
        <v>18393</v>
      </c>
    </row>
    <row r="3811" spans="1:40" ht="28.8" hidden="1" x14ac:dyDescent="0.3">
      <c r="A3811" t="s">
        <v>17163</v>
      </c>
      <c r="B3811" s="2" t="s">
        <v>2048</v>
      </c>
      <c r="C3811" s="3">
        <v>40025</v>
      </c>
      <c r="D3811" t="s">
        <v>25</v>
      </c>
      <c r="E3811" t="s">
        <v>17164</v>
      </c>
      <c r="F3811" t="s">
        <v>72</v>
      </c>
      <c r="G3811" t="s">
        <v>17165</v>
      </c>
      <c r="H3811" s="2" t="s">
        <v>797</v>
      </c>
      <c r="I3811" s="2" t="s">
        <v>30</v>
      </c>
      <c r="J3811" s="1" t="s">
        <v>17166</v>
      </c>
      <c r="K3811" s="1">
        <f t="shared" si="266"/>
        <v>1</v>
      </c>
      <c r="L3811" s="1">
        <f t="shared" si="266"/>
        <v>0</v>
      </c>
      <c r="M3811" s="1">
        <f t="shared" si="266"/>
        <v>0</v>
      </c>
      <c r="N3811" s="1">
        <f t="shared" si="265"/>
        <v>0</v>
      </c>
      <c r="O3811" s="1">
        <f t="shared" si="267"/>
        <v>1</v>
      </c>
      <c r="P3811" s="1" t="s">
        <v>18346</v>
      </c>
      <c r="Q3811" s="1" t="s">
        <v>18355</v>
      </c>
      <c r="R3811" s="1">
        <v>86</v>
      </c>
      <c r="S3811" s="9">
        <f t="shared" si="269"/>
        <v>64.130200000000002</v>
      </c>
      <c r="T3811" s="3">
        <v>44624</v>
      </c>
      <c r="U3811" s="8" t="s">
        <v>17167</v>
      </c>
      <c r="V3811" s="3">
        <v>44624</v>
      </c>
      <c r="W3811" s="8" t="s">
        <v>17168</v>
      </c>
      <c r="X3811" s="8">
        <v>1</v>
      </c>
      <c r="Y3811" s="10">
        <f t="shared" si="268"/>
        <v>64.130200000000002</v>
      </c>
      <c r="Z3811" s="10">
        <f>IFERROR(INDEX(EFs!B:B,MATCH(P3811,EFs!A:A,0))*Dataset!Y3811/1000,0)</f>
        <v>5.825541970231421E-2</v>
      </c>
      <c r="AA3811">
        <v>33.022316000000004</v>
      </c>
      <c r="AB3811">
        <v>-117.072463</v>
      </c>
      <c r="AC3811">
        <v>1</v>
      </c>
      <c r="AD3811" t="s">
        <v>18387</v>
      </c>
      <c r="AE3811">
        <v>16916</v>
      </c>
      <c r="AF3811" t="s">
        <v>19669</v>
      </c>
      <c r="AI3811" t="s">
        <v>18389</v>
      </c>
      <c r="AJ3811" t="s">
        <v>18390</v>
      </c>
      <c r="AK3811" t="s">
        <v>18391</v>
      </c>
      <c r="AL3811">
        <v>92128</v>
      </c>
      <c r="AM3811" t="s">
        <v>18392</v>
      </c>
      <c r="AN3811" t="s">
        <v>18393</v>
      </c>
    </row>
    <row r="3812" spans="1:40" ht="28.8" hidden="1" x14ac:dyDescent="0.3">
      <c r="A3812" t="s">
        <v>17169</v>
      </c>
      <c r="B3812" s="2" t="s">
        <v>2048</v>
      </c>
      <c r="C3812" s="3">
        <v>40025</v>
      </c>
      <c r="D3812" t="s">
        <v>25</v>
      </c>
      <c r="E3812" t="s">
        <v>17170</v>
      </c>
      <c r="F3812" t="s">
        <v>27</v>
      </c>
      <c r="G3812" t="s">
        <v>17171</v>
      </c>
      <c r="H3812" s="2" t="s">
        <v>275</v>
      </c>
      <c r="I3812" s="2" t="s">
        <v>139</v>
      </c>
      <c r="J3812" s="1" t="s">
        <v>17172</v>
      </c>
      <c r="K3812" s="1">
        <f t="shared" si="266"/>
        <v>1</v>
      </c>
      <c r="L3812" s="1">
        <f t="shared" si="266"/>
        <v>0</v>
      </c>
      <c r="M3812" s="1">
        <f t="shared" si="266"/>
        <v>0</v>
      </c>
      <c r="N3812" s="1">
        <f t="shared" si="265"/>
        <v>0</v>
      </c>
      <c r="O3812" s="1">
        <f t="shared" si="267"/>
        <v>1</v>
      </c>
      <c r="P3812" s="1" t="s">
        <v>18346</v>
      </c>
      <c r="Q3812" s="1">
        <v>75</v>
      </c>
      <c r="R3812" s="1">
        <v>115</v>
      </c>
      <c r="S3812" s="9">
        <f t="shared" si="269"/>
        <v>75</v>
      </c>
      <c r="T3812" s="8"/>
      <c r="U3812" s="8"/>
      <c r="V3812" s="8"/>
      <c r="W3812" s="8"/>
      <c r="X3812" s="8"/>
      <c r="Y3812" s="10">
        <f t="shared" si="268"/>
        <v>0</v>
      </c>
      <c r="Z3812" s="10">
        <f>IFERROR(INDEX(EFs!B:B,MATCH(P3812,EFs!A:A,0))*Dataset!Y3812/1000,0)</f>
        <v>0</v>
      </c>
      <c r="AA3812">
        <v>32.852105000000002</v>
      </c>
      <c r="AB3812">
        <v>-116.963864</v>
      </c>
      <c r="AC3812">
        <v>1</v>
      </c>
      <c r="AD3812" t="s">
        <v>18394</v>
      </c>
      <c r="AE3812">
        <v>10635</v>
      </c>
      <c r="AF3812" t="s">
        <v>19670</v>
      </c>
      <c r="AI3812" t="s">
        <v>18442</v>
      </c>
      <c r="AJ3812" t="s">
        <v>18390</v>
      </c>
      <c r="AK3812" t="s">
        <v>18391</v>
      </c>
      <c r="AL3812">
        <v>92071</v>
      </c>
      <c r="AM3812" t="s">
        <v>18392</v>
      </c>
      <c r="AN3812" t="s">
        <v>18397</v>
      </c>
    </row>
    <row r="3813" spans="1:40" ht="28.8" hidden="1" x14ac:dyDescent="0.3">
      <c r="A3813" t="s">
        <v>17173</v>
      </c>
      <c r="B3813" s="2" t="s">
        <v>2048</v>
      </c>
      <c r="C3813" s="3">
        <v>40025.902326388903</v>
      </c>
      <c r="D3813" t="s">
        <v>25</v>
      </c>
      <c r="E3813" t="s">
        <v>10623</v>
      </c>
      <c r="F3813" t="s">
        <v>10624</v>
      </c>
      <c r="G3813" t="s">
        <v>10625</v>
      </c>
      <c r="H3813" s="2" t="s">
        <v>781</v>
      </c>
      <c r="I3813" s="2" t="s">
        <v>782</v>
      </c>
      <c r="J3813" s="1" t="s">
        <v>17174</v>
      </c>
      <c r="K3813" s="1">
        <f t="shared" si="266"/>
        <v>1</v>
      </c>
      <c r="L3813" s="1">
        <f t="shared" si="266"/>
        <v>0</v>
      </c>
      <c r="M3813" s="1">
        <f t="shared" si="266"/>
        <v>0</v>
      </c>
      <c r="N3813" s="1">
        <f t="shared" si="265"/>
        <v>0</v>
      </c>
      <c r="O3813" s="1">
        <f t="shared" si="267"/>
        <v>1</v>
      </c>
      <c r="P3813" s="1" t="s">
        <v>18346</v>
      </c>
      <c r="Q3813" s="1" t="s">
        <v>18355</v>
      </c>
      <c r="R3813" s="1">
        <v>2874</v>
      </c>
      <c r="S3813" s="9">
        <f t="shared" si="269"/>
        <v>2143.1417999999999</v>
      </c>
      <c r="T3813" s="8"/>
      <c r="U3813" s="8"/>
      <c r="V3813" s="8"/>
      <c r="W3813" s="8"/>
      <c r="X3813" s="8"/>
      <c r="Y3813" s="10">
        <f t="shared" si="268"/>
        <v>0</v>
      </c>
      <c r="Z3813" s="10">
        <f>IFERROR(INDEX(EFs!B:B,MATCH(P3813,EFs!A:A,0))*Dataset!Y3813/1000,0)</f>
        <v>0</v>
      </c>
      <c r="AA3813">
        <v>32.897278999999997</v>
      </c>
      <c r="AB3813">
        <v>-117.201089</v>
      </c>
      <c r="AC3813">
        <v>1</v>
      </c>
      <c r="AD3813" t="s">
        <v>18387</v>
      </c>
      <c r="AE3813">
        <v>9725</v>
      </c>
      <c r="AF3813" t="s">
        <v>19014</v>
      </c>
      <c r="AI3813" t="s">
        <v>18389</v>
      </c>
      <c r="AJ3813" t="s">
        <v>18390</v>
      </c>
      <c r="AK3813" t="s">
        <v>18391</v>
      </c>
      <c r="AL3813">
        <v>92121</v>
      </c>
      <c r="AM3813" t="s">
        <v>18392</v>
      </c>
      <c r="AN3813" t="s">
        <v>18393</v>
      </c>
    </row>
    <row r="3814" spans="1:40" ht="28.8" hidden="1" x14ac:dyDescent="0.3">
      <c r="A3814" t="s">
        <v>17175</v>
      </c>
      <c r="B3814" s="2" t="s">
        <v>2048</v>
      </c>
      <c r="C3814" s="3">
        <v>40025.3984837963</v>
      </c>
      <c r="D3814" t="s">
        <v>25</v>
      </c>
      <c r="E3814" t="s">
        <v>17176</v>
      </c>
      <c r="F3814" t="s">
        <v>27</v>
      </c>
      <c r="G3814" t="s">
        <v>11741</v>
      </c>
      <c r="H3814" s="2" t="s">
        <v>201</v>
      </c>
      <c r="I3814" s="2" t="s">
        <v>46</v>
      </c>
      <c r="J3814" s="1" t="s">
        <v>17177</v>
      </c>
      <c r="K3814" s="1">
        <f t="shared" si="266"/>
        <v>0</v>
      </c>
      <c r="L3814" s="1">
        <f t="shared" si="266"/>
        <v>0</v>
      </c>
      <c r="M3814" s="1">
        <f t="shared" si="266"/>
        <v>1</v>
      </c>
      <c r="N3814" s="1">
        <f t="shared" si="265"/>
        <v>0</v>
      </c>
      <c r="O3814" s="1">
        <f t="shared" si="267"/>
        <v>1</v>
      </c>
      <c r="P3814" s="1" t="s">
        <v>18348</v>
      </c>
      <c r="Q3814" s="1" t="s">
        <v>18355</v>
      </c>
      <c r="R3814" s="1">
        <v>80</v>
      </c>
      <c r="S3814" s="9">
        <f t="shared" si="269"/>
        <v>59.656000000000006</v>
      </c>
      <c r="T3814" s="8"/>
      <c r="U3814" s="8"/>
      <c r="V3814" s="8"/>
      <c r="W3814" s="8"/>
      <c r="X3814" s="8"/>
      <c r="Y3814" s="10">
        <f t="shared" si="268"/>
        <v>0</v>
      </c>
      <c r="Z3814" s="10">
        <f>IFERROR(INDEX(EFs!B:B,MATCH(P3814,EFs!A:A,0))*Dataset!Y3814/1000,0)</f>
        <v>0</v>
      </c>
      <c r="AA3814">
        <v>32.848247999999998</v>
      </c>
      <c r="AB3814">
        <v>-117.275921</v>
      </c>
      <c r="AC3814">
        <v>0.9</v>
      </c>
      <c r="AD3814" t="s">
        <v>18387</v>
      </c>
      <c r="AE3814">
        <v>939</v>
      </c>
      <c r="AF3814" t="s">
        <v>18536</v>
      </c>
      <c r="AI3814" t="s">
        <v>18428</v>
      </c>
      <c r="AJ3814" t="s">
        <v>18390</v>
      </c>
      <c r="AK3814" t="s">
        <v>18391</v>
      </c>
      <c r="AL3814">
        <v>92037</v>
      </c>
      <c r="AM3814" t="s">
        <v>18392</v>
      </c>
      <c r="AN3814" t="s">
        <v>18393</v>
      </c>
    </row>
    <row r="3815" spans="1:40" ht="43.2" hidden="1" x14ac:dyDescent="0.3">
      <c r="A3815" t="s">
        <v>17178</v>
      </c>
      <c r="B3815" s="2" t="s">
        <v>2048</v>
      </c>
      <c r="C3815" s="3">
        <v>40025</v>
      </c>
      <c r="D3815" t="s">
        <v>25</v>
      </c>
      <c r="E3815" t="s">
        <v>17179</v>
      </c>
      <c r="G3815" t="s">
        <v>17180</v>
      </c>
      <c r="H3815" s="2" t="s">
        <v>83</v>
      </c>
      <c r="I3815" s="2" t="s">
        <v>84</v>
      </c>
      <c r="J3815" s="1" t="s">
        <v>17181</v>
      </c>
      <c r="K3815" s="1">
        <f t="shared" si="266"/>
        <v>1</v>
      </c>
      <c r="L3815" s="1">
        <f t="shared" si="266"/>
        <v>0</v>
      </c>
      <c r="M3815" s="1">
        <f t="shared" si="266"/>
        <v>0</v>
      </c>
      <c r="N3815" s="1">
        <f t="shared" si="265"/>
        <v>0</v>
      </c>
      <c r="O3815" s="1">
        <f t="shared" si="267"/>
        <v>1</v>
      </c>
      <c r="P3815" s="1" t="s">
        <v>18346</v>
      </c>
      <c r="Q3815" s="1" t="s">
        <v>18355</v>
      </c>
      <c r="R3815" s="1">
        <v>140</v>
      </c>
      <c r="S3815" s="9">
        <f t="shared" si="269"/>
        <v>104.39800000000001</v>
      </c>
      <c r="T3815" s="8"/>
      <c r="U3815" s="8"/>
      <c r="V3815" s="8"/>
      <c r="W3815" s="8"/>
      <c r="X3815" s="8"/>
      <c r="Y3815" s="10">
        <f t="shared" si="268"/>
        <v>0</v>
      </c>
      <c r="Z3815" s="10">
        <f>IFERROR(INDEX(EFs!B:B,MATCH(P3815,EFs!A:A,0))*Dataset!Y3815/1000,0)</f>
        <v>0</v>
      </c>
      <c r="AA3815">
        <v>32.633223999999998</v>
      </c>
      <c r="AB3815">
        <v>-117.080749</v>
      </c>
      <c r="AC3815">
        <v>1</v>
      </c>
      <c r="AD3815" t="s">
        <v>18394</v>
      </c>
      <c r="AE3815">
        <v>390</v>
      </c>
      <c r="AF3815" t="s">
        <v>18456</v>
      </c>
      <c r="AI3815" t="s">
        <v>18406</v>
      </c>
      <c r="AJ3815" t="s">
        <v>18390</v>
      </c>
      <c r="AK3815" t="s">
        <v>18391</v>
      </c>
      <c r="AL3815">
        <v>91910</v>
      </c>
      <c r="AM3815" t="s">
        <v>18392</v>
      </c>
      <c r="AN3815" t="s">
        <v>18397</v>
      </c>
    </row>
    <row r="3816" spans="1:40" ht="28.8" hidden="1" x14ac:dyDescent="0.3">
      <c r="A3816" t="s">
        <v>17182</v>
      </c>
      <c r="B3816" s="2" t="s">
        <v>2048</v>
      </c>
      <c r="C3816" s="3">
        <v>40025</v>
      </c>
      <c r="D3816" t="s">
        <v>25</v>
      </c>
      <c r="E3816" t="s">
        <v>17183</v>
      </c>
      <c r="G3816" t="s">
        <v>17184</v>
      </c>
      <c r="H3816" s="2" t="s">
        <v>154</v>
      </c>
      <c r="I3816" s="2" t="s">
        <v>155</v>
      </c>
      <c r="J3816" s="1" t="s">
        <v>17185</v>
      </c>
      <c r="K3816" s="1">
        <f t="shared" si="266"/>
        <v>1</v>
      </c>
      <c r="L3816" s="1">
        <f t="shared" si="266"/>
        <v>0</v>
      </c>
      <c r="M3816" s="1">
        <f t="shared" si="266"/>
        <v>0</v>
      </c>
      <c r="N3816" s="1">
        <f t="shared" si="265"/>
        <v>0</v>
      </c>
      <c r="O3816" s="1">
        <f t="shared" si="267"/>
        <v>1</v>
      </c>
      <c r="P3816" s="1" t="s">
        <v>18346</v>
      </c>
      <c r="Q3816" s="1" t="s">
        <v>18355</v>
      </c>
      <c r="R3816" s="1">
        <v>56</v>
      </c>
      <c r="S3816" s="9">
        <f t="shared" si="269"/>
        <v>41.7592</v>
      </c>
      <c r="T3816" s="8"/>
      <c r="U3816" s="8"/>
      <c r="V3816" s="8"/>
      <c r="W3816" s="8"/>
      <c r="X3816" s="8"/>
      <c r="Y3816" s="10">
        <f t="shared" si="268"/>
        <v>0</v>
      </c>
      <c r="Z3816" s="10">
        <f>IFERROR(INDEX(EFs!B:B,MATCH(P3816,EFs!A:A,0))*Dataset!Y3816/1000,0)</f>
        <v>0</v>
      </c>
      <c r="AA3816">
        <v>33.112707</v>
      </c>
      <c r="AB3816">
        <v>-117.10369900000001</v>
      </c>
      <c r="AC3816">
        <v>1</v>
      </c>
      <c r="AD3816" t="s">
        <v>18387</v>
      </c>
      <c r="AE3816">
        <v>1352</v>
      </c>
      <c r="AF3816" t="s">
        <v>18489</v>
      </c>
      <c r="AI3816" t="s">
        <v>18421</v>
      </c>
      <c r="AJ3816" t="s">
        <v>18390</v>
      </c>
      <c r="AK3816" t="s">
        <v>18391</v>
      </c>
      <c r="AL3816">
        <v>92029</v>
      </c>
      <c r="AM3816" t="s">
        <v>18392</v>
      </c>
      <c r="AN3816" t="s">
        <v>18393</v>
      </c>
    </row>
    <row r="3817" spans="1:40" ht="28.8" hidden="1" x14ac:dyDescent="0.3">
      <c r="A3817" t="s">
        <v>17186</v>
      </c>
      <c r="B3817" s="2" t="s">
        <v>2048</v>
      </c>
      <c r="C3817" s="3">
        <v>40025</v>
      </c>
      <c r="D3817" t="s">
        <v>25</v>
      </c>
      <c r="E3817" t="s">
        <v>17187</v>
      </c>
      <c r="G3817" t="s">
        <v>17188</v>
      </c>
      <c r="H3817" s="2" t="s">
        <v>465</v>
      </c>
      <c r="I3817" s="2" t="s">
        <v>98</v>
      </c>
      <c r="J3817" s="1" t="s">
        <v>17189</v>
      </c>
      <c r="K3817" s="1">
        <f t="shared" si="266"/>
        <v>1</v>
      </c>
      <c r="L3817" s="1">
        <f t="shared" si="266"/>
        <v>0</v>
      </c>
      <c r="M3817" s="1">
        <f t="shared" si="266"/>
        <v>0</v>
      </c>
      <c r="N3817" s="1">
        <f t="shared" si="265"/>
        <v>0</v>
      </c>
      <c r="O3817" s="1">
        <f t="shared" si="267"/>
        <v>1</v>
      </c>
      <c r="P3817" s="1" t="s">
        <v>18346</v>
      </c>
      <c r="Q3817" s="1" t="s">
        <v>18355</v>
      </c>
      <c r="R3817" s="1">
        <v>112</v>
      </c>
      <c r="S3817" s="9">
        <f t="shared" si="269"/>
        <v>83.5184</v>
      </c>
      <c r="T3817" s="8"/>
      <c r="U3817" s="8"/>
      <c r="V3817" s="8"/>
      <c r="W3817" s="8"/>
      <c r="X3817" s="8"/>
      <c r="Y3817" s="10">
        <f t="shared" si="268"/>
        <v>0</v>
      </c>
      <c r="Z3817" s="10">
        <f>IFERROR(INDEX(EFs!B:B,MATCH(P3817,EFs!A:A,0))*Dataset!Y3817/1000,0)</f>
        <v>0</v>
      </c>
      <c r="AA3817">
        <v>33.182426999999997</v>
      </c>
      <c r="AB3817">
        <v>-117.343389</v>
      </c>
      <c r="AC3817">
        <v>1</v>
      </c>
      <c r="AD3817" t="s">
        <v>18387</v>
      </c>
      <c r="AE3817">
        <v>2160</v>
      </c>
      <c r="AF3817" t="s">
        <v>19029</v>
      </c>
      <c r="AI3817" t="s">
        <v>18410</v>
      </c>
      <c r="AJ3817" t="s">
        <v>18390</v>
      </c>
      <c r="AK3817" t="s">
        <v>18391</v>
      </c>
      <c r="AL3817">
        <v>92054</v>
      </c>
      <c r="AM3817" t="s">
        <v>18392</v>
      </c>
      <c r="AN3817" t="s">
        <v>18393</v>
      </c>
    </row>
    <row r="3818" spans="1:40" ht="28.8" hidden="1" x14ac:dyDescent="0.3">
      <c r="A3818" t="s">
        <v>17190</v>
      </c>
      <c r="B3818" s="2" t="s">
        <v>2048</v>
      </c>
      <c r="C3818" s="3">
        <v>40025</v>
      </c>
      <c r="D3818" t="s">
        <v>25</v>
      </c>
      <c r="E3818" t="s">
        <v>17187</v>
      </c>
      <c r="G3818" t="s">
        <v>17191</v>
      </c>
      <c r="H3818" s="2" t="s">
        <v>235</v>
      </c>
      <c r="I3818" s="2" t="s">
        <v>236</v>
      </c>
      <c r="J3818" s="1" t="s">
        <v>17192</v>
      </c>
      <c r="K3818" s="1">
        <f t="shared" si="266"/>
        <v>1</v>
      </c>
      <c r="L3818" s="1">
        <f t="shared" si="266"/>
        <v>0</v>
      </c>
      <c r="M3818" s="1">
        <f t="shared" si="266"/>
        <v>0</v>
      </c>
      <c r="N3818" s="1">
        <f t="shared" si="265"/>
        <v>0</v>
      </c>
      <c r="O3818" s="1">
        <f t="shared" si="267"/>
        <v>1</v>
      </c>
      <c r="P3818" s="1" t="s">
        <v>18346</v>
      </c>
      <c r="Q3818" s="1" t="s">
        <v>18355</v>
      </c>
      <c r="R3818" s="1">
        <v>140</v>
      </c>
      <c r="S3818" s="9">
        <f t="shared" si="269"/>
        <v>104.39800000000001</v>
      </c>
      <c r="T3818" s="8"/>
      <c r="U3818" s="8"/>
      <c r="V3818" s="8"/>
      <c r="W3818" s="8"/>
      <c r="X3818" s="8"/>
      <c r="Y3818" s="10">
        <f t="shared" si="268"/>
        <v>0</v>
      </c>
      <c r="Z3818" s="10">
        <f>IFERROR(INDEX(EFs!B:B,MATCH(P3818,EFs!A:A,0))*Dataset!Y3818/1000,0)</f>
        <v>0</v>
      </c>
      <c r="AA3818">
        <v>32.775325000000002</v>
      </c>
      <c r="AB3818">
        <v>-117.14537799999999</v>
      </c>
      <c r="AC3818">
        <v>1</v>
      </c>
      <c r="AD3818" t="s">
        <v>18387</v>
      </c>
      <c r="AE3818">
        <v>8550</v>
      </c>
      <c r="AF3818" t="s">
        <v>18433</v>
      </c>
      <c r="AI3818" t="s">
        <v>18389</v>
      </c>
      <c r="AJ3818" t="s">
        <v>18390</v>
      </c>
      <c r="AK3818" t="s">
        <v>18391</v>
      </c>
      <c r="AL3818">
        <v>92108</v>
      </c>
      <c r="AM3818" t="s">
        <v>18392</v>
      </c>
      <c r="AN3818" t="s">
        <v>18393</v>
      </c>
    </row>
    <row r="3819" spans="1:40" ht="28.8" hidden="1" x14ac:dyDescent="0.3">
      <c r="A3819" t="s">
        <v>17193</v>
      </c>
      <c r="B3819" s="2" t="s">
        <v>2048</v>
      </c>
      <c r="C3819" s="3">
        <v>40025.901400463001</v>
      </c>
      <c r="D3819" t="s">
        <v>25</v>
      </c>
      <c r="E3819" t="s">
        <v>17194</v>
      </c>
      <c r="G3819" t="s">
        <v>17195</v>
      </c>
      <c r="H3819" s="2" t="s">
        <v>647</v>
      </c>
      <c r="I3819" s="2" t="s">
        <v>218</v>
      </c>
      <c r="J3819" s="1" t="s">
        <v>17196</v>
      </c>
      <c r="K3819" s="1">
        <f t="shared" si="266"/>
        <v>1</v>
      </c>
      <c r="L3819" s="1">
        <f t="shared" si="266"/>
        <v>0</v>
      </c>
      <c r="M3819" s="1">
        <f t="shared" si="266"/>
        <v>0</v>
      </c>
      <c r="N3819" s="1">
        <f t="shared" si="265"/>
        <v>0</v>
      </c>
      <c r="O3819" s="1">
        <f t="shared" si="267"/>
        <v>1</v>
      </c>
      <c r="P3819" s="1" t="s">
        <v>18346</v>
      </c>
      <c r="Q3819" s="1" t="s">
        <v>18355</v>
      </c>
      <c r="R3819" s="1">
        <v>86</v>
      </c>
      <c r="S3819" s="9">
        <f t="shared" si="269"/>
        <v>64.130200000000002</v>
      </c>
      <c r="T3819" s="8"/>
      <c r="U3819" s="8"/>
      <c r="V3819" s="8"/>
      <c r="W3819" s="8"/>
      <c r="X3819" s="8"/>
      <c r="Y3819" s="10">
        <f t="shared" si="268"/>
        <v>0</v>
      </c>
      <c r="Z3819" s="10">
        <f>IFERROR(INDEX(EFs!B:B,MATCH(P3819,EFs!A:A,0))*Dataset!Y3819/1000,0)</f>
        <v>0</v>
      </c>
      <c r="AA3819">
        <v>32.724102999999999</v>
      </c>
      <c r="AB3819">
        <v>-117.170912</v>
      </c>
      <c r="AC3819">
        <v>1</v>
      </c>
      <c r="AD3819" t="s">
        <v>18422</v>
      </c>
      <c r="AI3819" t="s">
        <v>18389</v>
      </c>
      <c r="AJ3819" t="s">
        <v>18390</v>
      </c>
      <c r="AK3819" t="s">
        <v>18391</v>
      </c>
      <c r="AL3819">
        <v>92101</v>
      </c>
      <c r="AM3819" t="s">
        <v>18392</v>
      </c>
      <c r="AN3819" t="s">
        <v>18397</v>
      </c>
    </row>
    <row r="3820" spans="1:40" ht="43.2" hidden="1" x14ac:dyDescent="0.3">
      <c r="A3820" t="s">
        <v>17197</v>
      </c>
      <c r="B3820" s="2" t="s">
        <v>2048</v>
      </c>
      <c r="C3820" s="3">
        <v>40025.586006944402</v>
      </c>
      <c r="D3820" t="s">
        <v>16</v>
      </c>
      <c r="E3820" t="s">
        <v>17198</v>
      </c>
      <c r="F3820" t="s">
        <v>27</v>
      </c>
      <c r="G3820" t="s">
        <v>17199</v>
      </c>
      <c r="H3820" s="2" t="s">
        <v>781</v>
      </c>
      <c r="I3820" s="2" t="s">
        <v>782</v>
      </c>
      <c r="J3820" s="1" t="s">
        <v>17200</v>
      </c>
      <c r="K3820" s="1">
        <f t="shared" si="266"/>
        <v>1</v>
      </c>
      <c r="L3820" s="1">
        <f t="shared" si="266"/>
        <v>0</v>
      </c>
      <c r="M3820" s="1">
        <f t="shared" si="266"/>
        <v>0</v>
      </c>
      <c r="N3820" s="1">
        <f t="shared" si="265"/>
        <v>0</v>
      </c>
      <c r="O3820" s="1">
        <f t="shared" si="267"/>
        <v>1</v>
      </c>
      <c r="P3820" s="1" t="s">
        <v>18346</v>
      </c>
      <c r="Q3820" s="1">
        <v>100</v>
      </c>
      <c r="R3820" s="1">
        <v>150</v>
      </c>
      <c r="S3820" s="9">
        <f t="shared" si="269"/>
        <v>100</v>
      </c>
      <c r="T3820" s="8"/>
      <c r="U3820" s="8"/>
      <c r="V3820" s="8"/>
      <c r="W3820" s="8"/>
      <c r="X3820" s="8"/>
      <c r="Y3820" s="10">
        <f t="shared" si="268"/>
        <v>0</v>
      </c>
      <c r="Z3820" s="10">
        <f>IFERROR(INDEX(EFs!B:B,MATCH(P3820,EFs!A:A,0))*Dataset!Y3820/1000,0)</f>
        <v>0</v>
      </c>
      <c r="AA3820">
        <v>32.901124000000003</v>
      </c>
      <c r="AB3820">
        <v>-117.24006300000001</v>
      </c>
      <c r="AC3820">
        <v>1</v>
      </c>
      <c r="AD3820" t="s">
        <v>18387</v>
      </c>
      <c r="AE3820">
        <v>3033</v>
      </c>
      <c r="AF3820" t="s">
        <v>18961</v>
      </c>
      <c r="AI3820" t="s">
        <v>18389</v>
      </c>
      <c r="AJ3820" t="s">
        <v>18390</v>
      </c>
      <c r="AK3820" t="s">
        <v>18391</v>
      </c>
      <c r="AL3820">
        <v>92121</v>
      </c>
      <c r="AM3820" t="s">
        <v>18392</v>
      </c>
      <c r="AN3820" t="s">
        <v>18393</v>
      </c>
    </row>
    <row r="3821" spans="1:40" ht="43.2" hidden="1" x14ac:dyDescent="0.3">
      <c r="A3821" t="s">
        <v>17201</v>
      </c>
      <c r="B3821" s="2" t="s">
        <v>2048</v>
      </c>
      <c r="C3821" s="3">
        <v>40025</v>
      </c>
      <c r="D3821" t="s">
        <v>193</v>
      </c>
      <c r="E3821" t="s">
        <v>17202</v>
      </c>
      <c r="F3821" t="s">
        <v>17203</v>
      </c>
      <c r="G3821" t="s">
        <v>17204</v>
      </c>
      <c r="H3821" s="2" t="s">
        <v>781</v>
      </c>
      <c r="I3821" s="2" t="s">
        <v>782</v>
      </c>
      <c r="J3821" s="1" t="s">
        <v>17205</v>
      </c>
      <c r="K3821" s="1">
        <f t="shared" si="266"/>
        <v>1</v>
      </c>
      <c r="L3821" s="1">
        <f t="shared" si="266"/>
        <v>0</v>
      </c>
      <c r="M3821" s="1">
        <f t="shared" si="266"/>
        <v>0</v>
      </c>
      <c r="N3821" s="1">
        <f t="shared" si="265"/>
        <v>0</v>
      </c>
      <c r="O3821" s="1">
        <f t="shared" si="267"/>
        <v>1</v>
      </c>
      <c r="P3821" s="1" t="s">
        <v>18346</v>
      </c>
      <c r="Q3821" s="1">
        <v>275</v>
      </c>
      <c r="R3821" s="1">
        <v>84</v>
      </c>
      <c r="S3821" s="9">
        <f t="shared" si="269"/>
        <v>275</v>
      </c>
      <c r="T3821" s="8"/>
      <c r="U3821" s="8"/>
      <c r="V3821" s="8"/>
      <c r="W3821" s="8"/>
      <c r="X3821" s="8"/>
      <c r="Y3821" s="10">
        <f t="shared" si="268"/>
        <v>0</v>
      </c>
      <c r="Z3821" s="10">
        <f>IFERROR(INDEX(EFs!B:B,MATCH(P3821,EFs!A:A,0))*Dataset!Y3821/1000,0)</f>
        <v>0</v>
      </c>
      <c r="AA3821">
        <v>32.880395999999998</v>
      </c>
      <c r="AB3821">
        <v>-117.209309</v>
      </c>
      <c r="AC3821">
        <v>1</v>
      </c>
      <c r="AD3821" t="s">
        <v>18387</v>
      </c>
      <c r="AE3821">
        <v>9520</v>
      </c>
      <c r="AF3821" t="s">
        <v>18570</v>
      </c>
      <c r="AI3821" t="s">
        <v>18389</v>
      </c>
      <c r="AJ3821" t="s">
        <v>18390</v>
      </c>
      <c r="AK3821" t="s">
        <v>18391</v>
      </c>
      <c r="AL3821">
        <v>92121</v>
      </c>
      <c r="AM3821" t="s">
        <v>18392</v>
      </c>
      <c r="AN3821" t="s">
        <v>18393</v>
      </c>
    </row>
    <row r="3822" spans="1:40" ht="43.2" hidden="1" x14ac:dyDescent="0.3">
      <c r="A3822" t="s">
        <v>17206</v>
      </c>
      <c r="B3822" s="2" t="s">
        <v>2048</v>
      </c>
      <c r="C3822" s="3">
        <v>40025</v>
      </c>
      <c r="D3822" t="s">
        <v>25</v>
      </c>
      <c r="E3822" t="s">
        <v>17207</v>
      </c>
      <c r="F3822" t="s">
        <v>17208</v>
      </c>
      <c r="G3822" t="s">
        <v>17209</v>
      </c>
      <c r="H3822" s="2" t="s">
        <v>313</v>
      </c>
      <c r="I3822" s="2" t="s">
        <v>53</v>
      </c>
      <c r="J3822" s="1" t="s">
        <v>17210</v>
      </c>
      <c r="K3822" s="1">
        <f t="shared" si="266"/>
        <v>0</v>
      </c>
      <c r="L3822" s="1">
        <f t="shared" si="266"/>
        <v>0</v>
      </c>
      <c r="M3822" s="1">
        <f t="shared" si="266"/>
        <v>0</v>
      </c>
      <c r="N3822" s="1">
        <f t="shared" si="265"/>
        <v>1</v>
      </c>
      <c r="O3822" s="1">
        <f t="shared" si="267"/>
        <v>1</v>
      </c>
      <c r="P3822" s="1" t="s">
        <v>18347</v>
      </c>
      <c r="Q3822" s="1" t="s">
        <v>18355</v>
      </c>
      <c r="R3822" s="1">
        <v>55</v>
      </c>
      <c r="S3822" s="9">
        <f t="shared" si="269"/>
        <v>41.013500000000001</v>
      </c>
      <c r="T3822" s="8"/>
      <c r="U3822" s="8"/>
      <c r="V3822" s="8"/>
      <c r="W3822" s="8"/>
      <c r="X3822" s="8"/>
      <c r="Y3822" s="10">
        <f t="shared" si="268"/>
        <v>0</v>
      </c>
      <c r="Z3822" s="10">
        <f>IFERROR(INDEX(EFs!B:B,MATCH(P3822,EFs!A:A,0))*Dataset!Y3822/1000,0)</f>
        <v>0</v>
      </c>
      <c r="AA3822">
        <v>33.254707000000003</v>
      </c>
      <c r="AB3822">
        <v>-117.153761</v>
      </c>
      <c r="AC3822">
        <v>1</v>
      </c>
      <c r="AD3822" t="s">
        <v>18387</v>
      </c>
      <c r="AE3822">
        <v>8709</v>
      </c>
      <c r="AF3822" t="s">
        <v>18787</v>
      </c>
      <c r="AI3822" t="s">
        <v>18421</v>
      </c>
      <c r="AJ3822" t="s">
        <v>18390</v>
      </c>
      <c r="AK3822" t="s">
        <v>18391</v>
      </c>
      <c r="AL3822">
        <v>92026</v>
      </c>
      <c r="AM3822" t="s">
        <v>18392</v>
      </c>
      <c r="AN3822" t="s">
        <v>18393</v>
      </c>
    </row>
    <row r="3823" spans="1:40" ht="43.2" hidden="1" x14ac:dyDescent="0.3">
      <c r="A3823" t="s">
        <v>17211</v>
      </c>
      <c r="B3823" s="2" t="s">
        <v>2048</v>
      </c>
      <c r="C3823" s="3">
        <v>40025.4301851852</v>
      </c>
      <c r="D3823" t="s">
        <v>193</v>
      </c>
      <c r="E3823" t="s">
        <v>17212</v>
      </c>
      <c r="F3823" t="s">
        <v>559</v>
      </c>
      <c r="G3823" t="s">
        <v>17213</v>
      </c>
      <c r="H3823" s="2" t="s">
        <v>754</v>
      </c>
      <c r="I3823" s="2" t="s">
        <v>139</v>
      </c>
      <c r="J3823" s="1" t="s">
        <v>17214</v>
      </c>
      <c r="K3823" s="1">
        <f t="shared" si="266"/>
        <v>1</v>
      </c>
      <c r="L3823" s="1">
        <f t="shared" si="266"/>
        <v>0</v>
      </c>
      <c r="M3823" s="1">
        <f t="shared" si="266"/>
        <v>0</v>
      </c>
      <c r="N3823" s="1">
        <f t="shared" si="265"/>
        <v>0</v>
      </c>
      <c r="O3823" s="1">
        <f t="shared" si="267"/>
        <v>1</v>
      </c>
      <c r="P3823" s="1" t="s">
        <v>18346</v>
      </c>
      <c r="Q3823" s="1">
        <v>150</v>
      </c>
      <c r="R3823" s="1">
        <v>250</v>
      </c>
      <c r="S3823" s="9">
        <f t="shared" si="269"/>
        <v>150</v>
      </c>
      <c r="T3823" s="8"/>
      <c r="U3823" s="8"/>
      <c r="V3823" s="8"/>
      <c r="W3823" s="8"/>
      <c r="X3823" s="8"/>
      <c r="Y3823" s="10">
        <f t="shared" si="268"/>
        <v>0</v>
      </c>
      <c r="Z3823" s="10">
        <f>IFERROR(INDEX(EFs!B:B,MATCH(P3823,EFs!A:A,0))*Dataset!Y3823/1000,0)</f>
        <v>0</v>
      </c>
      <c r="AA3823">
        <v>32.881847</v>
      </c>
      <c r="AB3823">
        <v>-117.21003399999999</v>
      </c>
      <c r="AC3823">
        <v>1</v>
      </c>
      <c r="AD3823" t="s">
        <v>18387</v>
      </c>
      <c r="AE3823">
        <v>9620</v>
      </c>
      <c r="AF3823" t="s">
        <v>18570</v>
      </c>
      <c r="AI3823" t="s">
        <v>18389</v>
      </c>
      <c r="AJ3823" t="s">
        <v>18390</v>
      </c>
      <c r="AK3823" t="s">
        <v>18391</v>
      </c>
      <c r="AL3823">
        <v>92121</v>
      </c>
      <c r="AM3823" t="s">
        <v>18392</v>
      </c>
      <c r="AN3823" t="s">
        <v>18393</v>
      </c>
    </row>
    <row r="3824" spans="1:40" ht="43.2" hidden="1" x14ac:dyDescent="0.3">
      <c r="A3824" t="s">
        <v>17215</v>
      </c>
      <c r="B3824" s="2" t="s">
        <v>2048</v>
      </c>
      <c r="C3824" s="3">
        <v>40025.393981481502</v>
      </c>
      <c r="D3824" t="s">
        <v>16</v>
      </c>
      <c r="E3824" t="s">
        <v>17216</v>
      </c>
      <c r="F3824" t="s">
        <v>273</v>
      </c>
      <c r="G3824" t="s">
        <v>17217</v>
      </c>
      <c r="H3824" s="2" t="s">
        <v>115</v>
      </c>
      <c r="I3824" s="2" t="s">
        <v>46</v>
      </c>
      <c r="J3824" s="1" t="s">
        <v>17218</v>
      </c>
      <c r="K3824" s="1">
        <f t="shared" si="266"/>
        <v>0</v>
      </c>
      <c r="L3824" s="1">
        <f t="shared" si="266"/>
        <v>0</v>
      </c>
      <c r="M3824" s="1">
        <f t="shared" si="266"/>
        <v>1</v>
      </c>
      <c r="N3824" s="1">
        <f t="shared" si="265"/>
        <v>0</v>
      </c>
      <c r="O3824" s="1">
        <f t="shared" si="267"/>
        <v>1</v>
      </c>
      <c r="P3824" s="1" t="s">
        <v>18348</v>
      </c>
      <c r="Q3824" s="1">
        <v>300</v>
      </c>
      <c r="R3824" s="1">
        <v>56</v>
      </c>
      <c r="S3824" s="9">
        <f t="shared" si="269"/>
        <v>300</v>
      </c>
      <c r="T3824" s="8"/>
      <c r="U3824" s="8"/>
      <c r="V3824" s="8"/>
      <c r="W3824" s="8"/>
      <c r="X3824" s="8"/>
      <c r="Y3824" s="10">
        <f t="shared" si="268"/>
        <v>0</v>
      </c>
      <c r="Z3824" s="10">
        <f>IFERROR(INDEX(EFs!B:B,MATCH(P3824,EFs!A:A,0))*Dataset!Y3824/1000,0)</f>
        <v>0</v>
      </c>
      <c r="AA3824">
        <v>32.741962999999998</v>
      </c>
      <c r="AB3824">
        <v>-117.18589299999999</v>
      </c>
      <c r="AC3824">
        <v>1</v>
      </c>
      <c r="AD3824" t="s">
        <v>18387</v>
      </c>
      <c r="AE3824">
        <v>3441</v>
      </c>
      <c r="AF3824" t="s">
        <v>19671</v>
      </c>
      <c r="AI3824" t="s">
        <v>18389</v>
      </c>
      <c r="AJ3824" t="s">
        <v>18390</v>
      </c>
      <c r="AK3824" t="s">
        <v>18391</v>
      </c>
      <c r="AL3824">
        <v>92110</v>
      </c>
      <c r="AM3824" t="s">
        <v>18392</v>
      </c>
      <c r="AN3824" t="s">
        <v>18393</v>
      </c>
    </row>
    <row r="3825" spans="1:40" ht="43.2" hidden="1" x14ac:dyDescent="0.3">
      <c r="A3825" t="s">
        <v>17219</v>
      </c>
      <c r="B3825" s="2" t="s">
        <v>2048</v>
      </c>
      <c r="C3825" s="3">
        <v>40025.611736111103</v>
      </c>
      <c r="D3825" t="s">
        <v>193</v>
      </c>
      <c r="E3825" t="s">
        <v>2134</v>
      </c>
      <c r="F3825" t="s">
        <v>17220</v>
      </c>
      <c r="G3825" t="s">
        <v>17221</v>
      </c>
      <c r="H3825" s="2" t="s">
        <v>781</v>
      </c>
      <c r="I3825" s="2" t="s">
        <v>782</v>
      </c>
      <c r="J3825" s="1" t="s">
        <v>17222</v>
      </c>
      <c r="K3825" s="1">
        <f t="shared" si="266"/>
        <v>1</v>
      </c>
      <c r="L3825" s="1">
        <f t="shared" si="266"/>
        <v>0</v>
      </c>
      <c r="M3825" s="1">
        <f t="shared" si="266"/>
        <v>0</v>
      </c>
      <c r="N3825" s="1">
        <f t="shared" si="265"/>
        <v>0</v>
      </c>
      <c r="O3825" s="1">
        <f t="shared" si="267"/>
        <v>1</v>
      </c>
      <c r="P3825" s="1" t="s">
        <v>18346</v>
      </c>
      <c r="Q3825" s="1">
        <v>500</v>
      </c>
      <c r="R3825" s="1">
        <v>2206</v>
      </c>
      <c r="S3825" s="9">
        <f t="shared" si="269"/>
        <v>500</v>
      </c>
      <c r="T3825" s="8"/>
      <c r="U3825" s="8"/>
      <c r="V3825" s="8"/>
      <c r="W3825" s="8"/>
      <c r="X3825" s="8"/>
      <c r="Y3825" s="10">
        <f t="shared" si="268"/>
        <v>0</v>
      </c>
      <c r="Z3825" s="10">
        <f>IFERROR(INDEX(EFs!B:B,MATCH(P3825,EFs!A:A,0))*Dataset!Y3825/1000,0)</f>
        <v>0</v>
      </c>
      <c r="AA3825">
        <v>32.879524000000004</v>
      </c>
      <c r="AB3825">
        <v>-117.202287</v>
      </c>
      <c r="AC3825">
        <v>1</v>
      </c>
      <c r="AD3825" t="s">
        <v>18387</v>
      </c>
      <c r="AE3825">
        <v>4875</v>
      </c>
      <c r="AF3825" t="s">
        <v>18782</v>
      </c>
      <c r="AI3825" t="s">
        <v>18389</v>
      </c>
      <c r="AJ3825" t="s">
        <v>18390</v>
      </c>
      <c r="AK3825" t="s">
        <v>18391</v>
      </c>
      <c r="AL3825">
        <v>92121</v>
      </c>
      <c r="AM3825" t="s">
        <v>18392</v>
      </c>
      <c r="AN3825" t="s">
        <v>18393</v>
      </c>
    </row>
    <row r="3826" spans="1:40" ht="43.2" hidden="1" x14ac:dyDescent="0.3">
      <c r="A3826" t="s">
        <v>17223</v>
      </c>
      <c r="B3826" s="2" t="s">
        <v>2048</v>
      </c>
      <c r="C3826" s="3">
        <v>40025</v>
      </c>
      <c r="D3826" t="s">
        <v>193</v>
      </c>
      <c r="E3826" t="s">
        <v>17224</v>
      </c>
      <c r="F3826" t="s">
        <v>17225</v>
      </c>
      <c r="G3826" t="s">
        <v>17226</v>
      </c>
      <c r="H3826" s="2" t="s">
        <v>781</v>
      </c>
      <c r="I3826" s="2" t="s">
        <v>782</v>
      </c>
      <c r="J3826" s="1" t="s">
        <v>17227</v>
      </c>
      <c r="K3826" s="1">
        <f t="shared" si="266"/>
        <v>1</v>
      </c>
      <c r="L3826" s="1">
        <f t="shared" si="266"/>
        <v>0</v>
      </c>
      <c r="M3826" s="1">
        <f t="shared" si="266"/>
        <v>0</v>
      </c>
      <c r="N3826" s="1">
        <f t="shared" si="265"/>
        <v>0</v>
      </c>
      <c r="O3826" s="1">
        <f t="shared" si="267"/>
        <v>1</v>
      </c>
      <c r="P3826" s="1" t="s">
        <v>18346</v>
      </c>
      <c r="Q3826" s="1">
        <v>405</v>
      </c>
      <c r="R3826" s="1">
        <v>635</v>
      </c>
      <c r="S3826" s="9">
        <f t="shared" si="269"/>
        <v>405</v>
      </c>
      <c r="T3826" s="8"/>
      <c r="U3826" s="8"/>
      <c r="V3826" s="8"/>
      <c r="W3826" s="8"/>
      <c r="X3826" s="8"/>
      <c r="Y3826" s="10">
        <f t="shared" si="268"/>
        <v>0</v>
      </c>
      <c r="Z3826" s="10">
        <f>IFERROR(INDEX(EFs!B:B,MATCH(P3826,EFs!A:A,0))*Dataset!Y3826/1000,0)</f>
        <v>0</v>
      </c>
      <c r="AA3826">
        <v>32.901971000000003</v>
      </c>
      <c r="AB3826">
        <v>-117.207876</v>
      </c>
      <c r="AC3826">
        <v>1</v>
      </c>
      <c r="AD3826" t="s">
        <v>18394</v>
      </c>
      <c r="AE3826">
        <v>10188</v>
      </c>
      <c r="AF3826" t="s">
        <v>19633</v>
      </c>
      <c r="AI3826" t="s">
        <v>18389</v>
      </c>
      <c r="AJ3826" t="s">
        <v>18390</v>
      </c>
      <c r="AK3826" t="s">
        <v>18391</v>
      </c>
      <c r="AL3826">
        <v>92121</v>
      </c>
      <c r="AM3826" t="s">
        <v>18392</v>
      </c>
      <c r="AN3826" t="s">
        <v>18397</v>
      </c>
    </row>
    <row r="3827" spans="1:40" ht="43.2" hidden="1" x14ac:dyDescent="0.3">
      <c r="A3827" t="s">
        <v>17228</v>
      </c>
      <c r="B3827" s="2" t="s">
        <v>2048</v>
      </c>
      <c r="C3827" s="3">
        <v>40025.4590509259</v>
      </c>
      <c r="D3827" t="s">
        <v>25</v>
      </c>
      <c r="E3827" t="s">
        <v>17229</v>
      </c>
      <c r="F3827" t="s">
        <v>27</v>
      </c>
      <c r="G3827" t="s">
        <v>17230</v>
      </c>
      <c r="H3827" s="2" t="s">
        <v>610</v>
      </c>
      <c r="I3827" s="2" t="s">
        <v>30</v>
      </c>
      <c r="J3827" s="1" t="s">
        <v>17231</v>
      </c>
      <c r="K3827" s="1">
        <f t="shared" si="266"/>
        <v>0</v>
      </c>
      <c r="L3827" s="1">
        <f t="shared" si="266"/>
        <v>0</v>
      </c>
      <c r="M3827" s="1">
        <f t="shared" si="266"/>
        <v>0</v>
      </c>
      <c r="N3827" s="1">
        <f t="shared" si="265"/>
        <v>0</v>
      </c>
      <c r="O3827" s="1">
        <f t="shared" si="267"/>
        <v>0</v>
      </c>
      <c r="P3827" s="1" t="s">
        <v>18349</v>
      </c>
      <c r="Q3827" s="1" t="s">
        <v>18355</v>
      </c>
      <c r="R3827" s="1">
        <v>82</v>
      </c>
      <c r="S3827" s="9">
        <f t="shared" si="269"/>
        <v>61.147400000000005</v>
      </c>
      <c r="T3827" s="8"/>
      <c r="U3827" s="8"/>
      <c r="V3827" s="8"/>
      <c r="W3827" s="8"/>
      <c r="X3827" s="8"/>
      <c r="Y3827" s="10">
        <f t="shared" si="268"/>
        <v>0</v>
      </c>
      <c r="Z3827" s="10">
        <f>IFERROR(INDEX(EFs!B:B,MATCH(P3827,EFs!A:A,0))*Dataset!Y3827/1000,0)</f>
        <v>0</v>
      </c>
      <c r="AA3827">
        <v>33.017615999999997</v>
      </c>
      <c r="AB3827">
        <v>-117.100768</v>
      </c>
      <c r="AC3827">
        <v>1</v>
      </c>
      <c r="AD3827" t="s">
        <v>18387</v>
      </c>
      <c r="AE3827">
        <v>10840</v>
      </c>
      <c r="AF3827" t="s">
        <v>19205</v>
      </c>
      <c r="AG3827" t="s">
        <v>18510</v>
      </c>
      <c r="AH3827">
        <v>107</v>
      </c>
      <c r="AI3827" t="s">
        <v>18389</v>
      </c>
      <c r="AJ3827" t="s">
        <v>18390</v>
      </c>
      <c r="AK3827" t="s">
        <v>18391</v>
      </c>
      <c r="AL3827">
        <v>92127</v>
      </c>
      <c r="AM3827" t="s">
        <v>18392</v>
      </c>
      <c r="AN3827" t="s">
        <v>18393</v>
      </c>
    </row>
    <row r="3828" spans="1:40" ht="72" hidden="1" x14ac:dyDescent="0.3">
      <c r="A3828" t="s">
        <v>17232</v>
      </c>
      <c r="B3828" s="2" t="s">
        <v>2048</v>
      </c>
      <c r="C3828" s="3">
        <v>40025.492349537002</v>
      </c>
      <c r="D3828" t="s">
        <v>16</v>
      </c>
      <c r="E3828" t="s">
        <v>17233</v>
      </c>
      <c r="G3828" t="s">
        <v>17234</v>
      </c>
      <c r="H3828" s="2" t="s">
        <v>217</v>
      </c>
      <c r="I3828" s="2" t="s">
        <v>218</v>
      </c>
      <c r="J3828" s="1" t="s">
        <v>17235</v>
      </c>
      <c r="K3828" s="1">
        <f t="shared" si="266"/>
        <v>0</v>
      </c>
      <c r="L3828" s="1">
        <f t="shared" si="266"/>
        <v>0</v>
      </c>
      <c r="M3828" s="1">
        <f t="shared" si="266"/>
        <v>0</v>
      </c>
      <c r="N3828" s="1">
        <f t="shared" si="265"/>
        <v>1</v>
      </c>
      <c r="O3828" s="1">
        <f t="shared" si="267"/>
        <v>1</v>
      </c>
      <c r="P3828" s="1" t="s">
        <v>18347</v>
      </c>
      <c r="Q3828" s="1">
        <v>45</v>
      </c>
      <c r="R3828" s="1">
        <v>80</v>
      </c>
      <c r="S3828" s="9">
        <f t="shared" si="269"/>
        <v>45</v>
      </c>
      <c r="T3828" s="8"/>
      <c r="U3828" s="8"/>
      <c r="V3828" s="8"/>
      <c r="W3828" s="8"/>
      <c r="X3828" s="8"/>
      <c r="Y3828" s="10">
        <f t="shared" si="268"/>
        <v>0</v>
      </c>
      <c r="Z3828" s="10">
        <f>IFERROR(INDEX(EFs!B:B,MATCH(P3828,EFs!A:A,0))*Dataset!Y3828/1000,0)</f>
        <v>0</v>
      </c>
      <c r="AA3828">
        <v>33.185535000000002</v>
      </c>
      <c r="AB3828">
        <v>-117.325097</v>
      </c>
      <c r="AC3828">
        <v>0.9</v>
      </c>
      <c r="AD3828" t="s">
        <v>18408</v>
      </c>
      <c r="AF3828" t="s">
        <v>19672</v>
      </c>
      <c r="AI3828" t="s">
        <v>18410</v>
      </c>
      <c r="AJ3828" t="s">
        <v>18390</v>
      </c>
      <c r="AK3828" t="s">
        <v>18391</v>
      </c>
      <c r="AL3828">
        <v>92056</v>
      </c>
      <c r="AM3828" t="s">
        <v>18392</v>
      </c>
      <c r="AN3828" t="s">
        <v>18397</v>
      </c>
    </row>
    <row r="3829" spans="1:40" ht="43.2" hidden="1" x14ac:dyDescent="0.3">
      <c r="A3829" t="s">
        <v>17236</v>
      </c>
      <c r="B3829" s="2" t="s">
        <v>2048</v>
      </c>
      <c r="C3829" s="3">
        <v>40025</v>
      </c>
      <c r="D3829" t="s">
        <v>193</v>
      </c>
      <c r="E3829" t="s">
        <v>13766</v>
      </c>
      <c r="F3829" t="s">
        <v>4140</v>
      </c>
      <c r="G3829" t="s">
        <v>17237</v>
      </c>
      <c r="H3829" s="2" t="s">
        <v>781</v>
      </c>
      <c r="I3829" s="2" t="s">
        <v>782</v>
      </c>
      <c r="J3829" s="1" t="s">
        <v>17238</v>
      </c>
      <c r="K3829" s="1">
        <f t="shared" si="266"/>
        <v>1</v>
      </c>
      <c r="L3829" s="1">
        <f t="shared" si="266"/>
        <v>0</v>
      </c>
      <c r="M3829" s="1">
        <f t="shared" si="266"/>
        <v>0</v>
      </c>
      <c r="N3829" s="1">
        <f t="shared" si="265"/>
        <v>0</v>
      </c>
      <c r="O3829" s="1">
        <f t="shared" si="267"/>
        <v>1</v>
      </c>
      <c r="P3829" s="1" t="s">
        <v>18346</v>
      </c>
      <c r="Q3829" s="1">
        <v>1000</v>
      </c>
      <c r="R3829" s="1">
        <v>502</v>
      </c>
      <c r="S3829" s="9">
        <f t="shared" si="269"/>
        <v>1000</v>
      </c>
      <c r="T3829" s="8"/>
      <c r="U3829" s="8"/>
      <c r="V3829" s="8"/>
      <c r="W3829" s="8"/>
      <c r="X3829" s="8"/>
      <c r="Y3829" s="10">
        <f t="shared" si="268"/>
        <v>0</v>
      </c>
      <c r="Z3829" s="10">
        <f>IFERROR(INDEX(EFs!B:B,MATCH(P3829,EFs!A:A,0))*Dataset!Y3829/1000,0)</f>
        <v>0</v>
      </c>
      <c r="AA3829">
        <v>32.902580999999998</v>
      </c>
      <c r="AB3829">
        <v>-117.218175</v>
      </c>
      <c r="AC3829">
        <v>1</v>
      </c>
      <c r="AD3829" t="s">
        <v>18387</v>
      </c>
      <c r="AE3829">
        <v>4031</v>
      </c>
      <c r="AF3829" t="s">
        <v>18611</v>
      </c>
      <c r="AI3829" t="s">
        <v>18389</v>
      </c>
      <c r="AJ3829" t="s">
        <v>18390</v>
      </c>
      <c r="AK3829" t="s">
        <v>18391</v>
      </c>
      <c r="AL3829">
        <v>92121</v>
      </c>
      <c r="AM3829" t="s">
        <v>18392</v>
      </c>
      <c r="AN3829" t="s">
        <v>18393</v>
      </c>
    </row>
    <row r="3830" spans="1:40" ht="57.6" hidden="1" x14ac:dyDescent="0.3">
      <c r="A3830" t="s">
        <v>17239</v>
      </c>
      <c r="B3830" s="2" t="s">
        <v>2048</v>
      </c>
      <c r="C3830" s="3">
        <v>40025.618506944404</v>
      </c>
      <c r="D3830" t="s">
        <v>16</v>
      </c>
      <c r="E3830" t="s">
        <v>13267</v>
      </c>
      <c r="F3830" t="s">
        <v>17240</v>
      </c>
      <c r="G3830" t="s">
        <v>13268</v>
      </c>
      <c r="H3830" s="2" t="s">
        <v>83</v>
      </c>
      <c r="I3830" s="2" t="s">
        <v>84</v>
      </c>
      <c r="J3830" s="1" t="s">
        <v>17241</v>
      </c>
      <c r="K3830" s="1">
        <f t="shared" si="266"/>
        <v>1</v>
      </c>
      <c r="L3830" s="1">
        <f t="shared" si="266"/>
        <v>0</v>
      </c>
      <c r="M3830" s="1">
        <f t="shared" si="266"/>
        <v>0</v>
      </c>
      <c r="N3830" s="1">
        <f t="shared" si="265"/>
        <v>0</v>
      </c>
      <c r="O3830" s="1">
        <f t="shared" si="267"/>
        <v>1</v>
      </c>
      <c r="P3830" s="1" t="s">
        <v>18346</v>
      </c>
      <c r="Q3830" s="1">
        <v>600</v>
      </c>
      <c r="R3830" s="1">
        <v>915</v>
      </c>
      <c r="S3830" s="9">
        <f t="shared" si="269"/>
        <v>600</v>
      </c>
      <c r="T3830" s="8"/>
      <c r="U3830" s="8"/>
      <c r="V3830" s="8"/>
      <c r="W3830" s="8"/>
      <c r="X3830" s="8"/>
      <c r="Y3830" s="10">
        <f t="shared" si="268"/>
        <v>0</v>
      </c>
      <c r="Z3830" s="10">
        <f>IFERROR(INDEX(EFs!B:B,MATCH(P3830,EFs!A:A,0))*Dataset!Y3830/1000,0)</f>
        <v>0</v>
      </c>
      <c r="AA3830">
        <v>32.633037999999999</v>
      </c>
      <c r="AB3830">
        <v>-117.07740800000001</v>
      </c>
      <c r="AC3830">
        <v>1</v>
      </c>
      <c r="AD3830" t="s">
        <v>18387</v>
      </c>
      <c r="AE3830">
        <v>500</v>
      </c>
      <c r="AF3830" t="s">
        <v>18462</v>
      </c>
      <c r="AI3830" t="s">
        <v>18406</v>
      </c>
      <c r="AJ3830" t="s">
        <v>18390</v>
      </c>
      <c r="AK3830" t="s">
        <v>18391</v>
      </c>
      <c r="AL3830">
        <v>91910</v>
      </c>
      <c r="AM3830" t="s">
        <v>18392</v>
      </c>
      <c r="AN3830" t="s">
        <v>18393</v>
      </c>
    </row>
    <row r="3831" spans="1:40" ht="28.8" hidden="1" x14ac:dyDescent="0.3">
      <c r="A3831" t="s">
        <v>17242</v>
      </c>
      <c r="B3831" s="2" t="s">
        <v>2048</v>
      </c>
      <c r="C3831" s="3">
        <v>40025.420324074097</v>
      </c>
      <c r="D3831" t="s">
        <v>16</v>
      </c>
      <c r="E3831" t="s">
        <v>17243</v>
      </c>
      <c r="F3831" t="s">
        <v>27</v>
      </c>
      <c r="G3831" t="s">
        <v>17244</v>
      </c>
      <c r="H3831" s="2" t="s">
        <v>106</v>
      </c>
      <c r="I3831" s="2" t="s">
        <v>107</v>
      </c>
      <c r="J3831" s="1" t="s">
        <v>17245</v>
      </c>
      <c r="K3831" s="1">
        <f t="shared" si="266"/>
        <v>1</v>
      </c>
      <c r="L3831" s="1">
        <f t="shared" si="266"/>
        <v>0</v>
      </c>
      <c r="M3831" s="1">
        <f t="shared" si="266"/>
        <v>0</v>
      </c>
      <c r="N3831" s="1">
        <f t="shared" si="265"/>
        <v>0</v>
      </c>
      <c r="O3831" s="1">
        <f t="shared" si="267"/>
        <v>1</v>
      </c>
      <c r="P3831" s="1" t="s">
        <v>18346</v>
      </c>
      <c r="Q3831" s="1" t="s">
        <v>18355</v>
      </c>
      <c r="R3831" s="1">
        <v>750</v>
      </c>
      <c r="S3831" s="9">
        <f t="shared" si="269"/>
        <v>559.27499999999998</v>
      </c>
      <c r="T3831" s="8"/>
      <c r="U3831" s="8"/>
      <c r="V3831" s="8"/>
      <c r="W3831" s="8"/>
      <c r="X3831" s="8"/>
      <c r="Y3831" s="10">
        <f t="shared" si="268"/>
        <v>0</v>
      </c>
      <c r="Z3831" s="10">
        <f>IFERROR(INDEX(EFs!B:B,MATCH(P3831,EFs!A:A,0))*Dataset!Y3831/1000,0)</f>
        <v>0</v>
      </c>
      <c r="AA3831">
        <v>32.809038999999999</v>
      </c>
      <c r="AB3831">
        <v>-117.137066</v>
      </c>
      <c r="AC3831">
        <v>1</v>
      </c>
      <c r="AD3831" t="s">
        <v>18387</v>
      </c>
      <c r="AE3831">
        <v>8875</v>
      </c>
      <c r="AF3831" t="s">
        <v>18556</v>
      </c>
      <c r="AI3831" t="s">
        <v>18389</v>
      </c>
      <c r="AJ3831" t="s">
        <v>18390</v>
      </c>
      <c r="AK3831" t="s">
        <v>18391</v>
      </c>
      <c r="AL3831">
        <v>92123</v>
      </c>
      <c r="AM3831" t="s">
        <v>18392</v>
      </c>
      <c r="AN3831" t="s">
        <v>18393</v>
      </c>
    </row>
    <row r="3832" spans="1:40" ht="57.6" hidden="1" x14ac:dyDescent="0.3">
      <c r="A3832" t="s">
        <v>17246</v>
      </c>
      <c r="B3832" s="2" t="s">
        <v>2048</v>
      </c>
      <c r="C3832" s="3">
        <v>40025</v>
      </c>
      <c r="D3832" t="s">
        <v>16</v>
      </c>
      <c r="E3832" t="s">
        <v>6060</v>
      </c>
      <c r="F3832" t="s">
        <v>6061</v>
      </c>
      <c r="G3832" t="s">
        <v>6062</v>
      </c>
      <c r="H3832" s="2" t="s">
        <v>669</v>
      </c>
      <c r="I3832" s="2" t="s">
        <v>236</v>
      </c>
      <c r="J3832" s="1" t="s">
        <v>17247</v>
      </c>
      <c r="K3832" s="1">
        <f t="shared" si="266"/>
        <v>1</v>
      </c>
      <c r="L3832" s="1">
        <f t="shared" si="266"/>
        <v>0</v>
      </c>
      <c r="M3832" s="1">
        <f t="shared" si="266"/>
        <v>0</v>
      </c>
      <c r="N3832" s="1">
        <f t="shared" si="265"/>
        <v>0</v>
      </c>
      <c r="O3832" s="1">
        <f t="shared" si="267"/>
        <v>1</v>
      </c>
      <c r="P3832" s="1" t="s">
        <v>18346</v>
      </c>
      <c r="Q3832" s="1">
        <v>750</v>
      </c>
      <c r="R3832" s="1">
        <v>1200</v>
      </c>
      <c r="S3832" s="9">
        <f t="shared" si="269"/>
        <v>750</v>
      </c>
      <c r="T3832" s="8"/>
      <c r="U3832" s="8"/>
      <c r="V3832" s="8"/>
      <c r="W3832" s="8"/>
      <c r="X3832" s="8"/>
      <c r="Y3832" s="10">
        <f t="shared" si="268"/>
        <v>0</v>
      </c>
      <c r="Z3832" s="10">
        <f>IFERROR(INDEX(EFs!B:B,MATCH(P3832,EFs!A:A,0))*Dataset!Y3832/1000,0)</f>
        <v>0</v>
      </c>
      <c r="AA3832">
        <v>32.751885000000001</v>
      </c>
      <c r="AB3832">
        <v>-117.15997299999999</v>
      </c>
      <c r="AC3832">
        <v>1</v>
      </c>
      <c r="AD3832" t="s">
        <v>18387</v>
      </c>
      <c r="AE3832">
        <v>4077</v>
      </c>
      <c r="AF3832" t="s">
        <v>18544</v>
      </c>
      <c r="AI3832" t="s">
        <v>18389</v>
      </c>
      <c r="AJ3832" t="s">
        <v>18390</v>
      </c>
      <c r="AK3832" t="s">
        <v>18391</v>
      </c>
      <c r="AL3832">
        <v>92103</v>
      </c>
      <c r="AM3832" t="s">
        <v>18392</v>
      </c>
      <c r="AN3832" t="s">
        <v>18393</v>
      </c>
    </row>
    <row r="3833" spans="1:40" ht="57.6" hidden="1" x14ac:dyDescent="0.3">
      <c r="A3833" t="s">
        <v>17248</v>
      </c>
      <c r="B3833" s="2" t="s">
        <v>2048</v>
      </c>
      <c r="C3833" s="3">
        <v>40025</v>
      </c>
      <c r="D3833" t="s">
        <v>16</v>
      </c>
      <c r="E3833" t="s">
        <v>6060</v>
      </c>
      <c r="F3833" t="s">
        <v>6061</v>
      </c>
      <c r="G3833" t="s">
        <v>6062</v>
      </c>
      <c r="H3833" s="2" t="s">
        <v>669</v>
      </c>
      <c r="I3833" s="2" t="s">
        <v>236</v>
      </c>
      <c r="J3833" s="1" t="s">
        <v>17249</v>
      </c>
      <c r="K3833" s="1">
        <f t="shared" si="266"/>
        <v>1</v>
      </c>
      <c r="L3833" s="1">
        <f t="shared" si="266"/>
        <v>0</v>
      </c>
      <c r="M3833" s="1">
        <f t="shared" si="266"/>
        <v>0</v>
      </c>
      <c r="N3833" s="1">
        <f t="shared" si="265"/>
        <v>0</v>
      </c>
      <c r="O3833" s="1">
        <f t="shared" si="267"/>
        <v>1</v>
      </c>
      <c r="P3833" s="1" t="s">
        <v>18346</v>
      </c>
      <c r="Q3833" s="1">
        <v>1000</v>
      </c>
      <c r="R3833" s="1">
        <v>36</v>
      </c>
      <c r="S3833" s="9">
        <f t="shared" si="269"/>
        <v>1000</v>
      </c>
      <c r="T3833" s="8"/>
      <c r="U3833" s="8"/>
      <c r="V3833" s="8"/>
      <c r="W3833" s="8"/>
      <c r="X3833" s="8"/>
      <c r="Y3833" s="10">
        <f t="shared" si="268"/>
        <v>0</v>
      </c>
      <c r="Z3833" s="10">
        <f>IFERROR(INDEX(EFs!B:B,MATCH(P3833,EFs!A:A,0))*Dataset!Y3833/1000,0)</f>
        <v>0</v>
      </c>
      <c r="AA3833">
        <v>32.751885000000001</v>
      </c>
      <c r="AB3833">
        <v>-117.15997299999999</v>
      </c>
      <c r="AC3833">
        <v>1</v>
      </c>
      <c r="AD3833" t="s">
        <v>18387</v>
      </c>
      <c r="AE3833">
        <v>4077</v>
      </c>
      <c r="AF3833" t="s">
        <v>18544</v>
      </c>
      <c r="AI3833" t="s">
        <v>18389</v>
      </c>
      <c r="AJ3833" t="s">
        <v>18390</v>
      </c>
      <c r="AK3833" t="s">
        <v>18391</v>
      </c>
      <c r="AL3833">
        <v>92103</v>
      </c>
      <c r="AM3833" t="s">
        <v>18392</v>
      </c>
      <c r="AN3833" t="s">
        <v>18393</v>
      </c>
    </row>
    <row r="3834" spans="1:40" ht="43.2" hidden="1" x14ac:dyDescent="0.3">
      <c r="A3834" t="s">
        <v>17250</v>
      </c>
      <c r="B3834" s="2" t="s">
        <v>2048</v>
      </c>
      <c r="C3834" s="3">
        <v>40025</v>
      </c>
      <c r="D3834" t="s">
        <v>16</v>
      </c>
      <c r="E3834" t="s">
        <v>6909</v>
      </c>
      <c r="F3834" t="s">
        <v>6910</v>
      </c>
      <c r="G3834" t="s">
        <v>6911</v>
      </c>
      <c r="H3834" s="2" t="s">
        <v>181</v>
      </c>
      <c r="I3834" s="2" t="s">
        <v>107</v>
      </c>
      <c r="J3834" s="1" t="s">
        <v>17251</v>
      </c>
      <c r="K3834" s="1">
        <f t="shared" si="266"/>
        <v>1</v>
      </c>
      <c r="L3834" s="1">
        <f t="shared" si="266"/>
        <v>0</v>
      </c>
      <c r="M3834" s="1">
        <f t="shared" si="266"/>
        <v>0</v>
      </c>
      <c r="N3834" s="1">
        <f t="shared" si="265"/>
        <v>0</v>
      </c>
      <c r="O3834" s="1">
        <f t="shared" si="267"/>
        <v>1</v>
      </c>
      <c r="P3834" s="1" t="s">
        <v>18346</v>
      </c>
      <c r="Q3834" s="1">
        <v>200</v>
      </c>
      <c r="R3834" s="1" t="s">
        <v>18352</v>
      </c>
      <c r="S3834" s="9">
        <f t="shared" si="269"/>
        <v>200</v>
      </c>
      <c r="T3834" s="8"/>
      <c r="U3834" s="8"/>
      <c r="V3834" s="8"/>
      <c r="W3834" s="8"/>
      <c r="X3834" s="8"/>
      <c r="Y3834" s="10">
        <f t="shared" si="268"/>
        <v>0</v>
      </c>
      <c r="Z3834" s="10">
        <f>IFERROR(INDEX(EFs!B:B,MATCH(P3834,EFs!A:A,0))*Dataset!Y3834/1000,0)</f>
        <v>0</v>
      </c>
      <c r="AA3834">
        <v>32.7761</v>
      </c>
      <c r="AB3834">
        <v>-117.057416</v>
      </c>
      <c r="AC3834">
        <v>1</v>
      </c>
      <c r="AD3834" t="s">
        <v>18387</v>
      </c>
      <c r="AE3834">
        <v>6655</v>
      </c>
      <c r="AF3834" t="s">
        <v>19099</v>
      </c>
      <c r="AI3834" t="s">
        <v>18389</v>
      </c>
      <c r="AJ3834" t="s">
        <v>18390</v>
      </c>
      <c r="AK3834" t="s">
        <v>18391</v>
      </c>
      <c r="AL3834">
        <v>92120</v>
      </c>
      <c r="AM3834" t="s">
        <v>18392</v>
      </c>
      <c r="AN3834" t="s">
        <v>18393</v>
      </c>
    </row>
    <row r="3835" spans="1:40" ht="57.6" hidden="1" x14ac:dyDescent="0.3">
      <c r="A3835" t="s">
        <v>17252</v>
      </c>
      <c r="B3835" s="2" t="s">
        <v>2048</v>
      </c>
      <c r="C3835" s="3">
        <v>40025</v>
      </c>
      <c r="D3835" t="s">
        <v>193</v>
      </c>
      <c r="E3835" t="s">
        <v>2037</v>
      </c>
      <c r="F3835" t="s">
        <v>2038</v>
      </c>
      <c r="G3835" t="s">
        <v>2039</v>
      </c>
      <c r="H3835" s="2" t="s">
        <v>523</v>
      </c>
      <c r="I3835" s="2" t="s">
        <v>164</v>
      </c>
      <c r="J3835" s="1" t="s">
        <v>17253</v>
      </c>
      <c r="K3835" s="1">
        <f t="shared" si="266"/>
        <v>1</v>
      </c>
      <c r="L3835" s="1">
        <f t="shared" si="266"/>
        <v>0</v>
      </c>
      <c r="M3835" s="1">
        <f t="shared" si="266"/>
        <v>0</v>
      </c>
      <c r="N3835" s="1">
        <f t="shared" si="265"/>
        <v>0</v>
      </c>
      <c r="O3835" s="1">
        <f t="shared" si="267"/>
        <v>1</v>
      </c>
      <c r="P3835" s="1" t="s">
        <v>18346</v>
      </c>
      <c r="Q3835" s="1">
        <v>208</v>
      </c>
      <c r="R3835" s="1">
        <v>279</v>
      </c>
      <c r="S3835" s="9">
        <f t="shared" si="269"/>
        <v>208</v>
      </c>
      <c r="T3835" s="3">
        <v>44412</v>
      </c>
      <c r="U3835" s="8" t="s">
        <v>5664</v>
      </c>
      <c r="V3835" s="3">
        <v>44561</v>
      </c>
      <c r="W3835" s="8" t="s">
        <v>5664</v>
      </c>
      <c r="X3835" s="8">
        <v>0</v>
      </c>
      <c r="Y3835" s="10">
        <f t="shared" si="268"/>
        <v>0</v>
      </c>
      <c r="Z3835" s="10">
        <f>IFERROR(INDEX(EFs!B:B,MATCH(P3835,EFs!A:A,0))*Dataset!Y3835/1000,0)</f>
        <v>0</v>
      </c>
      <c r="AA3835">
        <v>33.387723000000001</v>
      </c>
      <c r="AB3835">
        <v>-117.44475799999999</v>
      </c>
      <c r="AC3835">
        <v>0.5</v>
      </c>
      <c r="AD3835" t="s">
        <v>18422</v>
      </c>
      <c r="AI3835" t="s">
        <v>18423</v>
      </c>
      <c r="AJ3835" t="s">
        <v>18390</v>
      </c>
      <c r="AK3835" t="s">
        <v>18391</v>
      </c>
      <c r="AL3835">
        <v>92055</v>
      </c>
      <c r="AM3835" t="s">
        <v>18392</v>
      </c>
      <c r="AN3835" t="s">
        <v>18397</v>
      </c>
    </row>
    <row r="3836" spans="1:40" ht="57.6" hidden="1" x14ac:dyDescent="0.3">
      <c r="A3836" t="s">
        <v>17254</v>
      </c>
      <c r="B3836" s="2" t="s">
        <v>2048</v>
      </c>
      <c r="C3836" s="3">
        <v>40025</v>
      </c>
      <c r="D3836" t="s">
        <v>16</v>
      </c>
      <c r="E3836" t="s">
        <v>17255</v>
      </c>
      <c r="F3836" t="s">
        <v>72</v>
      </c>
      <c r="G3836" t="s">
        <v>17256</v>
      </c>
      <c r="H3836" s="2" t="s">
        <v>957</v>
      </c>
      <c r="I3836" s="2" t="s">
        <v>139</v>
      </c>
      <c r="J3836" s="1" t="s">
        <v>17257</v>
      </c>
      <c r="K3836" s="1">
        <f t="shared" si="266"/>
        <v>1</v>
      </c>
      <c r="L3836" s="1">
        <f t="shared" si="266"/>
        <v>0</v>
      </c>
      <c r="M3836" s="1">
        <f t="shared" si="266"/>
        <v>0</v>
      </c>
      <c r="N3836" s="1">
        <f t="shared" si="265"/>
        <v>0</v>
      </c>
      <c r="O3836" s="1">
        <f t="shared" si="267"/>
        <v>1</v>
      </c>
      <c r="P3836" s="1" t="s">
        <v>18346</v>
      </c>
      <c r="Q3836" s="1" t="s">
        <v>18355</v>
      </c>
      <c r="R3836" s="1">
        <v>207</v>
      </c>
      <c r="S3836" s="9">
        <f t="shared" si="269"/>
        <v>154.35990000000001</v>
      </c>
      <c r="T3836" s="8"/>
      <c r="U3836" s="8"/>
      <c r="V3836" s="8"/>
      <c r="W3836" s="8"/>
      <c r="X3836" s="8"/>
      <c r="Y3836" s="10">
        <f t="shared" si="268"/>
        <v>0</v>
      </c>
      <c r="Z3836" s="10">
        <f>IFERROR(INDEX(EFs!B:B,MATCH(P3836,EFs!A:A,0))*Dataset!Y3836/1000,0)</f>
        <v>0</v>
      </c>
      <c r="AA3836">
        <v>32.879537999999997</v>
      </c>
      <c r="AB3836">
        <v>-117.161181</v>
      </c>
      <c r="AC3836">
        <v>1</v>
      </c>
      <c r="AD3836" t="s">
        <v>18408</v>
      </c>
      <c r="AF3836" t="s">
        <v>18538</v>
      </c>
      <c r="AI3836" t="s">
        <v>18389</v>
      </c>
      <c r="AJ3836" t="s">
        <v>18390</v>
      </c>
      <c r="AK3836" t="s">
        <v>18391</v>
      </c>
      <c r="AL3836">
        <v>92121</v>
      </c>
      <c r="AM3836" t="s">
        <v>18392</v>
      </c>
      <c r="AN3836" t="s">
        <v>18397</v>
      </c>
    </row>
    <row r="3837" spans="1:40" ht="43.2" hidden="1" x14ac:dyDescent="0.3">
      <c r="A3837" t="s">
        <v>17258</v>
      </c>
      <c r="B3837" s="2" t="s">
        <v>2048</v>
      </c>
      <c r="C3837" s="3">
        <v>40025.488402777803</v>
      </c>
      <c r="D3837" t="s">
        <v>16</v>
      </c>
      <c r="E3837" t="s">
        <v>1822</v>
      </c>
      <c r="F3837" t="s">
        <v>8948</v>
      </c>
      <c r="G3837" t="s">
        <v>1824</v>
      </c>
      <c r="H3837" s="2" t="s">
        <v>781</v>
      </c>
      <c r="I3837" s="2" t="s">
        <v>782</v>
      </c>
      <c r="J3837" s="1" t="s">
        <v>17259</v>
      </c>
      <c r="K3837" s="1">
        <f t="shared" si="266"/>
        <v>1</v>
      </c>
      <c r="L3837" s="1">
        <f t="shared" si="266"/>
        <v>0</v>
      </c>
      <c r="M3837" s="1">
        <f t="shared" si="266"/>
        <v>0</v>
      </c>
      <c r="N3837" s="1">
        <f t="shared" si="265"/>
        <v>0</v>
      </c>
      <c r="O3837" s="1">
        <f t="shared" si="267"/>
        <v>1</v>
      </c>
      <c r="P3837" s="1" t="s">
        <v>18346</v>
      </c>
      <c r="Q3837" s="1">
        <v>600</v>
      </c>
      <c r="R3837" s="1">
        <v>800</v>
      </c>
      <c r="S3837" s="9">
        <f t="shared" si="269"/>
        <v>600</v>
      </c>
      <c r="T3837" s="8"/>
      <c r="U3837" s="8"/>
      <c r="V3837" s="8"/>
      <c r="W3837" s="8"/>
      <c r="X3837" s="8"/>
      <c r="Y3837" s="10">
        <f t="shared" si="268"/>
        <v>0</v>
      </c>
      <c r="Z3837" s="10">
        <f>IFERROR(INDEX(EFs!B:B,MATCH(P3837,EFs!A:A,0))*Dataset!Y3837/1000,0)</f>
        <v>0</v>
      </c>
      <c r="AA3837">
        <v>32.887282999999996</v>
      </c>
      <c r="AB3837">
        <v>-117.22397100000001</v>
      </c>
      <c r="AC3837">
        <v>1</v>
      </c>
      <c r="AD3837" t="s">
        <v>18387</v>
      </c>
      <c r="AE3837">
        <v>4275</v>
      </c>
      <c r="AF3837" t="s">
        <v>18573</v>
      </c>
      <c r="AI3837" t="s">
        <v>18389</v>
      </c>
      <c r="AJ3837" t="s">
        <v>18390</v>
      </c>
      <c r="AK3837" t="s">
        <v>18391</v>
      </c>
      <c r="AL3837">
        <v>92121</v>
      </c>
      <c r="AM3837" t="s">
        <v>18392</v>
      </c>
      <c r="AN3837" t="s">
        <v>18407</v>
      </c>
    </row>
    <row r="3838" spans="1:40" ht="43.2" hidden="1" x14ac:dyDescent="0.3">
      <c r="A3838" t="s">
        <v>17260</v>
      </c>
      <c r="B3838" s="2" t="s">
        <v>2048</v>
      </c>
      <c r="C3838" s="3">
        <v>40025.623101851903</v>
      </c>
      <c r="D3838" t="s">
        <v>16</v>
      </c>
      <c r="E3838" t="s">
        <v>17261</v>
      </c>
      <c r="F3838" t="s">
        <v>27</v>
      </c>
      <c r="G3838" t="s">
        <v>17262</v>
      </c>
      <c r="H3838" s="2" t="s">
        <v>739</v>
      </c>
      <c r="I3838" s="2" t="s">
        <v>236</v>
      </c>
      <c r="J3838" s="1" t="s">
        <v>17263</v>
      </c>
      <c r="K3838" s="1">
        <f t="shared" si="266"/>
        <v>1</v>
      </c>
      <c r="L3838" s="1">
        <f t="shared" si="266"/>
        <v>0</v>
      </c>
      <c r="M3838" s="1">
        <f t="shared" si="266"/>
        <v>0</v>
      </c>
      <c r="N3838" s="1">
        <f t="shared" si="265"/>
        <v>0</v>
      </c>
      <c r="O3838" s="1">
        <f t="shared" si="267"/>
        <v>1</v>
      </c>
      <c r="P3838" s="1" t="s">
        <v>18346</v>
      </c>
      <c r="Q3838" s="1">
        <v>275</v>
      </c>
      <c r="R3838" s="1">
        <v>474</v>
      </c>
      <c r="S3838" s="9">
        <f t="shared" si="269"/>
        <v>275</v>
      </c>
      <c r="T3838" s="8"/>
      <c r="U3838" s="8"/>
      <c r="V3838" s="8"/>
      <c r="W3838" s="8"/>
      <c r="X3838" s="8"/>
      <c r="Y3838" s="10">
        <f t="shared" si="268"/>
        <v>0</v>
      </c>
      <c r="Z3838" s="10">
        <f>IFERROR(INDEX(EFs!B:B,MATCH(P3838,EFs!A:A,0))*Dataset!Y3838/1000,0)</f>
        <v>0</v>
      </c>
      <c r="AA3838">
        <v>32.892215999999998</v>
      </c>
      <c r="AB3838">
        <v>-117.154459</v>
      </c>
      <c r="AC3838">
        <v>1</v>
      </c>
      <c r="AD3838" t="s">
        <v>18387</v>
      </c>
      <c r="AE3838">
        <v>9250</v>
      </c>
      <c r="AF3838" t="s">
        <v>19673</v>
      </c>
      <c r="AI3838" t="s">
        <v>18389</v>
      </c>
      <c r="AJ3838" t="s">
        <v>18390</v>
      </c>
      <c r="AK3838" t="s">
        <v>18391</v>
      </c>
      <c r="AL3838">
        <v>92126</v>
      </c>
      <c r="AM3838" t="s">
        <v>18392</v>
      </c>
      <c r="AN3838" t="s">
        <v>18393</v>
      </c>
    </row>
    <row r="3839" spans="1:40" ht="43.2" hidden="1" x14ac:dyDescent="0.3">
      <c r="A3839" t="s">
        <v>17264</v>
      </c>
      <c r="B3839" s="2" t="s">
        <v>2048</v>
      </c>
      <c r="C3839" s="3">
        <v>40025.670185185198</v>
      </c>
      <c r="D3839" t="s">
        <v>16</v>
      </c>
      <c r="E3839" t="s">
        <v>17091</v>
      </c>
      <c r="F3839" t="s">
        <v>27</v>
      </c>
      <c r="G3839" t="s">
        <v>6721</v>
      </c>
      <c r="H3839" s="2" t="s">
        <v>1061</v>
      </c>
      <c r="I3839" s="2" t="s">
        <v>53</v>
      </c>
      <c r="J3839" s="1" t="s">
        <v>17265</v>
      </c>
      <c r="K3839" s="1">
        <f t="shared" si="266"/>
        <v>1</v>
      </c>
      <c r="L3839" s="1">
        <f t="shared" si="266"/>
        <v>0</v>
      </c>
      <c r="M3839" s="1">
        <f t="shared" si="266"/>
        <v>0</v>
      </c>
      <c r="N3839" s="1">
        <f t="shared" si="265"/>
        <v>0</v>
      </c>
      <c r="O3839" s="1">
        <f t="shared" si="267"/>
        <v>1</v>
      </c>
      <c r="P3839" s="1" t="s">
        <v>18346</v>
      </c>
      <c r="Q3839" s="1">
        <v>250</v>
      </c>
      <c r="R3839" s="1">
        <v>375</v>
      </c>
      <c r="S3839" s="9">
        <f t="shared" si="269"/>
        <v>250</v>
      </c>
      <c r="T3839" s="8"/>
      <c r="U3839" s="8"/>
      <c r="V3839" s="8"/>
      <c r="W3839" s="8"/>
      <c r="X3839" s="8"/>
      <c r="Y3839" s="10">
        <f t="shared" si="268"/>
        <v>0</v>
      </c>
      <c r="Z3839" s="10">
        <f>IFERROR(INDEX(EFs!B:B,MATCH(P3839,EFs!A:A,0))*Dataset!Y3839/1000,0)</f>
        <v>0</v>
      </c>
      <c r="AA3839">
        <v>33.213886000000002</v>
      </c>
      <c r="AB3839">
        <v>-117.18643899999999</v>
      </c>
      <c r="AC3839">
        <v>1</v>
      </c>
      <c r="AD3839" t="s">
        <v>18387</v>
      </c>
      <c r="AE3839">
        <v>402</v>
      </c>
      <c r="AF3839" t="s">
        <v>19080</v>
      </c>
      <c r="AI3839" t="s">
        <v>18416</v>
      </c>
      <c r="AJ3839" t="s">
        <v>18390</v>
      </c>
      <c r="AK3839" t="s">
        <v>18391</v>
      </c>
      <c r="AL3839">
        <v>92084</v>
      </c>
      <c r="AM3839" t="s">
        <v>18392</v>
      </c>
      <c r="AN3839" t="s">
        <v>18407</v>
      </c>
    </row>
    <row r="3840" spans="1:40" ht="28.8" hidden="1" x14ac:dyDescent="0.3">
      <c r="A3840" t="s">
        <v>17266</v>
      </c>
      <c r="B3840" s="2" t="s">
        <v>2048</v>
      </c>
      <c r="C3840" s="3">
        <v>40025</v>
      </c>
      <c r="D3840" t="s">
        <v>16</v>
      </c>
      <c r="E3840" t="s">
        <v>8026</v>
      </c>
      <c r="F3840" t="s">
        <v>8027</v>
      </c>
      <c r="G3840" t="s">
        <v>17267</v>
      </c>
      <c r="H3840" s="2" t="s">
        <v>305</v>
      </c>
      <c r="I3840" s="2" t="s">
        <v>306</v>
      </c>
      <c r="J3840" s="1" t="s">
        <v>17268</v>
      </c>
      <c r="K3840" s="1">
        <f t="shared" si="266"/>
        <v>1</v>
      </c>
      <c r="L3840" s="1">
        <f t="shared" si="266"/>
        <v>0</v>
      </c>
      <c r="M3840" s="1">
        <f t="shared" si="266"/>
        <v>0</v>
      </c>
      <c r="N3840" s="1">
        <f t="shared" si="265"/>
        <v>0</v>
      </c>
      <c r="O3840" s="1">
        <f t="shared" si="267"/>
        <v>1</v>
      </c>
      <c r="P3840" s="1" t="s">
        <v>18346</v>
      </c>
      <c r="Q3840" s="1">
        <v>300</v>
      </c>
      <c r="R3840" s="1">
        <v>465</v>
      </c>
      <c r="S3840" s="9">
        <f t="shared" si="269"/>
        <v>300</v>
      </c>
      <c r="T3840" s="8"/>
      <c r="U3840" s="8"/>
      <c r="V3840" s="8"/>
      <c r="W3840" s="8"/>
      <c r="X3840" s="8"/>
      <c r="Y3840" s="10">
        <f t="shared" si="268"/>
        <v>0</v>
      </c>
      <c r="Z3840" s="10">
        <f>IFERROR(INDEX(EFs!B:B,MATCH(P3840,EFs!A:A,0))*Dataset!Y3840/1000,0)</f>
        <v>0</v>
      </c>
      <c r="AA3840">
        <v>32.808320999999999</v>
      </c>
      <c r="AB3840">
        <v>-116.92195100000001</v>
      </c>
      <c r="AC3840">
        <v>1</v>
      </c>
      <c r="AD3840" t="s">
        <v>18387</v>
      </c>
      <c r="AE3840">
        <v>1620</v>
      </c>
      <c r="AF3840" t="s">
        <v>18863</v>
      </c>
      <c r="AI3840" t="s">
        <v>18449</v>
      </c>
      <c r="AJ3840" t="s">
        <v>18390</v>
      </c>
      <c r="AK3840" t="s">
        <v>18391</v>
      </c>
      <c r="AL3840">
        <v>92021</v>
      </c>
      <c r="AM3840" t="s">
        <v>18392</v>
      </c>
      <c r="AN3840" t="s">
        <v>18393</v>
      </c>
    </row>
    <row r="3841" spans="1:40" ht="28.8" hidden="1" x14ac:dyDescent="0.3">
      <c r="A3841" t="s">
        <v>17269</v>
      </c>
      <c r="B3841" s="2" t="s">
        <v>2048</v>
      </c>
      <c r="C3841" s="3">
        <v>40025</v>
      </c>
      <c r="D3841" t="s">
        <v>25</v>
      </c>
      <c r="E3841" t="s">
        <v>17270</v>
      </c>
      <c r="F3841" t="s">
        <v>27</v>
      </c>
      <c r="G3841" t="s">
        <v>17271</v>
      </c>
      <c r="H3841" s="2" t="s">
        <v>19</v>
      </c>
      <c r="I3841" s="2" t="s">
        <v>20</v>
      </c>
      <c r="J3841" s="1" t="s">
        <v>17272</v>
      </c>
      <c r="K3841" s="1">
        <f t="shared" si="266"/>
        <v>1</v>
      </c>
      <c r="L3841" s="1">
        <f t="shared" si="266"/>
        <v>0</v>
      </c>
      <c r="M3841" s="1">
        <f t="shared" si="266"/>
        <v>0</v>
      </c>
      <c r="N3841" s="1">
        <f t="shared" si="265"/>
        <v>0</v>
      </c>
      <c r="O3841" s="1">
        <f t="shared" si="267"/>
        <v>1</v>
      </c>
      <c r="P3841" s="1" t="s">
        <v>18346</v>
      </c>
      <c r="Q3841" s="1" t="s">
        <v>18355</v>
      </c>
      <c r="R3841" s="1">
        <v>630</v>
      </c>
      <c r="S3841" s="9">
        <f t="shared" si="269"/>
        <v>469.791</v>
      </c>
      <c r="T3841" s="8"/>
      <c r="U3841" s="8"/>
      <c r="V3841" s="8"/>
      <c r="W3841" s="8"/>
      <c r="X3841" s="8"/>
      <c r="Y3841" s="10">
        <f t="shared" si="268"/>
        <v>0</v>
      </c>
      <c r="Z3841" s="10">
        <f>IFERROR(INDEX(EFs!B:B,MATCH(P3841,EFs!A:A,0))*Dataset!Y3841/1000,0)</f>
        <v>0</v>
      </c>
      <c r="AA3841">
        <v>32.715437999999999</v>
      </c>
      <c r="AB3841">
        <v>-117.157971</v>
      </c>
      <c r="AC3841">
        <v>1</v>
      </c>
      <c r="AD3841" t="s">
        <v>18387</v>
      </c>
      <c r="AE3841">
        <v>707</v>
      </c>
      <c r="AF3841" t="s">
        <v>18388</v>
      </c>
      <c r="AI3841" t="s">
        <v>18389</v>
      </c>
      <c r="AJ3841" t="s">
        <v>18390</v>
      </c>
      <c r="AK3841" t="s">
        <v>18391</v>
      </c>
      <c r="AL3841">
        <v>92101</v>
      </c>
      <c r="AM3841" t="s">
        <v>18392</v>
      </c>
      <c r="AN3841" t="s">
        <v>18393</v>
      </c>
    </row>
    <row r="3842" spans="1:40" ht="43.2" hidden="1" x14ac:dyDescent="0.3">
      <c r="A3842" t="s">
        <v>17273</v>
      </c>
      <c r="B3842" s="2" t="s">
        <v>2048</v>
      </c>
      <c r="C3842" s="3">
        <v>40025</v>
      </c>
      <c r="D3842" t="s">
        <v>25</v>
      </c>
      <c r="E3842" t="s">
        <v>17274</v>
      </c>
      <c r="F3842" t="s">
        <v>17275</v>
      </c>
      <c r="G3842" t="s">
        <v>17276</v>
      </c>
      <c r="H3842" s="2" t="s">
        <v>181</v>
      </c>
      <c r="I3842" s="2" t="s">
        <v>107</v>
      </c>
      <c r="J3842" s="1" t="s">
        <v>17277</v>
      </c>
      <c r="K3842" s="1">
        <f t="shared" si="266"/>
        <v>1</v>
      </c>
      <c r="L3842" s="1">
        <f t="shared" si="266"/>
        <v>0</v>
      </c>
      <c r="M3842" s="1">
        <f t="shared" si="266"/>
        <v>0</v>
      </c>
      <c r="N3842" s="1">
        <f t="shared" si="266"/>
        <v>0</v>
      </c>
      <c r="O3842" s="1">
        <f t="shared" si="267"/>
        <v>1</v>
      </c>
      <c r="P3842" s="1" t="s">
        <v>18346</v>
      </c>
      <c r="Q3842" s="1">
        <v>545</v>
      </c>
      <c r="R3842" s="1">
        <v>760</v>
      </c>
      <c r="S3842" s="9">
        <f t="shared" si="269"/>
        <v>545</v>
      </c>
      <c r="T3842" s="8"/>
      <c r="U3842" s="8"/>
      <c r="V3842" s="8"/>
      <c r="W3842" s="8"/>
      <c r="X3842" s="8"/>
      <c r="Y3842" s="10">
        <f t="shared" si="268"/>
        <v>0</v>
      </c>
      <c r="Z3842" s="10">
        <f>IFERROR(INDEX(EFs!B:B,MATCH(P3842,EFs!A:A,0))*Dataset!Y3842/1000,0)</f>
        <v>0</v>
      </c>
      <c r="AA3842">
        <v>32.791581000000001</v>
      </c>
      <c r="AB3842">
        <v>-117.095045</v>
      </c>
      <c r="AC3842">
        <v>1</v>
      </c>
      <c r="AD3842" t="s">
        <v>18387</v>
      </c>
      <c r="AE3842">
        <v>4647</v>
      </c>
      <c r="AF3842" t="s">
        <v>19101</v>
      </c>
      <c r="AI3842" t="s">
        <v>18389</v>
      </c>
      <c r="AJ3842" t="s">
        <v>18390</v>
      </c>
      <c r="AK3842" t="s">
        <v>18391</v>
      </c>
      <c r="AL3842">
        <v>92120</v>
      </c>
      <c r="AM3842" t="s">
        <v>18392</v>
      </c>
      <c r="AN3842" t="s">
        <v>18393</v>
      </c>
    </row>
    <row r="3843" spans="1:40" ht="43.2" hidden="1" x14ac:dyDescent="0.3">
      <c r="A3843" t="s">
        <v>17278</v>
      </c>
      <c r="B3843" s="2" t="s">
        <v>2048</v>
      </c>
      <c r="C3843" s="3">
        <v>40025</v>
      </c>
      <c r="D3843" t="s">
        <v>25</v>
      </c>
      <c r="E3843" t="s">
        <v>17274</v>
      </c>
      <c r="F3843" t="s">
        <v>17275</v>
      </c>
      <c r="G3843" t="s">
        <v>17276</v>
      </c>
      <c r="H3843" s="2" t="s">
        <v>181</v>
      </c>
      <c r="I3843" s="2" t="s">
        <v>107</v>
      </c>
      <c r="J3843" s="1" t="s">
        <v>17279</v>
      </c>
      <c r="K3843" s="1">
        <f t="shared" ref="K3843:N3906" si="270">IFERROR(IF(SEARCH(K$1,$J3843)&gt;0,1),0)</f>
        <v>1</v>
      </c>
      <c r="L3843" s="1">
        <f t="shared" si="270"/>
        <v>0</v>
      </c>
      <c r="M3843" s="1">
        <f t="shared" si="270"/>
        <v>0</v>
      </c>
      <c r="N3843" s="1">
        <f t="shared" si="270"/>
        <v>0</v>
      </c>
      <c r="O3843" s="1">
        <f t="shared" ref="O3843:O3906" si="271">SUM(K3843:N3843)</f>
        <v>1</v>
      </c>
      <c r="P3843" s="1" t="s">
        <v>18346</v>
      </c>
      <c r="Q3843" s="1">
        <v>545</v>
      </c>
      <c r="R3843" s="1">
        <v>760</v>
      </c>
      <c r="S3843" s="9">
        <f t="shared" si="269"/>
        <v>545</v>
      </c>
      <c r="T3843" s="8"/>
      <c r="U3843" s="8"/>
      <c r="V3843" s="8"/>
      <c r="W3843" s="8"/>
      <c r="X3843" s="8"/>
      <c r="Y3843" s="10">
        <f t="shared" ref="Y3843:Y3906" si="272">X3843*S3843</f>
        <v>0</v>
      </c>
      <c r="Z3843" s="10">
        <f>IFERROR(INDEX(EFs!B:B,MATCH(P3843,EFs!A:A,0))*Dataset!Y3843/1000,0)</f>
        <v>0</v>
      </c>
      <c r="AA3843">
        <v>32.791581000000001</v>
      </c>
      <c r="AB3843">
        <v>-117.095045</v>
      </c>
      <c r="AC3843">
        <v>1</v>
      </c>
      <c r="AD3843" t="s">
        <v>18387</v>
      </c>
      <c r="AE3843">
        <v>4647</v>
      </c>
      <c r="AF3843" t="s">
        <v>19101</v>
      </c>
      <c r="AI3843" t="s">
        <v>18389</v>
      </c>
      <c r="AJ3843" t="s">
        <v>18390</v>
      </c>
      <c r="AK3843" t="s">
        <v>18391</v>
      </c>
      <c r="AL3843">
        <v>92120</v>
      </c>
      <c r="AM3843" t="s">
        <v>18392</v>
      </c>
      <c r="AN3843" t="s">
        <v>18393</v>
      </c>
    </row>
    <row r="3844" spans="1:40" ht="43.2" hidden="1" x14ac:dyDescent="0.3">
      <c r="A3844" t="s">
        <v>17280</v>
      </c>
      <c r="B3844" s="2" t="s">
        <v>2048</v>
      </c>
      <c r="C3844" s="3">
        <v>40025</v>
      </c>
      <c r="D3844" t="s">
        <v>25</v>
      </c>
      <c r="E3844" t="s">
        <v>17274</v>
      </c>
      <c r="F3844" t="s">
        <v>17275</v>
      </c>
      <c r="G3844" t="s">
        <v>17276</v>
      </c>
      <c r="H3844" s="2" t="s">
        <v>181</v>
      </c>
      <c r="I3844" s="2" t="s">
        <v>107</v>
      </c>
      <c r="J3844" s="1" t="s">
        <v>17281</v>
      </c>
      <c r="K3844" s="1">
        <f t="shared" si="270"/>
        <v>1</v>
      </c>
      <c r="L3844" s="1">
        <f t="shared" si="270"/>
        <v>0</v>
      </c>
      <c r="M3844" s="1">
        <f t="shared" si="270"/>
        <v>0</v>
      </c>
      <c r="N3844" s="1">
        <f t="shared" si="270"/>
        <v>0</v>
      </c>
      <c r="O3844" s="1">
        <f t="shared" si="271"/>
        <v>1</v>
      </c>
      <c r="P3844" s="1" t="s">
        <v>18346</v>
      </c>
      <c r="Q3844" s="1">
        <v>545</v>
      </c>
      <c r="R3844" s="1">
        <v>760</v>
      </c>
      <c r="S3844" s="9">
        <f t="shared" ref="S3844:S3907" si="273">IFERROR(IF(Q3844&lt;&gt;"",Q3844,R3844*0.7457),"Unknown")</f>
        <v>545</v>
      </c>
      <c r="T3844" s="8"/>
      <c r="U3844" s="8"/>
      <c r="V3844" s="8"/>
      <c r="W3844" s="8"/>
      <c r="X3844" s="8"/>
      <c r="Y3844" s="10">
        <f t="shared" si="272"/>
        <v>0</v>
      </c>
      <c r="Z3844" s="10">
        <f>IFERROR(INDEX(EFs!B:B,MATCH(P3844,EFs!A:A,0))*Dataset!Y3844/1000,0)</f>
        <v>0</v>
      </c>
      <c r="AA3844">
        <v>32.791581000000001</v>
      </c>
      <c r="AB3844">
        <v>-117.095045</v>
      </c>
      <c r="AC3844">
        <v>1</v>
      </c>
      <c r="AD3844" t="s">
        <v>18387</v>
      </c>
      <c r="AE3844">
        <v>4647</v>
      </c>
      <c r="AF3844" t="s">
        <v>19101</v>
      </c>
      <c r="AI3844" t="s">
        <v>18389</v>
      </c>
      <c r="AJ3844" t="s">
        <v>18390</v>
      </c>
      <c r="AK3844" t="s">
        <v>18391</v>
      </c>
      <c r="AL3844">
        <v>92120</v>
      </c>
      <c r="AM3844" t="s">
        <v>18392</v>
      </c>
      <c r="AN3844" t="s">
        <v>18393</v>
      </c>
    </row>
    <row r="3845" spans="1:40" ht="43.2" hidden="1" x14ac:dyDescent="0.3">
      <c r="A3845" t="s">
        <v>17282</v>
      </c>
      <c r="B3845" s="2" t="s">
        <v>2048</v>
      </c>
      <c r="C3845" s="3">
        <v>40025</v>
      </c>
      <c r="D3845" t="s">
        <v>25</v>
      </c>
      <c r="E3845" t="s">
        <v>17028</v>
      </c>
      <c r="F3845" t="s">
        <v>17283</v>
      </c>
      <c r="G3845" t="s">
        <v>17284</v>
      </c>
      <c r="H3845" s="2" t="s">
        <v>106</v>
      </c>
      <c r="I3845" s="2" t="s">
        <v>107</v>
      </c>
      <c r="J3845" s="1" t="s">
        <v>17285</v>
      </c>
      <c r="K3845" s="1">
        <f t="shared" si="270"/>
        <v>1</v>
      </c>
      <c r="L3845" s="1">
        <f t="shared" si="270"/>
        <v>0</v>
      </c>
      <c r="M3845" s="1">
        <f t="shared" si="270"/>
        <v>0</v>
      </c>
      <c r="N3845" s="1">
        <f t="shared" si="270"/>
        <v>0</v>
      </c>
      <c r="O3845" s="1">
        <f t="shared" si="271"/>
        <v>1</v>
      </c>
      <c r="P3845" s="1" t="s">
        <v>18346</v>
      </c>
      <c r="Q3845" s="1" t="s">
        <v>18355</v>
      </c>
      <c r="R3845" s="1">
        <v>370</v>
      </c>
      <c r="S3845" s="9">
        <f t="shared" si="273"/>
        <v>275.90899999999999</v>
      </c>
      <c r="T3845" s="8"/>
      <c r="U3845" s="8"/>
      <c r="V3845" s="8"/>
      <c r="W3845" s="8"/>
      <c r="X3845" s="8"/>
      <c r="Y3845" s="10">
        <f t="shared" si="272"/>
        <v>0</v>
      </c>
      <c r="Z3845" s="10">
        <f>IFERROR(INDEX(EFs!B:B,MATCH(P3845,EFs!A:A,0))*Dataset!Y3845/1000,0)</f>
        <v>0</v>
      </c>
      <c r="AA3845">
        <v>32.829982000000001</v>
      </c>
      <c r="AB3845">
        <v>-117.13429499999999</v>
      </c>
      <c r="AC3845">
        <v>1</v>
      </c>
      <c r="AD3845" t="s">
        <v>18387</v>
      </c>
      <c r="AE3845">
        <v>8915</v>
      </c>
      <c r="AF3845" t="s">
        <v>18495</v>
      </c>
      <c r="AI3845" t="s">
        <v>18389</v>
      </c>
      <c r="AJ3845" t="s">
        <v>18390</v>
      </c>
      <c r="AK3845" t="s">
        <v>18391</v>
      </c>
      <c r="AL3845">
        <v>92123</v>
      </c>
      <c r="AM3845" t="s">
        <v>18392</v>
      </c>
      <c r="AN3845" t="s">
        <v>18393</v>
      </c>
    </row>
    <row r="3846" spans="1:40" ht="57.6" hidden="1" x14ac:dyDescent="0.3">
      <c r="A3846" t="s">
        <v>17286</v>
      </c>
      <c r="B3846" s="2" t="s">
        <v>2048</v>
      </c>
      <c r="C3846" s="3">
        <v>40025.660682870403</v>
      </c>
      <c r="D3846" t="s">
        <v>16</v>
      </c>
      <c r="E3846" t="s">
        <v>6959</v>
      </c>
      <c r="F3846" t="s">
        <v>233</v>
      </c>
      <c r="G3846" t="s">
        <v>17287</v>
      </c>
      <c r="H3846" s="2" t="s">
        <v>201</v>
      </c>
      <c r="I3846" s="2" t="s">
        <v>46</v>
      </c>
      <c r="J3846" s="1" t="s">
        <v>17288</v>
      </c>
      <c r="K3846" s="1">
        <f t="shared" si="270"/>
        <v>1</v>
      </c>
      <c r="L3846" s="1">
        <f t="shared" si="270"/>
        <v>0</v>
      </c>
      <c r="M3846" s="1">
        <f t="shared" si="270"/>
        <v>0</v>
      </c>
      <c r="N3846" s="1">
        <f t="shared" si="270"/>
        <v>0</v>
      </c>
      <c r="O3846" s="1">
        <f t="shared" si="271"/>
        <v>1</v>
      </c>
      <c r="P3846" s="1" t="s">
        <v>18346</v>
      </c>
      <c r="Q3846" s="1" t="s">
        <v>18355</v>
      </c>
      <c r="R3846" s="1">
        <v>129</v>
      </c>
      <c r="S3846" s="9">
        <f t="shared" si="273"/>
        <v>96.195300000000003</v>
      </c>
      <c r="T3846" s="8"/>
      <c r="U3846" s="8"/>
      <c r="V3846" s="8"/>
      <c r="W3846" s="8"/>
      <c r="X3846" s="8"/>
      <c r="Y3846" s="10">
        <f t="shared" si="272"/>
        <v>0</v>
      </c>
      <c r="Z3846" s="10">
        <f>IFERROR(INDEX(EFs!B:B,MATCH(P3846,EFs!A:A,0))*Dataset!Y3846/1000,0)</f>
        <v>0</v>
      </c>
      <c r="AA3846">
        <v>32.885162999999999</v>
      </c>
      <c r="AB3846">
        <v>-117.225103</v>
      </c>
      <c r="AC3846">
        <v>0.9</v>
      </c>
      <c r="AD3846" t="s">
        <v>18387</v>
      </c>
      <c r="AE3846">
        <v>9850</v>
      </c>
      <c r="AF3846" t="s">
        <v>18856</v>
      </c>
      <c r="AI3846" t="s">
        <v>18428</v>
      </c>
      <c r="AJ3846" t="s">
        <v>18390</v>
      </c>
      <c r="AK3846" t="s">
        <v>18391</v>
      </c>
      <c r="AL3846">
        <v>92037</v>
      </c>
      <c r="AM3846" t="s">
        <v>18392</v>
      </c>
      <c r="AN3846" t="s">
        <v>18393</v>
      </c>
    </row>
    <row r="3847" spans="1:40" ht="43.2" hidden="1" x14ac:dyDescent="0.3">
      <c r="A3847" t="s">
        <v>17289</v>
      </c>
      <c r="B3847" s="2" t="s">
        <v>2048</v>
      </c>
      <c r="C3847" s="3">
        <v>40025.412372685198</v>
      </c>
      <c r="D3847" t="s">
        <v>25</v>
      </c>
      <c r="E3847" t="s">
        <v>17290</v>
      </c>
      <c r="F3847" t="s">
        <v>17291</v>
      </c>
      <c r="G3847" t="s">
        <v>17292</v>
      </c>
      <c r="H3847" s="2" t="s">
        <v>19</v>
      </c>
      <c r="I3847" s="2" t="s">
        <v>20</v>
      </c>
      <c r="J3847" s="1" t="s">
        <v>17293</v>
      </c>
      <c r="K3847" s="1">
        <f t="shared" si="270"/>
        <v>1</v>
      </c>
      <c r="L3847" s="1">
        <f t="shared" si="270"/>
        <v>0</v>
      </c>
      <c r="M3847" s="1">
        <f t="shared" si="270"/>
        <v>0</v>
      </c>
      <c r="N3847" s="1">
        <f t="shared" si="270"/>
        <v>0</v>
      </c>
      <c r="O3847" s="1">
        <f t="shared" si="271"/>
        <v>1</v>
      </c>
      <c r="P3847" s="1" t="s">
        <v>18346</v>
      </c>
      <c r="Q3847" s="1" t="s">
        <v>18355</v>
      </c>
      <c r="R3847" s="1">
        <v>145</v>
      </c>
      <c r="S3847" s="9">
        <f t="shared" si="273"/>
        <v>108.12650000000001</v>
      </c>
      <c r="T3847" s="8"/>
      <c r="U3847" s="8"/>
      <c r="V3847" s="8"/>
      <c r="W3847" s="8"/>
      <c r="X3847" s="8"/>
      <c r="Y3847" s="10">
        <f t="shared" si="272"/>
        <v>0</v>
      </c>
      <c r="Z3847" s="10">
        <f>IFERROR(INDEX(EFs!B:B,MATCH(P3847,EFs!A:A,0))*Dataset!Y3847/1000,0)</f>
        <v>0</v>
      </c>
      <c r="AA3847">
        <v>32.718086</v>
      </c>
      <c r="AB3847">
        <v>-117.157911</v>
      </c>
      <c r="AC3847">
        <v>1</v>
      </c>
      <c r="AD3847" t="s">
        <v>18387</v>
      </c>
      <c r="AE3847">
        <v>750</v>
      </c>
      <c r="AF3847" t="s">
        <v>18494</v>
      </c>
      <c r="AG3847" t="s">
        <v>18510</v>
      </c>
      <c r="AH3847">
        <v>1200</v>
      </c>
      <c r="AI3847" t="s">
        <v>18389</v>
      </c>
      <c r="AJ3847" t="s">
        <v>18390</v>
      </c>
      <c r="AK3847" t="s">
        <v>18391</v>
      </c>
      <c r="AL3847">
        <v>92101</v>
      </c>
      <c r="AM3847" t="s">
        <v>18392</v>
      </c>
      <c r="AN3847" t="s">
        <v>18393</v>
      </c>
    </row>
    <row r="3848" spans="1:40" ht="28.8" hidden="1" x14ac:dyDescent="0.3">
      <c r="A3848" t="s">
        <v>17294</v>
      </c>
      <c r="B3848" s="2" t="s">
        <v>2048</v>
      </c>
      <c r="C3848" s="3">
        <v>40025</v>
      </c>
      <c r="D3848" t="s">
        <v>25</v>
      </c>
      <c r="E3848" t="s">
        <v>8471</v>
      </c>
      <c r="F3848" t="s">
        <v>11966</v>
      </c>
      <c r="G3848" t="s">
        <v>13157</v>
      </c>
      <c r="H3848" s="2" t="s">
        <v>949</v>
      </c>
      <c r="I3848" s="2" t="s">
        <v>75</v>
      </c>
      <c r="J3848" s="1" t="s">
        <v>17295</v>
      </c>
      <c r="K3848" s="1">
        <f t="shared" si="270"/>
        <v>1</v>
      </c>
      <c r="L3848" s="1">
        <f t="shared" si="270"/>
        <v>0</v>
      </c>
      <c r="M3848" s="1">
        <f t="shared" si="270"/>
        <v>0</v>
      </c>
      <c r="N3848" s="1">
        <f t="shared" si="270"/>
        <v>0</v>
      </c>
      <c r="O3848" s="1">
        <f t="shared" si="271"/>
        <v>1</v>
      </c>
      <c r="P3848" s="1" t="s">
        <v>18346</v>
      </c>
      <c r="Q3848" s="1" t="s">
        <v>18355</v>
      </c>
      <c r="R3848" s="1">
        <v>465</v>
      </c>
      <c r="S3848" s="9">
        <f t="shared" si="273"/>
        <v>346.75049999999999</v>
      </c>
      <c r="T3848" s="8"/>
      <c r="U3848" s="8"/>
      <c r="V3848" s="8"/>
      <c r="W3848" s="8"/>
      <c r="X3848" s="8"/>
      <c r="Y3848" s="10">
        <f t="shared" si="272"/>
        <v>0</v>
      </c>
      <c r="Z3848" s="10">
        <f>IFERROR(INDEX(EFs!B:B,MATCH(P3848,EFs!A:A,0))*Dataset!Y3848/1000,0)</f>
        <v>0</v>
      </c>
      <c r="AA3848">
        <v>32.609248000000001</v>
      </c>
      <c r="AB3848">
        <v>-117.076409</v>
      </c>
      <c r="AC3848">
        <v>0.8</v>
      </c>
      <c r="AD3848" t="s">
        <v>18652</v>
      </c>
      <c r="AF3848" t="s">
        <v>18544</v>
      </c>
      <c r="AI3848" t="s">
        <v>18406</v>
      </c>
      <c r="AJ3848" t="s">
        <v>18390</v>
      </c>
      <c r="AK3848" t="s">
        <v>18391</v>
      </c>
      <c r="AL3848">
        <v>91911</v>
      </c>
      <c r="AM3848" t="s">
        <v>18392</v>
      </c>
      <c r="AN3848" t="s">
        <v>18397</v>
      </c>
    </row>
    <row r="3849" spans="1:40" ht="28.8" hidden="1" x14ac:dyDescent="0.3">
      <c r="A3849" t="s">
        <v>17296</v>
      </c>
      <c r="B3849" s="2" t="s">
        <v>2048</v>
      </c>
      <c r="C3849" s="3">
        <v>40025</v>
      </c>
      <c r="D3849" t="s">
        <v>25</v>
      </c>
      <c r="E3849" t="s">
        <v>17297</v>
      </c>
      <c r="F3849" t="s">
        <v>72</v>
      </c>
      <c r="G3849" t="s">
        <v>15933</v>
      </c>
      <c r="H3849" s="2" t="s">
        <v>19</v>
      </c>
      <c r="I3849" s="2" t="s">
        <v>20</v>
      </c>
      <c r="J3849" s="1" t="s">
        <v>17298</v>
      </c>
      <c r="K3849" s="1">
        <f t="shared" si="270"/>
        <v>1</v>
      </c>
      <c r="L3849" s="1">
        <f t="shared" si="270"/>
        <v>0</v>
      </c>
      <c r="M3849" s="1">
        <f t="shared" si="270"/>
        <v>0</v>
      </c>
      <c r="N3849" s="1">
        <f t="shared" si="270"/>
        <v>0</v>
      </c>
      <c r="O3849" s="1">
        <f t="shared" si="271"/>
        <v>1</v>
      </c>
      <c r="P3849" s="1" t="s">
        <v>18346</v>
      </c>
      <c r="Q3849" s="1" t="s">
        <v>18355</v>
      </c>
      <c r="R3849" s="1">
        <v>340</v>
      </c>
      <c r="S3849" s="9">
        <f t="shared" si="273"/>
        <v>253.53800000000001</v>
      </c>
      <c r="T3849" s="8"/>
      <c r="U3849" s="8"/>
      <c r="V3849" s="8"/>
      <c r="W3849" s="8"/>
      <c r="X3849" s="8"/>
      <c r="Y3849" s="10">
        <f t="shared" si="272"/>
        <v>0</v>
      </c>
      <c r="Z3849" s="10">
        <f>IFERROR(INDEX(EFs!B:B,MATCH(P3849,EFs!A:A,0))*Dataset!Y3849/1000,0)</f>
        <v>0</v>
      </c>
      <c r="AA3849">
        <v>32.732602</v>
      </c>
      <c r="AB3849">
        <v>-117.175484</v>
      </c>
      <c r="AC3849">
        <v>1</v>
      </c>
      <c r="AD3849" t="s">
        <v>18394</v>
      </c>
      <c r="AE3849">
        <v>2904</v>
      </c>
      <c r="AF3849" t="s">
        <v>18575</v>
      </c>
      <c r="AI3849" t="s">
        <v>18389</v>
      </c>
      <c r="AJ3849" t="s">
        <v>18390</v>
      </c>
      <c r="AK3849" t="s">
        <v>18391</v>
      </c>
      <c r="AL3849">
        <v>92101</v>
      </c>
      <c r="AM3849" t="s">
        <v>18392</v>
      </c>
      <c r="AN3849" t="s">
        <v>18397</v>
      </c>
    </row>
    <row r="3850" spans="1:40" ht="43.2" hidden="1" x14ac:dyDescent="0.3">
      <c r="A3850" t="s">
        <v>17299</v>
      </c>
      <c r="B3850" s="2" t="s">
        <v>2048</v>
      </c>
      <c r="C3850" s="3">
        <v>40025.6036805556</v>
      </c>
      <c r="D3850" t="s">
        <v>25</v>
      </c>
      <c r="E3850" t="s">
        <v>12071</v>
      </c>
      <c r="F3850" t="s">
        <v>17300</v>
      </c>
      <c r="G3850" t="s">
        <v>12072</v>
      </c>
      <c r="H3850" s="2" t="s">
        <v>106</v>
      </c>
      <c r="I3850" s="2" t="s">
        <v>107</v>
      </c>
      <c r="J3850" s="1" t="s">
        <v>17301</v>
      </c>
      <c r="K3850" s="1">
        <f t="shared" si="270"/>
        <v>1</v>
      </c>
      <c r="L3850" s="1">
        <f t="shared" si="270"/>
        <v>0</v>
      </c>
      <c r="M3850" s="1">
        <f t="shared" si="270"/>
        <v>0</v>
      </c>
      <c r="N3850" s="1">
        <f t="shared" si="270"/>
        <v>0</v>
      </c>
      <c r="O3850" s="1">
        <f t="shared" si="271"/>
        <v>1</v>
      </c>
      <c r="P3850" s="1" t="s">
        <v>18346</v>
      </c>
      <c r="Q3850" s="1">
        <v>80</v>
      </c>
      <c r="R3850" s="1">
        <v>107</v>
      </c>
      <c r="S3850" s="9">
        <f t="shared" si="273"/>
        <v>80</v>
      </c>
      <c r="T3850" s="8"/>
      <c r="U3850" s="8"/>
      <c r="V3850" s="8"/>
      <c r="W3850" s="8"/>
      <c r="X3850" s="8"/>
      <c r="Y3850" s="10">
        <f t="shared" si="272"/>
        <v>0</v>
      </c>
      <c r="Z3850" s="10">
        <f>IFERROR(INDEX(EFs!B:B,MATCH(P3850,EFs!A:A,0))*Dataset!Y3850/1000,0)</f>
        <v>0</v>
      </c>
      <c r="AA3850">
        <v>32.795682999999997</v>
      </c>
      <c r="AB3850">
        <v>-117.15524000000001</v>
      </c>
      <c r="AC3850">
        <v>1</v>
      </c>
      <c r="AD3850" t="s">
        <v>18387</v>
      </c>
      <c r="AE3850">
        <v>7850</v>
      </c>
      <c r="AF3850" t="s">
        <v>19426</v>
      </c>
      <c r="AI3850" t="s">
        <v>18389</v>
      </c>
      <c r="AJ3850" t="s">
        <v>18390</v>
      </c>
      <c r="AK3850" t="s">
        <v>18391</v>
      </c>
      <c r="AL3850">
        <v>92123</v>
      </c>
      <c r="AM3850" t="s">
        <v>18392</v>
      </c>
      <c r="AN3850" t="s">
        <v>18393</v>
      </c>
    </row>
    <row r="3851" spans="1:40" ht="57.6" hidden="1" x14ac:dyDescent="0.3">
      <c r="A3851" t="s">
        <v>17302</v>
      </c>
      <c r="B3851" s="2" t="s">
        <v>2048</v>
      </c>
      <c r="C3851" s="3">
        <v>40025.606655092597</v>
      </c>
      <c r="D3851" t="s">
        <v>25</v>
      </c>
      <c r="E3851" t="s">
        <v>12071</v>
      </c>
      <c r="F3851" t="s">
        <v>17300</v>
      </c>
      <c r="G3851" t="s">
        <v>12072</v>
      </c>
      <c r="H3851" s="2" t="s">
        <v>106</v>
      </c>
      <c r="I3851" s="2" t="s">
        <v>107</v>
      </c>
      <c r="J3851" s="1" t="s">
        <v>17303</v>
      </c>
      <c r="K3851" s="1">
        <f t="shared" si="270"/>
        <v>1</v>
      </c>
      <c r="L3851" s="1">
        <f t="shared" si="270"/>
        <v>0</v>
      </c>
      <c r="M3851" s="1">
        <f t="shared" si="270"/>
        <v>0</v>
      </c>
      <c r="N3851" s="1">
        <f t="shared" si="270"/>
        <v>0</v>
      </c>
      <c r="O3851" s="1">
        <f t="shared" si="271"/>
        <v>1</v>
      </c>
      <c r="P3851" s="1" t="s">
        <v>18346</v>
      </c>
      <c r="Q3851" s="1">
        <v>175</v>
      </c>
      <c r="R3851" s="1">
        <v>234</v>
      </c>
      <c r="S3851" s="9">
        <f t="shared" si="273"/>
        <v>175</v>
      </c>
      <c r="T3851" s="8"/>
      <c r="U3851" s="8"/>
      <c r="V3851" s="8"/>
      <c r="W3851" s="8"/>
      <c r="X3851" s="8"/>
      <c r="Y3851" s="10">
        <f t="shared" si="272"/>
        <v>0</v>
      </c>
      <c r="Z3851" s="10">
        <f>IFERROR(INDEX(EFs!B:B,MATCH(P3851,EFs!A:A,0))*Dataset!Y3851/1000,0)</f>
        <v>0</v>
      </c>
      <c r="AA3851">
        <v>32.795682999999997</v>
      </c>
      <c r="AB3851">
        <v>-117.15524000000001</v>
      </c>
      <c r="AC3851">
        <v>1</v>
      </c>
      <c r="AD3851" t="s">
        <v>18387</v>
      </c>
      <c r="AE3851">
        <v>7850</v>
      </c>
      <c r="AF3851" t="s">
        <v>19426</v>
      </c>
      <c r="AI3851" t="s">
        <v>18389</v>
      </c>
      <c r="AJ3851" t="s">
        <v>18390</v>
      </c>
      <c r="AK3851" t="s">
        <v>18391</v>
      </c>
      <c r="AL3851">
        <v>92123</v>
      </c>
      <c r="AM3851" t="s">
        <v>18392</v>
      </c>
      <c r="AN3851" t="s">
        <v>18393</v>
      </c>
    </row>
    <row r="3852" spans="1:40" ht="43.2" hidden="1" x14ac:dyDescent="0.3">
      <c r="A3852" t="s">
        <v>17304</v>
      </c>
      <c r="B3852" s="2" t="s">
        <v>2048</v>
      </c>
      <c r="C3852" s="3">
        <v>40025</v>
      </c>
      <c r="D3852" t="s">
        <v>25</v>
      </c>
      <c r="E3852" t="s">
        <v>17261</v>
      </c>
      <c r="G3852" t="s">
        <v>17262</v>
      </c>
      <c r="H3852" s="2" t="s">
        <v>739</v>
      </c>
      <c r="I3852" s="2" t="s">
        <v>236</v>
      </c>
      <c r="J3852" s="1" t="s">
        <v>17305</v>
      </c>
      <c r="K3852" s="1">
        <f t="shared" si="270"/>
        <v>1</v>
      </c>
      <c r="L3852" s="1">
        <f t="shared" si="270"/>
        <v>0</v>
      </c>
      <c r="M3852" s="1">
        <f t="shared" si="270"/>
        <v>0</v>
      </c>
      <c r="N3852" s="1">
        <f t="shared" si="270"/>
        <v>0</v>
      </c>
      <c r="O3852" s="1">
        <f t="shared" si="271"/>
        <v>1</v>
      </c>
      <c r="P3852" s="1" t="s">
        <v>18346</v>
      </c>
      <c r="Q3852" s="1" t="s">
        <v>18355</v>
      </c>
      <c r="R3852" s="1">
        <v>175</v>
      </c>
      <c r="S3852" s="9">
        <f t="shared" si="273"/>
        <v>130.4975</v>
      </c>
      <c r="T3852" s="8"/>
      <c r="U3852" s="8"/>
      <c r="V3852" s="8"/>
      <c r="W3852" s="8"/>
      <c r="X3852" s="8"/>
      <c r="Y3852" s="10">
        <f t="shared" si="272"/>
        <v>0</v>
      </c>
      <c r="Z3852" s="10">
        <f>IFERROR(INDEX(EFs!B:B,MATCH(P3852,EFs!A:A,0))*Dataset!Y3852/1000,0)</f>
        <v>0</v>
      </c>
      <c r="AA3852">
        <v>32.892215999999998</v>
      </c>
      <c r="AB3852">
        <v>-117.154459</v>
      </c>
      <c r="AC3852">
        <v>1</v>
      </c>
      <c r="AD3852" t="s">
        <v>18387</v>
      </c>
      <c r="AE3852">
        <v>9250</v>
      </c>
      <c r="AF3852" t="s">
        <v>19673</v>
      </c>
      <c r="AI3852" t="s">
        <v>18389</v>
      </c>
      <c r="AJ3852" t="s">
        <v>18390</v>
      </c>
      <c r="AK3852" t="s">
        <v>18391</v>
      </c>
      <c r="AL3852">
        <v>92126</v>
      </c>
      <c r="AM3852" t="s">
        <v>18392</v>
      </c>
      <c r="AN3852" t="s">
        <v>18393</v>
      </c>
    </row>
    <row r="3853" spans="1:40" ht="28.8" hidden="1" x14ac:dyDescent="0.3">
      <c r="A3853" t="s">
        <v>17306</v>
      </c>
      <c r="B3853" s="2" t="s">
        <v>2048</v>
      </c>
      <c r="C3853" s="3">
        <v>40025</v>
      </c>
      <c r="D3853" t="s">
        <v>25</v>
      </c>
      <c r="E3853" t="s">
        <v>1652</v>
      </c>
      <c r="G3853" t="s">
        <v>1653</v>
      </c>
      <c r="H3853" s="2" t="s">
        <v>1579</v>
      </c>
      <c r="I3853" s="2" t="s">
        <v>30</v>
      </c>
      <c r="J3853" s="1" t="s">
        <v>17307</v>
      </c>
      <c r="K3853" s="1">
        <f t="shared" si="270"/>
        <v>1</v>
      </c>
      <c r="L3853" s="1">
        <f t="shared" si="270"/>
        <v>0</v>
      </c>
      <c r="M3853" s="1">
        <f t="shared" si="270"/>
        <v>0</v>
      </c>
      <c r="N3853" s="1">
        <f t="shared" si="270"/>
        <v>0</v>
      </c>
      <c r="O3853" s="1">
        <f t="shared" si="271"/>
        <v>1</v>
      </c>
      <c r="P3853" s="1" t="s">
        <v>18346</v>
      </c>
      <c r="Q3853" s="1" t="s">
        <v>18355</v>
      </c>
      <c r="R3853" s="1">
        <v>2172</v>
      </c>
      <c r="S3853" s="9">
        <f t="shared" si="273"/>
        <v>1619.6604</v>
      </c>
      <c r="T3853" s="8"/>
      <c r="U3853" s="8"/>
      <c r="V3853" s="8"/>
      <c r="W3853" s="8"/>
      <c r="X3853" s="8"/>
      <c r="Y3853" s="10">
        <f t="shared" si="272"/>
        <v>0</v>
      </c>
      <c r="Z3853" s="10">
        <f>IFERROR(INDEX(EFs!B:B,MATCH(P3853,EFs!A:A,0))*Dataset!Y3853/1000,0)</f>
        <v>0</v>
      </c>
      <c r="AA3853">
        <v>32.939470999999998</v>
      </c>
      <c r="AB3853">
        <v>-117.025447</v>
      </c>
      <c r="AC3853">
        <v>1</v>
      </c>
      <c r="AD3853" t="s">
        <v>18387</v>
      </c>
      <c r="AE3853">
        <v>14111</v>
      </c>
      <c r="AF3853" t="s">
        <v>18610</v>
      </c>
      <c r="AI3853" t="s">
        <v>18600</v>
      </c>
      <c r="AJ3853" t="s">
        <v>18390</v>
      </c>
      <c r="AK3853" t="s">
        <v>18391</v>
      </c>
      <c r="AL3853">
        <v>92064</v>
      </c>
      <c r="AM3853" t="s">
        <v>18392</v>
      </c>
      <c r="AN3853" t="s">
        <v>18393</v>
      </c>
    </row>
    <row r="3854" spans="1:40" ht="43.2" hidden="1" x14ac:dyDescent="0.3">
      <c r="A3854" t="s">
        <v>17308</v>
      </c>
      <c r="B3854" s="2" t="s">
        <v>2048</v>
      </c>
      <c r="C3854" s="3">
        <v>40025</v>
      </c>
      <c r="D3854" t="s">
        <v>25</v>
      </c>
      <c r="E3854" t="s">
        <v>17274</v>
      </c>
      <c r="F3854" t="s">
        <v>17275</v>
      </c>
      <c r="G3854" t="s">
        <v>17276</v>
      </c>
      <c r="H3854" s="2" t="s">
        <v>181</v>
      </c>
      <c r="I3854" s="2" t="s">
        <v>107</v>
      </c>
      <c r="J3854" s="1" t="s">
        <v>17309</v>
      </c>
      <c r="K3854" s="1">
        <f t="shared" si="270"/>
        <v>1</v>
      </c>
      <c r="L3854" s="1">
        <f t="shared" si="270"/>
        <v>0</v>
      </c>
      <c r="M3854" s="1">
        <f t="shared" si="270"/>
        <v>0</v>
      </c>
      <c r="N3854" s="1">
        <f t="shared" si="270"/>
        <v>0</v>
      </c>
      <c r="O3854" s="1">
        <f t="shared" si="271"/>
        <v>1</v>
      </c>
      <c r="P3854" s="1" t="s">
        <v>18346</v>
      </c>
      <c r="Q3854" s="1">
        <v>545</v>
      </c>
      <c r="R3854" s="1">
        <v>760</v>
      </c>
      <c r="S3854" s="9">
        <f t="shared" si="273"/>
        <v>545</v>
      </c>
      <c r="T3854" s="8"/>
      <c r="U3854" s="8"/>
      <c r="V3854" s="8"/>
      <c r="W3854" s="8"/>
      <c r="X3854" s="8"/>
      <c r="Y3854" s="10">
        <f t="shared" si="272"/>
        <v>0</v>
      </c>
      <c r="Z3854" s="10">
        <f>IFERROR(INDEX(EFs!B:B,MATCH(P3854,EFs!A:A,0))*Dataset!Y3854/1000,0)</f>
        <v>0</v>
      </c>
      <c r="AA3854">
        <v>32.791581000000001</v>
      </c>
      <c r="AB3854">
        <v>-117.095045</v>
      </c>
      <c r="AC3854">
        <v>1</v>
      </c>
      <c r="AD3854" t="s">
        <v>18387</v>
      </c>
      <c r="AE3854">
        <v>4647</v>
      </c>
      <c r="AF3854" t="s">
        <v>19101</v>
      </c>
      <c r="AI3854" t="s">
        <v>18389</v>
      </c>
      <c r="AJ3854" t="s">
        <v>18390</v>
      </c>
      <c r="AK3854" t="s">
        <v>18391</v>
      </c>
      <c r="AL3854">
        <v>92120</v>
      </c>
      <c r="AM3854" t="s">
        <v>18392</v>
      </c>
      <c r="AN3854" t="s">
        <v>18393</v>
      </c>
    </row>
    <row r="3855" spans="1:40" ht="43.2" hidden="1" x14ac:dyDescent="0.3">
      <c r="A3855" t="s">
        <v>17310</v>
      </c>
      <c r="B3855" s="2" t="s">
        <v>2048</v>
      </c>
      <c r="C3855" s="3">
        <v>40025</v>
      </c>
      <c r="D3855" t="s">
        <v>25</v>
      </c>
      <c r="E3855" t="s">
        <v>17311</v>
      </c>
      <c r="F3855" t="s">
        <v>6265</v>
      </c>
      <c r="G3855" t="s">
        <v>17312</v>
      </c>
      <c r="H3855" s="2" t="s">
        <v>781</v>
      </c>
      <c r="I3855" s="2" t="s">
        <v>782</v>
      </c>
      <c r="J3855" s="1" t="s">
        <v>17313</v>
      </c>
      <c r="K3855" s="1">
        <f t="shared" si="270"/>
        <v>1</v>
      </c>
      <c r="L3855" s="1">
        <f t="shared" si="270"/>
        <v>0</v>
      </c>
      <c r="M3855" s="1">
        <f t="shared" si="270"/>
        <v>0</v>
      </c>
      <c r="N3855" s="1">
        <f t="shared" si="270"/>
        <v>0</v>
      </c>
      <c r="O3855" s="1">
        <f t="shared" si="271"/>
        <v>1</v>
      </c>
      <c r="P3855" s="1" t="s">
        <v>18346</v>
      </c>
      <c r="Q3855" s="1" t="s">
        <v>18355</v>
      </c>
      <c r="R3855" s="1">
        <v>66</v>
      </c>
      <c r="S3855" s="9">
        <f t="shared" si="273"/>
        <v>49.216200000000001</v>
      </c>
      <c r="T3855" s="8"/>
      <c r="U3855" s="8"/>
      <c r="V3855" s="8"/>
      <c r="W3855" s="8"/>
      <c r="X3855" s="8"/>
      <c r="Y3855" s="10">
        <f t="shared" si="272"/>
        <v>0</v>
      </c>
      <c r="Z3855" s="10">
        <f>IFERROR(INDEX(EFs!B:B,MATCH(P3855,EFs!A:A,0))*Dataset!Y3855/1000,0)</f>
        <v>0</v>
      </c>
      <c r="AA3855">
        <v>32.889476000000002</v>
      </c>
      <c r="AB3855">
        <v>-117.19132399999999</v>
      </c>
      <c r="AC3855">
        <v>1</v>
      </c>
      <c r="AD3855" t="s">
        <v>18387</v>
      </c>
      <c r="AE3855">
        <v>5810</v>
      </c>
      <c r="AF3855" t="s">
        <v>18631</v>
      </c>
      <c r="AI3855" t="s">
        <v>18389</v>
      </c>
      <c r="AJ3855" t="s">
        <v>18390</v>
      </c>
      <c r="AK3855" t="s">
        <v>18391</v>
      </c>
      <c r="AL3855">
        <v>92121</v>
      </c>
      <c r="AM3855" t="s">
        <v>18392</v>
      </c>
      <c r="AN3855" t="s">
        <v>18393</v>
      </c>
    </row>
    <row r="3856" spans="1:40" ht="43.2" hidden="1" x14ac:dyDescent="0.3">
      <c r="A3856" t="s">
        <v>17314</v>
      </c>
      <c r="B3856" s="2" t="s">
        <v>2048</v>
      </c>
      <c r="C3856" s="3">
        <v>40025</v>
      </c>
      <c r="D3856" t="s">
        <v>25</v>
      </c>
      <c r="E3856" t="s">
        <v>5339</v>
      </c>
      <c r="F3856" t="s">
        <v>50</v>
      </c>
      <c r="G3856" t="s">
        <v>1019</v>
      </c>
      <c r="H3856" s="2" t="s">
        <v>1020</v>
      </c>
      <c r="I3856" s="2" t="s">
        <v>92</v>
      </c>
      <c r="J3856" s="1" t="s">
        <v>17315</v>
      </c>
      <c r="K3856" s="1">
        <f t="shared" si="270"/>
        <v>1</v>
      </c>
      <c r="L3856" s="1">
        <f t="shared" si="270"/>
        <v>0</v>
      </c>
      <c r="M3856" s="1">
        <f t="shared" si="270"/>
        <v>0</v>
      </c>
      <c r="N3856" s="1">
        <f t="shared" si="270"/>
        <v>0</v>
      </c>
      <c r="O3856" s="1">
        <f t="shared" si="271"/>
        <v>1</v>
      </c>
      <c r="P3856" s="1" t="s">
        <v>18346</v>
      </c>
      <c r="Q3856" s="1" t="s">
        <v>18355</v>
      </c>
      <c r="R3856" s="1">
        <v>765</v>
      </c>
      <c r="S3856" s="9">
        <f t="shared" si="273"/>
        <v>570.46050000000002</v>
      </c>
      <c r="T3856" s="8"/>
      <c r="U3856" s="8"/>
      <c r="V3856" s="8"/>
      <c r="W3856" s="8"/>
      <c r="X3856" s="8"/>
      <c r="Y3856" s="10">
        <f t="shared" si="272"/>
        <v>0</v>
      </c>
      <c r="Z3856" s="10">
        <f>IFERROR(INDEX(EFs!B:B,MATCH(P3856,EFs!A:A,0))*Dataset!Y3856/1000,0)</f>
        <v>0</v>
      </c>
      <c r="AA3856">
        <v>32.659621000000001</v>
      </c>
      <c r="AB3856">
        <v>-117.15543</v>
      </c>
      <c r="AC3856">
        <v>1</v>
      </c>
      <c r="AD3856" t="s">
        <v>18408</v>
      </c>
      <c r="AF3856" t="s">
        <v>18547</v>
      </c>
      <c r="AI3856" t="s">
        <v>18458</v>
      </c>
      <c r="AJ3856" t="s">
        <v>18390</v>
      </c>
      <c r="AK3856" t="s">
        <v>18391</v>
      </c>
      <c r="AL3856">
        <v>92118</v>
      </c>
      <c r="AM3856" t="s">
        <v>18392</v>
      </c>
      <c r="AN3856" t="s">
        <v>18397</v>
      </c>
    </row>
    <row r="3857" spans="1:40" ht="43.2" hidden="1" x14ac:dyDescent="0.3">
      <c r="A3857" t="s">
        <v>17316</v>
      </c>
      <c r="B3857" s="2" t="s">
        <v>2048</v>
      </c>
      <c r="C3857" s="3">
        <v>40025</v>
      </c>
      <c r="D3857" t="s">
        <v>25</v>
      </c>
      <c r="E3857" t="s">
        <v>11985</v>
      </c>
      <c r="F3857" t="s">
        <v>559</v>
      </c>
      <c r="G3857" t="s">
        <v>11986</v>
      </c>
      <c r="H3857" s="2" t="s">
        <v>351</v>
      </c>
      <c r="I3857" s="2" t="s">
        <v>92</v>
      </c>
      <c r="J3857" s="1" t="s">
        <v>17317</v>
      </c>
      <c r="K3857" s="1">
        <f t="shared" si="270"/>
        <v>1</v>
      </c>
      <c r="L3857" s="1">
        <f t="shared" si="270"/>
        <v>0</v>
      </c>
      <c r="M3857" s="1">
        <f t="shared" si="270"/>
        <v>0</v>
      </c>
      <c r="N3857" s="1">
        <f t="shared" si="270"/>
        <v>0</v>
      </c>
      <c r="O3857" s="1">
        <f t="shared" si="271"/>
        <v>1</v>
      </c>
      <c r="P3857" s="1" t="s">
        <v>18346</v>
      </c>
      <c r="Q3857" s="1">
        <v>600</v>
      </c>
      <c r="R3857" s="1">
        <v>750</v>
      </c>
      <c r="S3857" s="9">
        <f t="shared" si="273"/>
        <v>600</v>
      </c>
      <c r="T3857" s="8"/>
      <c r="U3857" s="8"/>
      <c r="V3857" s="8"/>
      <c r="W3857" s="8"/>
      <c r="X3857" s="8"/>
      <c r="Y3857" s="10">
        <f t="shared" si="272"/>
        <v>0</v>
      </c>
      <c r="Z3857" s="10">
        <f>IFERROR(INDEX(EFs!B:B,MATCH(P3857,EFs!A:A,0))*Dataset!Y3857/1000,0)</f>
        <v>0</v>
      </c>
      <c r="AA3857">
        <v>32.694301000000003</v>
      </c>
      <c r="AB3857">
        <v>-117.168077</v>
      </c>
      <c r="AC3857">
        <v>1</v>
      </c>
      <c r="AD3857" t="s">
        <v>18394</v>
      </c>
      <c r="AE3857">
        <v>250</v>
      </c>
      <c r="AF3857" t="s">
        <v>19171</v>
      </c>
      <c r="AI3857" t="s">
        <v>18458</v>
      </c>
      <c r="AJ3857" t="s">
        <v>18390</v>
      </c>
      <c r="AK3857" t="s">
        <v>18391</v>
      </c>
      <c r="AL3857">
        <v>92118</v>
      </c>
      <c r="AM3857" t="s">
        <v>18392</v>
      </c>
      <c r="AN3857" t="s">
        <v>18397</v>
      </c>
    </row>
    <row r="3858" spans="1:40" ht="57.6" hidden="1" x14ac:dyDescent="0.3">
      <c r="A3858" t="s">
        <v>17318</v>
      </c>
      <c r="B3858" s="2" t="s">
        <v>2048</v>
      </c>
      <c r="C3858" s="3">
        <v>40025</v>
      </c>
      <c r="D3858" t="s">
        <v>193</v>
      </c>
      <c r="E3858" t="s">
        <v>5565</v>
      </c>
      <c r="F3858" t="s">
        <v>5566</v>
      </c>
      <c r="G3858" t="s">
        <v>15839</v>
      </c>
      <c r="H3858" s="2" t="s">
        <v>781</v>
      </c>
      <c r="I3858" s="2" t="s">
        <v>782</v>
      </c>
      <c r="J3858" s="1" t="s">
        <v>17319</v>
      </c>
      <c r="K3858" s="1">
        <f t="shared" si="270"/>
        <v>1</v>
      </c>
      <c r="L3858" s="1">
        <f t="shared" si="270"/>
        <v>0</v>
      </c>
      <c r="M3858" s="1">
        <f t="shared" si="270"/>
        <v>0</v>
      </c>
      <c r="N3858" s="1">
        <f t="shared" si="270"/>
        <v>0</v>
      </c>
      <c r="O3858" s="1">
        <f t="shared" si="271"/>
        <v>1</v>
      </c>
      <c r="P3858" s="1" t="s">
        <v>18346</v>
      </c>
      <c r="Q3858" s="1">
        <v>250</v>
      </c>
      <c r="R3858" s="1">
        <v>415</v>
      </c>
      <c r="S3858" s="9">
        <f t="shared" si="273"/>
        <v>250</v>
      </c>
      <c r="T3858" s="3">
        <v>44547</v>
      </c>
      <c r="U3858" s="8" t="s">
        <v>439</v>
      </c>
      <c r="V3858" s="3">
        <v>44547</v>
      </c>
      <c r="W3858" s="8" t="s">
        <v>439</v>
      </c>
      <c r="X3858" s="8">
        <v>0</v>
      </c>
      <c r="Y3858" s="10">
        <f t="shared" si="272"/>
        <v>0</v>
      </c>
      <c r="Z3858" s="10">
        <f>IFERROR(INDEX(EFs!B:B,MATCH(P3858,EFs!A:A,0))*Dataset!Y3858/1000,0)</f>
        <v>0</v>
      </c>
      <c r="AA3858">
        <v>32.905622999999999</v>
      </c>
      <c r="AB3858">
        <v>-117.238963</v>
      </c>
      <c r="AC3858">
        <v>1</v>
      </c>
      <c r="AD3858" t="s">
        <v>18387</v>
      </c>
      <c r="AE3858">
        <v>11010</v>
      </c>
      <c r="AF3858" t="s">
        <v>18530</v>
      </c>
      <c r="AI3858" t="s">
        <v>18389</v>
      </c>
      <c r="AJ3858" t="s">
        <v>18390</v>
      </c>
      <c r="AK3858" t="s">
        <v>18391</v>
      </c>
      <c r="AL3858">
        <v>92121</v>
      </c>
      <c r="AM3858" t="s">
        <v>18392</v>
      </c>
      <c r="AN3858" t="s">
        <v>18393</v>
      </c>
    </row>
    <row r="3859" spans="1:40" ht="28.8" hidden="1" x14ac:dyDescent="0.3">
      <c r="A3859" t="s">
        <v>17320</v>
      </c>
      <c r="B3859" s="2" t="s">
        <v>2048</v>
      </c>
      <c r="C3859" s="3">
        <v>40025</v>
      </c>
      <c r="D3859" t="s">
        <v>25</v>
      </c>
      <c r="E3859" t="s">
        <v>26</v>
      </c>
      <c r="F3859" t="s">
        <v>247</v>
      </c>
      <c r="G3859" t="s">
        <v>17321</v>
      </c>
      <c r="H3859" s="2" t="s">
        <v>29</v>
      </c>
      <c r="I3859" s="2" t="s">
        <v>30</v>
      </c>
      <c r="J3859" s="1" t="s">
        <v>17322</v>
      </c>
      <c r="K3859" s="1">
        <f t="shared" si="270"/>
        <v>1</v>
      </c>
      <c r="L3859" s="1">
        <f t="shared" si="270"/>
        <v>0</v>
      </c>
      <c r="M3859" s="1">
        <f t="shared" si="270"/>
        <v>0</v>
      </c>
      <c r="N3859" s="1">
        <f t="shared" si="270"/>
        <v>0</v>
      </c>
      <c r="O3859" s="1">
        <f t="shared" si="271"/>
        <v>1</v>
      </c>
      <c r="P3859" s="1" t="s">
        <v>18346</v>
      </c>
      <c r="Q3859" s="1" t="s">
        <v>18355</v>
      </c>
      <c r="R3859" s="1">
        <v>195</v>
      </c>
      <c r="S3859" s="9">
        <f t="shared" si="273"/>
        <v>145.41150000000002</v>
      </c>
      <c r="T3859" s="8"/>
      <c r="U3859" s="8"/>
      <c r="V3859" s="8"/>
      <c r="W3859" s="8"/>
      <c r="X3859" s="8"/>
      <c r="Y3859" s="10">
        <f t="shared" si="272"/>
        <v>0</v>
      </c>
      <c r="Z3859" s="10">
        <f>IFERROR(INDEX(EFs!B:B,MATCH(P3859,EFs!A:A,0))*Dataset!Y3859/1000,0)</f>
        <v>0</v>
      </c>
      <c r="AA3859">
        <v>33.048589</v>
      </c>
      <c r="AB3859">
        <v>-116.873885</v>
      </c>
      <c r="AC3859">
        <v>1</v>
      </c>
      <c r="AD3859" t="s">
        <v>18387</v>
      </c>
      <c r="AE3859">
        <v>1031</v>
      </c>
      <c r="AF3859" t="s">
        <v>19414</v>
      </c>
      <c r="AI3859" t="s">
        <v>18396</v>
      </c>
      <c r="AJ3859" t="s">
        <v>18390</v>
      </c>
      <c r="AK3859" t="s">
        <v>18391</v>
      </c>
      <c r="AL3859">
        <v>92065</v>
      </c>
      <c r="AM3859" t="s">
        <v>18392</v>
      </c>
      <c r="AN3859" t="s">
        <v>18393</v>
      </c>
    </row>
    <row r="3860" spans="1:40" ht="43.2" hidden="1" x14ac:dyDescent="0.3">
      <c r="A3860" t="s">
        <v>17323</v>
      </c>
      <c r="B3860" s="2" t="s">
        <v>2048</v>
      </c>
      <c r="C3860" s="3">
        <v>40025</v>
      </c>
      <c r="D3860" t="s">
        <v>16</v>
      </c>
      <c r="E3860" t="s">
        <v>17324</v>
      </c>
      <c r="F3860" t="s">
        <v>17325</v>
      </c>
      <c r="G3860" t="s">
        <v>17326</v>
      </c>
      <c r="H3860" s="2" t="s">
        <v>1013</v>
      </c>
      <c r="I3860" s="2" t="s">
        <v>236</v>
      </c>
      <c r="J3860" s="1" t="s">
        <v>17327</v>
      </c>
      <c r="K3860" s="1">
        <f t="shared" si="270"/>
        <v>1</v>
      </c>
      <c r="L3860" s="1">
        <f t="shared" si="270"/>
        <v>0</v>
      </c>
      <c r="M3860" s="1">
        <f t="shared" si="270"/>
        <v>0</v>
      </c>
      <c r="N3860" s="1">
        <f t="shared" si="270"/>
        <v>0</v>
      </c>
      <c r="O3860" s="1">
        <f t="shared" si="271"/>
        <v>1</v>
      </c>
      <c r="P3860" s="1" t="s">
        <v>18346</v>
      </c>
      <c r="Q3860" s="1">
        <v>600</v>
      </c>
      <c r="R3860" s="1">
        <v>910</v>
      </c>
      <c r="S3860" s="9">
        <f t="shared" si="273"/>
        <v>600</v>
      </c>
      <c r="T3860" s="8"/>
      <c r="U3860" s="8"/>
      <c r="V3860" s="8"/>
      <c r="W3860" s="8"/>
      <c r="X3860" s="8"/>
      <c r="Y3860" s="10">
        <f t="shared" si="272"/>
        <v>0</v>
      </c>
      <c r="Z3860" s="10">
        <f>IFERROR(INDEX(EFs!B:B,MATCH(P3860,EFs!A:A,0))*Dataset!Y3860/1000,0)</f>
        <v>0</v>
      </c>
      <c r="AA3860">
        <v>32.936149</v>
      </c>
      <c r="AB3860">
        <v>-117.23499200000001</v>
      </c>
      <c r="AC3860">
        <v>1</v>
      </c>
      <c r="AD3860" t="s">
        <v>18387</v>
      </c>
      <c r="AE3860">
        <v>3611</v>
      </c>
      <c r="AF3860" t="s">
        <v>18918</v>
      </c>
      <c r="AI3860" t="s">
        <v>18389</v>
      </c>
      <c r="AJ3860" t="s">
        <v>18390</v>
      </c>
      <c r="AK3860" t="s">
        <v>18391</v>
      </c>
      <c r="AL3860">
        <v>92130</v>
      </c>
      <c r="AM3860" t="s">
        <v>18392</v>
      </c>
      <c r="AN3860" t="s">
        <v>18393</v>
      </c>
    </row>
    <row r="3861" spans="1:40" ht="43.2" hidden="1" x14ac:dyDescent="0.3">
      <c r="A3861" t="s">
        <v>17328</v>
      </c>
      <c r="B3861" s="2" t="s">
        <v>2048</v>
      </c>
      <c r="C3861" s="3">
        <v>40025</v>
      </c>
      <c r="D3861" t="s">
        <v>25</v>
      </c>
      <c r="E3861" t="s">
        <v>17329</v>
      </c>
      <c r="G3861" t="s">
        <v>17330</v>
      </c>
      <c r="H3861" s="2" t="s">
        <v>115</v>
      </c>
      <c r="I3861" s="2" t="s">
        <v>46</v>
      </c>
      <c r="J3861" s="1" t="s">
        <v>17331</v>
      </c>
      <c r="K3861" s="1">
        <f t="shared" si="270"/>
        <v>1</v>
      </c>
      <c r="L3861" s="1">
        <f t="shared" si="270"/>
        <v>0</v>
      </c>
      <c r="M3861" s="1">
        <f t="shared" si="270"/>
        <v>0</v>
      </c>
      <c r="N3861" s="1">
        <f t="shared" si="270"/>
        <v>0</v>
      </c>
      <c r="O3861" s="1">
        <f t="shared" si="271"/>
        <v>1</v>
      </c>
      <c r="P3861" s="1" t="s">
        <v>18346</v>
      </c>
      <c r="Q3861" s="1">
        <v>105</v>
      </c>
      <c r="R3861" s="1">
        <v>166</v>
      </c>
      <c r="S3861" s="9">
        <f t="shared" si="273"/>
        <v>105</v>
      </c>
      <c r="T3861" s="8"/>
      <c r="U3861" s="8"/>
      <c r="V3861" s="8"/>
      <c r="W3861" s="8"/>
      <c r="X3861" s="8"/>
      <c r="Y3861" s="10">
        <f t="shared" si="272"/>
        <v>0</v>
      </c>
      <c r="Z3861" s="10">
        <f>IFERROR(INDEX(EFs!B:B,MATCH(P3861,EFs!A:A,0))*Dataset!Y3861/1000,0)</f>
        <v>0</v>
      </c>
      <c r="AA3861">
        <v>32.752566000000002</v>
      </c>
      <c r="AB3861">
        <v>-117.21338799999999</v>
      </c>
      <c r="AC3861">
        <v>1</v>
      </c>
      <c r="AD3861" t="s">
        <v>18387</v>
      </c>
      <c r="AE3861">
        <v>3555</v>
      </c>
      <c r="AF3861" t="s">
        <v>18413</v>
      </c>
      <c r="AI3861" t="s">
        <v>18389</v>
      </c>
      <c r="AJ3861" t="s">
        <v>18390</v>
      </c>
      <c r="AK3861" t="s">
        <v>18391</v>
      </c>
      <c r="AL3861">
        <v>92110</v>
      </c>
      <c r="AM3861" t="s">
        <v>18392</v>
      </c>
      <c r="AN3861" t="s">
        <v>18393</v>
      </c>
    </row>
    <row r="3862" spans="1:40" ht="57.6" hidden="1" x14ac:dyDescent="0.3">
      <c r="A3862" t="s">
        <v>17332</v>
      </c>
      <c r="B3862" s="2" t="s">
        <v>2048</v>
      </c>
      <c r="C3862" s="3">
        <v>40025</v>
      </c>
      <c r="D3862" t="s">
        <v>25</v>
      </c>
      <c r="E3862" t="s">
        <v>17333</v>
      </c>
      <c r="F3862" t="s">
        <v>72</v>
      </c>
      <c r="G3862" t="s">
        <v>17334</v>
      </c>
      <c r="H3862" s="2" t="s">
        <v>106</v>
      </c>
      <c r="I3862" s="2" t="s">
        <v>107</v>
      </c>
      <c r="J3862" s="1" t="s">
        <v>17335</v>
      </c>
      <c r="K3862" s="1">
        <f t="shared" si="270"/>
        <v>1</v>
      </c>
      <c r="L3862" s="1">
        <f t="shared" si="270"/>
        <v>0</v>
      </c>
      <c r="M3862" s="1">
        <f t="shared" si="270"/>
        <v>0</v>
      </c>
      <c r="N3862" s="1">
        <f t="shared" si="270"/>
        <v>0</v>
      </c>
      <c r="O3862" s="1">
        <f t="shared" si="271"/>
        <v>1</v>
      </c>
      <c r="P3862" s="1" t="s">
        <v>18346</v>
      </c>
      <c r="Q3862" s="1" t="s">
        <v>18355</v>
      </c>
      <c r="R3862" s="1">
        <v>58</v>
      </c>
      <c r="S3862" s="9">
        <f t="shared" si="273"/>
        <v>43.250599999999999</v>
      </c>
      <c r="T3862" s="8"/>
      <c r="U3862" s="8"/>
      <c r="V3862" s="8"/>
      <c r="W3862" s="8"/>
      <c r="X3862" s="8"/>
      <c r="Y3862" s="10">
        <f t="shared" si="272"/>
        <v>0</v>
      </c>
      <c r="Z3862" s="10">
        <f>IFERROR(INDEX(EFs!B:B,MATCH(P3862,EFs!A:A,0))*Dataset!Y3862/1000,0)</f>
        <v>0</v>
      </c>
      <c r="AA3862">
        <v>32.809055000000001</v>
      </c>
      <c r="AB3862">
        <v>-117.135914</v>
      </c>
      <c r="AC3862">
        <v>1</v>
      </c>
      <c r="AD3862" t="s">
        <v>18387</v>
      </c>
      <c r="AE3862">
        <v>8929</v>
      </c>
      <c r="AF3862" t="s">
        <v>18556</v>
      </c>
      <c r="AG3862" t="s">
        <v>18510</v>
      </c>
      <c r="AH3862" t="s">
        <v>98</v>
      </c>
      <c r="AI3862" t="s">
        <v>18389</v>
      </c>
      <c r="AJ3862" t="s">
        <v>18390</v>
      </c>
      <c r="AK3862" t="s">
        <v>18391</v>
      </c>
      <c r="AL3862">
        <v>92123</v>
      </c>
      <c r="AM3862" t="s">
        <v>18392</v>
      </c>
      <c r="AN3862" t="s">
        <v>18393</v>
      </c>
    </row>
    <row r="3863" spans="1:40" ht="28.8" hidden="1" x14ac:dyDescent="0.3">
      <c r="A3863" t="s">
        <v>17336</v>
      </c>
      <c r="B3863" s="2" t="s">
        <v>2048</v>
      </c>
      <c r="C3863" s="3">
        <v>40025.663460648102</v>
      </c>
      <c r="D3863" t="s">
        <v>25</v>
      </c>
      <c r="E3863" t="s">
        <v>11843</v>
      </c>
      <c r="G3863" t="s">
        <v>11844</v>
      </c>
      <c r="H3863" s="2" t="s">
        <v>235</v>
      </c>
      <c r="I3863" s="2" t="s">
        <v>236</v>
      </c>
      <c r="J3863" s="1" t="s">
        <v>17337</v>
      </c>
      <c r="K3863" s="1">
        <f t="shared" si="270"/>
        <v>1</v>
      </c>
      <c r="L3863" s="1">
        <f t="shared" si="270"/>
        <v>0</v>
      </c>
      <c r="M3863" s="1">
        <f t="shared" si="270"/>
        <v>0</v>
      </c>
      <c r="N3863" s="1">
        <f t="shared" si="270"/>
        <v>0</v>
      </c>
      <c r="O3863" s="1">
        <f t="shared" si="271"/>
        <v>1</v>
      </c>
      <c r="P3863" s="1" t="s">
        <v>18346</v>
      </c>
      <c r="Q3863" s="1">
        <v>30</v>
      </c>
      <c r="R3863" s="1">
        <v>61</v>
      </c>
      <c r="S3863" s="9">
        <f t="shared" si="273"/>
        <v>30</v>
      </c>
      <c r="T3863" s="8"/>
      <c r="U3863" s="8"/>
      <c r="V3863" s="8"/>
      <c r="W3863" s="8"/>
      <c r="X3863" s="8"/>
      <c r="Y3863" s="10">
        <f t="shared" si="272"/>
        <v>0</v>
      </c>
      <c r="Z3863" s="10">
        <f>IFERROR(INDEX(EFs!B:B,MATCH(P3863,EFs!A:A,0))*Dataset!Y3863/1000,0)</f>
        <v>0</v>
      </c>
      <c r="AA3863">
        <v>32.769095</v>
      </c>
      <c r="AB3863">
        <v>-117.16658</v>
      </c>
      <c r="AC3863">
        <v>1</v>
      </c>
      <c r="AD3863" t="s">
        <v>18387</v>
      </c>
      <c r="AE3863">
        <v>7027</v>
      </c>
      <c r="AF3863" t="s">
        <v>18770</v>
      </c>
      <c r="AI3863" t="s">
        <v>18389</v>
      </c>
      <c r="AJ3863" t="s">
        <v>18390</v>
      </c>
      <c r="AK3863" t="s">
        <v>18391</v>
      </c>
      <c r="AL3863">
        <v>92108</v>
      </c>
      <c r="AM3863" t="s">
        <v>18392</v>
      </c>
      <c r="AN3863" t="s">
        <v>18393</v>
      </c>
    </row>
    <row r="3864" spans="1:40" ht="28.8" hidden="1" x14ac:dyDescent="0.3">
      <c r="A3864" t="s">
        <v>17338</v>
      </c>
      <c r="B3864" s="2" t="s">
        <v>2048</v>
      </c>
      <c r="C3864" s="3">
        <v>40025</v>
      </c>
      <c r="D3864" t="s">
        <v>25</v>
      </c>
      <c r="E3864" t="s">
        <v>13830</v>
      </c>
      <c r="G3864" t="s">
        <v>17339</v>
      </c>
      <c r="H3864" s="2" t="s">
        <v>776</v>
      </c>
      <c r="I3864" s="2" t="s">
        <v>155</v>
      </c>
      <c r="J3864" s="1" t="s">
        <v>17340</v>
      </c>
      <c r="K3864" s="1">
        <f t="shared" si="270"/>
        <v>1</v>
      </c>
      <c r="L3864" s="1">
        <f t="shared" si="270"/>
        <v>0</v>
      </c>
      <c r="M3864" s="1">
        <f t="shared" si="270"/>
        <v>0</v>
      </c>
      <c r="N3864" s="1">
        <f t="shared" si="270"/>
        <v>0</v>
      </c>
      <c r="O3864" s="1">
        <f t="shared" si="271"/>
        <v>1</v>
      </c>
      <c r="P3864" s="1" t="s">
        <v>18346</v>
      </c>
      <c r="Q3864" s="1" t="s">
        <v>18355</v>
      </c>
      <c r="R3864" s="1">
        <v>100</v>
      </c>
      <c r="S3864" s="9">
        <f t="shared" si="273"/>
        <v>74.570000000000007</v>
      </c>
      <c r="T3864" s="8"/>
      <c r="U3864" s="8"/>
      <c r="V3864" s="8"/>
      <c r="W3864" s="8"/>
      <c r="X3864" s="8"/>
      <c r="Y3864" s="10">
        <f t="shared" si="272"/>
        <v>0</v>
      </c>
      <c r="Z3864" s="10">
        <f>IFERROR(INDEX(EFs!B:B,MATCH(P3864,EFs!A:A,0))*Dataset!Y3864/1000,0)</f>
        <v>0</v>
      </c>
      <c r="AA3864">
        <v>33.070509999999999</v>
      </c>
      <c r="AB3864">
        <v>-117.06755</v>
      </c>
      <c r="AC3864">
        <v>1</v>
      </c>
      <c r="AD3864" t="s">
        <v>18387</v>
      </c>
      <c r="AE3864">
        <v>220</v>
      </c>
      <c r="AF3864" t="s">
        <v>19674</v>
      </c>
      <c r="AI3864" t="s">
        <v>18421</v>
      </c>
      <c r="AJ3864" t="s">
        <v>18390</v>
      </c>
      <c r="AK3864" t="s">
        <v>18391</v>
      </c>
      <c r="AL3864">
        <v>92025</v>
      </c>
      <c r="AM3864" t="s">
        <v>18392</v>
      </c>
      <c r="AN3864" t="s">
        <v>18407</v>
      </c>
    </row>
    <row r="3865" spans="1:40" ht="28.8" hidden="1" x14ac:dyDescent="0.3">
      <c r="A3865" t="s">
        <v>17341</v>
      </c>
      <c r="B3865" s="2" t="s">
        <v>2048</v>
      </c>
      <c r="C3865" s="3">
        <v>40025.402430555601</v>
      </c>
      <c r="D3865" t="s">
        <v>25</v>
      </c>
      <c r="E3865" t="s">
        <v>6946</v>
      </c>
      <c r="G3865" t="s">
        <v>7361</v>
      </c>
      <c r="H3865" s="2" t="s">
        <v>754</v>
      </c>
      <c r="I3865" s="2" t="s">
        <v>139</v>
      </c>
      <c r="J3865" s="1" t="s">
        <v>17342</v>
      </c>
      <c r="K3865" s="1">
        <f t="shared" si="270"/>
        <v>1</v>
      </c>
      <c r="L3865" s="1">
        <f t="shared" si="270"/>
        <v>0</v>
      </c>
      <c r="M3865" s="1">
        <f t="shared" si="270"/>
        <v>0</v>
      </c>
      <c r="N3865" s="1">
        <f t="shared" si="270"/>
        <v>0</v>
      </c>
      <c r="O3865" s="1">
        <f t="shared" si="271"/>
        <v>1</v>
      </c>
      <c r="P3865" s="1" t="s">
        <v>18346</v>
      </c>
      <c r="Q3865" s="1" t="s">
        <v>18355</v>
      </c>
      <c r="R3865" s="1">
        <v>145</v>
      </c>
      <c r="S3865" s="9">
        <f t="shared" si="273"/>
        <v>108.12650000000001</v>
      </c>
      <c r="T3865" s="8"/>
      <c r="U3865" s="8"/>
      <c r="V3865" s="8"/>
      <c r="W3865" s="8"/>
      <c r="X3865" s="8"/>
      <c r="Y3865" s="10">
        <f t="shared" si="272"/>
        <v>0</v>
      </c>
      <c r="Z3865" s="10">
        <f>IFERROR(INDEX(EFs!B:B,MATCH(P3865,EFs!A:A,0))*Dataset!Y3865/1000,0)</f>
        <v>0</v>
      </c>
      <c r="AA3865">
        <v>32.874645999999998</v>
      </c>
      <c r="AB3865">
        <v>-117.206506</v>
      </c>
      <c r="AC3865">
        <v>1</v>
      </c>
      <c r="AD3865" t="s">
        <v>18387</v>
      </c>
      <c r="AE3865">
        <v>4660</v>
      </c>
      <c r="AF3865" t="s">
        <v>18932</v>
      </c>
      <c r="AG3865" t="s">
        <v>18510</v>
      </c>
      <c r="AH3865">
        <v>1025</v>
      </c>
      <c r="AI3865" t="s">
        <v>18389</v>
      </c>
      <c r="AJ3865" t="s">
        <v>18390</v>
      </c>
      <c r="AK3865" t="s">
        <v>18391</v>
      </c>
      <c r="AL3865">
        <v>92122</v>
      </c>
      <c r="AM3865" t="s">
        <v>18392</v>
      </c>
      <c r="AN3865" t="s">
        <v>18393</v>
      </c>
    </row>
    <row r="3866" spans="1:40" ht="28.8" hidden="1" x14ac:dyDescent="0.3">
      <c r="A3866" t="s">
        <v>17343</v>
      </c>
      <c r="B3866" s="2" t="s">
        <v>2048</v>
      </c>
      <c r="C3866" s="3">
        <v>40025</v>
      </c>
      <c r="D3866" t="s">
        <v>25</v>
      </c>
      <c r="E3866" t="s">
        <v>6358</v>
      </c>
      <c r="F3866" t="s">
        <v>17344</v>
      </c>
      <c r="G3866" t="s">
        <v>17345</v>
      </c>
      <c r="H3866" s="2" t="s">
        <v>627</v>
      </c>
      <c r="I3866" s="2" t="s">
        <v>306</v>
      </c>
      <c r="J3866" s="1" t="s">
        <v>17346</v>
      </c>
      <c r="K3866" s="1">
        <f t="shared" si="270"/>
        <v>1</v>
      </c>
      <c r="L3866" s="1">
        <f t="shared" si="270"/>
        <v>0</v>
      </c>
      <c r="M3866" s="1">
        <f t="shared" si="270"/>
        <v>0</v>
      </c>
      <c r="N3866" s="1">
        <f t="shared" si="270"/>
        <v>0</v>
      </c>
      <c r="O3866" s="1">
        <f t="shared" si="271"/>
        <v>1</v>
      </c>
      <c r="P3866" s="1" t="s">
        <v>18346</v>
      </c>
      <c r="Q3866" s="1">
        <v>30</v>
      </c>
      <c r="R3866" s="1" t="s">
        <v>18352</v>
      </c>
      <c r="S3866" s="9">
        <f t="shared" si="273"/>
        <v>30</v>
      </c>
      <c r="T3866" s="8"/>
      <c r="U3866" s="8"/>
      <c r="V3866" s="8"/>
      <c r="W3866" s="8"/>
      <c r="X3866" s="8"/>
      <c r="Y3866" s="10">
        <f t="shared" si="272"/>
        <v>0</v>
      </c>
      <c r="Z3866" s="10">
        <f>IFERROR(INDEX(EFs!B:B,MATCH(P3866,EFs!A:A,0))*Dataset!Y3866/1000,0)</f>
        <v>0</v>
      </c>
      <c r="AA3866">
        <v>32.805767000000003</v>
      </c>
      <c r="AB3866">
        <v>-116.965074</v>
      </c>
      <c r="AC3866">
        <v>1</v>
      </c>
      <c r="AD3866" t="s">
        <v>18387</v>
      </c>
      <c r="AE3866">
        <v>291</v>
      </c>
      <c r="AF3866" t="s">
        <v>18459</v>
      </c>
      <c r="AI3866" t="s">
        <v>18449</v>
      </c>
      <c r="AJ3866" t="s">
        <v>18390</v>
      </c>
      <c r="AK3866" t="s">
        <v>18391</v>
      </c>
      <c r="AL3866">
        <v>92020</v>
      </c>
      <c r="AM3866" t="s">
        <v>18392</v>
      </c>
      <c r="AN3866" t="s">
        <v>18407</v>
      </c>
    </row>
    <row r="3867" spans="1:40" ht="28.8" hidden="1" x14ac:dyDescent="0.3">
      <c r="A3867" t="s">
        <v>17347</v>
      </c>
      <c r="B3867" s="2" t="s">
        <v>2048</v>
      </c>
      <c r="C3867" s="3">
        <v>40025</v>
      </c>
      <c r="D3867" t="s">
        <v>25</v>
      </c>
      <c r="E3867" t="s">
        <v>8599</v>
      </c>
      <c r="F3867" t="s">
        <v>72</v>
      </c>
      <c r="G3867" t="s">
        <v>17348</v>
      </c>
      <c r="H3867" s="2" t="s">
        <v>694</v>
      </c>
      <c r="I3867" s="2" t="s">
        <v>98</v>
      </c>
      <c r="J3867" s="1" t="s">
        <v>17349</v>
      </c>
      <c r="K3867" s="1">
        <f t="shared" si="270"/>
        <v>1</v>
      </c>
      <c r="L3867" s="1">
        <f t="shared" si="270"/>
        <v>0</v>
      </c>
      <c r="M3867" s="1">
        <f t="shared" si="270"/>
        <v>0</v>
      </c>
      <c r="N3867" s="1">
        <f t="shared" si="270"/>
        <v>0</v>
      </c>
      <c r="O3867" s="1">
        <f t="shared" si="271"/>
        <v>1</v>
      </c>
      <c r="P3867" s="1" t="s">
        <v>18346</v>
      </c>
      <c r="Q3867" s="1" t="s">
        <v>18355</v>
      </c>
      <c r="R3867" s="1">
        <v>135</v>
      </c>
      <c r="S3867" s="9">
        <f t="shared" si="273"/>
        <v>100.6695</v>
      </c>
      <c r="T3867" s="8"/>
      <c r="U3867" s="8"/>
      <c r="V3867" s="8"/>
      <c r="W3867" s="8"/>
      <c r="X3867" s="8"/>
      <c r="Y3867" s="10">
        <f t="shared" si="272"/>
        <v>0</v>
      </c>
      <c r="Z3867" s="10">
        <f>IFERROR(INDEX(EFs!B:B,MATCH(P3867,EFs!A:A,0))*Dataset!Y3867/1000,0)</f>
        <v>0</v>
      </c>
      <c r="AA3867">
        <v>33.174793999999999</v>
      </c>
      <c r="AB3867">
        <v>-117.301367</v>
      </c>
      <c r="AC3867">
        <v>1</v>
      </c>
      <c r="AD3867" t="s">
        <v>18394</v>
      </c>
      <c r="AE3867">
        <v>3086</v>
      </c>
      <c r="AF3867" t="s">
        <v>19675</v>
      </c>
      <c r="AI3867" t="s">
        <v>18509</v>
      </c>
      <c r="AJ3867" t="s">
        <v>18390</v>
      </c>
      <c r="AK3867" t="s">
        <v>18391</v>
      </c>
      <c r="AL3867">
        <v>92010</v>
      </c>
      <c r="AM3867" t="s">
        <v>18392</v>
      </c>
      <c r="AN3867" t="s">
        <v>18397</v>
      </c>
    </row>
    <row r="3868" spans="1:40" ht="43.2" hidden="1" x14ac:dyDescent="0.3">
      <c r="A3868" t="s">
        <v>17350</v>
      </c>
      <c r="B3868" s="2" t="s">
        <v>2048</v>
      </c>
      <c r="C3868" s="3">
        <v>40025.621145833298</v>
      </c>
      <c r="D3868" t="s">
        <v>25</v>
      </c>
      <c r="E3868" t="s">
        <v>17351</v>
      </c>
      <c r="F3868" t="s">
        <v>2304</v>
      </c>
      <c r="G3868" t="s">
        <v>17352</v>
      </c>
      <c r="H3868" s="2" t="s">
        <v>987</v>
      </c>
      <c r="I3868" s="2" t="s">
        <v>84</v>
      </c>
      <c r="J3868" s="1" t="s">
        <v>17353</v>
      </c>
      <c r="K3868" s="1">
        <f t="shared" si="270"/>
        <v>1</v>
      </c>
      <c r="L3868" s="1">
        <f t="shared" si="270"/>
        <v>0</v>
      </c>
      <c r="M3868" s="1">
        <f t="shared" si="270"/>
        <v>0</v>
      </c>
      <c r="N3868" s="1">
        <f t="shared" si="270"/>
        <v>0</v>
      </c>
      <c r="O3868" s="1">
        <f t="shared" si="271"/>
        <v>1</v>
      </c>
      <c r="P3868" s="1" t="s">
        <v>18346</v>
      </c>
      <c r="Q3868" s="1">
        <v>250</v>
      </c>
      <c r="R3868" s="1">
        <v>69</v>
      </c>
      <c r="S3868" s="9">
        <f t="shared" si="273"/>
        <v>250</v>
      </c>
      <c r="T3868" s="8"/>
      <c r="U3868" s="8"/>
      <c r="V3868" s="8"/>
      <c r="W3868" s="8"/>
      <c r="X3868" s="8"/>
      <c r="Y3868" s="10">
        <f t="shared" si="272"/>
        <v>0</v>
      </c>
      <c r="Z3868" s="10">
        <f>IFERROR(INDEX(EFs!B:B,MATCH(P3868,EFs!A:A,0))*Dataset!Y3868/1000,0)</f>
        <v>0</v>
      </c>
      <c r="AA3868">
        <v>32.654755999999999</v>
      </c>
      <c r="AB3868">
        <v>-116.965941</v>
      </c>
      <c r="AC3868">
        <v>1</v>
      </c>
      <c r="AD3868" t="s">
        <v>18387</v>
      </c>
      <c r="AE3868">
        <v>2300</v>
      </c>
      <c r="AF3868" t="s">
        <v>18843</v>
      </c>
      <c r="AI3868" t="s">
        <v>18406</v>
      </c>
      <c r="AJ3868" t="s">
        <v>18390</v>
      </c>
      <c r="AK3868" t="s">
        <v>18391</v>
      </c>
      <c r="AL3868">
        <v>91914</v>
      </c>
      <c r="AM3868" t="s">
        <v>18392</v>
      </c>
      <c r="AN3868" t="s">
        <v>18393</v>
      </c>
    </row>
    <row r="3869" spans="1:40" ht="28.8" hidden="1" x14ac:dyDescent="0.3">
      <c r="A3869" t="s">
        <v>17354</v>
      </c>
      <c r="B3869" s="2" t="s">
        <v>2048</v>
      </c>
      <c r="C3869" s="3">
        <v>40025.326898148101</v>
      </c>
      <c r="D3869" t="s">
        <v>25</v>
      </c>
      <c r="E3869" t="s">
        <v>17355</v>
      </c>
      <c r="F3869" t="s">
        <v>9691</v>
      </c>
      <c r="G3869" t="s">
        <v>17356</v>
      </c>
      <c r="H3869" s="2" t="s">
        <v>781</v>
      </c>
      <c r="I3869" s="2" t="s">
        <v>782</v>
      </c>
      <c r="J3869" s="1" t="s">
        <v>17357</v>
      </c>
      <c r="K3869" s="1">
        <f t="shared" si="270"/>
        <v>1</v>
      </c>
      <c r="L3869" s="1">
        <f t="shared" si="270"/>
        <v>0</v>
      </c>
      <c r="M3869" s="1">
        <f t="shared" si="270"/>
        <v>0</v>
      </c>
      <c r="N3869" s="1">
        <f t="shared" si="270"/>
        <v>0</v>
      </c>
      <c r="O3869" s="1">
        <f t="shared" si="271"/>
        <v>1</v>
      </c>
      <c r="P3869" s="1" t="s">
        <v>18346</v>
      </c>
      <c r="Q3869" s="1" t="s">
        <v>18355</v>
      </c>
      <c r="R3869" s="1">
        <v>155</v>
      </c>
      <c r="S3869" s="9">
        <f t="shared" si="273"/>
        <v>115.5835</v>
      </c>
      <c r="T3869" s="8"/>
      <c r="U3869" s="8"/>
      <c r="V3869" s="8"/>
      <c r="W3869" s="8"/>
      <c r="X3869" s="8"/>
      <c r="Y3869" s="10">
        <f t="shared" si="272"/>
        <v>0</v>
      </c>
      <c r="Z3869" s="10">
        <f>IFERROR(INDEX(EFs!B:B,MATCH(P3869,EFs!A:A,0))*Dataset!Y3869/1000,0)</f>
        <v>0</v>
      </c>
      <c r="AA3869">
        <v>32.878121</v>
      </c>
      <c r="AB3869">
        <v>-117.205943</v>
      </c>
      <c r="AC3869">
        <v>1</v>
      </c>
      <c r="AD3869" t="s">
        <v>18387</v>
      </c>
      <c r="AE3869">
        <v>9380</v>
      </c>
      <c r="AF3869" t="s">
        <v>18743</v>
      </c>
      <c r="AI3869" t="s">
        <v>18389</v>
      </c>
      <c r="AJ3869" t="s">
        <v>18390</v>
      </c>
      <c r="AK3869" t="s">
        <v>18391</v>
      </c>
      <c r="AL3869">
        <v>92121</v>
      </c>
      <c r="AM3869" t="s">
        <v>18392</v>
      </c>
      <c r="AN3869" t="s">
        <v>18393</v>
      </c>
    </row>
    <row r="3870" spans="1:40" ht="43.2" hidden="1" x14ac:dyDescent="0.3">
      <c r="A3870" t="s">
        <v>17358</v>
      </c>
      <c r="B3870" s="2" t="s">
        <v>2048</v>
      </c>
      <c r="C3870" s="3">
        <v>40025</v>
      </c>
      <c r="D3870" t="s">
        <v>193</v>
      </c>
      <c r="E3870" t="s">
        <v>17359</v>
      </c>
      <c r="G3870" t="s">
        <v>17360</v>
      </c>
      <c r="H3870" s="2" t="s">
        <v>490</v>
      </c>
      <c r="I3870" s="2" t="s">
        <v>20</v>
      </c>
      <c r="J3870" s="1" t="s">
        <v>17361</v>
      </c>
      <c r="K3870" s="1">
        <f t="shared" si="270"/>
        <v>1</v>
      </c>
      <c r="L3870" s="1">
        <f t="shared" si="270"/>
        <v>0</v>
      </c>
      <c r="M3870" s="1">
        <f t="shared" si="270"/>
        <v>0</v>
      </c>
      <c r="N3870" s="1">
        <f t="shared" si="270"/>
        <v>0</v>
      </c>
      <c r="O3870" s="1">
        <f t="shared" si="271"/>
        <v>1</v>
      </c>
      <c r="P3870" s="1" t="s">
        <v>18346</v>
      </c>
      <c r="Q3870" s="1" t="s">
        <v>18355</v>
      </c>
      <c r="R3870" s="1">
        <v>75</v>
      </c>
      <c r="S3870" s="9">
        <f t="shared" si="273"/>
        <v>55.927500000000002</v>
      </c>
      <c r="T3870" s="8"/>
      <c r="U3870" s="8"/>
      <c r="V3870" s="8"/>
      <c r="W3870" s="8"/>
      <c r="X3870" s="8"/>
      <c r="Y3870" s="10">
        <f t="shared" si="272"/>
        <v>0</v>
      </c>
      <c r="Z3870" s="10">
        <f>IFERROR(INDEX(EFs!B:B,MATCH(P3870,EFs!A:A,0))*Dataset!Y3870/1000,0)</f>
        <v>0</v>
      </c>
      <c r="AA3870">
        <v>32.743667000000002</v>
      </c>
      <c r="AB3870">
        <v>-117.035718</v>
      </c>
      <c r="AC3870">
        <v>1</v>
      </c>
      <c r="AD3870" t="s">
        <v>18387</v>
      </c>
      <c r="AE3870">
        <v>7530</v>
      </c>
      <c r="AF3870" t="s">
        <v>18388</v>
      </c>
      <c r="AI3870" t="s">
        <v>18482</v>
      </c>
      <c r="AJ3870" t="s">
        <v>18390</v>
      </c>
      <c r="AK3870" t="s">
        <v>18391</v>
      </c>
      <c r="AL3870">
        <v>91945</v>
      </c>
      <c r="AM3870" t="s">
        <v>18392</v>
      </c>
      <c r="AN3870" t="s">
        <v>18393</v>
      </c>
    </row>
    <row r="3871" spans="1:40" ht="57.6" hidden="1" x14ac:dyDescent="0.3">
      <c r="A3871" t="s">
        <v>17362</v>
      </c>
      <c r="B3871" s="2" t="s">
        <v>2048</v>
      </c>
      <c r="C3871" s="3">
        <v>40025</v>
      </c>
      <c r="D3871" t="s">
        <v>16</v>
      </c>
      <c r="E3871" t="s">
        <v>7442</v>
      </c>
      <c r="F3871" t="s">
        <v>72</v>
      </c>
      <c r="G3871" t="s">
        <v>7443</v>
      </c>
      <c r="H3871" s="2" t="s">
        <v>242</v>
      </c>
      <c r="I3871" s="2" t="s">
        <v>164</v>
      </c>
      <c r="J3871" s="1" t="s">
        <v>17363</v>
      </c>
      <c r="K3871" s="1">
        <f t="shared" si="270"/>
        <v>0</v>
      </c>
      <c r="L3871" s="1">
        <f t="shared" si="270"/>
        <v>0</v>
      </c>
      <c r="M3871" s="1">
        <f t="shared" si="270"/>
        <v>0</v>
      </c>
      <c r="N3871" s="1">
        <f t="shared" si="270"/>
        <v>1</v>
      </c>
      <c r="O3871" s="1">
        <f t="shared" si="271"/>
        <v>1</v>
      </c>
      <c r="P3871" s="1" t="s">
        <v>18347</v>
      </c>
      <c r="Q3871" s="1">
        <v>60</v>
      </c>
      <c r="R3871" s="1">
        <v>105</v>
      </c>
      <c r="S3871" s="9">
        <f t="shared" si="273"/>
        <v>60</v>
      </c>
      <c r="T3871" s="8"/>
      <c r="U3871" s="8"/>
      <c r="V3871" s="8"/>
      <c r="W3871" s="8"/>
      <c r="X3871" s="8"/>
      <c r="Y3871" s="10">
        <f t="shared" si="272"/>
        <v>0</v>
      </c>
      <c r="Z3871" s="10">
        <f>IFERROR(INDEX(EFs!B:B,MATCH(P3871,EFs!A:A,0))*Dataset!Y3871/1000,0)</f>
        <v>0</v>
      </c>
      <c r="AA3871">
        <v>33.383077999999998</v>
      </c>
      <c r="AB3871">
        <v>-117.248214</v>
      </c>
      <c r="AC3871">
        <v>1</v>
      </c>
      <c r="AD3871" t="s">
        <v>18387</v>
      </c>
      <c r="AE3871">
        <v>315</v>
      </c>
      <c r="AF3871" t="s">
        <v>18874</v>
      </c>
      <c r="AI3871" t="s">
        <v>18435</v>
      </c>
      <c r="AJ3871" t="s">
        <v>18390</v>
      </c>
      <c r="AK3871" t="s">
        <v>18391</v>
      </c>
      <c r="AL3871">
        <v>92028</v>
      </c>
      <c r="AM3871" t="s">
        <v>18392</v>
      </c>
      <c r="AN3871" t="s">
        <v>18393</v>
      </c>
    </row>
    <row r="3872" spans="1:40" ht="57.6" hidden="1" x14ac:dyDescent="0.3">
      <c r="A3872" t="s">
        <v>17364</v>
      </c>
      <c r="B3872" s="2" t="s">
        <v>2048</v>
      </c>
      <c r="C3872" s="3">
        <v>40025</v>
      </c>
      <c r="D3872" t="s">
        <v>193</v>
      </c>
      <c r="E3872" t="s">
        <v>3816</v>
      </c>
      <c r="F3872" t="s">
        <v>72</v>
      </c>
      <c r="G3872" t="s">
        <v>3817</v>
      </c>
      <c r="H3872" s="2" t="s">
        <v>320</v>
      </c>
      <c r="I3872" s="2" t="s">
        <v>46</v>
      </c>
      <c r="J3872" s="1" t="s">
        <v>17365</v>
      </c>
      <c r="K3872" s="1">
        <f t="shared" si="270"/>
        <v>1</v>
      </c>
      <c r="L3872" s="1">
        <f t="shared" si="270"/>
        <v>0</v>
      </c>
      <c r="M3872" s="1">
        <f t="shared" si="270"/>
        <v>0</v>
      </c>
      <c r="N3872" s="1">
        <f t="shared" si="270"/>
        <v>0</v>
      </c>
      <c r="O3872" s="1">
        <f t="shared" si="271"/>
        <v>1</v>
      </c>
      <c r="P3872" s="1" t="s">
        <v>18346</v>
      </c>
      <c r="Q3872" s="1">
        <v>500</v>
      </c>
      <c r="R3872" s="1">
        <v>2172</v>
      </c>
      <c r="S3872" s="9">
        <f t="shared" si="273"/>
        <v>500</v>
      </c>
      <c r="T3872" s="8"/>
      <c r="U3872" s="8"/>
      <c r="V3872" s="8"/>
      <c r="W3872" s="8"/>
      <c r="X3872" s="8"/>
      <c r="Y3872" s="10">
        <f t="shared" si="272"/>
        <v>0</v>
      </c>
      <c r="Z3872" s="10">
        <f>IFERROR(INDEX(EFs!B:B,MATCH(P3872,EFs!A:A,0))*Dataset!Y3872/1000,0)</f>
        <v>0</v>
      </c>
      <c r="AA3872">
        <v>32.875765999999999</v>
      </c>
      <c r="AB3872">
        <v>-117.239553</v>
      </c>
      <c r="AC3872">
        <v>0.9</v>
      </c>
      <c r="AD3872" t="s">
        <v>18387</v>
      </c>
      <c r="AE3872">
        <v>9500</v>
      </c>
      <c r="AF3872" t="s">
        <v>18451</v>
      </c>
      <c r="AG3872" t="s">
        <v>18831</v>
      </c>
      <c r="AH3872">
        <v>89</v>
      </c>
      <c r="AI3872" t="s">
        <v>18428</v>
      </c>
      <c r="AJ3872" t="s">
        <v>18390</v>
      </c>
      <c r="AK3872" t="s">
        <v>18391</v>
      </c>
      <c r="AL3872">
        <v>92093</v>
      </c>
      <c r="AM3872" t="s">
        <v>18392</v>
      </c>
      <c r="AN3872" t="s">
        <v>18393</v>
      </c>
    </row>
    <row r="3873" spans="1:40" ht="57.6" hidden="1" x14ac:dyDescent="0.3">
      <c r="A3873" t="s">
        <v>17366</v>
      </c>
      <c r="B3873" s="2" t="s">
        <v>2048</v>
      </c>
      <c r="C3873" s="3">
        <v>40025.519178240698</v>
      </c>
      <c r="D3873" t="s">
        <v>193</v>
      </c>
      <c r="E3873" t="s">
        <v>17367</v>
      </c>
      <c r="F3873" t="s">
        <v>17368</v>
      </c>
      <c r="G3873" t="s">
        <v>17369</v>
      </c>
      <c r="H3873" s="2" t="s">
        <v>242</v>
      </c>
      <c r="I3873" s="2" t="s">
        <v>164</v>
      </c>
      <c r="J3873" s="1" t="s">
        <v>17370</v>
      </c>
      <c r="K3873" s="1">
        <f t="shared" si="270"/>
        <v>1</v>
      </c>
      <c r="L3873" s="1">
        <f t="shared" si="270"/>
        <v>0</v>
      </c>
      <c r="M3873" s="1">
        <f t="shared" si="270"/>
        <v>0</v>
      </c>
      <c r="N3873" s="1">
        <f t="shared" si="270"/>
        <v>0</v>
      </c>
      <c r="O3873" s="1">
        <f t="shared" si="271"/>
        <v>1</v>
      </c>
      <c r="P3873" s="1" t="s">
        <v>18346</v>
      </c>
      <c r="Q3873" s="1" t="s">
        <v>18355</v>
      </c>
      <c r="R3873" s="1">
        <v>1185.5999999999999</v>
      </c>
      <c r="S3873" s="9">
        <f t="shared" si="273"/>
        <v>884.10191999999995</v>
      </c>
      <c r="T3873" s="8"/>
      <c r="U3873" s="8"/>
      <c r="V3873" s="8"/>
      <c r="W3873" s="8"/>
      <c r="X3873" s="8"/>
      <c r="Y3873" s="10">
        <f t="shared" si="272"/>
        <v>0</v>
      </c>
      <c r="Z3873" s="10">
        <f>IFERROR(INDEX(EFs!B:B,MATCH(P3873,EFs!A:A,0))*Dataset!Y3873/1000,0)</f>
        <v>0</v>
      </c>
      <c r="AA3873">
        <v>33.380771000000003</v>
      </c>
      <c r="AB3873">
        <v>-117.244479</v>
      </c>
      <c r="AC3873">
        <v>0.9</v>
      </c>
      <c r="AD3873" t="s">
        <v>18387</v>
      </c>
      <c r="AE3873">
        <v>624</v>
      </c>
      <c r="AF3873" t="s">
        <v>19566</v>
      </c>
      <c r="AI3873" t="s">
        <v>18435</v>
      </c>
      <c r="AJ3873" t="s">
        <v>18390</v>
      </c>
      <c r="AK3873" t="s">
        <v>18391</v>
      </c>
      <c r="AL3873">
        <v>92028</v>
      </c>
      <c r="AM3873" t="s">
        <v>18392</v>
      </c>
      <c r="AN3873" t="s">
        <v>18393</v>
      </c>
    </row>
    <row r="3874" spans="1:40" ht="57.6" hidden="1" x14ac:dyDescent="0.3">
      <c r="A3874" t="s">
        <v>17371</v>
      </c>
      <c r="B3874" s="2" t="s">
        <v>2048</v>
      </c>
      <c r="C3874" s="3">
        <v>40025</v>
      </c>
      <c r="D3874" t="s">
        <v>193</v>
      </c>
      <c r="E3874" t="s">
        <v>17372</v>
      </c>
      <c r="F3874" t="s">
        <v>17373</v>
      </c>
      <c r="G3874" t="s">
        <v>14208</v>
      </c>
      <c r="H3874" s="2" t="s">
        <v>781</v>
      </c>
      <c r="I3874" s="2" t="s">
        <v>782</v>
      </c>
      <c r="J3874" s="1" t="s">
        <v>17374</v>
      </c>
      <c r="K3874" s="1">
        <f t="shared" si="270"/>
        <v>1</v>
      </c>
      <c r="L3874" s="1">
        <f t="shared" si="270"/>
        <v>0</v>
      </c>
      <c r="M3874" s="1">
        <f t="shared" si="270"/>
        <v>0</v>
      </c>
      <c r="N3874" s="1">
        <f t="shared" si="270"/>
        <v>0</v>
      </c>
      <c r="O3874" s="1">
        <f t="shared" si="271"/>
        <v>1</v>
      </c>
      <c r="P3874" s="1" t="s">
        <v>18346</v>
      </c>
      <c r="Q3874" s="1">
        <v>500</v>
      </c>
      <c r="R3874" s="1">
        <v>2220</v>
      </c>
      <c r="S3874" s="9">
        <f t="shared" si="273"/>
        <v>500</v>
      </c>
      <c r="T3874" s="8"/>
      <c r="U3874" s="8"/>
      <c r="V3874" s="8"/>
      <c r="W3874" s="8"/>
      <c r="X3874" s="8"/>
      <c r="Y3874" s="10">
        <f t="shared" si="272"/>
        <v>0</v>
      </c>
      <c r="Z3874" s="10">
        <f>IFERROR(INDEX(EFs!B:B,MATCH(P3874,EFs!A:A,0))*Dataset!Y3874/1000,0)</f>
        <v>0</v>
      </c>
      <c r="AA3874">
        <v>32.900145999999999</v>
      </c>
      <c r="AB3874">
        <v>-117.179018</v>
      </c>
      <c r="AC3874">
        <v>1</v>
      </c>
      <c r="AD3874" t="s">
        <v>18387</v>
      </c>
      <c r="AE3874">
        <v>9940</v>
      </c>
      <c r="AF3874" t="s">
        <v>19447</v>
      </c>
      <c r="AI3874" t="s">
        <v>18389</v>
      </c>
      <c r="AJ3874" t="s">
        <v>18390</v>
      </c>
      <c r="AK3874" t="s">
        <v>18391</v>
      </c>
      <c r="AL3874">
        <v>92121</v>
      </c>
      <c r="AM3874" t="s">
        <v>18392</v>
      </c>
      <c r="AN3874" t="s">
        <v>18393</v>
      </c>
    </row>
    <row r="3875" spans="1:40" ht="43.2" hidden="1" x14ac:dyDescent="0.3">
      <c r="A3875" t="s">
        <v>17375</v>
      </c>
      <c r="B3875" s="2" t="s">
        <v>2048</v>
      </c>
      <c r="C3875" s="3">
        <v>40025</v>
      </c>
      <c r="D3875" t="s">
        <v>193</v>
      </c>
      <c r="E3875" t="s">
        <v>17376</v>
      </c>
      <c r="F3875" t="s">
        <v>17377</v>
      </c>
      <c r="G3875" t="s">
        <v>17378</v>
      </c>
      <c r="H3875" s="2" t="s">
        <v>147</v>
      </c>
      <c r="I3875" s="2" t="s">
        <v>53</v>
      </c>
      <c r="J3875" s="1" t="s">
        <v>17379</v>
      </c>
      <c r="K3875" s="1">
        <f t="shared" si="270"/>
        <v>1</v>
      </c>
      <c r="L3875" s="1">
        <f t="shared" si="270"/>
        <v>0</v>
      </c>
      <c r="M3875" s="1">
        <f t="shared" si="270"/>
        <v>0</v>
      </c>
      <c r="N3875" s="1">
        <f t="shared" si="270"/>
        <v>0</v>
      </c>
      <c r="O3875" s="1">
        <f t="shared" si="271"/>
        <v>1</v>
      </c>
      <c r="P3875" s="1" t="s">
        <v>18346</v>
      </c>
      <c r="Q3875" s="1">
        <v>100</v>
      </c>
      <c r="R3875" s="1">
        <v>250</v>
      </c>
      <c r="S3875" s="9">
        <f t="shared" si="273"/>
        <v>100</v>
      </c>
      <c r="T3875" s="3">
        <v>44502</v>
      </c>
      <c r="U3875" s="8" t="s">
        <v>439</v>
      </c>
      <c r="V3875" s="3">
        <v>44502</v>
      </c>
      <c r="W3875" s="8" t="s">
        <v>439</v>
      </c>
      <c r="X3875" s="8">
        <v>0</v>
      </c>
      <c r="Y3875" s="10">
        <f t="shared" si="272"/>
        <v>0</v>
      </c>
      <c r="Z3875" s="10">
        <f>IFERROR(INDEX(EFs!B:B,MATCH(P3875,EFs!A:A,0))*Dataset!Y3875/1000,0)</f>
        <v>0</v>
      </c>
      <c r="AA3875">
        <v>33.139479999999999</v>
      </c>
      <c r="AB3875">
        <v>-117.229006</v>
      </c>
      <c r="AC3875">
        <v>1</v>
      </c>
      <c r="AD3875" t="s">
        <v>18387</v>
      </c>
      <c r="AE3875">
        <v>1430</v>
      </c>
      <c r="AF3875" t="s">
        <v>19676</v>
      </c>
      <c r="AI3875" t="s">
        <v>18416</v>
      </c>
      <c r="AJ3875" t="s">
        <v>18390</v>
      </c>
      <c r="AK3875" t="s">
        <v>18391</v>
      </c>
      <c r="AL3875">
        <v>92081</v>
      </c>
      <c r="AM3875" t="s">
        <v>18392</v>
      </c>
      <c r="AN3875" t="s">
        <v>18393</v>
      </c>
    </row>
    <row r="3876" spans="1:40" ht="28.8" hidden="1" x14ac:dyDescent="0.3">
      <c r="A3876" t="s">
        <v>17380</v>
      </c>
      <c r="B3876" s="2" t="s">
        <v>2048</v>
      </c>
      <c r="C3876" s="3">
        <v>40025</v>
      </c>
      <c r="D3876" t="s">
        <v>25</v>
      </c>
      <c r="E3876" t="s">
        <v>17381</v>
      </c>
      <c r="F3876" t="s">
        <v>17382</v>
      </c>
      <c r="G3876" t="s">
        <v>17383</v>
      </c>
      <c r="H3876" s="2" t="s">
        <v>217</v>
      </c>
      <c r="I3876" s="2" t="s">
        <v>218</v>
      </c>
      <c r="J3876" s="1" t="s">
        <v>17384</v>
      </c>
      <c r="K3876" s="1">
        <f t="shared" si="270"/>
        <v>1</v>
      </c>
      <c r="L3876" s="1">
        <f t="shared" si="270"/>
        <v>0</v>
      </c>
      <c r="M3876" s="1">
        <f t="shared" si="270"/>
        <v>0</v>
      </c>
      <c r="N3876" s="1">
        <f t="shared" si="270"/>
        <v>0</v>
      </c>
      <c r="O3876" s="1">
        <f t="shared" si="271"/>
        <v>1</v>
      </c>
      <c r="P3876" s="1" t="s">
        <v>18346</v>
      </c>
      <c r="Q3876" s="1" t="s">
        <v>18355</v>
      </c>
      <c r="R3876" s="1">
        <v>166</v>
      </c>
      <c r="S3876" s="9">
        <f t="shared" si="273"/>
        <v>123.78620000000001</v>
      </c>
      <c r="T3876" s="8"/>
      <c r="U3876" s="8"/>
      <c r="V3876" s="8"/>
      <c r="W3876" s="8"/>
      <c r="X3876" s="8"/>
      <c r="Y3876" s="10">
        <f t="shared" si="272"/>
        <v>0</v>
      </c>
      <c r="Z3876" s="10">
        <f>IFERROR(INDEX(EFs!B:B,MATCH(P3876,EFs!A:A,0))*Dataset!Y3876/1000,0)</f>
        <v>0</v>
      </c>
      <c r="AA3876">
        <v>32.561304</v>
      </c>
      <c r="AB3876">
        <v>-116.938641</v>
      </c>
      <c r="AC3876">
        <v>1</v>
      </c>
      <c r="AD3876" t="s">
        <v>18387</v>
      </c>
      <c r="AE3876">
        <v>2055</v>
      </c>
      <c r="AF3876" t="s">
        <v>18901</v>
      </c>
      <c r="AI3876" t="s">
        <v>18389</v>
      </c>
      <c r="AJ3876" t="s">
        <v>18390</v>
      </c>
      <c r="AK3876" t="s">
        <v>18391</v>
      </c>
      <c r="AL3876">
        <v>92154</v>
      </c>
      <c r="AM3876" t="s">
        <v>18392</v>
      </c>
      <c r="AN3876" t="s">
        <v>18393</v>
      </c>
    </row>
    <row r="3877" spans="1:40" ht="43.2" hidden="1" x14ac:dyDescent="0.3">
      <c r="A3877" t="s">
        <v>17385</v>
      </c>
      <c r="B3877" s="2" t="s">
        <v>2048</v>
      </c>
      <c r="C3877" s="3">
        <v>40025</v>
      </c>
      <c r="D3877" t="s">
        <v>25</v>
      </c>
      <c r="E3877" t="s">
        <v>17386</v>
      </c>
      <c r="F3877" t="s">
        <v>72</v>
      </c>
      <c r="G3877" t="s">
        <v>17387</v>
      </c>
      <c r="H3877" s="2" t="s">
        <v>83</v>
      </c>
      <c r="I3877" s="2" t="s">
        <v>84</v>
      </c>
      <c r="J3877" s="1" t="s">
        <v>17388</v>
      </c>
      <c r="K3877" s="1">
        <f t="shared" si="270"/>
        <v>0</v>
      </c>
      <c r="L3877" s="1">
        <f t="shared" si="270"/>
        <v>0</v>
      </c>
      <c r="M3877" s="1">
        <f t="shared" si="270"/>
        <v>1</v>
      </c>
      <c r="N3877" s="1">
        <f t="shared" si="270"/>
        <v>0</v>
      </c>
      <c r="O3877" s="1">
        <f t="shared" si="271"/>
        <v>1</v>
      </c>
      <c r="P3877" s="1" t="s">
        <v>18348</v>
      </c>
      <c r="Q3877" s="1">
        <v>85</v>
      </c>
      <c r="R3877" s="1">
        <v>164</v>
      </c>
      <c r="S3877" s="9">
        <f t="shared" si="273"/>
        <v>85</v>
      </c>
      <c r="T3877" s="8"/>
      <c r="U3877" s="8"/>
      <c r="V3877" s="8"/>
      <c r="W3877" s="8"/>
      <c r="X3877" s="8"/>
      <c r="Y3877" s="10">
        <f t="shared" si="272"/>
        <v>0</v>
      </c>
      <c r="Z3877" s="10">
        <f>IFERROR(INDEX(EFs!B:B,MATCH(P3877,EFs!A:A,0))*Dataset!Y3877/1000,0)</f>
        <v>0</v>
      </c>
      <c r="AA3877">
        <v>32.641111000000002</v>
      </c>
      <c r="AB3877">
        <v>-117.079013</v>
      </c>
      <c r="AC3877">
        <v>1</v>
      </c>
      <c r="AD3877" t="s">
        <v>18387</v>
      </c>
      <c r="AE3877">
        <v>288</v>
      </c>
      <c r="AF3877" t="s">
        <v>18680</v>
      </c>
      <c r="AI3877" t="s">
        <v>18406</v>
      </c>
      <c r="AJ3877" t="s">
        <v>18390</v>
      </c>
      <c r="AK3877" t="s">
        <v>18391</v>
      </c>
      <c r="AL3877">
        <v>91910</v>
      </c>
      <c r="AM3877" t="s">
        <v>18392</v>
      </c>
      <c r="AN3877" t="s">
        <v>18393</v>
      </c>
    </row>
    <row r="3878" spans="1:40" ht="28.8" hidden="1" x14ac:dyDescent="0.3">
      <c r="A3878" t="s">
        <v>17389</v>
      </c>
      <c r="B3878" s="2" t="s">
        <v>2048</v>
      </c>
      <c r="C3878" s="3">
        <v>40025</v>
      </c>
      <c r="D3878" t="s">
        <v>25</v>
      </c>
      <c r="E3878" t="s">
        <v>17390</v>
      </c>
      <c r="F3878" t="s">
        <v>17391</v>
      </c>
      <c r="G3878" t="s">
        <v>17392</v>
      </c>
      <c r="H3878" s="2" t="s">
        <v>554</v>
      </c>
      <c r="I3878" s="2" t="s">
        <v>84</v>
      </c>
      <c r="J3878" s="1" t="s">
        <v>17393</v>
      </c>
      <c r="K3878" s="1">
        <f t="shared" si="270"/>
        <v>1</v>
      </c>
      <c r="L3878" s="1">
        <f t="shared" si="270"/>
        <v>0</v>
      </c>
      <c r="M3878" s="1">
        <f t="shared" si="270"/>
        <v>0</v>
      </c>
      <c r="N3878" s="1">
        <f t="shared" si="270"/>
        <v>0</v>
      </c>
      <c r="O3878" s="1">
        <f t="shared" si="271"/>
        <v>1</v>
      </c>
      <c r="P3878" s="1" t="s">
        <v>18346</v>
      </c>
      <c r="Q3878" s="1">
        <v>150</v>
      </c>
      <c r="R3878" s="1">
        <v>240</v>
      </c>
      <c r="S3878" s="9">
        <f t="shared" si="273"/>
        <v>150</v>
      </c>
      <c r="T3878" s="8"/>
      <c r="U3878" s="8"/>
      <c r="V3878" s="8"/>
      <c r="W3878" s="8"/>
      <c r="X3878" s="8"/>
      <c r="Y3878" s="10">
        <f t="shared" si="272"/>
        <v>0</v>
      </c>
      <c r="Z3878" s="10">
        <f>IFERROR(INDEX(EFs!B:B,MATCH(P3878,EFs!A:A,0))*Dataset!Y3878/1000,0)</f>
        <v>0</v>
      </c>
      <c r="AA3878">
        <v>32.671714000000001</v>
      </c>
      <c r="AB3878">
        <v>-117.100612</v>
      </c>
      <c r="AC3878">
        <v>1</v>
      </c>
      <c r="AD3878" t="s">
        <v>18394</v>
      </c>
      <c r="AE3878">
        <v>1415</v>
      </c>
      <c r="AF3878" t="s">
        <v>19091</v>
      </c>
      <c r="AI3878" t="s">
        <v>18491</v>
      </c>
      <c r="AJ3878" t="s">
        <v>18390</v>
      </c>
      <c r="AK3878" t="s">
        <v>18391</v>
      </c>
      <c r="AL3878">
        <v>91950</v>
      </c>
      <c r="AM3878" t="s">
        <v>18392</v>
      </c>
      <c r="AN3878" t="s">
        <v>18397</v>
      </c>
    </row>
    <row r="3879" spans="1:40" ht="43.2" hidden="1" x14ac:dyDescent="0.3">
      <c r="A3879" t="s">
        <v>17394</v>
      </c>
      <c r="B3879" s="2" t="s">
        <v>2048</v>
      </c>
      <c r="C3879" s="3">
        <v>40025.902037036998</v>
      </c>
      <c r="D3879" t="s">
        <v>25</v>
      </c>
      <c r="E3879" t="s">
        <v>17395</v>
      </c>
      <c r="F3879" t="s">
        <v>10797</v>
      </c>
      <c r="G3879" t="s">
        <v>10798</v>
      </c>
      <c r="H3879" s="2" t="s">
        <v>781</v>
      </c>
      <c r="I3879" s="2" t="s">
        <v>782</v>
      </c>
      <c r="J3879" s="1" t="s">
        <v>17396</v>
      </c>
      <c r="K3879" s="1">
        <f t="shared" si="270"/>
        <v>1</v>
      </c>
      <c r="L3879" s="1">
        <f t="shared" si="270"/>
        <v>0</v>
      </c>
      <c r="M3879" s="1">
        <f t="shared" si="270"/>
        <v>0</v>
      </c>
      <c r="N3879" s="1">
        <f t="shared" si="270"/>
        <v>0</v>
      </c>
      <c r="O3879" s="1">
        <f t="shared" si="271"/>
        <v>1</v>
      </c>
      <c r="P3879" s="1" t="s">
        <v>18346</v>
      </c>
      <c r="Q3879" s="1">
        <v>37</v>
      </c>
      <c r="R3879" s="1">
        <v>48</v>
      </c>
      <c r="S3879" s="9">
        <f t="shared" si="273"/>
        <v>37</v>
      </c>
      <c r="T3879" s="8"/>
      <c r="U3879" s="8"/>
      <c r="V3879" s="8"/>
      <c r="W3879" s="8"/>
      <c r="X3879" s="8"/>
      <c r="Y3879" s="10">
        <f t="shared" si="272"/>
        <v>0</v>
      </c>
      <c r="Z3879" s="10">
        <f>IFERROR(INDEX(EFs!B:B,MATCH(P3879,EFs!A:A,0))*Dataset!Y3879/1000,0)</f>
        <v>0</v>
      </c>
      <c r="AA3879">
        <v>32.902237999999997</v>
      </c>
      <c r="AB3879">
        <v>-117.23638699999999</v>
      </c>
      <c r="AC3879">
        <v>1</v>
      </c>
      <c r="AD3879" t="s">
        <v>18387</v>
      </c>
      <c r="AE3879">
        <v>10835</v>
      </c>
      <c r="AF3879" t="s">
        <v>19151</v>
      </c>
      <c r="AI3879" t="s">
        <v>18389</v>
      </c>
      <c r="AJ3879" t="s">
        <v>18390</v>
      </c>
      <c r="AK3879" t="s">
        <v>18391</v>
      </c>
      <c r="AL3879">
        <v>92121</v>
      </c>
      <c r="AM3879" t="s">
        <v>18392</v>
      </c>
      <c r="AN3879" t="s">
        <v>18393</v>
      </c>
    </row>
    <row r="3880" spans="1:40" ht="43.2" hidden="1" x14ac:dyDescent="0.3">
      <c r="A3880" t="s">
        <v>17397</v>
      </c>
      <c r="B3880" s="2" t="s">
        <v>2048</v>
      </c>
      <c r="C3880" s="3">
        <v>40025</v>
      </c>
      <c r="D3880" t="s">
        <v>25</v>
      </c>
      <c r="E3880" t="s">
        <v>10796</v>
      </c>
      <c r="F3880" t="s">
        <v>10797</v>
      </c>
      <c r="G3880" t="s">
        <v>10798</v>
      </c>
      <c r="H3880" s="2" t="s">
        <v>781</v>
      </c>
      <c r="I3880" s="2" t="s">
        <v>782</v>
      </c>
      <c r="J3880" s="1" t="s">
        <v>17398</v>
      </c>
      <c r="K3880" s="1">
        <f t="shared" si="270"/>
        <v>1</v>
      </c>
      <c r="L3880" s="1">
        <f t="shared" si="270"/>
        <v>0</v>
      </c>
      <c r="M3880" s="1">
        <f t="shared" si="270"/>
        <v>0</v>
      </c>
      <c r="N3880" s="1">
        <f t="shared" si="270"/>
        <v>0</v>
      </c>
      <c r="O3880" s="1">
        <f t="shared" si="271"/>
        <v>1</v>
      </c>
      <c r="P3880" s="1" t="s">
        <v>18346</v>
      </c>
      <c r="Q3880" s="1">
        <v>45</v>
      </c>
      <c r="R3880" s="1">
        <v>82</v>
      </c>
      <c r="S3880" s="9">
        <f t="shared" si="273"/>
        <v>45</v>
      </c>
      <c r="T3880" s="8"/>
      <c r="U3880" s="8"/>
      <c r="V3880" s="8"/>
      <c r="W3880" s="8"/>
      <c r="X3880" s="8"/>
      <c r="Y3880" s="10">
        <f t="shared" si="272"/>
        <v>0</v>
      </c>
      <c r="Z3880" s="10">
        <f>IFERROR(INDEX(EFs!B:B,MATCH(P3880,EFs!A:A,0))*Dataset!Y3880/1000,0)</f>
        <v>0</v>
      </c>
      <c r="AA3880">
        <v>32.902237999999997</v>
      </c>
      <c r="AB3880">
        <v>-117.23638699999999</v>
      </c>
      <c r="AC3880">
        <v>1</v>
      </c>
      <c r="AD3880" t="s">
        <v>18387</v>
      </c>
      <c r="AE3880">
        <v>10835</v>
      </c>
      <c r="AF3880" t="s">
        <v>19151</v>
      </c>
      <c r="AI3880" t="s">
        <v>18389</v>
      </c>
      <c r="AJ3880" t="s">
        <v>18390</v>
      </c>
      <c r="AK3880" t="s">
        <v>18391</v>
      </c>
      <c r="AL3880">
        <v>92121</v>
      </c>
      <c r="AM3880" t="s">
        <v>18392</v>
      </c>
      <c r="AN3880" t="s">
        <v>18393</v>
      </c>
    </row>
    <row r="3881" spans="1:40" ht="43.2" hidden="1" x14ac:dyDescent="0.3">
      <c r="A3881" t="s">
        <v>17399</v>
      </c>
      <c r="B3881" s="2" t="s">
        <v>2048</v>
      </c>
      <c r="C3881" s="3">
        <v>40025</v>
      </c>
      <c r="D3881" t="s">
        <v>193</v>
      </c>
      <c r="E3881" t="s">
        <v>17400</v>
      </c>
      <c r="F3881" t="s">
        <v>17401</v>
      </c>
      <c r="G3881" t="s">
        <v>17402</v>
      </c>
      <c r="H3881" s="2" t="s">
        <v>147</v>
      </c>
      <c r="I3881" s="2" t="s">
        <v>53</v>
      </c>
      <c r="J3881" s="1" t="s">
        <v>17403</v>
      </c>
      <c r="K3881" s="1">
        <f t="shared" si="270"/>
        <v>1</v>
      </c>
      <c r="L3881" s="1">
        <f t="shared" si="270"/>
        <v>0</v>
      </c>
      <c r="M3881" s="1">
        <f t="shared" si="270"/>
        <v>0</v>
      </c>
      <c r="N3881" s="1">
        <f t="shared" si="270"/>
        <v>0</v>
      </c>
      <c r="O3881" s="1">
        <f t="shared" si="271"/>
        <v>1</v>
      </c>
      <c r="P3881" s="1" t="s">
        <v>18346</v>
      </c>
      <c r="Q3881" s="1">
        <v>26</v>
      </c>
      <c r="R3881" s="1">
        <v>64</v>
      </c>
      <c r="S3881" s="9">
        <f t="shared" si="273"/>
        <v>26</v>
      </c>
      <c r="T3881" s="8"/>
      <c r="U3881" s="8"/>
      <c r="V3881" s="8"/>
      <c r="W3881" s="8"/>
      <c r="X3881" s="8"/>
      <c r="Y3881" s="10">
        <f t="shared" si="272"/>
        <v>0</v>
      </c>
      <c r="Z3881" s="10">
        <f>IFERROR(INDEX(EFs!B:B,MATCH(P3881,EFs!A:A,0))*Dataset!Y3881/1000,0)</f>
        <v>0</v>
      </c>
      <c r="AA3881">
        <v>33.189990000000002</v>
      </c>
      <c r="AB3881">
        <v>-117.259485</v>
      </c>
      <c r="AC3881">
        <v>1</v>
      </c>
      <c r="AD3881" t="s">
        <v>18387</v>
      </c>
      <c r="AE3881">
        <v>495</v>
      </c>
      <c r="AF3881" t="s">
        <v>19485</v>
      </c>
      <c r="AI3881" t="s">
        <v>18416</v>
      </c>
      <c r="AJ3881" t="s">
        <v>18390</v>
      </c>
      <c r="AK3881" t="s">
        <v>18391</v>
      </c>
      <c r="AL3881">
        <v>92081</v>
      </c>
      <c r="AM3881" t="s">
        <v>18392</v>
      </c>
      <c r="AN3881" t="s">
        <v>18393</v>
      </c>
    </row>
    <row r="3882" spans="1:40" ht="28.8" hidden="1" x14ac:dyDescent="0.3">
      <c r="A3882" t="s">
        <v>17404</v>
      </c>
      <c r="B3882" s="2" t="s">
        <v>2048</v>
      </c>
      <c r="C3882" s="3">
        <v>40025</v>
      </c>
      <c r="D3882" t="s">
        <v>25</v>
      </c>
      <c r="E3882" t="s">
        <v>17405</v>
      </c>
      <c r="G3882" t="s">
        <v>17406</v>
      </c>
      <c r="H3882" s="2" t="s">
        <v>754</v>
      </c>
      <c r="I3882" s="2" t="s">
        <v>139</v>
      </c>
      <c r="J3882" s="1" t="s">
        <v>17407</v>
      </c>
      <c r="K3882" s="1">
        <f t="shared" si="270"/>
        <v>1</v>
      </c>
      <c r="L3882" s="1">
        <f t="shared" si="270"/>
        <v>0</v>
      </c>
      <c r="M3882" s="1">
        <f t="shared" si="270"/>
        <v>0</v>
      </c>
      <c r="N3882" s="1">
        <f t="shared" si="270"/>
        <v>0</v>
      </c>
      <c r="O3882" s="1">
        <f t="shared" si="271"/>
        <v>1</v>
      </c>
      <c r="P3882" s="1" t="s">
        <v>18346</v>
      </c>
      <c r="Q3882" s="1" t="s">
        <v>18355</v>
      </c>
      <c r="R3882" s="1">
        <v>134</v>
      </c>
      <c r="S3882" s="9">
        <f t="shared" si="273"/>
        <v>99.9238</v>
      </c>
      <c r="T3882" s="8"/>
      <c r="U3882" s="8"/>
      <c r="V3882" s="8"/>
      <c r="W3882" s="8"/>
      <c r="X3882" s="8"/>
      <c r="Y3882" s="10">
        <f t="shared" si="272"/>
        <v>0</v>
      </c>
      <c r="Z3882" s="10">
        <f>IFERROR(INDEX(EFs!B:B,MATCH(P3882,EFs!A:A,0))*Dataset!Y3882/1000,0)</f>
        <v>0</v>
      </c>
      <c r="AA3882">
        <v>32.869041000000003</v>
      </c>
      <c r="AB3882">
        <v>-117.227834</v>
      </c>
      <c r="AC3882">
        <v>1</v>
      </c>
      <c r="AD3882" t="s">
        <v>18387</v>
      </c>
      <c r="AE3882">
        <v>3636</v>
      </c>
      <c r="AF3882" t="s">
        <v>18936</v>
      </c>
      <c r="AI3882" t="s">
        <v>18389</v>
      </c>
      <c r="AJ3882" t="s">
        <v>18390</v>
      </c>
      <c r="AK3882" t="s">
        <v>18391</v>
      </c>
      <c r="AL3882">
        <v>92122</v>
      </c>
      <c r="AM3882" t="s">
        <v>18392</v>
      </c>
      <c r="AN3882" t="s">
        <v>18393</v>
      </c>
    </row>
    <row r="3883" spans="1:40" ht="43.2" hidden="1" x14ac:dyDescent="0.3">
      <c r="A3883" t="s">
        <v>17408</v>
      </c>
      <c r="B3883" s="2" t="s">
        <v>2048</v>
      </c>
      <c r="C3883" s="3">
        <v>40025</v>
      </c>
      <c r="D3883" t="s">
        <v>193</v>
      </c>
      <c r="E3883" t="s">
        <v>2643</v>
      </c>
      <c r="F3883" t="s">
        <v>4113</v>
      </c>
      <c r="G3883" t="s">
        <v>2644</v>
      </c>
      <c r="H3883" s="2" t="s">
        <v>1020</v>
      </c>
      <c r="I3883" s="2" t="s">
        <v>92</v>
      </c>
      <c r="J3883" s="1" t="s">
        <v>17409</v>
      </c>
      <c r="K3883" s="1">
        <f t="shared" si="270"/>
        <v>1</v>
      </c>
      <c r="L3883" s="1">
        <f t="shared" si="270"/>
        <v>0</v>
      </c>
      <c r="M3883" s="1">
        <f t="shared" si="270"/>
        <v>0</v>
      </c>
      <c r="N3883" s="1">
        <f t="shared" si="270"/>
        <v>0</v>
      </c>
      <c r="O3883" s="1">
        <f t="shared" si="271"/>
        <v>1</v>
      </c>
      <c r="P3883" s="1" t="s">
        <v>18346</v>
      </c>
      <c r="Q3883" s="1" t="s">
        <v>18355</v>
      </c>
      <c r="R3883" s="1">
        <v>288</v>
      </c>
      <c r="S3883" s="9">
        <f t="shared" si="273"/>
        <v>214.76160000000002</v>
      </c>
      <c r="T3883" s="8"/>
      <c r="U3883" s="8"/>
      <c r="V3883" s="8"/>
      <c r="W3883" s="8"/>
      <c r="X3883" s="8"/>
      <c r="Y3883" s="10">
        <f t="shared" si="272"/>
        <v>0</v>
      </c>
      <c r="Z3883" s="10">
        <f>IFERROR(INDEX(EFs!B:B,MATCH(P3883,EFs!A:A,0))*Dataset!Y3883/1000,0)</f>
        <v>0</v>
      </c>
      <c r="AA3883">
        <v>32.699235000000002</v>
      </c>
      <c r="AB3883">
        <v>-117.209642</v>
      </c>
      <c r="AC3883">
        <v>1</v>
      </c>
      <c r="AD3883" t="s">
        <v>18422</v>
      </c>
      <c r="AI3883" t="s">
        <v>18458</v>
      </c>
      <c r="AJ3883" t="s">
        <v>18390</v>
      </c>
      <c r="AK3883" t="s">
        <v>18391</v>
      </c>
      <c r="AL3883">
        <v>92118</v>
      </c>
      <c r="AM3883" t="s">
        <v>18392</v>
      </c>
      <c r="AN3883" t="s">
        <v>18397</v>
      </c>
    </row>
    <row r="3884" spans="1:40" ht="57.6" hidden="1" x14ac:dyDescent="0.3">
      <c r="A3884" t="s">
        <v>17410</v>
      </c>
      <c r="B3884" s="2" t="s">
        <v>2048</v>
      </c>
      <c r="C3884" s="3">
        <v>40025</v>
      </c>
      <c r="D3884" t="s">
        <v>16</v>
      </c>
      <c r="E3884" t="s">
        <v>17411</v>
      </c>
      <c r="G3884" t="s">
        <v>17412</v>
      </c>
      <c r="H3884" s="2" t="s">
        <v>754</v>
      </c>
      <c r="I3884" s="2" t="s">
        <v>139</v>
      </c>
      <c r="J3884" s="1" t="s">
        <v>17413</v>
      </c>
      <c r="K3884" s="1">
        <f t="shared" si="270"/>
        <v>0</v>
      </c>
      <c r="L3884" s="1">
        <f t="shared" si="270"/>
        <v>0</v>
      </c>
      <c r="M3884" s="1">
        <f t="shared" si="270"/>
        <v>1</v>
      </c>
      <c r="N3884" s="1">
        <f t="shared" si="270"/>
        <v>1</v>
      </c>
      <c r="O3884" s="1">
        <f t="shared" si="271"/>
        <v>2</v>
      </c>
      <c r="P3884" s="1" t="s">
        <v>18348</v>
      </c>
      <c r="Q3884" s="1">
        <v>45</v>
      </c>
      <c r="R3884" s="1">
        <v>60</v>
      </c>
      <c r="S3884" s="9">
        <f t="shared" si="273"/>
        <v>45</v>
      </c>
      <c r="T3884" s="3">
        <v>44349</v>
      </c>
      <c r="U3884" s="8" t="s">
        <v>10009</v>
      </c>
      <c r="V3884" s="3">
        <v>44349</v>
      </c>
      <c r="W3884" s="8" t="s">
        <v>6311</v>
      </c>
      <c r="X3884" s="8">
        <v>9.4</v>
      </c>
      <c r="Y3884" s="10">
        <f t="shared" si="272"/>
        <v>423</v>
      </c>
      <c r="Z3884" s="10">
        <f>IFERROR(INDEX(EFs!B:B,MATCH(P3884,EFs!A:A,0))*Dataset!Y3884/1000,0)</f>
        <v>0.30720616913699994</v>
      </c>
      <c r="AA3884">
        <v>32.867721000000003</v>
      </c>
      <c r="AB3884">
        <v>-117.21492499999999</v>
      </c>
      <c r="AC3884">
        <v>1</v>
      </c>
      <c r="AD3884" t="s">
        <v>18387</v>
      </c>
      <c r="AE3884">
        <v>8510</v>
      </c>
      <c r="AF3884" t="s">
        <v>18856</v>
      </c>
      <c r="AI3884" t="s">
        <v>18389</v>
      </c>
      <c r="AJ3884" t="s">
        <v>18390</v>
      </c>
      <c r="AK3884" t="s">
        <v>18391</v>
      </c>
      <c r="AL3884">
        <v>92122</v>
      </c>
      <c r="AM3884" t="s">
        <v>18392</v>
      </c>
      <c r="AN3884" t="s">
        <v>18393</v>
      </c>
    </row>
    <row r="3885" spans="1:40" ht="57.6" hidden="1" x14ac:dyDescent="0.3">
      <c r="A3885" t="s">
        <v>17414</v>
      </c>
      <c r="B3885" s="2" t="s">
        <v>2048</v>
      </c>
      <c r="C3885" s="3">
        <v>40025.902326388903</v>
      </c>
      <c r="D3885" t="s">
        <v>193</v>
      </c>
      <c r="E3885" t="s">
        <v>4120</v>
      </c>
      <c r="G3885" t="s">
        <v>4121</v>
      </c>
      <c r="H3885" s="2" t="s">
        <v>781</v>
      </c>
      <c r="I3885" s="2" t="s">
        <v>782</v>
      </c>
      <c r="J3885" s="1" t="s">
        <v>17415</v>
      </c>
      <c r="K3885" s="1">
        <f t="shared" si="270"/>
        <v>1</v>
      </c>
      <c r="L3885" s="1">
        <f t="shared" si="270"/>
        <v>0</v>
      </c>
      <c r="M3885" s="1">
        <f t="shared" si="270"/>
        <v>0</v>
      </c>
      <c r="N3885" s="1">
        <f t="shared" si="270"/>
        <v>0</v>
      </c>
      <c r="O3885" s="1">
        <f t="shared" si="271"/>
        <v>1</v>
      </c>
      <c r="P3885" s="1" t="s">
        <v>18346</v>
      </c>
      <c r="Q3885" s="1">
        <v>50</v>
      </c>
      <c r="R3885" s="1">
        <v>99</v>
      </c>
      <c r="S3885" s="9">
        <f t="shared" si="273"/>
        <v>50</v>
      </c>
      <c r="T3885" s="8"/>
      <c r="U3885" s="8"/>
      <c r="V3885" s="8"/>
      <c r="W3885" s="8"/>
      <c r="X3885" s="8"/>
      <c r="Y3885" s="10">
        <f t="shared" si="272"/>
        <v>0</v>
      </c>
      <c r="Z3885" s="10">
        <f>IFERROR(INDEX(EFs!B:B,MATCH(P3885,EFs!A:A,0))*Dataset!Y3885/1000,0)</f>
        <v>0</v>
      </c>
      <c r="AA3885">
        <v>32.90654</v>
      </c>
      <c r="AB3885">
        <v>-117.187192</v>
      </c>
      <c r="AC3885">
        <v>1</v>
      </c>
      <c r="AD3885" t="s">
        <v>18387</v>
      </c>
      <c r="AE3885">
        <v>10421</v>
      </c>
      <c r="AF3885" t="s">
        <v>18804</v>
      </c>
      <c r="AI3885" t="s">
        <v>18389</v>
      </c>
      <c r="AJ3885" t="s">
        <v>18390</v>
      </c>
      <c r="AK3885" t="s">
        <v>18391</v>
      </c>
      <c r="AL3885">
        <v>92121</v>
      </c>
      <c r="AM3885" t="s">
        <v>18392</v>
      </c>
      <c r="AN3885" t="s">
        <v>18407</v>
      </c>
    </row>
    <row r="3886" spans="1:40" ht="43.2" hidden="1" x14ac:dyDescent="0.3">
      <c r="A3886" t="s">
        <v>17416</v>
      </c>
      <c r="B3886" s="2" t="s">
        <v>2048</v>
      </c>
      <c r="C3886" s="3">
        <v>40025</v>
      </c>
      <c r="D3886" t="s">
        <v>16</v>
      </c>
      <c r="E3886" t="s">
        <v>17417</v>
      </c>
      <c r="F3886" t="s">
        <v>145</v>
      </c>
      <c r="G3886" t="s">
        <v>17418</v>
      </c>
      <c r="H3886" s="2" t="s">
        <v>504</v>
      </c>
      <c r="I3886" s="2" t="s">
        <v>328</v>
      </c>
      <c r="J3886" s="1" t="s">
        <v>17419</v>
      </c>
      <c r="K3886" s="1">
        <f t="shared" si="270"/>
        <v>0</v>
      </c>
      <c r="L3886" s="1">
        <f t="shared" si="270"/>
        <v>0</v>
      </c>
      <c r="M3886" s="1">
        <f t="shared" si="270"/>
        <v>1</v>
      </c>
      <c r="N3886" s="1">
        <f t="shared" si="270"/>
        <v>1</v>
      </c>
      <c r="O3886" s="1">
        <f t="shared" si="271"/>
        <v>2</v>
      </c>
      <c r="P3886" s="1" t="s">
        <v>18348</v>
      </c>
      <c r="Q3886" s="1" t="s">
        <v>18355</v>
      </c>
      <c r="R3886" s="1">
        <v>75</v>
      </c>
      <c r="S3886" s="9">
        <f t="shared" si="273"/>
        <v>55.927500000000002</v>
      </c>
      <c r="T3886" s="8"/>
      <c r="U3886" s="8"/>
      <c r="V3886" s="8"/>
      <c r="W3886" s="8"/>
      <c r="X3886" s="8"/>
      <c r="Y3886" s="10">
        <f t="shared" si="272"/>
        <v>0</v>
      </c>
      <c r="Z3886" s="10">
        <f>IFERROR(INDEX(EFs!B:B,MATCH(P3886,EFs!A:A,0))*Dataset!Y3886/1000,0)</f>
        <v>0</v>
      </c>
      <c r="AA3886">
        <v>32.660521000000003</v>
      </c>
      <c r="AB3886">
        <v>-116.970316</v>
      </c>
      <c r="AC3886">
        <v>1</v>
      </c>
      <c r="AD3886" t="s">
        <v>18387</v>
      </c>
      <c r="AE3886">
        <v>2310</v>
      </c>
      <c r="AF3886" t="s">
        <v>19677</v>
      </c>
      <c r="AI3886" t="s">
        <v>18406</v>
      </c>
      <c r="AJ3886" t="s">
        <v>18390</v>
      </c>
      <c r="AK3886" t="s">
        <v>18391</v>
      </c>
      <c r="AL3886">
        <v>91914</v>
      </c>
      <c r="AM3886" t="s">
        <v>18392</v>
      </c>
      <c r="AN3886" t="s">
        <v>18393</v>
      </c>
    </row>
    <row r="3887" spans="1:40" ht="43.2" hidden="1" x14ac:dyDescent="0.3">
      <c r="A3887" t="s">
        <v>17420</v>
      </c>
      <c r="B3887" s="2" t="s">
        <v>2048</v>
      </c>
      <c r="C3887" s="3">
        <v>40025</v>
      </c>
      <c r="D3887" t="s">
        <v>193</v>
      </c>
      <c r="E3887" t="s">
        <v>17421</v>
      </c>
      <c r="F3887" t="s">
        <v>2164</v>
      </c>
      <c r="G3887" t="s">
        <v>17422</v>
      </c>
      <c r="H3887" s="2" t="s">
        <v>627</v>
      </c>
      <c r="I3887" s="2" t="s">
        <v>306</v>
      </c>
      <c r="J3887" s="1" t="s">
        <v>17423</v>
      </c>
      <c r="K3887" s="1">
        <f t="shared" si="270"/>
        <v>1</v>
      </c>
      <c r="L3887" s="1">
        <f t="shared" si="270"/>
        <v>0</v>
      </c>
      <c r="M3887" s="1">
        <f t="shared" si="270"/>
        <v>0</v>
      </c>
      <c r="N3887" s="1">
        <f t="shared" si="270"/>
        <v>0</v>
      </c>
      <c r="O3887" s="1">
        <f t="shared" si="271"/>
        <v>1</v>
      </c>
      <c r="P3887" s="1" t="s">
        <v>18346</v>
      </c>
      <c r="Q3887" s="1">
        <v>600</v>
      </c>
      <c r="R3887" s="1">
        <v>923</v>
      </c>
      <c r="S3887" s="9">
        <f t="shared" si="273"/>
        <v>600</v>
      </c>
      <c r="T3887" s="8"/>
      <c r="U3887" s="8"/>
      <c r="V3887" s="8"/>
      <c r="W3887" s="8"/>
      <c r="X3887" s="8"/>
      <c r="Y3887" s="10">
        <f t="shared" si="272"/>
        <v>0</v>
      </c>
      <c r="Z3887" s="10">
        <f>IFERROR(INDEX(EFs!B:B,MATCH(P3887,EFs!A:A,0))*Dataset!Y3887/1000,0)</f>
        <v>0</v>
      </c>
      <c r="AA3887">
        <v>32.810850000000002</v>
      </c>
      <c r="AB3887">
        <v>-116.979286</v>
      </c>
      <c r="AC3887">
        <v>1</v>
      </c>
      <c r="AD3887" t="s">
        <v>18387</v>
      </c>
      <c r="AE3887">
        <v>1175</v>
      </c>
      <c r="AF3887" t="s">
        <v>18579</v>
      </c>
      <c r="AI3887" t="s">
        <v>18449</v>
      </c>
      <c r="AJ3887" t="s">
        <v>18390</v>
      </c>
      <c r="AK3887" t="s">
        <v>18391</v>
      </c>
      <c r="AL3887">
        <v>92020</v>
      </c>
      <c r="AM3887" t="s">
        <v>18392</v>
      </c>
      <c r="AN3887" t="s">
        <v>18407</v>
      </c>
    </row>
    <row r="3888" spans="1:40" ht="57.6" hidden="1" x14ac:dyDescent="0.3">
      <c r="A3888" t="s">
        <v>17424</v>
      </c>
      <c r="B3888" s="2" t="s">
        <v>2048</v>
      </c>
      <c r="C3888" s="3">
        <v>40025</v>
      </c>
      <c r="D3888" t="s">
        <v>16</v>
      </c>
      <c r="E3888" t="s">
        <v>17425</v>
      </c>
      <c r="F3888" t="s">
        <v>273</v>
      </c>
      <c r="G3888" t="s">
        <v>17426</v>
      </c>
      <c r="H3888" s="2" t="s">
        <v>2213</v>
      </c>
      <c r="I3888" s="2" t="s">
        <v>20</v>
      </c>
      <c r="J3888" s="1" t="s">
        <v>17427</v>
      </c>
      <c r="K3888" s="1">
        <f t="shared" si="270"/>
        <v>0</v>
      </c>
      <c r="L3888" s="1">
        <f t="shared" si="270"/>
        <v>0</v>
      </c>
      <c r="M3888" s="1">
        <f t="shared" si="270"/>
        <v>1</v>
      </c>
      <c r="N3888" s="1">
        <f t="shared" si="270"/>
        <v>0</v>
      </c>
      <c r="O3888" s="1">
        <f t="shared" si="271"/>
        <v>1</v>
      </c>
      <c r="P3888" s="1" t="s">
        <v>18348</v>
      </c>
      <c r="Q3888" s="1">
        <v>35</v>
      </c>
      <c r="R3888" s="1">
        <v>56</v>
      </c>
      <c r="S3888" s="9">
        <f t="shared" si="273"/>
        <v>35</v>
      </c>
      <c r="T3888" s="8"/>
      <c r="U3888" s="8"/>
      <c r="V3888" s="8"/>
      <c r="W3888" s="8"/>
      <c r="X3888" s="8"/>
      <c r="Y3888" s="10">
        <f t="shared" si="272"/>
        <v>0</v>
      </c>
      <c r="Z3888" s="10">
        <f>IFERROR(INDEX(EFs!B:B,MATCH(P3888,EFs!A:A,0))*Dataset!Y3888/1000,0)</f>
        <v>0</v>
      </c>
      <c r="AA3888">
        <v>32.716839</v>
      </c>
      <c r="AB3888">
        <v>-117.02499299999999</v>
      </c>
      <c r="AC3888">
        <v>1</v>
      </c>
      <c r="AD3888" t="s">
        <v>18387</v>
      </c>
      <c r="AE3888">
        <v>999</v>
      </c>
      <c r="AF3888" t="s">
        <v>19678</v>
      </c>
      <c r="AI3888" t="s">
        <v>18389</v>
      </c>
      <c r="AJ3888" t="s">
        <v>18390</v>
      </c>
      <c r="AK3888" t="s">
        <v>18391</v>
      </c>
      <c r="AL3888">
        <v>92114</v>
      </c>
      <c r="AM3888" t="s">
        <v>18392</v>
      </c>
      <c r="AN3888" t="s">
        <v>18393</v>
      </c>
    </row>
    <row r="3889" spans="1:40" ht="57.6" hidden="1" x14ac:dyDescent="0.3">
      <c r="A3889" t="s">
        <v>17428</v>
      </c>
      <c r="B3889" s="2" t="s">
        <v>2048</v>
      </c>
      <c r="C3889" s="3">
        <v>40025</v>
      </c>
      <c r="D3889" t="s">
        <v>16</v>
      </c>
      <c r="E3889" t="s">
        <v>17429</v>
      </c>
      <c r="F3889" t="s">
        <v>273</v>
      </c>
      <c r="G3889" t="s">
        <v>17430</v>
      </c>
      <c r="H3889" s="2" t="s">
        <v>291</v>
      </c>
      <c r="I3889" s="2" t="s">
        <v>155</v>
      </c>
      <c r="J3889" s="1" t="s">
        <v>17431</v>
      </c>
      <c r="K3889" s="1">
        <f t="shared" si="270"/>
        <v>0</v>
      </c>
      <c r="L3889" s="1">
        <f t="shared" si="270"/>
        <v>0</v>
      </c>
      <c r="M3889" s="1">
        <f t="shared" si="270"/>
        <v>0</v>
      </c>
      <c r="N3889" s="1">
        <f t="shared" si="270"/>
        <v>1</v>
      </c>
      <c r="O3889" s="1">
        <f t="shared" si="271"/>
        <v>1</v>
      </c>
      <c r="P3889" s="1" t="s">
        <v>18347</v>
      </c>
      <c r="Q3889" s="1">
        <v>35</v>
      </c>
      <c r="R3889" s="1">
        <v>56</v>
      </c>
      <c r="S3889" s="9">
        <f t="shared" si="273"/>
        <v>35</v>
      </c>
      <c r="T3889" s="8"/>
      <c r="U3889" s="8"/>
      <c r="V3889" s="8"/>
      <c r="W3889" s="8"/>
      <c r="X3889" s="8"/>
      <c r="Y3889" s="10">
        <f t="shared" si="272"/>
        <v>0</v>
      </c>
      <c r="Z3889" s="10">
        <f>IFERROR(INDEX(EFs!B:B,MATCH(P3889,EFs!A:A,0))*Dataset!Y3889/1000,0)</f>
        <v>0</v>
      </c>
      <c r="AA3889">
        <v>33.137841999999999</v>
      </c>
      <c r="AB3889">
        <v>-117.049713</v>
      </c>
      <c r="AC3889">
        <v>0.75</v>
      </c>
      <c r="AD3889" t="s">
        <v>18429</v>
      </c>
      <c r="AE3889">
        <v>2101</v>
      </c>
      <c r="AF3889" t="s">
        <v>18727</v>
      </c>
      <c r="AI3889" t="s">
        <v>18421</v>
      </c>
      <c r="AJ3889" t="s">
        <v>18390</v>
      </c>
      <c r="AK3889" t="s">
        <v>18391</v>
      </c>
      <c r="AL3889">
        <v>92027</v>
      </c>
      <c r="AM3889" t="s">
        <v>18392</v>
      </c>
      <c r="AN3889" t="s">
        <v>18393</v>
      </c>
    </row>
    <row r="3890" spans="1:40" ht="43.2" hidden="1" x14ac:dyDescent="0.3">
      <c r="A3890" t="s">
        <v>17432</v>
      </c>
      <c r="B3890" s="2" t="s">
        <v>2048</v>
      </c>
      <c r="C3890" s="3">
        <v>40025</v>
      </c>
      <c r="D3890" t="s">
        <v>16</v>
      </c>
      <c r="E3890" t="s">
        <v>17433</v>
      </c>
      <c r="F3890" t="s">
        <v>273</v>
      </c>
      <c r="G3890" t="s">
        <v>17434</v>
      </c>
      <c r="H3890" s="2" t="s">
        <v>305</v>
      </c>
      <c r="I3890" s="2" t="s">
        <v>306</v>
      </c>
      <c r="J3890" s="1" t="s">
        <v>17435</v>
      </c>
      <c r="K3890" s="1">
        <f t="shared" si="270"/>
        <v>0</v>
      </c>
      <c r="L3890" s="1">
        <f t="shared" si="270"/>
        <v>0</v>
      </c>
      <c r="M3890" s="1">
        <f t="shared" si="270"/>
        <v>1</v>
      </c>
      <c r="N3890" s="1">
        <f t="shared" si="270"/>
        <v>0</v>
      </c>
      <c r="O3890" s="1">
        <f t="shared" si="271"/>
        <v>1</v>
      </c>
      <c r="P3890" s="1" t="s">
        <v>18348</v>
      </c>
      <c r="Q3890" s="1">
        <v>35</v>
      </c>
      <c r="R3890" s="1">
        <v>56</v>
      </c>
      <c r="S3890" s="9">
        <f t="shared" si="273"/>
        <v>35</v>
      </c>
      <c r="T3890" s="8"/>
      <c r="U3890" s="8"/>
      <c r="V3890" s="8"/>
      <c r="W3890" s="8"/>
      <c r="X3890" s="8"/>
      <c r="Y3890" s="10">
        <f t="shared" si="272"/>
        <v>0</v>
      </c>
      <c r="Z3890" s="10">
        <f>IFERROR(INDEX(EFs!B:B,MATCH(P3890,EFs!A:A,0))*Dataset!Y3890/1000,0)</f>
        <v>0</v>
      </c>
      <c r="AA3890">
        <v>32.795402000000003</v>
      </c>
      <c r="AB3890">
        <v>-116.94374500000001</v>
      </c>
      <c r="AC3890">
        <v>1</v>
      </c>
      <c r="AD3890" t="s">
        <v>18387</v>
      </c>
      <c r="AE3890">
        <v>1130</v>
      </c>
      <c r="AF3890" t="s">
        <v>18863</v>
      </c>
      <c r="AI3890" t="s">
        <v>18449</v>
      </c>
      <c r="AJ3890" t="s">
        <v>18390</v>
      </c>
      <c r="AK3890" t="s">
        <v>18391</v>
      </c>
      <c r="AL3890">
        <v>92021</v>
      </c>
      <c r="AM3890" t="s">
        <v>18392</v>
      </c>
      <c r="AN3890" t="s">
        <v>18393</v>
      </c>
    </row>
    <row r="3891" spans="1:40" ht="43.2" hidden="1" x14ac:dyDescent="0.3">
      <c r="A3891" t="s">
        <v>17436</v>
      </c>
      <c r="B3891" s="2" t="s">
        <v>2048</v>
      </c>
      <c r="C3891" s="3">
        <v>40025</v>
      </c>
      <c r="D3891" t="s">
        <v>25</v>
      </c>
      <c r="E3891" t="s">
        <v>17437</v>
      </c>
      <c r="G3891" t="s">
        <v>17438</v>
      </c>
      <c r="H3891" s="2" t="s">
        <v>511</v>
      </c>
      <c r="I3891" s="2" t="s">
        <v>75</v>
      </c>
      <c r="J3891" s="1" t="s">
        <v>17439</v>
      </c>
      <c r="K3891" s="1">
        <f t="shared" si="270"/>
        <v>1</v>
      </c>
      <c r="L3891" s="1">
        <f t="shared" si="270"/>
        <v>0</v>
      </c>
      <c r="M3891" s="1">
        <f t="shared" si="270"/>
        <v>0</v>
      </c>
      <c r="N3891" s="1">
        <f t="shared" si="270"/>
        <v>0</v>
      </c>
      <c r="O3891" s="1">
        <f t="shared" si="271"/>
        <v>1</v>
      </c>
      <c r="P3891" s="1" t="s">
        <v>18346</v>
      </c>
      <c r="Q3891" s="1" t="s">
        <v>18355</v>
      </c>
      <c r="R3891" s="1">
        <v>128</v>
      </c>
      <c r="S3891" s="9">
        <f t="shared" si="273"/>
        <v>95.449600000000004</v>
      </c>
      <c r="T3891" s="8"/>
      <c r="U3891" s="8"/>
      <c r="V3891" s="8"/>
      <c r="W3891" s="8"/>
      <c r="X3891" s="8"/>
      <c r="Y3891" s="10">
        <f t="shared" si="272"/>
        <v>0</v>
      </c>
      <c r="Z3891" s="10">
        <f>IFERROR(INDEX(EFs!B:B,MATCH(P3891,EFs!A:A,0))*Dataset!Y3891/1000,0)</f>
        <v>0</v>
      </c>
      <c r="AA3891">
        <v>33.033749999999998</v>
      </c>
      <c r="AB3891">
        <v>-117.256585</v>
      </c>
      <c r="AC3891">
        <v>1</v>
      </c>
      <c r="AD3891" t="s">
        <v>18394</v>
      </c>
      <c r="AE3891">
        <v>1050</v>
      </c>
      <c r="AF3891" t="s">
        <v>18484</v>
      </c>
      <c r="AI3891" t="s">
        <v>18485</v>
      </c>
      <c r="AJ3891" t="s">
        <v>18390</v>
      </c>
      <c r="AK3891" t="s">
        <v>18391</v>
      </c>
      <c r="AL3891">
        <v>92024</v>
      </c>
      <c r="AM3891" t="s">
        <v>18392</v>
      </c>
      <c r="AN3891" t="s">
        <v>18397</v>
      </c>
    </row>
    <row r="3892" spans="1:40" ht="57.6" hidden="1" x14ac:dyDescent="0.3">
      <c r="A3892" t="s">
        <v>17440</v>
      </c>
      <c r="B3892" s="2" t="s">
        <v>2048</v>
      </c>
      <c r="C3892" s="3">
        <v>40025</v>
      </c>
      <c r="D3892" t="s">
        <v>193</v>
      </c>
      <c r="E3892" t="s">
        <v>17441</v>
      </c>
      <c r="F3892" t="s">
        <v>559</v>
      </c>
      <c r="G3892" t="s">
        <v>17442</v>
      </c>
      <c r="H3892" s="2" t="s">
        <v>490</v>
      </c>
      <c r="I3892" s="2" t="s">
        <v>20</v>
      </c>
      <c r="J3892" s="1" t="s">
        <v>17443</v>
      </c>
      <c r="K3892" s="1">
        <f t="shared" si="270"/>
        <v>1</v>
      </c>
      <c r="L3892" s="1">
        <f t="shared" si="270"/>
        <v>0</v>
      </c>
      <c r="M3892" s="1">
        <f t="shared" si="270"/>
        <v>0</v>
      </c>
      <c r="N3892" s="1">
        <f t="shared" si="270"/>
        <v>0</v>
      </c>
      <c r="O3892" s="1">
        <f t="shared" si="271"/>
        <v>1</v>
      </c>
      <c r="P3892" s="1" t="s">
        <v>18346</v>
      </c>
      <c r="Q3892" s="1">
        <v>50</v>
      </c>
      <c r="R3892" s="1">
        <v>99</v>
      </c>
      <c r="S3892" s="9">
        <f t="shared" si="273"/>
        <v>50</v>
      </c>
      <c r="T3892" s="3">
        <v>44561</v>
      </c>
      <c r="U3892" s="8" t="s">
        <v>17444</v>
      </c>
      <c r="V3892" s="3">
        <v>44599</v>
      </c>
      <c r="W3892" s="8" t="s">
        <v>9413</v>
      </c>
      <c r="X3892" s="8">
        <v>20.100000000000001</v>
      </c>
      <c r="Y3892" s="10">
        <f t="shared" si="272"/>
        <v>1005.0000000000001</v>
      </c>
      <c r="Z3892" s="10">
        <f>IFERROR(INDEX(EFs!B:B,MATCH(P3892,EFs!A:A,0))*Dataset!Y3892/1000,0)</f>
        <v>0.91293488560500013</v>
      </c>
      <c r="AA3892">
        <v>32.745956</v>
      </c>
      <c r="AB3892">
        <v>-117.017014</v>
      </c>
      <c r="AC3892">
        <v>1</v>
      </c>
      <c r="AD3892" t="s">
        <v>18387</v>
      </c>
      <c r="AE3892">
        <v>8351</v>
      </c>
      <c r="AF3892" t="s">
        <v>18388</v>
      </c>
      <c r="AI3892" t="s">
        <v>18482</v>
      </c>
      <c r="AJ3892" t="s">
        <v>18390</v>
      </c>
      <c r="AK3892" t="s">
        <v>18391</v>
      </c>
      <c r="AL3892">
        <v>91945</v>
      </c>
      <c r="AM3892" t="s">
        <v>18392</v>
      </c>
      <c r="AN3892" t="s">
        <v>18393</v>
      </c>
    </row>
    <row r="3893" spans="1:40" ht="86.4" hidden="1" x14ac:dyDescent="0.3">
      <c r="A3893" t="s">
        <v>17445</v>
      </c>
      <c r="B3893" s="2" t="s">
        <v>2048</v>
      </c>
      <c r="C3893" s="3">
        <v>40025.526817129597</v>
      </c>
      <c r="D3893" t="s">
        <v>193</v>
      </c>
      <c r="E3893" t="s">
        <v>10983</v>
      </c>
      <c r="F3893" t="s">
        <v>72</v>
      </c>
      <c r="G3893" t="s">
        <v>17446</v>
      </c>
      <c r="H3893" s="2" t="s">
        <v>1436</v>
      </c>
      <c r="I3893" s="2" t="s">
        <v>98</v>
      </c>
      <c r="J3893" s="1" t="s">
        <v>17447</v>
      </c>
      <c r="K3893" s="1">
        <f t="shared" si="270"/>
        <v>1</v>
      </c>
      <c r="L3893" s="1">
        <f t="shared" si="270"/>
        <v>0</v>
      </c>
      <c r="M3893" s="1">
        <f t="shared" si="270"/>
        <v>0</v>
      </c>
      <c r="N3893" s="1">
        <f t="shared" si="270"/>
        <v>0</v>
      </c>
      <c r="O3893" s="1">
        <f t="shared" si="271"/>
        <v>1</v>
      </c>
      <c r="P3893" s="1" t="s">
        <v>18346</v>
      </c>
      <c r="Q3893" s="1">
        <v>180</v>
      </c>
      <c r="R3893" s="1">
        <v>315</v>
      </c>
      <c r="S3893" s="9">
        <f t="shared" si="273"/>
        <v>180</v>
      </c>
      <c r="T3893" s="8"/>
      <c r="U3893" s="8"/>
      <c r="V3893" s="8"/>
      <c r="W3893" s="8"/>
      <c r="X3893" s="8"/>
      <c r="Y3893" s="10">
        <f t="shared" si="272"/>
        <v>0</v>
      </c>
      <c r="Z3893" s="10">
        <f>IFERROR(INDEX(EFs!B:B,MATCH(P3893,EFs!A:A,0))*Dataset!Y3893/1000,0)</f>
        <v>0</v>
      </c>
      <c r="AA3893">
        <v>33.130927999999997</v>
      </c>
      <c r="AB3893">
        <v>-117.28777599999999</v>
      </c>
      <c r="AC3893">
        <v>1</v>
      </c>
      <c r="AD3893" t="s">
        <v>18387</v>
      </c>
      <c r="AE3893">
        <v>1905</v>
      </c>
      <c r="AF3893" t="s">
        <v>19679</v>
      </c>
      <c r="AI3893" t="s">
        <v>18509</v>
      </c>
      <c r="AJ3893" t="s">
        <v>18390</v>
      </c>
      <c r="AK3893" t="s">
        <v>18391</v>
      </c>
      <c r="AL3893">
        <v>92008</v>
      </c>
      <c r="AM3893" t="s">
        <v>18392</v>
      </c>
      <c r="AN3893" t="s">
        <v>18393</v>
      </c>
    </row>
    <row r="3894" spans="1:40" ht="57.6" hidden="1" x14ac:dyDescent="0.3">
      <c r="A3894" t="s">
        <v>17448</v>
      </c>
      <c r="B3894" s="2" t="s">
        <v>2048</v>
      </c>
      <c r="C3894" s="3">
        <v>40025</v>
      </c>
      <c r="D3894" t="s">
        <v>193</v>
      </c>
      <c r="E3894" t="s">
        <v>17449</v>
      </c>
      <c r="F3894" t="s">
        <v>559</v>
      </c>
      <c r="G3894" t="s">
        <v>17450</v>
      </c>
      <c r="H3894" s="2" t="s">
        <v>1013</v>
      </c>
      <c r="I3894" s="2" t="s">
        <v>236</v>
      </c>
      <c r="J3894" s="1" t="s">
        <v>17451</v>
      </c>
      <c r="K3894" s="1">
        <f t="shared" si="270"/>
        <v>1</v>
      </c>
      <c r="L3894" s="1">
        <f t="shared" si="270"/>
        <v>0</v>
      </c>
      <c r="M3894" s="1">
        <f t="shared" si="270"/>
        <v>0</v>
      </c>
      <c r="N3894" s="1">
        <f t="shared" si="270"/>
        <v>0</v>
      </c>
      <c r="O3894" s="1">
        <f t="shared" si="271"/>
        <v>1</v>
      </c>
      <c r="P3894" s="1" t="s">
        <v>18346</v>
      </c>
      <c r="Q3894" s="1">
        <v>60</v>
      </c>
      <c r="R3894" s="1">
        <v>945</v>
      </c>
      <c r="S3894" s="9">
        <f t="shared" si="273"/>
        <v>60</v>
      </c>
      <c r="T3894" s="8"/>
      <c r="U3894" s="8"/>
      <c r="V3894" s="8"/>
      <c r="W3894" s="8"/>
      <c r="X3894" s="8"/>
      <c r="Y3894" s="10">
        <f t="shared" si="272"/>
        <v>0</v>
      </c>
      <c r="Z3894" s="10">
        <f>IFERROR(INDEX(EFs!B:B,MATCH(P3894,EFs!A:A,0))*Dataset!Y3894/1000,0)</f>
        <v>0</v>
      </c>
      <c r="AA3894">
        <v>32.940527000000003</v>
      </c>
      <c r="AB3894">
        <v>-117.239504</v>
      </c>
      <c r="AC3894">
        <v>1</v>
      </c>
      <c r="AD3894" t="s">
        <v>18387</v>
      </c>
      <c r="AE3894">
        <v>12265</v>
      </c>
      <c r="AF3894" t="s">
        <v>18484</v>
      </c>
      <c r="AI3894" t="s">
        <v>18389</v>
      </c>
      <c r="AJ3894" t="s">
        <v>18390</v>
      </c>
      <c r="AK3894" t="s">
        <v>18391</v>
      </c>
      <c r="AL3894">
        <v>92130</v>
      </c>
      <c r="AM3894" t="s">
        <v>18392</v>
      </c>
      <c r="AN3894" t="s">
        <v>18393</v>
      </c>
    </row>
    <row r="3895" spans="1:40" ht="57.6" hidden="1" x14ac:dyDescent="0.3">
      <c r="A3895" t="s">
        <v>17452</v>
      </c>
      <c r="B3895" s="2" t="s">
        <v>2048</v>
      </c>
      <c r="C3895" s="3">
        <v>40025</v>
      </c>
      <c r="D3895" t="s">
        <v>193</v>
      </c>
      <c r="E3895" t="s">
        <v>17453</v>
      </c>
      <c r="F3895" t="s">
        <v>559</v>
      </c>
      <c r="G3895" t="s">
        <v>17454</v>
      </c>
      <c r="H3895" s="2" t="s">
        <v>217</v>
      </c>
      <c r="I3895" s="2" t="s">
        <v>218</v>
      </c>
      <c r="J3895" s="1" t="s">
        <v>17455</v>
      </c>
      <c r="K3895" s="1">
        <f t="shared" si="270"/>
        <v>1</v>
      </c>
      <c r="L3895" s="1">
        <f t="shared" si="270"/>
        <v>0</v>
      </c>
      <c r="M3895" s="1">
        <f t="shared" si="270"/>
        <v>0</v>
      </c>
      <c r="N3895" s="1">
        <f t="shared" si="270"/>
        <v>0</v>
      </c>
      <c r="O3895" s="1">
        <f t="shared" si="271"/>
        <v>1</v>
      </c>
      <c r="P3895" s="1" t="s">
        <v>18346</v>
      </c>
      <c r="Q3895" s="1">
        <v>60</v>
      </c>
      <c r="R3895" s="1">
        <v>94.7</v>
      </c>
      <c r="S3895" s="9">
        <f t="shared" si="273"/>
        <v>60</v>
      </c>
      <c r="T3895" s="8"/>
      <c r="U3895" s="8"/>
      <c r="V3895" s="8"/>
      <c r="W3895" s="8"/>
      <c r="X3895" s="8"/>
      <c r="Y3895" s="10">
        <f t="shared" si="272"/>
        <v>0</v>
      </c>
      <c r="Z3895" s="10">
        <f>IFERROR(INDEX(EFs!B:B,MATCH(P3895,EFs!A:A,0))*Dataset!Y3895/1000,0)</f>
        <v>0</v>
      </c>
      <c r="AA3895">
        <v>32.569791000000002</v>
      </c>
      <c r="AB3895">
        <v>-117.00444</v>
      </c>
      <c r="AC3895">
        <v>1</v>
      </c>
      <c r="AD3895" t="s">
        <v>18387</v>
      </c>
      <c r="AE3895">
        <v>6060</v>
      </c>
      <c r="AF3895" t="s">
        <v>19680</v>
      </c>
      <c r="AG3895" t="s">
        <v>18448</v>
      </c>
      <c r="AH3895">
        <v>200</v>
      </c>
      <c r="AI3895" t="s">
        <v>18389</v>
      </c>
      <c r="AJ3895" t="s">
        <v>18390</v>
      </c>
      <c r="AK3895" t="s">
        <v>18391</v>
      </c>
      <c r="AL3895">
        <v>92154</v>
      </c>
      <c r="AM3895" t="s">
        <v>18392</v>
      </c>
      <c r="AN3895" t="s">
        <v>18407</v>
      </c>
    </row>
    <row r="3896" spans="1:40" ht="28.8" hidden="1" x14ac:dyDescent="0.3">
      <c r="A3896" t="s">
        <v>17456</v>
      </c>
      <c r="B3896" s="2" t="s">
        <v>2048</v>
      </c>
      <c r="C3896" s="3">
        <v>40025.632986111101</v>
      </c>
      <c r="D3896" t="s">
        <v>25</v>
      </c>
      <c r="E3896" t="s">
        <v>6909</v>
      </c>
      <c r="F3896" t="s">
        <v>17457</v>
      </c>
      <c r="G3896" t="s">
        <v>6911</v>
      </c>
      <c r="H3896" s="2" t="s">
        <v>181</v>
      </c>
      <c r="I3896" s="2" t="s">
        <v>107</v>
      </c>
      <c r="J3896" s="1" t="s">
        <v>17458</v>
      </c>
      <c r="K3896" s="1">
        <f t="shared" si="270"/>
        <v>1</v>
      </c>
      <c r="L3896" s="1">
        <f t="shared" si="270"/>
        <v>0</v>
      </c>
      <c r="M3896" s="1">
        <f t="shared" si="270"/>
        <v>0</v>
      </c>
      <c r="N3896" s="1">
        <f t="shared" si="270"/>
        <v>0</v>
      </c>
      <c r="O3896" s="1">
        <f t="shared" si="271"/>
        <v>1</v>
      </c>
      <c r="P3896" s="1" t="s">
        <v>18346</v>
      </c>
      <c r="Q3896" s="1" t="s">
        <v>18355</v>
      </c>
      <c r="R3896" s="1">
        <v>105</v>
      </c>
      <c r="S3896" s="9">
        <f t="shared" si="273"/>
        <v>78.298500000000004</v>
      </c>
      <c r="T3896" s="8"/>
      <c r="U3896" s="8"/>
      <c r="V3896" s="8"/>
      <c r="W3896" s="8"/>
      <c r="X3896" s="8"/>
      <c r="Y3896" s="10">
        <f t="shared" si="272"/>
        <v>0</v>
      </c>
      <c r="Z3896" s="10">
        <f>IFERROR(INDEX(EFs!B:B,MATCH(P3896,EFs!A:A,0))*Dataset!Y3896/1000,0)</f>
        <v>0</v>
      </c>
      <c r="AA3896">
        <v>32.7761</v>
      </c>
      <c r="AB3896">
        <v>-117.057416</v>
      </c>
      <c r="AC3896">
        <v>1</v>
      </c>
      <c r="AD3896" t="s">
        <v>18387</v>
      </c>
      <c r="AE3896">
        <v>6655</v>
      </c>
      <c r="AF3896" t="s">
        <v>19099</v>
      </c>
      <c r="AI3896" t="s">
        <v>18389</v>
      </c>
      <c r="AJ3896" t="s">
        <v>18390</v>
      </c>
      <c r="AK3896" t="s">
        <v>18391</v>
      </c>
      <c r="AL3896">
        <v>92120</v>
      </c>
      <c r="AM3896" t="s">
        <v>18392</v>
      </c>
      <c r="AN3896" t="s">
        <v>18393</v>
      </c>
    </row>
    <row r="3897" spans="1:40" ht="43.2" hidden="1" x14ac:dyDescent="0.3">
      <c r="A3897" t="s">
        <v>17459</v>
      </c>
      <c r="B3897" s="2" t="s">
        <v>2048</v>
      </c>
      <c r="C3897" s="3">
        <v>40025.370810185203</v>
      </c>
      <c r="D3897" t="s">
        <v>16</v>
      </c>
      <c r="E3897" t="s">
        <v>17460</v>
      </c>
      <c r="F3897" t="s">
        <v>17461</v>
      </c>
      <c r="G3897" t="s">
        <v>17462</v>
      </c>
      <c r="H3897" s="2" t="s">
        <v>305</v>
      </c>
      <c r="I3897" s="2" t="s">
        <v>306</v>
      </c>
      <c r="J3897" s="1" t="s">
        <v>17463</v>
      </c>
      <c r="K3897" s="1">
        <f t="shared" si="270"/>
        <v>0</v>
      </c>
      <c r="L3897" s="1">
        <f t="shared" si="270"/>
        <v>0</v>
      </c>
      <c r="M3897" s="1">
        <f t="shared" si="270"/>
        <v>1</v>
      </c>
      <c r="N3897" s="1">
        <f t="shared" si="270"/>
        <v>0</v>
      </c>
      <c r="O3897" s="1">
        <f t="shared" si="271"/>
        <v>1</v>
      </c>
      <c r="P3897" s="1" t="s">
        <v>18348</v>
      </c>
      <c r="Q3897" s="1">
        <v>45</v>
      </c>
      <c r="R3897" s="1">
        <v>88</v>
      </c>
      <c r="S3897" s="9">
        <f t="shared" si="273"/>
        <v>45</v>
      </c>
      <c r="T3897" s="8"/>
      <c r="U3897" s="8"/>
      <c r="V3897" s="8"/>
      <c r="W3897" s="8"/>
      <c r="X3897" s="8"/>
      <c r="Y3897" s="10">
        <f t="shared" si="272"/>
        <v>0</v>
      </c>
      <c r="Z3897" s="10">
        <f>IFERROR(INDEX(EFs!B:B,MATCH(P3897,EFs!A:A,0))*Dataset!Y3897/1000,0)</f>
        <v>0</v>
      </c>
      <c r="AA3897">
        <v>32.825200000000002</v>
      </c>
      <c r="AB3897">
        <v>-116.901304</v>
      </c>
      <c r="AC3897">
        <v>1</v>
      </c>
      <c r="AD3897" t="s">
        <v>18387</v>
      </c>
      <c r="AE3897">
        <v>13439</v>
      </c>
      <c r="AF3897" t="s">
        <v>19194</v>
      </c>
      <c r="AI3897" t="s">
        <v>18449</v>
      </c>
      <c r="AJ3897" t="s">
        <v>18390</v>
      </c>
      <c r="AK3897" t="s">
        <v>18391</v>
      </c>
      <c r="AL3897">
        <v>92021</v>
      </c>
      <c r="AM3897" t="s">
        <v>18392</v>
      </c>
      <c r="AN3897" t="s">
        <v>18393</v>
      </c>
    </row>
    <row r="3898" spans="1:40" ht="43.2" hidden="1" x14ac:dyDescent="0.3">
      <c r="A3898" t="s">
        <v>17464</v>
      </c>
      <c r="B3898" s="2" t="s">
        <v>2048</v>
      </c>
      <c r="C3898" s="3">
        <v>40025</v>
      </c>
      <c r="D3898" t="s">
        <v>16</v>
      </c>
      <c r="E3898" t="s">
        <v>15236</v>
      </c>
      <c r="F3898" t="s">
        <v>17465</v>
      </c>
      <c r="G3898" t="s">
        <v>17466</v>
      </c>
      <c r="H3898" s="2" t="s">
        <v>10028</v>
      </c>
      <c r="I3898" s="2" t="s">
        <v>20</v>
      </c>
      <c r="J3898" s="1" t="s">
        <v>17467</v>
      </c>
      <c r="K3898" s="1">
        <f t="shared" si="270"/>
        <v>1</v>
      </c>
      <c r="L3898" s="1">
        <f t="shared" si="270"/>
        <v>0</v>
      </c>
      <c r="M3898" s="1">
        <f t="shared" si="270"/>
        <v>0</v>
      </c>
      <c r="N3898" s="1">
        <f t="shared" si="270"/>
        <v>0</v>
      </c>
      <c r="O3898" s="1">
        <f t="shared" si="271"/>
        <v>1</v>
      </c>
      <c r="P3898" s="1" t="s">
        <v>18346</v>
      </c>
      <c r="Q3898" s="1">
        <v>400</v>
      </c>
      <c r="R3898" s="1">
        <v>1971</v>
      </c>
      <c r="S3898" s="9">
        <f t="shared" si="273"/>
        <v>400</v>
      </c>
      <c r="T3898" s="8"/>
      <c r="U3898" s="8"/>
      <c r="V3898" s="8"/>
      <c r="W3898" s="8"/>
      <c r="X3898" s="8"/>
      <c r="Y3898" s="10">
        <f t="shared" si="272"/>
        <v>0</v>
      </c>
      <c r="Z3898" s="10">
        <f>IFERROR(INDEX(EFs!B:B,MATCH(P3898,EFs!A:A,0))*Dataset!Y3898/1000,0)</f>
        <v>0</v>
      </c>
      <c r="AA3898">
        <v>32.713065</v>
      </c>
      <c r="AB3898">
        <v>-117.171228</v>
      </c>
      <c r="AC3898">
        <v>1</v>
      </c>
      <c r="AD3898" t="s">
        <v>18394</v>
      </c>
      <c r="AE3898">
        <v>750</v>
      </c>
      <c r="AF3898" t="s">
        <v>18575</v>
      </c>
      <c r="AG3898" t="s">
        <v>19369</v>
      </c>
      <c r="AH3898">
        <v>11</v>
      </c>
      <c r="AI3898" t="s">
        <v>18389</v>
      </c>
      <c r="AJ3898" t="s">
        <v>18390</v>
      </c>
      <c r="AK3898" t="s">
        <v>18391</v>
      </c>
      <c r="AL3898">
        <v>92110</v>
      </c>
      <c r="AM3898" t="s">
        <v>18392</v>
      </c>
      <c r="AN3898" t="s">
        <v>18397</v>
      </c>
    </row>
    <row r="3899" spans="1:40" ht="57.6" hidden="1" x14ac:dyDescent="0.3">
      <c r="A3899" t="s">
        <v>17468</v>
      </c>
      <c r="B3899" s="2" t="s">
        <v>2048</v>
      </c>
      <c r="C3899" s="3">
        <v>40025</v>
      </c>
      <c r="D3899" t="s">
        <v>16</v>
      </c>
      <c r="E3899" t="s">
        <v>17469</v>
      </c>
      <c r="F3899" t="s">
        <v>17470</v>
      </c>
      <c r="G3899" t="s">
        <v>17471</v>
      </c>
      <c r="H3899" s="2" t="s">
        <v>776</v>
      </c>
      <c r="I3899" s="2" t="s">
        <v>155</v>
      </c>
      <c r="J3899" s="1" t="s">
        <v>17472</v>
      </c>
      <c r="K3899" s="1">
        <f t="shared" si="270"/>
        <v>1</v>
      </c>
      <c r="L3899" s="1">
        <f t="shared" si="270"/>
        <v>0</v>
      </c>
      <c r="M3899" s="1">
        <f t="shared" si="270"/>
        <v>0</v>
      </c>
      <c r="N3899" s="1">
        <f t="shared" si="270"/>
        <v>0</v>
      </c>
      <c r="O3899" s="1">
        <f t="shared" si="271"/>
        <v>1</v>
      </c>
      <c r="P3899" s="1" t="s">
        <v>18346</v>
      </c>
      <c r="Q3899" s="1">
        <v>750</v>
      </c>
      <c r="R3899" s="1">
        <v>1106</v>
      </c>
      <c r="S3899" s="9">
        <f t="shared" si="273"/>
        <v>750</v>
      </c>
      <c r="T3899" s="3">
        <v>44561</v>
      </c>
      <c r="U3899" s="8" t="s">
        <v>17473</v>
      </c>
      <c r="V3899" s="3">
        <v>44586</v>
      </c>
      <c r="W3899" s="8" t="s">
        <v>17474</v>
      </c>
      <c r="X3899" s="8">
        <v>0.8</v>
      </c>
      <c r="Y3899" s="10">
        <f t="shared" si="272"/>
        <v>600</v>
      </c>
      <c r="Z3899" s="10">
        <f>IFERROR(INDEX(EFs!B:B,MATCH(P3899,EFs!A:A,0))*Dataset!Y3899/1000,0)</f>
        <v>0.54503575260000003</v>
      </c>
      <c r="AA3899">
        <v>33.126187999999999</v>
      </c>
      <c r="AB3899">
        <v>-117.075881</v>
      </c>
      <c r="AC3899">
        <v>1</v>
      </c>
      <c r="AD3899" t="s">
        <v>18394</v>
      </c>
      <c r="AE3899">
        <v>555</v>
      </c>
      <c r="AF3899" t="s">
        <v>18727</v>
      </c>
      <c r="AI3899" t="s">
        <v>18421</v>
      </c>
      <c r="AJ3899" t="s">
        <v>18390</v>
      </c>
      <c r="AK3899" t="s">
        <v>18391</v>
      </c>
      <c r="AL3899">
        <v>92025</v>
      </c>
      <c r="AM3899" t="s">
        <v>18392</v>
      </c>
      <c r="AN3899" t="s">
        <v>18397</v>
      </c>
    </row>
    <row r="3900" spans="1:40" ht="43.2" hidden="1" x14ac:dyDescent="0.3">
      <c r="A3900" t="s">
        <v>17475</v>
      </c>
      <c r="B3900" s="2" t="s">
        <v>2048</v>
      </c>
      <c r="C3900" s="3">
        <v>40025</v>
      </c>
      <c r="D3900" t="s">
        <v>16</v>
      </c>
      <c r="E3900" t="s">
        <v>17469</v>
      </c>
      <c r="F3900" t="s">
        <v>17470</v>
      </c>
      <c r="G3900" t="s">
        <v>17471</v>
      </c>
      <c r="H3900" s="2" t="s">
        <v>776</v>
      </c>
      <c r="I3900" s="2" t="s">
        <v>155</v>
      </c>
      <c r="J3900" s="1" t="s">
        <v>17476</v>
      </c>
      <c r="K3900" s="1">
        <f t="shared" si="270"/>
        <v>1</v>
      </c>
      <c r="L3900" s="1">
        <f t="shared" si="270"/>
        <v>0</v>
      </c>
      <c r="M3900" s="1">
        <f t="shared" si="270"/>
        <v>0</v>
      </c>
      <c r="N3900" s="1">
        <f t="shared" si="270"/>
        <v>0</v>
      </c>
      <c r="O3900" s="1">
        <f t="shared" si="271"/>
        <v>1</v>
      </c>
      <c r="P3900" s="1" t="s">
        <v>18346</v>
      </c>
      <c r="Q3900" s="1" t="s">
        <v>18355</v>
      </c>
      <c r="R3900" s="1">
        <v>1106</v>
      </c>
      <c r="S3900" s="9">
        <f t="shared" si="273"/>
        <v>824.74419999999998</v>
      </c>
      <c r="T3900" s="3">
        <v>44561</v>
      </c>
      <c r="U3900" s="8" t="s">
        <v>17477</v>
      </c>
      <c r="V3900" s="3">
        <v>44586</v>
      </c>
      <c r="W3900" s="8" t="s">
        <v>17478</v>
      </c>
      <c r="X3900" s="8">
        <v>15.5</v>
      </c>
      <c r="Y3900" s="10">
        <f t="shared" si="272"/>
        <v>12783.535099999999</v>
      </c>
      <c r="Z3900" s="10">
        <f>IFERROR(INDEX(EFs!B:B,MATCH(P3900,EFs!A:A,0))*Dataset!Y3900/1000,0)</f>
        <v>11.612472790195026</v>
      </c>
      <c r="AA3900">
        <v>33.126187999999999</v>
      </c>
      <c r="AB3900">
        <v>-117.075881</v>
      </c>
      <c r="AC3900">
        <v>1</v>
      </c>
      <c r="AD3900" t="s">
        <v>18394</v>
      </c>
      <c r="AE3900">
        <v>555</v>
      </c>
      <c r="AF3900" t="s">
        <v>18727</v>
      </c>
      <c r="AI3900" t="s">
        <v>18421</v>
      </c>
      <c r="AJ3900" t="s">
        <v>18390</v>
      </c>
      <c r="AK3900" t="s">
        <v>18391</v>
      </c>
      <c r="AL3900">
        <v>92025</v>
      </c>
      <c r="AM3900" t="s">
        <v>18392</v>
      </c>
      <c r="AN3900" t="s">
        <v>18397</v>
      </c>
    </row>
    <row r="3901" spans="1:40" ht="57.6" hidden="1" x14ac:dyDescent="0.3">
      <c r="A3901" t="s">
        <v>17479</v>
      </c>
      <c r="B3901" s="2" t="s">
        <v>2048</v>
      </c>
      <c r="C3901" s="3">
        <v>40025.483854166698</v>
      </c>
      <c r="D3901" t="s">
        <v>25</v>
      </c>
      <c r="E3901" t="s">
        <v>1444</v>
      </c>
      <c r="F3901" t="s">
        <v>1445</v>
      </c>
      <c r="G3901" t="s">
        <v>1446</v>
      </c>
      <c r="H3901" s="2" t="s">
        <v>106</v>
      </c>
      <c r="I3901" s="2" t="s">
        <v>107</v>
      </c>
      <c r="J3901" s="1" t="s">
        <v>17480</v>
      </c>
      <c r="K3901" s="1">
        <f t="shared" si="270"/>
        <v>1</v>
      </c>
      <c r="L3901" s="1">
        <f t="shared" si="270"/>
        <v>0</v>
      </c>
      <c r="M3901" s="1">
        <f t="shared" si="270"/>
        <v>0</v>
      </c>
      <c r="N3901" s="1">
        <f t="shared" si="270"/>
        <v>0</v>
      </c>
      <c r="O3901" s="1">
        <f t="shared" si="271"/>
        <v>1</v>
      </c>
      <c r="P3901" s="1" t="s">
        <v>18346</v>
      </c>
      <c r="Q3901" s="1">
        <v>50</v>
      </c>
      <c r="R3901" s="1">
        <v>86</v>
      </c>
      <c r="S3901" s="9">
        <f t="shared" si="273"/>
        <v>50</v>
      </c>
      <c r="T3901" s="8"/>
      <c r="U3901" s="8"/>
      <c r="V3901" s="8"/>
      <c r="W3901" s="8"/>
      <c r="X3901" s="8"/>
      <c r="Y3901" s="10">
        <f t="shared" si="272"/>
        <v>0</v>
      </c>
      <c r="Z3901" s="10">
        <f>IFERROR(INDEX(EFs!B:B,MATCH(P3901,EFs!A:A,0))*Dataset!Y3901/1000,0)</f>
        <v>0</v>
      </c>
      <c r="AA3901">
        <v>32.833888000000002</v>
      </c>
      <c r="AB3901">
        <v>-117.130578</v>
      </c>
      <c r="AC3901">
        <v>1</v>
      </c>
      <c r="AD3901" t="s">
        <v>18394</v>
      </c>
      <c r="AE3901">
        <v>5555</v>
      </c>
      <c r="AF3901" t="s">
        <v>18581</v>
      </c>
      <c r="AG3901" t="s">
        <v>18582</v>
      </c>
      <c r="AH3901">
        <v>10</v>
      </c>
      <c r="AI3901" t="s">
        <v>18389</v>
      </c>
      <c r="AJ3901" t="s">
        <v>18390</v>
      </c>
      <c r="AK3901" t="s">
        <v>18391</v>
      </c>
      <c r="AL3901">
        <v>92123</v>
      </c>
      <c r="AM3901" t="s">
        <v>18392</v>
      </c>
      <c r="AN3901" t="s">
        <v>18397</v>
      </c>
    </row>
    <row r="3902" spans="1:40" ht="57.6" hidden="1" x14ac:dyDescent="0.3">
      <c r="A3902" t="s">
        <v>17481</v>
      </c>
      <c r="B3902" s="2" t="s">
        <v>2048</v>
      </c>
      <c r="C3902" s="3">
        <v>40025</v>
      </c>
      <c r="D3902" t="s">
        <v>25</v>
      </c>
      <c r="E3902" t="s">
        <v>1160</v>
      </c>
      <c r="F3902" t="s">
        <v>1161</v>
      </c>
      <c r="G3902" t="s">
        <v>190</v>
      </c>
      <c r="H3902" s="2" t="s">
        <v>163</v>
      </c>
      <c r="I3902" s="2" t="s">
        <v>164</v>
      </c>
      <c r="J3902" s="1" t="s">
        <v>17482</v>
      </c>
      <c r="K3902" s="1">
        <f t="shared" si="270"/>
        <v>1</v>
      </c>
      <c r="L3902" s="1">
        <f t="shared" si="270"/>
        <v>0</v>
      </c>
      <c r="M3902" s="1">
        <f t="shared" si="270"/>
        <v>0</v>
      </c>
      <c r="N3902" s="1">
        <f t="shared" si="270"/>
        <v>0</v>
      </c>
      <c r="O3902" s="1">
        <f t="shared" si="271"/>
        <v>1</v>
      </c>
      <c r="P3902" s="1" t="s">
        <v>18346</v>
      </c>
      <c r="Q3902" s="1" t="s">
        <v>18355</v>
      </c>
      <c r="R3902" s="1">
        <v>277</v>
      </c>
      <c r="S3902" s="9">
        <f t="shared" si="273"/>
        <v>206.55889999999999</v>
      </c>
      <c r="T3902" s="8"/>
      <c r="U3902" s="8"/>
      <c r="V3902" s="8"/>
      <c r="W3902" s="8"/>
      <c r="X3902" s="8"/>
      <c r="Y3902" s="10">
        <f t="shared" si="272"/>
        <v>0</v>
      </c>
      <c r="Z3902" s="10">
        <f>IFERROR(INDEX(EFs!B:B,MATCH(P3902,EFs!A:A,0))*Dataset!Y3902/1000,0)</f>
        <v>0</v>
      </c>
      <c r="AA3902">
        <v>33.387723000000001</v>
      </c>
      <c r="AB3902">
        <v>-117.44475799999999</v>
      </c>
      <c r="AC3902">
        <v>1</v>
      </c>
      <c r="AD3902" t="s">
        <v>18422</v>
      </c>
      <c r="AI3902" t="s">
        <v>18423</v>
      </c>
      <c r="AJ3902" t="s">
        <v>18390</v>
      </c>
      <c r="AK3902" t="s">
        <v>18391</v>
      </c>
      <c r="AL3902">
        <v>92055</v>
      </c>
      <c r="AM3902" t="s">
        <v>18392</v>
      </c>
      <c r="AN3902" t="s">
        <v>18397</v>
      </c>
    </row>
    <row r="3903" spans="1:40" ht="43.2" hidden="1" x14ac:dyDescent="0.3">
      <c r="A3903" t="s">
        <v>17483</v>
      </c>
      <c r="B3903" s="2" t="s">
        <v>2048</v>
      </c>
      <c r="C3903" s="3">
        <v>40025</v>
      </c>
      <c r="D3903" t="s">
        <v>16</v>
      </c>
      <c r="E3903" t="s">
        <v>2822</v>
      </c>
      <c r="G3903" t="s">
        <v>2823</v>
      </c>
      <c r="H3903" s="2" t="s">
        <v>2824</v>
      </c>
      <c r="I3903" s="2" t="s">
        <v>46</v>
      </c>
      <c r="J3903" s="1" t="s">
        <v>17484</v>
      </c>
      <c r="K3903" s="1">
        <f t="shared" si="270"/>
        <v>0</v>
      </c>
      <c r="L3903" s="1">
        <f t="shared" si="270"/>
        <v>0</v>
      </c>
      <c r="M3903" s="1">
        <f t="shared" si="270"/>
        <v>0</v>
      </c>
      <c r="N3903" s="1">
        <f t="shared" si="270"/>
        <v>1</v>
      </c>
      <c r="O3903" s="1">
        <f t="shared" si="271"/>
        <v>1</v>
      </c>
      <c r="P3903" s="1" t="s">
        <v>18347</v>
      </c>
      <c r="Q3903" s="1" t="s">
        <v>18355</v>
      </c>
      <c r="R3903" s="1">
        <v>82</v>
      </c>
      <c r="S3903" s="9">
        <f t="shared" si="273"/>
        <v>61.147400000000005</v>
      </c>
      <c r="T3903" s="8"/>
      <c r="U3903" s="8"/>
      <c r="V3903" s="8"/>
      <c r="W3903" s="8"/>
      <c r="X3903" s="8"/>
      <c r="Y3903" s="10">
        <f t="shared" si="272"/>
        <v>0</v>
      </c>
      <c r="Z3903" s="10">
        <f>IFERROR(INDEX(EFs!B:B,MATCH(P3903,EFs!A:A,0))*Dataset!Y3903/1000,0)</f>
        <v>0</v>
      </c>
      <c r="AA3903">
        <v>32.724037000000003</v>
      </c>
      <c r="AB3903">
        <v>-117.247873</v>
      </c>
      <c r="AC3903">
        <v>0.7</v>
      </c>
      <c r="AD3903" t="s">
        <v>18408</v>
      </c>
      <c r="AF3903" t="s">
        <v>18732</v>
      </c>
      <c r="AI3903" t="s">
        <v>18389</v>
      </c>
      <c r="AJ3903" t="s">
        <v>18390</v>
      </c>
      <c r="AK3903" t="s">
        <v>18391</v>
      </c>
      <c r="AL3903">
        <v>92107</v>
      </c>
      <c r="AM3903" t="s">
        <v>18392</v>
      </c>
      <c r="AN3903" t="s">
        <v>18397</v>
      </c>
    </row>
    <row r="3904" spans="1:40" ht="43.2" hidden="1" x14ac:dyDescent="0.3">
      <c r="A3904" t="s">
        <v>17485</v>
      </c>
      <c r="B3904" s="2" t="s">
        <v>2048</v>
      </c>
      <c r="C3904" s="3">
        <v>40025</v>
      </c>
      <c r="D3904" t="s">
        <v>16</v>
      </c>
      <c r="E3904" t="s">
        <v>9863</v>
      </c>
      <c r="F3904" t="s">
        <v>9864</v>
      </c>
      <c r="G3904" t="s">
        <v>12311</v>
      </c>
      <c r="H3904" s="2" t="s">
        <v>781</v>
      </c>
      <c r="I3904" s="2" t="s">
        <v>782</v>
      </c>
      <c r="J3904" s="1" t="s">
        <v>17486</v>
      </c>
      <c r="K3904" s="1">
        <f t="shared" si="270"/>
        <v>0</v>
      </c>
      <c r="L3904" s="1">
        <f t="shared" si="270"/>
        <v>0</v>
      </c>
      <c r="M3904" s="1">
        <f t="shared" si="270"/>
        <v>0</v>
      </c>
      <c r="N3904" s="1">
        <f t="shared" si="270"/>
        <v>0</v>
      </c>
      <c r="O3904" s="1">
        <f t="shared" si="271"/>
        <v>0</v>
      </c>
      <c r="P3904" s="1" t="s">
        <v>18352</v>
      </c>
      <c r="Q3904" s="1">
        <v>180</v>
      </c>
      <c r="R3904" s="1">
        <v>289</v>
      </c>
      <c r="S3904" s="9">
        <f t="shared" si="273"/>
        <v>180</v>
      </c>
      <c r="T3904" s="8"/>
      <c r="U3904" s="8"/>
      <c r="V3904" s="8"/>
      <c r="W3904" s="8"/>
      <c r="X3904" s="8"/>
      <c r="Y3904" s="10">
        <f t="shared" si="272"/>
        <v>0</v>
      </c>
      <c r="Z3904" s="10">
        <f>IFERROR(INDEX(EFs!B:B,MATCH(P3904,EFs!A:A,0))*Dataset!Y3904/1000,0)</f>
        <v>0</v>
      </c>
      <c r="AA3904">
        <v>32.903787999999999</v>
      </c>
      <c r="AB3904">
        <v>-117.230886</v>
      </c>
      <c r="AC3904">
        <v>1</v>
      </c>
      <c r="AD3904" t="s">
        <v>18387</v>
      </c>
      <c r="AE3904">
        <v>11055</v>
      </c>
      <c r="AF3904" t="s">
        <v>19297</v>
      </c>
      <c r="AI3904" t="s">
        <v>18389</v>
      </c>
      <c r="AJ3904" t="s">
        <v>18390</v>
      </c>
      <c r="AK3904" t="s">
        <v>18391</v>
      </c>
      <c r="AL3904">
        <v>92121</v>
      </c>
      <c r="AM3904" t="s">
        <v>18392</v>
      </c>
      <c r="AN3904" t="s">
        <v>18393</v>
      </c>
    </row>
    <row r="3905" spans="1:40" ht="43.2" hidden="1" x14ac:dyDescent="0.3">
      <c r="A3905" t="s">
        <v>17487</v>
      </c>
      <c r="B3905" s="2" t="s">
        <v>2048</v>
      </c>
      <c r="C3905" s="3">
        <v>40025</v>
      </c>
      <c r="D3905" t="s">
        <v>16</v>
      </c>
      <c r="E3905" t="s">
        <v>4150</v>
      </c>
      <c r="F3905" t="s">
        <v>4151</v>
      </c>
      <c r="G3905" t="s">
        <v>4152</v>
      </c>
      <c r="H3905" s="2" t="s">
        <v>19</v>
      </c>
      <c r="I3905" s="2" t="s">
        <v>20</v>
      </c>
      <c r="J3905" s="1" t="s">
        <v>17488</v>
      </c>
      <c r="K3905" s="1">
        <f t="shared" si="270"/>
        <v>1</v>
      </c>
      <c r="L3905" s="1">
        <f t="shared" si="270"/>
        <v>0</v>
      </c>
      <c r="M3905" s="1">
        <f t="shared" si="270"/>
        <v>0</v>
      </c>
      <c r="N3905" s="1">
        <f t="shared" si="270"/>
        <v>0</v>
      </c>
      <c r="O3905" s="1">
        <f t="shared" si="271"/>
        <v>1</v>
      </c>
      <c r="P3905" s="1" t="s">
        <v>18346</v>
      </c>
      <c r="Q3905" s="1" t="s">
        <v>18355</v>
      </c>
      <c r="R3905" s="1">
        <v>235</v>
      </c>
      <c r="S3905" s="9">
        <f t="shared" si="273"/>
        <v>175.23950000000002</v>
      </c>
      <c r="T3905" s="8"/>
      <c r="U3905" s="8"/>
      <c r="V3905" s="8"/>
      <c r="W3905" s="8"/>
      <c r="X3905" s="8"/>
      <c r="Y3905" s="10">
        <f t="shared" si="272"/>
        <v>0</v>
      </c>
      <c r="Z3905" s="10">
        <f>IFERROR(INDEX(EFs!B:B,MATCH(P3905,EFs!A:A,0))*Dataset!Y3905/1000,0)</f>
        <v>0</v>
      </c>
      <c r="AA3905">
        <v>32.714326</v>
      </c>
      <c r="AB3905">
        <v>-117.164953</v>
      </c>
      <c r="AC3905">
        <v>1</v>
      </c>
      <c r="AD3905" t="s">
        <v>18387</v>
      </c>
      <c r="AE3905">
        <v>880</v>
      </c>
      <c r="AF3905" t="s">
        <v>18661</v>
      </c>
      <c r="AI3905" t="s">
        <v>18389</v>
      </c>
      <c r="AJ3905" t="s">
        <v>18390</v>
      </c>
      <c r="AK3905" t="s">
        <v>18391</v>
      </c>
      <c r="AL3905">
        <v>92101</v>
      </c>
      <c r="AM3905" t="s">
        <v>18392</v>
      </c>
      <c r="AN3905" t="s">
        <v>18393</v>
      </c>
    </row>
    <row r="3906" spans="1:40" ht="57.6" hidden="1" x14ac:dyDescent="0.3">
      <c r="A3906" t="s">
        <v>17489</v>
      </c>
      <c r="B3906" s="2" t="s">
        <v>2048</v>
      </c>
      <c r="C3906" s="3">
        <v>40025</v>
      </c>
      <c r="D3906" t="s">
        <v>25</v>
      </c>
      <c r="E3906" t="s">
        <v>17469</v>
      </c>
      <c r="F3906" t="s">
        <v>17470</v>
      </c>
      <c r="G3906" t="s">
        <v>17471</v>
      </c>
      <c r="H3906" s="2" t="s">
        <v>776</v>
      </c>
      <c r="I3906" s="2" t="s">
        <v>155</v>
      </c>
      <c r="J3906" s="1" t="s">
        <v>17490</v>
      </c>
      <c r="K3906" s="1">
        <f t="shared" si="270"/>
        <v>1</v>
      </c>
      <c r="L3906" s="1">
        <f t="shared" si="270"/>
        <v>0</v>
      </c>
      <c r="M3906" s="1">
        <f t="shared" si="270"/>
        <v>0</v>
      </c>
      <c r="N3906" s="1">
        <f t="shared" ref="N3906:N3969" si="274">IFERROR(IF(SEARCH(N$1,$J3906)&gt;0,1),0)</f>
        <v>0</v>
      </c>
      <c r="O3906" s="1">
        <f t="shared" si="271"/>
        <v>1</v>
      </c>
      <c r="P3906" s="1" t="s">
        <v>18346</v>
      </c>
      <c r="Q3906" s="1">
        <v>200</v>
      </c>
      <c r="R3906" s="1">
        <v>355</v>
      </c>
      <c r="S3906" s="9">
        <f t="shared" si="273"/>
        <v>200</v>
      </c>
      <c r="T3906" s="3">
        <v>44561</v>
      </c>
      <c r="U3906" s="8" t="s">
        <v>17048</v>
      </c>
      <c r="V3906" s="3">
        <v>44586</v>
      </c>
      <c r="W3906" s="8" t="s">
        <v>17491</v>
      </c>
      <c r="X3906" s="8">
        <v>0.7</v>
      </c>
      <c r="Y3906" s="10">
        <f t="shared" si="272"/>
        <v>140</v>
      </c>
      <c r="Z3906" s="10">
        <f>IFERROR(INDEX(EFs!B:B,MATCH(P3906,EFs!A:A,0))*Dataset!Y3906/1000,0)</f>
        <v>0.12717500894</v>
      </c>
      <c r="AA3906">
        <v>33.126187999999999</v>
      </c>
      <c r="AB3906">
        <v>-117.075881</v>
      </c>
      <c r="AC3906">
        <v>1</v>
      </c>
      <c r="AD3906" t="s">
        <v>18394</v>
      </c>
      <c r="AE3906">
        <v>555</v>
      </c>
      <c r="AF3906" t="s">
        <v>18727</v>
      </c>
      <c r="AI3906" t="s">
        <v>18421</v>
      </c>
      <c r="AJ3906" t="s">
        <v>18390</v>
      </c>
      <c r="AK3906" t="s">
        <v>18391</v>
      </c>
      <c r="AL3906">
        <v>92025</v>
      </c>
      <c r="AM3906" t="s">
        <v>18392</v>
      </c>
      <c r="AN3906" t="s">
        <v>18397</v>
      </c>
    </row>
    <row r="3907" spans="1:40" ht="43.2" hidden="1" x14ac:dyDescent="0.3">
      <c r="A3907" t="s">
        <v>17492</v>
      </c>
      <c r="B3907" s="2" t="s">
        <v>2048</v>
      </c>
      <c r="C3907" s="3">
        <v>40025</v>
      </c>
      <c r="D3907" t="s">
        <v>25</v>
      </c>
      <c r="E3907" t="s">
        <v>17469</v>
      </c>
      <c r="F3907" t="s">
        <v>17470</v>
      </c>
      <c r="G3907" t="s">
        <v>17471</v>
      </c>
      <c r="H3907" s="2" t="s">
        <v>776</v>
      </c>
      <c r="I3907" s="2" t="s">
        <v>155</v>
      </c>
      <c r="J3907" s="1" t="s">
        <v>17493</v>
      </c>
      <c r="K3907" s="1">
        <f t="shared" ref="K3907:N3970" si="275">IFERROR(IF(SEARCH(K$1,$J3907)&gt;0,1),0)</f>
        <v>1</v>
      </c>
      <c r="L3907" s="1">
        <f t="shared" si="275"/>
        <v>0</v>
      </c>
      <c r="M3907" s="1">
        <f t="shared" si="275"/>
        <v>0</v>
      </c>
      <c r="N3907" s="1">
        <f t="shared" si="274"/>
        <v>0</v>
      </c>
      <c r="O3907" s="1">
        <f t="shared" ref="O3907:O3970" si="276">SUM(K3907:N3907)</f>
        <v>1</v>
      </c>
      <c r="P3907" s="1" t="s">
        <v>18346</v>
      </c>
      <c r="Q3907" s="1">
        <v>750</v>
      </c>
      <c r="R3907" s="1">
        <v>1103</v>
      </c>
      <c r="S3907" s="9">
        <f t="shared" si="273"/>
        <v>750</v>
      </c>
      <c r="T3907" s="3">
        <v>44561</v>
      </c>
      <c r="U3907" s="8" t="s">
        <v>17494</v>
      </c>
      <c r="V3907" s="3">
        <v>44586</v>
      </c>
      <c r="W3907" s="8" t="s">
        <v>17495</v>
      </c>
      <c r="X3907" s="8">
        <v>0.7</v>
      </c>
      <c r="Y3907" s="10">
        <f t="shared" ref="Y3907:Y3970" si="277">X3907*S3907</f>
        <v>525</v>
      </c>
      <c r="Z3907" s="10">
        <f>IFERROR(INDEX(EFs!B:B,MATCH(P3907,EFs!A:A,0))*Dataset!Y3907/1000,0)</f>
        <v>0.47690628352499997</v>
      </c>
      <c r="AA3907">
        <v>33.126187999999999</v>
      </c>
      <c r="AB3907">
        <v>-117.075881</v>
      </c>
      <c r="AC3907">
        <v>1</v>
      </c>
      <c r="AD3907" t="s">
        <v>18394</v>
      </c>
      <c r="AE3907">
        <v>555</v>
      </c>
      <c r="AF3907" t="s">
        <v>18727</v>
      </c>
      <c r="AI3907" t="s">
        <v>18421</v>
      </c>
      <c r="AJ3907" t="s">
        <v>18390</v>
      </c>
      <c r="AK3907" t="s">
        <v>18391</v>
      </c>
      <c r="AL3907">
        <v>92025</v>
      </c>
      <c r="AM3907" t="s">
        <v>18392</v>
      </c>
      <c r="AN3907" t="s">
        <v>18397</v>
      </c>
    </row>
    <row r="3908" spans="1:40" ht="28.8" hidden="1" x14ac:dyDescent="0.3">
      <c r="A3908" t="s">
        <v>17496</v>
      </c>
      <c r="B3908" s="2" t="s">
        <v>2048</v>
      </c>
      <c r="C3908" s="3">
        <v>40025</v>
      </c>
      <c r="D3908" t="s">
        <v>25</v>
      </c>
      <c r="E3908" t="s">
        <v>1723</v>
      </c>
      <c r="F3908" t="s">
        <v>72</v>
      </c>
      <c r="G3908" t="s">
        <v>12566</v>
      </c>
      <c r="H3908" s="2" t="s">
        <v>511</v>
      </c>
      <c r="I3908" s="2" t="s">
        <v>75</v>
      </c>
      <c r="J3908" s="1" t="s">
        <v>17497</v>
      </c>
      <c r="K3908" s="1">
        <f t="shared" si="275"/>
        <v>1</v>
      </c>
      <c r="L3908" s="1">
        <f t="shared" si="275"/>
        <v>0</v>
      </c>
      <c r="M3908" s="1">
        <f t="shared" si="275"/>
        <v>0</v>
      </c>
      <c r="N3908" s="1">
        <f t="shared" si="274"/>
        <v>0</v>
      </c>
      <c r="O3908" s="1">
        <f t="shared" si="276"/>
        <v>1</v>
      </c>
      <c r="P3908" s="1" t="s">
        <v>18346</v>
      </c>
      <c r="Q3908" s="1" t="s">
        <v>18355</v>
      </c>
      <c r="R3908" s="1">
        <v>200</v>
      </c>
      <c r="S3908" s="9">
        <f t="shared" ref="S3908:S3971" si="278">IFERROR(IF(Q3908&lt;&gt;"",Q3908,R3908*0.7457),"Unknown")</f>
        <v>149.14000000000001</v>
      </c>
      <c r="T3908" s="8"/>
      <c r="U3908" s="8"/>
      <c r="V3908" s="8"/>
      <c r="W3908" s="8"/>
      <c r="X3908" s="8"/>
      <c r="Y3908" s="10">
        <f t="shared" si="277"/>
        <v>0</v>
      </c>
      <c r="Z3908" s="10">
        <f>IFERROR(INDEX(EFs!B:B,MATCH(P3908,EFs!A:A,0))*Dataset!Y3908/1000,0)</f>
        <v>0</v>
      </c>
      <c r="AA3908">
        <v>33.066977000000001</v>
      </c>
      <c r="AB3908">
        <v>-117.247426</v>
      </c>
      <c r="AC3908">
        <v>1</v>
      </c>
      <c r="AD3908" t="s">
        <v>18387</v>
      </c>
      <c r="AE3908">
        <v>1966</v>
      </c>
      <c r="AF3908" t="s">
        <v>19450</v>
      </c>
      <c r="AI3908" t="s">
        <v>18485</v>
      </c>
      <c r="AJ3908" t="s">
        <v>18390</v>
      </c>
      <c r="AK3908" t="s">
        <v>18391</v>
      </c>
      <c r="AL3908">
        <v>92024</v>
      </c>
      <c r="AM3908" t="s">
        <v>18392</v>
      </c>
      <c r="AN3908" t="s">
        <v>18393</v>
      </c>
    </row>
    <row r="3909" spans="1:40" ht="43.2" hidden="1" x14ac:dyDescent="0.3">
      <c r="A3909" t="s">
        <v>17498</v>
      </c>
      <c r="B3909" s="2" t="s">
        <v>2048</v>
      </c>
      <c r="C3909" s="3">
        <v>40025.668969907398</v>
      </c>
      <c r="D3909" t="s">
        <v>25</v>
      </c>
      <c r="E3909" t="s">
        <v>17499</v>
      </c>
      <c r="F3909" t="s">
        <v>17500</v>
      </c>
      <c r="G3909" t="s">
        <v>17501</v>
      </c>
      <c r="H3909" s="2" t="s">
        <v>1436</v>
      </c>
      <c r="I3909" s="2" t="s">
        <v>98</v>
      </c>
      <c r="J3909" s="1" t="s">
        <v>17502</v>
      </c>
      <c r="K3909" s="1">
        <f t="shared" si="275"/>
        <v>0</v>
      </c>
      <c r="L3909" s="1">
        <f t="shared" si="275"/>
        <v>0</v>
      </c>
      <c r="M3909" s="1">
        <f t="shared" si="275"/>
        <v>1</v>
      </c>
      <c r="N3909" s="1">
        <f t="shared" si="274"/>
        <v>0</v>
      </c>
      <c r="O3909" s="1">
        <f t="shared" si="276"/>
        <v>1</v>
      </c>
      <c r="P3909" s="1" t="s">
        <v>18348</v>
      </c>
      <c r="Q3909" s="1">
        <v>225</v>
      </c>
      <c r="R3909" s="1">
        <v>400</v>
      </c>
      <c r="S3909" s="9">
        <f t="shared" si="278"/>
        <v>225</v>
      </c>
      <c r="T3909" s="8"/>
      <c r="U3909" s="8"/>
      <c r="V3909" s="8"/>
      <c r="W3909" s="8"/>
      <c r="X3909" s="8"/>
      <c r="Y3909" s="10">
        <f t="shared" si="277"/>
        <v>0</v>
      </c>
      <c r="Z3909" s="10">
        <f>IFERROR(INDEX(EFs!B:B,MATCH(P3909,EFs!A:A,0))*Dataset!Y3909/1000,0)</f>
        <v>0</v>
      </c>
      <c r="AA3909">
        <v>33.145498000000003</v>
      </c>
      <c r="AB3909">
        <v>-117.340478</v>
      </c>
      <c r="AC3909">
        <v>1</v>
      </c>
      <c r="AD3909" t="s">
        <v>18394</v>
      </c>
      <c r="AE3909">
        <v>4200</v>
      </c>
      <c r="AF3909" t="s">
        <v>19681</v>
      </c>
      <c r="AI3909" t="s">
        <v>18509</v>
      </c>
      <c r="AJ3909" t="s">
        <v>18390</v>
      </c>
      <c r="AK3909" t="s">
        <v>18391</v>
      </c>
      <c r="AL3909">
        <v>92008</v>
      </c>
      <c r="AM3909" t="s">
        <v>18392</v>
      </c>
      <c r="AN3909" t="s">
        <v>18397</v>
      </c>
    </row>
    <row r="3910" spans="1:40" ht="43.2" hidden="1" x14ac:dyDescent="0.3">
      <c r="A3910" t="s">
        <v>17503</v>
      </c>
      <c r="B3910" s="2" t="s">
        <v>2048</v>
      </c>
      <c r="C3910" s="3">
        <v>40025</v>
      </c>
      <c r="D3910" t="s">
        <v>25</v>
      </c>
      <c r="E3910" t="s">
        <v>1036</v>
      </c>
      <c r="F3910" t="s">
        <v>17504</v>
      </c>
      <c r="G3910" t="s">
        <v>17505</v>
      </c>
      <c r="H3910" s="2" t="s">
        <v>1542</v>
      </c>
      <c r="I3910" s="2" t="s">
        <v>236</v>
      </c>
      <c r="J3910" s="1" t="s">
        <v>17506</v>
      </c>
      <c r="K3910" s="1">
        <f t="shared" si="275"/>
        <v>1</v>
      </c>
      <c r="L3910" s="1">
        <f t="shared" si="275"/>
        <v>0</v>
      </c>
      <c r="M3910" s="1">
        <f t="shared" si="275"/>
        <v>0</v>
      </c>
      <c r="N3910" s="1">
        <f t="shared" si="274"/>
        <v>0</v>
      </c>
      <c r="O3910" s="1">
        <f t="shared" si="276"/>
        <v>1</v>
      </c>
      <c r="P3910" s="1" t="s">
        <v>18346</v>
      </c>
      <c r="Q3910" s="1">
        <v>225</v>
      </c>
      <c r="R3910" s="1">
        <v>376</v>
      </c>
      <c r="S3910" s="9">
        <f t="shared" si="278"/>
        <v>225</v>
      </c>
      <c r="T3910" s="8"/>
      <c r="U3910" s="8"/>
      <c r="V3910" s="8"/>
      <c r="W3910" s="8"/>
      <c r="X3910" s="8"/>
      <c r="Y3910" s="10">
        <f t="shared" si="277"/>
        <v>0</v>
      </c>
      <c r="Z3910" s="10">
        <f>IFERROR(INDEX(EFs!B:B,MATCH(P3910,EFs!A:A,0))*Dataset!Y3910/1000,0)</f>
        <v>0</v>
      </c>
      <c r="AA3910">
        <v>32.835296999999997</v>
      </c>
      <c r="AB3910">
        <v>-117.15521</v>
      </c>
      <c r="AC3910">
        <v>1</v>
      </c>
      <c r="AD3910" t="s">
        <v>18387</v>
      </c>
      <c r="AE3910">
        <v>7650</v>
      </c>
      <c r="AF3910" t="s">
        <v>18896</v>
      </c>
      <c r="AI3910" t="s">
        <v>18389</v>
      </c>
      <c r="AJ3910" t="s">
        <v>18390</v>
      </c>
      <c r="AK3910" t="s">
        <v>18391</v>
      </c>
      <c r="AL3910">
        <v>92111</v>
      </c>
      <c r="AM3910" t="s">
        <v>18392</v>
      </c>
      <c r="AN3910" t="s">
        <v>18407</v>
      </c>
    </row>
    <row r="3911" spans="1:40" ht="28.8" hidden="1" x14ac:dyDescent="0.3">
      <c r="A3911" t="s">
        <v>17507</v>
      </c>
      <c r="B3911" s="2" t="s">
        <v>2048</v>
      </c>
      <c r="C3911" s="3">
        <v>40025.405624999999</v>
      </c>
      <c r="D3911" t="s">
        <v>25</v>
      </c>
      <c r="E3911" t="s">
        <v>2226</v>
      </c>
      <c r="F3911" t="s">
        <v>9805</v>
      </c>
      <c r="G3911" t="s">
        <v>17508</v>
      </c>
      <c r="H3911" s="2" t="s">
        <v>781</v>
      </c>
      <c r="I3911" s="2" t="s">
        <v>782</v>
      </c>
      <c r="J3911" s="1" t="s">
        <v>17509</v>
      </c>
      <c r="K3911" s="1">
        <f t="shared" si="275"/>
        <v>1</v>
      </c>
      <c r="L3911" s="1">
        <f t="shared" si="275"/>
        <v>0</v>
      </c>
      <c r="M3911" s="1">
        <f t="shared" si="275"/>
        <v>0</v>
      </c>
      <c r="N3911" s="1">
        <f t="shared" si="274"/>
        <v>0</v>
      </c>
      <c r="O3911" s="1">
        <f t="shared" si="276"/>
        <v>1</v>
      </c>
      <c r="P3911" s="1" t="s">
        <v>18346</v>
      </c>
      <c r="Q3911" s="1" t="s">
        <v>18355</v>
      </c>
      <c r="R3911" s="1">
        <v>166</v>
      </c>
      <c r="S3911" s="9">
        <f t="shared" si="278"/>
        <v>123.78620000000001</v>
      </c>
      <c r="T3911" s="8"/>
      <c r="U3911" s="8"/>
      <c r="V3911" s="8"/>
      <c r="W3911" s="8"/>
      <c r="X3911" s="8"/>
      <c r="Y3911" s="10">
        <f t="shared" si="277"/>
        <v>0</v>
      </c>
      <c r="Z3911" s="10">
        <f>IFERROR(INDEX(EFs!B:B,MATCH(P3911,EFs!A:A,0))*Dataset!Y3911/1000,0)</f>
        <v>0</v>
      </c>
      <c r="AA3911">
        <v>32.724102999999999</v>
      </c>
      <c r="AB3911">
        <v>-117.170912</v>
      </c>
      <c r="AC3911">
        <v>0.5</v>
      </c>
      <c r="AD3911" t="s">
        <v>18422</v>
      </c>
      <c r="AI3911" t="s">
        <v>18389</v>
      </c>
      <c r="AJ3911" t="s">
        <v>18390</v>
      </c>
      <c r="AK3911" t="s">
        <v>18391</v>
      </c>
      <c r="AL3911">
        <v>92101</v>
      </c>
      <c r="AM3911" t="s">
        <v>18392</v>
      </c>
      <c r="AN3911" t="s">
        <v>18397</v>
      </c>
    </row>
    <row r="3912" spans="1:40" ht="43.2" hidden="1" x14ac:dyDescent="0.3">
      <c r="A3912" t="s">
        <v>17510</v>
      </c>
      <c r="B3912" s="2" t="s">
        <v>2048</v>
      </c>
      <c r="C3912" s="3">
        <v>40025</v>
      </c>
      <c r="D3912" t="s">
        <v>25</v>
      </c>
      <c r="E3912" t="s">
        <v>17511</v>
      </c>
      <c r="F3912" t="s">
        <v>8546</v>
      </c>
      <c r="G3912" t="s">
        <v>17512</v>
      </c>
      <c r="H3912" s="2" t="s">
        <v>19</v>
      </c>
      <c r="I3912" s="2" t="s">
        <v>20</v>
      </c>
      <c r="J3912" s="1" t="s">
        <v>17513</v>
      </c>
      <c r="K3912" s="1">
        <f t="shared" si="275"/>
        <v>1</v>
      </c>
      <c r="L3912" s="1">
        <f t="shared" si="275"/>
        <v>0</v>
      </c>
      <c r="M3912" s="1">
        <f t="shared" si="275"/>
        <v>0</v>
      </c>
      <c r="N3912" s="1">
        <f t="shared" si="274"/>
        <v>0</v>
      </c>
      <c r="O3912" s="1">
        <f t="shared" si="276"/>
        <v>1</v>
      </c>
      <c r="P3912" s="1" t="s">
        <v>18346</v>
      </c>
      <c r="Q3912" s="1">
        <v>250</v>
      </c>
      <c r="R3912" s="1">
        <v>380</v>
      </c>
      <c r="S3912" s="9">
        <f t="shared" si="278"/>
        <v>250</v>
      </c>
      <c r="T3912" s="8"/>
      <c r="U3912" s="8"/>
      <c r="V3912" s="8"/>
      <c r="W3912" s="8"/>
      <c r="X3912" s="8"/>
      <c r="Y3912" s="10">
        <f t="shared" si="277"/>
        <v>0</v>
      </c>
      <c r="Z3912" s="10">
        <f>IFERROR(INDEX(EFs!B:B,MATCH(P3912,EFs!A:A,0))*Dataset!Y3912/1000,0)</f>
        <v>0</v>
      </c>
      <c r="AA3912">
        <v>32.716442000000001</v>
      </c>
      <c r="AB3912">
        <v>-117.16325999999999</v>
      </c>
      <c r="AC3912">
        <v>1</v>
      </c>
      <c r="AD3912" t="s">
        <v>18387</v>
      </c>
      <c r="AE3912">
        <v>1010</v>
      </c>
      <c r="AF3912" t="s">
        <v>18841</v>
      </c>
      <c r="AI3912" t="s">
        <v>18389</v>
      </c>
      <c r="AJ3912" t="s">
        <v>18390</v>
      </c>
      <c r="AK3912" t="s">
        <v>18391</v>
      </c>
      <c r="AL3912">
        <v>92101</v>
      </c>
      <c r="AM3912" t="s">
        <v>18392</v>
      </c>
      <c r="AN3912" t="s">
        <v>18393</v>
      </c>
    </row>
    <row r="3913" spans="1:40" ht="28.8" hidden="1" x14ac:dyDescent="0.3">
      <c r="A3913" t="s">
        <v>17514</v>
      </c>
      <c r="B3913" s="2" t="s">
        <v>2048</v>
      </c>
      <c r="C3913" s="3">
        <v>40025.361585648097</v>
      </c>
      <c r="D3913" t="s">
        <v>25</v>
      </c>
      <c r="E3913" t="s">
        <v>5289</v>
      </c>
      <c r="F3913" t="s">
        <v>27</v>
      </c>
      <c r="G3913" t="s">
        <v>17515</v>
      </c>
      <c r="H3913" s="2" t="s">
        <v>627</v>
      </c>
      <c r="I3913" s="2" t="s">
        <v>306</v>
      </c>
      <c r="J3913" s="1" t="s">
        <v>17516</v>
      </c>
      <c r="K3913" s="1">
        <f t="shared" si="275"/>
        <v>1</v>
      </c>
      <c r="L3913" s="1">
        <f t="shared" si="275"/>
        <v>0</v>
      </c>
      <c r="M3913" s="1">
        <f t="shared" si="275"/>
        <v>0</v>
      </c>
      <c r="N3913" s="1">
        <f t="shared" si="274"/>
        <v>0</v>
      </c>
      <c r="O3913" s="1">
        <f t="shared" si="276"/>
        <v>1</v>
      </c>
      <c r="P3913" s="1" t="s">
        <v>18346</v>
      </c>
      <c r="Q3913" s="1">
        <v>125</v>
      </c>
      <c r="R3913" s="1">
        <v>170</v>
      </c>
      <c r="S3913" s="9">
        <f t="shared" si="278"/>
        <v>125</v>
      </c>
      <c r="T3913" s="8"/>
      <c r="U3913" s="8"/>
      <c r="V3913" s="8"/>
      <c r="W3913" s="8"/>
      <c r="X3913" s="8"/>
      <c r="Y3913" s="10">
        <f t="shared" si="277"/>
        <v>0</v>
      </c>
      <c r="Z3913" s="10">
        <f>IFERROR(INDEX(EFs!B:B,MATCH(P3913,EFs!A:A,0))*Dataset!Y3913/1000,0)</f>
        <v>0</v>
      </c>
      <c r="AA3913">
        <v>32.811286000000003</v>
      </c>
      <c r="AB3913">
        <v>-116.977829</v>
      </c>
      <c r="AC3913">
        <v>1</v>
      </c>
      <c r="AD3913" t="s">
        <v>18387</v>
      </c>
      <c r="AE3913">
        <v>1233</v>
      </c>
      <c r="AF3913" t="s">
        <v>18744</v>
      </c>
      <c r="AI3913" t="s">
        <v>18449</v>
      </c>
      <c r="AJ3913" t="s">
        <v>18390</v>
      </c>
      <c r="AK3913" t="s">
        <v>18391</v>
      </c>
      <c r="AL3913">
        <v>92020</v>
      </c>
      <c r="AM3913" t="s">
        <v>18392</v>
      </c>
      <c r="AN3913" t="s">
        <v>18393</v>
      </c>
    </row>
    <row r="3914" spans="1:40" ht="28.8" hidden="1" x14ac:dyDescent="0.3">
      <c r="A3914" t="s">
        <v>17517</v>
      </c>
      <c r="B3914" s="2" t="s">
        <v>2048</v>
      </c>
      <c r="C3914" s="3">
        <v>40025</v>
      </c>
      <c r="D3914" t="s">
        <v>25</v>
      </c>
      <c r="E3914" t="s">
        <v>5289</v>
      </c>
      <c r="F3914" t="s">
        <v>27</v>
      </c>
      <c r="G3914" t="s">
        <v>17518</v>
      </c>
      <c r="H3914" s="2" t="s">
        <v>627</v>
      </c>
      <c r="I3914" s="2" t="s">
        <v>306</v>
      </c>
      <c r="J3914" s="1" t="s">
        <v>17519</v>
      </c>
      <c r="K3914" s="1">
        <f t="shared" si="275"/>
        <v>1</v>
      </c>
      <c r="L3914" s="1">
        <f t="shared" si="275"/>
        <v>0</v>
      </c>
      <c r="M3914" s="1">
        <f t="shared" si="275"/>
        <v>0</v>
      </c>
      <c r="N3914" s="1">
        <f t="shared" si="274"/>
        <v>0</v>
      </c>
      <c r="O3914" s="1">
        <f t="shared" si="276"/>
        <v>1</v>
      </c>
      <c r="P3914" s="1" t="s">
        <v>18346</v>
      </c>
      <c r="Q3914" s="1" t="s">
        <v>18355</v>
      </c>
      <c r="R3914" s="1">
        <v>310</v>
      </c>
      <c r="S3914" s="9">
        <f t="shared" si="278"/>
        <v>231.167</v>
      </c>
      <c r="T3914" s="8"/>
      <c r="U3914" s="8"/>
      <c r="V3914" s="8"/>
      <c r="W3914" s="8"/>
      <c r="X3914" s="8"/>
      <c r="Y3914" s="10">
        <f t="shared" si="277"/>
        <v>0</v>
      </c>
      <c r="Z3914" s="10">
        <f>IFERROR(INDEX(EFs!B:B,MATCH(P3914,EFs!A:A,0))*Dataset!Y3914/1000,0)</f>
        <v>0</v>
      </c>
      <c r="AA3914">
        <v>32.811286000000003</v>
      </c>
      <c r="AB3914">
        <v>-116.977829</v>
      </c>
      <c r="AC3914">
        <v>1</v>
      </c>
      <c r="AD3914" t="s">
        <v>18387</v>
      </c>
      <c r="AE3914">
        <v>1233</v>
      </c>
      <c r="AF3914" t="s">
        <v>18744</v>
      </c>
      <c r="AI3914" t="s">
        <v>18449</v>
      </c>
      <c r="AJ3914" t="s">
        <v>18390</v>
      </c>
      <c r="AK3914" t="s">
        <v>18391</v>
      </c>
      <c r="AL3914">
        <v>92020</v>
      </c>
      <c r="AM3914" t="s">
        <v>18392</v>
      </c>
      <c r="AN3914" t="s">
        <v>18393</v>
      </c>
    </row>
    <row r="3915" spans="1:40" ht="43.2" hidden="1" x14ac:dyDescent="0.3">
      <c r="A3915" t="s">
        <v>17520</v>
      </c>
      <c r="B3915" s="2" t="s">
        <v>2048</v>
      </c>
      <c r="C3915" s="3">
        <v>40025.433356481502</v>
      </c>
      <c r="D3915" t="s">
        <v>25</v>
      </c>
      <c r="E3915" t="s">
        <v>1444</v>
      </c>
      <c r="F3915" t="s">
        <v>1445</v>
      </c>
      <c r="G3915" t="s">
        <v>1446</v>
      </c>
      <c r="H3915" s="2" t="s">
        <v>106</v>
      </c>
      <c r="I3915" s="2" t="s">
        <v>107</v>
      </c>
      <c r="J3915" s="1" t="s">
        <v>17521</v>
      </c>
      <c r="K3915" s="1">
        <f t="shared" si="275"/>
        <v>1</v>
      </c>
      <c r="L3915" s="1">
        <f t="shared" si="275"/>
        <v>0</v>
      </c>
      <c r="M3915" s="1">
        <f t="shared" si="275"/>
        <v>0</v>
      </c>
      <c r="N3915" s="1">
        <f t="shared" si="274"/>
        <v>0</v>
      </c>
      <c r="O3915" s="1">
        <f t="shared" si="276"/>
        <v>1</v>
      </c>
      <c r="P3915" s="1" t="s">
        <v>18346</v>
      </c>
      <c r="Q3915" s="1">
        <v>60</v>
      </c>
      <c r="R3915" s="1">
        <v>80</v>
      </c>
      <c r="S3915" s="9">
        <f t="shared" si="278"/>
        <v>60</v>
      </c>
      <c r="T3915" s="8"/>
      <c r="U3915" s="8"/>
      <c r="V3915" s="8"/>
      <c r="W3915" s="8"/>
      <c r="X3915" s="8"/>
      <c r="Y3915" s="10">
        <f t="shared" si="277"/>
        <v>0</v>
      </c>
      <c r="Z3915" s="10">
        <f>IFERROR(INDEX(EFs!B:B,MATCH(P3915,EFs!A:A,0))*Dataset!Y3915/1000,0)</f>
        <v>0</v>
      </c>
      <c r="AA3915">
        <v>32.833888000000002</v>
      </c>
      <c r="AB3915">
        <v>-117.130578</v>
      </c>
      <c r="AC3915">
        <v>1</v>
      </c>
      <c r="AD3915" t="s">
        <v>18394</v>
      </c>
      <c r="AE3915">
        <v>5555</v>
      </c>
      <c r="AF3915" t="s">
        <v>18581</v>
      </c>
      <c r="AG3915" t="s">
        <v>18582</v>
      </c>
      <c r="AH3915">
        <v>10</v>
      </c>
      <c r="AI3915" t="s">
        <v>18389</v>
      </c>
      <c r="AJ3915" t="s">
        <v>18390</v>
      </c>
      <c r="AK3915" t="s">
        <v>18391</v>
      </c>
      <c r="AL3915">
        <v>92123</v>
      </c>
      <c r="AM3915" t="s">
        <v>18392</v>
      </c>
      <c r="AN3915" t="s">
        <v>18397</v>
      </c>
    </row>
    <row r="3916" spans="1:40" ht="28.8" hidden="1" x14ac:dyDescent="0.3">
      <c r="A3916" t="s">
        <v>17522</v>
      </c>
      <c r="B3916" s="2" t="s">
        <v>2048</v>
      </c>
      <c r="C3916" s="3">
        <v>40025</v>
      </c>
      <c r="D3916" t="s">
        <v>25</v>
      </c>
      <c r="E3916" t="s">
        <v>4150</v>
      </c>
      <c r="F3916" t="s">
        <v>4151</v>
      </c>
      <c r="G3916" t="s">
        <v>4152</v>
      </c>
      <c r="H3916" s="2" t="s">
        <v>19</v>
      </c>
      <c r="I3916" s="2" t="s">
        <v>20</v>
      </c>
      <c r="J3916" s="1" t="s">
        <v>17523</v>
      </c>
      <c r="K3916" s="1">
        <f t="shared" si="275"/>
        <v>1</v>
      </c>
      <c r="L3916" s="1">
        <f t="shared" si="275"/>
        <v>0</v>
      </c>
      <c r="M3916" s="1">
        <f t="shared" si="275"/>
        <v>0</v>
      </c>
      <c r="N3916" s="1">
        <f t="shared" si="274"/>
        <v>0</v>
      </c>
      <c r="O3916" s="1">
        <f t="shared" si="276"/>
        <v>1</v>
      </c>
      <c r="P3916" s="1" t="s">
        <v>18346</v>
      </c>
      <c r="Q3916" s="1" t="s">
        <v>18355</v>
      </c>
      <c r="R3916" s="1">
        <v>850</v>
      </c>
      <c r="S3916" s="9">
        <f t="shared" si="278"/>
        <v>633.84500000000003</v>
      </c>
      <c r="T3916" s="8"/>
      <c r="U3916" s="8"/>
      <c r="V3916" s="8"/>
      <c r="W3916" s="8"/>
      <c r="X3916" s="8"/>
      <c r="Y3916" s="10">
        <f t="shared" si="277"/>
        <v>0</v>
      </c>
      <c r="Z3916" s="10">
        <f>IFERROR(INDEX(EFs!B:B,MATCH(P3916,EFs!A:A,0))*Dataset!Y3916/1000,0)</f>
        <v>0</v>
      </c>
      <c r="AA3916">
        <v>32.714326</v>
      </c>
      <c r="AB3916">
        <v>-117.164953</v>
      </c>
      <c r="AC3916">
        <v>1</v>
      </c>
      <c r="AD3916" t="s">
        <v>18387</v>
      </c>
      <c r="AE3916">
        <v>880</v>
      </c>
      <c r="AF3916" t="s">
        <v>18661</v>
      </c>
      <c r="AI3916" t="s">
        <v>18389</v>
      </c>
      <c r="AJ3916" t="s">
        <v>18390</v>
      </c>
      <c r="AK3916" t="s">
        <v>18391</v>
      </c>
      <c r="AL3916">
        <v>92101</v>
      </c>
      <c r="AM3916" t="s">
        <v>18392</v>
      </c>
      <c r="AN3916" t="s">
        <v>18393</v>
      </c>
    </row>
    <row r="3917" spans="1:40" ht="43.2" hidden="1" x14ac:dyDescent="0.3">
      <c r="A3917" t="s">
        <v>17524</v>
      </c>
      <c r="B3917" s="2" t="s">
        <v>2048</v>
      </c>
      <c r="C3917" s="3">
        <v>40025.628275463001</v>
      </c>
      <c r="D3917" t="s">
        <v>25</v>
      </c>
      <c r="E3917" t="s">
        <v>17525</v>
      </c>
      <c r="F3917" t="s">
        <v>233</v>
      </c>
      <c r="G3917" t="s">
        <v>17526</v>
      </c>
      <c r="H3917" s="2" t="s">
        <v>19</v>
      </c>
      <c r="I3917" s="2" t="s">
        <v>20</v>
      </c>
      <c r="J3917" s="1" t="s">
        <v>17527</v>
      </c>
      <c r="K3917" s="1">
        <f t="shared" si="275"/>
        <v>1</v>
      </c>
      <c r="L3917" s="1">
        <f t="shared" si="275"/>
        <v>0</v>
      </c>
      <c r="M3917" s="1">
        <f t="shared" si="275"/>
        <v>0</v>
      </c>
      <c r="N3917" s="1">
        <f t="shared" si="274"/>
        <v>0</v>
      </c>
      <c r="O3917" s="1">
        <f t="shared" si="276"/>
        <v>1</v>
      </c>
      <c r="P3917" s="1" t="s">
        <v>18346</v>
      </c>
      <c r="Q3917" s="1" t="s">
        <v>18355</v>
      </c>
      <c r="R3917" s="1">
        <v>190</v>
      </c>
      <c r="S3917" s="9">
        <f t="shared" si="278"/>
        <v>141.68299999999999</v>
      </c>
      <c r="T3917" s="8"/>
      <c r="U3917" s="8"/>
      <c r="V3917" s="8"/>
      <c r="W3917" s="8"/>
      <c r="X3917" s="8"/>
      <c r="Y3917" s="10">
        <f t="shared" si="277"/>
        <v>0</v>
      </c>
      <c r="Z3917" s="10">
        <f>IFERROR(INDEX(EFs!B:B,MATCH(P3917,EFs!A:A,0))*Dataset!Y3917/1000,0)</f>
        <v>0</v>
      </c>
      <c r="AA3917">
        <v>32.715547000000001</v>
      </c>
      <c r="AB3917">
        <v>-117.159852</v>
      </c>
      <c r="AC3917">
        <v>1</v>
      </c>
      <c r="AD3917" t="s">
        <v>18387</v>
      </c>
      <c r="AE3917">
        <v>501</v>
      </c>
      <c r="AF3917" t="s">
        <v>18388</v>
      </c>
      <c r="AG3917" t="s">
        <v>18510</v>
      </c>
      <c r="AH3917">
        <v>410</v>
      </c>
      <c r="AI3917" t="s">
        <v>18389</v>
      </c>
      <c r="AJ3917" t="s">
        <v>18390</v>
      </c>
      <c r="AK3917" t="s">
        <v>18391</v>
      </c>
      <c r="AL3917">
        <v>92101</v>
      </c>
      <c r="AM3917" t="s">
        <v>18392</v>
      </c>
      <c r="AN3917" t="s">
        <v>18393</v>
      </c>
    </row>
    <row r="3918" spans="1:40" ht="43.2" hidden="1" x14ac:dyDescent="0.3">
      <c r="A3918" t="s">
        <v>17528</v>
      </c>
      <c r="B3918" s="2" t="s">
        <v>2048</v>
      </c>
      <c r="C3918" s="3">
        <v>40025</v>
      </c>
      <c r="D3918" t="s">
        <v>25</v>
      </c>
      <c r="E3918" t="s">
        <v>587</v>
      </c>
      <c r="F3918" t="s">
        <v>559</v>
      </c>
      <c r="G3918" t="s">
        <v>588</v>
      </c>
      <c r="H3918" s="2" t="s">
        <v>106</v>
      </c>
      <c r="I3918" s="2" t="s">
        <v>107</v>
      </c>
      <c r="J3918" s="1" t="s">
        <v>17529</v>
      </c>
      <c r="K3918" s="1">
        <f t="shared" si="275"/>
        <v>1</v>
      </c>
      <c r="L3918" s="1">
        <f t="shared" si="275"/>
        <v>0</v>
      </c>
      <c r="M3918" s="1">
        <f t="shared" si="275"/>
        <v>0</v>
      </c>
      <c r="N3918" s="1">
        <f t="shared" si="274"/>
        <v>0</v>
      </c>
      <c r="O3918" s="1">
        <f t="shared" si="276"/>
        <v>1</v>
      </c>
      <c r="P3918" s="1" t="s">
        <v>18346</v>
      </c>
      <c r="Q3918" s="1">
        <v>175</v>
      </c>
      <c r="R3918" s="1">
        <v>568</v>
      </c>
      <c r="S3918" s="9">
        <f t="shared" si="278"/>
        <v>175</v>
      </c>
      <c r="T3918" s="8"/>
      <c r="U3918" s="8"/>
      <c r="V3918" s="8"/>
      <c r="W3918" s="8"/>
      <c r="X3918" s="8"/>
      <c r="Y3918" s="10">
        <f t="shared" si="277"/>
        <v>0</v>
      </c>
      <c r="Z3918" s="10">
        <f>IFERROR(INDEX(EFs!B:B,MATCH(P3918,EFs!A:A,0))*Dataset!Y3918/1000,0)</f>
        <v>0</v>
      </c>
      <c r="AA3918">
        <v>32.829982000000001</v>
      </c>
      <c r="AB3918">
        <v>-117.13429499999999</v>
      </c>
      <c r="AC3918">
        <v>1</v>
      </c>
      <c r="AD3918" t="s">
        <v>18387</v>
      </c>
      <c r="AE3918">
        <v>8933</v>
      </c>
      <c r="AF3918" t="s">
        <v>18495</v>
      </c>
      <c r="AI3918" t="s">
        <v>18389</v>
      </c>
      <c r="AJ3918" t="s">
        <v>18390</v>
      </c>
      <c r="AK3918" t="s">
        <v>18391</v>
      </c>
      <c r="AL3918">
        <v>92123</v>
      </c>
      <c r="AM3918" t="s">
        <v>18392</v>
      </c>
      <c r="AN3918" t="s">
        <v>18393</v>
      </c>
    </row>
    <row r="3919" spans="1:40" ht="28.8" hidden="1" x14ac:dyDescent="0.3">
      <c r="A3919" t="s">
        <v>17530</v>
      </c>
      <c r="B3919" s="2" t="s">
        <v>2048</v>
      </c>
      <c r="C3919" s="3">
        <v>40025.46125</v>
      </c>
      <c r="D3919" t="s">
        <v>25</v>
      </c>
      <c r="E3919" t="s">
        <v>17531</v>
      </c>
      <c r="G3919" t="s">
        <v>17532</v>
      </c>
      <c r="H3919" s="2" t="s">
        <v>781</v>
      </c>
      <c r="I3919" s="2" t="s">
        <v>782</v>
      </c>
      <c r="J3919" s="1" t="s">
        <v>17533</v>
      </c>
      <c r="K3919" s="1">
        <f t="shared" si="275"/>
        <v>1</v>
      </c>
      <c r="L3919" s="1">
        <f t="shared" si="275"/>
        <v>0</v>
      </c>
      <c r="M3919" s="1">
        <f t="shared" si="275"/>
        <v>0</v>
      </c>
      <c r="N3919" s="1">
        <f t="shared" si="274"/>
        <v>0</v>
      </c>
      <c r="O3919" s="1">
        <f t="shared" si="276"/>
        <v>1</v>
      </c>
      <c r="P3919" s="1" t="s">
        <v>18346</v>
      </c>
      <c r="Q3919" s="1" t="s">
        <v>18355</v>
      </c>
      <c r="R3919" s="1">
        <v>220</v>
      </c>
      <c r="S3919" s="9">
        <f t="shared" si="278"/>
        <v>164.054</v>
      </c>
      <c r="T3919" s="8"/>
      <c r="U3919" s="8"/>
      <c r="V3919" s="8"/>
      <c r="W3919" s="8"/>
      <c r="X3919" s="8"/>
      <c r="Y3919" s="10">
        <f t="shared" si="277"/>
        <v>0</v>
      </c>
      <c r="Z3919" s="10">
        <f>IFERROR(INDEX(EFs!B:B,MATCH(P3919,EFs!A:A,0))*Dataset!Y3919/1000,0)</f>
        <v>0</v>
      </c>
      <c r="AA3919">
        <v>32.892879999999998</v>
      </c>
      <c r="AB3919">
        <v>-117.222967</v>
      </c>
      <c r="AC3919">
        <v>0.95</v>
      </c>
      <c r="AD3919" t="s">
        <v>18387</v>
      </c>
      <c r="AE3919">
        <v>10300</v>
      </c>
      <c r="AF3919" t="s">
        <v>18845</v>
      </c>
      <c r="AG3919" t="s">
        <v>18582</v>
      </c>
      <c r="AH3919" t="s">
        <v>19682</v>
      </c>
      <c r="AI3919" t="s">
        <v>18389</v>
      </c>
      <c r="AJ3919" t="s">
        <v>18390</v>
      </c>
      <c r="AK3919" t="s">
        <v>18391</v>
      </c>
      <c r="AL3919">
        <v>92121</v>
      </c>
      <c r="AM3919" t="s">
        <v>18392</v>
      </c>
      <c r="AN3919" t="s">
        <v>18393</v>
      </c>
    </row>
    <row r="3920" spans="1:40" ht="28.8" hidden="1" x14ac:dyDescent="0.3">
      <c r="A3920" t="s">
        <v>17534</v>
      </c>
      <c r="B3920" s="2" t="s">
        <v>2048</v>
      </c>
      <c r="C3920" s="3">
        <v>40025</v>
      </c>
      <c r="D3920" t="s">
        <v>25</v>
      </c>
      <c r="E3920" t="s">
        <v>17535</v>
      </c>
      <c r="F3920" t="s">
        <v>17536</v>
      </c>
      <c r="G3920" t="s">
        <v>17537</v>
      </c>
      <c r="H3920" s="2" t="s">
        <v>1542</v>
      </c>
      <c r="I3920" s="2" t="s">
        <v>236</v>
      </c>
      <c r="J3920" s="1" t="s">
        <v>17538</v>
      </c>
      <c r="K3920" s="1">
        <f t="shared" si="275"/>
        <v>1</v>
      </c>
      <c r="L3920" s="1">
        <f t="shared" si="275"/>
        <v>0</v>
      </c>
      <c r="M3920" s="1">
        <f t="shared" si="275"/>
        <v>0</v>
      </c>
      <c r="N3920" s="1">
        <f t="shared" si="274"/>
        <v>0</v>
      </c>
      <c r="O3920" s="1">
        <f t="shared" si="276"/>
        <v>1</v>
      </c>
      <c r="P3920" s="1" t="s">
        <v>18346</v>
      </c>
      <c r="Q3920" s="1" t="s">
        <v>18355</v>
      </c>
      <c r="R3920" s="1">
        <v>900</v>
      </c>
      <c r="S3920" s="9">
        <f t="shared" si="278"/>
        <v>671.13</v>
      </c>
      <c r="T3920" s="8"/>
      <c r="U3920" s="8"/>
      <c r="V3920" s="8"/>
      <c r="W3920" s="8"/>
      <c r="X3920" s="8"/>
      <c r="Y3920" s="10">
        <f t="shared" si="277"/>
        <v>0</v>
      </c>
      <c r="Z3920" s="10">
        <f>IFERROR(INDEX(EFs!B:B,MATCH(P3920,EFs!A:A,0))*Dataset!Y3920/1000,0)</f>
        <v>0</v>
      </c>
      <c r="AA3920">
        <v>32.828958999999998</v>
      </c>
      <c r="AB3920">
        <v>-117.145352</v>
      </c>
      <c r="AC3920">
        <v>1</v>
      </c>
      <c r="AD3920" t="s">
        <v>18394</v>
      </c>
      <c r="AE3920">
        <v>8283</v>
      </c>
      <c r="AF3920" t="s">
        <v>19683</v>
      </c>
      <c r="AI3920" t="s">
        <v>18389</v>
      </c>
      <c r="AJ3920" t="s">
        <v>18390</v>
      </c>
      <c r="AK3920" t="s">
        <v>18391</v>
      </c>
      <c r="AL3920">
        <v>92111</v>
      </c>
      <c r="AM3920" t="s">
        <v>18392</v>
      </c>
      <c r="AN3920" t="s">
        <v>18397</v>
      </c>
    </row>
    <row r="3921" spans="1:40" ht="43.2" hidden="1" x14ac:dyDescent="0.3">
      <c r="A3921" t="s">
        <v>17539</v>
      </c>
      <c r="B3921" s="2" t="s">
        <v>2048</v>
      </c>
      <c r="C3921" s="3">
        <v>40025.325300925899</v>
      </c>
      <c r="D3921" t="s">
        <v>25</v>
      </c>
      <c r="E3921" t="s">
        <v>11242</v>
      </c>
      <c r="G3921" t="s">
        <v>17540</v>
      </c>
      <c r="H3921" s="2" t="s">
        <v>45</v>
      </c>
      <c r="I3921" s="2" t="s">
        <v>46</v>
      </c>
      <c r="J3921" s="1" t="s">
        <v>17541</v>
      </c>
      <c r="K3921" s="1">
        <f t="shared" si="275"/>
        <v>1</v>
      </c>
      <c r="L3921" s="1">
        <f t="shared" si="275"/>
        <v>0</v>
      </c>
      <c r="M3921" s="1">
        <f t="shared" si="275"/>
        <v>0</v>
      </c>
      <c r="N3921" s="1">
        <f t="shared" si="274"/>
        <v>0</v>
      </c>
      <c r="O3921" s="1">
        <f t="shared" si="276"/>
        <v>1</v>
      </c>
      <c r="P3921" s="1" t="s">
        <v>18346</v>
      </c>
      <c r="Q3921" s="1" t="s">
        <v>18355</v>
      </c>
      <c r="R3921" s="1">
        <v>419</v>
      </c>
      <c r="S3921" s="9">
        <f t="shared" si="278"/>
        <v>312.44830000000002</v>
      </c>
      <c r="T3921" s="8"/>
      <c r="U3921" s="8"/>
      <c r="V3921" s="8"/>
      <c r="W3921" s="8"/>
      <c r="X3921" s="8"/>
      <c r="Y3921" s="10">
        <f t="shared" si="277"/>
        <v>0</v>
      </c>
      <c r="Z3921" s="10">
        <f>IFERROR(INDEX(EFs!B:B,MATCH(P3921,EFs!A:A,0))*Dataset!Y3921/1000,0)</f>
        <v>0</v>
      </c>
      <c r="AA3921">
        <v>32.803922</v>
      </c>
      <c r="AB3921">
        <v>-117.215025</v>
      </c>
      <c r="AC3921">
        <v>1</v>
      </c>
      <c r="AD3921" t="s">
        <v>18387</v>
      </c>
      <c r="AE3921">
        <v>3030</v>
      </c>
      <c r="AF3921" t="s">
        <v>19371</v>
      </c>
      <c r="AI3921" t="s">
        <v>18389</v>
      </c>
      <c r="AJ3921" t="s">
        <v>18390</v>
      </c>
      <c r="AK3921" t="s">
        <v>18391</v>
      </c>
      <c r="AL3921">
        <v>92109</v>
      </c>
      <c r="AM3921" t="s">
        <v>18392</v>
      </c>
      <c r="AN3921" t="s">
        <v>18393</v>
      </c>
    </row>
    <row r="3922" spans="1:40" ht="28.8" hidden="1" x14ac:dyDescent="0.3">
      <c r="A3922" t="s">
        <v>17542</v>
      </c>
      <c r="B3922" s="2" t="s">
        <v>2048</v>
      </c>
      <c r="C3922" s="3">
        <v>40025</v>
      </c>
      <c r="D3922" t="s">
        <v>25</v>
      </c>
      <c r="E3922" t="s">
        <v>11242</v>
      </c>
      <c r="G3922" t="s">
        <v>17540</v>
      </c>
      <c r="H3922" s="2" t="s">
        <v>45</v>
      </c>
      <c r="I3922" s="2" t="s">
        <v>46</v>
      </c>
      <c r="J3922" s="1" t="s">
        <v>17543</v>
      </c>
      <c r="K3922" s="1">
        <f t="shared" si="275"/>
        <v>1</v>
      </c>
      <c r="L3922" s="1">
        <f t="shared" si="275"/>
        <v>0</v>
      </c>
      <c r="M3922" s="1">
        <f t="shared" si="275"/>
        <v>0</v>
      </c>
      <c r="N3922" s="1">
        <f t="shared" si="274"/>
        <v>0</v>
      </c>
      <c r="O3922" s="1">
        <f t="shared" si="276"/>
        <v>1</v>
      </c>
      <c r="P3922" s="1" t="s">
        <v>18346</v>
      </c>
      <c r="Q3922" s="1" t="s">
        <v>18355</v>
      </c>
      <c r="R3922" s="1">
        <v>293</v>
      </c>
      <c r="S3922" s="9">
        <f t="shared" si="278"/>
        <v>218.49010000000001</v>
      </c>
      <c r="T3922" s="8"/>
      <c r="U3922" s="8"/>
      <c r="V3922" s="8"/>
      <c r="W3922" s="8"/>
      <c r="X3922" s="8"/>
      <c r="Y3922" s="10">
        <f t="shared" si="277"/>
        <v>0</v>
      </c>
      <c r="Z3922" s="10">
        <f>IFERROR(INDEX(EFs!B:B,MATCH(P3922,EFs!A:A,0))*Dataset!Y3922/1000,0)</f>
        <v>0</v>
      </c>
      <c r="AA3922">
        <v>32.803922</v>
      </c>
      <c r="AB3922">
        <v>-117.215025</v>
      </c>
      <c r="AC3922">
        <v>1</v>
      </c>
      <c r="AD3922" t="s">
        <v>18387</v>
      </c>
      <c r="AE3922">
        <v>3030</v>
      </c>
      <c r="AF3922" t="s">
        <v>19371</v>
      </c>
      <c r="AI3922" t="s">
        <v>18389</v>
      </c>
      <c r="AJ3922" t="s">
        <v>18390</v>
      </c>
      <c r="AK3922" t="s">
        <v>18391</v>
      </c>
      <c r="AL3922">
        <v>92109</v>
      </c>
      <c r="AM3922" t="s">
        <v>18392</v>
      </c>
      <c r="AN3922" t="s">
        <v>18393</v>
      </c>
    </row>
    <row r="3923" spans="1:40" ht="43.2" hidden="1" x14ac:dyDescent="0.3">
      <c r="A3923" t="s">
        <v>17544</v>
      </c>
      <c r="B3923" s="2" t="s">
        <v>2048</v>
      </c>
      <c r="C3923" s="3">
        <v>40025.4127546296</v>
      </c>
      <c r="D3923" t="s">
        <v>193</v>
      </c>
      <c r="E3923" t="s">
        <v>17545</v>
      </c>
      <c r="F3923" t="s">
        <v>2164</v>
      </c>
      <c r="G3923" t="s">
        <v>10207</v>
      </c>
      <c r="H3923" s="2" t="s">
        <v>1542</v>
      </c>
      <c r="I3923" s="2" t="s">
        <v>236</v>
      </c>
      <c r="J3923" s="1" t="s">
        <v>17546</v>
      </c>
      <c r="K3923" s="1">
        <f t="shared" si="275"/>
        <v>1</v>
      </c>
      <c r="L3923" s="1">
        <f t="shared" si="275"/>
        <v>0</v>
      </c>
      <c r="M3923" s="1">
        <f t="shared" si="275"/>
        <v>0</v>
      </c>
      <c r="N3923" s="1">
        <f t="shared" si="274"/>
        <v>0</v>
      </c>
      <c r="O3923" s="1">
        <f t="shared" si="276"/>
        <v>1</v>
      </c>
      <c r="P3923" s="1" t="s">
        <v>18346</v>
      </c>
      <c r="Q3923" s="1">
        <v>20</v>
      </c>
      <c r="R3923" s="1">
        <v>1528</v>
      </c>
      <c r="S3923" s="9">
        <f t="shared" si="278"/>
        <v>20</v>
      </c>
      <c r="T3923" s="8"/>
      <c r="U3923" s="8"/>
      <c r="V3923" s="8"/>
      <c r="W3923" s="8"/>
      <c r="X3923" s="8"/>
      <c r="Y3923" s="10">
        <f t="shared" si="277"/>
        <v>0</v>
      </c>
      <c r="Z3923" s="10">
        <f>IFERROR(INDEX(EFs!B:B,MATCH(P3923,EFs!A:A,0))*Dataset!Y3923/1000,0)</f>
        <v>0</v>
      </c>
      <c r="AA3923">
        <v>32.842239999999997</v>
      </c>
      <c r="AB3923">
        <v>-117.16682</v>
      </c>
      <c r="AC3923">
        <v>1</v>
      </c>
      <c r="AD3923" t="s">
        <v>18387</v>
      </c>
      <c r="AE3923">
        <v>5651</v>
      </c>
      <c r="AF3923" t="s">
        <v>18627</v>
      </c>
      <c r="AI3923" t="s">
        <v>18389</v>
      </c>
      <c r="AJ3923" t="s">
        <v>18390</v>
      </c>
      <c r="AK3923" t="s">
        <v>18391</v>
      </c>
      <c r="AL3923">
        <v>92111</v>
      </c>
      <c r="AM3923" t="s">
        <v>18392</v>
      </c>
      <c r="AN3923" t="s">
        <v>18393</v>
      </c>
    </row>
    <row r="3924" spans="1:40" ht="43.2" hidden="1" x14ac:dyDescent="0.3">
      <c r="A3924" t="s">
        <v>17547</v>
      </c>
      <c r="B3924" s="2" t="s">
        <v>2048</v>
      </c>
      <c r="C3924" s="3">
        <v>40025</v>
      </c>
      <c r="D3924" t="s">
        <v>25</v>
      </c>
      <c r="E3924" t="s">
        <v>8150</v>
      </c>
      <c r="F3924" t="s">
        <v>8151</v>
      </c>
      <c r="G3924" t="s">
        <v>8152</v>
      </c>
      <c r="H3924" s="2" t="s">
        <v>781</v>
      </c>
      <c r="I3924" s="2" t="s">
        <v>782</v>
      </c>
      <c r="J3924" s="1" t="s">
        <v>17548</v>
      </c>
      <c r="K3924" s="1">
        <f t="shared" si="275"/>
        <v>1</v>
      </c>
      <c r="L3924" s="1">
        <f t="shared" si="275"/>
        <v>0</v>
      </c>
      <c r="M3924" s="1">
        <f t="shared" si="275"/>
        <v>0</v>
      </c>
      <c r="N3924" s="1">
        <f t="shared" si="274"/>
        <v>0</v>
      </c>
      <c r="O3924" s="1">
        <f t="shared" si="276"/>
        <v>1</v>
      </c>
      <c r="P3924" s="1" t="s">
        <v>18346</v>
      </c>
      <c r="Q3924" s="1" t="s">
        <v>18355</v>
      </c>
      <c r="R3924" s="1">
        <v>449</v>
      </c>
      <c r="S3924" s="9">
        <f t="shared" si="278"/>
        <v>334.8193</v>
      </c>
      <c r="T3924" s="8"/>
      <c r="U3924" s="8"/>
      <c r="V3924" s="8"/>
      <c r="W3924" s="8"/>
      <c r="X3924" s="8"/>
      <c r="Y3924" s="10">
        <f t="shared" si="277"/>
        <v>0</v>
      </c>
      <c r="Z3924" s="10">
        <f>IFERROR(INDEX(EFs!B:B,MATCH(P3924,EFs!A:A,0))*Dataset!Y3924/1000,0)</f>
        <v>0</v>
      </c>
      <c r="AA3924">
        <v>32.892055999999997</v>
      </c>
      <c r="AB3924">
        <v>-117.22477600000001</v>
      </c>
      <c r="AC3924">
        <v>1</v>
      </c>
      <c r="AD3924" t="s">
        <v>18387</v>
      </c>
      <c r="AE3924">
        <v>10290</v>
      </c>
      <c r="AF3924" t="s">
        <v>18845</v>
      </c>
      <c r="AI3924" t="s">
        <v>18389</v>
      </c>
      <c r="AJ3924" t="s">
        <v>18390</v>
      </c>
      <c r="AK3924" t="s">
        <v>18391</v>
      </c>
      <c r="AL3924">
        <v>92121</v>
      </c>
      <c r="AM3924" t="s">
        <v>18392</v>
      </c>
      <c r="AN3924" t="s">
        <v>18393</v>
      </c>
    </row>
    <row r="3925" spans="1:40" ht="28.8" hidden="1" x14ac:dyDescent="0.3">
      <c r="A3925" t="s">
        <v>17549</v>
      </c>
      <c r="B3925" s="2" t="s">
        <v>2048</v>
      </c>
      <c r="C3925" s="3">
        <v>40025.455405092602</v>
      </c>
      <c r="D3925" t="s">
        <v>25</v>
      </c>
      <c r="E3925" t="s">
        <v>17550</v>
      </c>
      <c r="G3925" t="s">
        <v>17551</v>
      </c>
      <c r="H3925" s="2" t="s">
        <v>781</v>
      </c>
      <c r="I3925" s="2" t="s">
        <v>782</v>
      </c>
      <c r="J3925" s="1" t="s">
        <v>17552</v>
      </c>
      <c r="K3925" s="1">
        <f t="shared" si="275"/>
        <v>1</v>
      </c>
      <c r="L3925" s="1">
        <f t="shared" si="275"/>
        <v>0</v>
      </c>
      <c r="M3925" s="1">
        <f t="shared" si="275"/>
        <v>0</v>
      </c>
      <c r="N3925" s="1">
        <f t="shared" si="274"/>
        <v>0</v>
      </c>
      <c r="O3925" s="1">
        <f t="shared" si="276"/>
        <v>1</v>
      </c>
      <c r="P3925" s="1" t="s">
        <v>18346</v>
      </c>
      <c r="Q3925" s="1" t="s">
        <v>18355</v>
      </c>
      <c r="R3925" s="1">
        <v>465</v>
      </c>
      <c r="S3925" s="9">
        <f t="shared" si="278"/>
        <v>346.75049999999999</v>
      </c>
      <c r="T3925" s="8"/>
      <c r="U3925" s="8"/>
      <c r="V3925" s="8"/>
      <c r="W3925" s="8"/>
      <c r="X3925" s="8"/>
      <c r="Y3925" s="10">
        <f t="shared" si="277"/>
        <v>0</v>
      </c>
      <c r="Z3925" s="10">
        <f>IFERROR(INDEX(EFs!B:B,MATCH(P3925,EFs!A:A,0))*Dataset!Y3925/1000,0)</f>
        <v>0</v>
      </c>
      <c r="AA3925">
        <v>32.900913000000003</v>
      </c>
      <c r="AB3925">
        <v>-117.19684599999999</v>
      </c>
      <c r="AC3925">
        <v>1</v>
      </c>
      <c r="AD3925" t="s">
        <v>18387</v>
      </c>
      <c r="AE3925">
        <v>6262</v>
      </c>
      <c r="AF3925" t="s">
        <v>18622</v>
      </c>
      <c r="AI3925" t="s">
        <v>18389</v>
      </c>
      <c r="AJ3925" t="s">
        <v>18390</v>
      </c>
      <c r="AK3925" t="s">
        <v>18391</v>
      </c>
      <c r="AL3925">
        <v>92121</v>
      </c>
      <c r="AM3925" t="s">
        <v>18392</v>
      </c>
      <c r="AN3925" t="s">
        <v>18393</v>
      </c>
    </row>
    <row r="3926" spans="1:40" ht="28.8" hidden="1" x14ac:dyDescent="0.3">
      <c r="A3926" t="s">
        <v>17553</v>
      </c>
      <c r="B3926" s="2" t="s">
        <v>2048</v>
      </c>
      <c r="C3926" s="3">
        <v>40025</v>
      </c>
      <c r="D3926" t="s">
        <v>25</v>
      </c>
      <c r="E3926" t="s">
        <v>1180</v>
      </c>
      <c r="F3926" t="s">
        <v>27</v>
      </c>
      <c r="G3926" t="s">
        <v>8074</v>
      </c>
      <c r="H3926" s="2" t="s">
        <v>431</v>
      </c>
      <c r="I3926" s="2" t="s">
        <v>53</v>
      </c>
      <c r="J3926" s="1" t="s">
        <v>17554</v>
      </c>
      <c r="K3926" s="1">
        <f t="shared" si="275"/>
        <v>1</v>
      </c>
      <c r="L3926" s="1">
        <f t="shared" si="275"/>
        <v>0</v>
      </c>
      <c r="M3926" s="1">
        <f t="shared" si="275"/>
        <v>0</v>
      </c>
      <c r="N3926" s="1">
        <f t="shared" si="274"/>
        <v>0</v>
      </c>
      <c r="O3926" s="1">
        <f t="shared" si="276"/>
        <v>1</v>
      </c>
      <c r="P3926" s="1" t="s">
        <v>18346</v>
      </c>
      <c r="Q3926" s="1" t="s">
        <v>18355</v>
      </c>
      <c r="R3926" s="1">
        <v>200</v>
      </c>
      <c r="S3926" s="9">
        <f t="shared" si="278"/>
        <v>149.14000000000001</v>
      </c>
      <c r="T3926" s="8"/>
      <c r="U3926" s="8"/>
      <c r="V3926" s="8"/>
      <c r="W3926" s="8"/>
      <c r="X3926" s="8"/>
      <c r="Y3926" s="10">
        <f t="shared" si="277"/>
        <v>0</v>
      </c>
      <c r="Z3926" s="10">
        <f>IFERROR(INDEX(EFs!B:B,MATCH(P3926,EFs!A:A,0))*Dataset!Y3926/1000,0)</f>
        <v>0</v>
      </c>
      <c r="AA3926">
        <v>33.141536000000002</v>
      </c>
      <c r="AB3926">
        <v>-117.18063600000001</v>
      </c>
      <c r="AC3926">
        <v>1</v>
      </c>
      <c r="AD3926" t="s">
        <v>18394</v>
      </c>
      <c r="AE3926">
        <v>201</v>
      </c>
      <c r="AF3926" t="s">
        <v>19178</v>
      </c>
      <c r="AI3926" t="s">
        <v>18466</v>
      </c>
      <c r="AJ3926" t="s">
        <v>18390</v>
      </c>
      <c r="AK3926" t="s">
        <v>18391</v>
      </c>
      <c r="AL3926">
        <v>92069</v>
      </c>
      <c r="AM3926" t="s">
        <v>18392</v>
      </c>
      <c r="AN3926" t="s">
        <v>18397</v>
      </c>
    </row>
    <row r="3927" spans="1:40" ht="28.8" hidden="1" x14ac:dyDescent="0.3">
      <c r="A3927" t="s">
        <v>17555</v>
      </c>
      <c r="B3927" s="2" t="s">
        <v>2048</v>
      </c>
      <c r="C3927" s="3">
        <v>40025</v>
      </c>
      <c r="D3927" t="s">
        <v>25</v>
      </c>
      <c r="E3927" t="s">
        <v>1180</v>
      </c>
      <c r="F3927" t="s">
        <v>27</v>
      </c>
      <c r="G3927" t="s">
        <v>8074</v>
      </c>
      <c r="H3927" s="2" t="s">
        <v>431</v>
      </c>
      <c r="I3927" s="2" t="s">
        <v>53</v>
      </c>
      <c r="J3927" s="1" t="s">
        <v>17556</v>
      </c>
      <c r="K3927" s="1">
        <f t="shared" si="275"/>
        <v>1</v>
      </c>
      <c r="L3927" s="1">
        <f t="shared" si="275"/>
        <v>0</v>
      </c>
      <c r="M3927" s="1">
        <f t="shared" si="275"/>
        <v>0</v>
      </c>
      <c r="N3927" s="1">
        <f t="shared" si="274"/>
        <v>0</v>
      </c>
      <c r="O3927" s="1">
        <f t="shared" si="276"/>
        <v>1</v>
      </c>
      <c r="P3927" s="1" t="s">
        <v>18346</v>
      </c>
      <c r="Q3927" s="1" t="s">
        <v>18355</v>
      </c>
      <c r="R3927" s="1">
        <v>200</v>
      </c>
      <c r="S3927" s="9">
        <f t="shared" si="278"/>
        <v>149.14000000000001</v>
      </c>
      <c r="T3927" s="8"/>
      <c r="U3927" s="8"/>
      <c r="V3927" s="8"/>
      <c r="W3927" s="8"/>
      <c r="X3927" s="8"/>
      <c r="Y3927" s="10">
        <f t="shared" si="277"/>
        <v>0</v>
      </c>
      <c r="Z3927" s="10">
        <f>IFERROR(INDEX(EFs!B:B,MATCH(P3927,EFs!A:A,0))*Dataset!Y3927/1000,0)</f>
        <v>0</v>
      </c>
      <c r="AA3927">
        <v>33.141536000000002</v>
      </c>
      <c r="AB3927">
        <v>-117.18063600000001</v>
      </c>
      <c r="AC3927">
        <v>1</v>
      </c>
      <c r="AD3927" t="s">
        <v>18394</v>
      </c>
      <c r="AE3927">
        <v>201</v>
      </c>
      <c r="AF3927" t="s">
        <v>19178</v>
      </c>
      <c r="AI3927" t="s">
        <v>18466</v>
      </c>
      <c r="AJ3927" t="s">
        <v>18390</v>
      </c>
      <c r="AK3927" t="s">
        <v>18391</v>
      </c>
      <c r="AL3927">
        <v>92069</v>
      </c>
      <c r="AM3927" t="s">
        <v>18392</v>
      </c>
      <c r="AN3927" t="s">
        <v>18397</v>
      </c>
    </row>
    <row r="3928" spans="1:40" ht="57.6" hidden="1" x14ac:dyDescent="0.3">
      <c r="A3928" t="s">
        <v>17557</v>
      </c>
      <c r="B3928" s="2" t="s">
        <v>2048</v>
      </c>
      <c r="C3928" s="3">
        <v>40025.605914351901</v>
      </c>
      <c r="D3928" t="s">
        <v>16</v>
      </c>
      <c r="E3928" t="s">
        <v>17558</v>
      </c>
      <c r="F3928" t="s">
        <v>17559</v>
      </c>
      <c r="G3928" t="s">
        <v>17560</v>
      </c>
      <c r="H3928" s="2" t="s">
        <v>397</v>
      </c>
      <c r="I3928" s="2" t="s">
        <v>75</v>
      </c>
      <c r="J3928" s="1" t="s">
        <v>17561</v>
      </c>
      <c r="K3928" s="1">
        <f t="shared" si="275"/>
        <v>0</v>
      </c>
      <c r="L3928" s="1">
        <f t="shared" si="275"/>
        <v>0</v>
      </c>
      <c r="M3928" s="1">
        <f t="shared" si="275"/>
        <v>1</v>
      </c>
      <c r="N3928" s="1">
        <f t="shared" si="274"/>
        <v>0</v>
      </c>
      <c r="O3928" s="1">
        <f t="shared" si="276"/>
        <v>1</v>
      </c>
      <c r="P3928" s="1" t="s">
        <v>18348</v>
      </c>
      <c r="Q3928" s="1">
        <v>135</v>
      </c>
      <c r="R3928" s="1">
        <v>197</v>
      </c>
      <c r="S3928" s="9">
        <f t="shared" si="278"/>
        <v>135</v>
      </c>
      <c r="T3928" s="8"/>
      <c r="U3928" s="8"/>
      <c r="V3928" s="8"/>
      <c r="W3928" s="8"/>
      <c r="X3928" s="8"/>
      <c r="Y3928" s="10">
        <f t="shared" si="277"/>
        <v>0</v>
      </c>
      <c r="Z3928" s="10">
        <f>IFERROR(INDEX(EFs!B:B,MATCH(P3928,EFs!A:A,0))*Dataset!Y3928/1000,0)</f>
        <v>0</v>
      </c>
      <c r="AA3928">
        <v>33.102015000000002</v>
      </c>
      <c r="AB3928">
        <v>-117.21706399999999</v>
      </c>
      <c r="AC3928">
        <v>1</v>
      </c>
      <c r="AD3928" t="s">
        <v>18387</v>
      </c>
      <c r="AE3928">
        <v>1970</v>
      </c>
      <c r="AF3928" t="s">
        <v>19237</v>
      </c>
      <c r="AI3928" t="s">
        <v>18466</v>
      </c>
      <c r="AJ3928" t="s">
        <v>18390</v>
      </c>
      <c r="AK3928" t="s">
        <v>18391</v>
      </c>
      <c r="AL3928">
        <v>92078</v>
      </c>
      <c r="AM3928" t="s">
        <v>18392</v>
      </c>
      <c r="AN3928" t="s">
        <v>18393</v>
      </c>
    </row>
    <row r="3929" spans="1:40" ht="43.2" hidden="1" x14ac:dyDescent="0.3">
      <c r="A3929" t="s">
        <v>17562</v>
      </c>
      <c r="B3929" s="2" t="s">
        <v>2048</v>
      </c>
      <c r="C3929" s="3">
        <v>40025</v>
      </c>
      <c r="D3929" t="s">
        <v>25</v>
      </c>
      <c r="E3929" t="s">
        <v>17563</v>
      </c>
      <c r="F3929" t="s">
        <v>17564</v>
      </c>
      <c r="G3929" t="s">
        <v>17565</v>
      </c>
      <c r="H3929" s="2" t="s">
        <v>38</v>
      </c>
      <c r="I3929" s="2" t="s">
        <v>30</v>
      </c>
      <c r="J3929" s="1" t="s">
        <v>17566</v>
      </c>
      <c r="K3929" s="1">
        <f t="shared" si="275"/>
        <v>1</v>
      </c>
      <c r="L3929" s="1">
        <f t="shared" si="275"/>
        <v>0</v>
      </c>
      <c r="M3929" s="1">
        <f t="shared" si="275"/>
        <v>0</v>
      </c>
      <c r="N3929" s="1">
        <f t="shared" si="274"/>
        <v>0</v>
      </c>
      <c r="O3929" s="1">
        <f t="shared" si="276"/>
        <v>1</v>
      </c>
      <c r="P3929" s="1" t="s">
        <v>18346</v>
      </c>
      <c r="Q3929" s="1">
        <v>50</v>
      </c>
      <c r="R3929" s="1">
        <v>80</v>
      </c>
      <c r="S3929" s="9">
        <f t="shared" si="278"/>
        <v>50</v>
      </c>
      <c r="T3929" s="8"/>
      <c r="U3929" s="8"/>
      <c r="V3929" s="8"/>
      <c r="W3929" s="8"/>
      <c r="X3929" s="8"/>
      <c r="Y3929" s="10">
        <f t="shared" si="277"/>
        <v>0</v>
      </c>
      <c r="Z3929" s="10">
        <f>IFERROR(INDEX(EFs!B:B,MATCH(P3929,EFs!A:A,0))*Dataset!Y3929/1000,0)</f>
        <v>0</v>
      </c>
      <c r="AA3929">
        <v>32.902161999999997</v>
      </c>
      <c r="AB3929">
        <v>-117.109054</v>
      </c>
      <c r="AC3929">
        <v>1</v>
      </c>
      <c r="AD3929" t="s">
        <v>18387</v>
      </c>
      <c r="AE3929">
        <v>10080</v>
      </c>
      <c r="AF3929" t="s">
        <v>18915</v>
      </c>
      <c r="AI3929" t="s">
        <v>18389</v>
      </c>
      <c r="AJ3929" t="s">
        <v>18390</v>
      </c>
      <c r="AK3929" t="s">
        <v>18391</v>
      </c>
      <c r="AL3929">
        <v>92131</v>
      </c>
      <c r="AM3929" t="s">
        <v>18392</v>
      </c>
      <c r="AN3929" t="s">
        <v>18393</v>
      </c>
    </row>
    <row r="3930" spans="1:40" ht="28.8" hidden="1" x14ac:dyDescent="0.3">
      <c r="A3930" t="s">
        <v>17567</v>
      </c>
      <c r="B3930" s="2" t="s">
        <v>2048</v>
      </c>
      <c r="C3930" s="3">
        <v>40025</v>
      </c>
      <c r="D3930" t="s">
        <v>25</v>
      </c>
      <c r="E3930" t="s">
        <v>422</v>
      </c>
      <c r="F3930" t="s">
        <v>8428</v>
      </c>
      <c r="G3930" t="s">
        <v>8429</v>
      </c>
      <c r="H3930" s="2" t="s">
        <v>781</v>
      </c>
      <c r="I3930" s="2" t="s">
        <v>782</v>
      </c>
      <c r="J3930" s="1" t="s">
        <v>17568</v>
      </c>
      <c r="K3930" s="1">
        <f t="shared" si="275"/>
        <v>0</v>
      </c>
      <c r="L3930" s="1">
        <f t="shared" si="275"/>
        <v>0</v>
      </c>
      <c r="M3930" s="1">
        <f t="shared" si="275"/>
        <v>0</v>
      </c>
      <c r="N3930" s="1">
        <f t="shared" si="274"/>
        <v>0</v>
      </c>
      <c r="O3930" s="1">
        <f t="shared" si="276"/>
        <v>0</v>
      </c>
      <c r="P3930" s="1" t="s">
        <v>18352</v>
      </c>
      <c r="Q3930" s="1" t="s">
        <v>18355</v>
      </c>
      <c r="R3930" s="1">
        <v>100</v>
      </c>
      <c r="S3930" s="9">
        <f t="shared" si="278"/>
        <v>74.570000000000007</v>
      </c>
      <c r="T3930" s="8"/>
      <c r="U3930" s="8"/>
      <c r="V3930" s="8"/>
      <c r="W3930" s="8"/>
      <c r="X3930" s="8"/>
      <c r="Y3930" s="10">
        <f t="shared" si="277"/>
        <v>0</v>
      </c>
      <c r="Z3930" s="10">
        <f>IFERROR(INDEX(EFs!B:B,MATCH(P3930,EFs!A:A,0))*Dataset!Y3930/1000,0)</f>
        <v>0</v>
      </c>
      <c r="AA3930">
        <v>32.876300000000001</v>
      </c>
      <c r="AB3930">
        <v>-117.166375</v>
      </c>
      <c r="AC3930">
        <v>1</v>
      </c>
      <c r="AD3930" t="s">
        <v>18387</v>
      </c>
      <c r="AE3930">
        <v>6875</v>
      </c>
      <c r="AF3930" t="s">
        <v>18681</v>
      </c>
      <c r="AI3930" t="s">
        <v>18389</v>
      </c>
      <c r="AJ3930" t="s">
        <v>18390</v>
      </c>
      <c r="AK3930" t="s">
        <v>18391</v>
      </c>
      <c r="AL3930">
        <v>92121</v>
      </c>
      <c r="AM3930" t="s">
        <v>18392</v>
      </c>
      <c r="AN3930" t="s">
        <v>18393</v>
      </c>
    </row>
    <row r="3931" spans="1:40" ht="57.6" hidden="1" x14ac:dyDescent="0.3">
      <c r="A3931" t="s">
        <v>17569</v>
      </c>
      <c r="B3931" s="2" t="s">
        <v>2048</v>
      </c>
      <c r="C3931" s="3">
        <v>40025.528298611098</v>
      </c>
      <c r="D3931" t="s">
        <v>193</v>
      </c>
      <c r="E3931" t="s">
        <v>17570</v>
      </c>
      <c r="F3931" t="s">
        <v>72</v>
      </c>
      <c r="G3931" t="s">
        <v>12077</v>
      </c>
      <c r="H3931" s="2" t="s">
        <v>781</v>
      </c>
      <c r="I3931" s="2" t="s">
        <v>782</v>
      </c>
      <c r="J3931" s="1" t="s">
        <v>17571</v>
      </c>
      <c r="K3931" s="1">
        <f t="shared" si="275"/>
        <v>1</v>
      </c>
      <c r="L3931" s="1">
        <f t="shared" si="275"/>
        <v>0</v>
      </c>
      <c r="M3931" s="1">
        <f t="shared" si="275"/>
        <v>0</v>
      </c>
      <c r="N3931" s="1">
        <f t="shared" si="274"/>
        <v>0</v>
      </c>
      <c r="O3931" s="1">
        <f t="shared" si="276"/>
        <v>1</v>
      </c>
      <c r="P3931" s="1" t="s">
        <v>18346</v>
      </c>
      <c r="Q3931" s="1">
        <v>500</v>
      </c>
      <c r="R3931" s="1">
        <v>2155</v>
      </c>
      <c r="S3931" s="9">
        <f t="shared" si="278"/>
        <v>500</v>
      </c>
      <c r="T3931" s="8"/>
      <c r="U3931" s="8"/>
      <c r="V3931" s="8"/>
      <c r="W3931" s="8"/>
      <c r="X3931" s="8"/>
      <c r="Y3931" s="10">
        <f t="shared" si="277"/>
        <v>0</v>
      </c>
      <c r="Z3931" s="10">
        <f>IFERROR(INDEX(EFs!B:B,MATCH(P3931,EFs!A:A,0))*Dataset!Y3931/1000,0)</f>
        <v>0</v>
      </c>
      <c r="AA3931">
        <v>32.905636000000001</v>
      </c>
      <c r="AB3931">
        <v>-117.236598</v>
      </c>
      <c r="AC3931">
        <v>1</v>
      </c>
      <c r="AD3931" t="s">
        <v>18387</v>
      </c>
      <c r="AE3931">
        <v>11011</v>
      </c>
      <c r="AF3931" t="s">
        <v>18530</v>
      </c>
      <c r="AI3931" t="s">
        <v>18389</v>
      </c>
      <c r="AJ3931" t="s">
        <v>18390</v>
      </c>
      <c r="AK3931" t="s">
        <v>18391</v>
      </c>
      <c r="AL3931">
        <v>92121</v>
      </c>
      <c r="AM3931" t="s">
        <v>18392</v>
      </c>
      <c r="AN3931" t="s">
        <v>18393</v>
      </c>
    </row>
    <row r="3932" spans="1:40" ht="28.8" hidden="1" x14ac:dyDescent="0.3">
      <c r="A3932" t="s">
        <v>17572</v>
      </c>
      <c r="B3932" s="2" t="s">
        <v>2048</v>
      </c>
      <c r="C3932" s="3">
        <v>40025.475729166697</v>
      </c>
      <c r="D3932" t="s">
        <v>16</v>
      </c>
      <c r="E3932" t="s">
        <v>17573</v>
      </c>
      <c r="F3932" t="s">
        <v>17574</v>
      </c>
      <c r="G3932" t="s">
        <v>17575</v>
      </c>
      <c r="H3932" s="2" t="s">
        <v>781</v>
      </c>
      <c r="I3932" s="2" t="s">
        <v>782</v>
      </c>
      <c r="J3932" s="1" t="s">
        <v>17576</v>
      </c>
      <c r="K3932" s="1">
        <f t="shared" si="275"/>
        <v>0</v>
      </c>
      <c r="L3932" s="1">
        <f t="shared" si="275"/>
        <v>0</v>
      </c>
      <c r="M3932" s="1">
        <f t="shared" si="275"/>
        <v>1</v>
      </c>
      <c r="N3932" s="1">
        <f t="shared" si="274"/>
        <v>0</v>
      </c>
      <c r="O3932" s="1">
        <f t="shared" si="276"/>
        <v>1</v>
      </c>
      <c r="P3932" s="1" t="s">
        <v>18348</v>
      </c>
      <c r="Q3932" s="1">
        <v>95</v>
      </c>
      <c r="R3932" s="1">
        <v>162</v>
      </c>
      <c r="S3932" s="9">
        <f t="shared" si="278"/>
        <v>95</v>
      </c>
      <c r="T3932" s="8"/>
      <c r="U3932" s="8"/>
      <c r="V3932" s="8"/>
      <c r="W3932" s="8"/>
      <c r="X3932" s="8"/>
      <c r="Y3932" s="10">
        <f t="shared" si="277"/>
        <v>0</v>
      </c>
      <c r="Z3932" s="10">
        <f>IFERROR(INDEX(EFs!B:B,MATCH(P3932,EFs!A:A,0))*Dataset!Y3932/1000,0)</f>
        <v>0</v>
      </c>
      <c r="AA3932">
        <v>32.905137000000003</v>
      </c>
      <c r="AB3932">
        <v>-117.23085500000001</v>
      </c>
      <c r="AC3932">
        <v>1</v>
      </c>
      <c r="AD3932" t="s">
        <v>18387</v>
      </c>
      <c r="AE3932">
        <v>11120</v>
      </c>
      <c r="AF3932" t="s">
        <v>18650</v>
      </c>
      <c r="AG3932" t="s">
        <v>18510</v>
      </c>
      <c r="AH3932" t="s">
        <v>75</v>
      </c>
      <c r="AI3932" t="s">
        <v>18389</v>
      </c>
      <c r="AJ3932" t="s">
        <v>18390</v>
      </c>
      <c r="AK3932" t="s">
        <v>18391</v>
      </c>
      <c r="AL3932">
        <v>92121</v>
      </c>
      <c r="AM3932" t="s">
        <v>18392</v>
      </c>
      <c r="AN3932" t="s">
        <v>18393</v>
      </c>
    </row>
    <row r="3933" spans="1:40" ht="72" hidden="1" x14ac:dyDescent="0.3">
      <c r="A3933" t="s">
        <v>17577</v>
      </c>
      <c r="B3933" s="2" t="s">
        <v>2048</v>
      </c>
      <c r="C3933" s="3">
        <v>40025.368680555599</v>
      </c>
      <c r="D3933" t="s">
        <v>16</v>
      </c>
      <c r="E3933" t="s">
        <v>4560</v>
      </c>
      <c r="F3933" t="s">
        <v>1219</v>
      </c>
      <c r="G3933" t="s">
        <v>17578</v>
      </c>
      <c r="H3933" s="2" t="s">
        <v>163</v>
      </c>
      <c r="I3933" s="2" t="s">
        <v>164</v>
      </c>
      <c r="J3933" s="1" t="s">
        <v>17579</v>
      </c>
      <c r="K3933" s="1">
        <f t="shared" si="275"/>
        <v>1</v>
      </c>
      <c r="L3933" s="1">
        <f t="shared" si="275"/>
        <v>0</v>
      </c>
      <c r="M3933" s="1">
        <f t="shared" si="275"/>
        <v>0</v>
      </c>
      <c r="N3933" s="1">
        <f t="shared" si="274"/>
        <v>0</v>
      </c>
      <c r="O3933" s="1">
        <f t="shared" si="276"/>
        <v>1</v>
      </c>
      <c r="P3933" s="1" t="s">
        <v>18346</v>
      </c>
      <c r="Q3933" s="1">
        <v>130</v>
      </c>
      <c r="R3933" s="1">
        <v>195</v>
      </c>
      <c r="S3933" s="9">
        <f t="shared" si="278"/>
        <v>130</v>
      </c>
      <c r="T3933" s="8"/>
      <c r="U3933" s="8"/>
      <c r="V3933" s="8"/>
      <c r="W3933" s="8"/>
      <c r="X3933" s="8"/>
      <c r="Y3933" s="10">
        <f t="shared" si="277"/>
        <v>0</v>
      </c>
      <c r="Z3933" s="10">
        <f>IFERROR(INDEX(EFs!B:B,MATCH(P3933,EFs!A:A,0))*Dataset!Y3933/1000,0)</f>
        <v>0</v>
      </c>
      <c r="AA3933">
        <v>33.387723000000001</v>
      </c>
      <c r="AB3933">
        <v>-117.44475799999999</v>
      </c>
      <c r="AC3933">
        <v>0.5</v>
      </c>
      <c r="AD3933" t="s">
        <v>18422</v>
      </c>
      <c r="AI3933" t="s">
        <v>18423</v>
      </c>
      <c r="AJ3933" t="s">
        <v>18390</v>
      </c>
      <c r="AK3933" t="s">
        <v>18391</v>
      </c>
      <c r="AL3933">
        <v>92055</v>
      </c>
      <c r="AM3933" t="s">
        <v>18392</v>
      </c>
      <c r="AN3933" t="s">
        <v>18397</v>
      </c>
    </row>
    <row r="3934" spans="1:40" ht="43.2" hidden="1" x14ac:dyDescent="0.3">
      <c r="A3934" t="s">
        <v>17580</v>
      </c>
      <c r="B3934" s="2" t="s">
        <v>2048</v>
      </c>
      <c r="C3934" s="3">
        <v>40025.610798611102</v>
      </c>
      <c r="D3934" t="s">
        <v>25</v>
      </c>
      <c r="E3934" t="s">
        <v>296</v>
      </c>
      <c r="F3934" t="s">
        <v>27</v>
      </c>
      <c r="G3934" t="s">
        <v>17581</v>
      </c>
      <c r="H3934" s="2" t="s">
        <v>298</v>
      </c>
      <c r="I3934" s="2" t="s">
        <v>84</v>
      </c>
      <c r="J3934" s="1" t="s">
        <v>17582</v>
      </c>
      <c r="K3934" s="1">
        <f t="shared" si="275"/>
        <v>1</v>
      </c>
      <c r="L3934" s="1">
        <f t="shared" si="275"/>
        <v>0</v>
      </c>
      <c r="M3934" s="1">
        <f t="shared" si="275"/>
        <v>0</v>
      </c>
      <c r="N3934" s="1">
        <f t="shared" si="274"/>
        <v>0</v>
      </c>
      <c r="O3934" s="1">
        <f t="shared" si="276"/>
        <v>1</v>
      </c>
      <c r="P3934" s="1" t="s">
        <v>18346</v>
      </c>
      <c r="Q3934" s="1" t="s">
        <v>18355</v>
      </c>
      <c r="R3934" s="1">
        <v>90</v>
      </c>
      <c r="S3934" s="9">
        <f t="shared" si="278"/>
        <v>67.113</v>
      </c>
      <c r="T3934" s="8"/>
      <c r="U3934" s="8"/>
      <c r="V3934" s="8"/>
      <c r="W3934" s="8"/>
      <c r="X3934" s="8"/>
      <c r="Y3934" s="10">
        <f t="shared" si="277"/>
        <v>0</v>
      </c>
      <c r="Z3934" s="10">
        <f>IFERROR(INDEX(EFs!B:B,MATCH(P3934,EFs!A:A,0))*Dataset!Y3934/1000,0)</f>
        <v>0</v>
      </c>
      <c r="AA3934">
        <v>32.737200999999999</v>
      </c>
      <c r="AB3934">
        <v>-116.94207299999999</v>
      </c>
      <c r="AC3934">
        <v>1</v>
      </c>
      <c r="AD3934" t="s">
        <v>18387</v>
      </c>
      <c r="AE3934">
        <v>11937</v>
      </c>
      <c r="AF3934" t="s">
        <v>18464</v>
      </c>
      <c r="AI3934" t="s">
        <v>18446</v>
      </c>
      <c r="AJ3934" t="s">
        <v>18390</v>
      </c>
      <c r="AK3934" t="s">
        <v>18391</v>
      </c>
      <c r="AL3934">
        <v>91978</v>
      </c>
      <c r="AM3934" t="s">
        <v>18392</v>
      </c>
      <c r="AN3934" t="s">
        <v>18393</v>
      </c>
    </row>
    <row r="3935" spans="1:40" ht="28.8" hidden="1" x14ac:dyDescent="0.3">
      <c r="A3935" t="s">
        <v>17583</v>
      </c>
      <c r="B3935" s="2" t="s">
        <v>2048</v>
      </c>
      <c r="C3935" s="3">
        <v>40025.4771064815</v>
      </c>
      <c r="D3935" t="s">
        <v>25</v>
      </c>
      <c r="E3935" t="s">
        <v>17584</v>
      </c>
      <c r="F3935" t="s">
        <v>17585</v>
      </c>
      <c r="G3935" t="s">
        <v>17586</v>
      </c>
      <c r="H3935" s="2" t="s">
        <v>19</v>
      </c>
      <c r="I3935" s="2" t="s">
        <v>20</v>
      </c>
      <c r="J3935" s="1" t="s">
        <v>17587</v>
      </c>
      <c r="K3935" s="1">
        <f t="shared" si="275"/>
        <v>1</v>
      </c>
      <c r="L3935" s="1">
        <f t="shared" si="275"/>
        <v>0</v>
      </c>
      <c r="M3935" s="1">
        <f t="shared" si="275"/>
        <v>0</v>
      </c>
      <c r="N3935" s="1">
        <f t="shared" si="274"/>
        <v>0</v>
      </c>
      <c r="O3935" s="1">
        <f t="shared" si="276"/>
        <v>1</v>
      </c>
      <c r="P3935" s="1" t="s">
        <v>18346</v>
      </c>
      <c r="Q3935" s="1" t="s">
        <v>18355</v>
      </c>
      <c r="R3935" s="1">
        <v>119</v>
      </c>
      <c r="S3935" s="9">
        <f t="shared" si="278"/>
        <v>88.73830000000001</v>
      </c>
      <c r="T3935" s="8"/>
      <c r="U3935" s="8"/>
      <c r="V3935" s="8"/>
      <c r="W3935" s="8"/>
      <c r="X3935" s="8"/>
      <c r="Y3935" s="10">
        <f t="shared" si="277"/>
        <v>0</v>
      </c>
      <c r="Z3935" s="10">
        <f>IFERROR(INDEX(EFs!B:B,MATCH(P3935,EFs!A:A,0))*Dataset!Y3935/1000,0)</f>
        <v>0</v>
      </c>
      <c r="AA3935">
        <v>32.719430000000003</v>
      </c>
      <c r="AB3935">
        <v>-117.165037</v>
      </c>
      <c r="AC3935">
        <v>1</v>
      </c>
      <c r="AD3935" t="s">
        <v>18387</v>
      </c>
      <c r="AE3935">
        <v>1350</v>
      </c>
      <c r="AF3935" t="s">
        <v>18661</v>
      </c>
      <c r="AI3935" t="s">
        <v>18389</v>
      </c>
      <c r="AJ3935" t="s">
        <v>18390</v>
      </c>
      <c r="AK3935" t="s">
        <v>18391</v>
      </c>
      <c r="AL3935">
        <v>92101</v>
      </c>
      <c r="AM3935" t="s">
        <v>18392</v>
      </c>
      <c r="AN3935" t="s">
        <v>18393</v>
      </c>
    </row>
    <row r="3936" spans="1:40" ht="43.2" hidden="1" x14ac:dyDescent="0.3">
      <c r="A3936" t="s">
        <v>17588</v>
      </c>
      <c r="B3936" s="2" t="s">
        <v>2048</v>
      </c>
      <c r="C3936" s="3">
        <v>40025</v>
      </c>
      <c r="D3936" t="s">
        <v>25</v>
      </c>
      <c r="E3936" t="s">
        <v>15993</v>
      </c>
      <c r="F3936" t="s">
        <v>15994</v>
      </c>
      <c r="G3936" t="s">
        <v>17589</v>
      </c>
      <c r="H3936" s="2" t="s">
        <v>451</v>
      </c>
      <c r="I3936" s="2" t="s">
        <v>139</v>
      </c>
      <c r="J3936" s="1" t="s">
        <v>17590</v>
      </c>
      <c r="K3936" s="1">
        <f t="shared" si="275"/>
        <v>1</v>
      </c>
      <c r="L3936" s="1">
        <f t="shared" si="275"/>
        <v>0</v>
      </c>
      <c r="M3936" s="1">
        <f t="shared" si="275"/>
        <v>0</v>
      </c>
      <c r="N3936" s="1">
        <f t="shared" si="274"/>
        <v>0</v>
      </c>
      <c r="O3936" s="1">
        <f t="shared" si="276"/>
        <v>1</v>
      </c>
      <c r="P3936" s="1" t="s">
        <v>18346</v>
      </c>
      <c r="Q3936" s="1" t="s">
        <v>18355</v>
      </c>
      <c r="R3936" s="1">
        <v>355</v>
      </c>
      <c r="S3936" s="9">
        <f t="shared" si="278"/>
        <v>264.7235</v>
      </c>
      <c r="T3936" s="8"/>
      <c r="U3936" s="8"/>
      <c r="V3936" s="8"/>
      <c r="W3936" s="8"/>
      <c r="X3936" s="8"/>
      <c r="Y3936" s="10">
        <f t="shared" si="277"/>
        <v>0</v>
      </c>
      <c r="Z3936" s="10">
        <f>IFERROR(INDEX(EFs!B:B,MATCH(P3936,EFs!A:A,0))*Dataset!Y3936/1000,0)</f>
        <v>0</v>
      </c>
      <c r="AA3936">
        <v>32.857891000000002</v>
      </c>
      <c r="AB3936">
        <v>-116.948894</v>
      </c>
      <c r="AC3936">
        <v>1</v>
      </c>
      <c r="AD3936" t="s">
        <v>18387</v>
      </c>
      <c r="AE3936">
        <v>10108</v>
      </c>
      <c r="AF3936" t="s">
        <v>18621</v>
      </c>
      <c r="AI3936" t="s">
        <v>18476</v>
      </c>
      <c r="AJ3936" t="s">
        <v>18390</v>
      </c>
      <c r="AK3936" t="s">
        <v>18391</v>
      </c>
      <c r="AL3936">
        <v>92040</v>
      </c>
      <c r="AM3936" t="s">
        <v>18392</v>
      </c>
      <c r="AN3936" t="s">
        <v>18393</v>
      </c>
    </row>
    <row r="3937" spans="1:40" ht="57.6" hidden="1" x14ac:dyDescent="0.3">
      <c r="A3937" t="s">
        <v>17591</v>
      </c>
      <c r="B3937" s="2" t="s">
        <v>2048</v>
      </c>
      <c r="C3937" s="3">
        <v>40025</v>
      </c>
      <c r="D3937" t="s">
        <v>16</v>
      </c>
      <c r="E3937" t="s">
        <v>13534</v>
      </c>
      <c r="F3937" t="s">
        <v>8068</v>
      </c>
      <c r="G3937" t="s">
        <v>13535</v>
      </c>
      <c r="H3937" s="2" t="s">
        <v>19</v>
      </c>
      <c r="I3937" s="2" t="s">
        <v>20</v>
      </c>
      <c r="J3937" s="1" t="s">
        <v>17592</v>
      </c>
      <c r="K3937" s="1">
        <f t="shared" si="275"/>
        <v>0</v>
      </c>
      <c r="L3937" s="1">
        <f t="shared" si="275"/>
        <v>0</v>
      </c>
      <c r="M3937" s="1">
        <f t="shared" si="275"/>
        <v>1</v>
      </c>
      <c r="N3937" s="1">
        <f t="shared" si="274"/>
        <v>0</v>
      </c>
      <c r="O3937" s="1">
        <f t="shared" si="276"/>
        <v>1</v>
      </c>
      <c r="P3937" s="1" t="s">
        <v>18348</v>
      </c>
      <c r="Q3937" s="1">
        <v>200</v>
      </c>
      <c r="R3937" s="1">
        <v>309</v>
      </c>
      <c r="S3937" s="9">
        <f t="shared" si="278"/>
        <v>200</v>
      </c>
      <c r="T3937" s="8"/>
      <c r="U3937" s="8"/>
      <c r="V3937" s="8"/>
      <c r="W3937" s="8"/>
      <c r="X3937" s="8"/>
      <c r="Y3937" s="10">
        <f t="shared" si="277"/>
        <v>0</v>
      </c>
      <c r="Z3937" s="10">
        <f>IFERROR(INDEX(EFs!B:B,MATCH(P3937,EFs!A:A,0))*Dataset!Y3937/1000,0)</f>
        <v>0</v>
      </c>
      <c r="AA3937">
        <v>32.731596000000003</v>
      </c>
      <c r="AB3937">
        <v>-117.210892</v>
      </c>
      <c r="AC3937">
        <v>1</v>
      </c>
      <c r="AD3937" t="s">
        <v>18387</v>
      </c>
      <c r="AE3937">
        <v>2392</v>
      </c>
      <c r="AF3937" t="s">
        <v>19509</v>
      </c>
      <c r="AI3937" t="s">
        <v>18389</v>
      </c>
      <c r="AJ3937" t="s">
        <v>18390</v>
      </c>
      <c r="AK3937" t="s">
        <v>18391</v>
      </c>
      <c r="AL3937">
        <v>92101</v>
      </c>
      <c r="AM3937" t="s">
        <v>18392</v>
      </c>
      <c r="AN3937" t="s">
        <v>18393</v>
      </c>
    </row>
    <row r="3938" spans="1:40" ht="43.2" hidden="1" x14ac:dyDescent="0.3">
      <c r="A3938" t="s">
        <v>17593</v>
      </c>
      <c r="B3938" s="2" t="s">
        <v>2048</v>
      </c>
      <c r="C3938" s="3">
        <v>40025</v>
      </c>
      <c r="D3938" t="s">
        <v>193</v>
      </c>
      <c r="E3938" t="s">
        <v>17594</v>
      </c>
      <c r="F3938" t="s">
        <v>72</v>
      </c>
      <c r="G3938" t="s">
        <v>17595</v>
      </c>
      <c r="H3938" s="2" t="s">
        <v>1436</v>
      </c>
      <c r="I3938" s="2" t="s">
        <v>98</v>
      </c>
      <c r="J3938" s="1" t="s">
        <v>17596</v>
      </c>
      <c r="K3938" s="1">
        <f t="shared" si="275"/>
        <v>1</v>
      </c>
      <c r="L3938" s="1">
        <f t="shared" si="275"/>
        <v>0</v>
      </c>
      <c r="M3938" s="1">
        <f t="shared" si="275"/>
        <v>0</v>
      </c>
      <c r="N3938" s="1">
        <f t="shared" si="274"/>
        <v>0</v>
      </c>
      <c r="O3938" s="1">
        <f t="shared" si="276"/>
        <v>1</v>
      </c>
      <c r="P3938" s="1" t="s">
        <v>18346</v>
      </c>
      <c r="Q3938" s="1">
        <v>400</v>
      </c>
      <c r="R3938" s="1">
        <v>617</v>
      </c>
      <c r="S3938" s="9">
        <f t="shared" si="278"/>
        <v>400</v>
      </c>
      <c r="T3938" s="8"/>
      <c r="U3938" s="8"/>
      <c r="V3938" s="8"/>
      <c r="W3938" s="8"/>
      <c r="X3938" s="8"/>
      <c r="Y3938" s="10">
        <f t="shared" si="277"/>
        <v>0</v>
      </c>
      <c r="Z3938" s="10">
        <f>IFERROR(INDEX(EFs!B:B,MATCH(P3938,EFs!A:A,0))*Dataset!Y3938/1000,0)</f>
        <v>0</v>
      </c>
      <c r="AA3938">
        <v>33.131995000000003</v>
      </c>
      <c r="AB3938">
        <v>-117.27762800000001</v>
      </c>
      <c r="AC3938">
        <v>1</v>
      </c>
      <c r="AD3938" t="s">
        <v>18394</v>
      </c>
      <c r="AE3938">
        <v>2234</v>
      </c>
      <c r="AF3938" t="s">
        <v>18580</v>
      </c>
      <c r="AI3938" t="s">
        <v>18509</v>
      </c>
      <c r="AJ3938" t="s">
        <v>18390</v>
      </c>
      <c r="AK3938" t="s">
        <v>18391</v>
      </c>
      <c r="AL3938">
        <v>92008</v>
      </c>
      <c r="AM3938" t="s">
        <v>18392</v>
      </c>
      <c r="AN3938" t="s">
        <v>18397</v>
      </c>
    </row>
    <row r="3939" spans="1:40" ht="43.2" hidden="1" x14ac:dyDescent="0.3">
      <c r="A3939" t="s">
        <v>17597</v>
      </c>
      <c r="B3939" s="2" t="s">
        <v>2048</v>
      </c>
      <c r="C3939" s="3">
        <v>40025</v>
      </c>
      <c r="D3939" t="s">
        <v>25</v>
      </c>
      <c r="E3939" t="s">
        <v>17598</v>
      </c>
      <c r="F3939" t="s">
        <v>17599</v>
      </c>
      <c r="G3939" t="s">
        <v>17600</v>
      </c>
      <c r="H3939" s="2" t="s">
        <v>781</v>
      </c>
      <c r="I3939" s="2" t="s">
        <v>782</v>
      </c>
      <c r="J3939" s="1" t="s">
        <v>17601</v>
      </c>
      <c r="K3939" s="1">
        <f t="shared" si="275"/>
        <v>1</v>
      </c>
      <c r="L3939" s="1">
        <f t="shared" si="275"/>
        <v>0</v>
      </c>
      <c r="M3939" s="1">
        <f t="shared" si="275"/>
        <v>0</v>
      </c>
      <c r="N3939" s="1">
        <f t="shared" si="274"/>
        <v>0</v>
      </c>
      <c r="O3939" s="1">
        <f t="shared" si="276"/>
        <v>1</v>
      </c>
      <c r="P3939" s="1" t="s">
        <v>18346</v>
      </c>
      <c r="Q3939" s="1" t="s">
        <v>18355</v>
      </c>
      <c r="R3939" s="1">
        <v>305</v>
      </c>
      <c r="S3939" s="9">
        <f t="shared" si="278"/>
        <v>227.4385</v>
      </c>
      <c r="T3939" s="8"/>
      <c r="U3939" s="8"/>
      <c r="V3939" s="8"/>
      <c r="W3939" s="8"/>
      <c r="X3939" s="8"/>
      <c r="Y3939" s="10">
        <f t="shared" si="277"/>
        <v>0</v>
      </c>
      <c r="Z3939" s="10">
        <f>IFERROR(INDEX(EFs!B:B,MATCH(P3939,EFs!A:A,0))*Dataset!Y3939/1000,0)</f>
        <v>0</v>
      </c>
      <c r="AA3939">
        <v>32.900990999999998</v>
      </c>
      <c r="AB3939">
        <v>-117.23841899999999</v>
      </c>
      <c r="AC3939">
        <v>1</v>
      </c>
      <c r="AD3939" t="s">
        <v>18387</v>
      </c>
      <c r="AE3939">
        <v>3115</v>
      </c>
      <c r="AF3939" t="s">
        <v>18664</v>
      </c>
      <c r="AI3939" t="s">
        <v>18389</v>
      </c>
      <c r="AJ3939" t="s">
        <v>18390</v>
      </c>
      <c r="AK3939" t="s">
        <v>18391</v>
      </c>
      <c r="AL3939">
        <v>92121</v>
      </c>
      <c r="AM3939" t="s">
        <v>18392</v>
      </c>
      <c r="AN3939" t="s">
        <v>18393</v>
      </c>
    </row>
    <row r="3940" spans="1:40" ht="28.8" hidden="1" x14ac:dyDescent="0.3">
      <c r="A3940" t="s">
        <v>17602</v>
      </c>
      <c r="B3940" s="2" t="s">
        <v>2048</v>
      </c>
      <c r="C3940" s="3">
        <v>40025</v>
      </c>
      <c r="D3940" t="s">
        <v>25</v>
      </c>
      <c r="E3940" t="s">
        <v>17603</v>
      </c>
      <c r="F3940" t="s">
        <v>27</v>
      </c>
      <c r="G3940" t="s">
        <v>9660</v>
      </c>
      <c r="H3940" s="2" t="s">
        <v>457</v>
      </c>
      <c r="I3940" s="2" t="s">
        <v>328</v>
      </c>
      <c r="J3940" s="1" t="s">
        <v>17604</v>
      </c>
      <c r="K3940" s="1">
        <f t="shared" si="275"/>
        <v>0</v>
      </c>
      <c r="L3940" s="1">
        <f t="shared" si="275"/>
        <v>0</v>
      </c>
      <c r="M3940" s="1">
        <f t="shared" si="275"/>
        <v>1</v>
      </c>
      <c r="N3940" s="1">
        <f t="shared" si="274"/>
        <v>0</v>
      </c>
      <c r="O3940" s="1">
        <f t="shared" si="276"/>
        <v>1</v>
      </c>
      <c r="P3940" s="1" t="s">
        <v>18348</v>
      </c>
      <c r="Q3940" s="1" t="s">
        <v>18355</v>
      </c>
      <c r="R3940" s="1">
        <v>168</v>
      </c>
      <c r="S3940" s="9">
        <f t="shared" si="278"/>
        <v>125.27760000000001</v>
      </c>
      <c r="T3940" s="8"/>
      <c r="U3940" s="8"/>
      <c r="V3940" s="8"/>
      <c r="W3940" s="8"/>
      <c r="X3940" s="8"/>
      <c r="Y3940" s="10">
        <f t="shared" si="277"/>
        <v>0</v>
      </c>
      <c r="Z3940" s="10">
        <f>IFERROR(INDEX(EFs!B:B,MATCH(P3940,EFs!A:A,0))*Dataset!Y3940/1000,0)</f>
        <v>0</v>
      </c>
      <c r="AA3940">
        <v>32.628337999999999</v>
      </c>
      <c r="AB3940">
        <v>-116.937803</v>
      </c>
      <c r="AC3940">
        <v>1</v>
      </c>
      <c r="AD3940" t="s">
        <v>18387</v>
      </c>
      <c r="AE3940">
        <v>2800</v>
      </c>
      <c r="AF3940" t="s">
        <v>19245</v>
      </c>
      <c r="AI3940" t="s">
        <v>18406</v>
      </c>
      <c r="AJ3940" t="s">
        <v>18390</v>
      </c>
      <c r="AK3940" t="s">
        <v>18391</v>
      </c>
      <c r="AL3940">
        <v>91915</v>
      </c>
      <c r="AM3940" t="s">
        <v>18392</v>
      </c>
      <c r="AN3940" t="s">
        <v>18407</v>
      </c>
    </row>
    <row r="3941" spans="1:40" ht="28.8" hidden="1" x14ac:dyDescent="0.3">
      <c r="A3941" t="s">
        <v>17605</v>
      </c>
      <c r="B3941" s="2" t="s">
        <v>2048</v>
      </c>
      <c r="C3941" s="3">
        <v>40025</v>
      </c>
      <c r="D3941" t="s">
        <v>25</v>
      </c>
      <c r="E3941" t="s">
        <v>12786</v>
      </c>
      <c r="G3941" t="s">
        <v>12788</v>
      </c>
      <c r="H3941" s="2" t="s">
        <v>83</v>
      </c>
      <c r="I3941" s="2" t="s">
        <v>84</v>
      </c>
      <c r="J3941" s="1" t="s">
        <v>17606</v>
      </c>
      <c r="K3941" s="1">
        <f t="shared" si="275"/>
        <v>1</v>
      </c>
      <c r="L3941" s="1">
        <f t="shared" si="275"/>
        <v>0</v>
      </c>
      <c r="M3941" s="1">
        <f t="shared" si="275"/>
        <v>0</v>
      </c>
      <c r="N3941" s="1">
        <f t="shared" si="274"/>
        <v>0</v>
      </c>
      <c r="O3941" s="1">
        <f t="shared" si="276"/>
        <v>1</v>
      </c>
      <c r="P3941" s="1" t="s">
        <v>18346</v>
      </c>
      <c r="Q3941" s="1" t="s">
        <v>18355</v>
      </c>
      <c r="R3941" s="1">
        <v>75</v>
      </c>
      <c r="S3941" s="9">
        <f t="shared" si="278"/>
        <v>55.927500000000002</v>
      </c>
      <c r="T3941" s="8"/>
      <c r="U3941" s="8"/>
      <c r="V3941" s="8"/>
      <c r="W3941" s="8"/>
      <c r="X3941" s="8"/>
      <c r="Y3941" s="10">
        <f t="shared" si="277"/>
        <v>0</v>
      </c>
      <c r="Z3941" s="10">
        <f>IFERROR(INDEX(EFs!B:B,MATCH(P3941,EFs!A:A,0))*Dataset!Y3941/1000,0)</f>
        <v>0</v>
      </c>
      <c r="AA3941">
        <v>32.647824999999997</v>
      </c>
      <c r="AB3941">
        <v>-117.082268</v>
      </c>
      <c r="AC3941">
        <v>1</v>
      </c>
      <c r="AD3941" t="s">
        <v>18394</v>
      </c>
      <c r="AE3941">
        <v>111</v>
      </c>
      <c r="AF3941" t="s">
        <v>18462</v>
      </c>
      <c r="AI3941" t="s">
        <v>18406</v>
      </c>
      <c r="AJ3941" t="s">
        <v>18390</v>
      </c>
      <c r="AK3941" t="s">
        <v>18391</v>
      </c>
      <c r="AL3941">
        <v>91910</v>
      </c>
      <c r="AM3941" t="s">
        <v>18392</v>
      </c>
      <c r="AN3941" t="s">
        <v>18397</v>
      </c>
    </row>
    <row r="3942" spans="1:40" ht="43.2" hidden="1" x14ac:dyDescent="0.3">
      <c r="A3942" t="s">
        <v>17607</v>
      </c>
      <c r="B3942" s="2" t="s">
        <v>2048</v>
      </c>
      <c r="C3942" s="3">
        <v>40025</v>
      </c>
      <c r="D3942" t="s">
        <v>25</v>
      </c>
      <c r="E3942" t="s">
        <v>17608</v>
      </c>
      <c r="F3942" t="s">
        <v>17609</v>
      </c>
      <c r="G3942" t="s">
        <v>17610</v>
      </c>
      <c r="H3942" s="2" t="s">
        <v>776</v>
      </c>
      <c r="I3942" s="2" t="s">
        <v>155</v>
      </c>
      <c r="J3942" s="1" t="s">
        <v>17611</v>
      </c>
      <c r="K3942" s="1">
        <f t="shared" si="275"/>
        <v>1</v>
      </c>
      <c r="L3942" s="1">
        <f t="shared" si="275"/>
        <v>0</v>
      </c>
      <c r="M3942" s="1">
        <f t="shared" si="275"/>
        <v>0</v>
      </c>
      <c r="N3942" s="1">
        <f t="shared" si="274"/>
        <v>0</v>
      </c>
      <c r="O3942" s="1">
        <f t="shared" si="276"/>
        <v>1</v>
      </c>
      <c r="P3942" s="1" t="s">
        <v>18346</v>
      </c>
      <c r="Q3942" s="1" t="s">
        <v>18355</v>
      </c>
      <c r="R3942" s="1">
        <v>75</v>
      </c>
      <c r="S3942" s="9">
        <f t="shared" si="278"/>
        <v>55.927500000000002</v>
      </c>
      <c r="T3942" s="8"/>
      <c r="U3942" s="8"/>
      <c r="V3942" s="8"/>
      <c r="W3942" s="8"/>
      <c r="X3942" s="8"/>
      <c r="Y3942" s="10">
        <f t="shared" si="277"/>
        <v>0</v>
      </c>
      <c r="Z3942" s="10">
        <f>IFERROR(INDEX(EFs!B:B,MATCH(P3942,EFs!A:A,0))*Dataset!Y3942/1000,0)</f>
        <v>0</v>
      </c>
      <c r="AA3942">
        <v>33.118009999999998</v>
      </c>
      <c r="AB3942">
        <v>-117.09033100000001</v>
      </c>
      <c r="AC3942">
        <v>0.7</v>
      </c>
      <c r="AD3942" t="s">
        <v>18387</v>
      </c>
      <c r="AE3942">
        <v>700</v>
      </c>
      <c r="AF3942" t="s">
        <v>19684</v>
      </c>
      <c r="AI3942" t="s">
        <v>18421</v>
      </c>
      <c r="AJ3942" t="s">
        <v>18390</v>
      </c>
      <c r="AK3942" t="s">
        <v>18391</v>
      </c>
      <c r="AL3942">
        <v>92025</v>
      </c>
      <c r="AM3942" t="s">
        <v>18392</v>
      </c>
      <c r="AN3942" t="s">
        <v>18393</v>
      </c>
    </row>
    <row r="3943" spans="1:40" ht="28.8" hidden="1" x14ac:dyDescent="0.3">
      <c r="A3943" t="s">
        <v>17612</v>
      </c>
      <c r="B3943" s="2" t="s">
        <v>2048</v>
      </c>
      <c r="C3943" s="3">
        <v>40025.360868055599</v>
      </c>
      <c r="D3943" t="s">
        <v>25</v>
      </c>
      <c r="E3943" t="s">
        <v>296</v>
      </c>
      <c r="F3943" t="s">
        <v>27</v>
      </c>
      <c r="G3943" t="s">
        <v>17581</v>
      </c>
      <c r="H3943" s="2" t="s">
        <v>298</v>
      </c>
      <c r="I3943" s="2" t="s">
        <v>84</v>
      </c>
      <c r="J3943" s="1" t="s">
        <v>17613</v>
      </c>
      <c r="K3943" s="1">
        <f t="shared" si="275"/>
        <v>1</v>
      </c>
      <c r="L3943" s="1">
        <f t="shared" si="275"/>
        <v>0</v>
      </c>
      <c r="M3943" s="1">
        <f t="shared" si="275"/>
        <v>0</v>
      </c>
      <c r="N3943" s="1">
        <f t="shared" si="274"/>
        <v>0</v>
      </c>
      <c r="O3943" s="1">
        <f t="shared" si="276"/>
        <v>1</v>
      </c>
      <c r="P3943" s="1" t="s">
        <v>18346</v>
      </c>
      <c r="Q3943" s="1" t="s">
        <v>18355</v>
      </c>
      <c r="R3943" s="1">
        <v>207</v>
      </c>
      <c r="S3943" s="9">
        <f t="shared" si="278"/>
        <v>154.35990000000001</v>
      </c>
      <c r="T3943" s="8"/>
      <c r="U3943" s="8"/>
      <c r="V3943" s="8"/>
      <c r="W3943" s="8"/>
      <c r="X3943" s="8"/>
      <c r="Y3943" s="10">
        <f t="shared" si="277"/>
        <v>0</v>
      </c>
      <c r="Z3943" s="10">
        <f>IFERROR(INDEX(EFs!B:B,MATCH(P3943,EFs!A:A,0))*Dataset!Y3943/1000,0)</f>
        <v>0</v>
      </c>
      <c r="AA3943">
        <v>32.737200999999999</v>
      </c>
      <c r="AB3943">
        <v>-116.94207299999999</v>
      </c>
      <c r="AC3943">
        <v>1</v>
      </c>
      <c r="AD3943" t="s">
        <v>18387</v>
      </c>
      <c r="AE3943">
        <v>11937</v>
      </c>
      <c r="AF3943" t="s">
        <v>18464</v>
      </c>
      <c r="AI3943" t="s">
        <v>18446</v>
      </c>
      <c r="AJ3943" t="s">
        <v>18390</v>
      </c>
      <c r="AK3943" t="s">
        <v>18391</v>
      </c>
      <c r="AL3943">
        <v>91978</v>
      </c>
      <c r="AM3943" t="s">
        <v>18392</v>
      </c>
      <c r="AN3943" t="s">
        <v>18393</v>
      </c>
    </row>
    <row r="3944" spans="1:40" ht="28.8" hidden="1" x14ac:dyDescent="0.3">
      <c r="A3944" t="s">
        <v>17614</v>
      </c>
      <c r="B3944" s="2" t="s">
        <v>2048</v>
      </c>
      <c r="C3944" s="3">
        <v>40025.901562500003</v>
      </c>
      <c r="D3944" t="s">
        <v>25</v>
      </c>
      <c r="E3944" t="s">
        <v>17615</v>
      </c>
      <c r="G3944" t="s">
        <v>17616</v>
      </c>
      <c r="H3944" s="2" t="s">
        <v>1436</v>
      </c>
      <c r="I3944" s="2" t="s">
        <v>98</v>
      </c>
      <c r="J3944" s="1" t="s">
        <v>17617</v>
      </c>
      <c r="K3944" s="1">
        <f t="shared" si="275"/>
        <v>1</v>
      </c>
      <c r="L3944" s="1">
        <f t="shared" si="275"/>
        <v>0</v>
      </c>
      <c r="M3944" s="1">
        <f t="shared" si="275"/>
        <v>0</v>
      </c>
      <c r="N3944" s="1">
        <f t="shared" si="274"/>
        <v>0</v>
      </c>
      <c r="O3944" s="1">
        <f t="shared" si="276"/>
        <v>1</v>
      </c>
      <c r="P3944" s="1" t="s">
        <v>18346</v>
      </c>
      <c r="Q3944" s="1" t="s">
        <v>18355</v>
      </c>
      <c r="R3944" s="1">
        <v>207</v>
      </c>
      <c r="S3944" s="9">
        <f t="shared" si="278"/>
        <v>154.35990000000001</v>
      </c>
      <c r="T3944" s="8"/>
      <c r="U3944" s="8"/>
      <c r="V3944" s="8"/>
      <c r="W3944" s="8"/>
      <c r="X3944" s="8"/>
      <c r="Y3944" s="10">
        <f t="shared" si="277"/>
        <v>0</v>
      </c>
      <c r="Z3944" s="10">
        <f>IFERROR(INDEX(EFs!B:B,MATCH(P3944,EFs!A:A,0))*Dataset!Y3944/1000,0)</f>
        <v>0</v>
      </c>
      <c r="AA3944">
        <v>33.132603000000003</v>
      </c>
      <c r="AB3944">
        <v>-117.27210700000001</v>
      </c>
      <c r="AC3944">
        <v>1</v>
      </c>
      <c r="AD3944" t="s">
        <v>18394</v>
      </c>
      <c r="AE3944">
        <v>5966</v>
      </c>
      <c r="AF3944" t="s">
        <v>19342</v>
      </c>
      <c r="AG3944" t="s">
        <v>18510</v>
      </c>
      <c r="AH3944">
        <v>100</v>
      </c>
      <c r="AI3944" t="s">
        <v>18509</v>
      </c>
      <c r="AJ3944" t="s">
        <v>18390</v>
      </c>
      <c r="AK3944" t="s">
        <v>18391</v>
      </c>
      <c r="AL3944">
        <v>92008</v>
      </c>
      <c r="AM3944" t="s">
        <v>18392</v>
      </c>
      <c r="AN3944" t="s">
        <v>18397</v>
      </c>
    </row>
    <row r="3945" spans="1:40" ht="72" hidden="1" x14ac:dyDescent="0.3">
      <c r="A3945" t="s">
        <v>17618</v>
      </c>
      <c r="B3945" s="2" t="s">
        <v>2048</v>
      </c>
      <c r="C3945" s="3">
        <v>40025.902025463001</v>
      </c>
      <c r="D3945" t="s">
        <v>16</v>
      </c>
      <c r="E3945" t="s">
        <v>17619</v>
      </c>
      <c r="G3945" t="s">
        <v>17620</v>
      </c>
      <c r="H3945" s="2" t="s">
        <v>283</v>
      </c>
      <c r="I3945" s="2" t="s">
        <v>46</v>
      </c>
      <c r="J3945" s="1" t="s">
        <v>17621</v>
      </c>
      <c r="K3945" s="1">
        <f t="shared" si="275"/>
        <v>0</v>
      </c>
      <c r="L3945" s="1">
        <f t="shared" si="275"/>
        <v>0</v>
      </c>
      <c r="M3945" s="1">
        <f t="shared" si="275"/>
        <v>1</v>
      </c>
      <c r="N3945" s="1">
        <f t="shared" si="274"/>
        <v>0</v>
      </c>
      <c r="O3945" s="1">
        <f t="shared" si="276"/>
        <v>1</v>
      </c>
      <c r="P3945" s="1" t="s">
        <v>18348</v>
      </c>
      <c r="Q3945" s="1">
        <v>45</v>
      </c>
      <c r="R3945" s="1">
        <v>60</v>
      </c>
      <c r="S3945" s="9">
        <f t="shared" si="278"/>
        <v>45</v>
      </c>
      <c r="T3945" s="8"/>
      <c r="U3945" s="8"/>
      <c r="V3945" s="8"/>
      <c r="W3945" s="8"/>
      <c r="X3945" s="8"/>
      <c r="Y3945" s="10">
        <f t="shared" si="277"/>
        <v>0</v>
      </c>
      <c r="Z3945" s="10">
        <f>IFERROR(INDEX(EFs!B:B,MATCH(P3945,EFs!A:A,0))*Dataset!Y3945/1000,0)</f>
        <v>0</v>
      </c>
      <c r="AA3945">
        <v>32.728476999999998</v>
      </c>
      <c r="AB3945">
        <v>-117.226578</v>
      </c>
      <c r="AC3945">
        <v>0.95</v>
      </c>
      <c r="AD3945" t="s">
        <v>18387</v>
      </c>
      <c r="AE3945">
        <v>1666</v>
      </c>
      <c r="AF3945" t="s">
        <v>18499</v>
      </c>
      <c r="AI3945" t="s">
        <v>18389</v>
      </c>
      <c r="AJ3945" t="s">
        <v>18390</v>
      </c>
      <c r="AK3945" t="s">
        <v>18391</v>
      </c>
      <c r="AL3945">
        <v>92106</v>
      </c>
      <c r="AM3945" t="s">
        <v>18392</v>
      </c>
      <c r="AN3945" t="s">
        <v>18393</v>
      </c>
    </row>
    <row r="3946" spans="1:40" ht="72" hidden="1" x14ac:dyDescent="0.3">
      <c r="A3946" t="s">
        <v>17622</v>
      </c>
      <c r="B3946" s="2" t="s">
        <v>2048</v>
      </c>
      <c r="C3946" s="3">
        <v>40025.902372685203</v>
      </c>
      <c r="D3946" t="s">
        <v>16</v>
      </c>
      <c r="E3946" t="s">
        <v>17623</v>
      </c>
      <c r="G3946" t="s">
        <v>17624</v>
      </c>
      <c r="H3946" s="2" t="s">
        <v>465</v>
      </c>
      <c r="I3946" s="2" t="s">
        <v>98</v>
      </c>
      <c r="J3946" s="1" t="s">
        <v>17625</v>
      </c>
      <c r="K3946" s="1">
        <f t="shared" si="275"/>
        <v>0</v>
      </c>
      <c r="L3946" s="1">
        <f t="shared" si="275"/>
        <v>0</v>
      </c>
      <c r="M3946" s="1">
        <f t="shared" si="275"/>
        <v>1</v>
      </c>
      <c r="N3946" s="1">
        <f t="shared" si="274"/>
        <v>0</v>
      </c>
      <c r="O3946" s="1">
        <f t="shared" si="276"/>
        <v>1</v>
      </c>
      <c r="P3946" s="1" t="s">
        <v>18348</v>
      </c>
      <c r="Q3946" s="1">
        <v>45</v>
      </c>
      <c r="R3946" s="1">
        <v>60</v>
      </c>
      <c r="S3946" s="9">
        <f t="shared" si="278"/>
        <v>45</v>
      </c>
      <c r="T3946" s="8"/>
      <c r="U3946" s="8"/>
      <c r="V3946" s="8"/>
      <c r="W3946" s="8"/>
      <c r="X3946" s="8"/>
      <c r="Y3946" s="10">
        <f t="shared" si="277"/>
        <v>0</v>
      </c>
      <c r="Z3946" s="10">
        <f>IFERROR(INDEX(EFs!B:B,MATCH(P3946,EFs!A:A,0))*Dataset!Y3946/1000,0)</f>
        <v>0</v>
      </c>
      <c r="AA3946">
        <v>33.191409999999998</v>
      </c>
      <c r="AB3946">
        <v>-117.360327</v>
      </c>
      <c r="AC3946">
        <v>1</v>
      </c>
      <c r="AD3946" t="s">
        <v>18394</v>
      </c>
      <c r="AE3946">
        <v>1737</v>
      </c>
      <c r="AF3946" t="s">
        <v>18479</v>
      </c>
      <c r="AI3946" t="s">
        <v>18410</v>
      </c>
      <c r="AJ3946" t="s">
        <v>18390</v>
      </c>
      <c r="AK3946" t="s">
        <v>18391</v>
      </c>
      <c r="AL3946">
        <v>92054</v>
      </c>
      <c r="AM3946" t="s">
        <v>18392</v>
      </c>
      <c r="AN3946" t="s">
        <v>18397</v>
      </c>
    </row>
    <row r="3947" spans="1:40" ht="43.2" hidden="1" x14ac:dyDescent="0.3">
      <c r="A3947" t="s">
        <v>17626</v>
      </c>
      <c r="B3947" s="2" t="s">
        <v>2048</v>
      </c>
      <c r="C3947" s="3">
        <v>40025</v>
      </c>
      <c r="D3947" t="s">
        <v>193</v>
      </c>
      <c r="E3947" t="s">
        <v>17627</v>
      </c>
      <c r="F3947" t="s">
        <v>11042</v>
      </c>
      <c r="G3947" t="s">
        <v>17628</v>
      </c>
      <c r="H3947" s="2" t="s">
        <v>106</v>
      </c>
      <c r="I3947" s="2" t="s">
        <v>107</v>
      </c>
      <c r="J3947" s="1" t="s">
        <v>17629</v>
      </c>
      <c r="K3947" s="1">
        <f t="shared" si="275"/>
        <v>1</v>
      </c>
      <c r="L3947" s="1">
        <f t="shared" si="275"/>
        <v>0</v>
      </c>
      <c r="M3947" s="1">
        <f t="shared" si="275"/>
        <v>0</v>
      </c>
      <c r="N3947" s="1">
        <f t="shared" si="274"/>
        <v>0</v>
      </c>
      <c r="O3947" s="1">
        <f t="shared" si="276"/>
        <v>1</v>
      </c>
      <c r="P3947" s="1" t="s">
        <v>18346</v>
      </c>
      <c r="Q3947" s="1">
        <v>750</v>
      </c>
      <c r="R3947" s="1">
        <v>1120</v>
      </c>
      <c r="S3947" s="9">
        <f t="shared" si="278"/>
        <v>750</v>
      </c>
      <c r="T3947" s="8"/>
      <c r="U3947" s="8"/>
      <c r="V3947" s="8"/>
      <c r="W3947" s="8"/>
      <c r="X3947" s="8"/>
      <c r="Y3947" s="10">
        <f t="shared" si="277"/>
        <v>0</v>
      </c>
      <c r="Z3947" s="10">
        <f>IFERROR(INDEX(EFs!B:B,MATCH(P3947,EFs!A:A,0))*Dataset!Y3947/1000,0)</f>
        <v>0</v>
      </c>
      <c r="AA3947">
        <v>32.829982000000001</v>
      </c>
      <c r="AB3947">
        <v>-117.13429499999999</v>
      </c>
      <c r="AC3947">
        <v>1</v>
      </c>
      <c r="AD3947" t="s">
        <v>18387</v>
      </c>
      <c r="AE3947">
        <v>8941</v>
      </c>
      <c r="AF3947" t="s">
        <v>18495</v>
      </c>
      <c r="AI3947" t="s">
        <v>18389</v>
      </c>
      <c r="AJ3947" t="s">
        <v>18390</v>
      </c>
      <c r="AK3947" t="s">
        <v>18391</v>
      </c>
      <c r="AL3947">
        <v>92123</v>
      </c>
      <c r="AM3947" t="s">
        <v>18392</v>
      </c>
      <c r="AN3947" t="s">
        <v>18393</v>
      </c>
    </row>
    <row r="3948" spans="1:40" ht="28.8" hidden="1" x14ac:dyDescent="0.3">
      <c r="A3948" t="s">
        <v>17630</v>
      </c>
      <c r="B3948" s="2" t="s">
        <v>2048</v>
      </c>
      <c r="C3948" s="3">
        <v>40025</v>
      </c>
      <c r="D3948" t="s">
        <v>25</v>
      </c>
      <c r="E3948" t="s">
        <v>17164</v>
      </c>
      <c r="F3948" t="s">
        <v>72</v>
      </c>
      <c r="G3948" t="s">
        <v>17631</v>
      </c>
      <c r="H3948" s="2" t="s">
        <v>797</v>
      </c>
      <c r="I3948" s="2" t="s">
        <v>30</v>
      </c>
      <c r="J3948" s="1" t="s">
        <v>17632</v>
      </c>
      <c r="K3948" s="1">
        <f t="shared" si="275"/>
        <v>1</v>
      </c>
      <c r="L3948" s="1">
        <f t="shared" si="275"/>
        <v>0</v>
      </c>
      <c r="M3948" s="1">
        <f t="shared" si="275"/>
        <v>0</v>
      </c>
      <c r="N3948" s="1">
        <f t="shared" si="274"/>
        <v>0</v>
      </c>
      <c r="O3948" s="1">
        <f t="shared" si="276"/>
        <v>1</v>
      </c>
      <c r="P3948" s="1" t="s">
        <v>18346</v>
      </c>
      <c r="Q3948" s="1" t="s">
        <v>18355</v>
      </c>
      <c r="R3948" s="1">
        <v>230</v>
      </c>
      <c r="S3948" s="9">
        <f t="shared" si="278"/>
        <v>171.511</v>
      </c>
      <c r="T3948" s="3">
        <v>44624</v>
      </c>
      <c r="U3948" s="8" t="s">
        <v>5910</v>
      </c>
      <c r="V3948" s="3">
        <v>44624</v>
      </c>
      <c r="W3948" s="8" t="s">
        <v>11409</v>
      </c>
      <c r="X3948" s="8">
        <v>0.9</v>
      </c>
      <c r="Y3948" s="10">
        <f t="shared" si="277"/>
        <v>154.35990000000001</v>
      </c>
      <c r="Z3948" s="10">
        <f>IFERROR(INDEX(EFs!B:B,MATCH(P3948,EFs!A:A,0))*Dataset!Y3948/1000,0)</f>
        <v>0.14021944044626791</v>
      </c>
      <c r="AA3948">
        <v>33.019337999999998</v>
      </c>
      <c r="AB3948">
        <v>-117.071747</v>
      </c>
      <c r="AC3948">
        <v>1</v>
      </c>
      <c r="AD3948" t="s">
        <v>18387</v>
      </c>
      <c r="AE3948">
        <v>16925</v>
      </c>
      <c r="AF3948" t="s">
        <v>19669</v>
      </c>
      <c r="AI3948" t="s">
        <v>18389</v>
      </c>
      <c r="AJ3948" t="s">
        <v>18390</v>
      </c>
      <c r="AK3948" t="s">
        <v>18391</v>
      </c>
      <c r="AL3948">
        <v>92128</v>
      </c>
      <c r="AM3948" t="s">
        <v>18392</v>
      </c>
      <c r="AN3948" t="s">
        <v>18393</v>
      </c>
    </row>
    <row r="3949" spans="1:40" ht="43.2" hidden="1" x14ac:dyDescent="0.3">
      <c r="A3949" t="s">
        <v>17633</v>
      </c>
      <c r="B3949" s="2" t="s">
        <v>2048</v>
      </c>
      <c r="C3949" s="3">
        <v>40025</v>
      </c>
      <c r="D3949" t="s">
        <v>16</v>
      </c>
      <c r="E3949" t="s">
        <v>8513</v>
      </c>
      <c r="F3949" t="s">
        <v>8514</v>
      </c>
      <c r="G3949" t="s">
        <v>8515</v>
      </c>
      <c r="H3949" s="2" t="s">
        <v>19</v>
      </c>
      <c r="I3949" s="2" t="s">
        <v>20</v>
      </c>
      <c r="J3949" s="1" t="s">
        <v>17634</v>
      </c>
      <c r="K3949" s="1">
        <f t="shared" si="275"/>
        <v>1</v>
      </c>
      <c r="L3949" s="1">
        <f t="shared" si="275"/>
        <v>0</v>
      </c>
      <c r="M3949" s="1">
        <f t="shared" si="275"/>
        <v>0</v>
      </c>
      <c r="N3949" s="1">
        <f t="shared" si="274"/>
        <v>0</v>
      </c>
      <c r="O3949" s="1">
        <f t="shared" si="276"/>
        <v>1</v>
      </c>
      <c r="P3949" s="1" t="s">
        <v>18346</v>
      </c>
      <c r="Q3949" s="1" t="s">
        <v>18355</v>
      </c>
      <c r="R3949" s="1">
        <v>195</v>
      </c>
      <c r="S3949" s="9">
        <f t="shared" si="278"/>
        <v>145.41150000000002</v>
      </c>
      <c r="T3949" s="8"/>
      <c r="U3949" s="8"/>
      <c r="V3949" s="8"/>
      <c r="W3949" s="8"/>
      <c r="X3949" s="8"/>
      <c r="Y3949" s="10">
        <f t="shared" si="277"/>
        <v>0</v>
      </c>
      <c r="Z3949" s="10">
        <f>IFERROR(INDEX(EFs!B:B,MATCH(P3949,EFs!A:A,0))*Dataset!Y3949/1000,0)</f>
        <v>0</v>
      </c>
      <c r="AA3949">
        <v>32.715125</v>
      </c>
      <c r="AB3949">
        <v>-117.16959199999999</v>
      </c>
      <c r="AC3949">
        <v>0.8</v>
      </c>
      <c r="AD3949" t="s">
        <v>18387</v>
      </c>
      <c r="AE3949">
        <v>700</v>
      </c>
      <c r="AF3949" t="s">
        <v>19176</v>
      </c>
      <c r="AI3949" t="s">
        <v>18389</v>
      </c>
      <c r="AJ3949" t="s">
        <v>18390</v>
      </c>
      <c r="AK3949" t="s">
        <v>18391</v>
      </c>
      <c r="AL3949">
        <v>92101</v>
      </c>
      <c r="AM3949" t="s">
        <v>18392</v>
      </c>
      <c r="AN3949" t="s">
        <v>18393</v>
      </c>
    </row>
    <row r="3950" spans="1:40" ht="28.8" hidden="1" x14ac:dyDescent="0.3">
      <c r="A3950" t="s">
        <v>17635</v>
      </c>
      <c r="B3950" s="2" t="s">
        <v>2048</v>
      </c>
      <c r="C3950" s="3">
        <v>40025</v>
      </c>
      <c r="D3950" t="s">
        <v>25</v>
      </c>
      <c r="E3950" t="s">
        <v>8487</v>
      </c>
      <c r="F3950" t="s">
        <v>8488</v>
      </c>
      <c r="G3950" t="s">
        <v>8489</v>
      </c>
      <c r="H3950" s="2" t="s">
        <v>19</v>
      </c>
      <c r="I3950" s="2" t="s">
        <v>20</v>
      </c>
      <c r="J3950" s="1" t="s">
        <v>17636</v>
      </c>
      <c r="K3950" s="1">
        <f t="shared" si="275"/>
        <v>1</v>
      </c>
      <c r="L3950" s="1">
        <f t="shared" si="275"/>
        <v>0</v>
      </c>
      <c r="M3950" s="1">
        <f t="shared" si="275"/>
        <v>0</v>
      </c>
      <c r="N3950" s="1">
        <f t="shared" si="274"/>
        <v>0</v>
      </c>
      <c r="O3950" s="1">
        <f t="shared" si="276"/>
        <v>1</v>
      </c>
      <c r="P3950" s="1" t="s">
        <v>18346</v>
      </c>
      <c r="Q3950" s="1" t="s">
        <v>18355</v>
      </c>
      <c r="R3950" s="1">
        <v>535</v>
      </c>
      <c r="S3950" s="9">
        <f t="shared" si="278"/>
        <v>398.9495</v>
      </c>
      <c r="T3950" s="8"/>
      <c r="U3950" s="8"/>
      <c r="V3950" s="8"/>
      <c r="W3950" s="8"/>
      <c r="X3950" s="8"/>
      <c r="Y3950" s="10">
        <f t="shared" si="277"/>
        <v>0</v>
      </c>
      <c r="Z3950" s="10">
        <f>IFERROR(INDEX(EFs!B:B,MATCH(P3950,EFs!A:A,0))*Dataset!Y3950/1000,0)</f>
        <v>0</v>
      </c>
      <c r="AA3950">
        <v>32.740586999999998</v>
      </c>
      <c r="AB3950">
        <v>-117.18417700000001</v>
      </c>
      <c r="AC3950">
        <v>0.86</v>
      </c>
      <c r="AD3950" t="s">
        <v>18394</v>
      </c>
      <c r="AE3950">
        <v>3690</v>
      </c>
      <c r="AF3950" t="s">
        <v>18575</v>
      </c>
      <c r="AI3950" t="s">
        <v>18389</v>
      </c>
      <c r="AJ3950" t="s">
        <v>18390</v>
      </c>
      <c r="AK3950" t="s">
        <v>18391</v>
      </c>
      <c r="AL3950">
        <v>92101</v>
      </c>
      <c r="AM3950" t="s">
        <v>18392</v>
      </c>
      <c r="AN3950" t="s">
        <v>18397</v>
      </c>
    </row>
    <row r="3951" spans="1:40" ht="43.2" hidden="1" x14ac:dyDescent="0.3">
      <c r="A3951" t="s">
        <v>17637</v>
      </c>
      <c r="B3951" s="2" t="s">
        <v>2048</v>
      </c>
      <c r="C3951" s="3">
        <v>40025.363310185203</v>
      </c>
      <c r="D3951" t="s">
        <v>25</v>
      </c>
      <c r="E3951" t="s">
        <v>11001</v>
      </c>
      <c r="F3951" t="s">
        <v>27</v>
      </c>
      <c r="G3951" t="s">
        <v>17638</v>
      </c>
      <c r="H3951" s="2" t="s">
        <v>669</v>
      </c>
      <c r="I3951" s="2" t="s">
        <v>236</v>
      </c>
      <c r="J3951" s="1" t="s">
        <v>17639</v>
      </c>
      <c r="K3951" s="1">
        <f t="shared" si="275"/>
        <v>1</v>
      </c>
      <c r="L3951" s="1">
        <f t="shared" si="275"/>
        <v>0</v>
      </c>
      <c r="M3951" s="1">
        <f t="shared" si="275"/>
        <v>0</v>
      </c>
      <c r="N3951" s="1">
        <f t="shared" si="274"/>
        <v>0</v>
      </c>
      <c r="O3951" s="1">
        <f t="shared" si="276"/>
        <v>1</v>
      </c>
      <c r="P3951" s="1" t="s">
        <v>18346</v>
      </c>
      <c r="Q3951" s="1">
        <v>377</v>
      </c>
      <c r="R3951" s="1">
        <v>616</v>
      </c>
      <c r="S3951" s="9">
        <f t="shared" si="278"/>
        <v>377</v>
      </c>
      <c r="T3951" s="8"/>
      <c r="U3951" s="8"/>
      <c r="V3951" s="8"/>
      <c r="W3951" s="8"/>
      <c r="X3951" s="8"/>
      <c r="Y3951" s="10">
        <f t="shared" si="277"/>
        <v>0</v>
      </c>
      <c r="Z3951" s="10">
        <f>IFERROR(INDEX(EFs!B:B,MATCH(P3951,EFs!A:A,0))*Dataset!Y3951/1000,0)</f>
        <v>0</v>
      </c>
      <c r="AA3951">
        <v>32.741050999999999</v>
      </c>
      <c r="AB3951">
        <v>-117.160836</v>
      </c>
      <c r="AC3951">
        <v>1</v>
      </c>
      <c r="AD3951" t="s">
        <v>18387</v>
      </c>
      <c r="AE3951">
        <v>440</v>
      </c>
      <c r="AF3951" t="s">
        <v>19410</v>
      </c>
      <c r="AI3951" t="s">
        <v>18389</v>
      </c>
      <c r="AJ3951" t="s">
        <v>18390</v>
      </c>
      <c r="AK3951" t="s">
        <v>18391</v>
      </c>
      <c r="AL3951">
        <v>92103</v>
      </c>
      <c r="AM3951" t="s">
        <v>18392</v>
      </c>
      <c r="AN3951" t="s">
        <v>18393</v>
      </c>
    </row>
    <row r="3952" spans="1:40" ht="43.2" hidden="1" x14ac:dyDescent="0.3">
      <c r="A3952" t="s">
        <v>17640</v>
      </c>
      <c r="B3952" s="2" t="s">
        <v>2048</v>
      </c>
      <c r="C3952" s="3">
        <v>40025.579479166699</v>
      </c>
      <c r="D3952" t="s">
        <v>193</v>
      </c>
      <c r="E3952" t="s">
        <v>17641</v>
      </c>
      <c r="F3952" t="s">
        <v>27</v>
      </c>
      <c r="G3952" t="s">
        <v>5801</v>
      </c>
      <c r="H3952" s="2" t="s">
        <v>1436</v>
      </c>
      <c r="I3952" s="2" t="s">
        <v>98</v>
      </c>
      <c r="J3952" s="1" t="s">
        <v>17642</v>
      </c>
      <c r="K3952" s="1">
        <f t="shared" si="275"/>
        <v>1</v>
      </c>
      <c r="L3952" s="1">
        <f t="shared" si="275"/>
        <v>0</v>
      </c>
      <c r="M3952" s="1">
        <f t="shared" si="275"/>
        <v>0</v>
      </c>
      <c r="N3952" s="1">
        <f t="shared" si="274"/>
        <v>0</v>
      </c>
      <c r="O3952" s="1">
        <f t="shared" si="276"/>
        <v>1</v>
      </c>
      <c r="P3952" s="1" t="s">
        <v>18346</v>
      </c>
      <c r="Q3952" s="1">
        <v>350</v>
      </c>
      <c r="R3952" s="1">
        <v>527</v>
      </c>
      <c r="S3952" s="9">
        <f t="shared" si="278"/>
        <v>350</v>
      </c>
      <c r="T3952" s="8"/>
      <c r="U3952" s="8"/>
      <c r="V3952" s="8"/>
      <c r="W3952" s="8"/>
      <c r="X3952" s="8"/>
      <c r="Y3952" s="10">
        <f t="shared" si="277"/>
        <v>0</v>
      </c>
      <c r="Z3952" s="10">
        <f>IFERROR(INDEX(EFs!B:B,MATCH(P3952,EFs!A:A,0))*Dataset!Y3952/1000,0)</f>
        <v>0</v>
      </c>
      <c r="AA3952">
        <v>33.154812999999997</v>
      </c>
      <c r="AB3952">
        <v>-117.28704500000001</v>
      </c>
      <c r="AC3952">
        <v>1</v>
      </c>
      <c r="AD3952" t="s">
        <v>18394</v>
      </c>
      <c r="AE3952">
        <v>2197</v>
      </c>
      <c r="AF3952" t="s">
        <v>18555</v>
      </c>
      <c r="AI3952" t="s">
        <v>18999</v>
      </c>
      <c r="AJ3952" t="s">
        <v>18390</v>
      </c>
      <c r="AK3952" t="s">
        <v>18391</v>
      </c>
      <c r="AL3952">
        <v>92010</v>
      </c>
      <c r="AM3952" t="s">
        <v>18392</v>
      </c>
      <c r="AN3952" t="s">
        <v>18397</v>
      </c>
    </row>
    <row r="3953" spans="1:40" ht="43.2" hidden="1" x14ac:dyDescent="0.3">
      <c r="A3953" t="s">
        <v>17643</v>
      </c>
      <c r="B3953" s="2" t="s">
        <v>2048</v>
      </c>
      <c r="C3953" s="3">
        <v>40025.412291666697</v>
      </c>
      <c r="D3953" t="s">
        <v>193</v>
      </c>
      <c r="E3953" t="s">
        <v>6667</v>
      </c>
      <c r="F3953" t="s">
        <v>559</v>
      </c>
      <c r="G3953" t="s">
        <v>6668</v>
      </c>
      <c r="H3953" s="2" t="s">
        <v>201</v>
      </c>
      <c r="I3953" s="2" t="s">
        <v>46</v>
      </c>
      <c r="J3953" s="1" t="s">
        <v>17644</v>
      </c>
      <c r="K3953" s="1">
        <f t="shared" si="275"/>
        <v>1</v>
      </c>
      <c r="L3953" s="1">
        <f t="shared" si="275"/>
        <v>0</v>
      </c>
      <c r="M3953" s="1">
        <f t="shared" si="275"/>
        <v>0</v>
      </c>
      <c r="N3953" s="1">
        <f t="shared" si="274"/>
        <v>0</v>
      </c>
      <c r="O3953" s="1">
        <f t="shared" si="276"/>
        <v>1</v>
      </c>
      <c r="P3953" s="1" t="s">
        <v>18346</v>
      </c>
      <c r="Q3953" s="1">
        <v>60</v>
      </c>
      <c r="R3953" s="1">
        <v>96</v>
      </c>
      <c r="S3953" s="9">
        <f t="shared" si="278"/>
        <v>60</v>
      </c>
      <c r="T3953" s="8"/>
      <c r="U3953" s="8"/>
      <c r="V3953" s="8"/>
      <c r="W3953" s="8"/>
      <c r="X3953" s="8"/>
      <c r="Y3953" s="10">
        <f t="shared" si="277"/>
        <v>0</v>
      </c>
      <c r="Z3953" s="10">
        <f>IFERROR(INDEX(EFs!B:B,MATCH(P3953,EFs!A:A,0))*Dataset!Y3953/1000,0)</f>
        <v>0</v>
      </c>
      <c r="AA3953">
        <v>32.837983000000001</v>
      </c>
      <c r="AB3953">
        <v>-117.28054</v>
      </c>
      <c r="AC3953">
        <v>1</v>
      </c>
      <c r="AD3953" t="s">
        <v>18387</v>
      </c>
      <c r="AE3953">
        <v>7450</v>
      </c>
      <c r="AF3953" t="s">
        <v>19074</v>
      </c>
      <c r="AI3953" t="s">
        <v>18428</v>
      </c>
      <c r="AJ3953" t="s">
        <v>18390</v>
      </c>
      <c r="AK3953" t="s">
        <v>18391</v>
      </c>
      <c r="AL3953">
        <v>92037</v>
      </c>
      <c r="AM3953" t="s">
        <v>18392</v>
      </c>
      <c r="AN3953" t="s">
        <v>18393</v>
      </c>
    </row>
    <row r="3954" spans="1:40" ht="28.8" hidden="1" x14ac:dyDescent="0.3">
      <c r="A3954" t="s">
        <v>17645</v>
      </c>
      <c r="B3954" s="2" t="s">
        <v>2048</v>
      </c>
      <c r="C3954" s="3">
        <v>40025</v>
      </c>
      <c r="D3954" t="s">
        <v>25</v>
      </c>
      <c r="E3954" t="s">
        <v>17511</v>
      </c>
      <c r="F3954" t="s">
        <v>8546</v>
      </c>
      <c r="G3954" t="s">
        <v>17512</v>
      </c>
      <c r="H3954" s="2" t="s">
        <v>19</v>
      </c>
      <c r="I3954" s="2" t="s">
        <v>20</v>
      </c>
      <c r="J3954" s="1" t="s">
        <v>17646</v>
      </c>
      <c r="K3954" s="1">
        <f t="shared" si="275"/>
        <v>1</v>
      </c>
      <c r="L3954" s="1">
        <f t="shared" si="275"/>
        <v>0</v>
      </c>
      <c r="M3954" s="1">
        <f t="shared" si="275"/>
        <v>0</v>
      </c>
      <c r="N3954" s="1">
        <f t="shared" si="274"/>
        <v>0</v>
      </c>
      <c r="O3954" s="1">
        <f t="shared" si="276"/>
        <v>1</v>
      </c>
      <c r="P3954" s="1" t="s">
        <v>18346</v>
      </c>
      <c r="Q3954" s="1" t="s">
        <v>18355</v>
      </c>
      <c r="R3954" s="1">
        <v>130</v>
      </c>
      <c r="S3954" s="9">
        <f t="shared" si="278"/>
        <v>96.941000000000003</v>
      </c>
      <c r="T3954" s="8"/>
      <c r="U3954" s="8"/>
      <c r="V3954" s="8"/>
      <c r="W3954" s="8"/>
      <c r="X3954" s="8"/>
      <c r="Y3954" s="10">
        <f t="shared" si="277"/>
        <v>0</v>
      </c>
      <c r="Z3954" s="10">
        <f>IFERROR(INDEX(EFs!B:B,MATCH(P3954,EFs!A:A,0))*Dataset!Y3954/1000,0)</f>
        <v>0</v>
      </c>
      <c r="AA3954">
        <v>32.716442000000001</v>
      </c>
      <c r="AB3954">
        <v>-117.16325999999999</v>
      </c>
      <c r="AC3954">
        <v>1</v>
      </c>
      <c r="AD3954" t="s">
        <v>18387</v>
      </c>
      <c r="AE3954">
        <v>1010</v>
      </c>
      <c r="AF3954" t="s">
        <v>18841</v>
      </c>
      <c r="AI3954" t="s">
        <v>18389</v>
      </c>
      <c r="AJ3954" t="s">
        <v>18390</v>
      </c>
      <c r="AK3954" t="s">
        <v>18391</v>
      </c>
      <c r="AL3954">
        <v>92101</v>
      </c>
      <c r="AM3954" t="s">
        <v>18392</v>
      </c>
      <c r="AN3954" t="s">
        <v>18393</v>
      </c>
    </row>
    <row r="3955" spans="1:40" ht="28.8" hidden="1" x14ac:dyDescent="0.3">
      <c r="A3955" t="s">
        <v>17647</v>
      </c>
      <c r="B3955" s="2" t="s">
        <v>2048</v>
      </c>
      <c r="C3955" s="3">
        <v>40025</v>
      </c>
      <c r="D3955" t="s">
        <v>25</v>
      </c>
      <c r="E3955" t="s">
        <v>7253</v>
      </c>
      <c r="F3955" t="s">
        <v>27</v>
      </c>
      <c r="G3955" t="s">
        <v>17648</v>
      </c>
      <c r="H3955" s="2" t="s">
        <v>1542</v>
      </c>
      <c r="I3955" s="2" t="s">
        <v>236</v>
      </c>
      <c r="J3955" s="1" t="s">
        <v>17649</v>
      </c>
      <c r="K3955" s="1">
        <f t="shared" si="275"/>
        <v>1</v>
      </c>
      <c r="L3955" s="1">
        <f t="shared" si="275"/>
        <v>0</v>
      </c>
      <c r="M3955" s="1">
        <f t="shared" si="275"/>
        <v>0</v>
      </c>
      <c r="N3955" s="1">
        <f t="shared" si="274"/>
        <v>0</v>
      </c>
      <c r="O3955" s="1">
        <f t="shared" si="276"/>
        <v>1</v>
      </c>
      <c r="P3955" s="1" t="s">
        <v>18346</v>
      </c>
      <c r="Q3955" s="1" t="s">
        <v>18355</v>
      </c>
      <c r="R3955" s="1" t="s">
        <v>18352</v>
      </c>
      <c r="S3955" s="9" t="str">
        <f t="shared" si="278"/>
        <v>Unknown</v>
      </c>
      <c r="T3955" s="8"/>
      <c r="U3955" s="8"/>
      <c r="V3955" s="8"/>
      <c r="W3955" s="8"/>
      <c r="X3955" s="8"/>
      <c r="Y3955" s="10" t="e">
        <f t="shared" si="277"/>
        <v>#VALUE!</v>
      </c>
      <c r="Z3955" s="10">
        <f>IFERROR(INDEX(EFs!B:B,MATCH(P3955,EFs!A:A,0))*Dataset!Y3955/1000,0)</f>
        <v>0</v>
      </c>
      <c r="AA3955">
        <v>32.783790000000003</v>
      </c>
      <c r="AB3955">
        <v>-117.17492799999999</v>
      </c>
      <c r="AC3955">
        <v>1</v>
      </c>
      <c r="AD3955" t="s">
        <v>18387</v>
      </c>
      <c r="AE3955">
        <v>6735</v>
      </c>
      <c r="AF3955" t="s">
        <v>19685</v>
      </c>
      <c r="AI3955" t="s">
        <v>18389</v>
      </c>
      <c r="AJ3955" t="s">
        <v>18390</v>
      </c>
      <c r="AK3955" t="s">
        <v>18391</v>
      </c>
      <c r="AL3955">
        <v>92111</v>
      </c>
      <c r="AM3955" t="s">
        <v>18392</v>
      </c>
      <c r="AN3955" t="s">
        <v>18393</v>
      </c>
    </row>
    <row r="3956" spans="1:40" ht="57.6" hidden="1" x14ac:dyDescent="0.3">
      <c r="A3956" t="s">
        <v>17650</v>
      </c>
      <c r="B3956" s="2" t="s">
        <v>2048</v>
      </c>
      <c r="C3956" s="3">
        <v>40025</v>
      </c>
      <c r="D3956" t="s">
        <v>193</v>
      </c>
      <c r="E3956" t="s">
        <v>8487</v>
      </c>
      <c r="F3956" t="s">
        <v>8488</v>
      </c>
      <c r="G3956" t="s">
        <v>8489</v>
      </c>
      <c r="H3956" s="2" t="s">
        <v>19</v>
      </c>
      <c r="I3956" s="2" t="s">
        <v>20</v>
      </c>
      <c r="J3956" s="1" t="s">
        <v>17651</v>
      </c>
      <c r="K3956" s="1">
        <f t="shared" si="275"/>
        <v>1</v>
      </c>
      <c r="L3956" s="1">
        <f t="shared" si="275"/>
        <v>0</v>
      </c>
      <c r="M3956" s="1">
        <f t="shared" si="275"/>
        <v>0</v>
      </c>
      <c r="N3956" s="1">
        <f t="shared" si="274"/>
        <v>0</v>
      </c>
      <c r="O3956" s="1">
        <f t="shared" si="276"/>
        <v>1</v>
      </c>
      <c r="P3956" s="1" t="s">
        <v>18346</v>
      </c>
      <c r="Q3956" s="1">
        <v>20</v>
      </c>
      <c r="R3956" s="1">
        <v>64</v>
      </c>
      <c r="S3956" s="9">
        <f t="shared" si="278"/>
        <v>20</v>
      </c>
      <c r="T3956" s="8"/>
      <c r="U3956" s="8"/>
      <c r="V3956" s="8"/>
      <c r="W3956" s="8"/>
      <c r="X3956" s="8"/>
      <c r="Y3956" s="10">
        <f t="shared" si="277"/>
        <v>0</v>
      </c>
      <c r="Z3956" s="10">
        <f>IFERROR(INDEX(EFs!B:B,MATCH(P3956,EFs!A:A,0))*Dataset!Y3956/1000,0)</f>
        <v>0</v>
      </c>
      <c r="AA3956">
        <v>32.740586999999998</v>
      </c>
      <c r="AB3956">
        <v>-117.18417700000001</v>
      </c>
      <c r="AC3956">
        <v>0.86</v>
      </c>
      <c r="AD3956" t="s">
        <v>18394</v>
      </c>
      <c r="AE3956">
        <v>3690</v>
      </c>
      <c r="AF3956" t="s">
        <v>18575</v>
      </c>
      <c r="AI3956" t="s">
        <v>18389</v>
      </c>
      <c r="AJ3956" t="s">
        <v>18390</v>
      </c>
      <c r="AK3956" t="s">
        <v>18391</v>
      </c>
      <c r="AL3956">
        <v>92101</v>
      </c>
      <c r="AM3956" t="s">
        <v>18392</v>
      </c>
      <c r="AN3956" t="s">
        <v>18397</v>
      </c>
    </row>
    <row r="3957" spans="1:40" ht="57.6" hidden="1" x14ac:dyDescent="0.3">
      <c r="A3957" t="s">
        <v>17652</v>
      </c>
      <c r="B3957" s="2" t="s">
        <v>2048</v>
      </c>
      <c r="C3957" s="3">
        <v>40025</v>
      </c>
      <c r="D3957" t="s">
        <v>193</v>
      </c>
      <c r="E3957" t="s">
        <v>8757</v>
      </c>
      <c r="F3957" t="s">
        <v>602</v>
      </c>
      <c r="G3957" t="s">
        <v>8758</v>
      </c>
      <c r="H3957" s="2" t="s">
        <v>3589</v>
      </c>
      <c r="I3957" s="2" t="s">
        <v>328</v>
      </c>
      <c r="J3957" s="1" t="s">
        <v>17653</v>
      </c>
      <c r="K3957" s="1">
        <f t="shared" si="275"/>
        <v>1</v>
      </c>
      <c r="L3957" s="1">
        <f t="shared" si="275"/>
        <v>0</v>
      </c>
      <c r="M3957" s="1">
        <f t="shared" si="275"/>
        <v>0</v>
      </c>
      <c r="N3957" s="1">
        <f t="shared" si="274"/>
        <v>0</v>
      </c>
      <c r="O3957" s="1">
        <f t="shared" si="276"/>
        <v>1</v>
      </c>
      <c r="P3957" s="1" t="s">
        <v>18346</v>
      </c>
      <c r="Q3957" s="1">
        <v>20</v>
      </c>
      <c r="R3957" s="1">
        <v>96</v>
      </c>
      <c r="S3957" s="9">
        <f t="shared" si="278"/>
        <v>20</v>
      </c>
      <c r="T3957" s="8"/>
      <c r="U3957" s="8"/>
      <c r="V3957" s="8"/>
      <c r="W3957" s="8"/>
      <c r="X3957" s="8"/>
      <c r="Y3957" s="10">
        <f t="shared" si="277"/>
        <v>0</v>
      </c>
      <c r="Z3957" s="10">
        <f>IFERROR(INDEX(EFs!B:B,MATCH(P3957,EFs!A:A,0))*Dataset!Y3957/1000,0)</f>
        <v>0</v>
      </c>
      <c r="AA3957">
        <v>32.619996999999998</v>
      </c>
      <c r="AB3957">
        <v>-116.766931</v>
      </c>
      <c r="AC3957">
        <v>1</v>
      </c>
      <c r="AD3957" t="s">
        <v>18387</v>
      </c>
      <c r="AE3957">
        <v>1136</v>
      </c>
      <c r="AF3957" t="s">
        <v>19233</v>
      </c>
      <c r="AG3957" t="s">
        <v>18582</v>
      </c>
      <c r="AI3957" t="s">
        <v>18814</v>
      </c>
      <c r="AJ3957" t="s">
        <v>18390</v>
      </c>
      <c r="AK3957" t="s">
        <v>18391</v>
      </c>
      <c r="AL3957">
        <v>91917</v>
      </c>
      <c r="AM3957" t="s">
        <v>18392</v>
      </c>
      <c r="AN3957" t="s">
        <v>18393</v>
      </c>
    </row>
    <row r="3958" spans="1:40" ht="57.6" hidden="1" x14ac:dyDescent="0.3">
      <c r="A3958" t="s">
        <v>17654</v>
      </c>
      <c r="B3958" s="2" t="s">
        <v>2048</v>
      </c>
      <c r="C3958" s="3">
        <v>40025</v>
      </c>
      <c r="D3958" t="s">
        <v>193</v>
      </c>
      <c r="E3958" t="s">
        <v>17655</v>
      </c>
      <c r="F3958" t="s">
        <v>27</v>
      </c>
      <c r="G3958" t="s">
        <v>17656</v>
      </c>
      <c r="H3958" s="2" t="s">
        <v>451</v>
      </c>
      <c r="I3958" s="2" t="s">
        <v>139</v>
      </c>
      <c r="J3958" s="1" t="s">
        <v>17657</v>
      </c>
      <c r="K3958" s="1">
        <f t="shared" si="275"/>
        <v>1</v>
      </c>
      <c r="L3958" s="1">
        <f t="shared" si="275"/>
        <v>0</v>
      </c>
      <c r="M3958" s="1">
        <f t="shared" si="275"/>
        <v>0</v>
      </c>
      <c r="N3958" s="1">
        <f t="shared" si="274"/>
        <v>0</v>
      </c>
      <c r="O3958" s="1">
        <f t="shared" si="276"/>
        <v>1</v>
      </c>
      <c r="P3958" s="1" t="s">
        <v>18346</v>
      </c>
      <c r="Q3958" s="1">
        <v>835</v>
      </c>
      <c r="R3958" s="1">
        <v>1120</v>
      </c>
      <c r="S3958" s="9">
        <f t="shared" si="278"/>
        <v>835</v>
      </c>
      <c r="T3958" s="8"/>
      <c r="U3958" s="8"/>
      <c r="V3958" s="8"/>
      <c r="W3958" s="8"/>
      <c r="X3958" s="8"/>
      <c r="Y3958" s="10">
        <f t="shared" si="277"/>
        <v>0</v>
      </c>
      <c r="Z3958" s="10">
        <f>IFERROR(INDEX(EFs!B:B,MATCH(P3958,EFs!A:A,0))*Dataset!Y3958/1000,0)</f>
        <v>0</v>
      </c>
      <c r="AA3958">
        <v>32.903072999999999</v>
      </c>
      <c r="AB3958">
        <v>-116.929363</v>
      </c>
      <c r="AC3958">
        <v>1</v>
      </c>
      <c r="AD3958" t="s">
        <v>18394</v>
      </c>
      <c r="AE3958">
        <v>12393</v>
      </c>
      <c r="AF3958" t="s">
        <v>19315</v>
      </c>
      <c r="AI3958" t="s">
        <v>18476</v>
      </c>
      <c r="AJ3958" t="s">
        <v>18390</v>
      </c>
      <c r="AK3958" t="s">
        <v>18391</v>
      </c>
      <c r="AL3958">
        <v>92040</v>
      </c>
      <c r="AM3958" t="s">
        <v>18392</v>
      </c>
      <c r="AN3958" t="s">
        <v>18397</v>
      </c>
    </row>
    <row r="3959" spans="1:40" ht="57.6" hidden="1" x14ac:dyDescent="0.3">
      <c r="A3959" t="s">
        <v>17658</v>
      </c>
      <c r="B3959" s="2" t="s">
        <v>2048</v>
      </c>
      <c r="C3959" s="3">
        <v>40025.902372685203</v>
      </c>
      <c r="D3959" t="s">
        <v>193</v>
      </c>
      <c r="E3959" t="s">
        <v>17659</v>
      </c>
      <c r="G3959" t="s">
        <v>17660</v>
      </c>
      <c r="H3959" s="2" t="s">
        <v>957</v>
      </c>
      <c r="I3959" s="2" t="s">
        <v>139</v>
      </c>
      <c r="J3959" s="1" t="s">
        <v>17661</v>
      </c>
      <c r="K3959" s="1">
        <f t="shared" si="275"/>
        <v>1</v>
      </c>
      <c r="L3959" s="1">
        <f t="shared" si="275"/>
        <v>0</v>
      </c>
      <c r="M3959" s="1">
        <f t="shared" si="275"/>
        <v>0</v>
      </c>
      <c r="N3959" s="1">
        <f t="shared" si="274"/>
        <v>0</v>
      </c>
      <c r="O3959" s="1">
        <f t="shared" si="276"/>
        <v>1</v>
      </c>
      <c r="P3959" s="1" t="s">
        <v>18346</v>
      </c>
      <c r="Q3959" s="1">
        <v>835</v>
      </c>
      <c r="R3959" s="1">
        <v>1120</v>
      </c>
      <c r="S3959" s="9">
        <f t="shared" si="278"/>
        <v>835</v>
      </c>
      <c r="T3959" s="8"/>
      <c r="U3959" s="8"/>
      <c r="V3959" s="8"/>
      <c r="W3959" s="8"/>
      <c r="X3959" s="8"/>
      <c r="Y3959" s="10">
        <f t="shared" si="277"/>
        <v>0</v>
      </c>
      <c r="Z3959" s="10">
        <f>IFERROR(INDEX(EFs!B:B,MATCH(P3959,EFs!A:A,0))*Dataset!Y3959/1000,0)</f>
        <v>0</v>
      </c>
      <c r="AA3959">
        <v>32.922440999999999</v>
      </c>
      <c r="AB3959">
        <v>-117.028773</v>
      </c>
      <c r="AC3959">
        <v>1</v>
      </c>
      <c r="AD3959" t="s">
        <v>18394</v>
      </c>
      <c r="AE3959">
        <v>14399</v>
      </c>
      <c r="AF3959" t="s">
        <v>19295</v>
      </c>
      <c r="AI3959" t="s">
        <v>18389</v>
      </c>
      <c r="AJ3959" t="s">
        <v>18390</v>
      </c>
      <c r="AK3959" t="s">
        <v>18391</v>
      </c>
      <c r="AL3959">
        <v>92145</v>
      </c>
      <c r="AM3959" t="s">
        <v>18392</v>
      </c>
      <c r="AN3959" t="s">
        <v>18397</v>
      </c>
    </row>
    <row r="3960" spans="1:40" ht="28.8" hidden="1" x14ac:dyDescent="0.3">
      <c r="A3960" t="s">
        <v>17662</v>
      </c>
      <c r="B3960" s="2" t="s">
        <v>2048</v>
      </c>
      <c r="C3960" s="3">
        <v>40025.902372685203</v>
      </c>
      <c r="D3960" t="s">
        <v>25</v>
      </c>
      <c r="E3960" t="s">
        <v>17663</v>
      </c>
      <c r="G3960" t="s">
        <v>17664</v>
      </c>
      <c r="H3960" s="2" t="s">
        <v>38</v>
      </c>
      <c r="I3960" s="2" t="s">
        <v>30</v>
      </c>
      <c r="J3960" s="1" t="s">
        <v>17665</v>
      </c>
      <c r="K3960" s="1">
        <f t="shared" si="275"/>
        <v>1</v>
      </c>
      <c r="L3960" s="1">
        <f t="shared" si="275"/>
        <v>0</v>
      </c>
      <c r="M3960" s="1">
        <f t="shared" si="275"/>
        <v>0</v>
      </c>
      <c r="N3960" s="1">
        <f t="shared" si="274"/>
        <v>0</v>
      </c>
      <c r="O3960" s="1">
        <f t="shared" si="276"/>
        <v>1</v>
      </c>
      <c r="P3960" s="1" t="s">
        <v>18346</v>
      </c>
      <c r="Q3960" s="1" t="s">
        <v>18355</v>
      </c>
      <c r="R3960" s="1">
        <v>88</v>
      </c>
      <c r="S3960" s="9">
        <f t="shared" si="278"/>
        <v>65.621600000000001</v>
      </c>
      <c r="T3960" s="8"/>
      <c r="U3960" s="8"/>
      <c r="V3960" s="8"/>
      <c r="W3960" s="8"/>
      <c r="X3960" s="8"/>
      <c r="Y3960" s="10">
        <f t="shared" si="277"/>
        <v>0</v>
      </c>
      <c r="Z3960" s="10">
        <f>IFERROR(INDEX(EFs!B:B,MATCH(P3960,EFs!A:A,0))*Dataset!Y3960/1000,0)</f>
        <v>0</v>
      </c>
      <c r="AA3960">
        <v>32.911954000000001</v>
      </c>
      <c r="AB3960">
        <v>-117.115054</v>
      </c>
      <c r="AC3960">
        <v>1</v>
      </c>
      <c r="AD3960" t="s">
        <v>18387</v>
      </c>
      <c r="AE3960">
        <v>10680</v>
      </c>
      <c r="AF3960" t="s">
        <v>19656</v>
      </c>
      <c r="AI3960" t="s">
        <v>18389</v>
      </c>
      <c r="AJ3960" t="s">
        <v>18390</v>
      </c>
      <c r="AK3960" t="s">
        <v>18391</v>
      </c>
      <c r="AL3960">
        <v>92131</v>
      </c>
      <c r="AM3960" t="s">
        <v>18392</v>
      </c>
      <c r="AN3960" t="s">
        <v>18393</v>
      </c>
    </row>
    <row r="3961" spans="1:40" ht="43.2" hidden="1" x14ac:dyDescent="0.3">
      <c r="A3961" t="s">
        <v>17666</v>
      </c>
      <c r="B3961" s="2" t="s">
        <v>2048</v>
      </c>
      <c r="C3961" s="3">
        <v>40025</v>
      </c>
      <c r="D3961" t="s">
        <v>193</v>
      </c>
      <c r="E3961" t="s">
        <v>8471</v>
      </c>
      <c r="F3961" t="s">
        <v>11966</v>
      </c>
      <c r="G3961" t="s">
        <v>13157</v>
      </c>
      <c r="H3961" s="2" t="s">
        <v>949</v>
      </c>
      <c r="I3961" s="2" t="s">
        <v>75</v>
      </c>
      <c r="J3961" s="1" t="s">
        <v>17667</v>
      </c>
      <c r="K3961" s="1">
        <f t="shared" si="275"/>
        <v>1</v>
      </c>
      <c r="L3961" s="1">
        <f t="shared" si="275"/>
        <v>0</v>
      </c>
      <c r="M3961" s="1">
        <f t="shared" si="275"/>
        <v>0</v>
      </c>
      <c r="N3961" s="1">
        <f t="shared" si="274"/>
        <v>0</v>
      </c>
      <c r="O3961" s="1">
        <f t="shared" si="276"/>
        <v>1</v>
      </c>
      <c r="P3961" s="1" t="s">
        <v>18346</v>
      </c>
      <c r="Q3961" s="1">
        <v>300</v>
      </c>
      <c r="R3961" s="1">
        <v>480</v>
      </c>
      <c r="S3961" s="9">
        <f t="shared" si="278"/>
        <v>300</v>
      </c>
      <c r="T3961" s="8"/>
      <c r="U3961" s="8"/>
      <c r="V3961" s="8"/>
      <c r="W3961" s="8"/>
      <c r="X3961" s="8"/>
      <c r="Y3961" s="10">
        <f t="shared" si="277"/>
        <v>0</v>
      </c>
      <c r="Z3961" s="10">
        <f>IFERROR(INDEX(EFs!B:B,MATCH(P3961,EFs!A:A,0))*Dataset!Y3961/1000,0)</f>
        <v>0</v>
      </c>
      <c r="AA3961">
        <v>32.609248000000001</v>
      </c>
      <c r="AB3961">
        <v>-117.076409</v>
      </c>
      <c r="AC3961">
        <v>0.8</v>
      </c>
      <c r="AD3961" t="s">
        <v>18652</v>
      </c>
      <c r="AF3961" t="s">
        <v>18544</v>
      </c>
      <c r="AI3961" t="s">
        <v>18406</v>
      </c>
      <c r="AJ3961" t="s">
        <v>18390</v>
      </c>
      <c r="AK3961" t="s">
        <v>18391</v>
      </c>
      <c r="AL3961">
        <v>91911</v>
      </c>
      <c r="AM3961" t="s">
        <v>18392</v>
      </c>
      <c r="AN3961" t="s">
        <v>18397</v>
      </c>
    </row>
    <row r="3962" spans="1:40" ht="43.2" hidden="1" x14ac:dyDescent="0.3">
      <c r="A3962" t="s">
        <v>17668</v>
      </c>
      <c r="B3962" s="2" t="s">
        <v>2048</v>
      </c>
      <c r="C3962" s="3">
        <v>40025</v>
      </c>
      <c r="D3962" t="s">
        <v>193</v>
      </c>
      <c r="E3962" t="s">
        <v>4343</v>
      </c>
      <c r="F3962" t="s">
        <v>27</v>
      </c>
      <c r="G3962" t="s">
        <v>10153</v>
      </c>
      <c r="H3962" s="2" t="s">
        <v>1436</v>
      </c>
      <c r="I3962" s="2" t="s">
        <v>98</v>
      </c>
      <c r="J3962" s="1" t="s">
        <v>17669</v>
      </c>
      <c r="K3962" s="1">
        <f t="shared" si="275"/>
        <v>1</v>
      </c>
      <c r="L3962" s="1">
        <f t="shared" si="275"/>
        <v>0</v>
      </c>
      <c r="M3962" s="1">
        <f t="shared" si="275"/>
        <v>0</v>
      </c>
      <c r="N3962" s="1">
        <f t="shared" si="274"/>
        <v>0</v>
      </c>
      <c r="O3962" s="1">
        <f t="shared" si="276"/>
        <v>1</v>
      </c>
      <c r="P3962" s="1" t="s">
        <v>18346</v>
      </c>
      <c r="Q3962" s="1">
        <v>250</v>
      </c>
      <c r="R3962" s="1">
        <v>380</v>
      </c>
      <c r="S3962" s="9">
        <f t="shared" si="278"/>
        <v>250</v>
      </c>
      <c r="T3962" s="8"/>
      <c r="U3962" s="8"/>
      <c r="V3962" s="8"/>
      <c r="W3962" s="8"/>
      <c r="X3962" s="8"/>
      <c r="Y3962" s="10">
        <f t="shared" si="277"/>
        <v>0</v>
      </c>
      <c r="Z3962" s="10">
        <f>IFERROR(INDEX(EFs!B:B,MATCH(P3962,EFs!A:A,0))*Dataset!Y3962/1000,0)</f>
        <v>0</v>
      </c>
      <c r="AA3962">
        <v>33.137286000000003</v>
      </c>
      <c r="AB3962">
        <v>-117.273234</v>
      </c>
      <c r="AC3962">
        <v>1</v>
      </c>
      <c r="AD3962" t="s">
        <v>18387</v>
      </c>
      <c r="AE3962">
        <v>5720</v>
      </c>
      <c r="AF3962" t="s">
        <v>18484</v>
      </c>
      <c r="AI3962" t="s">
        <v>18509</v>
      </c>
      <c r="AJ3962" t="s">
        <v>18390</v>
      </c>
      <c r="AK3962" t="s">
        <v>18391</v>
      </c>
      <c r="AL3962">
        <v>92010</v>
      </c>
      <c r="AM3962" t="s">
        <v>18392</v>
      </c>
      <c r="AN3962" t="s">
        <v>18393</v>
      </c>
    </row>
    <row r="3963" spans="1:40" ht="28.8" hidden="1" x14ac:dyDescent="0.3">
      <c r="A3963" t="s">
        <v>17670</v>
      </c>
      <c r="B3963" s="2" t="s">
        <v>2048</v>
      </c>
      <c r="C3963" s="3">
        <v>40025.649421296301</v>
      </c>
      <c r="D3963" t="s">
        <v>25</v>
      </c>
      <c r="E3963" t="s">
        <v>17671</v>
      </c>
      <c r="F3963" t="s">
        <v>72</v>
      </c>
      <c r="G3963" t="s">
        <v>17672</v>
      </c>
      <c r="H3963" s="2" t="s">
        <v>1319</v>
      </c>
      <c r="I3963" s="2" t="s">
        <v>62</v>
      </c>
      <c r="J3963" s="1" t="s">
        <v>17673</v>
      </c>
      <c r="K3963" s="1">
        <f t="shared" si="275"/>
        <v>0</v>
      </c>
      <c r="L3963" s="1">
        <f t="shared" si="275"/>
        <v>0</v>
      </c>
      <c r="M3963" s="1">
        <f t="shared" si="275"/>
        <v>0</v>
      </c>
      <c r="N3963" s="1">
        <f t="shared" si="274"/>
        <v>0</v>
      </c>
      <c r="O3963" s="1">
        <f t="shared" si="276"/>
        <v>0</v>
      </c>
      <c r="P3963" s="1" t="s">
        <v>18353</v>
      </c>
      <c r="Q3963" s="1" t="s">
        <v>18355</v>
      </c>
      <c r="R3963" s="1">
        <v>51</v>
      </c>
      <c r="S3963" s="9">
        <f t="shared" si="278"/>
        <v>38.030700000000003</v>
      </c>
      <c r="T3963" s="8"/>
      <c r="U3963" s="8"/>
      <c r="V3963" s="8"/>
      <c r="W3963" s="8"/>
      <c r="X3963" s="8"/>
      <c r="Y3963" s="10">
        <f t="shared" si="277"/>
        <v>0</v>
      </c>
      <c r="Z3963" s="10">
        <f>IFERROR(INDEX(EFs!B:B,MATCH(P3963,EFs!A:A,0))*Dataset!Y3963/1000,0)</f>
        <v>0</v>
      </c>
      <c r="AA3963">
        <v>32.783965999999999</v>
      </c>
      <c r="AB3963">
        <v>-117.029156</v>
      </c>
      <c r="AC3963">
        <v>1</v>
      </c>
      <c r="AD3963" t="s">
        <v>18387</v>
      </c>
      <c r="AE3963">
        <v>5696</v>
      </c>
      <c r="AF3963" t="s">
        <v>18488</v>
      </c>
      <c r="AI3963" t="s">
        <v>18460</v>
      </c>
      <c r="AJ3963" t="s">
        <v>18390</v>
      </c>
      <c r="AK3963" t="s">
        <v>18391</v>
      </c>
      <c r="AL3963">
        <v>91942</v>
      </c>
      <c r="AM3963" t="s">
        <v>18392</v>
      </c>
      <c r="AN3963" t="s">
        <v>18393</v>
      </c>
    </row>
    <row r="3964" spans="1:40" ht="57.6" hidden="1" x14ac:dyDescent="0.3">
      <c r="A3964" t="s">
        <v>17674</v>
      </c>
      <c r="B3964" s="2" t="s">
        <v>2048</v>
      </c>
      <c r="C3964" s="3">
        <v>40025</v>
      </c>
      <c r="D3964" t="s">
        <v>193</v>
      </c>
      <c r="E3964" t="s">
        <v>17627</v>
      </c>
      <c r="F3964" t="s">
        <v>17675</v>
      </c>
      <c r="G3964" t="s">
        <v>17676</v>
      </c>
      <c r="H3964" s="2" t="s">
        <v>106</v>
      </c>
      <c r="I3964" s="2" t="s">
        <v>107</v>
      </c>
      <c r="J3964" s="1" t="s">
        <v>17677</v>
      </c>
      <c r="K3964" s="1">
        <f t="shared" si="275"/>
        <v>1</v>
      </c>
      <c r="L3964" s="1">
        <f t="shared" si="275"/>
        <v>0</v>
      </c>
      <c r="M3964" s="1">
        <f t="shared" si="275"/>
        <v>0</v>
      </c>
      <c r="N3964" s="1">
        <f t="shared" si="274"/>
        <v>0</v>
      </c>
      <c r="O3964" s="1">
        <f t="shared" si="276"/>
        <v>1</v>
      </c>
      <c r="P3964" s="1" t="s">
        <v>18346</v>
      </c>
      <c r="Q3964" s="1">
        <v>750</v>
      </c>
      <c r="R3964" s="1">
        <v>1120</v>
      </c>
      <c r="S3964" s="9">
        <f t="shared" si="278"/>
        <v>750</v>
      </c>
      <c r="T3964" s="8"/>
      <c r="U3964" s="8"/>
      <c r="V3964" s="8"/>
      <c r="W3964" s="8"/>
      <c r="X3964" s="8"/>
      <c r="Y3964" s="10">
        <f t="shared" si="277"/>
        <v>0</v>
      </c>
      <c r="Z3964" s="10">
        <f>IFERROR(INDEX(EFs!B:B,MATCH(P3964,EFs!A:A,0))*Dataset!Y3964/1000,0)</f>
        <v>0</v>
      </c>
      <c r="AA3964">
        <v>32.90654</v>
      </c>
      <c r="AB3964">
        <v>-117.187192</v>
      </c>
      <c r="AC3964">
        <v>1</v>
      </c>
      <c r="AD3964" t="s">
        <v>18387</v>
      </c>
      <c r="AE3964">
        <v>10421</v>
      </c>
      <c r="AF3964" t="s">
        <v>18804</v>
      </c>
      <c r="AI3964" t="s">
        <v>18389</v>
      </c>
      <c r="AJ3964" t="s">
        <v>18390</v>
      </c>
      <c r="AK3964" t="s">
        <v>18391</v>
      </c>
      <c r="AL3964">
        <v>92121</v>
      </c>
      <c r="AM3964" t="s">
        <v>18392</v>
      </c>
      <c r="AN3964" t="s">
        <v>18407</v>
      </c>
    </row>
    <row r="3965" spans="1:40" ht="43.2" hidden="1" x14ac:dyDescent="0.3">
      <c r="A3965" t="s">
        <v>17678</v>
      </c>
      <c r="B3965" s="2" t="s">
        <v>2048</v>
      </c>
      <c r="C3965" s="3">
        <v>40025.497696759303</v>
      </c>
      <c r="D3965" t="s">
        <v>193</v>
      </c>
      <c r="E3965" t="s">
        <v>17679</v>
      </c>
      <c r="F3965" t="s">
        <v>27</v>
      </c>
      <c r="G3965" t="s">
        <v>17680</v>
      </c>
      <c r="H3965" s="2" t="s">
        <v>781</v>
      </c>
      <c r="I3965" s="2" t="s">
        <v>782</v>
      </c>
      <c r="J3965" s="1" t="s">
        <v>17681</v>
      </c>
      <c r="K3965" s="1">
        <f t="shared" si="275"/>
        <v>1</v>
      </c>
      <c r="L3965" s="1">
        <f t="shared" si="275"/>
        <v>0</v>
      </c>
      <c r="M3965" s="1">
        <f t="shared" si="275"/>
        <v>0</v>
      </c>
      <c r="N3965" s="1">
        <f t="shared" si="274"/>
        <v>0</v>
      </c>
      <c r="O3965" s="1">
        <f t="shared" si="276"/>
        <v>1</v>
      </c>
      <c r="P3965" s="1" t="s">
        <v>18346</v>
      </c>
      <c r="Q3965" s="1" t="s">
        <v>18355</v>
      </c>
      <c r="R3965" s="1">
        <v>462</v>
      </c>
      <c r="S3965" s="9">
        <f t="shared" si="278"/>
        <v>344.51339999999999</v>
      </c>
      <c r="T3965" s="8"/>
      <c r="U3965" s="8"/>
      <c r="V3965" s="8"/>
      <c r="W3965" s="8"/>
      <c r="X3965" s="8"/>
      <c r="Y3965" s="10">
        <f t="shared" si="277"/>
        <v>0</v>
      </c>
      <c r="Z3965" s="10">
        <f>IFERROR(INDEX(EFs!B:B,MATCH(P3965,EFs!A:A,0))*Dataset!Y3965/1000,0)</f>
        <v>0</v>
      </c>
      <c r="AA3965">
        <v>32.886493999999999</v>
      </c>
      <c r="AB3965">
        <v>-117.175793</v>
      </c>
      <c r="AC3965">
        <v>1</v>
      </c>
      <c r="AD3965" t="s">
        <v>18387</v>
      </c>
      <c r="AE3965">
        <v>6828</v>
      </c>
      <c r="AF3965" t="s">
        <v>18631</v>
      </c>
      <c r="AG3965" t="s">
        <v>18510</v>
      </c>
      <c r="AH3965">
        <v>100</v>
      </c>
      <c r="AI3965" t="s">
        <v>18389</v>
      </c>
      <c r="AJ3965" t="s">
        <v>18390</v>
      </c>
      <c r="AK3965" t="s">
        <v>18391</v>
      </c>
      <c r="AL3965">
        <v>92121</v>
      </c>
      <c r="AM3965" t="s">
        <v>18392</v>
      </c>
      <c r="AN3965" t="s">
        <v>18393</v>
      </c>
    </row>
    <row r="3966" spans="1:40" ht="43.2" hidden="1" x14ac:dyDescent="0.3">
      <c r="A3966" t="s">
        <v>17682</v>
      </c>
      <c r="B3966" s="2" t="s">
        <v>2048</v>
      </c>
      <c r="C3966" s="3">
        <v>40025</v>
      </c>
      <c r="D3966" t="s">
        <v>193</v>
      </c>
      <c r="E3966" t="s">
        <v>17683</v>
      </c>
      <c r="F3966" t="s">
        <v>72</v>
      </c>
      <c r="G3966" t="s">
        <v>17684</v>
      </c>
      <c r="H3966" s="2" t="s">
        <v>1579</v>
      </c>
      <c r="I3966" s="2" t="s">
        <v>30</v>
      </c>
      <c r="J3966" s="1" t="s">
        <v>17685</v>
      </c>
      <c r="K3966" s="1">
        <f t="shared" si="275"/>
        <v>0</v>
      </c>
      <c r="L3966" s="1">
        <f t="shared" si="275"/>
        <v>0</v>
      </c>
      <c r="M3966" s="1">
        <f t="shared" si="275"/>
        <v>0</v>
      </c>
      <c r="N3966" s="1">
        <f t="shared" si="274"/>
        <v>0</v>
      </c>
      <c r="O3966" s="1">
        <f t="shared" si="276"/>
        <v>0</v>
      </c>
      <c r="P3966" s="1" t="s">
        <v>18352</v>
      </c>
      <c r="Q3966" s="1">
        <v>250</v>
      </c>
      <c r="R3966" s="1">
        <v>422</v>
      </c>
      <c r="S3966" s="9">
        <f t="shared" si="278"/>
        <v>250</v>
      </c>
      <c r="T3966" s="8"/>
      <c r="U3966" s="8"/>
      <c r="V3966" s="8"/>
      <c r="W3966" s="8"/>
      <c r="X3966" s="8"/>
      <c r="Y3966" s="10">
        <f t="shared" si="277"/>
        <v>0</v>
      </c>
      <c r="Z3966" s="10">
        <f>IFERROR(INDEX(EFs!B:B,MATCH(P3966,EFs!A:A,0))*Dataset!Y3966/1000,0)</f>
        <v>0</v>
      </c>
      <c r="AA3966">
        <v>32.940638</v>
      </c>
      <c r="AB3966">
        <v>-117.02028300000001</v>
      </c>
      <c r="AC3966">
        <v>1</v>
      </c>
      <c r="AD3966" t="s">
        <v>18387</v>
      </c>
      <c r="AE3966">
        <v>14284</v>
      </c>
      <c r="AF3966" t="s">
        <v>18610</v>
      </c>
      <c r="AI3966" t="s">
        <v>18600</v>
      </c>
      <c r="AJ3966" t="s">
        <v>18390</v>
      </c>
      <c r="AK3966" t="s">
        <v>18391</v>
      </c>
      <c r="AL3966">
        <v>92064</v>
      </c>
      <c r="AM3966" t="s">
        <v>18392</v>
      </c>
      <c r="AN3966" t="s">
        <v>18393</v>
      </c>
    </row>
    <row r="3967" spans="1:40" ht="72" hidden="1" x14ac:dyDescent="0.3">
      <c r="A3967" t="s">
        <v>17686</v>
      </c>
      <c r="B3967" s="2" t="s">
        <v>2048</v>
      </c>
      <c r="C3967" s="3">
        <v>40025</v>
      </c>
      <c r="D3967" t="s">
        <v>193</v>
      </c>
      <c r="E3967" t="s">
        <v>13918</v>
      </c>
      <c r="G3967" t="s">
        <v>17687</v>
      </c>
      <c r="H3967" s="2" t="s">
        <v>106</v>
      </c>
      <c r="I3967" s="2" t="s">
        <v>107</v>
      </c>
      <c r="J3967" s="1" t="s">
        <v>17688</v>
      </c>
      <c r="K3967" s="1">
        <f t="shared" si="275"/>
        <v>1</v>
      </c>
      <c r="L3967" s="1">
        <f t="shared" si="275"/>
        <v>0</v>
      </c>
      <c r="M3967" s="1">
        <f t="shared" si="275"/>
        <v>0</v>
      </c>
      <c r="N3967" s="1">
        <f t="shared" si="274"/>
        <v>0</v>
      </c>
      <c r="O3967" s="1">
        <f t="shared" si="276"/>
        <v>1</v>
      </c>
      <c r="P3967" s="1" t="s">
        <v>18346</v>
      </c>
      <c r="Q3967" s="1">
        <v>125</v>
      </c>
      <c r="R3967" s="1">
        <v>197</v>
      </c>
      <c r="S3967" s="9">
        <f t="shared" si="278"/>
        <v>125</v>
      </c>
      <c r="T3967" s="8"/>
      <c r="U3967" s="8"/>
      <c r="V3967" s="8"/>
      <c r="W3967" s="8"/>
      <c r="X3967" s="8"/>
      <c r="Y3967" s="10">
        <f t="shared" si="277"/>
        <v>0</v>
      </c>
      <c r="Z3967" s="10">
        <f>IFERROR(INDEX(EFs!B:B,MATCH(P3967,EFs!A:A,0))*Dataset!Y3967/1000,0)</f>
        <v>0</v>
      </c>
      <c r="AA3967">
        <v>32.802152</v>
      </c>
      <c r="AB3967">
        <v>-117.128173</v>
      </c>
      <c r="AC3967">
        <v>1</v>
      </c>
      <c r="AD3967" t="s">
        <v>18387</v>
      </c>
      <c r="AE3967">
        <v>3247</v>
      </c>
      <c r="AF3967" t="s">
        <v>19686</v>
      </c>
      <c r="AI3967" t="s">
        <v>18389</v>
      </c>
      <c r="AJ3967" t="s">
        <v>18390</v>
      </c>
      <c r="AK3967" t="s">
        <v>18391</v>
      </c>
      <c r="AL3967">
        <v>92123</v>
      </c>
      <c r="AM3967" t="s">
        <v>18392</v>
      </c>
      <c r="AN3967" t="s">
        <v>18393</v>
      </c>
    </row>
    <row r="3968" spans="1:40" ht="43.2" hidden="1" x14ac:dyDescent="0.3">
      <c r="A3968" t="s">
        <v>17689</v>
      </c>
      <c r="B3968" s="2" t="s">
        <v>2048</v>
      </c>
      <c r="C3968" s="3">
        <v>40025</v>
      </c>
      <c r="D3968" t="s">
        <v>193</v>
      </c>
      <c r="E3968" t="s">
        <v>17690</v>
      </c>
      <c r="F3968" t="s">
        <v>17691</v>
      </c>
      <c r="G3968" t="s">
        <v>10551</v>
      </c>
      <c r="H3968" s="2" t="s">
        <v>130</v>
      </c>
      <c r="I3968" s="2" t="s">
        <v>98</v>
      </c>
      <c r="J3968" s="1" t="s">
        <v>17692</v>
      </c>
      <c r="K3968" s="1">
        <f t="shared" si="275"/>
        <v>1</v>
      </c>
      <c r="L3968" s="1">
        <f t="shared" si="275"/>
        <v>0</v>
      </c>
      <c r="M3968" s="1">
        <f t="shared" si="275"/>
        <v>0</v>
      </c>
      <c r="N3968" s="1">
        <f t="shared" si="274"/>
        <v>0</v>
      </c>
      <c r="O3968" s="1">
        <f t="shared" si="276"/>
        <v>1</v>
      </c>
      <c r="P3968" s="1" t="s">
        <v>18346</v>
      </c>
      <c r="Q3968" s="1">
        <v>26</v>
      </c>
      <c r="R3968" s="1">
        <v>64</v>
      </c>
      <c r="S3968" s="9">
        <f t="shared" si="278"/>
        <v>26</v>
      </c>
      <c r="T3968" s="8"/>
      <c r="U3968" s="8"/>
      <c r="V3968" s="8"/>
      <c r="W3968" s="8"/>
      <c r="X3968" s="8"/>
      <c r="Y3968" s="10">
        <f t="shared" si="277"/>
        <v>0</v>
      </c>
      <c r="Z3968" s="10">
        <f>IFERROR(INDEX(EFs!B:B,MATCH(P3968,EFs!A:A,0))*Dataset!Y3968/1000,0)</f>
        <v>0</v>
      </c>
      <c r="AA3968">
        <v>33.195959000000002</v>
      </c>
      <c r="AB3968">
        <v>-117.254687</v>
      </c>
      <c r="AC3968">
        <v>1</v>
      </c>
      <c r="AD3968" t="s">
        <v>18394</v>
      </c>
      <c r="AE3968">
        <v>175</v>
      </c>
      <c r="AF3968" t="s">
        <v>19033</v>
      </c>
      <c r="AI3968" t="s">
        <v>18416</v>
      </c>
      <c r="AJ3968" t="s">
        <v>18390</v>
      </c>
      <c r="AK3968" t="s">
        <v>18391</v>
      </c>
      <c r="AL3968">
        <v>92083</v>
      </c>
      <c r="AM3968" t="s">
        <v>18392</v>
      </c>
      <c r="AN3968" t="s">
        <v>18397</v>
      </c>
    </row>
    <row r="3969" spans="1:40" ht="43.2" hidden="1" x14ac:dyDescent="0.3">
      <c r="A3969" t="s">
        <v>17693</v>
      </c>
      <c r="B3969" s="2" t="s">
        <v>2048</v>
      </c>
      <c r="C3969" s="3">
        <v>40025</v>
      </c>
      <c r="D3969" t="s">
        <v>193</v>
      </c>
      <c r="E3969" t="s">
        <v>280</v>
      </c>
      <c r="F3969" t="s">
        <v>8068</v>
      </c>
      <c r="G3969" t="s">
        <v>2152</v>
      </c>
      <c r="H3969" s="2" t="s">
        <v>1013</v>
      </c>
      <c r="I3969" s="2" t="s">
        <v>236</v>
      </c>
      <c r="J3969" s="1" t="s">
        <v>17694</v>
      </c>
      <c r="K3969" s="1">
        <f t="shared" si="275"/>
        <v>1</v>
      </c>
      <c r="L3969" s="1">
        <f t="shared" si="275"/>
        <v>0</v>
      </c>
      <c r="M3969" s="1">
        <f t="shared" si="275"/>
        <v>0</v>
      </c>
      <c r="N3969" s="1">
        <f t="shared" si="274"/>
        <v>0</v>
      </c>
      <c r="O3969" s="1">
        <f t="shared" si="276"/>
        <v>1</v>
      </c>
      <c r="P3969" s="1" t="s">
        <v>18346</v>
      </c>
      <c r="Q3969" s="1" t="s">
        <v>18355</v>
      </c>
      <c r="R3969" s="1">
        <v>225</v>
      </c>
      <c r="S3969" s="9">
        <f t="shared" si="278"/>
        <v>167.7825</v>
      </c>
      <c r="T3969" s="8"/>
      <c r="U3969" s="8"/>
      <c r="V3969" s="8"/>
      <c r="W3969" s="8"/>
      <c r="X3969" s="8"/>
      <c r="Y3969" s="10">
        <f t="shared" si="277"/>
        <v>0</v>
      </c>
      <c r="Z3969" s="10">
        <f>IFERROR(INDEX(EFs!B:B,MATCH(P3969,EFs!A:A,0))*Dataset!Y3969/1000,0)</f>
        <v>0</v>
      </c>
      <c r="AA3969">
        <v>32.975279999999998</v>
      </c>
      <c r="AB3969">
        <v>-117.225902</v>
      </c>
      <c r="AC3969">
        <v>0.9</v>
      </c>
      <c r="AD3969" t="s">
        <v>18394</v>
      </c>
      <c r="AE3969">
        <v>10332</v>
      </c>
      <c r="AF3969" t="s">
        <v>18665</v>
      </c>
      <c r="AI3969" t="s">
        <v>18389</v>
      </c>
      <c r="AJ3969" t="s">
        <v>18390</v>
      </c>
      <c r="AK3969" t="s">
        <v>18391</v>
      </c>
      <c r="AL3969">
        <v>92130</v>
      </c>
      <c r="AM3969" t="s">
        <v>18392</v>
      </c>
      <c r="AN3969" t="s">
        <v>18397</v>
      </c>
    </row>
    <row r="3970" spans="1:40" ht="72" hidden="1" x14ac:dyDescent="0.3">
      <c r="A3970" t="s">
        <v>17695</v>
      </c>
      <c r="B3970" s="2" t="s">
        <v>2048</v>
      </c>
      <c r="C3970" s="3">
        <v>40025</v>
      </c>
      <c r="D3970" t="s">
        <v>193</v>
      </c>
      <c r="E3970" t="s">
        <v>17696</v>
      </c>
      <c r="F3970" t="s">
        <v>72</v>
      </c>
      <c r="G3970" t="s">
        <v>17697</v>
      </c>
      <c r="H3970" s="2" t="s">
        <v>1579</v>
      </c>
      <c r="I3970" s="2" t="s">
        <v>30</v>
      </c>
      <c r="J3970" s="1" t="s">
        <v>17698</v>
      </c>
      <c r="K3970" s="1">
        <f t="shared" si="275"/>
        <v>0</v>
      </c>
      <c r="L3970" s="1">
        <f t="shared" si="275"/>
        <v>0</v>
      </c>
      <c r="M3970" s="1">
        <f t="shared" si="275"/>
        <v>1</v>
      </c>
      <c r="N3970" s="1">
        <f t="shared" si="275"/>
        <v>0</v>
      </c>
      <c r="O3970" s="1">
        <f t="shared" si="276"/>
        <v>1</v>
      </c>
      <c r="P3970" s="1" t="s">
        <v>18348</v>
      </c>
      <c r="Q3970" s="1">
        <v>35</v>
      </c>
      <c r="R3970" s="1">
        <v>61</v>
      </c>
      <c r="S3970" s="9">
        <f t="shared" si="278"/>
        <v>35</v>
      </c>
      <c r="T3970" s="8"/>
      <c r="U3970" s="8"/>
      <c r="V3970" s="8"/>
      <c r="W3970" s="8"/>
      <c r="X3970" s="8"/>
      <c r="Y3970" s="10">
        <f t="shared" si="277"/>
        <v>0</v>
      </c>
      <c r="Z3970" s="10">
        <f>IFERROR(INDEX(EFs!B:B,MATCH(P3970,EFs!A:A,0))*Dataset!Y3970/1000,0)</f>
        <v>0</v>
      </c>
      <c r="AA3970">
        <v>32.981264000000003</v>
      </c>
      <c r="AB3970">
        <v>-117.06102300000001</v>
      </c>
      <c r="AC3970">
        <v>1</v>
      </c>
      <c r="AD3970" t="s">
        <v>18387</v>
      </c>
      <c r="AE3970">
        <v>14823</v>
      </c>
      <c r="AF3970" t="s">
        <v>18398</v>
      </c>
      <c r="AI3970" t="s">
        <v>18600</v>
      </c>
      <c r="AJ3970" t="s">
        <v>18390</v>
      </c>
      <c r="AK3970" t="s">
        <v>18391</v>
      </c>
      <c r="AL3970">
        <v>92064</v>
      </c>
      <c r="AM3970" t="s">
        <v>18392</v>
      </c>
      <c r="AN3970" t="s">
        <v>18393</v>
      </c>
    </row>
    <row r="3971" spans="1:40" ht="43.2" hidden="1" x14ac:dyDescent="0.3">
      <c r="A3971" t="s">
        <v>17699</v>
      </c>
      <c r="B3971" s="2" t="s">
        <v>2048</v>
      </c>
      <c r="C3971" s="3">
        <v>40025</v>
      </c>
      <c r="D3971" t="s">
        <v>193</v>
      </c>
      <c r="E3971" t="s">
        <v>17700</v>
      </c>
      <c r="G3971" t="s">
        <v>17701</v>
      </c>
      <c r="H3971" s="2" t="s">
        <v>627</v>
      </c>
      <c r="I3971" s="2" t="s">
        <v>306</v>
      </c>
      <c r="J3971" s="1" t="s">
        <v>17702</v>
      </c>
      <c r="K3971" s="1">
        <f t="shared" ref="K3971:N4034" si="279">IFERROR(IF(SEARCH(K$1,$J3971)&gt;0,1),0)</f>
        <v>1</v>
      </c>
      <c r="L3971" s="1">
        <f t="shared" si="279"/>
        <v>0</v>
      </c>
      <c r="M3971" s="1">
        <f t="shared" si="279"/>
        <v>0</v>
      </c>
      <c r="N3971" s="1">
        <f t="shared" si="279"/>
        <v>0</v>
      </c>
      <c r="O3971" s="1">
        <f t="shared" ref="O3971:O4034" si="280">SUM(K3971:N3971)</f>
        <v>1</v>
      </c>
      <c r="P3971" s="1" t="s">
        <v>18346</v>
      </c>
      <c r="Q3971" s="1">
        <v>100</v>
      </c>
      <c r="R3971" s="1">
        <v>158</v>
      </c>
      <c r="S3971" s="9">
        <f t="shared" si="278"/>
        <v>100</v>
      </c>
      <c r="T3971" s="8"/>
      <c r="U3971" s="8"/>
      <c r="V3971" s="8"/>
      <c r="W3971" s="8"/>
      <c r="X3971" s="8"/>
      <c r="Y3971" s="10">
        <f t="shared" ref="Y3971:Y4034" si="281">X3971*S3971</f>
        <v>0</v>
      </c>
      <c r="Z3971" s="10">
        <f>IFERROR(INDEX(EFs!B:B,MATCH(P3971,EFs!A:A,0))*Dataset!Y3971/1000,0)</f>
        <v>0</v>
      </c>
      <c r="AA3971">
        <v>32.812837999999999</v>
      </c>
      <c r="AB3971">
        <v>-116.970226</v>
      </c>
      <c r="AC3971">
        <v>0.9</v>
      </c>
      <c r="AD3971" t="s">
        <v>18387</v>
      </c>
      <c r="AE3971">
        <v>1213</v>
      </c>
      <c r="AF3971" t="s">
        <v>19466</v>
      </c>
      <c r="AI3971" t="s">
        <v>18449</v>
      </c>
      <c r="AJ3971" t="s">
        <v>18390</v>
      </c>
      <c r="AK3971" t="s">
        <v>18391</v>
      </c>
      <c r="AL3971">
        <v>92020</v>
      </c>
      <c r="AM3971" t="s">
        <v>18392</v>
      </c>
      <c r="AN3971" t="s">
        <v>18393</v>
      </c>
    </row>
    <row r="3972" spans="1:40" ht="57.6" hidden="1" x14ac:dyDescent="0.3">
      <c r="A3972" t="s">
        <v>17703</v>
      </c>
      <c r="B3972" s="2" t="s">
        <v>2048</v>
      </c>
      <c r="C3972" s="3">
        <v>40025</v>
      </c>
      <c r="D3972" t="s">
        <v>193</v>
      </c>
      <c r="E3972" t="s">
        <v>4108</v>
      </c>
      <c r="F3972" t="s">
        <v>4109</v>
      </c>
      <c r="G3972" t="s">
        <v>4110</v>
      </c>
      <c r="H3972" s="2" t="s">
        <v>1542</v>
      </c>
      <c r="I3972" s="2" t="s">
        <v>236</v>
      </c>
      <c r="J3972" s="1" t="s">
        <v>17704</v>
      </c>
      <c r="K3972" s="1">
        <f t="shared" si="279"/>
        <v>1</v>
      </c>
      <c r="L3972" s="1">
        <f t="shared" si="279"/>
        <v>0</v>
      </c>
      <c r="M3972" s="1">
        <f t="shared" si="279"/>
        <v>0</v>
      </c>
      <c r="N3972" s="1">
        <f t="shared" si="279"/>
        <v>0</v>
      </c>
      <c r="O3972" s="1">
        <f t="shared" si="280"/>
        <v>1</v>
      </c>
      <c r="P3972" s="1" t="s">
        <v>18346</v>
      </c>
      <c r="Q3972" s="1">
        <v>127</v>
      </c>
      <c r="R3972" s="1">
        <v>170</v>
      </c>
      <c r="S3972" s="9">
        <f t="shared" ref="S3972:S4035" si="282">IFERROR(IF(Q3972&lt;&gt;"",Q3972,R3972*0.7457),"Unknown")</f>
        <v>127</v>
      </c>
      <c r="T3972" s="8"/>
      <c r="U3972" s="8"/>
      <c r="V3972" s="8"/>
      <c r="W3972" s="8"/>
      <c r="X3972" s="8"/>
      <c r="Y3972" s="10">
        <f t="shared" si="281"/>
        <v>0</v>
      </c>
      <c r="Z3972" s="10">
        <f>IFERROR(INDEX(EFs!B:B,MATCH(P3972,EFs!A:A,0))*Dataset!Y3972/1000,0)</f>
        <v>0</v>
      </c>
      <c r="AA3972">
        <v>32.714409000000003</v>
      </c>
      <c r="AB3972">
        <v>-117.030492</v>
      </c>
      <c r="AC3972">
        <v>0.65</v>
      </c>
      <c r="AD3972" t="s">
        <v>18429</v>
      </c>
      <c r="AE3972">
        <v>8176</v>
      </c>
      <c r="AF3972" t="s">
        <v>18859</v>
      </c>
      <c r="AI3972" t="s">
        <v>18389</v>
      </c>
      <c r="AJ3972" t="s">
        <v>18390</v>
      </c>
      <c r="AK3972" t="s">
        <v>18391</v>
      </c>
      <c r="AL3972">
        <v>92114</v>
      </c>
      <c r="AM3972" t="s">
        <v>18392</v>
      </c>
      <c r="AN3972" t="s">
        <v>18393</v>
      </c>
    </row>
    <row r="3973" spans="1:40" ht="28.8" hidden="1" x14ac:dyDescent="0.3">
      <c r="A3973" t="s">
        <v>17705</v>
      </c>
      <c r="B3973" s="2" t="s">
        <v>2048</v>
      </c>
      <c r="C3973" s="3">
        <v>40025</v>
      </c>
      <c r="D3973" t="s">
        <v>25</v>
      </c>
      <c r="E3973" t="s">
        <v>17706</v>
      </c>
      <c r="F3973" t="s">
        <v>27</v>
      </c>
      <c r="G3973" t="s">
        <v>17707</v>
      </c>
      <c r="H3973" s="2" t="s">
        <v>283</v>
      </c>
      <c r="I3973" s="2" t="s">
        <v>46</v>
      </c>
      <c r="J3973" s="1" t="s">
        <v>17708</v>
      </c>
      <c r="K3973" s="1">
        <f t="shared" si="279"/>
        <v>0</v>
      </c>
      <c r="L3973" s="1">
        <f t="shared" si="279"/>
        <v>0</v>
      </c>
      <c r="M3973" s="1">
        <f t="shared" si="279"/>
        <v>0</v>
      </c>
      <c r="N3973" s="1">
        <f t="shared" si="279"/>
        <v>1</v>
      </c>
      <c r="O3973" s="1">
        <f t="shared" si="280"/>
        <v>1</v>
      </c>
      <c r="P3973" s="1" t="s">
        <v>18347</v>
      </c>
      <c r="Q3973" s="1">
        <v>30</v>
      </c>
      <c r="R3973" s="1">
        <v>82</v>
      </c>
      <c r="S3973" s="9">
        <f t="shared" si="282"/>
        <v>30</v>
      </c>
      <c r="T3973" s="8"/>
      <c r="U3973" s="8"/>
      <c r="V3973" s="8"/>
      <c r="W3973" s="8"/>
      <c r="X3973" s="8"/>
      <c r="Y3973" s="10">
        <f t="shared" si="281"/>
        <v>0</v>
      </c>
      <c r="Z3973" s="10">
        <f>IFERROR(INDEX(EFs!B:B,MATCH(P3973,EFs!A:A,0))*Dataset!Y3973/1000,0)</f>
        <v>0</v>
      </c>
      <c r="AA3973">
        <v>32.707627000000002</v>
      </c>
      <c r="AB3973">
        <v>-117.249415</v>
      </c>
      <c r="AC3973">
        <v>1</v>
      </c>
      <c r="AD3973" t="s">
        <v>18394</v>
      </c>
      <c r="AE3973">
        <v>201</v>
      </c>
      <c r="AF3973" t="s">
        <v>19192</v>
      </c>
      <c r="AI3973" t="s">
        <v>18389</v>
      </c>
      <c r="AJ3973" t="s">
        <v>18390</v>
      </c>
      <c r="AK3973" t="s">
        <v>18391</v>
      </c>
      <c r="AL3973">
        <v>92106</v>
      </c>
      <c r="AM3973" t="s">
        <v>18392</v>
      </c>
      <c r="AN3973" t="s">
        <v>18397</v>
      </c>
    </row>
    <row r="3974" spans="1:40" ht="43.2" hidden="1" x14ac:dyDescent="0.3">
      <c r="A3974" t="s">
        <v>17709</v>
      </c>
      <c r="B3974" s="2" t="s">
        <v>2048</v>
      </c>
      <c r="C3974" s="3">
        <v>40025</v>
      </c>
      <c r="D3974" t="s">
        <v>16</v>
      </c>
      <c r="E3974" t="s">
        <v>17710</v>
      </c>
      <c r="F3974" t="s">
        <v>17711</v>
      </c>
      <c r="G3974" t="s">
        <v>17712</v>
      </c>
      <c r="H3974" s="2" t="s">
        <v>351</v>
      </c>
      <c r="I3974" s="2" t="s">
        <v>92</v>
      </c>
      <c r="J3974" s="1" t="s">
        <v>17713</v>
      </c>
      <c r="K3974" s="1">
        <f t="shared" si="279"/>
        <v>0</v>
      </c>
      <c r="L3974" s="1">
        <f t="shared" si="279"/>
        <v>0</v>
      </c>
      <c r="M3974" s="1">
        <f t="shared" si="279"/>
        <v>1</v>
      </c>
      <c r="N3974" s="1">
        <f t="shared" si="279"/>
        <v>0</v>
      </c>
      <c r="O3974" s="1">
        <f t="shared" si="280"/>
        <v>1</v>
      </c>
      <c r="P3974" s="1" t="s">
        <v>18348</v>
      </c>
      <c r="Q3974" s="1">
        <v>40</v>
      </c>
      <c r="R3974" s="1">
        <v>75</v>
      </c>
      <c r="S3974" s="9">
        <f t="shared" si="282"/>
        <v>40</v>
      </c>
      <c r="T3974" s="8"/>
      <c r="U3974" s="8"/>
      <c r="V3974" s="8"/>
      <c r="W3974" s="8"/>
      <c r="X3974" s="8"/>
      <c r="Y3974" s="10">
        <f t="shared" si="281"/>
        <v>0</v>
      </c>
      <c r="Z3974" s="10">
        <f>IFERROR(INDEX(EFs!B:B,MATCH(P3974,EFs!A:A,0))*Dataset!Y3974/1000,0)</f>
        <v>0</v>
      </c>
      <c r="AA3974">
        <v>32.697132000000003</v>
      </c>
      <c r="AB3974">
        <v>-117.170535</v>
      </c>
      <c r="AC3974">
        <v>1</v>
      </c>
      <c r="AD3974" t="s">
        <v>18394</v>
      </c>
      <c r="AE3974">
        <v>150</v>
      </c>
      <c r="AF3974" t="s">
        <v>19425</v>
      </c>
      <c r="AI3974" t="s">
        <v>18458</v>
      </c>
      <c r="AJ3974" t="s">
        <v>18390</v>
      </c>
      <c r="AK3974" t="s">
        <v>18391</v>
      </c>
      <c r="AL3974">
        <v>92118</v>
      </c>
      <c r="AM3974" t="s">
        <v>18392</v>
      </c>
      <c r="AN3974" t="s">
        <v>18397</v>
      </c>
    </row>
    <row r="3975" spans="1:40" ht="43.2" hidden="1" x14ac:dyDescent="0.3">
      <c r="A3975" t="s">
        <v>17714</v>
      </c>
      <c r="B3975" s="2" t="s">
        <v>2048</v>
      </c>
      <c r="C3975" s="3">
        <v>40025.482384259303</v>
      </c>
      <c r="D3975" t="s">
        <v>193</v>
      </c>
      <c r="E3975" t="s">
        <v>6959</v>
      </c>
      <c r="F3975" t="s">
        <v>7956</v>
      </c>
      <c r="G3975" t="s">
        <v>7957</v>
      </c>
      <c r="H3975" s="2" t="s">
        <v>511</v>
      </c>
      <c r="I3975" s="2" t="s">
        <v>75</v>
      </c>
      <c r="J3975" s="1" t="s">
        <v>17715</v>
      </c>
      <c r="K3975" s="1">
        <f t="shared" si="279"/>
        <v>1</v>
      </c>
      <c r="L3975" s="1">
        <f t="shared" si="279"/>
        <v>0</v>
      </c>
      <c r="M3975" s="1">
        <f t="shared" si="279"/>
        <v>0</v>
      </c>
      <c r="N3975" s="1">
        <f t="shared" si="279"/>
        <v>0</v>
      </c>
      <c r="O3975" s="1">
        <f t="shared" si="280"/>
        <v>1</v>
      </c>
      <c r="P3975" s="1" t="s">
        <v>18346</v>
      </c>
      <c r="Q3975" s="1">
        <v>60</v>
      </c>
      <c r="R3975" s="1">
        <v>99</v>
      </c>
      <c r="S3975" s="9">
        <f t="shared" si="282"/>
        <v>60</v>
      </c>
      <c r="T3975" s="8"/>
      <c r="U3975" s="8"/>
      <c r="V3975" s="8"/>
      <c r="W3975" s="8"/>
      <c r="X3975" s="8"/>
      <c r="Y3975" s="10">
        <f t="shared" si="281"/>
        <v>0</v>
      </c>
      <c r="Z3975" s="10">
        <f>IFERROR(INDEX(EFs!B:B,MATCH(P3975,EFs!A:A,0))*Dataset!Y3975/1000,0)</f>
        <v>0</v>
      </c>
      <c r="AA3975">
        <v>33.037269999999999</v>
      </c>
      <c r="AB3975">
        <v>-117.283439</v>
      </c>
      <c r="AC3975">
        <v>1</v>
      </c>
      <c r="AD3975" t="s">
        <v>18387</v>
      </c>
      <c r="AE3975">
        <v>354</v>
      </c>
      <c r="AF3975" t="s">
        <v>19022</v>
      </c>
      <c r="AI3975" t="s">
        <v>18485</v>
      </c>
      <c r="AJ3975" t="s">
        <v>18390</v>
      </c>
      <c r="AK3975" t="s">
        <v>18391</v>
      </c>
      <c r="AL3975">
        <v>92024</v>
      </c>
      <c r="AM3975" t="s">
        <v>18392</v>
      </c>
      <c r="AN3975" t="s">
        <v>18407</v>
      </c>
    </row>
    <row r="3976" spans="1:40" ht="28.8" hidden="1" x14ac:dyDescent="0.3">
      <c r="A3976" t="s">
        <v>17716</v>
      </c>
      <c r="B3976" s="2" t="s">
        <v>2048</v>
      </c>
      <c r="C3976" s="3">
        <v>40025</v>
      </c>
      <c r="D3976" t="s">
        <v>25</v>
      </c>
      <c r="E3976" t="s">
        <v>17717</v>
      </c>
      <c r="F3976" t="s">
        <v>7390</v>
      </c>
      <c r="G3976" t="s">
        <v>17718</v>
      </c>
      <c r="H3976" s="2" t="s">
        <v>147</v>
      </c>
      <c r="I3976" s="2" t="s">
        <v>53</v>
      </c>
      <c r="J3976" s="1" t="s">
        <v>17719</v>
      </c>
      <c r="K3976" s="1">
        <f t="shared" si="279"/>
        <v>0</v>
      </c>
      <c r="L3976" s="1">
        <f t="shared" si="279"/>
        <v>0</v>
      </c>
      <c r="M3976" s="1">
        <f t="shared" si="279"/>
        <v>0</v>
      </c>
      <c r="N3976" s="1">
        <f t="shared" si="279"/>
        <v>1</v>
      </c>
      <c r="O3976" s="1">
        <f t="shared" si="280"/>
        <v>1</v>
      </c>
      <c r="P3976" s="1" t="s">
        <v>18347</v>
      </c>
      <c r="Q3976" s="1" t="s">
        <v>18355</v>
      </c>
      <c r="R3976" s="1" t="s">
        <v>18352</v>
      </c>
      <c r="S3976" s="9" t="str">
        <f t="shared" si="282"/>
        <v>Unknown</v>
      </c>
      <c r="T3976" s="8"/>
      <c r="U3976" s="8"/>
      <c r="V3976" s="8"/>
      <c r="W3976" s="8"/>
      <c r="X3976" s="8"/>
      <c r="Y3976" s="10" t="e">
        <f t="shared" si="281"/>
        <v>#VALUE!</v>
      </c>
      <c r="Z3976" s="10">
        <f>IFERROR(INDEX(EFs!B:B,MATCH(P3976,EFs!A:A,0))*Dataset!Y3976/1000,0)</f>
        <v>0</v>
      </c>
      <c r="AA3976">
        <v>33.135795999999999</v>
      </c>
      <c r="AB3976">
        <v>-117.243292</v>
      </c>
      <c r="AC3976">
        <v>1</v>
      </c>
      <c r="AD3976" t="s">
        <v>18387</v>
      </c>
      <c r="AE3976">
        <v>1395</v>
      </c>
      <c r="AF3976" t="s">
        <v>19687</v>
      </c>
      <c r="AI3976" t="s">
        <v>18416</v>
      </c>
      <c r="AJ3976" t="s">
        <v>18390</v>
      </c>
      <c r="AK3976" t="s">
        <v>18391</v>
      </c>
      <c r="AL3976">
        <v>92081</v>
      </c>
      <c r="AM3976" t="s">
        <v>18392</v>
      </c>
      <c r="AN3976" t="s">
        <v>18393</v>
      </c>
    </row>
    <row r="3977" spans="1:40" ht="43.2" hidden="1" x14ac:dyDescent="0.3">
      <c r="A3977" t="s">
        <v>17720</v>
      </c>
      <c r="B3977" s="2" t="s">
        <v>2048</v>
      </c>
      <c r="C3977" s="3">
        <v>40025</v>
      </c>
      <c r="D3977" t="s">
        <v>193</v>
      </c>
      <c r="E3977" t="s">
        <v>6303</v>
      </c>
      <c r="F3977" t="s">
        <v>17721</v>
      </c>
      <c r="G3977" t="s">
        <v>17722</v>
      </c>
      <c r="H3977" s="2" t="s">
        <v>1542</v>
      </c>
      <c r="I3977" s="2" t="s">
        <v>236</v>
      </c>
      <c r="J3977" s="1" t="s">
        <v>17723</v>
      </c>
      <c r="K3977" s="1">
        <f t="shared" si="279"/>
        <v>1</v>
      </c>
      <c r="L3977" s="1">
        <f t="shared" si="279"/>
        <v>0</v>
      </c>
      <c r="M3977" s="1">
        <f t="shared" si="279"/>
        <v>0</v>
      </c>
      <c r="N3977" s="1">
        <f t="shared" si="279"/>
        <v>0</v>
      </c>
      <c r="O3977" s="1">
        <f t="shared" si="280"/>
        <v>1</v>
      </c>
      <c r="P3977" s="1" t="s">
        <v>18346</v>
      </c>
      <c r="Q3977" s="1">
        <v>350</v>
      </c>
      <c r="R3977" s="1">
        <v>550</v>
      </c>
      <c r="S3977" s="9">
        <f t="shared" si="282"/>
        <v>350</v>
      </c>
      <c r="T3977" s="3">
        <v>44456</v>
      </c>
      <c r="U3977" s="8" t="s">
        <v>439</v>
      </c>
      <c r="V3977" s="3">
        <v>44456</v>
      </c>
      <c r="W3977" s="8" t="s">
        <v>439</v>
      </c>
      <c r="X3977" s="8">
        <v>0</v>
      </c>
      <c r="Y3977" s="10">
        <f t="shared" si="281"/>
        <v>0</v>
      </c>
      <c r="Z3977" s="10">
        <f>IFERROR(INDEX(EFs!B:B,MATCH(P3977,EFs!A:A,0))*Dataset!Y3977/1000,0)</f>
        <v>0</v>
      </c>
      <c r="AA3977">
        <v>32.835312000000002</v>
      </c>
      <c r="AB3977">
        <v>-117.15731599999999</v>
      </c>
      <c r="AC3977">
        <v>1</v>
      </c>
      <c r="AD3977" t="s">
        <v>18387</v>
      </c>
      <c r="AE3977">
        <v>7520</v>
      </c>
      <c r="AF3977" t="s">
        <v>18896</v>
      </c>
      <c r="AI3977" t="s">
        <v>18389</v>
      </c>
      <c r="AJ3977" t="s">
        <v>18390</v>
      </c>
      <c r="AK3977" t="s">
        <v>18391</v>
      </c>
      <c r="AL3977">
        <v>92111</v>
      </c>
      <c r="AM3977" t="s">
        <v>18392</v>
      </c>
      <c r="AN3977" t="s">
        <v>18407</v>
      </c>
    </row>
    <row r="3978" spans="1:40" ht="28.8" hidden="1" x14ac:dyDescent="0.3">
      <c r="A3978" t="s">
        <v>17724</v>
      </c>
      <c r="B3978" s="2" t="s">
        <v>2048</v>
      </c>
      <c r="C3978" s="3">
        <v>40025</v>
      </c>
      <c r="D3978" t="s">
        <v>25</v>
      </c>
      <c r="E3978" t="s">
        <v>17725</v>
      </c>
      <c r="F3978" t="s">
        <v>72</v>
      </c>
      <c r="G3978" t="s">
        <v>17726</v>
      </c>
      <c r="H3978" s="2" t="s">
        <v>201</v>
      </c>
      <c r="I3978" s="2" t="s">
        <v>46</v>
      </c>
      <c r="J3978" s="1" t="s">
        <v>17727</v>
      </c>
      <c r="K3978" s="1">
        <f t="shared" si="279"/>
        <v>1</v>
      </c>
      <c r="L3978" s="1">
        <f t="shared" si="279"/>
        <v>0</v>
      </c>
      <c r="M3978" s="1">
        <f t="shared" si="279"/>
        <v>0</v>
      </c>
      <c r="N3978" s="1">
        <f t="shared" si="279"/>
        <v>0</v>
      </c>
      <c r="O3978" s="1">
        <f t="shared" si="280"/>
        <v>1</v>
      </c>
      <c r="P3978" s="1" t="s">
        <v>18346</v>
      </c>
      <c r="Q3978" s="1" t="s">
        <v>18355</v>
      </c>
      <c r="R3978" s="1">
        <v>72</v>
      </c>
      <c r="S3978" s="9">
        <f t="shared" si="282"/>
        <v>53.690400000000004</v>
      </c>
      <c r="T3978" s="8"/>
      <c r="U3978" s="8"/>
      <c r="V3978" s="8"/>
      <c r="W3978" s="8"/>
      <c r="X3978" s="8"/>
      <c r="Y3978" s="10">
        <f t="shared" si="281"/>
        <v>0</v>
      </c>
      <c r="Z3978" s="10">
        <f>IFERROR(INDEX(EFs!B:B,MATCH(P3978,EFs!A:A,0))*Dataset!Y3978/1000,0)</f>
        <v>0</v>
      </c>
      <c r="AA3978">
        <v>32.844664000000002</v>
      </c>
      <c r="AB3978">
        <v>-117.278064</v>
      </c>
      <c r="AC3978">
        <v>1</v>
      </c>
      <c r="AD3978" t="s">
        <v>18387</v>
      </c>
      <c r="AE3978">
        <v>700</v>
      </c>
      <c r="AF3978" t="s">
        <v>19688</v>
      </c>
      <c r="AI3978" t="s">
        <v>18428</v>
      </c>
      <c r="AJ3978" t="s">
        <v>18390</v>
      </c>
      <c r="AK3978" t="s">
        <v>18391</v>
      </c>
      <c r="AL3978">
        <v>92037</v>
      </c>
      <c r="AM3978" t="s">
        <v>18392</v>
      </c>
      <c r="AN3978" t="s">
        <v>18393</v>
      </c>
    </row>
    <row r="3979" spans="1:40" ht="28.8" hidden="1" x14ac:dyDescent="0.3">
      <c r="A3979" t="s">
        <v>17728</v>
      </c>
      <c r="B3979" s="2" t="s">
        <v>2048</v>
      </c>
      <c r="C3979" s="3">
        <v>40025</v>
      </c>
      <c r="D3979" t="s">
        <v>25</v>
      </c>
      <c r="E3979" t="s">
        <v>15406</v>
      </c>
      <c r="F3979" t="s">
        <v>1445</v>
      </c>
      <c r="G3979" t="s">
        <v>15407</v>
      </c>
      <c r="H3979" s="2" t="s">
        <v>275</v>
      </c>
      <c r="I3979" s="2" t="s">
        <v>139</v>
      </c>
      <c r="J3979" s="1" t="s">
        <v>17729</v>
      </c>
      <c r="K3979" s="1">
        <f t="shared" si="279"/>
        <v>1</v>
      </c>
      <c r="L3979" s="1">
        <f t="shared" si="279"/>
        <v>0</v>
      </c>
      <c r="M3979" s="1">
        <f t="shared" si="279"/>
        <v>0</v>
      </c>
      <c r="N3979" s="1">
        <f t="shared" si="279"/>
        <v>0</v>
      </c>
      <c r="O3979" s="1">
        <f t="shared" si="280"/>
        <v>1</v>
      </c>
      <c r="P3979" s="1" t="s">
        <v>18346</v>
      </c>
      <c r="Q3979" s="1" t="s">
        <v>18355</v>
      </c>
      <c r="R3979" s="1" t="s">
        <v>18352</v>
      </c>
      <c r="S3979" s="9" t="str">
        <f t="shared" si="282"/>
        <v>Unknown</v>
      </c>
      <c r="T3979" s="8"/>
      <c r="U3979" s="8"/>
      <c r="V3979" s="8"/>
      <c r="W3979" s="8"/>
      <c r="X3979" s="8"/>
      <c r="Y3979" s="10" t="e">
        <f t="shared" si="281"/>
        <v>#VALUE!</v>
      </c>
      <c r="Z3979" s="10">
        <f>IFERROR(INDEX(EFs!B:B,MATCH(P3979,EFs!A:A,0))*Dataset!Y3979/1000,0)</f>
        <v>0</v>
      </c>
      <c r="AA3979">
        <v>32.836160999999997</v>
      </c>
      <c r="AB3979">
        <v>-116.983648</v>
      </c>
      <c r="AC3979">
        <v>0.9</v>
      </c>
      <c r="AD3979" t="s">
        <v>18394</v>
      </c>
      <c r="AE3979">
        <v>8811</v>
      </c>
      <c r="AF3979" t="s">
        <v>19607</v>
      </c>
      <c r="AI3979" t="s">
        <v>18442</v>
      </c>
      <c r="AJ3979" t="s">
        <v>18390</v>
      </c>
      <c r="AK3979" t="s">
        <v>18391</v>
      </c>
      <c r="AL3979">
        <v>92071</v>
      </c>
      <c r="AM3979" t="s">
        <v>18392</v>
      </c>
      <c r="AN3979" t="s">
        <v>18397</v>
      </c>
    </row>
    <row r="3980" spans="1:40" ht="28.8" hidden="1" x14ac:dyDescent="0.3">
      <c r="A3980" t="s">
        <v>17730</v>
      </c>
      <c r="B3980" s="2" t="s">
        <v>2048</v>
      </c>
      <c r="C3980" s="3">
        <v>40025</v>
      </c>
      <c r="D3980" t="s">
        <v>25</v>
      </c>
      <c r="E3980" t="s">
        <v>17731</v>
      </c>
      <c r="F3980" t="s">
        <v>27</v>
      </c>
      <c r="G3980" t="s">
        <v>16592</v>
      </c>
      <c r="H3980" s="2" t="s">
        <v>235</v>
      </c>
      <c r="I3980" s="2" t="s">
        <v>236</v>
      </c>
      <c r="J3980" s="1" t="s">
        <v>17732</v>
      </c>
      <c r="K3980" s="1">
        <f t="shared" si="279"/>
        <v>1</v>
      </c>
      <c r="L3980" s="1">
        <f t="shared" si="279"/>
        <v>0</v>
      </c>
      <c r="M3980" s="1">
        <f t="shared" si="279"/>
        <v>0</v>
      </c>
      <c r="N3980" s="1">
        <f t="shared" si="279"/>
        <v>0</v>
      </c>
      <c r="O3980" s="1">
        <f t="shared" si="280"/>
        <v>1</v>
      </c>
      <c r="P3980" s="1" t="s">
        <v>18346</v>
      </c>
      <c r="Q3980" s="1" t="s">
        <v>18355</v>
      </c>
      <c r="R3980" s="1">
        <v>66</v>
      </c>
      <c r="S3980" s="9">
        <f t="shared" si="282"/>
        <v>49.216200000000001</v>
      </c>
      <c r="T3980" s="8"/>
      <c r="U3980" s="8"/>
      <c r="V3980" s="8"/>
      <c r="W3980" s="8"/>
      <c r="X3980" s="8"/>
      <c r="Y3980" s="10">
        <f t="shared" si="281"/>
        <v>0</v>
      </c>
      <c r="Z3980" s="10">
        <f>IFERROR(INDEX(EFs!B:B,MATCH(P3980,EFs!A:A,0))*Dataset!Y3980/1000,0)</f>
        <v>0</v>
      </c>
      <c r="AA3980">
        <v>32.781644</v>
      </c>
      <c r="AB3980">
        <v>-117.120272</v>
      </c>
      <c r="AC3980">
        <v>1</v>
      </c>
      <c r="AD3980" t="s">
        <v>18387</v>
      </c>
      <c r="AE3980">
        <v>9449</v>
      </c>
      <c r="AF3980" t="s">
        <v>18770</v>
      </c>
      <c r="AI3980" t="s">
        <v>18389</v>
      </c>
      <c r="AJ3980" t="s">
        <v>18390</v>
      </c>
      <c r="AK3980" t="s">
        <v>18391</v>
      </c>
      <c r="AL3980">
        <v>92108</v>
      </c>
      <c r="AM3980" t="s">
        <v>18392</v>
      </c>
      <c r="AN3980" t="s">
        <v>18393</v>
      </c>
    </row>
    <row r="3981" spans="1:40" ht="43.2" hidden="1" x14ac:dyDescent="0.3">
      <c r="A3981" t="s">
        <v>17733</v>
      </c>
      <c r="B3981" s="2" t="s">
        <v>2048</v>
      </c>
      <c r="C3981" s="3">
        <v>40129</v>
      </c>
      <c r="D3981" t="s">
        <v>193</v>
      </c>
      <c r="E3981" t="s">
        <v>7284</v>
      </c>
      <c r="F3981" t="s">
        <v>7285</v>
      </c>
      <c r="G3981" t="s">
        <v>7286</v>
      </c>
      <c r="H3981" s="2" t="s">
        <v>138</v>
      </c>
      <c r="I3981" s="2" t="s">
        <v>139</v>
      </c>
      <c r="J3981" s="1" t="s">
        <v>17734</v>
      </c>
      <c r="K3981" s="1">
        <f t="shared" si="279"/>
        <v>1</v>
      </c>
      <c r="L3981" s="1">
        <f t="shared" si="279"/>
        <v>0</v>
      </c>
      <c r="M3981" s="1">
        <f t="shared" si="279"/>
        <v>0</v>
      </c>
      <c r="N3981" s="1">
        <f t="shared" si="279"/>
        <v>0</v>
      </c>
      <c r="O3981" s="1">
        <f t="shared" si="280"/>
        <v>1</v>
      </c>
      <c r="P3981" s="1" t="s">
        <v>18346</v>
      </c>
      <c r="Q3981" s="1">
        <v>500</v>
      </c>
      <c r="R3981" s="1">
        <v>757</v>
      </c>
      <c r="S3981" s="9">
        <f t="shared" si="282"/>
        <v>500</v>
      </c>
      <c r="T3981" s="8"/>
      <c r="U3981" s="8"/>
      <c r="V3981" s="8"/>
      <c r="W3981" s="8"/>
      <c r="X3981" s="8"/>
      <c r="Y3981" s="10">
        <f t="shared" si="281"/>
        <v>0</v>
      </c>
      <c r="Z3981" s="10">
        <f>IFERROR(INDEX(EFs!B:B,MATCH(P3981,EFs!A:A,0))*Dataset!Y3981/1000,0)</f>
        <v>0</v>
      </c>
      <c r="AA3981">
        <v>32.719779000000003</v>
      </c>
      <c r="AB3981">
        <v>-116.68053500000001</v>
      </c>
      <c r="AC3981">
        <v>1</v>
      </c>
      <c r="AD3981" t="s">
        <v>18387</v>
      </c>
      <c r="AE3981">
        <v>21077</v>
      </c>
      <c r="AF3981" t="s">
        <v>19035</v>
      </c>
      <c r="AI3981" t="s">
        <v>18418</v>
      </c>
      <c r="AJ3981" t="s">
        <v>18390</v>
      </c>
      <c r="AK3981" t="s">
        <v>18391</v>
      </c>
      <c r="AL3981">
        <v>91901</v>
      </c>
      <c r="AM3981" t="s">
        <v>18392</v>
      </c>
      <c r="AN3981" t="s">
        <v>18393</v>
      </c>
    </row>
    <row r="3982" spans="1:40" ht="57.6" hidden="1" x14ac:dyDescent="0.3">
      <c r="A3982" t="s">
        <v>17735</v>
      </c>
      <c r="B3982" s="2" t="s">
        <v>2048</v>
      </c>
      <c r="C3982" s="3">
        <v>40095</v>
      </c>
      <c r="D3982" t="s">
        <v>193</v>
      </c>
      <c r="E3982" t="s">
        <v>17028</v>
      </c>
      <c r="F3982" t="s">
        <v>559</v>
      </c>
      <c r="G3982" t="s">
        <v>17736</v>
      </c>
      <c r="H3982" s="2" t="s">
        <v>106</v>
      </c>
      <c r="I3982" s="2" t="s">
        <v>107</v>
      </c>
      <c r="J3982" s="1" t="s">
        <v>17737</v>
      </c>
      <c r="K3982" s="1">
        <f t="shared" si="279"/>
        <v>1</v>
      </c>
      <c r="L3982" s="1">
        <f t="shared" si="279"/>
        <v>0</v>
      </c>
      <c r="M3982" s="1">
        <f t="shared" si="279"/>
        <v>0</v>
      </c>
      <c r="N3982" s="1">
        <f t="shared" si="279"/>
        <v>0</v>
      </c>
      <c r="O3982" s="1">
        <f t="shared" si="280"/>
        <v>1</v>
      </c>
      <c r="P3982" s="1" t="s">
        <v>18346</v>
      </c>
      <c r="Q3982" s="1">
        <v>750</v>
      </c>
      <c r="R3982" s="1">
        <v>954</v>
      </c>
      <c r="S3982" s="9">
        <f t="shared" si="282"/>
        <v>750</v>
      </c>
      <c r="T3982" s="8"/>
      <c r="U3982" s="8"/>
      <c r="V3982" s="8"/>
      <c r="W3982" s="8"/>
      <c r="X3982" s="8"/>
      <c r="Y3982" s="10">
        <f t="shared" si="281"/>
        <v>0</v>
      </c>
      <c r="Z3982" s="10">
        <f>IFERROR(INDEX(EFs!B:B,MATCH(P3982,EFs!A:A,0))*Dataset!Y3982/1000,0)</f>
        <v>0</v>
      </c>
      <c r="AA3982">
        <v>32.829982000000001</v>
      </c>
      <c r="AB3982">
        <v>-117.13429499999999</v>
      </c>
      <c r="AC3982">
        <v>1</v>
      </c>
      <c r="AD3982" t="s">
        <v>18387</v>
      </c>
      <c r="AE3982">
        <v>8913</v>
      </c>
      <c r="AF3982" t="s">
        <v>18495</v>
      </c>
      <c r="AI3982" t="s">
        <v>18389</v>
      </c>
      <c r="AJ3982" t="s">
        <v>18390</v>
      </c>
      <c r="AK3982" t="s">
        <v>18391</v>
      </c>
      <c r="AL3982">
        <v>92123</v>
      </c>
      <c r="AM3982" t="s">
        <v>18392</v>
      </c>
      <c r="AN3982" t="s">
        <v>18393</v>
      </c>
    </row>
    <row r="3983" spans="1:40" ht="57.6" hidden="1" x14ac:dyDescent="0.3">
      <c r="A3983" t="s">
        <v>17738</v>
      </c>
      <c r="B3983" s="2" t="s">
        <v>2048</v>
      </c>
      <c r="C3983" s="3">
        <v>40100</v>
      </c>
      <c r="D3983" t="s">
        <v>193</v>
      </c>
      <c r="E3983" t="s">
        <v>17739</v>
      </c>
      <c r="F3983" t="s">
        <v>17740</v>
      </c>
      <c r="G3983" t="s">
        <v>17741</v>
      </c>
      <c r="H3983" s="2" t="s">
        <v>106</v>
      </c>
      <c r="I3983" s="2" t="s">
        <v>107</v>
      </c>
      <c r="J3983" s="1" t="s">
        <v>17742</v>
      </c>
      <c r="K3983" s="1">
        <f t="shared" si="279"/>
        <v>1</v>
      </c>
      <c r="L3983" s="1">
        <f t="shared" si="279"/>
        <v>0</v>
      </c>
      <c r="M3983" s="1">
        <f t="shared" si="279"/>
        <v>0</v>
      </c>
      <c r="N3983" s="1">
        <f t="shared" si="279"/>
        <v>0</v>
      </c>
      <c r="O3983" s="1">
        <f t="shared" si="280"/>
        <v>1</v>
      </c>
      <c r="P3983" s="1" t="s">
        <v>18346</v>
      </c>
      <c r="Q3983" s="1">
        <v>125</v>
      </c>
      <c r="R3983" s="1">
        <v>197</v>
      </c>
      <c r="S3983" s="9">
        <f t="shared" si="282"/>
        <v>125</v>
      </c>
      <c r="T3983" s="8"/>
      <c r="U3983" s="8"/>
      <c r="V3983" s="8"/>
      <c r="W3983" s="8"/>
      <c r="X3983" s="8"/>
      <c r="Y3983" s="10">
        <f t="shared" si="281"/>
        <v>0</v>
      </c>
      <c r="Z3983" s="10">
        <f>IFERROR(INDEX(EFs!B:B,MATCH(P3983,EFs!A:A,0))*Dataset!Y3983/1000,0)</f>
        <v>0</v>
      </c>
      <c r="AA3983">
        <v>32.814478000000001</v>
      </c>
      <c r="AB3983">
        <v>-117.120546</v>
      </c>
      <c r="AC3983">
        <v>1</v>
      </c>
      <c r="AD3983" t="s">
        <v>18387</v>
      </c>
      <c r="AE3983">
        <v>3939</v>
      </c>
      <c r="AF3983" t="s">
        <v>18740</v>
      </c>
      <c r="AI3983" t="s">
        <v>18389</v>
      </c>
      <c r="AJ3983" t="s">
        <v>18390</v>
      </c>
      <c r="AK3983" t="s">
        <v>18391</v>
      </c>
      <c r="AL3983">
        <v>92123</v>
      </c>
      <c r="AM3983" t="s">
        <v>18392</v>
      </c>
      <c r="AN3983" t="s">
        <v>18393</v>
      </c>
    </row>
    <row r="3984" spans="1:40" ht="72" hidden="1" x14ac:dyDescent="0.3">
      <c r="A3984" t="s">
        <v>17743</v>
      </c>
      <c r="B3984" s="2" t="s">
        <v>2048</v>
      </c>
      <c r="C3984" s="3">
        <v>40122</v>
      </c>
      <c r="D3984" t="s">
        <v>193</v>
      </c>
      <c r="E3984" t="s">
        <v>10921</v>
      </c>
      <c r="F3984" t="s">
        <v>72</v>
      </c>
      <c r="G3984" t="s">
        <v>10923</v>
      </c>
      <c r="H3984" s="2" t="s">
        <v>106</v>
      </c>
      <c r="I3984" s="2" t="s">
        <v>107</v>
      </c>
      <c r="J3984" s="1" t="s">
        <v>17744</v>
      </c>
      <c r="K3984" s="1">
        <f t="shared" si="279"/>
        <v>1</v>
      </c>
      <c r="L3984" s="1">
        <f t="shared" si="279"/>
        <v>0</v>
      </c>
      <c r="M3984" s="1">
        <f t="shared" si="279"/>
        <v>0</v>
      </c>
      <c r="N3984" s="1">
        <f t="shared" si="279"/>
        <v>0</v>
      </c>
      <c r="O3984" s="1">
        <f t="shared" si="280"/>
        <v>1</v>
      </c>
      <c r="P3984" s="1" t="s">
        <v>18346</v>
      </c>
      <c r="Q3984" s="1">
        <v>750</v>
      </c>
      <c r="R3984" s="1">
        <v>954</v>
      </c>
      <c r="S3984" s="9">
        <f t="shared" si="282"/>
        <v>750</v>
      </c>
      <c r="T3984" s="8"/>
      <c r="U3984" s="8"/>
      <c r="V3984" s="8"/>
      <c r="W3984" s="8"/>
      <c r="X3984" s="8"/>
      <c r="Y3984" s="10">
        <f t="shared" si="281"/>
        <v>0</v>
      </c>
      <c r="Z3984" s="10">
        <f>IFERROR(INDEX(EFs!B:B,MATCH(P3984,EFs!A:A,0))*Dataset!Y3984/1000,0)</f>
        <v>0</v>
      </c>
      <c r="AA3984">
        <v>32.829982000000001</v>
      </c>
      <c r="AB3984">
        <v>-117.13429499999999</v>
      </c>
      <c r="AC3984">
        <v>1</v>
      </c>
      <c r="AD3984" t="s">
        <v>18387</v>
      </c>
      <c r="AE3984">
        <v>8939</v>
      </c>
      <c r="AF3984" t="s">
        <v>18495</v>
      </c>
      <c r="AI3984" t="s">
        <v>18389</v>
      </c>
      <c r="AJ3984" t="s">
        <v>18390</v>
      </c>
      <c r="AK3984" t="s">
        <v>18391</v>
      </c>
      <c r="AL3984">
        <v>92123</v>
      </c>
      <c r="AM3984" t="s">
        <v>18392</v>
      </c>
      <c r="AN3984" t="s">
        <v>18393</v>
      </c>
    </row>
    <row r="3985" spans="1:40" ht="28.8" hidden="1" x14ac:dyDescent="0.3">
      <c r="A3985" t="s">
        <v>17745</v>
      </c>
      <c r="B3985" s="2" t="s">
        <v>2048</v>
      </c>
      <c r="C3985" s="3">
        <v>40025</v>
      </c>
      <c r="D3985" t="s">
        <v>16</v>
      </c>
      <c r="E3985" t="s">
        <v>1036</v>
      </c>
      <c r="F3985" t="s">
        <v>7390</v>
      </c>
      <c r="G3985" t="s">
        <v>10895</v>
      </c>
      <c r="H3985" s="2" t="s">
        <v>781</v>
      </c>
      <c r="I3985" s="2" t="s">
        <v>782</v>
      </c>
      <c r="J3985" s="1" t="s">
        <v>17746</v>
      </c>
      <c r="K3985" s="1">
        <f t="shared" si="279"/>
        <v>1</v>
      </c>
      <c r="L3985" s="1">
        <f t="shared" si="279"/>
        <v>0</v>
      </c>
      <c r="M3985" s="1">
        <f t="shared" si="279"/>
        <v>1</v>
      </c>
      <c r="N3985" s="1">
        <f t="shared" si="279"/>
        <v>0</v>
      </c>
      <c r="O3985" s="1">
        <f t="shared" si="280"/>
        <v>2</v>
      </c>
      <c r="P3985" s="1" t="s">
        <v>18348</v>
      </c>
      <c r="Q3985" s="1" t="s">
        <v>18355</v>
      </c>
      <c r="R3985" s="1">
        <v>4200</v>
      </c>
      <c r="S3985" s="9">
        <f t="shared" si="282"/>
        <v>3131.94</v>
      </c>
      <c r="T3985" s="8"/>
      <c r="U3985" s="8"/>
      <c r="V3985" s="8"/>
      <c r="W3985" s="8"/>
      <c r="X3985" s="8"/>
      <c r="Y3985" s="10">
        <f t="shared" si="281"/>
        <v>0</v>
      </c>
      <c r="Z3985" s="10">
        <f>IFERROR(INDEX(EFs!B:B,MATCH(P3985,EFs!A:A,0))*Dataset!Y3985/1000,0)</f>
        <v>0</v>
      </c>
      <c r="AA3985">
        <v>32.888069000000002</v>
      </c>
      <c r="AB3985">
        <v>-117.164534</v>
      </c>
      <c r="AC3985">
        <v>1</v>
      </c>
      <c r="AD3985" t="s">
        <v>18387</v>
      </c>
      <c r="AE3985">
        <v>7337</v>
      </c>
      <c r="AF3985" t="s">
        <v>19350</v>
      </c>
      <c r="AI3985" t="s">
        <v>18389</v>
      </c>
      <c r="AJ3985" t="s">
        <v>18390</v>
      </c>
      <c r="AK3985" t="s">
        <v>18391</v>
      </c>
      <c r="AL3985">
        <v>92121</v>
      </c>
      <c r="AM3985" t="s">
        <v>18392</v>
      </c>
      <c r="AN3985" t="s">
        <v>18393</v>
      </c>
    </row>
    <row r="3986" spans="1:40" ht="28.8" hidden="1" x14ac:dyDescent="0.3">
      <c r="A3986" t="s">
        <v>17747</v>
      </c>
      <c r="B3986" s="2" t="s">
        <v>2048</v>
      </c>
      <c r="C3986" s="3">
        <v>40025</v>
      </c>
      <c r="D3986" t="s">
        <v>16</v>
      </c>
      <c r="E3986" t="s">
        <v>1036</v>
      </c>
      <c r="F3986" t="s">
        <v>7390</v>
      </c>
      <c r="G3986" t="s">
        <v>10895</v>
      </c>
      <c r="H3986" s="2" t="s">
        <v>781</v>
      </c>
      <c r="I3986" s="2" t="s">
        <v>782</v>
      </c>
      <c r="J3986" s="1" t="s">
        <v>17748</v>
      </c>
      <c r="K3986" s="1">
        <f t="shared" si="279"/>
        <v>1</v>
      </c>
      <c r="L3986" s="1">
        <f t="shared" si="279"/>
        <v>0</v>
      </c>
      <c r="M3986" s="1">
        <f t="shared" si="279"/>
        <v>1</v>
      </c>
      <c r="N3986" s="1">
        <f t="shared" si="279"/>
        <v>0</v>
      </c>
      <c r="O3986" s="1">
        <f t="shared" si="280"/>
        <v>2</v>
      </c>
      <c r="P3986" s="1" t="s">
        <v>18348</v>
      </c>
      <c r="Q3986" s="1" t="s">
        <v>18355</v>
      </c>
      <c r="R3986" s="1">
        <v>4200</v>
      </c>
      <c r="S3986" s="9">
        <f t="shared" si="282"/>
        <v>3131.94</v>
      </c>
      <c r="T3986" s="8"/>
      <c r="U3986" s="8"/>
      <c r="V3986" s="8"/>
      <c r="W3986" s="8"/>
      <c r="X3986" s="8"/>
      <c r="Y3986" s="10">
        <f t="shared" si="281"/>
        <v>0</v>
      </c>
      <c r="Z3986" s="10">
        <f>IFERROR(INDEX(EFs!B:B,MATCH(P3986,EFs!A:A,0))*Dataset!Y3986/1000,0)</f>
        <v>0</v>
      </c>
      <c r="AA3986">
        <v>32.888069000000002</v>
      </c>
      <c r="AB3986">
        <v>-117.164534</v>
      </c>
      <c r="AC3986">
        <v>1</v>
      </c>
      <c r="AD3986" t="s">
        <v>18387</v>
      </c>
      <c r="AE3986">
        <v>7337</v>
      </c>
      <c r="AF3986" t="s">
        <v>19350</v>
      </c>
      <c r="AI3986" t="s">
        <v>18389</v>
      </c>
      <c r="AJ3986" t="s">
        <v>18390</v>
      </c>
      <c r="AK3986" t="s">
        <v>18391</v>
      </c>
      <c r="AL3986">
        <v>92121</v>
      </c>
      <c r="AM3986" t="s">
        <v>18392</v>
      </c>
      <c r="AN3986" t="s">
        <v>18393</v>
      </c>
    </row>
    <row r="3987" spans="1:40" ht="28.8" hidden="1" x14ac:dyDescent="0.3">
      <c r="A3987" t="s">
        <v>17749</v>
      </c>
      <c r="B3987" s="2" t="s">
        <v>2048</v>
      </c>
      <c r="C3987" s="3">
        <v>40025</v>
      </c>
      <c r="D3987" t="s">
        <v>16</v>
      </c>
      <c r="E3987" t="s">
        <v>9501</v>
      </c>
      <c r="F3987" t="s">
        <v>9502</v>
      </c>
      <c r="G3987" t="s">
        <v>9503</v>
      </c>
      <c r="H3987" s="2" t="s">
        <v>235</v>
      </c>
      <c r="I3987" s="2" t="s">
        <v>236</v>
      </c>
      <c r="J3987" s="1" t="s">
        <v>17750</v>
      </c>
      <c r="K3987" s="1">
        <f t="shared" si="279"/>
        <v>0</v>
      </c>
      <c r="L3987" s="1">
        <f t="shared" si="279"/>
        <v>0</v>
      </c>
      <c r="M3987" s="1">
        <f t="shared" si="279"/>
        <v>1</v>
      </c>
      <c r="N3987" s="1">
        <f t="shared" si="279"/>
        <v>0</v>
      </c>
      <c r="O3987" s="1">
        <f t="shared" si="280"/>
        <v>1</v>
      </c>
      <c r="P3987" s="1" t="s">
        <v>18348</v>
      </c>
      <c r="Q3987" s="1">
        <v>100</v>
      </c>
      <c r="R3987" s="1">
        <v>160</v>
      </c>
      <c r="S3987" s="9">
        <f t="shared" si="282"/>
        <v>100</v>
      </c>
      <c r="T3987" s="8"/>
      <c r="U3987" s="8"/>
      <c r="V3987" s="8"/>
      <c r="W3987" s="8"/>
      <c r="X3987" s="8"/>
      <c r="Y3987" s="10">
        <f t="shared" si="281"/>
        <v>0</v>
      </c>
      <c r="Z3987" s="10">
        <f>IFERROR(INDEX(EFs!B:B,MATCH(P3987,EFs!A:A,0))*Dataset!Y3987/1000,0)</f>
        <v>0</v>
      </c>
      <c r="AA3987">
        <v>32.764203000000002</v>
      </c>
      <c r="AB3987">
        <v>-117.165469</v>
      </c>
      <c r="AC3987">
        <v>1</v>
      </c>
      <c r="AD3987" t="s">
        <v>18387</v>
      </c>
      <c r="AE3987">
        <v>350</v>
      </c>
      <c r="AF3987" t="s">
        <v>19279</v>
      </c>
      <c r="AI3987" t="s">
        <v>18389</v>
      </c>
      <c r="AJ3987" t="s">
        <v>18390</v>
      </c>
      <c r="AK3987" t="s">
        <v>18391</v>
      </c>
      <c r="AL3987">
        <v>92108</v>
      </c>
      <c r="AM3987" t="s">
        <v>18392</v>
      </c>
      <c r="AN3987" t="s">
        <v>18393</v>
      </c>
    </row>
    <row r="3988" spans="1:40" ht="57.6" hidden="1" x14ac:dyDescent="0.3">
      <c r="A3988" t="s">
        <v>17751</v>
      </c>
      <c r="B3988" s="2" t="s">
        <v>2048</v>
      </c>
      <c r="C3988" s="3">
        <v>40025</v>
      </c>
      <c r="D3988" t="s">
        <v>16</v>
      </c>
      <c r="E3988" t="s">
        <v>1036</v>
      </c>
      <c r="F3988" t="s">
        <v>7390</v>
      </c>
      <c r="G3988" t="s">
        <v>10895</v>
      </c>
      <c r="H3988" s="2" t="s">
        <v>781</v>
      </c>
      <c r="I3988" s="2" t="s">
        <v>782</v>
      </c>
      <c r="J3988" s="1" t="s">
        <v>17752</v>
      </c>
      <c r="K3988" s="1">
        <f t="shared" si="279"/>
        <v>1</v>
      </c>
      <c r="L3988" s="1">
        <f t="shared" si="279"/>
        <v>0</v>
      </c>
      <c r="M3988" s="1">
        <f t="shared" si="279"/>
        <v>1</v>
      </c>
      <c r="N3988" s="1">
        <f t="shared" si="279"/>
        <v>0</v>
      </c>
      <c r="O3988" s="1">
        <f t="shared" si="280"/>
        <v>2</v>
      </c>
      <c r="P3988" s="1" t="s">
        <v>18348</v>
      </c>
      <c r="Q3988" s="1" t="s">
        <v>18355</v>
      </c>
      <c r="R3988" s="1">
        <v>4200</v>
      </c>
      <c r="S3988" s="9">
        <f t="shared" si="282"/>
        <v>3131.94</v>
      </c>
      <c r="T3988" s="8"/>
      <c r="U3988" s="8"/>
      <c r="V3988" s="8"/>
      <c r="W3988" s="8"/>
      <c r="X3988" s="8"/>
      <c r="Y3988" s="10">
        <f t="shared" si="281"/>
        <v>0</v>
      </c>
      <c r="Z3988" s="10">
        <f>IFERROR(INDEX(EFs!B:B,MATCH(P3988,EFs!A:A,0))*Dataset!Y3988/1000,0)</f>
        <v>0</v>
      </c>
      <c r="AA3988">
        <v>32.888069000000002</v>
      </c>
      <c r="AB3988">
        <v>-117.164534</v>
      </c>
      <c r="AC3988">
        <v>1</v>
      </c>
      <c r="AD3988" t="s">
        <v>18387</v>
      </c>
      <c r="AE3988">
        <v>7337</v>
      </c>
      <c r="AF3988" t="s">
        <v>19350</v>
      </c>
      <c r="AI3988" t="s">
        <v>18389</v>
      </c>
      <c r="AJ3988" t="s">
        <v>18390</v>
      </c>
      <c r="AK3988" t="s">
        <v>18391</v>
      </c>
      <c r="AL3988">
        <v>92121</v>
      </c>
      <c r="AM3988" t="s">
        <v>18392</v>
      </c>
      <c r="AN3988" t="s">
        <v>18393</v>
      </c>
    </row>
    <row r="3989" spans="1:40" ht="72" hidden="1" x14ac:dyDescent="0.3">
      <c r="A3989" t="s">
        <v>17753</v>
      </c>
      <c r="B3989" s="2" t="s">
        <v>2048</v>
      </c>
      <c r="C3989" s="3">
        <v>40025.398946759298</v>
      </c>
      <c r="D3989" t="s">
        <v>25</v>
      </c>
      <c r="E3989" t="s">
        <v>3816</v>
      </c>
      <c r="F3989" t="s">
        <v>36</v>
      </c>
      <c r="G3989" t="s">
        <v>3817</v>
      </c>
      <c r="H3989" s="2" t="s">
        <v>320</v>
      </c>
      <c r="I3989" s="2" t="s">
        <v>46</v>
      </c>
      <c r="J3989" s="1" t="s">
        <v>17754</v>
      </c>
      <c r="K3989" s="1">
        <f t="shared" si="279"/>
        <v>1</v>
      </c>
      <c r="L3989" s="1">
        <f t="shared" si="279"/>
        <v>0</v>
      </c>
      <c r="M3989" s="1">
        <f t="shared" si="279"/>
        <v>0</v>
      </c>
      <c r="N3989" s="1">
        <f t="shared" si="279"/>
        <v>0</v>
      </c>
      <c r="O3989" s="1">
        <f t="shared" si="280"/>
        <v>1</v>
      </c>
      <c r="P3989" s="1" t="s">
        <v>18346</v>
      </c>
      <c r="Q3989" s="1" t="s">
        <v>18355</v>
      </c>
      <c r="R3989" s="1">
        <v>180</v>
      </c>
      <c r="S3989" s="9">
        <f t="shared" si="282"/>
        <v>134.226</v>
      </c>
      <c r="T3989" s="8"/>
      <c r="U3989" s="8"/>
      <c r="V3989" s="8"/>
      <c r="W3989" s="8"/>
      <c r="X3989" s="8"/>
      <c r="Y3989" s="10">
        <f t="shared" si="281"/>
        <v>0</v>
      </c>
      <c r="Z3989" s="10">
        <f>IFERROR(INDEX(EFs!B:B,MATCH(P3989,EFs!A:A,0))*Dataset!Y3989/1000,0)</f>
        <v>0</v>
      </c>
      <c r="AA3989">
        <v>32.875765999999999</v>
      </c>
      <c r="AB3989">
        <v>-117.239553</v>
      </c>
      <c r="AC3989">
        <v>0.9</v>
      </c>
      <c r="AD3989" t="s">
        <v>18387</v>
      </c>
      <c r="AE3989">
        <v>9500</v>
      </c>
      <c r="AF3989" t="s">
        <v>18451</v>
      </c>
      <c r="AG3989" t="s">
        <v>18831</v>
      </c>
      <c r="AH3989">
        <v>89</v>
      </c>
      <c r="AI3989" t="s">
        <v>18428</v>
      </c>
      <c r="AJ3989" t="s">
        <v>18390</v>
      </c>
      <c r="AK3989" t="s">
        <v>18391</v>
      </c>
      <c r="AL3989">
        <v>92093</v>
      </c>
      <c r="AM3989" t="s">
        <v>18392</v>
      </c>
      <c r="AN3989" t="s">
        <v>18393</v>
      </c>
    </row>
    <row r="3990" spans="1:40" ht="57.6" hidden="1" x14ac:dyDescent="0.3">
      <c r="A3990" t="s">
        <v>17755</v>
      </c>
      <c r="B3990" s="2" t="s">
        <v>2048</v>
      </c>
      <c r="C3990" s="3">
        <v>40025</v>
      </c>
      <c r="D3990" t="s">
        <v>25</v>
      </c>
      <c r="E3990" t="s">
        <v>2037</v>
      </c>
      <c r="F3990" t="s">
        <v>3568</v>
      </c>
      <c r="G3990" t="s">
        <v>17756</v>
      </c>
      <c r="H3990" s="2" t="s">
        <v>16186</v>
      </c>
      <c r="I3990" s="2" t="s">
        <v>164</v>
      </c>
      <c r="J3990" s="1" t="s">
        <v>17757</v>
      </c>
      <c r="K3990" s="1">
        <f t="shared" si="279"/>
        <v>0</v>
      </c>
      <c r="L3990" s="1">
        <f t="shared" si="279"/>
        <v>0</v>
      </c>
      <c r="M3990" s="1">
        <f t="shared" si="279"/>
        <v>0</v>
      </c>
      <c r="N3990" s="1">
        <f t="shared" si="279"/>
        <v>0</v>
      </c>
      <c r="O3990" s="1">
        <f t="shared" si="280"/>
        <v>0</v>
      </c>
      <c r="P3990" s="1" t="s">
        <v>18353</v>
      </c>
      <c r="Q3990" s="1" t="s">
        <v>18355</v>
      </c>
      <c r="R3990" s="1">
        <v>136</v>
      </c>
      <c r="S3990" s="9">
        <f t="shared" si="282"/>
        <v>101.4152</v>
      </c>
      <c r="T3990" s="8"/>
      <c r="U3990" s="8"/>
      <c r="V3990" s="8"/>
      <c r="W3990" s="8"/>
      <c r="X3990" s="8"/>
      <c r="Y3990" s="10">
        <f t="shared" si="281"/>
        <v>0</v>
      </c>
      <c r="Z3990" s="10">
        <f>IFERROR(INDEX(EFs!B:B,MATCH(P3990,EFs!A:A,0))*Dataset!Y3990/1000,0)</f>
        <v>0</v>
      </c>
      <c r="AA3990">
        <v>33.42362</v>
      </c>
      <c r="AB3990">
        <v>-117.606843</v>
      </c>
      <c r="AC3990">
        <v>0.4</v>
      </c>
      <c r="AD3990" t="s">
        <v>18422</v>
      </c>
      <c r="AI3990" t="s">
        <v>19643</v>
      </c>
      <c r="AJ3990" t="s">
        <v>18390</v>
      </c>
      <c r="AK3990" t="s">
        <v>18767</v>
      </c>
      <c r="AL3990">
        <v>92672</v>
      </c>
      <c r="AM3990" t="s">
        <v>18392</v>
      </c>
      <c r="AN3990" t="s">
        <v>18397</v>
      </c>
    </row>
    <row r="3991" spans="1:40" ht="43.2" hidden="1" x14ac:dyDescent="0.3">
      <c r="A3991" t="s">
        <v>17758</v>
      </c>
      <c r="B3991" s="2" t="s">
        <v>2048</v>
      </c>
      <c r="C3991" s="3">
        <v>40025.4437384259</v>
      </c>
      <c r="D3991" t="s">
        <v>25</v>
      </c>
      <c r="E3991" t="s">
        <v>10623</v>
      </c>
      <c r="F3991" t="s">
        <v>17675</v>
      </c>
      <c r="G3991" t="s">
        <v>17759</v>
      </c>
      <c r="H3991" s="2" t="s">
        <v>106</v>
      </c>
      <c r="I3991" s="2" t="s">
        <v>107</v>
      </c>
      <c r="J3991" s="1" t="s">
        <v>17760</v>
      </c>
      <c r="K3991" s="1">
        <f t="shared" si="279"/>
        <v>1</v>
      </c>
      <c r="L3991" s="1">
        <f t="shared" si="279"/>
        <v>0</v>
      </c>
      <c r="M3991" s="1">
        <f t="shared" si="279"/>
        <v>0</v>
      </c>
      <c r="N3991" s="1">
        <f t="shared" si="279"/>
        <v>0</v>
      </c>
      <c r="O3991" s="1">
        <f t="shared" si="280"/>
        <v>1</v>
      </c>
      <c r="P3991" s="1" t="s">
        <v>18346</v>
      </c>
      <c r="Q3991" s="1">
        <v>500</v>
      </c>
      <c r="R3991" s="1">
        <v>200</v>
      </c>
      <c r="S3991" s="9">
        <f t="shared" si="282"/>
        <v>500</v>
      </c>
      <c r="T3991" s="8"/>
      <c r="U3991" s="8"/>
      <c r="V3991" s="8"/>
      <c r="W3991" s="8"/>
      <c r="X3991" s="8"/>
      <c r="Y3991" s="10">
        <f t="shared" si="281"/>
        <v>0</v>
      </c>
      <c r="Z3991" s="10">
        <f>IFERROR(INDEX(EFs!B:B,MATCH(P3991,EFs!A:A,0))*Dataset!Y3991/1000,0)</f>
        <v>0</v>
      </c>
      <c r="AA3991">
        <v>32.827855999999997</v>
      </c>
      <c r="AB3991">
        <v>-117.129695</v>
      </c>
      <c r="AC3991">
        <v>1</v>
      </c>
      <c r="AD3991" t="s">
        <v>18387</v>
      </c>
      <c r="AE3991">
        <v>9305</v>
      </c>
      <c r="AF3991" t="s">
        <v>19358</v>
      </c>
      <c r="AI3991" t="s">
        <v>18389</v>
      </c>
      <c r="AJ3991" t="s">
        <v>18390</v>
      </c>
      <c r="AK3991" t="s">
        <v>18391</v>
      </c>
      <c r="AL3991">
        <v>92123</v>
      </c>
      <c r="AM3991" t="s">
        <v>18392</v>
      </c>
      <c r="AN3991" t="s">
        <v>18393</v>
      </c>
    </row>
    <row r="3992" spans="1:40" ht="43.2" hidden="1" x14ac:dyDescent="0.3">
      <c r="A3992" t="s">
        <v>17761</v>
      </c>
      <c r="B3992" s="2" t="s">
        <v>2048</v>
      </c>
      <c r="C3992" s="3">
        <v>40025.446736111102</v>
      </c>
      <c r="D3992" t="s">
        <v>25</v>
      </c>
      <c r="E3992" t="s">
        <v>10623</v>
      </c>
      <c r="F3992" t="s">
        <v>17675</v>
      </c>
      <c r="G3992" t="s">
        <v>17759</v>
      </c>
      <c r="H3992" s="2" t="s">
        <v>106</v>
      </c>
      <c r="I3992" s="2" t="s">
        <v>107</v>
      </c>
      <c r="J3992" s="1" t="s">
        <v>17762</v>
      </c>
      <c r="K3992" s="1">
        <f t="shared" si="279"/>
        <v>1</v>
      </c>
      <c r="L3992" s="1">
        <f t="shared" si="279"/>
        <v>0</v>
      </c>
      <c r="M3992" s="1">
        <f t="shared" si="279"/>
        <v>0</v>
      </c>
      <c r="N3992" s="1">
        <f t="shared" si="279"/>
        <v>0</v>
      </c>
      <c r="O3992" s="1">
        <f t="shared" si="280"/>
        <v>1</v>
      </c>
      <c r="P3992" s="1" t="s">
        <v>18346</v>
      </c>
      <c r="Q3992" s="1">
        <v>500</v>
      </c>
      <c r="R3992" s="1">
        <v>200</v>
      </c>
      <c r="S3992" s="9">
        <f t="shared" si="282"/>
        <v>500</v>
      </c>
      <c r="T3992" s="8"/>
      <c r="U3992" s="8"/>
      <c r="V3992" s="8"/>
      <c r="W3992" s="8"/>
      <c r="X3992" s="8"/>
      <c r="Y3992" s="10">
        <f t="shared" si="281"/>
        <v>0</v>
      </c>
      <c r="Z3992" s="10">
        <f>IFERROR(INDEX(EFs!B:B,MATCH(P3992,EFs!A:A,0))*Dataset!Y3992/1000,0)</f>
        <v>0</v>
      </c>
      <c r="AA3992">
        <v>32.827855999999997</v>
      </c>
      <c r="AB3992">
        <v>-117.129695</v>
      </c>
      <c r="AC3992">
        <v>1</v>
      </c>
      <c r="AD3992" t="s">
        <v>18387</v>
      </c>
      <c r="AE3992">
        <v>9305</v>
      </c>
      <c r="AF3992" t="s">
        <v>19358</v>
      </c>
      <c r="AI3992" t="s">
        <v>18389</v>
      </c>
      <c r="AJ3992" t="s">
        <v>18390</v>
      </c>
      <c r="AK3992" t="s">
        <v>18391</v>
      </c>
      <c r="AL3992">
        <v>92123</v>
      </c>
      <c r="AM3992" t="s">
        <v>18392</v>
      </c>
      <c r="AN3992" t="s">
        <v>18393</v>
      </c>
    </row>
    <row r="3993" spans="1:40" ht="43.2" hidden="1" x14ac:dyDescent="0.3">
      <c r="A3993" t="s">
        <v>17763</v>
      </c>
      <c r="B3993" s="2" t="s">
        <v>2048</v>
      </c>
      <c r="C3993" s="3">
        <v>40025.402719907397</v>
      </c>
      <c r="D3993" t="s">
        <v>25</v>
      </c>
      <c r="E3993" t="s">
        <v>17764</v>
      </c>
      <c r="F3993" t="s">
        <v>27</v>
      </c>
      <c r="G3993" t="s">
        <v>17765</v>
      </c>
      <c r="H3993" s="2" t="s">
        <v>115</v>
      </c>
      <c r="I3993" s="2" t="s">
        <v>46</v>
      </c>
      <c r="J3993" s="1" t="s">
        <v>17766</v>
      </c>
      <c r="K3993" s="1">
        <f t="shared" si="279"/>
        <v>1</v>
      </c>
      <c r="L3993" s="1">
        <f t="shared" si="279"/>
        <v>0</v>
      </c>
      <c r="M3993" s="1">
        <f t="shared" si="279"/>
        <v>0</v>
      </c>
      <c r="N3993" s="1">
        <f t="shared" si="279"/>
        <v>0</v>
      </c>
      <c r="O3993" s="1">
        <f t="shared" si="280"/>
        <v>1</v>
      </c>
      <c r="P3993" s="1" t="s">
        <v>18346</v>
      </c>
      <c r="Q3993" s="1">
        <v>750</v>
      </c>
      <c r="R3993" s="1">
        <v>1100</v>
      </c>
      <c r="S3993" s="9">
        <f t="shared" si="282"/>
        <v>750</v>
      </c>
      <c r="T3993" s="8"/>
      <c r="U3993" s="8"/>
      <c r="V3993" s="8"/>
      <c r="W3993" s="8"/>
      <c r="X3993" s="8"/>
      <c r="Y3993" s="10">
        <f t="shared" si="281"/>
        <v>0</v>
      </c>
      <c r="Z3993" s="10">
        <f>IFERROR(INDEX(EFs!B:B,MATCH(P3993,EFs!A:A,0))*Dataset!Y3993/1000,0)</f>
        <v>0</v>
      </c>
      <c r="AA3993">
        <v>32.749034999999999</v>
      </c>
      <c r="AB3993">
        <v>-117.21576399999999</v>
      </c>
      <c r="AC3993">
        <v>1</v>
      </c>
      <c r="AD3993" t="s">
        <v>18387</v>
      </c>
      <c r="AE3993">
        <v>3475</v>
      </c>
      <c r="AF3993" t="s">
        <v>19689</v>
      </c>
      <c r="AI3993" t="s">
        <v>18389</v>
      </c>
      <c r="AJ3993" t="s">
        <v>18390</v>
      </c>
      <c r="AK3993" t="s">
        <v>18391</v>
      </c>
      <c r="AL3993">
        <v>92110</v>
      </c>
      <c r="AM3993" t="s">
        <v>18392</v>
      </c>
      <c r="AN3993" t="s">
        <v>18393</v>
      </c>
    </row>
    <row r="3994" spans="1:40" ht="43.2" hidden="1" x14ac:dyDescent="0.3">
      <c r="A3994" t="s">
        <v>17767</v>
      </c>
      <c r="B3994" s="2" t="s">
        <v>2048</v>
      </c>
      <c r="C3994" s="3">
        <v>40025</v>
      </c>
      <c r="D3994" t="s">
        <v>25</v>
      </c>
      <c r="E3994" t="s">
        <v>17768</v>
      </c>
      <c r="F3994" t="s">
        <v>1807</v>
      </c>
      <c r="G3994" t="s">
        <v>15835</v>
      </c>
      <c r="H3994" s="2" t="s">
        <v>781</v>
      </c>
      <c r="I3994" s="2" t="s">
        <v>782</v>
      </c>
      <c r="J3994" s="1" t="s">
        <v>17769</v>
      </c>
      <c r="K3994" s="1">
        <f t="shared" si="279"/>
        <v>1</v>
      </c>
      <c r="L3994" s="1">
        <f t="shared" si="279"/>
        <v>0</v>
      </c>
      <c r="M3994" s="1">
        <f t="shared" si="279"/>
        <v>0</v>
      </c>
      <c r="N3994" s="1">
        <f t="shared" si="279"/>
        <v>0</v>
      </c>
      <c r="O3994" s="1">
        <f t="shared" si="280"/>
        <v>1</v>
      </c>
      <c r="P3994" s="1" t="s">
        <v>18346</v>
      </c>
      <c r="Q3994" s="1">
        <v>300</v>
      </c>
      <c r="R3994" s="1">
        <v>474</v>
      </c>
      <c r="S3994" s="9">
        <f t="shared" si="282"/>
        <v>300</v>
      </c>
      <c r="T3994" s="8"/>
      <c r="U3994" s="8"/>
      <c r="V3994" s="8"/>
      <c r="W3994" s="8"/>
      <c r="X3994" s="8"/>
      <c r="Y3994" s="10">
        <f t="shared" si="281"/>
        <v>0</v>
      </c>
      <c r="Z3994" s="10">
        <f>IFERROR(INDEX(EFs!B:B,MATCH(P3994,EFs!A:A,0))*Dataset!Y3994/1000,0)</f>
        <v>0</v>
      </c>
      <c r="AA3994">
        <v>32.891278999999997</v>
      </c>
      <c r="AB3994">
        <v>-117.230396</v>
      </c>
      <c r="AC3994">
        <v>1</v>
      </c>
      <c r="AD3994" t="s">
        <v>18387</v>
      </c>
      <c r="AE3994">
        <v>10275</v>
      </c>
      <c r="AF3994" t="s">
        <v>18532</v>
      </c>
      <c r="AI3994" t="s">
        <v>18389</v>
      </c>
      <c r="AJ3994" t="s">
        <v>18390</v>
      </c>
      <c r="AK3994" t="s">
        <v>18391</v>
      </c>
      <c r="AL3994">
        <v>92121</v>
      </c>
      <c r="AM3994" t="s">
        <v>18392</v>
      </c>
      <c r="AN3994" t="s">
        <v>18393</v>
      </c>
    </row>
    <row r="3995" spans="1:40" ht="43.2" hidden="1" x14ac:dyDescent="0.3">
      <c r="A3995" t="s">
        <v>17770</v>
      </c>
      <c r="B3995" s="2" t="s">
        <v>2048</v>
      </c>
      <c r="C3995" s="3">
        <v>40025</v>
      </c>
      <c r="D3995" t="s">
        <v>25</v>
      </c>
      <c r="E3995" t="s">
        <v>17771</v>
      </c>
      <c r="F3995" t="s">
        <v>559</v>
      </c>
      <c r="G3995" t="s">
        <v>17772</v>
      </c>
      <c r="H3995" s="2" t="s">
        <v>19</v>
      </c>
      <c r="I3995" s="2" t="s">
        <v>20</v>
      </c>
      <c r="J3995" s="1" t="s">
        <v>17773</v>
      </c>
      <c r="K3995" s="1">
        <f t="shared" si="279"/>
        <v>1</v>
      </c>
      <c r="L3995" s="1">
        <f t="shared" si="279"/>
        <v>0</v>
      </c>
      <c r="M3995" s="1">
        <f t="shared" si="279"/>
        <v>0</v>
      </c>
      <c r="N3995" s="1">
        <f t="shared" si="279"/>
        <v>0</v>
      </c>
      <c r="O3995" s="1">
        <f t="shared" si="280"/>
        <v>1</v>
      </c>
      <c r="P3995" s="1" t="s">
        <v>18346</v>
      </c>
      <c r="Q3995" s="1">
        <v>200</v>
      </c>
      <c r="R3995" s="1">
        <v>325</v>
      </c>
      <c r="S3995" s="9">
        <f t="shared" si="282"/>
        <v>200</v>
      </c>
      <c r="T3995" s="8"/>
      <c r="U3995" s="8"/>
      <c r="V3995" s="8"/>
      <c r="W3995" s="8"/>
      <c r="X3995" s="8"/>
      <c r="Y3995" s="10">
        <f t="shared" si="281"/>
        <v>0</v>
      </c>
      <c r="Z3995" s="10">
        <f>IFERROR(INDEX(EFs!B:B,MATCH(P3995,EFs!A:A,0))*Dataset!Y3995/1000,0)</f>
        <v>0</v>
      </c>
      <c r="AA3995">
        <v>32.715018999999998</v>
      </c>
      <c r="AB3995">
        <v>-117.162403</v>
      </c>
      <c r="AC3995">
        <v>1</v>
      </c>
      <c r="AD3995" t="s">
        <v>18387</v>
      </c>
      <c r="AE3995">
        <v>225</v>
      </c>
      <c r="AF3995" t="s">
        <v>18388</v>
      </c>
      <c r="AG3995" t="s">
        <v>18510</v>
      </c>
      <c r="AH3995">
        <v>1550</v>
      </c>
      <c r="AI3995" t="s">
        <v>18389</v>
      </c>
      <c r="AJ3995" t="s">
        <v>18390</v>
      </c>
      <c r="AK3995" t="s">
        <v>18391</v>
      </c>
      <c r="AL3995">
        <v>92101</v>
      </c>
      <c r="AM3995" t="s">
        <v>18392</v>
      </c>
      <c r="AN3995" t="s">
        <v>18393</v>
      </c>
    </row>
    <row r="3996" spans="1:40" ht="43.2" hidden="1" x14ac:dyDescent="0.3">
      <c r="A3996" t="s">
        <v>17774</v>
      </c>
      <c r="B3996" s="2" t="s">
        <v>2048</v>
      </c>
      <c r="C3996" s="3">
        <v>40025</v>
      </c>
      <c r="D3996" t="s">
        <v>25</v>
      </c>
      <c r="E3996" t="s">
        <v>5014</v>
      </c>
      <c r="F3996" t="s">
        <v>4823</v>
      </c>
      <c r="G3996" t="s">
        <v>5015</v>
      </c>
      <c r="H3996" s="2" t="s">
        <v>201</v>
      </c>
      <c r="I3996" s="2" t="s">
        <v>46</v>
      </c>
      <c r="J3996" s="1" t="s">
        <v>17775</v>
      </c>
      <c r="K3996" s="1">
        <f t="shared" si="279"/>
        <v>1</v>
      </c>
      <c r="L3996" s="1">
        <f t="shared" si="279"/>
        <v>0</v>
      </c>
      <c r="M3996" s="1">
        <f t="shared" si="279"/>
        <v>0</v>
      </c>
      <c r="N3996" s="1">
        <f t="shared" si="279"/>
        <v>0</v>
      </c>
      <c r="O3996" s="1">
        <f t="shared" si="280"/>
        <v>1</v>
      </c>
      <c r="P3996" s="1" t="s">
        <v>18346</v>
      </c>
      <c r="Q3996" s="1" t="s">
        <v>18355</v>
      </c>
      <c r="R3996" s="1">
        <v>750</v>
      </c>
      <c r="S3996" s="9">
        <f t="shared" si="282"/>
        <v>559.27499999999998</v>
      </c>
      <c r="T3996" s="8"/>
      <c r="U3996" s="8"/>
      <c r="V3996" s="8"/>
      <c r="W3996" s="8"/>
      <c r="X3996" s="8"/>
      <c r="Y3996" s="10">
        <f t="shared" si="281"/>
        <v>0</v>
      </c>
      <c r="Z3996" s="10">
        <f>IFERROR(INDEX(EFs!B:B,MATCH(P3996,EFs!A:A,0))*Dataset!Y3996/1000,0)</f>
        <v>0</v>
      </c>
      <c r="AA3996">
        <v>32.902323000000003</v>
      </c>
      <c r="AB3996">
        <v>-117.242626</v>
      </c>
      <c r="AC3996">
        <v>1</v>
      </c>
      <c r="AD3996" t="s">
        <v>18394</v>
      </c>
      <c r="AE3996">
        <v>10933</v>
      </c>
      <c r="AF3996" t="s">
        <v>18493</v>
      </c>
      <c r="AI3996" t="s">
        <v>18428</v>
      </c>
      <c r="AJ3996" t="s">
        <v>18390</v>
      </c>
      <c r="AK3996" t="s">
        <v>18391</v>
      </c>
      <c r="AL3996">
        <v>92037</v>
      </c>
      <c r="AM3996" t="s">
        <v>18392</v>
      </c>
      <c r="AN3996" t="s">
        <v>18397</v>
      </c>
    </row>
    <row r="3997" spans="1:40" ht="28.8" hidden="1" x14ac:dyDescent="0.3">
      <c r="A3997" t="s">
        <v>17776</v>
      </c>
      <c r="B3997" s="2" t="s">
        <v>2048</v>
      </c>
      <c r="C3997" s="3">
        <v>40025</v>
      </c>
      <c r="D3997" t="s">
        <v>25</v>
      </c>
      <c r="E3997" t="s">
        <v>9863</v>
      </c>
      <c r="F3997" t="s">
        <v>9864</v>
      </c>
      <c r="G3997" t="s">
        <v>12311</v>
      </c>
      <c r="H3997" s="2" t="s">
        <v>781</v>
      </c>
      <c r="I3997" s="2" t="s">
        <v>782</v>
      </c>
      <c r="J3997" s="1" t="s">
        <v>17777</v>
      </c>
      <c r="K3997" s="1">
        <f t="shared" si="279"/>
        <v>1</v>
      </c>
      <c r="L3997" s="1">
        <f t="shared" si="279"/>
        <v>0</v>
      </c>
      <c r="M3997" s="1">
        <f t="shared" si="279"/>
        <v>0</v>
      </c>
      <c r="N3997" s="1">
        <f t="shared" si="279"/>
        <v>0</v>
      </c>
      <c r="O3997" s="1">
        <f t="shared" si="280"/>
        <v>1</v>
      </c>
      <c r="P3997" s="1" t="s">
        <v>18346</v>
      </c>
      <c r="Q3997" s="1" t="s">
        <v>18355</v>
      </c>
      <c r="R3997" s="1">
        <v>118</v>
      </c>
      <c r="S3997" s="9">
        <f t="shared" si="282"/>
        <v>87.99260000000001</v>
      </c>
      <c r="T3997" s="8"/>
      <c r="U3997" s="8"/>
      <c r="V3997" s="8"/>
      <c r="W3997" s="8"/>
      <c r="X3997" s="8"/>
      <c r="Y3997" s="10">
        <f t="shared" si="281"/>
        <v>0</v>
      </c>
      <c r="Z3997" s="10">
        <f>IFERROR(INDEX(EFs!B:B,MATCH(P3997,EFs!A:A,0))*Dataset!Y3997/1000,0)</f>
        <v>0</v>
      </c>
      <c r="AA3997">
        <v>32.903787999999999</v>
      </c>
      <c r="AB3997">
        <v>-117.230886</v>
      </c>
      <c r="AC3997">
        <v>1</v>
      </c>
      <c r="AD3997" t="s">
        <v>18387</v>
      </c>
      <c r="AE3997">
        <v>11055</v>
      </c>
      <c r="AF3997" t="s">
        <v>19297</v>
      </c>
      <c r="AI3997" t="s">
        <v>18389</v>
      </c>
      <c r="AJ3997" t="s">
        <v>18390</v>
      </c>
      <c r="AK3997" t="s">
        <v>18391</v>
      </c>
      <c r="AL3997">
        <v>92121</v>
      </c>
      <c r="AM3997" t="s">
        <v>18392</v>
      </c>
      <c r="AN3997" t="s">
        <v>18393</v>
      </c>
    </row>
    <row r="3998" spans="1:40" ht="43.2" hidden="1" x14ac:dyDescent="0.3">
      <c r="A3998" t="s">
        <v>17778</v>
      </c>
      <c r="B3998" s="2" t="s">
        <v>2048</v>
      </c>
      <c r="C3998" s="3">
        <v>40025</v>
      </c>
      <c r="D3998" t="s">
        <v>16</v>
      </c>
      <c r="E3998" t="s">
        <v>17779</v>
      </c>
      <c r="F3998" t="s">
        <v>17780</v>
      </c>
      <c r="G3998" t="s">
        <v>17781</v>
      </c>
      <c r="H3998" s="2" t="s">
        <v>694</v>
      </c>
      <c r="I3998" s="2" t="s">
        <v>98</v>
      </c>
      <c r="J3998" s="1" t="s">
        <v>17782</v>
      </c>
      <c r="K3998" s="1">
        <f t="shared" si="279"/>
        <v>1</v>
      </c>
      <c r="L3998" s="1">
        <f t="shared" si="279"/>
        <v>0</v>
      </c>
      <c r="M3998" s="1">
        <f t="shared" si="279"/>
        <v>0</v>
      </c>
      <c r="N3998" s="1">
        <f t="shared" si="279"/>
        <v>0</v>
      </c>
      <c r="O3998" s="1">
        <f t="shared" si="280"/>
        <v>1</v>
      </c>
      <c r="P3998" s="1" t="s">
        <v>18346</v>
      </c>
      <c r="Q3998" s="1">
        <v>40</v>
      </c>
      <c r="R3998" s="1">
        <v>75.099999999999994</v>
      </c>
      <c r="S3998" s="9">
        <f t="shared" si="282"/>
        <v>40</v>
      </c>
      <c r="T3998" s="8"/>
      <c r="U3998" s="8"/>
      <c r="V3998" s="8"/>
      <c r="W3998" s="8"/>
      <c r="X3998" s="8"/>
      <c r="Y3998" s="10">
        <f t="shared" si="281"/>
        <v>0</v>
      </c>
      <c r="Z3998" s="10">
        <f>IFERROR(INDEX(EFs!B:B,MATCH(P3998,EFs!A:A,0))*Dataset!Y3998/1000,0)</f>
        <v>0</v>
      </c>
      <c r="AA3998">
        <v>33.132221999999999</v>
      </c>
      <c r="AB3998">
        <v>-117.257912</v>
      </c>
      <c r="AC3998">
        <v>0.8</v>
      </c>
      <c r="AD3998" t="s">
        <v>18387</v>
      </c>
      <c r="AE3998">
        <v>2715</v>
      </c>
      <c r="AF3998" t="s">
        <v>19690</v>
      </c>
      <c r="AI3998" t="s">
        <v>18509</v>
      </c>
      <c r="AJ3998" t="s">
        <v>18390</v>
      </c>
      <c r="AK3998" t="s">
        <v>18391</v>
      </c>
      <c r="AL3998">
        <v>92010</v>
      </c>
      <c r="AM3998" t="s">
        <v>18392</v>
      </c>
      <c r="AN3998" t="s">
        <v>18393</v>
      </c>
    </row>
    <row r="3999" spans="1:40" ht="28.8" hidden="1" x14ac:dyDescent="0.3">
      <c r="A3999" t="s">
        <v>17783</v>
      </c>
      <c r="B3999" s="2" t="s">
        <v>2048</v>
      </c>
      <c r="C3999" s="3">
        <v>40025.475555555597</v>
      </c>
      <c r="D3999" t="s">
        <v>25</v>
      </c>
      <c r="E3999" t="s">
        <v>17784</v>
      </c>
      <c r="G3999" t="s">
        <v>17785</v>
      </c>
      <c r="H3999" s="2" t="s">
        <v>397</v>
      </c>
      <c r="I3999" s="2" t="s">
        <v>75</v>
      </c>
      <c r="J3999" s="1" t="s">
        <v>17786</v>
      </c>
      <c r="K3999" s="1">
        <f t="shared" si="279"/>
        <v>1</v>
      </c>
      <c r="L3999" s="1">
        <f t="shared" si="279"/>
        <v>0</v>
      </c>
      <c r="M3999" s="1">
        <f t="shared" si="279"/>
        <v>0</v>
      </c>
      <c r="N3999" s="1">
        <f t="shared" si="279"/>
        <v>0</v>
      </c>
      <c r="O3999" s="1">
        <f t="shared" si="280"/>
        <v>1</v>
      </c>
      <c r="P3999" s="1" t="s">
        <v>18346</v>
      </c>
      <c r="Q3999" s="1" t="s">
        <v>18355</v>
      </c>
      <c r="R3999" s="1">
        <v>136</v>
      </c>
      <c r="S3999" s="9">
        <f t="shared" si="282"/>
        <v>101.4152</v>
      </c>
      <c r="T3999" s="8"/>
      <c r="U3999" s="8"/>
      <c r="V3999" s="8"/>
      <c r="W3999" s="8"/>
      <c r="X3999" s="8"/>
      <c r="Y3999" s="10">
        <f t="shared" si="281"/>
        <v>0</v>
      </c>
      <c r="Z3999" s="10">
        <f>IFERROR(INDEX(EFs!B:B,MATCH(P3999,EFs!A:A,0))*Dataset!Y3999/1000,0)</f>
        <v>0</v>
      </c>
      <c r="AA3999">
        <v>33.143180999999998</v>
      </c>
      <c r="AB3999">
        <v>-117.196817</v>
      </c>
      <c r="AC3999">
        <v>1</v>
      </c>
      <c r="AD3999" t="s">
        <v>18394</v>
      </c>
      <c r="AE3999">
        <v>260</v>
      </c>
      <c r="AF3999" t="s">
        <v>19691</v>
      </c>
      <c r="AI3999" t="s">
        <v>18466</v>
      </c>
      <c r="AJ3999" t="s">
        <v>18390</v>
      </c>
      <c r="AK3999" t="s">
        <v>18391</v>
      </c>
      <c r="AL3999">
        <v>92078</v>
      </c>
      <c r="AM3999" t="s">
        <v>18392</v>
      </c>
      <c r="AN3999" t="s">
        <v>18397</v>
      </c>
    </row>
    <row r="4000" spans="1:40" ht="28.8" hidden="1" x14ac:dyDescent="0.3">
      <c r="A4000" t="s">
        <v>17787</v>
      </c>
      <c r="B4000" s="2" t="s">
        <v>2048</v>
      </c>
      <c r="C4000" s="3">
        <v>40025</v>
      </c>
      <c r="D4000" t="s">
        <v>25</v>
      </c>
      <c r="E4000" t="s">
        <v>17788</v>
      </c>
      <c r="F4000" t="s">
        <v>17203</v>
      </c>
      <c r="G4000" t="s">
        <v>17789</v>
      </c>
      <c r="H4000" s="2" t="s">
        <v>781</v>
      </c>
      <c r="I4000" s="2" t="s">
        <v>782</v>
      </c>
      <c r="J4000" s="1" t="s">
        <v>17790</v>
      </c>
      <c r="K4000" s="1">
        <f t="shared" si="279"/>
        <v>1</v>
      </c>
      <c r="L4000" s="1">
        <f t="shared" si="279"/>
        <v>0</v>
      </c>
      <c r="M4000" s="1">
        <f t="shared" si="279"/>
        <v>0</v>
      </c>
      <c r="N4000" s="1">
        <f t="shared" si="279"/>
        <v>0</v>
      </c>
      <c r="O4000" s="1">
        <f t="shared" si="280"/>
        <v>1</v>
      </c>
      <c r="P4000" s="1" t="s">
        <v>18346</v>
      </c>
      <c r="Q4000" s="1" t="s">
        <v>18355</v>
      </c>
      <c r="R4000" s="1">
        <v>345</v>
      </c>
      <c r="S4000" s="9">
        <f t="shared" si="282"/>
        <v>257.26650000000001</v>
      </c>
      <c r="T4000" s="8"/>
      <c r="U4000" s="8"/>
      <c r="V4000" s="8"/>
      <c r="W4000" s="8"/>
      <c r="X4000" s="8"/>
      <c r="Y4000" s="10">
        <f t="shared" si="281"/>
        <v>0</v>
      </c>
      <c r="Z4000" s="10">
        <f>IFERROR(INDEX(EFs!B:B,MATCH(P4000,EFs!A:A,0))*Dataset!Y4000/1000,0)</f>
        <v>0</v>
      </c>
      <c r="AA4000">
        <v>32.892879999999998</v>
      </c>
      <c r="AB4000">
        <v>-117.222967</v>
      </c>
      <c r="AC4000">
        <v>0.95</v>
      </c>
      <c r="AD4000" t="s">
        <v>18387</v>
      </c>
      <c r="AE4000">
        <v>10300</v>
      </c>
      <c r="AF4000" t="s">
        <v>18845</v>
      </c>
      <c r="AI4000" t="s">
        <v>18389</v>
      </c>
      <c r="AJ4000" t="s">
        <v>18390</v>
      </c>
      <c r="AK4000" t="s">
        <v>18391</v>
      </c>
      <c r="AL4000">
        <v>92121</v>
      </c>
      <c r="AM4000" t="s">
        <v>18392</v>
      </c>
      <c r="AN4000" t="s">
        <v>18393</v>
      </c>
    </row>
    <row r="4001" spans="1:40" ht="57.6" hidden="1" x14ac:dyDescent="0.3">
      <c r="A4001" t="s">
        <v>17791</v>
      </c>
      <c r="B4001" s="2" t="s">
        <v>2048</v>
      </c>
      <c r="C4001" s="3">
        <v>40025</v>
      </c>
      <c r="D4001" t="s">
        <v>25</v>
      </c>
      <c r="E4001" t="s">
        <v>17792</v>
      </c>
      <c r="F4001" t="s">
        <v>17793</v>
      </c>
      <c r="G4001" t="s">
        <v>9606</v>
      </c>
      <c r="H4001" s="2" t="s">
        <v>781</v>
      </c>
      <c r="I4001" s="2" t="s">
        <v>782</v>
      </c>
      <c r="J4001" s="1" t="s">
        <v>17794</v>
      </c>
      <c r="K4001" s="1">
        <f t="shared" si="279"/>
        <v>1</v>
      </c>
      <c r="L4001" s="1">
        <f t="shared" si="279"/>
        <v>0</v>
      </c>
      <c r="M4001" s="1">
        <f t="shared" si="279"/>
        <v>0</v>
      </c>
      <c r="N4001" s="1">
        <f t="shared" si="279"/>
        <v>0</v>
      </c>
      <c r="O4001" s="1">
        <f t="shared" si="280"/>
        <v>1</v>
      </c>
      <c r="P4001" s="1" t="s">
        <v>18346</v>
      </c>
      <c r="Q4001" s="1" t="s">
        <v>18355</v>
      </c>
      <c r="R4001" s="1" t="s">
        <v>18352</v>
      </c>
      <c r="S4001" s="9" t="str">
        <f t="shared" si="282"/>
        <v>Unknown</v>
      </c>
      <c r="T4001" s="8"/>
      <c r="U4001" s="8"/>
      <c r="V4001" s="8"/>
      <c r="W4001" s="8"/>
      <c r="X4001" s="8"/>
      <c r="Y4001" s="10" t="e">
        <f t="shared" si="281"/>
        <v>#VALUE!</v>
      </c>
      <c r="Z4001" s="10">
        <f>IFERROR(INDEX(EFs!B:B,MATCH(P4001,EFs!A:A,0))*Dataset!Y4001/1000,0)</f>
        <v>0</v>
      </c>
      <c r="AA4001">
        <v>32.892358999999999</v>
      </c>
      <c r="AB4001">
        <v>-117.19729700000001</v>
      </c>
      <c r="AC4001">
        <v>1</v>
      </c>
      <c r="AD4001" t="s">
        <v>18387</v>
      </c>
      <c r="AE4001">
        <v>5626</v>
      </c>
      <c r="AF4001" t="s">
        <v>18758</v>
      </c>
      <c r="AG4001" t="s">
        <v>18510</v>
      </c>
      <c r="AH4001">
        <v>100</v>
      </c>
      <c r="AI4001" t="s">
        <v>18389</v>
      </c>
      <c r="AJ4001" t="s">
        <v>18390</v>
      </c>
      <c r="AK4001" t="s">
        <v>18391</v>
      </c>
      <c r="AL4001">
        <v>92121</v>
      </c>
      <c r="AM4001" t="s">
        <v>18392</v>
      </c>
      <c r="AN4001" t="s">
        <v>18393</v>
      </c>
    </row>
    <row r="4002" spans="1:40" ht="43.2" hidden="1" x14ac:dyDescent="0.3">
      <c r="A4002" t="s">
        <v>17795</v>
      </c>
      <c r="B4002" s="2" t="s">
        <v>2048</v>
      </c>
      <c r="C4002" s="3">
        <v>40025</v>
      </c>
      <c r="D4002" t="s">
        <v>16</v>
      </c>
      <c r="E4002" t="s">
        <v>17796</v>
      </c>
      <c r="F4002" t="s">
        <v>17068</v>
      </c>
      <c r="G4002" t="s">
        <v>17797</v>
      </c>
      <c r="H4002" s="2" t="s">
        <v>1579</v>
      </c>
      <c r="I4002" s="2" t="s">
        <v>30</v>
      </c>
      <c r="J4002" s="1" t="s">
        <v>17798</v>
      </c>
      <c r="K4002" s="1">
        <f t="shared" si="279"/>
        <v>1</v>
      </c>
      <c r="L4002" s="1">
        <f t="shared" si="279"/>
        <v>0</v>
      </c>
      <c r="M4002" s="1">
        <f t="shared" si="279"/>
        <v>0</v>
      </c>
      <c r="N4002" s="1">
        <f t="shared" si="279"/>
        <v>0</v>
      </c>
      <c r="O4002" s="1">
        <f t="shared" si="280"/>
        <v>1</v>
      </c>
      <c r="P4002" s="1" t="s">
        <v>18346</v>
      </c>
      <c r="Q4002" s="1">
        <v>500</v>
      </c>
      <c r="R4002" s="1">
        <v>38</v>
      </c>
      <c r="S4002" s="9">
        <f t="shared" si="282"/>
        <v>500</v>
      </c>
      <c r="T4002" s="8"/>
      <c r="U4002" s="8"/>
      <c r="V4002" s="8"/>
      <c r="W4002" s="8"/>
      <c r="X4002" s="8"/>
      <c r="Y4002" s="10">
        <f t="shared" si="281"/>
        <v>0</v>
      </c>
      <c r="Z4002" s="10">
        <f>IFERROR(INDEX(EFs!B:B,MATCH(P4002,EFs!A:A,0))*Dataset!Y4002/1000,0)</f>
        <v>0</v>
      </c>
      <c r="AA4002">
        <v>32.994096999999996</v>
      </c>
      <c r="AB4002">
        <v>-117.030299</v>
      </c>
      <c r="AC4002">
        <v>0.5</v>
      </c>
      <c r="AD4002" t="s">
        <v>18422</v>
      </c>
      <c r="AI4002" t="s">
        <v>18600</v>
      </c>
      <c r="AJ4002" t="s">
        <v>18390</v>
      </c>
      <c r="AK4002" t="s">
        <v>18391</v>
      </c>
      <c r="AL4002">
        <v>92064</v>
      </c>
      <c r="AM4002" t="s">
        <v>18392</v>
      </c>
      <c r="AN4002" t="s">
        <v>18397</v>
      </c>
    </row>
    <row r="4003" spans="1:40" ht="57.6" hidden="1" x14ac:dyDescent="0.3">
      <c r="A4003" t="s">
        <v>17799</v>
      </c>
      <c r="B4003" s="2" t="s">
        <v>2048</v>
      </c>
      <c r="C4003" s="3">
        <v>40025.510787036997</v>
      </c>
      <c r="D4003" t="s">
        <v>16</v>
      </c>
      <c r="E4003" t="s">
        <v>17800</v>
      </c>
      <c r="G4003" t="s">
        <v>17801</v>
      </c>
      <c r="H4003" s="2" t="s">
        <v>781</v>
      </c>
      <c r="I4003" s="2" t="s">
        <v>782</v>
      </c>
      <c r="J4003" s="1" t="s">
        <v>17802</v>
      </c>
      <c r="K4003" s="1">
        <f t="shared" si="279"/>
        <v>1</v>
      </c>
      <c r="L4003" s="1">
        <f t="shared" si="279"/>
        <v>0</v>
      </c>
      <c r="M4003" s="1">
        <f t="shared" si="279"/>
        <v>0</v>
      </c>
      <c r="N4003" s="1">
        <f t="shared" si="279"/>
        <v>0</v>
      </c>
      <c r="O4003" s="1">
        <f t="shared" si="280"/>
        <v>1</v>
      </c>
      <c r="P4003" s="1" t="s">
        <v>18346</v>
      </c>
      <c r="Q4003" s="1">
        <v>356</v>
      </c>
      <c r="R4003" s="1">
        <v>211</v>
      </c>
      <c r="S4003" s="9">
        <f t="shared" si="282"/>
        <v>356</v>
      </c>
      <c r="T4003" s="8"/>
      <c r="U4003" s="8"/>
      <c r="V4003" s="8"/>
      <c r="W4003" s="8"/>
      <c r="X4003" s="8"/>
      <c r="Y4003" s="10">
        <f t="shared" si="281"/>
        <v>0</v>
      </c>
      <c r="Z4003" s="10">
        <f>IFERROR(INDEX(EFs!B:B,MATCH(P4003,EFs!A:A,0))*Dataset!Y4003/1000,0)</f>
        <v>0</v>
      </c>
      <c r="AA4003">
        <v>32.886493999999999</v>
      </c>
      <c r="AB4003">
        <v>-117.175793</v>
      </c>
      <c r="AC4003">
        <v>1</v>
      </c>
      <c r="AD4003" t="s">
        <v>18387</v>
      </c>
      <c r="AE4003">
        <v>6828</v>
      </c>
      <c r="AF4003" t="s">
        <v>18631</v>
      </c>
      <c r="AG4003" t="s">
        <v>18510</v>
      </c>
      <c r="AH4003">
        <v>100</v>
      </c>
      <c r="AI4003" t="s">
        <v>18389</v>
      </c>
      <c r="AJ4003" t="s">
        <v>18390</v>
      </c>
      <c r="AK4003" t="s">
        <v>18391</v>
      </c>
      <c r="AL4003">
        <v>92121</v>
      </c>
      <c r="AM4003" t="s">
        <v>18392</v>
      </c>
      <c r="AN4003" t="s">
        <v>18393</v>
      </c>
    </row>
    <row r="4004" spans="1:40" ht="43.2" hidden="1" x14ac:dyDescent="0.3">
      <c r="A4004" t="s">
        <v>17803</v>
      </c>
      <c r="B4004" s="2" t="s">
        <v>2048</v>
      </c>
      <c r="C4004" s="3">
        <v>40025</v>
      </c>
      <c r="D4004" t="s">
        <v>193</v>
      </c>
      <c r="E4004" t="s">
        <v>17804</v>
      </c>
      <c r="F4004" t="s">
        <v>17805</v>
      </c>
      <c r="G4004" t="s">
        <v>17806</v>
      </c>
      <c r="H4004" s="2" t="s">
        <v>781</v>
      </c>
      <c r="I4004" s="2" t="s">
        <v>782</v>
      </c>
      <c r="J4004" s="1" t="s">
        <v>17807</v>
      </c>
      <c r="K4004" s="1">
        <f t="shared" si="279"/>
        <v>0</v>
      </c>
      <c r="L4004" s="1">
        <f t="shared" si="279"/>
        <v>0</v>
      </c>
      <c r="M4004" s="1">
        <f t="shared" si="279"/>
        <v>0</v>
      </c>
      <c r="N4004" s="1">
        <f t="shared" si="279"/>
        <v>0</v>
      </c>
      <c r="O4004" s="1">
        <f t="shared" si="280"/>
        <v>0</v>
      </c>
      <c r="P4004" s="1" t="s">
        <v>18352</v>
      </c>
      <c r="Q4004" s="1">
        <v>200</v>
      </c>
      <c r="R4004" s="1" t="s">
        <v>18352</v>
      </c>
      <c r="S4004" s="9">
        <f t="shared" si="282"/>
        <v>200</v>
      </c>
      <c r="T4004" s="8"/>
      <c r="U4004" s="8"/>
      <c r="V4004" s="8"/>
      <c r="W4004" s="8"/>
      <c r="X4004" s="8"/>
      <c r="Y4004" s="10">
        <f t="shared" si="281"/>
        <v>0</v>
      </c>
      <c r="Z4004" s="10">
        <f>IFERROR(INDEX(EFs!B:B,MATCH(P4004,EFs!A:A,0))*Dataset!Y4004/1000,0)</f>
        <v>0</v>
      </c>
      <c r="AA4004">
        <v>32.901054999999999</v>
      </c>
      <c r="AB4004">
        <v>-117.19493300000001</v>
      </c>
      <c r="AC4004">
        <v>1</v>
      </c>
      <c r="AD4004" t="s">
        <v>18387</v>
      </c>
      <c r="AE4004">
        <v>10350</v>
      </c>
      <c r="AF4004" t="s">
        <v>18649</v>
      </c>
      <c r="AG4004" t="s">
        <v>18510</v>
      </c>
      <c r="AH4004">
        <v>100</v>
      </c>
      <c r="AI4004" t="s">
        <v>18389</v>
      </c>
      <c r="AJ4004" t="s">
        <v>18390</v>
      </c>
      <c r="AK4004" t="s">
        <v>18391</v>
      </c>
      <c r="AL4004">
        <v>92121</v>
      </c>
      <c r="AM4004" t="s">
        <v>18392</v>
      </c>
      <c r="AN4004" t="s">
        <v>2733</v>
      </c>
    </row>
    <row r="4005" spans="1:40" ht="57.6" hidden="1" x14ac:dyDescent="0.3">
      <c r="A4005" t="s">
        <v>17808</v>
      </c>
      <c r="B4005" s="2" t="s">
        <v>2048</v>
      </c>
      <c r="C4005" s="3">
        <v>40025</v>
      </c>
      <c r="D4005" t="s">
        <v>193</v>
      </c>
      <c r="E4005" t="s">
        <v>17809</v>
      </c>
      <c r="F4005" t="s">
        <v>17810</v>
      </c>
      <c r="G4005" t="s">
        <v>17811</v>
      </c>
      <c r="H4005" s="2" t="s">
        <v>235</v>
      </c>
      <c r="I4005" s="2" t="s">
        <v>236</v>
      </c>
      <c r="J4005" s="1" t="s">
        <v>17812</v>
      </c>
      <c r="K4005" s="1">
        <f t="shared" si="279"/>
        <v>1</v>
      </c>
      <c r="L4005" s="1">
        <f t="shared" si="279"/>
        <v>0</v>
      </c>
      <c r="M4005" s="1">
        <f t="shared" si="279"/>
        <v>0</v>
      </c>
      <c r="N4005" s="1">
        <f t="shared" si="279"/>
        <v>0</v>
      </c>
      <c r="O4005" s="1">
        <f t="shared" si="280"/>
        <v>1</v>
      </c>
      <c r="P4005" s="1" t="s">
        <v>18346</v>
      </c>
      <c r="Q4005" s="1">
        <v>81</v>
      </c>
      <c r="R4005" s="1">
        <v>134</v>
      </c>
      <c r="S4005" s="9">
        <f t="shared" si="282"/>
        <v>81</v>
      </c>
      <c r="T4005" s="8"/>
      <c r="U4005" s="8"/>
      <c r="V4005" s="8"/>
      <c r="W4005" s="8"/>
      <c r="X4005" s="8"/>
      <c r="Y4005" s="10">
        <f t="shared" si="281"/>
        <v>0</v>
      </c>
      <c r="Z4005" s="10">
        <f>IFERROR(INDEX(EFs!B:B,MATCH(P4005,EFs!A:A,0))*Dataset!Y4005/1000,0)</f>
        <v>0</v>
      </c>
      <c r="AA4005">
        <v>32.757482000000003</v>
      </c>
      <c r="AB4005">
        <v>-117.18013500000001</v>
      </c>
      <c r="AC4005">
        <v>1</v>
      </c>
      <c r="AD4005" t="s">
        <v>18387</v>
      </c>
      <c r="AE4005">
        <v>1865</v>
      </c>
      <c r="AF4005" t="s">
        <v>18647</v>
      </c>
      <c r="AI4005" t="s">
        <v>18389</v>
      </c>
      <c r="AJ4005" t="s">
        <v>18390</v>
      </c>
      <c r="AK4005" t="s">
        <v>18391</v>
      </c>
      <c r="AL4005">
        <v>92108</v>
      </c>
      <c r="AM4005" t="s">
        <v>18392</v>
      </c>
      <c r="AN4005" t="s">
        <v>18393</v>
      </c>
    </row>
    <row r="4006" spans="1:40" ht="57.6" hidden="1" x14ac:dyDescent="0.3">
      <c r="A4006" t="s">
        <v>17813</v>
      </c>
      <c r="B4006" s="2" t="s">
        <v>2048</v>
      </c>
      <c r="C4006" s="3">
        <v>40025</v>
      </c>
      <c r="D4006" t="s">
        <v>16</v>
      </c>
      <c r="E4006" t="s">
        <v>17814</v>
      </c>
      <c r="F4006" t="s">
        <v>17815</v>
      </c>
      <c r="G4006" t="s">
        <v>17816</v>
      </c>
      <c r="H4006" s="2" t="s">
        <v>1013</v>
      </c>
      <c r="I4006" s="2" t="s">
        <v>236</v>
      </c>
      <c r="J4006" s="1" t="s">
        <v>17817</v>
      </c>
      <c r="K4006" s="1">
        <f t="shared" si="279"/>
        <v>1</v>
      </c>
      <c r="L4006" s="1">
        <f t="shared" si="279"/>
        <v>0</v>
      </c>
      <c r="M4006" s="1">
        <f t="shared" si="279"/>
        <v>0</v>
      </c>
      <c r="N4006" s="1">
        <f t="shared" si="279"/>
        <v>0</v>
      </c>
      <c r="O4006" s="1">
        <f t="shared" si="280"/>
        <v>1</v>
      </c>
      <c r="P4006" s="1" t="s">
        <v>18346</v>
      </c>
      <c r="Q4006" s="1">
        <v>172</v>
      </c>
      <c r="R4006" s="1">
        <v>230</v>
      </c>
      <c r="S4006" s="9">
        <f t="shared" si="282"/>
        <v>172</v>
      </c>
      <c r="T4006" s="8"/>
      <c r="U4006" s="8"/>
      <c r="V4006" s="8"/>
      <c r="W4006" s="8"/>
      <c r="X4006" s="8"/>
      <c r="Y4006" s="10">
        <f t="shared" si="281"/>
        <v>0</v>
      </c>
      <c r="Z4006" s="10">
        <f>IFERROR(INDEX(EFs!B:B,MATCH(P4006,EFs!A:A,0))*Dataset!Y4006/1000,0)</f>
        <v>0</v>
      </c>
      <c r="AA4006">
        <v>32.931263999999999</v>
      </c>
      <c r="AB4006">
        <v>-117.236763</v>
      </c>
      <c r="AC4006">
        <v>1</v>
      </c>
      <c r="AD4006" t="s">
        <v>18394</v>
      </c>
      <c r="AE4006">
        <v>12250</v>
      </c>
      <c r="AF4006" t="s">
        <v>18484</v>
      </c>
      <c r="AI4006" t="s">
        <v>18389</v>
      </c>
      <c r="AJ4006" t="s">
        <v>18390</v>
      </c>
      <c r="AK4006" t="s">
        <v>18391</v>
      </c>
      <c r="AL4006">
        <v>92130</v>
      </c>
      <c r="AM4006" t="s">
        <v>18392</v>
      </c>
      <c r="AN4006" t="s">
        <v>18397</v>
      </c>
    </row>
    <row r="4007" spans="1:40" ht="57.6" hidden="1" x14ac:dyDescent="0.3">
      <c r="A4007" t="s">
        <v>17818</v>
      </c>
      <c r="B4007" s="2" t="s">
        <v>2048</v>
      </c>
      <c r="C4007" s="3">
        <v>40025</v>
      </c>
      <c r="D4007" t="s">
        <v>193</v>
      </c>
      <c r="E4007" t="s">
        <v>17819</v>
      </c>
      <c r="F4007" t="s">
        <v>17820</v>
      </c>
      <c r="G4007" t="s">
        <v>17821</v>
      </c>
      <c r="H4007" s="2" t="s">
        <v>106</v>
      </c>
      <c r="I4007" s="2" t="s">
        <v>107</v>
      </c>
      <c r="J4007" s="1" t="s">
        <v>17822</v>
      </c>
      <c r="K4007" s="1">
        <f t="shared" si="279"/>
        <v>1</v>
      </c>
      <c r="L4007" s="1">
        <f t="shared" si="279"/>
        <v>0</v>
      </c>
      <c r="M4007" s="1">
        <f t="shared" si="279"/>
        <v>0</v>
      </c>
      <c r="N4007" s="1">
        <f t="shared" si="279"/>
        <v>0</v>
      </c>
      <c r="O4007" s="1">
        <f t="shared" si="280"/>
        <v>1</v>
      </c>
      <c r="P4007" s="1" t="s">
        <v>18346</v>
      </c>
      <c r="Q4007" s="1">
        <v>300</v>
      </c>
      <c r="R4007" s="1">
        <v>490</v>
      </c>
      <c r="S4007" s="9">
        <f t="shared" si="282"/>
        <v>300</v>
      </c>
      <c r="T4007" s="8"/>
      <c r="U4007" s="8"/>
      <c r="V4007" s="8"/>
      <c r="W4007" s="8"/>
      <c r="X4007" s="8"/>
      <c r="Y4007" s="10">
        <f t="shared" si="281"/>
        <v>0</v>
      </c>
      <c r="Z4007" s="10">
        <f>IFERROR(INDEX(EFs!B:B,MATCH(P4007,EFs!A:A,0))*Dataset!Y4007/1000,0)</f>
        <v>0</v>
      </c>
      <c r="AA4007">
        <v>32.840181000000001</v>
      </c>
      <c r="AB4007">
        <v>-117.12662</v>
      </c>
      <c r="AC4007">
        <v>1</v>
      </c>
      <c r="AD4007" t="s">
        <v>18387</v>
      </c>
      <c r="AE4007">
        <v>9350</v>
      </c>
      <c r="AF4007" t="s">
        <v>19477</v>
      </c>
      <c r="AI4007" t="s">
        <v>18389</v>
      </c>
      <c r="AJ4007" t="s">
        <v>18390</v>
      </c>
      <c r="AK4007" t="s">
        <v>18391</v>
      </c>
      <c r="AL4007">
        <v>92123</v>
      </c>
      <c r="AM4007" t="s">
        <v>18392</v>
      </c>
      <c r="AN4007" t="s">
        <v>18393</v>
      </c>
    </row>
    <row r="4008" spans="1:40" ht="43.2" hidden="1" x14ac:dyDescent="0.3">
      <c r="A4008" t="s">
        <v>17823</v>
      </c>
      <c r="B4008" s="2" t="s">
        <v>2048</v>
      </c>
      <c r="C4008" s="3">
        <v>40025</v>
      </c>
      <c r="D4008" t="s">
        <v>193</v>
      </c>
      <c r="E4008" t="s">
        <v>2432</v>
      </c>
      <c r="F4008" t="s">
        <v>2433</v>
      </c>
      <c r="G4008" t="s">
        <v>1808</v>
      </c>
      <c r="H4008" s="2" t="s">
        <v>201</v>
      </c>
      <c r="I4008" s="2" t="s">
        <v>46</v>
      </c>
      <c r="J4008" s="1" t="s">
        <v>17824</v>
      </c>
      <c r="K4008" s="1">
        <f t="shared" si="279"/>
        <v>1</v>
      </c>
      <c r="L4008" s="1">
        <f t="shared" si="279"/>
        <v>0</v>
      </c>
      <c r="M4008" s="1">
        <f t="shared" si="279"/>
        <v>0</v>
      </c>
      <c r="N4008" s="1">
        <f t="shared" si="279"/>
        <v>0</v>
      </c>
      <c r="O4008" s="1">
        <f t="shared" si="280"/>
        <v>1</v>
      </c>
      <c r="P4008" s="1" t="s">
        <v>18346</v>
      </c>
      <c r="Q4008" s="1">
        <v>80</v>
      </c>
      <c r="R4008" s="1">
        <v>150</v>
      </c>
      <c r="S4008" s="9">
        <f t="shared" si="282"/>
        <v>80</v>
      </c>
      <c r="T4008" s="3">
        <v>44433</v>
      </c>
      <c r="U4008" s="8" t="s">
        <v>1552</v>
      </c>
      <c r="V4008" s="3">
        <v>44433</v>
      </c>
      <c r="W4008" s="8" t="s">
        <v>2879</v>
      </c>
      <c r="X4008" s="8">
        <v>2.1</v>
      </c>
      <c r="Y4008" s="10">
        <f t="shared" si="281"/>
        <v>168</v>
      </c>
      <c r="Z4008" s="10">
        <f>IFERROR(INDEX(EFs!B:B,MATCH(P4008,EFs!A:A,0))*Dataset!Y4008/1000,0)</f>
        <v>0.15261001072799998</v>
      </c>
      <c r="AA4008">
        <v>32.904283999999997</v>
      </c>
      <c r="AB4008">
        <v>-117.243066</v>
      </c>
      <c r="AC4008">
        <v>1</v>
      </c>
      <c r="AD4008" t="s">
        <v>18394</v>
      </c>
      <c r="AE4008">
        <v>11085</v>
      </c>
      <c r="AF4008" t="s">
        <v>18493</v>
      </c>
      <c r="AI4008" t="s">
        <v>18428</v>
      </c>
      <c r="AJ4008" t="s">
        <v>18390</v>
      </c>
      <c r="AK4008" t="s">
        <v>18391</v>
      </c>
      <c r="AL4008">
        <v>92037</v>
      </c>
      <c r="AM4008" t="s">
        <v>18392</v>
      </c>
      <c r="AN4008" t="s">
        <v>18397</v>
      </c>
    </row>
    <row r="4009" spans="1:40" ht="28.8" hidden="1" x14ac:dyDescent="0.3">
      <c r="A4009" t="s">
        <v>17825</v>
      </c>
      <c r="B4009" s="2" t="s">
        <v>2048</v>
      </c>
      <c r="C4009" s="3">
        <v>40025</v>
      </c>
      <c r="D4009" t="s">
        <v>25</v>
      </c>
      <c r="E4009" t="s">
        <v>17826</v>
      </c>
      <c r="F4009" t="s">
        <v>17827</v>
      </c>
      <c r="G4009" t="s">
        <v>15350</v>
      </c>
      <c r="H4009" s="2" t="s">
        <v>403</v>
      </c>
      <c r="I4009" s="2" t="s">
        <v>155</v>
      </c>
      <c r="J4009" s="1" t="s">
        <v>17828</v>
      </c>
      <c r="K4009" s="1">
        <f t="shared" si="279"/>
        <v>1</v>
      </c>
      <c r="L4009" s="1">
        <f t="shared" si="279"/>
        <v>0</v>
      </c>
      <c r="M4009" s="1">
        <f t="shared" si="279"/>
        <v>0</v>
      </c>
      <c r="N4009" s="1">
        <f t="shared" si="279"/>
        <v>0</v>
      </c>
      <c r="O4009" s="1">
        <f t="shared" si="280"/>
        <v>1</v>
      </c>
      <c r="P4009" s="1" t="s">
        <v>18346</v>
      </c>
      <c r="Q4009" s="1" t="s">
        <v>18355</v>
      </c>
      <c r="R4009" s="1">
        <v>76</v>
      </c>
      <c r="S4009" s="9">
        <f t="shared" si="282"/>
        <v>56.673200000000001</v>
      </c>
      <c r="T4009" s="3">
        <v>44505</v>
      </c>
      <c r="U4009" s="8" t="s">
        <v>17829</v>
      </c>
      <c r="V4009" s="3">
        <v>44505</v>
      </c>
      <c r="W4009" s="8" t="s">
        <v>17829</v>
      </c>
      <c r="X4009" s="8">
        <v>0</v>
      </c>
      <c r="Y4009" s="10">
        <f t="shared" si="281"/>
        <v>0</v>
      </c>
      <c r="Z4009" s="10">
        <f>IFERROR(INDEX(EFs!B:B,MATCH(P4009,EFs!A:A,0))*Dataset!Y4009/1000,0)</f>
        <v>0</v>
      </c>
      <c r="AA4009">
        <v>33.239429999999999</v>
      </c>
      <c r="AB4009">
        <v>-116.35607</v>
      </c>
      <c r="AC4009">
        <v>0.5</v>
      </c>
      <c r="AD4009" t="s">
        <v>18422</v>
      </c>
      <c r="AI4009" t="s">
        <v>18468</v>
      </c>
      <c r="AJ4009" t="s">
        <v>18390</v>
      </c>
      <c r="AK4009" t="s">
        <v>18391</v>
      </c>
      <c r="AL4009">
        <v>92004</v>
      </c>
      <c r="AM4009" t="s">
        <v>18392</v>
      </c>
      <c r="AN4009" t="s">
        <v>18397</v>
      </c>
    </row>
    <row r="4010" spans="1:40" ht="28.8" hidden="1" x14ac:dyDescent="0.3">
      <c r="A4010" t="s">
        <v>17830</v>
      </c>
      <c r="B4010" s="2" t="s">
        <v>2048</v>
      </c>
      <c r="C4010" s="3">
        <v>40025</v>
      </c>
      <c r="D4010" t="s">
        <v>25</v>
      </c>
      <c r="E4010" t="s">
        <v>17831</v>
      </c>
      <c r="F4010" t="s">
        <v>17832</v>
      </c>
      <c r="G4010" t="s">
        <v>17833</v>
      </c>
      <c r="H4010" s="2" t="s">
        <v>83</v>
      </c>
      <c r="I4010" s="2" t="s">
        <v>84</v>
      </c>
      <c r="J4010" s="1" t="s">
        <v>17834</v>
      </c>
      <c r="K4010" s="1">
        <f t="shared" si="279"/>
        <v>0</v>
      </c>
      <c r="L4010" s="1">
        <f t="shared" si="279"/>
        <v>0</v>
      </c>
      <c r="M4010" s="1">
        <f t="shared" si="279"/>
        <v>1</v>
      </c>
      <c r="N4010" s="1">
        <f t="shared" si="279"/>
        <v>0</v>
      </c>
      <c r="O4010" s="1">
        <f t="shared" si="280"/>
        <v>1</v>
      </c>
      <c r="P4010" s="1" t="s">
        <v>18348</v>
      </c>
      <c r="Q4010" s="1" t="s">
        <v>18355</v>
      </c>
      <c r="R4010" s="1">
        <v>126</v>
      </c>
      <c r="S4010" s="9">
        <f t="shared" si="282"/>
        <v>93.958200000000005</v>
      </c>
      <c r="T4010" s="3">
        <v>44502</v>
      </c>
      <c r="U4010" s="8" t="s">
        <v>12988</v>
      </c>
      <c r="V4010" s="3">
        <v>44502</v>
      </c>
      <c r="W4010" s="8" t="s">
        <v>17835</v>
      </c>
      <c r="X4010" s="8">
        <v>4.2</v>
      </c>
      <c r="Y4010" s="10">
        <f t="shared" si="281"/>
        <v>394.62444000000005</v>
      </c>
      <c r="Z4010" s="10">
        <f>IFERROR(INDEX(EFs!B:B,MATCH(P4010,EFs!A:A,0))*Dataset!Y4010/1000,0)</f>
        <v>0.28659825640717235</v>
      </c>
      <c r="AA4010">
        <v>32.628686999999999</v>
      </c>
      <c r="AB4010">
        <v>-117.085903</v>
      </c>
      <c r="AC4010">
        <v>1</v>
      </c>
      <c r="AD4010" t="s">
        <v>18387</v>
      </c>
      <c r="AE4010">
        <v>555</v>
      </c>
      <c r="AF4010" t="s">
        <v>19692</v>
      </c>
      <c r="AI4010" t="s">
        <v>18406</v>
      </c>
      <c r="AJ4010" t="s">
        <v>18390</v>
      </c>
      <c r="AK4010" t="s">
        <v>18391</v>
      </c>
      <c r="AL4010">
        <v>91910</v>
      </c>
      <c r="AM4010" t="s">
        <v>18392</v>
      </c>
      <c r="AN4010" t="s">
        <v>18393</v>
      </c>
    </row>
    <row r="4011" spans="1:40" ht="28.8" hidden="1" x14ac:dyDescent="0.3">
      <c r="A4011" t="s">
        <v>17836</v>
      </c>
      <c r="B4011" s="2" t="s">
        <v>2048</v>
      </c>
      <c r="C4011" s="3">
        <v>40025</v>
      </c>
      <c r="D4011" t="s">
        <v>25</v>
      </c>
      <c r="E4011" t="s">
        <v>17837</v>
      </c>
      <c r="F4011" t="s">
        <v>27</v>
      </c>
      <c r="G4011" t="s">
        <v>17838</v>
      </c>
      <c r="H4011" s="2" t="s">
        <v>776</v>
      </c>
      <c r="I4011" s="2" t="s">
        <v>155</v>
      </c>
      <c r="J4011" s="1" t="s">
        <v>17839</v>
      </c>
      <c r="K4011" s="1">
        <f t="shared" si="279"/>
        <v>1</v>
      </c>
      <c r="L4011" s="1">
        <f t="shared" si="279"/>
        <v>0</v>
      </c>
      <c r="M4011" s="1">
        <f t="shared" si="279"/>
        <v>0</v>
      </c>
      <c r="N4011" s="1">
        <f t="shared" si="279"/>
        <v>0</v>
      </c>
      <c r="O4011" s="1">
        <f t="shared" si="280"/>
        <v>1</v>
      </c>
      <c r="P4011" s="1" t="s">
        <v>18346</v>
      </c>
      <c r="Q4011" s="1" t="s">
        <v>18355</v>
      </c>
      <c r="R4011" s="1">
        <v>80</v>
      </c>
      <c r="S4011" s="9">
        <f t="shared" si="282"/>
        <v>59.656000000000006</v>
      </c>
      <c r="T4011" s="8"/>
      <c r="U4011" s="8"/>
      <c r="V4011" s="8"/>
      <c r="W4011" s="8"/>
      <c r="X4011" s="8"/>
      <c r="Y4011" s="10">
        <f t="shared" si="281"/>
        <v>0</v>
      </c>
      <c r="Z4011" s="10">
        <f>IFERROR(INDEX(EFs!B:B,MATCH(P4011,EFs!A:A,0))*Dataset!Y4011/1000,0)</f>
        <v>0</v>
      </c>
      <c r="AA4011">
        <v>33.070929</v>
      </c>
      <c r="AB4011">
        <v>-117.064294</v>
      </c>
      <c r="AC4011">
        <v>1</v>
      </c>
      <c r="AD4011" t="s">
        <v>18387</v>
      </c>
      <c r="AE4011">
        <v>270</v>
      </c>
      <c r="AF4011" t="s">
        <v>19288</v>
      </c>
      <c r="AI4011" t="s">
        <v>18421</v>
      </c>
      <c r="AJ4011" t="s">
        <v>18390</v>
      </c>
      <c r="AK4011" t="s">
        <v>18391</v>
      </c>
      <c r="AL4011">
        <v>92025</v>
      </c>
      <c r="AM4011" t="s">
        <v>18392</v>
      </c>
      <c r="AN4011" t="s">
        <v>18393</v>
      </c>
    </row>
    <row r="4012" spans="1:40" ht="57.6" hidden="1" x14ac:dyDescent="0.3">
      <c r="A4012" t="s">
        <v>17840</v>
      </c>
      <c r="B4012" s="2" t="s">
        <v>2048</v>
      </c>
      <c r="C4012" s="3">
        <v>40025</v>
      </c>
      <c r="D4012" t="s">
        <v>193</v>
      </c>
      <c r="E4012" t="s">
        <v>17841</v>
      </c>
      <c r="G4012" t="s">
        <v>17842</v>
      </c>
      <c r="H4012" s="2" t="s">
        <v>781</v>
      </c>
      <c r="I4012" s="2" t="s">
        <v>782</v>
      </c>
      <c r="J4012" s="1" t="s">
        <v>17843</v>
      </c>
      <c r="K4012" s="1">
        <f t="shared" si="279"/>
        <v>1</v>
      </c>
      <c r="L4012" s="1">
        <f t="shared" si="279"/>
        <v>0</v>
      </c>
      <c r="M4012" s="1">
        <f t="shared" si="279"/>
        <v>0</v>
      </c>
      <c r="N4012" s="1">
        <f t="shared" si="279"/>
        <v>0</v>
      </c>
      <c r="O4012" s="1">
        <f t="shared" si="280"/>
        <v>1</v>
      </c>
      <c r="P4012" s="1" t="s">
        <v>18346</v>
      </c>
      <c r="Q4012" s="1">
        <v>300</v>
      </c>
      <c r="R4012" s="1">
        <v>475</v>
      </c>
      <c r="S4012" s="9">
        <f t="shared" si="282"/>
        <v>300</v>
      </c>
      <c r="T4012" s="8"/>
      <c r="U4012" s="8"/>
      <c r="V4012" s="8"/>
      <c r="W4012" s="8"/>
      <c r="X4012" s="8"/>
      <c r="Y4012" s="10">
        <f t="shared" si="281"/>
        <v>0</v>
      </c>
      <c r="Z4012" s="10">
        <f>IFERROR(INDEX(EFs!B:B,MATCH(P4012,EFs!A:A,0))*Dataset!Y4012/1000,0)</f>
        <v>0</v>
      </c>
      <c r="AA4012">
        <v>32.878110999999997</v>
      </c>
      <c r="AB4012">
        <v>-117.202612</v>
      </c>
      <c r="AC4012">
        <v>1</v>
      </c>
      <c r="AD4012" t="s">
        <v>18387</v>
      </c>
      <c r="AE4012">
        <v>4757</v>
      </c>
      <c r="AF4012" t="s">
        <v>19155</v>
      </c>
      <c r="AI4012" t="s">
        <v>18389</v>
      </c>
      <c r="AJ4012" t="s">
        <v>18390</v>
      </c>
      <c r="AK4012" t="s">
        <v>18391</v>
      </c>
      <c r="AL4012">
        <v>92121</v>
      </c>
      <c r="AM4012" t="s">
        <v>18392</v>
      </c>
      <c r="AN4012" t="s">
        <v>18393</v>
      </c>
    </row>
    <row r="4013" spans="1:40" ht="28.8" hidden="1" x14ac:dyDescent="0.3">
      <c r="A4013" t="s">
        <v>17844</v>
      </c>
      <c r="B4013" s="2" t="s">
        <v>2048</v>
      </c>
      <c r="C4013" s="3">
        <v>40025</v>
      </c>
      <c r="D4013" t="s">
        <v>25</v>
      </c>
      <c r="E4013" t="s">
        <v>17690</v>
      </c>
      <c r="F4013" t="s">
        <v>17691</v>
      </c>
      <c r="G4013" t="s">
        <v>10551</v>
      </c>
      <c r="H4013" s="2" t="s">
        <v>130</v>
      </c>
      <c r="I4013" s="2" t="s">
        <v>98</v>
      </c>
      <c r="J4013" s="1" t="s">
        <v>17845</v>
      </c>
      <c r="K4013" s="1">
        <f t="shared" si="279"/>
        <v>1</v>
      </c>
      <c r="L4013" s="1">
        <f t="shared" si="279"/>
        <v>0</v>
      </c>
      <c r="M4013" s="1">
        <f t="shared" si="279"/>
        <v>0</v>
      </c>
      <c r="N4013" s="1">
        <f t="shared" si="279"/>
        <v>0</v>
      </c>
      <c r="O4013" s="1">
        <f t="shared" si="280"/>
        <v>1</v>
      </c>
      <c r="P4013" s="1" t="s">
        <v>18346</v>
      </c>
      <c r="Q4013" s="1" t="s">
        <v>18355</v>
      </c>
      <c r="R4013" s="1">
        <v>83</v>
      </c>
      <c r="S4013" s="9">
        <f t="shared" si="282"/>
        <v>61.893100000000004</v>
      </c>
      <c r="T4013" s="8"/>
      <c r="U4013" s="8"/>
      <c r="V4013" s="8"/>
      <c r="W4013" s="8"/>
      <c r="X4013" s="8"/>
      <c r="Y4013" s="10">
        <f t="shared" si="281"/>
        <v>0</v>
      </c>
      <c r="Z4013" s="10">
        <f>IFERROR(INDEX(EFs!B:B,MATCH(P4013,EFs!A:A,0))*Dataset!Y4013/1000,0)</f>
        <v>0</v>
      </c>
      <c r="AA4013">
        <v>33.195959000000002</v>
      </c>
      <c r="AB4013">
        <v>-117.254687</v>
      </c>
      <c r="AC4013">
        <v>1</v>
      </c>
      <c r="AD4013" t="s">
        <v>18394</v>
      </c>
      <c r="AE4013">
        <v>175</v>
      </c>
      <c r="AF4013" t="s">
        <v>19033</v>
      </c>
      <c r="AI4013" t="s">
        <v>18416</v>
      </c>
      <c r="AJ4013" t="s">
        <v>18390</v>
      </c>
      <c r="AK4013" t="s">
        <v>18391</v>
      </c>
      <c r="AL4013">
        <v>92083</v>
      </c>
      <c r="AM4013" t="s">
        <v>18392</v>
      </c>
      <c r="AN4013" t="s">
        <v>18397</v>
      </c>
    </row>
    <row r="4014" spans="1:40" ht="43.2" hidden="1" x14ac:dyDescent="0.3">
      <c r="A4014" t="s">
        <v>17846</v>
      </c>
      <c r="B4014" s="2" t="s">
        <v>2048</v>
      </c>
      <c r="C4014" s="3">
        <v>40025</v>
      </c>
      <c r="D4014" t="s">
        <v>193</v>
      </c>
      <c r="E4014" t="s">
        <v>17847</v>
      </c>
      <c r="F4014" t="s">
        <v>12310</v>
      </c>
      <c r="G4014" t="s">
        <v>12802</v>
      </c>
      <c r="H4014" s="2" t="s">
        <v>781</v>
      </c>
      <c r="I4014" s="2" t="s">
        <v>782</v>
      </c>
      <c r="J4014" s="1" t="s">
        <v>17848</v>
      </c>
      <c r="K4014" s="1">
        <f t="shared" si="279"/>
        <v>1</v>
      </c>
      <c r="L4014" s="1">
        <f t="shared" si="279"/>
        <v>0</v>
      </c>
      <c r="M4014" s="1">
        <f t="shared" si="279"/>
        <v>0</v>
      </c>
      <c r="N4014" s="1">
        <f t="shared" si="279"/>
        <v>0</v>
      </c>
      <c r="O4014" s="1">
        <f t="shared" si="280"/>
        <v>1</v>
      </c>
      <c r="P4014" s="1" t="s">
        <v>18346</v>
      </c>
      <c r="Q4014" s="1">
        <v>40</v>
      </c>
      <c r="R4014" s="1">
        <v>71</v>
      </c>
      <c r="S4014" s="9">
        <f t="shared" si="282"/>
        <v>40</v>
      </c>
      <c r="T4014" s="8"/>
      <c r="U4014" s="8"/>
      <c r="V4014" s="8"/>
      <c r="W4014" s="8"/>
      <c r="X4014" s="8"/>
      <c r="Y4014" s="10">
        <f t="shared" si="281"/>
        <v>0</v>
      </c>
      <c r="Z4014" s="10">
        <f>IFERROR(INDEX(EFs!B:B,MATCH(P4014,EFs!A:A,0))*Dataset!Y4014/1000,0)</f>
        <v>0</v>
      </c>
      <c r="AA4014">
        <v>32.902237999999997</v>
      </c>
      <c r="AB4014">
        <v>-117.23638699999999</v>
      </c>
      <c r="AC4014">
        <v>1</v>
      </c>
      <c r="AD4014" t="s">
        <v>18387</v>
      </c>
      <c r="AE4014">
        <v>10835</v>
      </c>
      <c r="AF4014" t="s">
        <v>19151</v>
      </c>
      <c r="AI4014" t="s">
        <v>18389</v>
      </c>
      <c r="AJ4014" t="s">
        <v>18390</v>
      </c>
      <c r="AK4014" t="s">
        <v>18391</v>
      </c>
      <c r="AL4014">
        <v>92121</v>
      </c>
      <c r="AM4014" t="s">
        <v>18392</v>
      </c>
      <c r="AN4014" t="s">
        <v>18393</v>
      </c>
    </row>
    <row r="4015" spans="1:40" ht="57.6" hidden="1" x14ac:dyDescent="0.3">
      <c r="A4015" t="s">
        <v>17849</v>
      </c>
      <c r="B4015" s="2" t="s">
        <v>2048</v>
      </c>
      <c r="C4015" s="3">
        <v>40025.4156828704</v>
      </c>
      <c r="D4015" t="s">
        <v>193</v>
      </c>
      <c r="E4015" t="s">
        <v>10921</v>
      </c>
      <c r="F4015" t="s">
        <v>10922</v>
      </c>
      <c r="G4015" t="s">
        <v>10923</v>
      </c>
      <c r="H4015" s="2" t="s">
        <v>106</v>
      </c>
      <c r="I4015" s="2" t="s">
        <v>107</v>
      </c>
      <c r="J4015" s="1" t="s">
        <v>17850</v>
      </c>
      <c r="K4015" s="1">
        <f t="shared" si="279"/>
        <v>1</v>
      </c>
      <c r="L4015" s="1">
        <f t="shared" si="279"/>
        <v>0</v>
      </c>
      <c r="M4015" s="1">
        <f t="shared" si="279"/>
        <v>0</v>
      </c>
      <c r="N4015" s="1">
        <f t="shared" si="279"/>
        <v>0</v>
      </c>
      <c r="O4015" s="1">
        <f t="shared" si="280"/>
        <v>1</v>
      </c>
      <c r="P4015" s="1" t="s">
        <v>18346</v>
      </c>
      <c r="Q4015" s="1" t="s">
        <v>18355</v>
      </c>
      <c r="R4015" s="1">
        <v>500</v>
      </c>
      <c r="S4015" s="9">
        <f t="shared" si="282"/>
        <v>372.85</v>
      </c>
      <c r="T4015" s="8"/>
      <c r="U4015" s="8"/>
      <c r="V4015" s="8"/>
      <c r="W4015" s="8"/>
      <c r="X4015" s="8"/>
      <c r="Y4015" s="10">
        <f t="shared" si="281"/>
        <v>0</v>
      </c>
      <c r="Z4015" s="10">
        <f>IFERROR(INDEX(EFs!B:B,MATCH(P4015,EFs!A:A,0))*Dataset!Y4015/1000,0)</f>
        <v>0</v>
      </c>
      <c r="AA4015">
        <v>32.829982000000001</v>
      </c>
      <c r="AB4015">
        <v>-117.13429499999999</v>
      </c>
      <c r="AC4015">
        <v>1</v>
      </c>
      <c r="AD4015" t="s">
        <v>18387</v>
      </c>
      <c r="AE4015">
        <v>8939</v>
      </c>
      <c r="AF4015" t="s">
        <v>18495</v>
      </c>
      <c r="AI4015" t="s">
        <v>18389</v>
      </c>
      <c r="AJ4015" t="s">
        <v>18390</v>
      </c>
      <c r="AK4015" t="s">
        <v>18391</v>
      </c>
      <c r="AL4015">
        <v>92123</v>
      </c>
      <c r="AM4015" t="s">
        <v>18392</v>
      </c>
      <c r="AN4015" t="s">
        <v>18393</v>
      </c>
    </row>
    <row r="4016" spans="1:40" ht="28.8" hidden="1" x14ac:dyDescent="0.3">
      <c r="A4016" t="s">
        <v>17851</v>
      </c>
      <c r="B4016" s="2" t="s">
        <v>2048</v>
      </c>
      <c r="C4016" s="3">
        <v>40025.901608796303</v>
      </c>
      <c r="D4016" t="s">
        <v>25</v>
      </c>
      <c r="E4016" t="s">
        <v>17852</v>
      </c>
      <c r="F4016" t="s">
        <v>17853</v>
      </c>
      <c r="G4016" t="s">
        <v>17854</v>
      </c>
      <c r="H4016" s="2" t="s">
        <v>781</v>
      </c>
      <c r="I4016" s="2" t="s">
        <v>782</v>
      </c>
      <c r="J4016" s="1" t="s">
        <v>17855</v>
      </c>
      <c r="K4016" s="1">
        <f t="shared" si="279"/>
        <v>1</v>
      </c>
      <c r="L4016" s="1">
        <f t="shared" si="279"/>
        <v>0</v>
      </c>
      <c r="M4016" s="1">
        <f t="shared" si="279"/>
        <v>0</v>
      </c>
      <c r="N4016" s="1">
        <f t="shared" si="279"/>
        <v>0</v>
      </c>
      <c r="O4016" s="1">
        <f t="shared" si="280"/>
        <v>1</v>
      </c>
      <c r="P4016" s="1" t="s">
        <v>18346</v>
      </c>
      <c r="Q4016" s="1" t="s">
        <v>18355</v>
      </c>
      <c r="R4016" s="1">
        <v>59</v>
      </c>
      <c r="S4016" s="9">
        <f t="shared" si="282"/>
        <v>43.996300000000005</v>
      </c>
      <c r="T4016" s="8"/>
      <c r="U4016" s="8"/>
      <c r="V4016" s="8"/>
      <c r="W4016" s="8"/>
      <c r="X4016" s="8"/>
      <c r="Y4016" s="10">
        <f t="shared" si="281"/>
        <v>0</v>
      </c>
      <c r="Z4016" s="10">
        <f>IFERROR(INDEX(EFs!B:B,MATCH(P4016,EFs!A:A,0))*Dataset!Y4016/1000,0)</f>
        <v>0</v>
      </c>
      <c r="AA4016">
        <v>32.898274999999998</v>
      </c>
      <c r="AB4016">
        <v>-117.21955800000001</v>
      </c>
      <c r="AC4016">
        <v>1</v>
      </c>
      <c r="AD4016" t="s">
        <v>18387</v>
      </c>
      <c r="AE4016">
        <v>10655</v>
      </c>
      <c r="AF4016" t="s">
        <v>18749</v>
      </c>
      <c r="AI4016" t="s">
        <v>18389</v>
      </c>
      <c r="AJ4016" t="s">
        <v>18390</v>
      </c>
      <c r="AK4016" t="s">
        <v>18391</v>
      </c>
      <c r="AL4016">
        <v>92121</v>
      </c>
      <c r="AM4016" t="s">
        <v>18392</v>
      </c>
      <c r="AN4016" t="s">
        <v>18393</v>
      </c>
    </row>
    <row r="4017" spans="1:40" ht="43.2" hidden="1" x14ac:dyDescent="0.3">
      <c r="A4017" t="s">
        <v>17856</v>
      </c>
      <c r="B4017" s="2" t="s">
        <v>2048</v>
      </c>
      <c r="C4017" s="3">
        <v>40025</v>
      </c>
      <c r="D4017" t="s">
        <v>193</v>
      </c>
      <c r="E4017" t="s">
        <v>2037</v>
      </c>
      <c r="F4017" t="s">
        <v>2038</v>
      </c>
      <c r="G4017" t="s">
        <v>2039</v>
      </c>
      <c r="H4017" s="2" t="s">
        <v>523</v>
      </c>
      <c r="I4017" s="2" t="s">
        <v>164</v>
      </c>
      <c r="J4017" s="1" t="s">
        <v>17857</v>
      </c>
      <c r="K4017" s="1">
        <f t="shared" si="279"/>
        <v>1</v>
      </c>
      <c r="L4017" s="1">
        <f t="shared" si="279"/>
        <v>0</v>
      </c>
      <c r="M4017" s="1">
        <f t="shared" si="279"/>
        <v>0</v>
      </c>
      <c r="N4017" s="1">
        <f t="shared" si="279"/>
        <v>0</v>
      </c>
      <c r="O4017" s="1">
        <f t="shared" si="280"/>
        <v>1</v>
      </c>
      <c r="P4017" s="1" t="s">
        <v>18346</v>
      </c>
      <c r="Q4017" s="1" t="s">
        <v>18355</v>
      </c>
      <c r="R4017" s="1">
        <v>350</v>
      </c>
      <c r="S4017" s="9">
        <f t="shared" si="282"/>
        <v>260.995</v>
      </c>
      <c r="T4017" s="8"/>
      <c r="U4017" s="8"/>
      <c r="V4017" s="8"/>
      <c r="W4017" s="8"/>
      <c r="X4017" s="8"/>
      <c r="Y4017" s="10">
        <f t="shared" si="281"/>
        <v>0</v>
      </c>
      <c r="Z4017" s="10">
        <f>IFERROR(INDEX(EFs!B:B,MATCH(P4017,EFs!A:A,0))*Dataset!Y4017/1000,0)</f>
        <v>0</v>
      </c>
      <c r="AA4017">
        <v>33.387723000000001</v>
      </c>
      <c r="AB4017">
        <v>-117.44475799999999</v>
      </c>
      <c r="AC4017">
        <v>0.5</v>
      </c>
      <c r="AD4017" t="s">
        <v>18422</v>
      </c>
      <c r="AI4017" t="s">
        <v>18423</v>
      </c>
      <c r="AJ4017" t="s">
        <v>18390</v>
      </c>
      <c r="AK4017" t="s">
        <v>18391</v>
      </c>
      <c r="AL4017">
        <v>92055</v>
      </c>
      <c r="AM4017" t="s">
        <v>18392</v>
      </c>
      <c r="AN4017" t="s">
        <v>18397</v>
      </c>
    </row>
    <row r="4018" spans="1:40" ht="28.8" hidden="1" x14ac:dyDescent="0.3">
      <c r="A4018" t="s">
        <v>17858</v>
      </c>
      <c r="B4018" s="2" t="s">
        <v>2048</v>
      </c>
      <c r="C4018" s="3">
        <v>40025.374837962998</v>
      </c>
      <c r="D4018" t="s">
        <v>193</v>
      </c>
      <c r="E4018" t="s">
        <v>954</v>
      </c>
      <c r="F4018" t="s">
        <v>72</v>
      </c>
      <c r="G4018" t="s">
        <v>956</v>
      </c>
      <c r="H4018" s="2" t="s">
        <v>957</v>
      </c>
      <c r="I4018" s="2" t="s">
        <v>139</v>
      </c>
      <c r="J4018" s="1" t="s">
        <v>17859</v>
      </c>
      <c r="K4018" s="1">
        <f t="shared" si="279"/>
        <v>1</v>
      </c>
      <c r="L4018" s="1">
        <f t="shared" si="279"/>
        <v>0</v>
      </c>
      <c r="M4018" s="1">
        <f t="shared" si="279"/>
        <v>0</v>
      </c>
      <c r="N4018" s="1">
        <f t="shared" si="279"/>
        <v>0</v>
      </c>
      <c r="O4018" s="1">
        <f t="shared" si="280"/>
        <v>1</v>
      </c>
      <c r="P4018" s="1" t="s">
        <v>18346</v>
      </c>
      <c r="Q4018" s="1" t="s">
        <v>18355</v>
      </c>
      <c r="R4018" s="1">
        <v>99</v>
      </c>
      <c r="S4018" s="9">
        <f t="shared" si="282"/>
        <v>73.824300000000008</v>
      </c>
      <c r="T4018" s="8"/>
      <c r="U4018" s="8"/>
      <c r="V4018" s="8"/>
      <c r="W4018" s="8"/>
      <c r="X4018" s="8"/>
      <c r="Y4018" s="10">
        <f t="shared" si="281"/>
        <v>0</v>
      </c>
      <c r="Z4018" s="10">
        <f>IFERROR(INDEX(EFs!B:B,MATCH(P4018,EFs!A:A,0))*Dataset!Y4018/1000,0)</f>
        <v>0</v>
      </c>
      <c r="AA4018">
        <v>32.879537999999997</v>
      </c>
      <c r="AB4018">
        <v>-117.161181</v>
      </c>
      <c r="AC4018">
        <v>1</v>
      </c>
      <c r="AD4018" t="s">
        <v>18408</v>
      </c>
      <c r="AF4018" t="s">
        <v>18538</v>
      </c>
      <c r="AI4018" t="s">
        <v>18389</v>
      </c>
      <c r="AJ4018" t="s">
        <v>18390</v>
      </c>
      <c r="AK4018" t="s">
        <v>18391</v>
      </c>
      <c r="AL4018">
        <v>92121</v>
      </c>
      <c r="AM4018" t="s">
        <v>18392</v>
      </c>
      <c r="AN4018" t="s">
        <v>18397</v>
      </c>
    </row>
    <row r="4019" spans="1:40" ht="43.2" hidden="1" x14ac:dyDescent="0.3">
      <c r="A4019" t="s">
        <v>17860</v>
      </c>
      <c r="B4019" s="2" t="s">
        <v>2048</v>
      </c>
      <c r="C4019" s="3">
        <v>40025</v>
      </c>
      <c r="D4019" t="s">
        <v>16</v>
      </c>
      <c r="E4019" t="s">
        <v>17861</v>
      </c>
      <c r="G4019" t="s">
        <v>17862</v>
      </c>
      <c r="H4019" s="2" t="s">
        <v>201</v>
      </c>
      <c r="I4019" s="2" t="s">
        <v>46</v>
      </c>
      <c r="J4019" s="1" t="s">
        <v>17863</v>
      </c>
      <c r="K4019" s="1">
        <f t="shared" si="279"/>
        <v>0</v>
      </c>
      <c r="L4019" s="1">
        <f t="shared" si="279"/>
        <v>0</v>
      </c>
      <c r="M4019" s="1">
        <f t="shared" si="279"/>
        <v>1</v>
      </c>
      <c r="N4019" s="1">
        <f t="shared" si="279"/>
        <v>0</v>
      </c>
      <c r="O4019" s="1">
        <f t="shared" si="280"/>
        <v>1</v>
      </c>
      <c r="P4019" s="1" t="s">
        <v>18348</v>
      </c>
      <c r="Q4019" s="1">
        <v>60</v>
      </c>
      <c r="R4019" s="1">
        <v>98</v>
      </c>
      <c r="S4019" s="9">
        <f t="shared" si="282"/>
        <v>60</v>
      </c>
      <c r="T4019" s="8"/>
      <c r="U4019" s="8"/>
      <c r="V4019" s="8"/>
      <c r="W4019" s="8"/>
      <c r="X4019" s="8"/>
      <c r="Y4019" s="10">
        <f t="shared" si="281"/>
        <v>0</v>
      </c>
      <c r="Z4019" s="10">
        <f>IFERROR(INDEX(EFs!B:B,MATCH(P4019,EFs!A:A,0))*Dataset!Y4019/1000,0)</f>
        <v>0</v>
      </c>
      <c r="AA4019">
        <v>32.892096000000002</v>
      </c>
      <c r="AB4019">
        <v>-117.24261</v>
      </c>
      <c r="AC4019">
        <v>1</v>
      </c>
      <c r="AD4019" t="s">
        <v>18387</v>
      </c>
      <c r="AE4019">
        <v>3333</v>
      </c>
      <c r="AF4019" t="s">
        <v>19693</v>
      </c>
      <c r="AI4019" t="s">
        <v>18428</v>
      </c>
      <c r="AJ4019" t="s">
        <v>18390</v>
      </c>
      <c r="AK4019" t="s">
        <v>18391</v>
      </c>
      <c r="AL4019">
        <v>92037</v>
      </c>
      <c r="AM4019" t="s">
        <v>18392</v>
      </c>
      <c r="AN4019" t="s">
        <v>18407</v>
      </c>
    </row>
    <row r="4020" spans="1:40" ht="43.2" hidden="1" x14ac:dyDescent="0.3">
      <c r="A4020" t="s">
        <v>17864</v>
      </c>
      <c r="B4020" s="2" t="s">
        <v>2048</v>
      </c>
      <c r="C4020" s="3">
        <v>40025</v>
      </c>
      <c r="D4020" t="s">
        <v>193</v>
      </c>
      <c r="E4020" t="s">
        <v>17865</v>
      </c>
      <c r="F4020" t="s">
        <v>3641</v>
      </c>
      <c r="G4020" t="s">
        <v>17866</v>
      </c>
      <c r="H4020" s="2" t="s">
        <v>781</v>
      </c>
      <c r="I4020" s="2" t="s">
        <v>782</v>
      </c>
      <c r="J4020" s="1" t="s">
        <v>17867</v>
      </c>
      <c r="K4020" s="1">
        <f t="shared" si="279"/>
        <v>1</v>
      </c>
      <c r="L4020" s="1">
        <f t="shared" si="279"/>
        <v>0</v>
      </c>
      <c r="M4020" s="1">
        <f t="shared" si="279"/>
        <v>0</v>
      </c>
      <c r="N4020" s="1">
        <f t="shared" si="279"/>
        <v>0</v>
      </c>
      <c r="O4020" s="1">
        <f t="shared" si="280"/>
        <v>1</v>
      </c>
      <c r="P4020" s="1" t="s">
        <v>18346</v>
      </c>
      <c r="Q4020" s="1">
        <v>300</v>
      </c>
      <c r="R4020" s="1">
        <v>463</v>
      </c>
      <c r="S4020" s="9">
        <f t="shared" si="282"/>
        <v>300</v>
      </c>
      <c r="T4020" s="8"/>
      <c r="U4020" s="8"/>
      <c r="V4020" s="8"/>
      <c r="W4020" s="8"/>
      <c r="X4020" s="8"/>
      <c r="Y4020" s="10">
        <f t="shared" si="281"/>
        <v>0</v>
      </c>
      <c r="Z4020" s="10">
        <f>IFERROR(INDEX(EFs!B:B,MATCH(P4020,EFs!A:A,0))*Dataset!Y4020/1000,0)</f>
        <v>0</v>
      </c>
      <c r="AA4020">
        <v>32.887461000000002</v>
      </c>
      <c r="AB4020">
        <v>-117.173107</v>
      </c>
      <c r="AC4020">
        <v>1</v>
      </c>
      <c r="AD4020" t="s">
        <v>18387</v>
      </c>
      <c r="AE4020">
        <v>9440</v>
      </c>
      <c r="AF4020" t="s">
        <v>19078</v>
      </c>
      <c r="AI4020" t="s">
        <v>18389</v>
      </c>
      <c r="AJ4020" t="s">
        <v>18390</v>
      </c>
      <c r="AK4020" t="s">
        <v>18391</v>
      </c>
      <c r="AL4020">
        <v>92121</v>
      </c>
      <c r="AM4020" t="s">
        <v>18392</v>
      </c>
      <c r="AN4020" t="s">
        <v>18393</v>
      </c>
    </row>
    <row r="4021" spans="1:40" ht="43.2" hidden="1" x14ac:dyDescent="0.3">
      <c r="A4021" t="s">
        <v>17868</v>
      </c>
      <c r="B4021" s="2" t="s">
        <v>2048</v>
      </c>
      <c r="C4021" s="3">
        <v>40025.596921296303</v>
      </c>
      <c r="D4021" t="s">
        <v>193</v>
      </c>
      <c r="E4021" t="s">
        <v>17869</v>
      </c>
      <c r="F4021" t="s">
        <v>72</v>
      </c>
      <c r="G4021" t="s">
        <v>17870</v>
      </c>
      <c r="H4021" s="2" t="s">
        <v>106</v>
      </c>
      <c r="I4021" s="2" t="s">
        <v>107</v>
      </c>
      <c r="J4021" s="1" t="s">
        <v>17871</v>
      </c>
      <c r="K4021" s="1">
        <f t="shared" si="279"/>
        <v>1</v>
      </c>
      <c r="L4021" s="1">
        <f t="shared" si="279"/>
        <v>0</v>
      </c>
      <c r="M4021" s="1">
        <f t="shared" si="279"/>
        <v>0</v>
      </c>
      <c r="N4021" s="1">
        <f t="shared" si="279"/>
        <v>0</v>
      </c>
      <c r="O4021" s="1">
        <f t="shared" si="280"/>
        <v>1</v>
      </c>
      <c r="P4021" s="1" t="s">
        <v>18346</v>
      </c>
      <c r="Q4021" s="1">
        <v>155</v>
      </c>
      <c r="R4021" s="1">
        <v>237</v>
      </c>
      <c r="S4021" s="9">
        <f t="shared" si="282"/>
        <v>155</v>
      </c>
      <c r="T4021" s="8"/>
      <c r="U4021" s="8"/>
      <c r="V4021" s="8"/>
      <c r="W4021" s="8"/>
      <c r="X4021" s="8"/>
      <c r="Y4021" s="10">
        <f t="shared" si="281"/>
        <v>0</v>
      </c>
      <c r="Z4021" s="10">
        <f>IFERROR(INDEX(EFs!B:B,MATCH(P4021,EFs!A:A,0))*Dataset!Y4021/1000,0)</f>
        <v>0</v>
      </c>
      <c r="AA4021">
        <v>32.829982000000001</v>
      </c>
      <c r="AB4021">
        <v>-117.13429499999999</v>
      </c>
      <c r="AC4021">
        <v>1</v>
      </c>
      <c r="AD4021" t="s">
        <v>18387</v>
      </c>
      <c r="AE4021">
        <v>8971</v>
      </c>
      <c r="AF4021" t="s">
        <v>18495</v>
      </c>
      <c r="AI4021" t="s">
        <v>18389</v>
      </c>
      <c r="AJ4021" t="s">
        <v>18390</v>
      </c>
      <c r="AK4021" t="s">
        <v>18391</v>
      </c>
      <c r="AL4021">
        <v>92123</v>
      </c>
      <c r="AM4021" t="s">
        <v>18392</v>
      </c>
      <c r="AN4021" t="s">
        <v>18393</v>
      </c>
    </row>
    <row r="4022" spans="1:40" ht="43.2" hidden="1" x14ac:dyDescent="0.3">
      <c r="A4022" t="s">
        <v>17872</v>
      </c>
      <c r="B4022" s="2" t="s">
        <v>2048</v>
      </c>
      <c r="C4022" s="3">
        <v>40025</v>
      </c>
      <c r="D4022" t="s">
        <v>193</v>
      </c>
      <c r="E4022" t="s">
        <v>17873</v>
      </c>
      <c r="F4022" t="s">
        <v>17874</v>
      </c>
      <c r="G4022" t="s">
        <v>17875</v>
      </c>
      <c r="H4022" s="2" t="s">
        <v>781</v>
      </c>
      <c r="I4022" s="2" t="s">
        <v>782</v>
      </c>
      <c r="J4022" s="1" t="s">
        <v>17876</v>
      </c>
      <c r="K4022" s="1">
        <f t="shared" si="279"/>
        <v>1</v>
      </c>
      <c r="L4022" s="1">
        <f t="shared" si="279"/>
        <v>0</v>
      </c>
      <c r="M4022" s="1">
        <f t="shared" si="279"/>
        <v>0</v>
      </c>
      <c r="N4022" s="1">
        <f t="shared" si="279"/>
        <v>0</v>
      </c>
      <c r="O4022" s="1">
        <f t="shared" si="280"/>
        <v>1</v>
      </c>
      <c r="P4022" s="1" t="s">
        <v>18346</v>
      </c>
      <c r="Q4022" s="1" t="s">
        <v>18355</v>
      </c>
      <c r="R4022" s="1">
        <v>514</v>
      </c>
      <c r="S4022" s="9">
        <f t="shared" si="282"/>
        <v>383.28980000000001</v>
      </c>
      <c r="T4022" s="8"/>
      <c r="U4022" s="8"/>
      <c r="V4022" s="8"/>
      <c r="W4022" s="8"/>
      <c r="X4022" s="8"/>
      <c r="Y4022" s="10">
        <f t="shared" si="281"/>
        <v>0</v>
      </c>
      <c r="Z4022" s="10">
        <f>IFERROR(INDEX(EFs!B:B,MATCH(P4022,EFs!A:A,0))*Dataset!Y4022/1000,0)</f>
        <v>0</v>
      </c>
      <c r="AA4022">
        <v>32.908014999999999</v>
      </c>
      <c r="AB4022">
        <v>-117.173103</v>
      </c>
      <c r="AC4022">
        <v>1</v>
      </c>
      <c r="AD4022" t="s">
        <v>18387</v>
      </c>
      <c r="AE4022">
        <v>10540</v>
      </c>
      <c r="AF4022" t="s">
        <v>19694</v>
      </c>
      <c r="AI4022" t="s">
        <v>18389</v>
      </c>
      <c r="AJ4022" t="s">
        <v>18390</v>
      </c>
      <c r="AK4022" t="s">
        <v>18391</v>
      </c>
      <c r="AL4022">
        <v>92121</v>
      </c>
      <c r="AM4022" t="s">
        <v>18392</v>
      </c>
      <c r="AN4022" t="s">
        <v>18407</v>
      </c>
    </row>
    <row r="4023" spans="1:40" ht="43.2" hidden="1" x14ac:dyDescent="0.3">
      <c r="A4023" t="s">
        <v>17877</v>
      </c>
      <c r="B4023" s="2" t="s">
        <v>2048</v>
      </c>
      <c r="C4023" s="3">
        <v>40025</v>
      </c>
      <c r="D4023" t="s">
        <v>193</v>
      </c>
      <c r="E4023" t="s">
        <v>3322</v>
      </c>
      <c r="F4023" t="s">
        <v>2100</v>
      </c>
      <c r="G4023" t="s">
        <v>2101</v>
      </c>
      <c r="H4023" s="2" t="s">
        <v>19</v>
      </c>
      <c r="I4023" s="2" t="s">
        <v>20</v>
      </c>
      <c r="J4023" s="1" t="s">
        <v>17878</v>
      </c>
      <c r="K4023" s="1">
        <f t="shared" si="279"/>
        <v>1</v>
      </c>
      <c r="L4023" s="1">
        <f t="shared" si="279"/>
        <v>0</v>
      </c>
      <c r="M4023" s="1">
        <f t="shared" si="279"/>
        <v>0</v>
      </c>
      <c r="N4023" s="1">
        <f t="shared" si="279"/>
        <v>0</v>
      </c>
      <c r="O4023" s="1">
        <f t="shared" si="280"/>
        <v>1</v>
      </c>
      <c r="P4023" s="1" t="s">
        <v>18346</v>
      </c>
      <c r="Q4023" s="1">
        <v>150</v>
      </c>
      <c r="R4023" s="1">
        <v>250</v>
      </c>
      <c r="S4023" s="9">
        <f t="shared" si="282"/>
        <v>150</v>
      </c>
      <c r="T4023" s="8"/>
      <c r="U4023" s="8"/>
      <c r="V4023" s="8"/>
      <c r="W4023" s="8"/>
      <c r="X4023" s="8"/>
      <c r="Y4023" s="10">
        <f t="shared" si="281"/>
        <v>0</v>
      </c>
      <c r="Z4023" s="10">
        <f>IFERROR(INDEX(EFs!B:B,MATCH(P4023,EFs!A:A,0))*Dataset!Y4023/1000,0)</f>
        <v>0</v>
      </c>
      <c r="AA4023">
        <v>32.729312999999998</v>
      </c>
      <c r="AB4023">
        <v>-117.190921</v>
      </c>
      <c r="AC4023">
        <v>1</v>
      </c>
      <c r="AD4023" t="s">
        <v>18394</v>
      </c>
      <c r="AE4023">
        <v>3225</v>
      </c>
      <c r="AF4023" t="s">
        <v>18598</v>
      </c>
      <c r="AI4023" t="s">
        <v>18389</v>
      </c>
      <c r="AJ4023" t="s">
        <v>18390</v>
      </c>
      <c r="AK4023" t="s">
        <v>18391</v>
      </c>
      <c r="AL4023">
        <v>92101</v>
      </c>
      <c r="AM4023" t="s">
        <v>18392</v>
      </c>
      <c r="AN4023" t="s">
        <v>18397</v>
      </c>
    </row>
    <row r="4024" spans="1:40" ht="43.2" hidden="1" x14ac:dyDescent="0.3">
      <c r="A4024" t="s">
        <v>17879</v>
      </c>
      <c r="B4024" s="2" t="s">
        <v>2048</v>
      </c>
      <c r="C4024" s="3">
        <v>40025</v>
      </c>
      <c r="D4024" t="s">
        <v>193</v>
      </c>
      <c r="E4024" t="s">
        <v>17880</v>
      </c>
      <c r="F4024" t="s">
        <v>17881</v>
      </c>
      <c r="G4024" t="s">
        <v>17882</v>
      </c>
      <c r="H4024" s="2" t="s">
        <v>781</v>
      </c>
      <c r="I4024" s="2" t="s">
        <v>782</v>
      </c>
      <c r="J4024" s="1" t="s">
        <v>17883</v>
      </c>
      <c r="K4024" s="1">
        <f t="shared" si="279"/>
        <v>1</v>
      </c>
      <c r="L4024" s="1">
        <f t="shared" si="279"/>
        <v>0</v>
      </c>
      <c r="M4024" s="1">
        <f t="shared" si="279"/>
        <v>0</v>
      </c>
      <c r="N4024" s="1">
        <f t="shared" si="279"/>
        <v>0</v>
      </c>
      <c r="O4024" s="1">
        <f t="shared" si="280"/>
        <v>1</v>
      </c>
      <c r="P4024" s="1" t="s">
        <v>18346</v>
      </c>
      <c r="Q4024" s="1">
        <v>80</v>
      </c>
      <c r="R4024" s="1">
        <v>130</v>
      </c>
      <c r="S4024" s="9">
        <f t="shared" si="282"/>
        <v>80</v>
      </c>
      <c r="T4024" s="8"/>
      <c r="U4024" s="8"/>
      <c r="V4024" s="8"/>
      <c r="W4024" s="8"/>
      <c r="X4024" s="8"/>
      <c r="Y4024" s="10">
        <f t="shared" si="281"/>
        <v>0</v>
      </c>
      <c r="Z4024" s="10">
        <f>IFERROR(INDEX(EFs!B:B,MATCH(P4024,EFs!A:A,0))*Dataset!Y4024/1000,0)</f>
        <v>0</v>
      </c>
      <c r="AA4024">
        <v>32.896614</v>
      </c>
      <c r="AB4024">
        <v>-117.220219</v>
      </c>
      <c r="AC4024">
        <v>1</v>
      </c>
      <c r="AD4024" t="s">
        <v>18387</v>
      </c>
      <c r="AE4024">
        <v>10575</v>
      </c>
      <c r="AF4024" t="s">
        <v>18650</v>
      </c>
      <c r="AI4024" t="s">
        <v>18389</v>
      </c>
      <c r="AJ4024" t="s">
        <v>18390</v>
      </c>
      <c r="AK4024" t="s">
        <v>18391</v>
      </c>
      <c r="AL4024">
        <v>92121</v>
      </c>
      <c r="AM4024" t="s">
        <v>18392</v>
      </c>
      <c r="AN4024" t="s">
        <v>18393</v>
      </c>
    </row>
    <row r="4025" spans="1:40" ht="57.6" hidden="1" x14ac:dyDescent="0.3">
      <c r="A4025" t="s">
        <v>17884</v>
      </c>
      <c r="B4025" s="2" t="s">
        <v>2048</v>
      </c>
      <c r="C4025" s="3">
        <v>40025</v>
      </c>
      <c r="D4025" t="s">
        <v>193</v>
      </c>
      <c r="E4025" t="s">
        <v>4164</v>
      </c>
      <c r="F4025" t="s">
        <v>17885</v>
      </c>
      <c r="G4025" t="s">
        <v>17886</v>
      </c>
      <c r="H4025" s="2" t="s">
        <v>610</v>
      </c>
      <c r="I4025" s="2" t="s">
        <v>30</v>
      </c>
      <c r="J4025" s="1" t="s">
        <v>17887</v>
      </c>
      <c r="K4025" s="1">
        <f t="shared" si="279"/>
        <v>1</v>
      </c>
      <c r="L4025" s="1">
        <f t="shared" si="279"/>
        <v>0</v>
      </c>
      <c r="M4025" s="1">
        <f t="shared" si="279"/>
        <v>0</v>
      </c>
      <c r="N4025" s="1">
        <f t="shared" si="279"/>
        <v>0</v>
      </c>
      <c r="O4025" s="1">
        <f t="shared" si="280"/>
        <v>1</v>
      </c>
      <c r="P4025" s="1" t="s">
        <v>18346</v>
      </c>
      <c r="Q4025" s="1">
        <v>230</v>
      </c>
      <c r="R4025" s="1">
        <v>346</v>
      </c>
      <c r="S4025" s="9">
        <f t="shared" si="282"/>
        <v>230</v>
      </c>
      <c r="T4025" s="3">
        <v>44488</v>
      </c>
      <c r="U4025" s="8" t="s">
        <v>14823</v>
      </c>
      <c r="V4025" s="3">
        <v>44488</v>
      </c>
      <c r="W4025" s="8" t="s">
        <v>14823</v>
      </c>
      <c r="X4025" s="8">
        <v>0</v>
      </c>
      <c r="Y4025" s="10">
        <f t="shared" si="281"/>
        <v>0</v>
      </c>
      <c r="Z4025" s="10">
        <f>IFERROR(INDEX(EFs!B:B,MATCH(P4025,EFs!A:A,0))*Dataset!Y4025/1000,0)</f>
        <v>0</v>
      </c>
      <c r="AA4025">
        <v>33.016143999999997</v>
      </c>
      <c r="AB4025">
        <v>-117.089044</v>
      </c>
      <c r="AC4025">
        <v>1</v>
      </c>
      <c r="AD4025" t="s">
        <v>18387</v>
      </c>
      <c r="AE4025">
        <v>16450</v>
      </c>
      <c r="AF4025" t="s">
        <v>18842</v>
      </c>
      <c r="AI4025" t="s">
        <v>18389</v>
      </c>
      <c r="AJ4025" t="s">
        <v>18390</v>
      </c>
      <c r="AK4025" t="s">
        <v>18391</v>
      </c>
      <c r="AL4025">
        <v>92127</v>
      </c>
      <c r="AM4025" t="s">
        <v>18392</v>
      </c>
      <c r="AN4025" t="s">
        <v>18393</v>
      </c>
    </row>
    <row r="4026" spans="1:40" ht="43.2" hidden="1" x14ac:dyDescent="0.3">
      <c r="A4026" t="s">
        <v>17888</v>
      </c>
      <c r="B4026" s="2" t="s">
        <v>2048</v>
      </c>
      <c r="C4026" s="3">
        <v>40025</v>
      </c>
      <c r="D4026" t="s">
        <v>193</v>
      </c>
      <c r="E4026" t="s">
        <v>17889</v>
      </c>
      <c r="F4026" t="s">
        <v>72</v>
      </c>
      <c r="G4026" t="s">
        <v>17890</v>
      </c>
      <c r="H4026" s="2" t="s">
        <v>1436</v>
      </c>
      <c r="I4026" s="2" t="s">
        <v>98</v>
      </c>
      <c r="J4026" s="1" t="s">
        <v>17891</v>
      </c>
      <c r="K4026" s="1">
        <f t="shared" si="279"/>
        <v>1</v>
      </c>
      <c r="L4026" s="1">
        <f t="shared" si="279"/>
        <v>0</v>
      </c>
      <c r="M4026" s="1">
        <f t="shared" si="279"/>
        <v>0</v>
      </c>
      <c r="N4026" s="1">
        <f t="shared" si="279"/>
        <v>0</v>
      </c>
      <c r="O4026" s="1">
        <f t="shared" si="280"/>
        <v>1</v>
      </c>
      <c r="P4026" s="1" t="s">
        <v>18346</v>
      </c>
      <c r="Q4026" s="1">
        <v>125</v>
      </c>
      <c r="R4026" s="1">
        <v>197</v>
      </c>
      <c r="S4026" s="9">
        <f t="shared" si="282"/>
        <v>125</v>
      </c>
      <c r="T4026" s="8"/>
      <c r="U4026" s="8"/>
      <c r="V4026" s="8"/>
      <c r="W4026" s="8"/>
      <c r="X4026" s="8"/>
      <c r="Y4026" s="10">
        <f t="shared" si="281"/>
        <v>0</v>
      </c>
      <c r="Z4026" s="10">
        <f>IFERROR(INDEX(EFs!B:B,MATCH(P4026,EFs!A:A,0))*Dataset!Y4026/1000,0)</f>
        <v>0</v>
      </c>
      <c r="AA4026">
        <v>33.132091000000003</v>
      </c>
      <c r="AB4026">
        <v>-117.29051699999999</v>
      </c>
      <c r="AC4026">
        <v>1</v>
      </c>
      <c r="AD4026" t="s">
        <v>18387</v>
      </c>
      <c r="AE4026">
        <v>1811</v>
      </c>
      <c r="AF4026" t="s">
        <v>19679</v>
      </c>
      <c r="AI4026" t="s">
        <v>18509</v>
      </c>
      <c r="AJ4026" t="s">
        <v>18390</v>
      </c>
      <c r="AK4026" t="s">
        <v>18391</v>
      </c>
      <c r="AL4026">
        <v>92008</v>
      </c>
      <c r="AM4026" t="s">
        <v>18392</v>
      </c>
      <c r="AN4026" t="s">
        <v>18393</v>
      </c>
    </row>
    <row r="4027" spans="1:40" ht="43.2" hidden="1" x14ac:dyDescent="0.3">
      <c r="A4027" t="s">
        <v>17892</v>
      </c>
      <c r="B4027" s="2" t="s">
        <v>2048</v>
      </c>
      <c r="C4027" s="3">
        <v>40025</v>
      </c>
      <c r="D4027" t="s">
        <v>193</v>
      </c>
      <c r="E4027" t="s">
        <v>8575</v>
      </c>
      <c r="F4027" t="s">
        <v>27</v>
      </c>
      <c r="G4027" t="s">
        <v>8577</v>
      </c>
      <c r="H4027" s="2" t="s">
        <v>201</v>
      </c>
      <c r="I4027" s="2" t="s">
        <v>46</v>
      </c>
      <c r="J4027" s="1" t="s">
        <v>17893</v>
      </c>
      <c r="K4027" s="1">
        <f t="shared" si="279"/>
        <v>1</v>
      </c>
      <c r="L4027" s="1">
        <f t="shared" si="279"/>
        <v>0</v>
      </c>
      <c r="M4027" s="1">
        <f t="shared" si="279"/>
        <v>0</v>
      </c>
      <c r="N4027" s="1">
        <f t="shared" si="279"/>
        <v>0</v>
      </c>
      <c r="O4027" s="1">
        <f t="shared" si="280"/>
        <v>1</v>
      </c>
      <c r="P4027" s="1" t="s">
        <v>18346</v>
      </c>
      <c r="Q4027" s="1">
        <v>125</v>
      </c>
      <c r="R4027" s="1">
        <v>158</v>
      </c>
      <c r="S4027" s="9">
        <f t="shared" si="282"/>
        <v>125</v>
      </c>
      <c r="T4027" s="8"/>
      <c r="U4027" s="8"/>
      <c r="V4027" s="8"/>
      <c r="W4027" s="8"/>
      <c r="X4027" s="8"/>
      <c r="Y4027" s="10">
        <f t="shared" si="281"/>
        <v>0</v>
      </c>
      <c r="Z4027" s="10">
        <f>IFERROR(INDEX(EFs!B:B,MATCH(P4027,EFs!A:A,0))*Dataset!Y4027/1000,0)</f>
        <v>0</v>
      </c>
      <c r="AA4027">
        <v>32.875202000000002</v>
      </c>
      <c r="AB4027">
        <v>-117.22319</v>
      </c>
      <c r="AC4027">
        <v>1</v>
      </c>
      <c r="AD4027" t="s">
        <v>18387</v>
      </c>
      <c r="AE4027">
        <v>9300</v>
      </c>
      <c r="AF4027" t="s">
        <v>18845</v>
      </c>
      <c r="AI4027" t="s">
        <v>18428</v>
      </c>
      <c r="AJ4027" t="s">
        <v>18390</v>
      </c>
      <c r="AK4027" t="s">
        <v>18391</v>
      </c>
      <c r="AL4027">
        <v>92037</v>
      </c>
      <c r="AM4027" t="s">
        <v>18392</v>
      </c>
      <c r="AN4027" t="s">
        <v>18393</v>
      </c>
    </row>
    <row r="4028" spans="1:40" ht="57.6" hidden="1" x14ac:dyDescent="0.3">
      <c r="A4028" t="s">
        <v>17894</v>
      </c>
      <c r="B4028" s="2" t="s">
        <v>2048</v>
      </c>
      <c r="C4028" s="3">
        <v>40025</v>
      </c>
      <c r="D4028" t="s">
        <v>193</v>
      </c>
      <c r="E4028" t="s">
        <v>17895</v>
      </c>
      <c r="F4028" t="s">
        <v>559</v>
      </c>
      <c r="G4028" t="s">
        <v>17896</v>
      </c>
      <c r="H4028" s="2" t="s">
        <v>45</v>
      </c>
      <c r="I4028" s="2" t="s">
        <v>46</v>
      </c>
      <c r="J4028" s="1" t="s">
        <v>17897</v>
      </c>
      <c r="K4028" s="1">
        <f t="shared" si="279"/>
        <v>1</v>
      </c>
      <c r="L4028" s="1">
        <f t="shared" si="279"/>
        <v>0</v>
      </c>
      <c r="M4028" s="1">
        <f t="shared" si="279"/>
        <v>0</v>
      </c>
      <c r="N4028" s="1">
        <f t="shared" si="279"/>
        <v>0</v>
      </c>
      <c r="O4028" s="1">
        <f t="shared" si="280"/>
        <v>1</v>
      </c>
      <c r="P4028" s="1" t="s">
        <v>18346</v>
      </c>
      <c r="Q4028" s="1">
        <v>505</v>
      </c>
      <c r="R4028" s="1">
        <v>757</v>
      </c>
      <c r="S4028" s="9">
        <f t="shared" si="282"/>
        <v>505</v>
      </c>
      <c r="T4028" s="8"/>
      <c r="U4028" s="8"/>
      <c r="V4028" s="8"/>
      <c r="W4028" s="8"/>
      <c r="X4028" s="8"/>
      <c r="Y4028" s="10">
        <f t="shared" si="281"/>
        <v>0</v>
      </c>
      <c r="Z4028" s="10">
        <f>IFERROR(INDEX(EFs!B:B,MATCH(P4028,EFs!A:A,0))*Dataset!Y4028/1000,0)</f>
        <v>0</v>
      </c>
      <c r="AA4028">
        <v>32.831952999999999</v>
      </c>
      <c r="AB4028">
        <v>-117.231253</v>
      </c>
      <c r="AC4028">
        <v>1</v>
      </c>
      <c r="AD4028" t="s">
        <v>18387</v>
      </c>
      <c r="AE4028">
        <v>5975</v>
      </c>
      <c r="AF4028" t="s">
        <v>18966</v>
      </c>
      <c r="AI4028" t="s">
        <v>18389</v>
      </c>
      <c r="AJ4028" t="s">
        <v>18390</v>
      </c>
      <c r="AK4028" t="s">
        <v>18391</v>
      </c>
      <c r="AL4028">
        <v>92109</v>
      </c>
      <c r="AM4028" t="s">
        <v>18392</v>
      </c>
      <c r="AN4028" t="s">
        <v>18393</v>
      </c>
    </row>
    <row r="4029" spans="1:40" ht="57.6" hidden="1" x14ac:dyDescent="0.3">
      <c r="A4029" t="s">
        <v>17898</v>
      </c>
      <c r="B4029" s="2" t="s">
        <v>2048</v>
      </c>
      <c r="C4029" s="3">
        <v>40025.497187499997</v>
      </c>
      <c r="D4029" t="s">
        <v>193</v>
      </c>
      <c r="E4029" t="s">
        <v>17899</v>
      </c>
      <c r="F4029" t="s">
        <v>27</v>
      </c>
      <c r="G4029" t="s">
        <v>17900</v>
      </c>
      <c r="H4029" s="2" t="s">
        <v>1579</v>
      </c>
      <c r="I4029" s="2" t="s">
        <v>30</v>
      </c>
      <c r="J4029" s="1" t="s">
        <v>17901</v>
      </c>
      <c r="K4029" s="1">
        <f t="shared" si="279"/>
        <v>1</v>
      </c>
      <c r="L4029" s="1">
        <f t="shared" si="279"/>
        <v>0</v>
      </c>
      <c r="M4029" s="1">
        <f t="shared" si="279"/>
        <v>0</v>
      </c>
      <c r="N4029" s="1">
        <f t="shared" si="279"/>
        <v>0</v>
      </c>
      <c r="O4029" s="1">
        <f t="shared" si="280"/>
        <v>1</v>
      </c>
      <c r="P4029" s="1" t="s">
        <v>18346</v>
      </c>
      <c r="Q4029" s="1">
        <v>60</v>
      </c>
      <c r="R4029" s="1">
        <v>99</v>
      </c>
      <c r="S4029" s="9">
        <f t="shared" si="282"/>
        <v>60</v>
      </c>
      <c r="T4029" s="8"/>
      <c r="U4029" s="8"/>
      <c r="V4029" s="8"/>
      <c r="W4029" s="8"/>
      <c r="X4029" s="8"/>
      <c r="Y4029" s="10">
        <f t="shared" si="281"/>
        <v>0</v>
      </c>
      <c r="Z4029" s="10">
        <f>IFERROR(INDEX(EFs!B:B,MATCH(P4029,EFs!A:A,0))*Dataset!Y4029/1000,0)</f>
        <v>0</v>
      </c>
      <c r="AA4029">
        <v>32.939264999999999</v>
      </c>
      <c r="AB4029">
        <v>-117.05612499999999</v>
      </c>
      <c r="AC4029">
        <v>1</v>
      </c>
      <c r="AD4029" t="s">
        <v>18394</v>
      </c>
      <c r="AE4029">
        <v>12305</v>
      </c>
      <c r="AF4029" t="s">
        <v>19320</v>
      </c>
      <c r="AI4029" t="s">
        <v>18600</v>
      </c>
      <c r="AJ4029" t="s">
        <v>18390</v>
      </c>
      <c r="AK4029" t="s">
        <v>18391</v>
      </c>
      <c r="AL4029">
        <v>92064</v>
      </c>
      <c r="AM4029" t="s">
        <v>18392</v>
      </c>
      <c r="AN4029" t="s">
        <v>18397</v>
      </c>
    </row>
    <row r="4030" spans="1:40" ht="43.2" hidden="1" x14ac:dyDescent="0.3">
      <c r="A4030" t="s">
        <v>17902</v>
      </c>
      <c r="B4030" s="2" t="s">
        <v>2048</v>
      </c>
      <c r="C4030" s="3">
        <v>40025</v>
      </c>
      <c r="D4030" t="s">
        <v>25</v>
      </c>
      <c r="E4030" t="s">
        <v>3816</v>
      </c>
      <c r="F4030" t="s">
        <v>36</v>
      </c>
      <c r="G4030" t="s">
        <v>3817</v>
      </c>
      <c r="H4030" s="2" t="s">
        <v>320</v>
      </c>
      <c r="I4030" s="2" t="s">
        <v>46</v>
      </c>
      <c r="J4030" s="1" t="s">
        <v>17903</v>
      </c>
      <c r="K4030" s="1">
        <f t="shared" si="279"/>
        <v>0</v>
      </c>
      <c r="L4030" s="1">
        <f t="shared" si="279"/>
        <v>0</v>
      </c>
      <c r="M4030" s="1">
        <f t="shared" si="279"/>
        <v>1</v>
      </c>
      <c r="N4030" s="1">
        <f t="shared" si="279"/>
        <v>0</v>
      </c>
      <c r="O4030" s="1">
        <f t="shared" si="280"/>
        <v>1</v>
      </c>
      <c r="P4030" s="1" t="s">
        <v>18348</v>
      </c>
      <c r="Q4030" s="1" t="s">
        <v>18355</v>
      </c>
      <c r="R4030" s="1">
        <v>100</v>
      </c>
      <c r="S4030" s="9">
        <f t="shared" si="282"/>
        <v>74.570000000000007</v>
      </c>
      <c r="T4030" s="8"/>
      <c r="U4030" s="8"/>
      <c r="V4030" s="8"/>
      <c r="W4030" s="8"/>
      <c r="X4030" s="8"/>
      <c r="Y4030" s="10">
        <f t="shared" si="281"/>
        <v>0</v>
      </c>
      <c r="Z4030" s="10">
        <f>IFERROR(INDEX(EFs!B:B,MATCH(P4030,EFs!A:A,0))*Dataset!Y4030/1000,0)</f>
        <v>0</v>
      </c>
      <c r="AA4030">
        <v>32.875765999999999</v>
      </c>
      <c r="AB4030">
        <v>-117.239553</v>
      </c>
      <c r="AC4030">
        <v>0.9</v>
      </c>
      <c r="AD4030" t="s">
        <v>18387</v>
      </c>
      <c r="AE4030">
        <v>9500</v>
      </c>
      <c r="AF4030" t="s">
        <v>18451</v>
      </c>
      <c r="AG4030" t="s">
        <v>18831</v>
      </c>
      <c r="AH4030">
        <v>89</v>
      </c>
      <c r="AI4030" t="s">
        <v>18428</v>
      </c>
      <c r="AJ4030" t="s">
        <v>18390</v>
      </c>
      <c r="AK4030" t="s">
        <v>18391</v>
      </c>
      <c r="AL4030">
        <v>92093</v>
      </c>
      <c r="AM4030" t="s">
        <v>18392</v>
      </c>
      <c r="AN4030" t="s">
        <v>18393</v>
      </c>
    </row>
    <row r="4031" spans="1:40" ht="28.8" hidden="1" x14ac:dyDescent="0.3">
      <c r="A4031" t="s">
        <v>17904</v>
      </c>
      <c r="B4031" s="2" t="s">
        <v>2048</v>
      </c>
      <c r="C4031" s="3">
        <v>40025</v>
      </c>
      <c r="D4031" t="s">
        <v>25</v>
      </c>
      <c r="E4031" t="s">
        <v>3816</v>
      </c>
      <c r="F4031" t="s">
        <v>36</v>
      </c>
      <c r="G4031" t="s">
        <v>3817</v>
      </c>
      <c r="H4031" s="2" t="s">
        <v>320</v>
      </c>
      <c r="I4031" s="2" t="s">
        <v>46</v>
      </c>
      <c r="J4031" s="1" t="s">
        <v>17905</v>
      </c>
      <c r="K4031" s="1">
        <f t="shared" si="279"/>
        <v>0</v>
      </c>
      <c r="L4031" s="1">
        <f t="shared" si="279"/>
        <v>0</v>
      </c>
      <c r="M4031" s="1">
        <f t="shared" si="279"/>
        <v>1</v>
      </c>
      <c r="N4031" s="1">
        <f t="shared" si="279"/>
        <v>0</v>
      </c>
      <c r="O4031" s="1">
        <f t="shared" si="280"/>
        <v>1</v>
      </c>
      <c r="P4031" s="1" t="s">
        <v>18348</v>
      </c>
      <c r="Q4031" s="1" t="s">
        <v>18355</v>
      </c>
      <c r="R4031" s="1">
        <v>64</v>
      </c>
      <c r="S4031" s="9">
        <f t="shared" si="282"/>
        <v>47.724800000000002</v>
      </c>
      <c r="T4031" s="8"/>
      <c r="U4031" s="8"/>
      <c r="V4031" s="8"/>
      <c r="W4031" s="8"/>
      <c r="X4031" s="8"/>
      <c r="Y4031" s="10">
        <f t="shared" si="281"/>
        <v>0</v>
      </c>
      <c r="Z4031" s="10">
        <f>IFERROR(INDEX(EFs!B:B,MATCH(P4031,EFs!A:A,0))*Dataset!Y4031/1000,0)</f>
        <v>0</v>
      </c>
      <c r="AA4031">
        <v>32.875765999999999</v>
      </c>
      <c r="AB4031">
        <v>-117.239553</v>
      </c>
      <c r="AC4031">
        <v>0.9</v>
      </c>
      <c r="AD4031" t="s">
        <v>18387</v>
      </c>
      <c r="AE4031">
        <v>9500</v>
      </c>
      <c r="AF4031" t="s">
        <v>18451</v>
      </c>
      <c r="AG4031" t="s">
        <v>18831</v>
      </c>
      <c r="AH4031">
        <v>89</v>
      </c>
      <c r="AI4031" t="s">
        <v>18428</v>
      </c>
      <c r="AJ4031" t="s">
        <v>18390</v>
      </c>
      <c r="AK4031" t="s">
        <v>18391</v>
      </c>
      <c r="AL4031">
        <v>92093</v>
      </c>
      <c r="AM4031" t="s">
        <v>18392</v>
      </c>
      <c r="AN4031" t="s">
        <v>18393</v>
      </c>
    </row>
    <row r="4032" spans="1:40" ht="43.2" hidden="1" x14ac:dyDescent="0.3">
      <c r="A4032" t="s">
        <v>17906</v>
      </c>
      <c r="B4032" s="2" t="s">
        <v>2048</v>
      </c>
      <c r="C4032" s="3">
        <v>40186</v>
      </c>
      <c r="D4032" t="s">
        <v>193</v>
      </c>
      <c r="E4032" t="s">
        <v>4227</v>
      </c>
      <c r="F4032" t="s">
        <v>2164</v>
      </c>
      <c r="G4032" t="s">
        <v>2174</v>
      </c>
      <c r="H4032" s="2" t="s">
        <v>372</v>
      </c>
      <c r="I4032" s="2" t="s">
        <v>62</v>
      </c>
      <c r="J4032" s="1" t="s">
        <v>17907</v>
      </c>
      <c r="K4032" s="1">
        <f t="shared" si="279"/>
        <v>1</v>
      </c>
      <c r="L4032" s="1">
        <f t="shared" si="279"/>
        <v>0</v>
      </c>
      <c r="M4032" s="1">
        <f t="shared" si="279"/>
        <v>0</v>
      </c>
      <c r="N4032" s="1">
        <f t="shared" si="279"/>
        <v>0</v>
      </c>
      <c r="O4032" s="1">
        <f t="shared" si="280"/>
        <v>1</v>
      </c>
      <c r="P4032" s="1" t="s">
        <v>18346</v>
      </c>
      <c r="Q4032" s="1">
        <v>671</v>
      </c>
      <c r="R4032" s="1">
        <v>900</v>
      </c>
      <c r="S4032" s="9">
        <f t="shared" si="282"/>
        <v>671</v>
      </c>
      <c r="T4032" s="8"/>
      <c r="U4032" s="8"/>
      <c r="V4032" s="8"/>
      <c r="W4032" s="8"/>
      <c r="X4032" s="8"/>
      <c r="Y4032" s="10">
        <f t="shared" si="281"/>
        <v>0</v>
      </c>
      <c r="Z4032" s="10">
        <f>IFERROR(INDEX(EFs!B:B,MATCH(P4032,EFs!A:A,0))*Dataset!Y4032/1000,0)</f>
        <v>0</v>
      </c>
      <c r="AA4032">
        <v>32.720492999999998</v>
      </c>
      <c r="AB4032">
        <v>-117.08266999999999</v>
      </c>
      <c r="AC4032">
        <v>1</v>
      </c>
      <c r="AD4032" t="s">
        <v>18387</v>
      </c>
      <c r="AE4032">
        <v>5159</v>
      </c>
      <c r="AF4032" t="s">
        <v>18666</v>
      </c>
      <c r="AI4032" t="s">
        <v>18389</v>
      </c>
      <c r="AJ4032" t="s">
        <v>18390</v>
      </c>
      <c r="AK4032" t="s">
        <v>18391</v>
      </c>
      <c r="AL4032">
        <v>92105</v>
      </c>
      <c r="AM4032" t="s">
        <v>18392</v>
      </c>
      <c r="AN4032" t="s">
        <v>18393</v>
      </c>
    </row>
    <row r="4033" spans="1:40" ht="57.6" hidden="1" x14ac:dyDescent="0.3">
      <c r="A4033" t="s">
        <v>17908</v>
      </c>
      <c r="B4033" s="2" t="s">
        <v>2048</v>
      </c>
      <c r="C4033" s="3">
        <v>40214</v>
      </c>
      <c r="D4033" t="s">
        <v>193</v>
      </c>
      <c r="E4033" t="s">
        <v>17909</v>
      </c>
      <c r="F4033" t="s">
        <v>17910</v>
      </c>
      <c r="G4033" t="s">
        <v>17911</v>
      </c>
      <c r="H4033" s="2" t="s">
        <v>1436</v>
      </c>
      <c r="I4033" s="2" t="s">
        <v>98</v>
      </c>
      <c r="J4033" s="1" t="s">
        <v>17912</v>
      </c>
      <c r="K4033" s="1">
        <f t="shared" si="279"/>
        <v>1</v>
      </c>
      <c r="L4033" s="1">
        <f t="shared" si="279"/>
        <v>0</v>
      </c>
      <c r="M4033" s="1">
        <f t="shared" si="279"/>
        <v>0</v>
      </c>
      <c r="N4033" s="1">
        <f t="shared" si="279"/>
        <v>0</v>
      </c>
      <c r="O4033" s="1">
        <f t="shared" si="280"/>
        <v>1</v>
      </c>
      <c r="P4033" s="1" t="s">
        <v>18346</v>
      </c>
      <c r="Q4033" s="1">
        <v>200</v>
      </c>
      <c r="R4033" s="1">
        <v>297</v>
      </c>
      <c r="S4033" s="9">
        <f t="shared" si="282"/>
        <v>200</v>
      </c>
      <c r="T4033" s="8"/>
      <c r="U4033" s="8"/>
      <c r="V4033" s="8"/>
      <c r="W4033" s="8"/>
      <c r="X4033" s="8"/>
      <c r="Y4033" s="10">
        <f t="shared" si="281"/>
        <v>0</v>
      </c>
      <c r="Z4033" s="10">
        <f>IFERROR(INDEX(EFs!B:B,MATCH(P4033,EFs!A:A,0))*Dataset!Y4033/1000,0)</f>
        <v>0</v>
      </c>
      <c r="AA4033">
        <v>33.135644999999997</v>
      </c>
      <c r="AB4033">
        <v>-117.27932699999999</v>
      </c>
      <c r="AC4033">
        <v>1</v>
      </c>
      <c r="AD4033" t="s">
        <v>18387</v>
      </c>
      <c r="AE4033">
        <v>2210</v>
      </c>
      <c r="AF4033" t="s">
        <v>18545</v>
      </c>
      <c r="AI4033" t="s">
        <v>18509</v>
      </c>
      <c r="AJ4033" t="s">
        <v>18390</v>
      </c>
      <c r="AK4033" t="s">
        <v>18391</v>
      </c>
      <c r="AL4033">
        <v>92008</v>
      </c>
      <c r="AM4033" t="s">
        <v>18392</v>
      </c>
      <c r="AN4033" t="s">
        <v>18393</v>
      </c>
    </row>
    <row r="4034" spans="1:40" ht="57.6" hidden="1" x14ac:dyDescent="0.3">
      <c r="A4034" t="s">
        <v>17913</v>
      </c>
      <c r="B4034" s="2" t="s">
        <v>2048</v>
      </c>
      <c r="C4034" s="3">
        <v>40217.373148148101</v>
      </c>
      <c r="D4034" t="s">
        <v>193</v>
      </c>
      <c r="E4034" t="s">
        <v>17914</v>
      </c>
      <c r="F4034" t="s">
        <v>2371</v>
      </c>
      <c r="G4034" t="s">
        <v>17915</v>
      </c>
      <c r="H4034" s="2" t="s">
        <v>19</v>
      </c>
      <c r="I4034" s="2" t="s">
        <v>20</v>
      </c>
      <c r="J4034" s="1" t="s">
        <v>17916</v>
      </c>
      <c r="K4034" s="1">
        <f t="shared" si="279"/>
        <v>1</v>
      </c>
      <c r="L4034" s="1">
        <f t="shared" si="279"/>
        <v>0</v>
      </c>
      <c r="M4034" s="1">
        <f t="shared" si="279"/>
        <v>0</v>
      </c>
      <c r="N4034" s="1">
        <f t="shared" ref="N4034:N4097" si="283">IFERROR(IF(SEARCH(N$1,$J4034)&gt;0,1),0)</f>
        <v>0</v>
      </c>
      <c r="O4034" s="1">
        <f t="shared" si="280"/>
        <v>1</v>
      </c>
      <c r="P4034" s="1" t="s">
        <v>18346</v>
      </c>
      <c r="Q4034" s="1">
        <v>30</v>
      </c>
      <c r="R4034" s="1">
        <v>64</v>
      </c>
      <c r="S4034" s="9">
        <f t="shared" si="282"/>
        <v>30</v>
      </c>
      <c r="T4034" s="8"/>
      <c r="U4034" s="8"/>
      <c r="V4034" s="8"/>
      <c r="W4034" s="8"/>
      <c r="X4034" s="8"/>
      <c r="Y4034" s="10">
        <f t="shared" si="281"/>
        <v>0</v>
      </c>
      <c r="Z4034" s="10">
        <f>IFERROR(INDEX(EFs!B:B,MATCH(P4034,EFs!A:A,0))*Dataset!Y4034/1000,0)</f>
        <v>0</v>
      </c>
      <c r="AA4034">
        <v>32.703620000000001</v>
      </c>
      <c r="AB4034">
        <v>-117.155754</v>
      </c>
      <c r="AC4034">
        <v>1</v>
      </c>
      <c r="AD4034" t="s">
        <v>18394</v>
      </c>
      <c r="AE4034">
        <v>937</v>
      </c>
      <c r="AF4034" t="s">
        <v>18424</v>
      </c>
      <c r="AG4034" t="s">
        <v>18582</v>
      </c>
      <c r="AH4034">
        <v>110</v>
      </c>
      <c r="AI4034" t="s">
        <v>18389</v>
      </c>
      <c r="AJ4034" t="s">
        <v>18390</v>
      </c>
      <c r="AK4034" t="s">
        <v>18391</v>
      </c>
      <c r="AL4034">
        <v>92101</v>
      </c>
      <c r="AM4034" t="s">
        <v>18392</v>
      </c>
      <c r="AN4034" t="s">
        <v>18397</v>
      </c>
    </row>
    <row r="4035" spans="1:40" ht="43.2" hidden="1" x14ac:dyDescent="0.3">
      <c r="A4035" t="s">
        <v>17917</v>
      </c>
      <c r="B4035" s="2" t="s">
        <v>2048</v>
      </c>
      <c r="C4035" s="3">
        <v>40220.610289351898</v>
      </c>
      <c r="D4035" t="s">
        <v>193</v>
      </c>
      <c r="E4035" t="s">
        <v>17918</v>
      </c>
      <c r="F4035" t="s">
        <v>4823</v>
      </c>
      <c r="G4035" t="s">
        <v>17919</v>
      </c>
      <c r="H4035" s="2" t="s">
        <v>1579</v>
      </c>
      <c r="I4035" s="2" t="s">
        <v>30</v>
      </c>
      <c r="J4035" s="1" t="s">
        <v>17920</v>
      </c>
      <c r="K4035" s="1">
        <f t="shared" ref="K4035:N4098" si="284">IFERROR(IF(SEARCH(K$1,$J4035)&gt;0,1),0)</f>
        <v>1</v>
      </c>
      <c r="L4035" s="1">
        <f t="shared" si="284"/>
        <v>0</v>
      </c>
      <c r="M4035" s="1">
        <f t="shared" si="284"/>
        <v>0</v>
      </c>
      <c r="N4035" s="1">
        <f t="shared" si="283"/>
        <v>0</v>
      </c>
      <c r="O4035" s="1">
        <f t="shared" ref="O4035:O4098" si="285">SUM(K4035:N4035)</f>
        <v>1</v>
      </c>
      <c r="P4035" s="1" t="s">
        <v>18346</v>
      </c>
      <c r="Q4035" s="1">
        <v>535</v>
      </c>
      <c r="R4035" s="1">
        <v>717</v>
      </c>
      <c r="S4035" s="9">
        <f t="shared" si="282"/>
        <v>535</v>
      </c>
      <c r="T4035" s="8"/>
      <c r="U4035" s="8"/>
      <c r="V4035" s="8"/>
      <c r="W4035" s="8"/>
      <c r="X4035" s="8"/>
      <c r="Y4035" s="10">
        <f t="shared" ref="Y4035:Y4098" si="286">X4035*S4035</f>
        <v>0</v>
      </c>
      <c r="Z4035" s="10">
        <f>IFERROR(INDEX(EFs!B:B,MATCH(P4035,EFs!A:A,0))*Dataset!Y4035/1000,0)</f>
        <v>0</v>
      </c>
      <c r="AA4035">
        <v>32.937179</v>
      </c>
      <c r="AB4035">
        <v>-117.02310300000001</v>
      </c>
      <c r="AC4035">
        <v>1</v>
      </c>
      <c r="AD4035" t="s">
        <v>18387</v>
      </c>
      <c r="AE4035">
        <v>14170</v>
      </c>
      <c r="AF4035" t="s">
        <v>19068</v>
      </c>
      <c r="AI4035" t="s">
        <v>18600</v>
      </c>
      <c r="AJ4035" t="s">
        <v>18390</v>
      </c>
      <c r="AK4035" t="s">
        <v>18391</v>
      </c>
      <c r="AL4035">
        <v>92064</v>
      </c>
      <c r="AM4035" t="s">
        <v>18392</v>
      </c>
      <c r="AN4035" t="s">
        <v>18393</v>
      </c>
    </row>
    <row r="4036" spans="1:40" ht="43.2" hidden="1" x14ac:dyDescent="0.3">
      <c r="A4036" t="s">
        <v>17921</v>
      </c>
      <c r="B4036" s="2" t="s">
        <v>2048</v>
      </c>
      <c r="C4036" s="3">
        <v>40220.438182870399</v>
      </c>
      <c r="D4036" t="s">
        <v>193</v>
      </c>
      <c r="E4036" t="s">
        <v>11271</v>
      </c>
      <c r="F4036" t="s">
        <v>4823</v>
      </c>
      <c r="G4036" t="s">
        <v>11272</v>
      </c>
      <c r="H4036" s="2" t="s">
        <v>1579</v>
      </c>
      <c r="I4036" s="2" t="s">
        <v>30</v>
      </c>
      <c r="J4036" s="1" t="s">
        <v>17922</v>
      </c>
      <c r="K4036" s="1">
        <f t="shared" si="284"/>
        <v>1</v>
      </c>
      <c r="L4036" s="1">
        <f t="shared" si="284"/>
        <v>0</v>
      </c>
      <c r="M4036" s="1">
        <f t="shared" si="284"/>
        <v>0</v>
      </c>
      <c r="N4036" s="1">
        <f t="shared" si="283"/>
        <v>0</v>
      </c>
      <c r="O4036" s="1">
        <f t="shared" si="285"/>
        <v>1</v>
      </c>
      <c r="P4036" s="1" t="s">
        <v>18346</v>
      </c>
      <c r="Q4036" s="1">
        <v>1000</v>
      </c>
      <c r="R4036" s="1">
        <v>1490</v>
      </c>
      <c r="S4036" s="9">
        <f t="shared" ref="S4036:S4099" si="287">IFERROR(IF(Q4036&lt;&gt;"",Q4036,R4036*0.7457),"Unknown")</f>
        <v>1000</v>
      </c>
      <c r="T4036" s="8"/>
      <c r="U4036" s="8"/>
      <c r="V4036" s="8"/>
      <c r="W4036" s="8"/>
      <c r="X4036" s="8"/>
      <c r="Y4036" s="10">
        <f t="shared" si="286"/>
        <v>0</v>
      </c>
      <c r="Z4036" s="10">
        <f>IFERROR(INDEX(EFs!B:B,MATCH(P4036,EFs!A:A,0))*Dataset!Y4036/1000,0)</f>
        <v>0</v>
      </c>
      <c r="AA4036">
        <v>32.996485999999997</v>
      </c>
      <c r="AB4036">
        <v>-117.057276</v>
      </c>
      <c r="AC4036">
        <v>1</v>
      </c>
      <c r="AD4036" t="s">
        <v>18387</v>
      </c>
      <c r="AE4036">
        <v>15615</v>
      </c>
      <c r="AF4036" t="s">
        <v>18398</v>
      </c>
      <c r="AI4036" t="s">
        <v>18600</v>
      </c>
      <c r="AJ4036" t="s">
        <v>18390</v>
      </c>
      <c r="AK4036" t="s">
        <v>18391</v>
      </c>
      <c r="AL4036">
        <v>92064</v>
      </c>
      <c r="AM4036" t="s">
        <v>18392</v>
      </c>
      <c r="AN4036" t="s">
        <v>18393</v>
      </c>
    </row>
    <row r="4037" spans="1:40" ht="57.6" hidden="1" x14ac:dyDescent="0.3">
      <c r="A4037" t="s">
        <v>17923</v>
      </c>
      <c r="B4037" s="2" t="s">
        <v>2048</v>
      </c>
      <c r="C4037" s="3">
        <v>40234</v>
      </c>
      <c r="D4037" t="s">
        <v>25</v>
      </c>
      <c r="E4037" t="s">
        <v>17924</v>
      </c>
      <c r="F4037" t="s">
        <v>17925</v>
      </c>
      <c r="G4037" t="s">
        <v>17926</v>
      </c>
      <c r="H4037" s="2" t="s">
        <v>1647</v>
      </c>
      <c r="I4037" s="2" t="s">
        <v>30</v>
      </c>
      <c r="J4037" s="1" t="s">
        <v>17927</v>
      </c>
      <c r="K4037" s="1">
        <f t="shared" si="284"/>
        <v>1</v>
      </c>
      <c r="L4037" s="1">
        <f t="shared" si="284"/>
        <v>0</v>
      </c>
      <c r="M4037" s="1">
        <f t="shared" si="284"/>
        <v>0</v>
      </c>
      <c r="N4037" s="1">
        <f t="shared" si="283"/>
        <v>0</v>
      </c>
      <c r="O4037" s="1">
        <f t="shared" si="285"/>
        <v>1</v>
      </c>
      <c r="P4037" s="1" t="s">
        <v>18346</v>
      </c>
      <c r="Q4037" s="1" t="s">
        <v>18355</v>
      </c>
      <c r="R4037" s="1">
        <v>64</v>
      </c>
      <c r="S4037" s="9">
        <f t="shared" si="287"/>
        <v>47.724800000000002</v>
      </c>
      <c r="T4037" s="8"/>
      <c r="U4037" s="8"/>
      <c r="V4037" s="8"/>
      <c r="W4037" s="8"/>
      <c r="X4037" s="8"/>
      <c r="Y4037" s="10">
        <f t="shared" si="286"/>
        <v>0</v>
      </c>
      <c r="Z4037" s="10">
        <f>IFERROR(INDEX(EFs!B:B,MATCH(P4037,EFs!A:A,0))*Dataset!Y4037/1000,0)</f>
        <v>0</v>
      </c>
      <c r="AA4037">
        <v>32.940626999999999</v>
      </c>
      <c r="AB4037">
        <v>-117.152361</v>
      </c>
      <c r="AC4037">
        <v>1</v>
      </c>
      <c r="AD4037" t="s">
        <v>18408</v>
      </c>
      <c r="AF4037" t="s">
        <v>19695</v>
      </c>
      <c r="AI4037" t="s">
        <v>18389</v>
      </c>
      <c r="AJ4037" t="s">
        <v>18390</v>
      </c>
      <c r="AK4037" t="s">
        <v>18391</v>
      </c>
      <c r="AL4037">
        <v>92129</v>
      </c>
      <c r="AM4037" t="s">
        <v>18392</v>
      </c>
      <c r="AN4037" t="s">
        <v>18397</v>
      </c>
    </row>
    <row r="4038" spans="1:40" ht="43.2" hidden="1" x14ac:dyDescent="0.3">
      <c r="A4038" t="s">
        <v>17928</v>
      </c>
      <c r="B4038" s="2" t="s">
        <v>2048</v>
      </c>
      <c r="C4038" s="3">
        <v>40252</v>
      </c>
      <c r="D4038" t="s">
        <v>193</v>
      </c>
      <c r="E4038" t="s">
        <v>17929</v>
      </c>
      <c r="F4038" t="s">
        <v>17930</v>
      </c>
      <c r="G4038" t="s">
        <v>17931</v>
      </c>
      <c r="H4038" s="2" t="s">
        <v>1013</v>
      </c>
      <c r="I4038" s="2" t="s">
        <v>236</v>
      </c>
      <c r="J4038" s="1" t="s">
        <v>17932</v>
      </c>
      <c r="K4038" s="1">
        <f t="shared" si="284"/>
        <v>1</v>
      </c>
      <c r="L4038" s="1">
        <f t="shared" si="284"/>
        <v>0</v>
      </c>
      <c r="M4038" s="1">
        <f t="shared" si="284"/>
        <v>0</v>
      </c>
      <c r="N4038" s="1">
        <f t="shared" si="283"/>
        <v>0</v>
      </c>
      <c r="O4038" s="1">
        <f t="shared" si="285"/>
        <v>1</v>
      </c>
      <c r="P4038" s="1" t="s">
        <v>18346</v>
      </c>
      <c r="Q4038" s="1">
        <v>111</v>
      </c>
      <c r="R4038" s="1">
        <v>165</v>
      </c>
      <c r="S4038" s="9">
        <f t="shared" si="287"/>
        <v>111</v>
      </c>
      <c r="T4038" s="8"/>
      <c r="U4038" s="8"/>
      <c r="V4038" s="8"/>
      <c r="W4038" s="8"/>
      <c r="X4038" s="8"/>
      <c r="Y4038" s="10">
        <f t="shared" si="286"/>
        <v>0</v>
      </c>
      <c r="Z4038" s="10">
        <f>IFERROR(INDEX(EFs!B:B,MATCH(P4038,EFs!A:A,0))*Dataset!Y4038/1000,0)</f>
        <v>0</v>
      </c>
      <c r="AA4038">
        <v>32.942819</v>
      </c>
      <c r="AB4038">
        <v>-117.18710299999999</v>
      </c>
      <c r="AC4038">
        <v>0.41</v>
      </c>
      <c r="AD4038" t="s">
        <v>18652</v>
      </c>
      <c r="AF4038" t="s">
        <v>19696</v>
      </c>
      <c r="AI4038" t="s">
        <v>18389</v>
      </c>
      <c r="AJ4038" t="s">
        <v>18390</v>
      </c>
      <c r="AK4038" t="s">
        <v>18391</v>
      </c>
      <c r="AL4038">
        <v>92130</v>
      </c>
      <c r="AM4038" t="s">
        <v>18392</v>
      </c>
      <c r="AN4038" t="s">
        <v>18397</v>
      </c>
    </row>
    <row r="4039" spans="1:40" ht="43.2" hidden="1" x14ac:dyDescent="0.3">
      <c r="A4039" t="s">
        <v>17933</v>
      </c>
      <c r="B4039" s="2" t="s">
        <v>2048</v>
      </c>
      <c r="C4039" s="3">
        <v>40260</v>
      </c>
      <c r="D4039" t="s">
        <v>193</v>
      </c>
      <c r="E4039" t="s">
        <v>17934</v>
      </c>
      <c r="F4039" t="s">
        <v>27</v>
      </c>
      <c r="G4039" t="s">
        <v>17935</v>
      </c>
      <c r="H4039" s="2" t="s">
        <v>181</v>
      </c>
      <c r="I4039" s="2" t="s">
        <v>107</v>
      </c>
      <c r="J4039" s="1" t="s">
        <v>17936</v>
      </c>
      <c r="K4039" s="1">
        <f t="shared" si="284"/>
        <v>1</v>
      </c>
      <c r="L4039" s="1">
        <f t="shared" si="284"/>
        <v>0</v>
      </c>
      <c r="M4039" s="1">
        <f t="shared" si="284"/>
        <v>0</v>
      </c>
      <c r="N4039" s="1">
        <f t="shared" si="283"/>
        <v>0</v>
      </c>
      <c r="O4039" s="1">
        <f t="shared" si="285"/>
        <v>1</v>
      </c>
      <c r="P4039" s="1" t="s">
        <v>18346</v>
      </c>
      <c r="Q4039" s="1">
        <v>125</v>
      </c>
      <c r="R4039" s="1">
        <v>197</v>
      </c>
      <c r="S4039" s="9">
        <f t="shared" si="287"/>
        <v>125</v>
      </c>
      <c r="T4039" s="8"/>
      <c r="U4039" s="8"/>
      <c r="V4039" s="8"/>
      <c r="W4039" s="8"/>
      <c r="X4039" s="8"/>
      <c r="Y4039" s="10">
        <f t="shared" si="286"/>
        <v>0</v>
      </c>
      <c r="Z4039" s="10">
        <f>IFERROR(INDEX(EFs!B:B,MATCH(P4039,EFs!A:A,0))*Dataset!Y4039/1000,0)</f>
        <v>0</v>
      </c>
      <c r="AA4039">
        <v>32.788499000000002</v>
      </c>
      <c r="AB4039">
        <v>-117.09719800000001</v>
      </c>
      <c r="AC4039">
        <v>1</v>
      </c>
      <c r="AD4039" t="s">
        <v>18387</v>
      </c>
      <c r="AE4039">
        <v>6255</v>
      </c>
      <c r="AF4039" t="s">
        <v>18441</v>
      </c>
      <c r="AI4039" t="s">
        <v>18389</v>
      </c>
      <c r="AJ4039" t="s">
        <v>18390</v>
      </c>
      <c r="AK4039" t="s">
        <v>18391</v>
      </c>
      <c r="AL4039">
        <v>92120</v>
      </c>
      <c r="AM4039" t="s">
        <v>18392</v>
      </c>
      <c r="AN4039" t="s">
        <v>18393</v>
      </c>
    </row>
    <row r="4040" spans="1:40" ht="72" hidden="1" x14ac:dyDescent="0.3">
      <c r="A4040" t="s">
        <v>17937</v>
      </c>
      <c r="B4040" s="2" t="s">
        <v>2048</v>
      </c>
      <c r="C4040" s="3">
        <v>40261</v>
      </c>
      <c r="D4040" t="s">
        <v>25</v>
      </c>
      <c r="E4040" t="s">
        <v>8219</v>
      </c>
      <c r="F4040" t="s">
        <v>17938</v>
      </c>
      <c r="G4040" t="s">
        <v>17939</v>
      </c>
      <c r="H4040" s="2" t="s">
        <v>781</v>
      </c>
      <c r="I4040" s="2" t="s">
        <v>782</v>
      </c>
      <c r="J4040" s="1" t="s">
        <v>17940</v>
      </c>
      <c r="K4040" s="1">
        <f t="shared" si="284"/>
        <v>1</v>
      </c>
      <c r="L4040" s="1">
        <f t="shared" si="284"/>
        <v>0</v>
      </c>
      <c r="M4040" s="1">
        <f t="shared" si="284"/>
        <v>0</v>
      </c>
      <c r="N4040" s="1">
        <f t="shared" si="283"/>
        <v>0</v>
      </c>
      <c r="O4040" s="1">
        <f t="shared" si="285"/>
        <v>1</v>
      </c>
      <c r="P4040" s="1" t="s">
        <v>18346</v>
      </c>
      <c r="Q4040" s="1" t="s">
        <v>18355</v>
      </c>
      <c r="R4040" s="1" t="s">
        <v>18352</v>
      </c>
      <c r="S4040" s="9" t="str">
        <f t="shared" si="287"/>
        <v>Unknown</v>
      </c>
      <c r="T4040" s="8"/>
      <c r="U4040" s="8"/>
      <c r="V4040" s="8"/>
      <c r="W4040" s="8"/>
      <c r="X4040" s="8"/>
      <c r="Y4040" s="10" t="e">
        <f t="shared" si="286"/>
        <v>#VALUE!</v>
      </c>
      <c r="Z4040" s="10">
        <f>IFERROR(INDEX(EFs!B:B,MATCH(P4040,EFs!A:A,0))*Dataset!Y4040/1000,0)</f>
        <v>0</v>
      </c>
      <c r="AA4040">
        <v>32.888905999999999</v>
      </c>
      <c r="AB4040">
        <v>-117.209284</v>
      </c>
      <c r="AC4040">
        <v>1</v>
      </c>
      <c r="AD4040" t="s">
        <v>18387</v>
      </c>
      <c r="AE4040">
        <v>10170</v>
      </c>
      <c r="AF4040" t="s">
        <v>18749</v>
      </c>
      <c r="AI4040" t="s">
        <v>18389</v>
      </c>
      <c r="AJ4040" t="s">
        <v>18390</v>
      </c>
      <c r="AK4040" t="s">
        <v>18391</v>
      </c>
      <c r="AL4040">
        <v>92121</v>
      </c>
      <c r="AM4040" t="s">
        <v>18392</v>
      </c>
      <c r="AN4040" t="s">
        <v>18393</v>
      </c>
    </row>
    <row r="4041" spans="1:40" ht="43.2" hidden="1" x14ac:dyDescent="0.3">
      <c r="A4041" t="s">
        <v>17941</v>
      </c>
      <c r="B4041" s="2" t="s">
        <v>2048</v>
      </c>
      <c r="C4041" s="3">
        <v>40262.459120370397</v>
      </c>
      <c r="D4041" t="s">
        <v>25</v>
      </c>
      <c r="E4041" t="s">
        <v>10965</v>
      </c>
      <c r="F4041" t="s">
        <v>17942</v>
      </c>
      <c r="G4041" t="s">
        <v>17943</v>
      </c>
      <c r="H4041" s="2" t="s">
        <v>38</v>
      </c>
      <c r="I4041" s="2" t="s">
        <v>30</v>
      </c>
      <c r="J4041" s="1" t="s">
        <v>17944</v>
      </c>
      <c r="K4041" s="1">
        <f t="shared" si="284"/>
        <v>1</v>
      </c>
      <c r="L4041" s="1">
        <f t="shared" si="284"/>
        <v>0</v>
      </c>
      <c r="M4041" s="1">
        <f t="shared" si="284"/>
        <v>0</v>
      </c>
      <c r="N4041" s="1">
        <f t="shared" si="283"/>
        <v>0</v>
      </c>
      <c r="O4041" s="1">
        <f t="shared" si="285"/>
        <v>1</v>
      </c>
      <c r="P4041" s="1" t="s">
        <v>18346</v>
      </c>
      <c r="Q4041" s="1" t="s">
        <v>18355</v>
      </c>
      <c r="R4041" s="1">
        <v>568</v>
      </c>
      <c r="S4041" s="9">
        <f t="shared" si="287"/>
        <v>423.55760000000004</v>
      </c>
      <c r="T4041" s="8"/>
      <c r="U4041" s="8"/>
      <c r="V4041" s="8"/>
      <c r="W4041" s="8"/>
      <c r="X4041" s="8"/>
      <c r="Y4041" s="10">
        <f t="shared" si="286"/>
        <v>0</v>
      </c>
      <c r="Z4041" s="10">
        <f>IFERROR(INDEX(EFs!B:B,MATCH(P4041,EFs!A:A,0))*Dataset!Y4041/1000,0)</f>
        <v>0</v>
      </c>
      <c r="AA4041">
        <v>32.904671</v>
      </c>
      <c r="AB4041">
        <v>-117.11327</v>
      </c>
      <c r="AC4041">
        <v>1</v>
      </c>
      <c r="AD4041" t="s">
        <v>18387</v>
      </c>
      <c r="AE4041">
        <v>9970</v>
      </c>
      <c r="AF4041" t="s">
        <v>18722</v>
      </c>
      <c r="AI4041" t="s">
        <v>18389</v>
      </c>
      <c r="AJ4041" t="s">
        <v>18390</v>
      </c>
      <c r="AK4041" t="s">
        <v>18391</v>
      </c>
      <c r="AL4041">
        <v>92131</v>
      </c>
      <c r="AM4041" t="s">
        <v>18392</v>
      </c>
      <c r="AN4041" t="s">
        <v>18393</v>
      </c>
    </row>
    <row r="4042" spans="1:40" ht="57.6" hidden="1" x14ac:dyDescent="0.3">
      <c r="A4042" t="s">
        <v>17945</v>
      </c>
      <c r="B4042" s="2" t="s">
        <v>2048</v>
      </c>
      <c r="C4042" s="3">
        <v>40266</v>
      </c>
      <c r="D4042" t="s">
        <v>25</v>
      </c>
      <c r="E4042" t="s">
        <v>10330</v>
      </c>
      <c r="F4042" t="s">
        <v>10331</v>
      </c>
      <c r="G4042" t="s">
        <v>17946</v>
      </c>
      <c r="H4042" s="2" t="s">
        <v>38</v>
      </c>
      <c r="I4042" s="2" t="s">
        <v>30</v>
      </c>
      <c r="J4042" s="1" t="s">
        <v>17947</v>
      </c>
      <c r="K4042" s="1">
        <f t="shared" si="284"/>
        <v>1</v>
      </c>
      <c r="L4042" s="1">
        <f t="shared" si="284"/>
        <v>0</v>
      </c>
      <c r="M4042" s="1">
        <f t="shared" si="284"/>
        <v>0</v>
      </c>
      <c r="N4042" s="1">
        <f t="shared" si="283"/>
        <v>0</v>
      </c>
      <c r="O4042" s="1">
        <f t="shared" si="285"/>
        <v>1</v>
      </c>
      <c r="P4042" s="1" t="s">
        <v>18346</v>
      </c>
      <c r="Q4042" s="1" t="s">
        <v>18355</v>
      </c>
      <c r="R4042" s="1">
        <v>1425</v>
      </c>
      <c r="S4042" s="9">
        <f t="shared" si="287"/>
        <v>1062.6224999999999</v>
      </c>
      <c r="T4042" s="8"/>
      <c r="U4042" s="8"/>
      <c r="V4042" s="8"/>
      <c r="W4042" s="8"/>
      <c r="X4042" s="8"/>
      <c r="Y4042" s="10">
        <f t="shared" si="286"/>
        <v>0</v>
      </c>
      <c r="Z4042" s="10">
        <f>IFERROR(INDEX(EFs!B:B,MATCH(P4042,EFs!A:A,0))*Dataset!Y4042/1000,0)</f>
        <v>0</v>
      </c>
      <c r="AA4042">
        <v>32.879980000000003</v>
      </c>
      <c r="AB4042">
        <v>-117.15942200000001</v>
      </c>
      <c r="AC4042">
        <v>0.86</v>
      </c>
      <c r="AD4042" t="s">
        <v>18394</v>
      </c>
      <c r="AE4042">
        <v>10300</v>
      </c>
      <c r="AF4042" t="s">
        <v>18538</v>
      </c>
      <c r="AI4042" t="s">
        <v>18389</v>
      </c>
      <c r="AJ4042" t="s">
        <v>18390</v>
      </c>
      <c r="AK4042" t="s">
        <v>18391</v>
      </c>
      <c r="AL4042">
        <v>92145</v>
      </c>
      <c r="AM4042" t="s">
        <v>18392</v>
      </c>
      <c r="AN4042" t="s">
        <v>18397</v>
      </c>
    </row>
    <row r="4043" spans="1:40" ht="43.2" hidden="1" x14ac:dyDescent="0.3">
      <c r="A4043" t="s">
        <v>17948</v>
      </c>
      <c r="B4043" s="2" t="s">
        <v>2048</v>
      </c>
      <c r="C4043" s="3">
        <v>40277</v>
      </c>
      <c r="D4043" t="s">
        <v>193</v>
      </c>
      <c r="E4043" t="s">
        <v>17949</v>
      </c>
      <c r="F4043" t="s">
        <v>17950</v>
      </c>
      <c r="G4043" t="s">
        <v>17951</v>
      </c>
      <c r="H4043" s="2" t="s">
        <v>283</v>
      </c>
      <c r="I4043" s="2" t="s">
        <v>46</v>
      </c>
      <c r="J4043" s="1" t="s">
        <v>17952</v>
      </c>
      <c r="K4043" s="1">
        <f t="shared" si="284"/>
        <v>1</v>
      </c>
      <c r="L4043" s="1">
        <f t="shared" si="284"/>
        <v>0</v>
      </c>
      <c r="M4043" s="1">
        <f t="shared" si="284"/>
        <v>0</v>
      </c>
      <c r="N4043" s="1">
        <f t="shared" si="283"/>
        <v>0</v>
      </c>
      <c r="O4043" s="1">
        <f t="shared" si="285"/>
        <v>1</v>
      </c>
      <c r="P4043" s="1" t="s">
        <v>18346</v>
      </c>
      <c r="Q4043" s="1">
        <v>350</v>
      </c>
      <c r="R4043" s="1">
        <v>685</v>
      </c>
      <c r="S4043" s="9">
        <f t="shared" si="287"/>
        <v>350</v>
      </c>
      <c r="T4043" s="8"/>
      <c r="U4043" s="8"/>
      <c r="V4043" s="8"/>
      <c r="W4043" s="8"/>
      <c r="X4043" s="8"/>
      <c r="Y4043" s="10">
        <f t="shared" si="286"/>
        <v>0</v>
      </c>
      <c r="Z4043" s="10">
        <f>IFERROR(INDEX(EFs!B:B,MATCH(P4043,EFs!A:A,0))*Dataset!Y4043/1000,0)</f>
        <v>0</v>
      </c>
      <c r="AA4043">
        <v>32.734178999999997</v>
      </c>
      <c r="AB4043">
        <v>-117.21646800000001</v>
      </c>
      <c r="AC4043">
        <v>1</v>
      </c>
      <c r="AD4043" t="s">
        <v>18387</v>
      </c>
      <c r="AE4043">
        <v>2305</v>
      </c>
      <c r="AF4043" t="s">
        <v>19697</v>
      </c>
      <c r="AI4043" t="s">
        <v>18389</v>
      </c>
      <c r="AJ4043" t="s">
        <v>18390</v>
      </c>
      <c r="AK4043" t="s">
        <v>18391</v>
      </c>
      <c r="AL4043">
        <v>92106</v>
      </c>
      <c r="AM4043" t="s">
        <v>18392</v>
      </c>
      <c r="AN4043" t="s">
        <v>18393</v>
      </c>
    </row>
    <row r="4044" spans="1:40" ht="43.2" hidden="1" x14ac:dyDescent="0.3">
      <c r="A4044" t="s">
        <v>17953</v>
      </c>
      <c r="B4044" s="2" t="s">
        <v>2048</v>
      </c>
      <c r="C4044" s="3">
        <v>40309</v>
      </c>
      <c r="D4044" t="s">
        <v>193</v>
      </c>
      <c r="E4044" t="s">
        <v>17954</v>
      </c>
      <c r="F4044" t="s">
        <v>17955</v>
      </c>
      <c r="G4044" t="s">
        <v>17956</v>
      </c>
      <c r="H4044" s="2" t="s">
        <v>781</v>
      </c>
      <c r="I4044" s="2" t="s">
        <v>782</v>
      </c>
      <c r="J4044" s="1" t="s">
        <v>17957</v>
      </c>
      <c r="K4044" s="1">
        <f t="shared" si="284"/>
        <v>1</v>
      </c>
      <c r="L4044" s="1">
        <f t="shared" si="284"/>
        <v>0</v>
      </c>
      <c r="M4044" s="1">
        <f t="shared" si="284"/>
        <v>0</v>
      </c>
      <c r="N4044" s="1">
        <f t="shared" si="283"/>
        <v>0</v>
      </c>
      <c r="O4044" s="1">
        <f t="shared" si="285"/>
        <v>1</v>
      </c>
      <c r="P4044" s="1" t="s">
        <v>18346</v>
      </c>
      <c r="Q4044" s="1">
        <v>100</v>
      </c>
      <c r="R4044" s="1">
        <v>158</v>
      </c>
      <c r="S4044" s="9">
        <f t="shared" si="287"/>
        <v>100</v>
      </c>
      <c r="T4044" s="8"/>
      <c r="U4044" s="8"/>
      <c r="V4044" s="8"/>
      <c r="W4044" s="8"/>
      <c r="X4044" s="8"/>
      <c r="Y4044" s="10">
        <f t="shared" si="286"/>
        <v>0</v>
      </c>
      <c r="Z4044" s="10">
        <f>IFERROR(INDEX(EFs!B:B,MATCH(P4044,EFs!A:A,0))*Dataset!Y4044/1000,0)</f>
        <v>0</v>
      </c>
      <c r="AA4044">
        <v>32.892091999999998</v>
      </c>
      <c r="AB4044">
        <v>-117.201165</v>
      </c>
      <c r="AC4044">
        <v>1</v>
      </c>
      <c r="AD4044" t="s">
        <v>18387</v>
      </c>
      <c r="AE4044">
        <v>5414</v>
      </c>
      <c r="AF4044" t="s">
        <v>18758</v>
      </c>
      <c r="AI4044" t="s">
        <v>18389</v>
      </c>
      <c r="AJ4044" t="s">
        <v>18390</v>
      </c>
      <c r="AK4044" t="s">
        <v>18391</v>
      </c>
      <c r="AL4044">
        <v>92121</v>
      </c>
      <c r="AM4044" t="s">
        <v>18392</v>
      </c>
      <c r="AN4044" t="s">
        <v>18393</v>
      </c>
    </row>
    <row r="4045" spans="1:40" ht="57.6" hidden="1" x14ac:dyDescent="0.3">
      <c r="A4045" t="s">
        <v>17958</v>
      </c>
      <c r="B4045" s="2" t="s">
        <v>2048</v>
      </c>
      <c r="C4045" s="3">
        <v>40347</v>
      </c>
      <c r="D4045" t="s">
        <v>193</v>
      </c>
      <c r="E4045" t="s">
        <v>14559</v>
      </c>
      <c r="F4045" t="s">
        <v>17959</v>
      </c>
      <c r="G4045" t="s">
        <v>14561</v>
      </c>
      <c r="H4045" s="2" t="s">
        <v>19</v>
      </c>
      <c r="I4045" s="2" t="s">
        <v>20</v>
      </c>
      <c r="J4045" s="1" t="s">
        <v>17960</v>
      </c>
      <c r="K4045" s="1">
        <f t="shared" si="284"/>
        <v>0</v>
      </c>
      <c r="L4045" s="1">
        <f t="shared" si="284"/>
        <v>0</v>
      </c>
      <c r="M4045" s="1">
        <f t="shared" si="284"/>
        <v>1</v>
      </c>
      <c r="N4045" s="1">
        <f t="shared" si="283"/>
        <v>0</v>
      </c>
      <c r="O4045" s="1">
        <f t="shared" si="285"/>
        <v>1</v>
      </c>
      <c r="P4045" s="1" t="s">
        <v>18348</v>
      </c>
      <c r="Q4045" s="1">
        <v>200</v>
      </c>
      <c r="R4045" s="1" t="s">
        <v>18352</v>
      </c>
      <c r="S4045" s="9">
        <f t="shared" si="287"/>
        <v>200</v>
      </c>
      <c r="T4045" s="8"/>
      <c r="U4045" s="8"/>
      <c r="V4045" s="8"/>
      <c r="W4045" s="8"/>
      <c r="X4045" s="8"/>
      <c r="Y4045" s="10">
        <f t="shared" si="286"/>
        <v>0</v>
      </c>
      <c r="Z4045" s="10">
        <f>IFERROR(INDEX(EFs!B:B,MATCH(P4045,EFs!A:A,0))*Dataset!Y4045/1000,0)</f>
        <v>0</v>
      </c>
      <c r="AA4045">
        <v>32.713872000000002</v>
      </c>
      <c r="AB4045">
        <v>-117.166174</v>
      </c>
      <c r="AC4045">
        <v>1</v>
      </c>
      <c r="AD4045" t="s">
        <v>18387</v>
      </c>
      <c r="AE4045">
        <v>808</v>
      </c>
      <c r="AF4045" t="s">
        <v>19150</v>
      </c>
      <c r="AI4045" t="s">
        <v>18389</v>
      </c>
      <c r="AJ4045" t="s">
        <v>18390</v>
      </c>
      <c r="AK4045" t="s">
        <v>18391</v>
      </c>
      <c r="AL4045">
        <v>92101</v>
      </c>
      <c r="AM4045" t="s">
        <v>18392</v>
      </c>
      <c r="AN4045" t="s">
        <v>18393</v>
      </c>
    </row>
    <row r="4046" spans="1:40" ht="43.2" hidden="1" x14ac:dyDescent="0.3">
      <c r="A4046" t="s">
        <v>17961</v>
      </c>
      <c r="B4046" s="2" t="s">
        <v>2048</v>
      </c>
      <c r="C4046" s="3">
        <v>40386</v>
      </c>
      <c r="D4046" t="s">
        <v>16</v>
      </c>
      <c r="E4046" t="s">
        <v>14195</v>
      </c>
      <c r="G4046" t="s">
        <v>14196</v>
      </c>
      <c r="H4046" s="2" t="s">
        <v>781</v>
      </c>
      <c r="I4046" s="2" t="s">
        <v>782</v>
      </c>
      <c r="J4046" s="1" t="s">
        <v>17962</v>
      </c>
      <c r="K4046" s="1">
        <f t="shared" si="284"/>
        <v>0</v>
      </c>
      <c r="L4046" s="1">
        <f t="shared" si="284"/>
        <v>0</v>
      </c>
      <c r="M4046" s="1">
        <f t="shared" si="284"/>
        <v>0</v>
      </c>
      <c r="N4046" s="1">
        <f t="shared" si="283"/>
        <v>0</v>
      </c>
      <c r="O4046" s="1">
        <f t="shared" si="285"/>
        <v>0</v>
      </c>
      <c r="P4046" s="1" t="s">
        <v>18348</v>
      </c>
      <c r="Q4046" s="1">
        <v>100</v>
      </c>
      <c r="R4046" s="1">
        <v>162</v>
      </c>
      <c r="S4046" s="9">
        <f t="shared" si="287"/>
        <v>100</v>
      </c>
      <c r="T4046" s="8"/>
      <c r="U4046" s="8"/>
      <c r="V4046" s="8"/>
      <c r="W4046" s="8"/>
      <c r="X4046" s="8"/>
      <c r="Y4046" s="10">
        <f t="shared" si="286"/>
        <v>0</v>
      </c>
      <c r="Z4046" s="10">
        <f>IFERROR(INDEX(EFs!B:B,MATCH(P4046,EFs!A:A,0))*Dataset!Y4046/1000,0)</f>
        <v>0</v>
      </c>
      <c r="AA4046">
        <v>32.902301000000001</v>
      </c>
      <c r="AB4046">
        <v>-117.219241</v>
      </c>
      <c r="AC4046">
        <v>1</v>
      </c>
      <c r="AD4046" t="s">
        <v>18387</v>
      </c>
      <c r="AE4046">
        <v>3985</v>
      </c>
      <c r="AF4046" t="s">
        <v>18611</v>
      </c>
      <c r="AI4046" t="s">
        <v>18389</v>
      </c>
      <c r="AJ4046" t="s">
        <v>18390</v>
      </c>
      <c r="AK4046" t="s">
        <v>18391</v>
      </c>
      <c r="AL4046">
        <v>92121</v>
      </c>
      <c r="AM4046" t="s">
        <v>18392</v>
      </c>
      <c r="AN4046" t="s">
        <v>18393</v>
      </c>
    </row>
    <row r="4047" spans="1:40" ht="28.8" hidden="1" x14ac:dyDescent="0.3">
      <c r="A4047" t="s">
        <v>17963</v>
      </c>
      <c r="B4047" s="2" t="s">
        <v>2048</v>
      </c>
      <c r="C4047" s="3">
        <v>40406.579837963</v>
      </c>
      <c r="D4047" t="s">
        <v>193</v>
      </c>
      <c r="E4047" t="s">
        <v>12943</v>
      </c>
      <c r="F4047" t="s">
        <v>12944</v>
      </c>
      <c r="G4047" t="s">
        <v>12945</v>
      </c>
      <c r="H4047" s="2" t="s">
        <v>201</v>
      </c>
      <c r="I4047" s="2" t="s">
        <v>46</v>
      </c>
      <c r="J4047" s="1" t="s">
        <v>17964</v>
      </c>
      <c r="K4047" s="1">
        <f t="shared" si="284"/>
        <v>1</v>
      </c>
      <c r="L4047" s="1">
        <f t="shared" si="284"/>
        <v>0</v>
      </c>
      <c r="M4047" s="1">
        <f t="shared" si="284"/>
        <v>0</v>
      </c>
      <c r="N4047" s="1">
        <f t="shared" si="283"/>
        <v>0</v>
      </c>
      <c r="O4047" s="1">
        <f t="shared" si="285"/>
        <v>1</v>
      </c>
      <c r="P4047" s="1" t="s">
        <v>18346</v>
      </c>
      <c r="Q4047" s="1">
        <v>500</v>
      </c>
      <c r="R4047" s="1">
        <v>2206</v>
      </c>
      <c r="S4047" s="9">
        <f t="shared" si="287"/>
        <v>500</v>
      </c>
      <c r="T4047" s="8"/>
      <c r="U4047" s="8"/>
      <c r="V4047" s="8"/>
      <c r="W4047" s="8"/>
      <c r="X4047" s="8"/>
      <c r="Y4047" s="10">
        <f t="shared" si="286"/>
        <v>0</v>
      </c>
      <c r="Z4047" s="10">
        <f>IFERROR(INDEX(EFs!B:B,MATCH(P4047,EFs!A:A,0))*Dataset!Y4047/1000,0)</f>
        <v>0</v>
      </c>
      <c r="AA4047">
        <v>32.875202000000002</v>
      </c>
      <c r="AB4047">
        <v>-117.22319</v>
      </c>
      <c r="AC4047">
        <v>1</v>
      </c>
      <c r="AD4047" t="s">
        <v>18387</v>
      </c>
      <c r="AE4047">
        <v>9300</v>
      </c>
      <c r="AF4047" t="s">
        <v>18845</v>
      </c>
      <c r="AI4047" t="s">
        <v>18428</v>
      </c>
      <c r="AJ4047" t="s">
        <v>18390</v>
      </c>
      <c r="AK4047" t="s">
        <v>18391</v>
      </c>
      <c r="AL4047">
        <v>92037</v>
      </c>
      <c r="AM4047" t="s">
        <v>18392</v>
      </c>
      <c r="AN4047" t="s">
        <v>18393</v>
      </c>
    </row>
    <row r="4048" spans="1:40" ht="43.2" hidden="1" x14ac:dyDescent="0.3">
      <c r="A4048" t="s">
        <v>17965</v>
      </c>
      <c r="B4048" s="2" t="s">
        <v>2048</v>
      </c>
      <c r="C4048" s="3">
        <v>40416</v>
      </c>
      <c r="D4048" t="s">
        <v>193</v>
      </c>
      <c r="E4048" t="s">
        <v>17966</v>
      </c>
      <c r="F4048" t="s">
        <v>17967</v>
      </c>
      <c r="G4048" t="s">
        <v>17968</v>
      </c>
      <c r="H4048" s="2" t="s">
        <v>781</v>
      </c>
      <c r="I4048" s="2" t="s">
        <v>782</v>
      </c>
      <c r="J4048" s="1" t="s">
        <v>17969</v>
      </c>
      <c r="K4048" s="1">
        <f t="shared" si="284"/>
        <v>1</v>
      </c>
      <c r="L4048" s="1">
        <f t="shared" si="284"/>
        <v>0</v>
      </c>
      <c r="M4048" s="1">
        <f t="shared" si="284"/>
        <v>0</v>
      </c>
      <c r="N4048" s="1">
        <f t="shared" si="283"/>
        <v>0</v>
      </c>
      <c r="O4048" s="1">
        <f t="shared" si="285"/>
        <v>1</v>
      </c>
      <c r="P4048" s="1" t="s">
        <v>18346</v>
      </c>
      <c r="Q4048" s="1">
        <v>275</v>
      </c>
      <c r="R4048" s="1">
        <v>422</v>
      </c>
      <c r="S4048" s="9">
        <f t="shared" si="287"/>
        <v>275</v>
      </c>
      <c r="T4048" s="8"/>
      <c r="U4048" s="8"/>
      <c r="V4048" s="8"/>
      <c r="W4048" s="8"/>
      <c r="X4048" s="8"/>
      <c r="Y4048" s="10">
        <f t="shared" si="286"/>
        <v>0</v>
      </c>
      <c r="Z4048" s="10">
        <f>IFERROR(INDEX(EFs!B:B,MATCH(P4048,EFs!A:A,0))*Dataset!Y4048/1000,0)</f>
        <v>0</v>
      </c>
      <c r="AA4048">
        <v>32.892879999999998</v>
      </c>
      <c r="AB4048">
        <v>-117.222967</v>
      </c>
      <c r="AC4048">
        <v>0.95</v>
      </c>
      <c r="AD4048" t="s">
        <v>18387</v>
      </c>
      <c r="AE4048">
        <v>10300</v>
      </c>
      <c r="AF4048" t="s">
        <v>18845</v>
      </c>
      <c r="AG4048" t="s">
        <v>18510</v>
      </c>
      <c r="AH4048">
        <v>225</v>
      </c>
      <c r="AI4048" t="s">
        <v>18389</v>
      </c>
      <c r="AJ4048" t="s">
        <v>18390</v>
      </c>
      <c r="AK4048" t="s">
        <v>18391</v>
      </c>
      <c r="AL4048">
        <v>92121</v>
      </c>
      <c r="AM4048" t="s">
        <v>18392</v>
      </c>
      <c r="AN4048" t="s">
        <v>18393</v>
      </c>
    </row>
    <row r="4049" spans="1:40" ht="57.6" hidden="1" x14ac:dyDescent="0.3">
      <c r="A4049" t="s">
        <v>17970</v>
      </c>
      <c r="B4049" s="2" t="s">
        <v>2048</v>
      </c>
      <c r="C4049" s="3">
        <v>40436</v>
      </c>
      <c r="D4049" t="s">
        <v>193</v>
      </c>
      <c r="E4049" t="s">
        <v>17971</v>
      </c>
      <c r="F4049" t="s">
        <v>17972</v>
      </c>
      <c r="G4049" t="s">
        <v>17973</v>
      </c>
      <c r="H4049" s="2" t="s">
        <v>739</v>
      </c>
      <c r="I4049" s="2" t="s">
        <v>236</v>
      </c>
      <c r="J4049" s="1" t="s">
        <v>17974</v>
      </c>
      <c r="K4049" s="1">
        <f t="shared" si="284"/>
        <v>1</v>
      </c>
      <c r="L4049" s="1">
        <f t="shared" si="284"/>
        <v>0</v>
      </c>
      <c r="M4049" s="1">
        <f t="shared" si="284"/>
        <v>0</v>
      </c>
      <c r="N4049" s="1">
        <f t="shared" si="283"/>
        <v>0</v>
      </c>
      <c r="O4049" s="1">
        <f t="shared" si="285"/>
        <v>1</v>
      </c>
      <c r="P4049" s="1" t="s">
        <v>18346</v>
      </c>
      <c r="Q4049" s="1">
        <v>565</v>
      </c>
      <c r="R4049" s="1">
        <v>757</v>
      </c>
      <c r="S4049" s="9">
        <f t="shared" si="287"/>
        <v>565</v>
      </c>
      <c r="T4049" s="8"/>
      <c r="U4049" s="8"/>
      <c r="V4049" s="8"/>
      <c r="W4049" s="8"/>
      <c r="X4049" s="8"/>
      <c r="Y4049" s="10">
        <f t="shared" si="286"/>
        <v>0</v>
      </c>
      <c r="Z4049" s="10">
        <f>IFERROR(INDEX(EFs!B:B,MATCH(P4049,EFs!A:A,0))*Dataset!Y4049/1000,0)</f>
        <v>0</v>
      </c>
      <c r="AA4049">
        <v>32.893107999999998</v>
      </c>
      <c r="AB4049">
        <v>-117.146057</v>
      </c>
      <c r="AC4049">
        <v>1</v>
      </c>
      <c r="AD4049" t="s">
        <v>18387</v>
      </c>
      <c r="AE4049">
        <v>9431</v>
      </c>
      <c r="AF4049" t="s">
        <v>19698</v>
      </c>
      <c r="AI4049" t="s">
        <v>18389</v>
      </c>
      <c r="AJ4049" t="s">
        <v>18390</v>
      </c>
      <c r="AK4049" t="s">
        <v>18391</v>
      </c>
      <c r="AL4049">
        <v>92126</v>
      </c>
      <c r="AM4049" t="s">
        <v>18392</v>
      </c>
      <c r="AN4049" t="s">
        <v>18393</v>
      </c>
    </row>
    <row r="4050" spans="1:40" ht="57.6" hidden="1" x14ac:dyDescent="0.3">
      <c r="A4050" t="s">
        <v>17975</v>
      </c>
      <c r="B4050" s="2" t="s">
        <v>2048</v>
      </c>
      <c r="C4050" s="3">
        <v>40436</v>
      </c>
      <c r="D4050" t="s">
        <v>16</v>
      </c>
      <c r="E4050" t="s">
        <v>17976</v>
      </c>
      <c r="F4050" t="s">
        <v>17977</v>
      </c>
      <c r="G4050" t="s">
        <v>17978</v>
      </c>
      <c r="H4050" s="2" t="s">
        <v>1542</v>
      </c>
      <c r="I4050" s="2" t="s">
        <v>236</v>
      </c>
      <c r="J4050" s="1" t="s">
        <v>17979</v>
      </c>
      <c r="K4050" s="1">
        <f t="shared" si="284"/>
        <v>0</v>
      </c>
      <c r="L4050" s="1">
        <f t="shared" si="284"/>
        <v>0</v>
      </c>
      <c r="M4050" s="1">
        <f t="shared" si="284"/>
        <v>1</v>
      </c>
      <c r="N4050" s="1">
        <f t="shared" si="283"/>
        <v>1</v>
      </c>
      <c r="O4050" s="1">
        <f t="shared" si="285"/>
        <v>2</v>
      </c>
      <c r="P4050" s="1" t="s">
        <v>18348</v>
      </c>
      <c r="Q4050" s="1" t="s">
        <v>18355</v>
      </c>
      <c r="R4050" s="1">
        <v>68</v>
      </c>
      <c r="S4050" s="9">
        <f t="shared" si="287"/>
        <v>50.707599999999999</v>
      </c>
      <c r="T4050" s="8"/>
      <c r="U4050" s="8"/>
      <c r="V4050" s="8"/>
      <c r="W4050" s="8"/>
      <c r="X4050" s="8"/>
      <c r="Y4050" s="10">
        <f t="shared" si="286"/>
        <v>0</v>
      </c>
      <c r="Z4050" s="10">
        <f>IFERROR(INDEX(EFs!B:B,MATCH(P4050,EFs!A:A,0))*Dataset!Y4050/1000,0)</f>
        <v>0</v>
      </c>
      <c r="AA4050">
        <v>32.820442</v>
      </c>
      <c r="AB4050">
        <v>-117.17738900000001</v>
      </c>
      <c r="AC4050">
        <v>1</v>
      </c>
      <c r="AD4050" t="s">
        <v>18394</v>
      </c>
      <c r="AE4050">
        <v>5950</v>
      </c>
      <c r="AF4050" t="s">
        <v>18690</v>
      </c>
      <c r="AI4050" t="s">
        <v>18389</v>
      </c>
      <c r="AJ4050" t="s">
        <v>18390</v>
      </c>
      <c r="AK4050" t="s">
        <v>18391</v>
      </c>
      <c r="AL4050">
        <v>92111</v>
      </c>
      <c r="AM4050" t="s">
        <v>18392</v>
      </c>
      <c r="AN4050" t="s">
        <v>18397</v>
      </c>
    </row>
    <row r="4051" spans="1:40" ht="43.2" hidden="1" x14ac:dyDescent="0.3">
      <c r="A4051" t="s">
        <v>17980</v>
      </c>
      <c r="B4051" s="2" t="s">
        <v>2048</v>
      </c>
      <c r="C4051" s="3">
        <v>40438</v>
      </c>
      <c r="D4051" t="s">
        <v>193</v>
      </c>
      <c r="E4051" t="s">
        <v>10965</v>
      </c>
      <c r="F4051" t="s">
        <v>17981</v>
      </c>
      <c r="G4051" t="s">
        <v>17982</v>
      </c>
      <c r="H4051" s="2" t="s">
        <v>38</v>
      </c>
      <c r="I4051" s="2" t="s">
        <v>30</v>
      </c>
      <c r="J4051" s="1" t="s">
        <v>17983</v>
      </c>
      <c r="K4051" s="1">
        <f t="shared" si="284"/>
        <v>1</v>
      </c>
      <c r="L4051" s="1">
        <f t="shared" si="284"/>
        <v>0</v>
      </c>
      <c r="M4051" s="1">
        <f t="shared" si="284"/>
        <v>0</v>
      </c>
      <c r="N4051" s="1">
        <f t="shared" si="283"/>
        <v>0</v>
      </c>
      <c r="O4051" s="1">
        <f t="shared" si="285"/>
        <v>1</v>
      </c>
      <c r="P4051" s="1" t="s">
        <v>18346</v>
      </c>
      <c r="Q4051" s="1">
        <v>400</v>
      </c>
      <c r="R4051" s="1">
        <v>635</v>
      </c>
      <c r="S4051" s="9">
        <f t="shared" si="287"/>
        <v>400</v>
      </c>
      <c r="T4051" s="8"/>
      <c r="U4051" s="8"/>
      <c r="V4051" s="8"/>
      <c r="W4051" s="8"/>
      <c r="X4051" s="8"/>
      <c r="Y4051" s="10">
        <f t="shared" si="286"/>
        <v>0</v>
      </c>
      <c r="Z4051" s="10">
        <f>IFERROR(INDEX(EFs!B:B,MATCH(P4051,EFs!A:A,0))*Dataset!Y4051/1000,0)</f>
        <v>0</v>
      </c>
      <c r="AA4051">
        <v>32.904671</v>
      </c>
      <c r="AB4051">
        <v>-117.11327</v>
      </c>
      <c r="AC4051">
        <v>1</v>
      </c>
      <c r="AD4051" t="s">
        <v>18387</v>
      </c>
      <c r="AE4051">
        <v>9970</v>
      </c>
      <c r="AF4051" t="s">
        <v>18722</v>
      </c>
      <c r="AI4051" t="s">
        <v>18389</v>
      </c>
      <c r="AJ4051" t="s">
        <v>18390</v>
      </c>
      <c r="AK4051" t="s">
        <v>18391</v>
      </c>
      <c r="AL4051">
        <v>92131</v>
      </c>
      <c r="AM4051" t="s">
        <v>18392</v>
      </c>
      <c r="AN4051" t="s">
        <v>18393</v>
      </c>
    </row>
    <row r="4052" spans="1:40" ht="43.2" hidden="1" x14ac:dyDescent="0.3">
      <c r="A4052" t="s">
        <v>17984</v>
      </c>
      <c r="B4052" s="2" t="s">
        <v>2048</v>
      </c>
      <c r="C4052" s="3">
        <v>40486</v>
      </c>
      <c r="D4052" t="s">
        <v>193</v>
      </c>
      <c r="E4052" t="s">
        <v>17889</v>
      </c>
      <c r="F4052" t="s">
        <v>17985</v>
      </c>
      <c r="G4052" t="s">
        <v>17986</v>
      </c>
      <c r="H4052" s="2" t="s">
        <v>1436</v>
      </c>
      <c r="I4052" s="2" t="s">
        <v>98</v>
      </c>
      <c r="J4052" s="1" t="s">
        <v>17987</v>
      </c>
      <c r="K4052" s="1">
        <f t="shared" si="284"/>
        <v>1</v>
      </c>
      <c r="L4052" s="1">
        <f t="shared" si="284"/>
        <v>0</v>
      </c>
      <c r="M4052" s="1">
        <f t="shared" si="284"/>
        <v>0</v>
      </c>
      <c r="N4052" s="1">
        <f t="shared" si="283"/>
        <v>0</v>
      </c>
      <c r="O4052" s="1">
        <f t="shared" si="285"/>
        <v>1</v>
      </c>
      <c r="P4052" s="1" t="s">
        <v>18346</v>
      </c>
      <c r="Q4052" s="1" t="s">
        <v>18355</v>
      </c>
      <c r="R4052" s="1">
        <v>422</v>
      </c>
      <c r="S4052" s="9">
        <f t="shared" si="287"/>
        <v>314.68540000000002</v>
      </c>
      <c r="T4052" s="8"/>
      <c r="U4052" s="8"/>
      <c r="V4052" s="8"/>
      <c r="W4052" s="8"/>
      <c r="X4052" s="8"/>
      <c r="Y4052" s="10">
        <f t="shared" si="286"/>
        <v>0</v>
      </c>
      <c r="Z4052" s="10">
        <f>IFERROR(INDEX(EFs!B:B,MATCH(P4052,EFs!A:A,0))*Dataset!Y4052/1000,0)</f>
        <v>0</v>
      </c>
      <c r="AA4052">
        <v>33.131726</v>
      </c>
      <c r="AB4052">
        <v>-117.284369</v>
      </c>
      <c r="AC4052">
        <v>1</v>
      </c>
      <c r="AD4052" t="s">
        <v>18387</v>
      </c>
      <c r="AE4052">
        <v>2105</v>
      </c>
      <c r="AF4052" t="s">
        <v>18580</v>
      </c>
      <c r="AI4052" t="s">
        <v>18509</v>
      </c>
      <c r="AJ4052" t="s">
        <v>18390</v>
      </c>
      <c r="AK4052" t="s">
        <v>18391</v>
      </c>
      <c r="AL4052">
        <v>92008</v>
      </c>
      <c r="AM4052" t="s">
        <v>18392</v>
      </c>
      <c r="AN4052" t="s">
        <v>18393</v>
      </c>
    </row>
    <row r="4053" spans="1:40" ht="28.8" hidden="1" x14ac:dyDescent="0.3">
      <c r="A4053" t="s">
        <v>17988</v>
      </c>
      <c r="B4053" s="2" t="s">
        <v>2048</v>
      </c>
      <c r="C4053" s="3">
        <v>40500</v>
      </c>
      <c r="D4053" t="s">
        <v>16</v>
      </c>
      <c r="E4053" t="s">
        <v>17989</v>
      </c>
      <c r="F4053" t="s">
        <v>17990</v>
      </c>
      <c r="G4053" t="s">
        <v>17991</v>
      </c>
      <c r="H4053" s="2" t="s">
        <v>115</v>
      </c>
      <c r="I4053" s="2" t="s">
        <v>46</v>
      </c>
      <c r="J4053" s="1" t="s">
        <v>17992</v>
      </c>
      <c r="K4053" s="1">
        <f t="shared" si="284"/>
        <v>1</v>
      </c>
      <c r="L4053" s="1">
        <f t="shared" si="284"/>
        <v>0</v>
      </c>
      <c r="M4053" s="1">
        <f t="shared" si="284"/>
        <v>0</v>
      </c>
      <c r="N4053" s="1">
        <f t="shared" si="283"/>
        <v>0</v>
      </c>
      <c r="O4053" s="1">
        <f t="shared" si="285"/>
        <v>1</v>
      </c>
      <c r="P4053" s="1" t="s">
        <v>18346</v>
      </c>
      <c r="Q4053" s="1">
        <v>43</v>
      </c>
      <c r="R4053" s="1">
        <v>71</v>
      </c>
      <c r="S4053" s="9">
        <f t="shared" si="287"/>
        <v>43</v>
      </c>
      <c r="T4053" s="8"/>
      <c r="U4053" s="8"/>
      <c r="V4053" s="8"/>
      <c r="W4053" s="8"/>
      <c r="X4053" s="8"/>
      <c r="Y4053" s="10">
        <f t="shared" si="286"/>
        <v>0</v>
      </c>
      <c r="Z4053" s="10">
        <f>IFERROR(INDEX(EFs!B:B,MATCH(P4053,EFs!A:A,0))*Dataset!Y4053/1000,0)</f>
        <v>0</v>
      </c>
      <c r="AA4053">
        <v>32.751018999999999</v>
      </c>
      <c r="AB4053">
        <v>-117.21233599999999</v>
      </c>
      <c r="AC4053">
        <v>1</v>
      </c>
      <c r="AD4053" t="s">
        <v>18387</v>
      </c>
      <c r="AE4053">
        <v>3434</v>
      </c>
      <c r="AF4053" t="s">
        <v>19609</v>
      </c>
      <c r="AG4053" t="s">
        <v>18510</v>
      </c>
      <c r="AH4053">
        <v>1008</v>
      </c>
      <c r="AI4053" t="s">
        <v>18389</v>
      </c>
      <c r="AJ4053" t="s">
        <v>18390</v>
      </c>
      <c r="AK4053" t="s">
        <v>18391</v>
      </c>
      <c r="AL4053">
        <v>92110</v>
      </c>
      <c r="AM4053" t="s">
        <v>18392</v>
      </c>
      <c r="AN4053" t="s">
        <v>18393</v>
      </c>
    </row>
    <row r="4054" spans="1:40" ht="43.2" hidden="1" x14ac:dyDescent="0.3">
      <c r="A4054" t="s">
        <v>17993</v>
      </c>
      <c r="B4054" s="2" t="s">
        <v>2048</v>
      </c>
      <c r="C4054" s="3">
        <v>40501</v>
      </c>
      <c r="D4054" t="s">
        <v>193</v>
      </c>
      <c r="E4054" t="s">
        <v>17994</v>
      </c>
      <c r="F4054" t="s">
        <v>17995</v>
      </c>
      <c r="G4054" t="s">
        <v>17996</v>
      </c>
      <c r="H4054" s="2" t="s">
        <v>38</v>
      </c>
      <c r="I4054" s="2" t="s">
        <v>30</v>
      </c>
      <c r="J4054" s="1" t="s">
        <v>17997</v>
      </c>
      <c r="K4054" s="1">
        <f t="shared" si="284"/>
        <v>1</v>
      </c>
      <c r="L4054" s="1">
        <f t="shared" si="284"/>
        <v>0</v>
      </c>
      <c r="M4054" s="1">
        <f t="shared" si="284"/>
        <v>0</v>
      </c>
      <c r="N4054" s="1">
        <f t="shared" si="283"/>
        <v>0</v>
      </c>
      <c r="O4054" s="1">
        <f t="shared" si="285"/>
        <v>1</v>
      </c>
      <c r="P4054" s="1" t="s">
        <v>18346</v>
      </c>
      <c r="Q4054" s="1">
        <v>60</v>
      </c>
      <c r="R4054" s="1">
        <v>93</v>
      </c>
      <c r="S4054" s="9">
        <f t="shared" si="287"/>
        <v>60</v>
      </c>
      <c r="T4054" s="8"/>
      <c r="U4054" s="8"/>
      <c r="V4054" s="8"/>
      <c r="W4054" s="8"/>
      <c r="X4054" s="8"/>
      <c r="Y4054" s="10">
        <f t="shared" si="286"/>
        <v>0</v>
      </c>
      <c r="Z4054" s="10">
        <f>IFERROR(INDEX(EFs!B:B,MATCH(P4054,EFs!A:A,0))*Dataset!Y4054/1000,0)</f>
        <v>0</v>
      </c>
      <c r="AA4054">
        <v>32.903055000000002</v>
      </c>
      <c r="AB4054">
        <v>-117.11390299999999</v>
      </c>
      <c r="AC4054">
        <v>1</v>
      </c>
      <c r="AD4054" t="s">
        <v>18387</v>
      </c>
      <c r="AE4054">
        <v>9885</v>
      </c>
      <c r="AF4054" t="s">
        <v>18722</v>
      </c>
      <c r="AI4054" t="s">
        <v>18389</v>
      </c>
      <c r="AJ4054" t="s">
        <v>18390</v>
      </c>
      <c r="AK4054" t="s">
        <v>18391</v>
      </c>
      <c r="AL4054">
        <v>92131</v>
      </c>
      <c r="AM4054" t="s">
        <v>18392</v>
      </c>
      <c r="AN4054" t="s">
        <v>18393</v>
      </c>
    </row>
    <row r="4055" spans="1:40" ht="43.2" hidden="1" x14ac:dyDescent="0.3">
      <c r="A4055" t="s">
        <v>17998</v>
      </c>
      <c r="B4055" s="2" t="s">
        <v>2048</v>
      </c>
      <c r="C4055" s="3">
        <v>40518</v>
      </c>
      <c r="D4055" t="s">
        <v>193</v>
      </c>
      <c r="E4055" t="s">
        <v>17627</v>
      </c>
      <c r="F4055" t="s">
        <v>11042</v>
      </c>
      <c r="G4055" t="s">
        <v>10923</v>
      </c>
      <c r="H4055" s="2" t="s">
        <v>106</v>
      </c>
      <c r="I4055" s="2" t="s">
        <v>107</v>
      </c>
      <c r="J4055" s="1" t="s">
        <v>17999</v>
      </c>
      <c r="K4055" s="1">
        <f t="shared" si="284"/>
        <v>1</v>
      </c>
      <c r="L4055" s="1">
        <f t="shared" si="284"/>
        <v>0</v>
      </c>
      <c r="M4055" s="1">
        <f t="shared" si="284"/>
        <v>0</v>
      </c>
      <c r="N4055" s="1">
        <f t="shared" si="283"/>
        <v>0</v>
      </c>
      <c r="O4055" s="1">
        <f t="shared" si="285"/>
        <v>1</v>
      </c>
      <c r="P4055" s="1" t="s">
        <v>18346</v>
      </c>
      <c r="Q4055" s="1">
        <v>750</v>
      </c>
      <c r="R4055" s="1">
        <v>1120</v>
      </c>
      <c r="S4055" s="9">
        <f t="shared" si="287"/>
        <v>750</v>
      </c>
      <c r="T4055" s="8"/>
      <c r="U4055" s="8"/>
      <c r="V4055" s="8"/>
      <c r="W4055" s="8"/>
      <c r="X4055" s="8"/>
      <c r="Y4055" s="10">
        <f t="shared" si="286"/>
        <v>0</v>
      </c>
      <c r="Z4055" s="10">
        <f>IFERROR(INDEX(EFs!B:B,MATCH(P4055,EFs!A:A,0))*Dataset!Y4055/1000,0)</f>
        <v>0</v>
      </c>
      <c r="AA4055">
        <v>32.829982000000001</v>
      </c>
      <c r="AB4055">
        <v>-117.13429499999999</v>
      </c>
      <c r="AC4055">
        <v>1</v>
      </c>
      <c r="AD4055" t="s">
        <v>18387</v>
      </c>
      <c r="AE4055">
        <v>8939</v>
      </c>
      <c r="AF4055" t="s">
        <v>18495</v>
      </c>
      <c r="AI4055" t="s">
        <v>18389</v>
      </c>
      <c r="AJ4055" t="s">
        <v>18390</v>
      </c>
      <c r="AK4055" t="s">
        <v>18391</v>
      </c>
      <c r="AL4055">
        <v>92123</v>
      </c>
      <c r="AM4055" t="s">
        <v>18392</v>
      </c>
      <c r="AN4055" t="s">
        <v>18393</v>
      </c>
    </row>
    <row r="4056" spans="1:40" ht="43.2" hidden="1" x14ac:dyDescent="0.3">
      <c r="A4056" t="s">
        <v>18000</v>
      </c>
      <c r="B4056" s="2" t="s">
        <v>2048</v>
      </c>
      <c r="C4056" s="3">
        <v>40541</v>
      </c>
      <c r="D4056" t="s">
        <v>193</v>
      </c>
      <c r="E4056" t="s">
        <v>17914</v>
      </c>
      <c r="F4056" t="s">
        <v>2371</v>
      </c>
      <c r="G4056" t="s">
        <v>18001</v>
      </c>
      <c r="H4056" s="2" t="s">
        <v>11070</v>
      </c>
      <c r="I4056" s="2" t="s">
        <v>164</v>
      </c>
      <c r="J4056" s="1" t="s">
        <v>18002</v>
      </c>
      <c r="K4056" s="1">
        <f t="shared" si="284"/>
        <v>1</v>
      </c>
      <c r="L4056" s="1">
        <f t="shared" si="284"/>
        <v>0</v>
      </c>
      <c r="M4056" s="1">
        <f t="shared" si="284"/>
        <v>0</v>
      </c>
      <c r="N4056" s="1">
        <f t="shared" si="283"/>
        <v>0</v>
      </c>
      <c r="O4056" s="1">
        <f t="shared" si="285"/>
        <v>1</v>
      </c>
      <c r="P4056" s="1" t="s">
        <v>18346</v>
      </c>
      <c r="Q4056" s="1">
        <v>60</v>
      </c>
      <c r="R4056" s="1">
        <v>99</v>
      </c>
      <c r="S4056" s="9">
        <f t="shared" si="287"/>
        <v>60</v>
      </c>
      <c r="T4056" s="8"/>
      <c r="U4056" s="8"/>
      <c r="V4056" s="8"/>
      <c r="W4056" s="8"/>
      <c r="X4056" s="8"/>
      <c r="Y4056" s="10">
        <f t="shared" si="286"/>
        <v>0</v>
      </c>
      <c r="Z4056" s="10">
        <f>IFERROR(INDEX(EFs!B:B,MATCH(P4056,EFs!A:A,0))*Dataset!Y4056/1000,0)</f>
        <v>0</v>
      </c>
      <c r="AA4056">
        <v>33.365242000000002</v>
      </c>
      <c r="AB4056">
        <v>-117.07552</v>
      </c>
      <c r="AC4056">
        <v>0.98</v>
      </c>
      <c r="AD4056" t="s">
        <v>18652</v>
      </c>
      <c r="AF4056" t="s">
        <v>19699</v>
      </c>
      <c r="AI4056" t="s">
        <v>19617</v>
      </c>
      <c r="AJ4056" t="s">
        <v>18390</v>
      </c>
      <c r="AK4056" t="s">
        <v>18391</v>
      </c>
      <c r="AL4056">
        <v>92059</v>
      </c>
      <c r="AM4056" t="s">
        <v>18392</v>
      </c>
      <c r="AN4056" t="s">
        <v>18397</v>
      </c>
    </row>
    <row r="4057" spans="1:40" ht="43.2" hidden="1" x14ac:dyDescent="0.3">
      <c r="A4057" t="s">
        <v>18003</v>
      </c>
      <c r="B4057" s="2" t="s">
        <v>2048</v>
      </c>
      <c r="C4057" s="3">
        <v>40584</v>
      </c>
      <c r="D4057" t="s">
        <v>193</v>
      </c>
      <c r="E4057" t="s">
        <v>18004</v>
      </c>
      <c r="F4057" t="s">
        <v>18005</v>
      </c>
      <c r="G4057" t="s">
        <v>18006</v>
      </c>
      <c r="H4057" s="2" t="s">
        <v>4097</v>
      </c>
      <c r="I4057" s="2" t="s">
        <v>92</v>
      </c>
      <c r="J4057" s="1" t="s">
        <v>18007</v>
      </c>
      <c r="K4057" s="1">
        <f t="shared" si="284"/>
        <v>1</v>
      </c>
      <c r="L4057" s="1">
        <f t="shared" si="284"/>
        <v>0</v>
      </c>
      <c r="M4057" s="1">
        <f t="shared" si="284"/>
        <v>0</v>
      </c>
      <c r="N4057" s="1">
        <f t="shared" si="283"/>
        <v>0</v>
      </c>
      <c r="O4057" s="1">
        <f t="shared" si="285"/>
        <v>1</v>
      </c>
      <c r="P4057" s="1" t="s">
        <v>18346</v>
      </c>
      <c r="Q4057" s="1">
        <v>35</v>
      </c>
      <c r="R4057" s="1">
        <v>145</v>
      </c>
      <c r="S4057" s="9">
        <f t="shared" si="287"/>
        <v>35</v>
      </c>
      <c r="T4057" s="8"/>
      <c r="U4057" s="8"/>
      <c r="V4057" s="8"/>
      <c r="W4057" s="8"/>
      <c r="X4057" s="8"/>
      <c r="Y4057" s="10">
        <f t="shared" si="286"/>
        <v>0</v>
      </c>
      <c r="Z4057" s="10">
        <f>IFERROR(INDEX(EFs!B:B,MATCH(P4057,EFs!A:A,0))*Dataset!Y4057/1000,0)</f>
        <v>0</v>
      </c>
      <c r="AA4057">
        <v>32.543452000000002</v>
      </c>
      <c r="AB4057">
        <v>-117.03396100000001</v>
      </c>
      <c r="AC4057">
        <v>1</v>
      </c>
      <c r="AD4057" t="s">
        <v>18394</v>
      </c>
      <c r="AE4057">
        <v>5720</v>
      </c>
      <c r="AF4057" t="s">
        <v>19700</v>
      </c>
      <c r="AI4057" t="s">
        <v>18858</v>
      </c>
      <c r="AJ4057" t="s">
        <v>18390</v>
      </c>
      <c r="AK4057" t="s">
        <v>18391</v>
      </c>
      <c r="AL4057">
        <v>92173</v>
      </c>
      <c r="AM4057" t="s">
        <v>18392</v>
      </c>
      <c r="AN4057" t="s">
        <v>18397</v>
      </c>
    </row>
    <row r="4058" spans="1:40" ht="43.2" hidden="1" x14ac:dyDescent="0.3">
      <c r="A4058" t="s">
        <v>18008</v>
      </c>
      <c r="B4058" s="2" t="s">
        <v>2048</v>
      </c>
      <c r="C4058" s="3">
        <v>40599.451840277798</v>
      </c>
      <c r="D4058" t="s">
        <v>25</v>
      </c>
      <c r="E4058" t="s">
        <v>18009</v>
      </c>
      <c r="F4058" t="s">
        <v>18010</v>
      </c>
      <c r="G4058" t="s">
        <v>18011</v>
      </c>
      <c r="H4058" s="2" t="s">
        <v>106</v>
      </c>
      <c r="I4058" s="2" t="s">
        <v>107</v>
      </c>
      <c r="J4058" s="1" t="s">
        <v>18012</v>
      </c>
      <c r="K4058" s="1">
        <f t="shared" si="284"/>
        <v>1</v>
      </c>
      <c r="L4058" s="1">
        <f t="shared" si="284"/>
        <v>0</v>
      </c>
      <c r="M4058" s="1">
        <f t="shared" si="284"/>
        <v>0</v>
      </c>
      <c r="N4058" s="1">
        <f t="shared" si="283"/>
        <v>0</v>
      </c>
      <c r="O4058" s="1">
        <f t="shared" si="285"/>
        <v>1</v>
      </c>
      <c r="P4058" s="1" t="s">
        <v>18346</v>
      </c>
      <c r="Q4058" s="1" t="s">
        <v>18355</v>
      </c>
      <c r="R4058" s="1">
        <v>200</v>
      </c>
      <c r="S4058" s="9">
        <f t="shared" si="287"/>
        <v>149.14000000000001</v>
      </c>
      <c r="T4058" s="8"/>
      <c r="U4058" s="8"/>
      <c r="V4058" s="8"/>
      <c r="W4058" s="8"/>
      <c r="X4058" s="8"/>
      <c r="Y4058" s="10">
        <f t="shared" si="286"/>
        <v>0</v>
      </c>
      <c r="Z4058" s="10">
        <f>IFERROR(INDEX(EFs!B:B,MATCH(P4058,EFs!A:A,0))*Dataset!Y4058/1000,0)</f>
        <v>0</v>
      </c>
      <c r="AA4058">
        <v>32.837418999999997</v>
      </c>
      <c r="AB4058">
        <v>-117.129211</v>
      </c>
      <c r="AC4058">
        <v>1</v>
      </c>
      <c r="AD4058" t="s">
        <v>18387</v>
      </c>
      <c r="AE4058">
        <v>9265</v>
      </c>
      <c r="AF4058" t="s">
        <v>18645</v>
      </c>
      <c r="AG4058" t="s">
        <v>18448</v>
      </c>
      <c r="AH4058" t="s">
        <v>53</v>
      </c>
      <c r="AI4058" t="s">
        <v>18389</v>
      </c>
      <c r="AJ4058" t="s">
        <v>18390</v>
      </c>
      <c r="AK4058" t="s">
        <v>18391</v>
      </c>
      <c r="AL4058">
        <v>92123</v>
      </c>
      <c r="AM4058" t="s">
        <v>18392</v>
      </c>
      <c r="AN4058" t="s">
        <v>18393</v>
      </c>
    </row>
    <row r="4059" spans="1:40" ht="43.2" hidden="1" x14ac:dyDescent="0.3">
      <c r="A4059" t="s">
        <v>18013</v>
      </c>
      <c r="B4059" s="2" t="s">
        <v>2048</v>
      </c>
      <c r="C4059" s="3">
        <v>40613</v>
      </c>
      <c r="D4059" t="s">
        <v>193</v>
      </c>
      <c r="E4059" t="s">
        <v>18014</v>
      </c>
      <c r="F4059" t="s">
        <v>18015</v>
      </c>
      <c r="G4059" t="s">
        <v>15329</v>
      </c>
      <c r="H4059" s="2" t="s">
        <v>949</v>
      </c>
      <c r="I4059" s="2" t="s">
        <v>75</v>
      </c>
      <c r="J4059" s="1" t="s">
        <v>18016</v>
      </c>
      <c r="K4059" s="1">
        <f t="shared" si="284"/>
        <v>1</v>
      </c>
      <c r="L4059" s="1">
        <f t="shared" si="284"/>
        <v>0</v>
      </c>
      <c r="M4059" s="1">
        <f t="shared" si="284"/>
        <v>0</v>
      </c>
      <c r="N4059" s="1">
        <f t="shared" si="283"/>
        <v>0</v>
      </c>
      <c r="O4059" s="1">
        <f t="shared" si="285"/>
        <v>1</v>
      </c>
      <c r="P4059" s="1" t="s">
        <v>18346</v>
      </c>
      <c r="Q4059" s="1">
        <v>150</v>
      </c>
      <c r="R4059" s="1">
        <v>237</v>
      </c>
      <c r="S4059" s="9">
        <f t="shared" si="287"/>
        <v>150</v>
      </c>
      <c r="T4059" s="8"/>
      <c r="U4059" s="8"/>
      <c r="V4059" s="8"/>
      <c r="W4059" s="8"/>
      <c r="X4059" s="8"/>
      <c r="Y4059" s="10">
        <f t="shared" si="286"/>
        <v>0</v>
      </c>
      <c r="Z4059" s="10">
        <f>IFERROR(INDEX(EFs!B:B,MATCH(P4059,EFs!A:A,0))*Dataset!Y4059/1000,0)</f>
        <v>0</v>
      </c>
      <c r="AA4059">
        <v>33.124187999999997</v>
      </c>
      <c r="AB4059">
        <v>-117.26738</v>
      </c>
      <c r="AC4059">
        <v>1</v>
      </c>
      <c r="AD4059" t="s">
        <v>18387</v>
      </c>
      <c r="AE4059">
        <v>6221</v>
      </c>
      <c r="AF4059" t="s">
        <v>18484</v>
      </c>
      <c r="AI4059" t="s">
        <v>18509</v>
      </c>
      <c r="AJ4059" t="s">
        <v>18390</v>
      </c>
      <c r="AK4059" t="s">
        <v>18391</v>
      </c>
      <c r="AL4059">
        <v>92009</v>
      </c>
      <c r="AM4059" t="s">
        <v>18392</v>
      </c>
      <c r="AN4059" t="s">
        <v>18393</v>
      </c>
    </row>
    <row r="4060" spans="1:40" ht="43.2" hidden="1" x14ac:dyDescent="0.3">
      <c r="A4060" t="s">
        <v>18017</v>
      </c>
      <c r="B4060" s="2" t="s">
        <v>2048</v>
      </c>
      <c r="C4060" s="3">
        <v>40624</v>
      </c>
      <c r="D4060" t="s">
        <v>193</v>
      </c>
      <c r="E4060" t="s">
        <v>18018</v>
      </c>
      <c r="F4060" t="s">
        <v>559</v>
      </c>
      <c r="G4060" t="s">
        <v>18019</v>
      </c>
      <c r="H4060" s="2" t="s">
        <v>19</v>
      </c>
      <c r="I4060" s="2" t="s">
        <v>20</v>
      </c>
      <c r="J4060" s="1" t="s">
        <v>18020</v>
      </c>
      <c r="K4060" s="1">
        <f t="shared" si="284"/>
        <v>1</v>
      </c>
      <c r="L4060" s="1">
        <f t="shared" si="284"/>
        <v>0</v>
      </c>
      <c r="M4060" s="1">
        <f t="shared" si="284"/>
        <v>0</v>
      </c>
      <c r="N4060" s="1">
        <f t="shared" si="283"/>
        <v>0</v>
      </c>
      <c r="O4060" s="1">
        <f t="shared" si="285"/>
        <v>1</v>
      </c>
      <c r="P4060" s="1" t="s">
        <v>18346</v>
      </c>
      <c r="Q4060" s="1" t="s">
        <v>18355</v>
      </c>
      <c r="R4060" s="1">
        <v>200</v>
      </c>
      <c r="S4060" s="9">
        <f t="shared" si="287"/>
        <v>149.14000000000001</v>
      </c>
      <c r="T4060" s="8"/>
      <c r="U4060" s="8"/>
      <c r="V4060" s="8"/>
      <c r="W4060" s="8"/>
      <c r="X4060" s="8"/>
      <c r="Y4060" s="10">
        <f t="shared" si="286"/>
        <v>0</v>
      </c>
      <c r="Z4060" s="10">
        <f>IFERROR(INDEX(EFs!B:B,MATCH(P4060,EFs!A:A,0))*Dataset!Y4060/1000,0)</f>
        <v>0</v>
      </c>
      <c r="AA4060">
        <v>32.713828999999997</v>
      </c>
      <c r="AB4060">
        <v>-117.163785</v>
      </c>
      <c r="AC4060">
        <v>1</v>
      </c>
      <c r="AD4060" t="s">
        <v>18394</v>
      </c>
      <c r="AE4060">
        <v>475</v>
      </c>
      <c r="AF4060" t="s">
        <v>19657</v>
      </c>
      <c r="AI4060" t="s">
        <v>18389</v>
      </c>
      <c r="AJ4060" t="s">
        <v>18390</v>
      </c>
      <c r="AK4060" t="s">
        <v>18391</v>
      </c>
      <c r="AL4060">
        <v>92101</v>
      </c>
      <c r="AM4060" t="s">
        <v>18392</v>
      </c>
      <c r="AN4060" t="s">
        <v>18397</v>
      </c>
    </row>
    <row r="4061" spans="1:40" ht="72" hidden="1" x14ac:dyDescent="0.3">
      <c r="A4061" t="s">
        <v>18021</v>
      </c>
      <c r="B4061" s="2" t="s">
        <v>2048</v>
      </c>
      <c r="C4061" s="3">
        <v>40624.574594907397</v>
      </c>
      <c r="D4061" t="s">
        <v>193</v>
      </c>
      <c r="E4061" t="s">
        <v>18022</v>
      </c>
      <c r="F4061" t="s">
        <v>18023</v>
      </c>
      <c r="G4061" t="s">
        <v>18024</v>
      </c>
      <c r="H4061" s="2" t="s">
        <v>647</v>
      </c>
      <c r="I4061" s="2" t="s">
        <v>218</v>
      </c>
      <c r="J4061" s="1" t="s">
        <v>18025</v>
      </c>
      <c r="K4061" s="1">
        <f t="shared" si="284"/>
        <v>1</v>
      </c>
      <c r="L4061" s="1">
        <f t="shared" si="284"/>
        <v>0</v>
      </c>
      <c r="M4061" s="1">
        <f t="shared" si="284"/>
        <v>0</v>
      </c>
      <c r="N4061" s="1">
        <f t="shared" si="283"/>
        <v>0</v>
      </c>
      <c r="O4061" s="1">
        <f t="shared" si="285"/>
        <v>1</v>
      </c>
      <c r="P4061" s="1" t="s">
        <v>18346</v>
      </c>
      <c r="Q4061" s="1">
        <v>30</v>
      </c>
      <c r="R4061" s="1">
        <v>64</v>
      </c>
      <c r="S4061" s="9">
        <f t="shared" si="287"/>
        <v>30</v>
      </c>
      <c r="T4061" s="8"/>
      <c r="U4061" s="8"/>
      <c r="V4061" s="8"/>
      <c r="W4061" s="8"/>
      <c r="X4061" s="8"/>
      <c r="Y4061" s="10">
        <f t="shared" si="286"/>
        <v>0</v>
      </c>
      <c r="Z4061" s="10">
        <f>IFERROR(INDEX(EFs!B:B,MATCH(P4061,EFs!A:A,0))*Dataset!Y4061/1000,0)</f>
        <v>0</v>
      </c>
      <c r="AA4061">
        <v>32.700583000000002</v>
      </c>
      <c r="AB4061">
        <v>-117.071263</v>
      </c>
      <c r="AC4061">
        <v>0.68</v>
      </c>
      <c r="AD4061" t="s">
        <v>18429</v>
      </c>
      <c r="AE4061">
        <v>404</v>
      </c>
      <c r="AF4061" t="s">
        <v>19701</v>
      </c>
      <c r="AI4061" t="s">
        <v>18389</v>
      </c>
      <c r="AJ4061" t="s">
        <v>18390</v>
      </c>
      <c r="AK4061" t="s">
        <v>18391</v>
      </c>
      <c r="AL4061">
        <v>92114</v>
      </c>
      <c r="AM4061" t="s">
        <v>18392</v>
      </c>
      <c r="AN4061" t="s">
        <v>18393</v>
      </c>
    </row>
    <row r="4062" spans="1:40" ht="43.2" hidden="1" x14ac:dyDescent="0.3">
      <c r="A4062" t="s">
        <v>18026</v>
      </c>
      <c r="B4062" s="2" t="s">
        <v>2048</v>
      </c>
      <c r="C4062" s="3">
        <v>40701</v>
      </c>
      <c r="D4062" t="s">
        <v>193</v>
      </c>
      <c r="E4062" t="s">
        <v>18027</v>
      </c>
      <c r="F4062" t="s">
        <v>36</v>
      </c>
      <c r="G4062" t="s">
        <v>3817</v>
      </c>
      <c r="H4062" s="2" t="s">
        <v>320</v>
      </c>
      <c r="I4062" s="2" t="s">
        <v>46</v>
      </c>
      <c r="J4062" s="1" t="s">
        <v>18028</v>
      </c>
      <c r="K4062" s="1">
        <f t="shared" si="284"/>
        <v>1</v>
      </c>
      <c r="L4062" s="1">
        <f t="shared" si="284"/>
        <v>0</v>
      </c>
      <c r="M4062" s="1">
        <f t="shared" si="284"/>
        <v>0</v>
      </c>
      <c r="N4062" s="1">
        <f t="shared" si="283"/>
        <v>0</v>
      </c>
      <c r="O4062" s="1">
        <f t="shared" si="285"/>
        <v>1</v>
      </c>
      <c r="P4062" s="1" t="s">
        <v>18346</v>
      </c>
      <c r="Q4062" s="1">
        <v>132</v>
      </c>
      <c r="R4062" s="1">
        <v>237</v>
      </c>
      <c r="S4062" s="9">
        <f t="shared" si="287"/>
        <v>132</v>
      </c>
      <c r="T4062" s="8"/>
      <c r="U4062" s="8"/>
      <c r="V4062" s="8"/>
      <c r="W4062" s="8"/>
      <c r="X4062" s="8"/>
      <c r="Y4062" s="10">
        <f t="shared" si="286"/>
        <v>0</v>
      </c>
      <c r="Z4062" s="10">
        <f>IFERROR(INDEX(EFs!B:B,MATCH(P4062,EFs!A:A,0))*Dataset!Y4062/1000,0)</f>
        <v>0</v>
      </c>
      <c r="AA4062">
        <v>32.875765999999999</v>
      </c>
      <c r="AB4062">
        <v>-117.239553</v>
      </c>
      <c r="AC4062">
        <v>0.9</v>
      </c>
      <c r="AD4062" t="s">
        <v>18387</v>
      </c>
      <c r="AE4062">
        <v>9500</v>
      </c>
      <c r="AF4062" t="s">
        <v>18451</v>
      </c>
      <c r="AG4062" t="s">
        <v>18831</v>
      </c>
      <c r="AH4062">
        <v>89</v>
      </c>
      <c r="AI4062" t="s">
        <v>18428</v>
      </c>
      <c r="AJ4062" t="s">
        <v>18390</v>
      </c>
      <c r="AK4062" t="s">
        <v>18391</v>
      </c>
      <c r="AL4062">
        <v>92093</v>
      </c>
      <c r="AM4062" t="s">
        <v>18392</v>
      </c>
      <c r="AN4062" t="s">
        <v>18393</v>
      </c>
    </row>
    <row r="4063" spans="1:40" ht="57.6" hidden="1" x14ac:dyDescent="0.3">
      <c r="A4063" t="s">
        <v>18029</v>
      </c>
      <c r="B4063" s="2" t="s">
        <v>2048</v>
      </c>
      <c r="C4063" s="3">
        <v>40704</v>
      </c>
      <c r="D4063" t="s">
        <v>25</v>
      </c>
      <c r="E4063" t="s">
        <v>2870</v>
      </c>
      <c r="F4063" t="s">
        <v>17068</v>
      </c>
      <c r="G4063" t="s">
        <v>18030</v>
      </c>
      <c r="H4063" s="2" t="s">
        <v>1579</v>
      </c>
      <c r="I4063" s="2" t="s">
        <v>30</v>
      </c>
      <c r="J4063" s="1" t="s">
        <v>18031</v>
      </c>
      <c r="K4063" s="1">
        <f t="shared" si="284"/>
        <v>1</v>
      </c>
      <c r="L4063" s="1">
        <f t="shared" si="284"/>
        <v>0</v>
      </c>
      <c r="M4063" s="1">
        <f t="shared" si="284"/>
        <v>0</v>
      </c>
      <c r="N4063" s="1">
        <f t="shared" si="283"/>
        <v>0</v>
      </c>
      <c r="O4063" s="1">
        <f t="shared" si="285"/>
        <v>1</v>
      </c>
      <c r="P4063" s="1" t="s">
        <v>18346</v>
      </c>
      <c r="Q4063" s="1" t="s">
        <v>18355</v>
      </c>
      <c r="R4063" s="1">
        <v>550</v>
      </c>
      <c r="S4063" s="9">
        <f t="shared" si="287"/>
        <v>410.13499999999999</v>
      </c>
      <c r="T4063" s="8"/>
      <c r="U4063" s="8"/>
      <c r="V4063" s="8"/>
      <c r="W4063" s="8"/>
      <c r="X4063" s="8"/>
      <c r="Y4063" s="10">
        <f t="shared" si="286"/>
        <v>0</v>
      </c>
      <c r="Z4063" s="10">
        <f>IFERROR(INDEX(EFs!B:B,MATCH(P4063,EFs!A:A,0))*Dataset!Y4063/1000,0)</f>
        <v>0</v>
      </c>
      <c r="AA4063">
        <v>32.941476000000002</v>
      </c>
      <c r="AB4063">
        <v>-117.027321</v>
      </c>
      <c r="AC4063">
        <v>1</v>
      </c>
      <c r="AD4063" t="s">
        <v>18387</v>
      </c>
      <c r="AE4063">
        <v>14040</v>
      </c>
      <c r="AF4063" t="s">
        <v>18610</v>
      </c>
      <c r="AI4063" t="s">
        <v>18600</v>
      </c>
      <c r="AJ4063" t="s">
        <v>18390</v>
      </c>
      <c r="AK4063" t="s">
        <v>18391</v>
      </c>
      <c r="AL4063">
        <v>92064</v>
      </c>
      <c r="AM4063" t="s">
        <v>18392</v>
      </c>
      <c r="AN4063" t="s">
        <v>18393</v>
      </c>
    </row>
    <row r="4064" spans="1:40" ht="43.2" hidden="1" x14ac:dyDescent="0.3">
      <c r="A4064" t="s">
        <v>18032</v>
      </c>
      <c r="B4064" s="2" t="s">
        <v>2048</v>
      </c>
      <c r="C4064" s="3">
        <v>40704</v>
      </c>
      <c r="D4064" t="s">
        <v>193</v>
      </c>
      <c r="E4064" t="s">
        <v>18033</v>
      </c>
      <c r="F4064" t="s">
        <v>18034</v>
      </c>
      <c r="G4064" t="s">
        <v>18035</v>
      </c>
      <c r="H4064" s="2" t="s">
        <v>235</v>
      </c>
      <c r="I4064" s="2" t="s">
        <v>236</v>
      </c>
      <c r="J4064" s="1" t="s">
        <v>18036</v>
      </c>
      <c r="K4064" s="1">
        <f t="shared" si="284"/>
        <v>1</v>
      </c>
      <c r="L4064" s="1">
        <f t="shared" si="284"/>
        <v>0</v>
      </c>
      <c r="M4064" s="1">
        <f t="shared" si="284"/>
        <v>0</v>
      </c>
      <c r="N4064" s="1">
        <f t="shared" si="283"/>
        <v>0</v>
      </c>
      <c r="O4064" s="1">
        <f t="shared" si="285"/>
        <v>1</v>
      </c>
      <c r="P4064" s="1" t="s">
        <v>18346</v>
      </c>
      <c r="Q4064" s="1">
        <v>80</v>
      </c>
      <c r="R4064" s="1">
        <v>131</v>
      </c>
      <c r="S4064" s="9">
        <f t="shared" si="287"/>
        <v>80</v>
      </c>
      <c r="T4064" s="3">
        <v>44357</v>
      </c>
      <c r="U4064" s="8" t="s">
        <v>439</v>
      </c>
      <c r="V4064" s="3">
        <v>44357</v>
      </c>
      <c r="W4064" s="8" t="s">
        <v>439</v>
      </c>
      <c r="X4064" s="8">
        <v>0</v>
      </c>
      <c r="Y4064" s="10">
        <f t="shared" si="286"/>
        <v>0</v>
      </c>
      <c r="Z4064" s="10">
        <f>IFERROR(INDEX(EFs!B:B,MATCH(P4064,EFs!A:A,0))*Dataset!Y4064/1000,0)</f>
        <v>0</v>
      </c>
      <c r="AA4064">
        <v>32.790847999999997</v>
      </c>
      <c r="AB4064">
        <v>-117.11563099999999</v>
      </c>
      <c r="AC4064">
        <v>1</v>
      </c>
      <c r="AD4064" t="s">
        <v>18387</v>
      </c>
      <c r="AE4064">
        <v>9950</v>
      </c>
      <c r="AF4064" t="s">
        <v>19702</v>
      </c>
      <c r="AI4064" t="s">
        <v>18389</v>
      </c>
      <c r="AJ4064" t="s">
        <v>18390</v>
      </c>
      <c r="AK4064" t="s">
        <v>18391</v>
      </c>
      <c r="AL4064">
        <v>92108</v>
      </c>
      <c r="AM4064" t="s">
        <v>18392</v>
      </c>
      <c r="AN4064" t="s">
        <v>18393</v>
      </c>
    </row>
    <row r="4065" spans="1:40" ht="43.2" hidden="1" x14ac:dyDescent="0.3">
      <c r="A4065" t="s">
        <v>18037</v>
      </c>
      <c r="B4065" s="2" t="s">
        <v>2048</v>
      </c>
      <c r="C4065" s="3">
        <v>40717</v>
      </c>
      <c r="D4065" t="s">
        <v>25</v>
      </c>
      <c r="E4065" t="s">
        <v>10330</v>
      </c>
      <c r="F4065" t="s">
        <v>10331</v>
      </c>
      <c r="G4065" t="s">
        <v>18038</v>
      </c>
      <c r="H4065" s="2" t="s">
        <v>3465</v>
      </c>
      <c r="I4065" s="2" t="s">
        <v>107</v>
      </c>
      <c r="J4065" s="1" t="s">
        <v>18039</v>
      </c>
      <c r="K4065" s="1">
        <f t="shared" si="284"/>
        <v>1</v>
      </c>
      <c r="L4065" s="1">
        <f t="shared" si="284"/>
        <v>0</v>
      </c>
      <c r="M4065" s="1">
        <f t="shared" si="284"/>
        <v>0</v>
      </c>
      <c r="N4065" s="1">
        <f t="shared" si="283"/>
        <v>0</v>
      </c>
      <c r="O4065" s="1">
        <f t="shared" si="285"/>
        <v>1</v>
      </c>
      <c r="P4065" s="1" t="s">
        <v>18346</v>
      </c>
      <c r="Q4065" s="1" t="s">
        <v>18355</v>
      </c>
      <c r="R4065" s="1">
        <v>370</v>
      </c>
      <c r="S4065" s="9">
        <f t="shared" si="287"/>
        <v>275.90899999999999</v>
      </c>
      <c r="T4065" s="8"/>
      <c r="U4065" s="8"/>
      <c r="V4065" s="8"/>
      <c r="W4065" s="8"/>
      <c r="X4065" s="8"/>
      <c r="Y4065" s="10">
        <f t="shared" si="286"/>
        <v>0</v>
      </c>
      <c r="Z4065" s="10">
        <f>IFERROR(INDEX(EFs!B:B,MATCH(P4065,EFs!A:A,0))*Dataset!Y4065/1000,0)</f>
        <v>0</v>
      </c>
      <c r="AA4065">
        <v>32.826397999999998</v>
      </c>
      <c r="AB4065">
        <v>-117.081532</v>
      </c>
      <c r="AC4065">
        <v>1</v>
      </c>
      <c r="AD4065" t="s">
        <v>18394</v>
      </c>
      <c r="AE4065">
        <v>4701</v>
      </c>
      <c r="AF4065" t="s">
        <v>19563</v>
      </c>
      <c r="AI4065" t="s">
        <v>18389</v>
      </c>
      <c r="AJ4065" t="s">
        <v>18390</v>
      </c>
      <c r="AK4065" t="s">
        <v>18391</v>
      </c>
      <c r="AL4065">
        <v>92124</v>
      </c>
      <c r="AM4065" t="s">
        <v>18392</v>
      </c>
      <c r="AN4065" t="s">
        <v>18397</v>
      </c>
    </row>
    <row r="4066" spans="1:40" ht="43.2" hidden="1" x14ac:dyDescent="0.3">
      <c r="A4066" t="s">
        <v>18040</v>
      </c>
      <c r="B4066" s="2" t="s">
        <v>2048</v>
      </c>
      <c r="C4066" s="3">
        <v>40738</v>
      </c>
      <c r="D4066" t="s">
        <v>16</v>
      </c>
      <c r="E4066" t="s">
        <v>17207</v>
      </c>
      <c r="F4066" t="s">
        <v>18041</v>
      </c>
      <c r="G4066" t="s">
        <v>18042</v>
      </c>
      <c r="H4066" s="2" t="s">
        <v>431</v>
      </c>
      <c r="I4066" s="2" t="s">
        <v>53</v>
      </c>
      <c r="J4066" s="1" t="s">
        <v>18043</v>
      </c>
      <c r="K4066" s="1">
        <f t="shared" si="284"/>
        <v>0</v>
      </c>
      <c r="L4066" s="1">
        <f t="shared" si="284"/>
        <v>0</v>
      </c>
      <c r="M4066" s="1">
        <f t="shared" si="284"/>
        <v>1</v>
      </c>
      <c r="N4066" s="1">
        <f t="shared" si="283"/>
        <v>1</v>
      </c>
      <c r="O4066" s="1">
        <f t="shared" si="285"/>
        <v>2</v>
      </c>
      <c r="P4066" s="1" t="s">
        <v>18348</v>
      </c>
      <c r="Q4066" s="1">
        <v>45</v>
      </c>
      <c r="R4066" s="1">
        <v>92</v>
      </c>
      <c r="S4066" s="9">
        <f t="shared" si="287"/>
        <v>45</v>
      </c>
      <c r="T4066" s="8"/>
      <c r="U4066" s="8"/>
      <c r="V4066" s="8"/>
      <c r="W4066" s="8"/>
      <c r="X4066" s="8"/>
      <c r="Y4066" s="10">
        <f t="shared" si="286"/>
        <v>0</v>
      </c>
      <c r="Z4066" s="10">
        <f>IFERROR(INDEX(EFs!B:B,MATCH(P4066,EFs!A:A,0))*Dataset!Y4066/1000,0)</f>
        <v>0</v>
      </c>
      <c r="AA4066">
        <v>33.195377000000001</v>
      </c>
      <c r="AB4066">
        <v>-117.126513</v>
      </c>
      <c r="AC4066">
        <v>1</v>
      </c>
      <c r="AD4066" t="s">
        <v>18387</v>
      </c>
      <c r="AE4066">
        <v>1321</v>
      </c>
      <c r="AF4066" t="s">
        <v>19703</v>
      </c>
      <c r="AI4066" t="s">
        <v>18466</v>
      </c>
      <c r="AJ4066" t="s">
        <v>18390</v>
      </c>
      <c r="AK4066" t="s">
        <v>18391</v>
      </c>
      <c r="AL4066">
        <v>92069</v>
      </c>
      <c r="AM4066" t="s">
        <v>18392</v>
      </c>
      <c r="AN4066" t="s">
        <v>18393</v>
      </c>
    </row>
    <row r="4067" spans="1:40" ht="43.2" hidden="1" x14ac:dyDescent="0.3">
      <c r="A4067" t="s">
        <v>18044</v>
      </c>
      <c r="B4067" s="2" t="s">
        <v>2048</v>
      </c>
      <c r="C4067" s="3">
        <v>40750</v>
      </c>
      <c r="D4067" t="s">
        <v>193</v>
      </c>
      <c r="E4067" t="s">
        <v>11253</v>
      </c>
      <c r="F4067" t="s">
        <v>50</v>
      </c>
      <c r="G4067" t="s">
        <v>18045</v>
      </c>
      <c r="H4067" s="2" t="s">
        <v>91</v>
      </c>
      <c r="I4067" s="2" t="s">
        <v>92</v>
      </c>
      <c r="J4067" s="1" t="s">
        <v>18046</v>
      </c>
      <c r="K4067" s="1">
        <f t="shared" si="284"/>
        <v>1</v>
      </c>
      <c r="L4067" s="1">
        <f t="shared" si="284"/>
        <v>0</v>
      </c>
      <c r="M4067" s="1">
        <f t="shared" si="284"/>
        <v>0</v>
      </c>
      <c r="N4067" s="1">
        <f t="shared" si="283"/>
        <v>0</v>
      </c>
      <c r="O4067" s="1">
        <f t="shared" si="285"/>
        <v>1</v>
      </c>
      <c r="P4067" s="1" t="s">
        <v>18346</v>
      </c>
      <c r="Q4067" s="1" t="s">
        <v>18355</v>
      </c>
      <c r="R4067" s="1">
        <v>175</v>
      </c>
      <c r="S4067" s="9">
        <f t="shared" si="287"/>
        <v>130.4975</v>
      </c>
      <c r="T4067" s="8"/>
      <c r="U4067" s="8"/>
      <c r="V4067" s="8"/>
      <c r="W4067" s="8"/>
      <c r="X4067" s="8"/>
      <c r="Y4067" s="10">
        <f t="shared" si="286"/>
        <v>0</v>
      </c>
      <c r="Z4067" s="10">
        <f>IFERROR(INDEX(EFs!B:B,MATCH(P4067,EFs!A:A,0))*Dataset!Y4067/1000,0)</f>
        <v>0</v>
      </c>
      <c r="AA4067">
        <v>32.724102999999999</v>
      </c>
      <c r="AB4067">
        <v>-117.170912</v>
      </c>
      <c r="AC4067">
        <v>1</v>
      </c>
      <c r="AD4067" t="s">
        <v>18422</v>
      </c>
      <c r="AI4067" t="s">
        <v>18389</v>
      </c>
      <c r="AJ4067" t="s">
        <v>18390</v>
      </c>
      <c r="AK4067" t="s">
        <v>18391</v>
      </c>
      <c r="AL4067">
        <v>92101</v>
      </c>
      <c r="AM4067" t="s">
        <v>18392</v>
      </c>
      <c r="AN4067" t="s">
        <v>18397</v>
      </c>
    </row>
    <row r="4068" spans="1:40" ht="43.2" hidden="1" x14ac:dyDescent="0.3">
      <c r="A4068" t="s">
        <v>18047</v>
      </c>
      <c r="B4068" s="2" t="s">
        <v>2048</v>
      </c>
      <c r="C4068" s="3">
        <v>40836</v>
      </c>
      <c r="D4068" t="s">
        <v>193</v>
      </c>
      <c r="E4068" t="s">
        <v>4173</v>
      </c>
      <c r="F4068" t="s">
        <v>4174</v>
      </c>
      <c r="G4068" t="s">
        <v>4175</v>
      </c>
      <c r="H4068" s="2" t="s">
        <v>147</v>
      </c>
      <c r="I4068" s="2" t="s">
        <v>53</v>
      </c>
      <c r="J4068" s="1" t="s">
        <v>18048</v>
      </c>
      <c r="K4068" s="1">
        <f t="shared" si="284"/>
        <v>1</v>
      </c>
      <c r="L4068" s="1">
        <f t="shared" si="284"/>
        <v>0</v>
      </c>
      <c r="M4068" s="1">
        <f t="shared" si="284"/>
        <v>0</v>
      </c>
      <c r="N4068" s="1">
        <f t="shared" si="283"/>
        <v>0</v>
      </c>
      <c r="O4068" s="1">
        <f t="shared" si="285"/>
        <v>1</v>
      </c>
      <c r="P4068" s="1" t="s">
        <v>18346</v>
      </c>
      <c r="Q4068" s="1" t="s">
        <v>18355</v>
      </c>
      <c r="R4068" s="1">
        <v>175</v>
      </c>
      <c r="S4068" s="9">
        <f t="shared" si="287"/>
        <v>130.4975</v>
      </c>
      <c r="T4068" s="8"/>
      <c r="U4068" s="8"/>
      <c r="V4068" s="8"/>
      <c r="W4068" s="8"/>
      <c r="X4068" s="8"/>
      <c r="Y4068" s="10">
        <f t="shared" si="286"/>
        <v>0</v>
      </c>
      <c r="Z4068" s="10">
        <f>IFERROR(INDEX(EFs!B:B,MATCH(P4068,EFs!A:A,0))*Dataset!Y4068/1000,0)</f>
        <v>0</v>
      </c>
      <c r="AA4068">
        <v>33.147843000000002</v>
      </c>
      <c r="AB4068">
        <v>-117.227549</v>
      </c>
      <c r="AC4068">
        <v>1</v>
      </c>
      <c r="AD4068" t="s">
        <v>18387</v>
      </c>
      <c r="AE4068">
        <v>2760</v>
      </c>
      <c r="AF4068" t="s">
        <v>18862</v>
      </c>
      <c r="AI4068" t="s">
        <v>18416</v>
      </c>
      <c r="AJ4068" t="s">
        <v>18390</v>
      </c>
      <c r="AK4068" t="s">
        <v>18391</v>
      </c>
      <c r="AL4068">
        <v>92081</v>
      </c>
      <c r="AM4068" t="s">
        <v>18392</v>
      </c>
      <c r="AN4068" t="s">
        <v>18393</v>
      </c>
    </row>
    <row r="4069" spans="1:40" ht="28.8" hidden="1" x14ac:dyDescent="0.3">
      <c r="A4069" t="s">
        <v>18049</v>
      </c>
      <c r="B4069" s="2" t="s">
        <v>2048</v>
      </c>
      <c r="C4069" s="3">
        <v>40856</v>
      </c>
      <c r="D4069" t="s">
        <v>16</v>
      </c>
      <c r="E4069" t="s">
        <v>18050</v>
      </c>
      <c r="F4069" t="s">
        <v>18051</v>
      </c>
      <c r="G4069" t="s">
        <v>18052</v>
      </c>
      <c r="H4069" s="2" t="s">
        <v>19</v>
      </c>
      <c r="I4069" s="2" t="s">
        <v>20</v>
      </c>
      <c r="J4069" s="1" t="s">
        <v>18053</v>
      </c>
      <c r="K4069" s="1">
        <f t="shared" si="284"/>
        <v>0</v>
      </c>
      <c r="L4069" s="1">
        <f t="shared" si="284"/>
        <v>0</v>
      </c>
      <c r="M4069" s="1">
        <f t="shared" si="284"/>
        <v>1</v>
      </c>
      <c r="N4069" s="1">
        <f t="shared" si="283"/>
        <v>0</v>
      </c>
      <c r="O4069" s="1">
        <f t="shared" si="285"/>
        <v>1</v>
      </c>
      <c r="P4069" s="1" t="s">
        <v>18348</v>
      </c>
      <c r="Q4069" s="1" t="s">
        <v>18355</v>
      </c>
      <c r="R4069" s="1">
        <v>66</v>
      </c>
      <c r="S4069" s="9">
        <f t="shared" si="287"/>
        <v>49.216200000000001</v>
      </c>
      <c r="T4069" s="8"/>
      <c r="U4069" s="8"/>
      <c r="V4069" s="8"/>
      <c r="W4069" s="8"/>
      <c r="X4069" s="8"/>
      <c r="Y4069" s="10">
        <f t="shared" si="286"/>
        <v>0</v>
      </c>
      <c r="Z4069" s="10">
        <f>IFERROR(INDEX(EFs!B:B,MATCH(P4069,EFs!A:A,0))*Dataset!Y4069/1000,0)</f>
        <v>0</v>
      </c>
      <c r="AA4069">
        <v>32.709771000000003</v>
      </c>
      <c r="AB4069">
        <v>-117.15411</v>
      </c>
      <c r="AC4069">
        <v>1</v>
      </c>
      <c r="AD4069" t="s">
        <v>18387</v>
      </c>
      <c r="AE4069">
        <v>1150</v>
      </c>
      <c r="AF4069" t="s">
        <v>19534</v>
      </c>
      <c r="AI4069" t="s">
        <v>18389</v>
      </c>
      <c r="AJ4069" t="s">
        <v>18390</v>
      </c>
      <c r="AK4069" t="s">
        <v>18391</v>
      </c>
      <c r="AL4069">
        <v>92101</v>
      </c>
      <c r="AM4069" t="s">
        <v>18392</v>
      </c>
      <c r="AN4069" t="s">
        <v>18393</v>
      </c>
    </row>
    <row r="4070" spans="1:40" ht="28.8" hidden="1" x14ac:dyDescent="0.3">
      <c r="A4070" t="s">
        <v>18054</v>
      </c>
      <c r="B4070" s="2" t="s">
        <v>2048</v>
      </c>
      <c r="C4070" s="3">
        <v>40920</v>
      </c>
      <c r="D4070" t="s">
        <v>25</v>
      </c>
      <c r="E4070" t="s">
        <v>15750</v>
      </c>
      <c r="F4070" t="s">
        <v>15751</v>
      </c>
      <c r="G4070" t="s">
        <v>15752</v>
      </c>
      <c r="H4070" s="2" t="s">
        <v>781</v>
      </c>
      <c r="I4070" s="2" t="s">
        <v>782</v>
      </c>
      <c r="J4070" s="1" t="s">
        <v>18055</v>
      </c>
      <c r="K4070" s="1">
        <f t="shared" si="284"/>
        <v>1</v>
      </c>
      <c r="L4070" s="1">
        <f t="shared" si="284"/>
        <v>0</v>
      </c>
      <c r="M4070" s="1">
        <f t="shared" si="284"/>
        <v>0</v>
      </c>
      <c r="N4070" s="1">
        <f t="shared" si="283"/>
        <v>0</v>
      </c>
      <c r="O4070" s="1">
        <f t="shared" si="285"/>
        <v>1</v>
      </c>
      <c r="P4070" s="1" t="s">
        <v>18346</v>
      </c>
      <c r="Q4070" s="1" t="s">
        <v>18355</v>
      </c>
      <c r="R4070" s="1">
        <v>191</v>
      </c>
      <c r="S4070" s="9">
        <f t="shared" si="287"/>
        <v>142.42869999999999</v>
      </c>
      <c r="T4070" s="3">
        <v>44645</v>
      </c>
      <c r="U4070" s="8" t="s">
        <v>439</v>
      </c>
      <c r="V4070" s="3">
        <v>44645</v>
      </c>
      <c r="W4070" s="8" t="s">
        <v>439</v>
      </c>
      <c r="X4070" s="8">
        <v>0</v>
      </c>
      <c r="Y4070" s="10">
        <f t="shared" si="286"/>
        <v>0</v>
      </c>
      <c r="Z4070" s="10">
        <f>IFERROR(INDEX(EFs!B:B,MATCH(P4070,EFs!A:A,0))*Dataset!Y4070/1000,0)</f>
        <v>0</v>
      </c>
      <c r="AA4070">
        <v>32.891210999999998</v>
      </c>
      <c r="AB4070">
        <v>-117.197198</v>
      </c>
      <c r="AC4070">
        <v>1</v>
      </c>
      <c r="AD4070" t="s">
        <v>18387</v>
      </c>
      <c r="AE4070">
        <v>5555</v>
      </c>
      <c r="AF4070" t="s">
        <v>18758</v>
      </c>
      <c r="AI4070" t="s">
        <v>18389</v>
      </c>
      <c r="AJ4070" t="s">
        <v>18390</v>
      </c>
      <c r="AK4070" t="s">
        <v>18391</v>
      </c>
      <c r="AL4070">
        <v>92121</v>
      </c>
      <c r="AM4070" t="s">
        <v>18392</v>
      </c>
      <c r="AN4070" t="s">
        <v>18393</v>
      </c>
    </row>
    <row r="4071" spans="1:40" ht="57.6" hidden="1" x14ac:dyDescent="0.3">
      <c r="A4071" t="s">
        <v>18056</v>
      </c>
      <c r="B4071" s="2" t="s">
        <v>2048</v>
      </c>
      <c r="C4071" s="3">
        <v>40920</v>
      </c>
      <c r="D4071" t="s">
        <v>193</v>
      </c>
      <c r="E4071" t="s">
        <v>18057</v>
      </c>
      <c r="F4071" t="s">
        <v>18058</v>
      </c>
      <c r="G4071" t="s">
        <v>18059</v>
      </c>
      <c r="H4071" s="2" t="s">
        <v>163</v>
      </c>
      <c r="I4071" s="2" t="s">
        <v>164</v>
      </c>
      <c r="J4071" s="1" t="s">
        <v>18060</v>
      </c>
      <c r="K4071" s="1">
        <f t="shared" si="284"/>
        <v>1</v>
      </c>
      <c r="L4071" s="1">
        <f t="shared" si="284"/>
        <v>0</v>
      </c>
      <c r="M4071" s="1">
        <f t="shared" si="284"/>
        <v>0</v>
      </c>
      <c r="N4071" s="1">
        <f t="shared" si="283"/>
        <v>0</v>
      </c>
      <c r="O4071" s="1">
        <f t="shared" si="285"/>
        <v>1</v>
      </c>
      <c r="P4071" s="1" t="s">
        <v>18346</v>
      </c>
      <c r="Q4071" s="1">
        <v>60</v>
      </c>
      <c r="R4071" s="1">
        <v>99</v>
      </c>
      <c r="S4071" s="9">
        <f t="shared" si="287"/>
        <v>60</v>
      </c>
      <c r="T4071" s="8"/>
      <c r="U4071" s="8"/>
      <c r="V4071" s="8"/>
      <c r="W4071" s="8"/>
      <c r="X4071" s="8"/>
      <c r="Y4071" s="10">
        <f t="shared" si="286"/>
        <v>0</v>
      </c>
      <c r="Z4071" s="10">
        <f>IFERROR(INDEX(EFs!B:B,MATCH(P4071,EFs!A:A,0))*Dataset!Y4071/1000,0)</f>
        <v>0</v>
      </c>
      <c r="AA4071">
        <v>33.149399000000003</v>
      </c>
      <c r="AB4071">
        <v>-117.297725</v>
      </c>
      <c r="AC4071">
        <v>0.9</v>
      </c>
      <c r="AD4071" t="s">
        <v>18394</v>
      </c>
      <c r="AE4071">
        <v>5000</v>
      </c>
      <c r="AF4071" t="s">
        <v>18484</v>
      </c>
      <c r="AI4071" t="s">
        <v>18509</v>
      </c>
      <c r="AJ4071" t="s">
        <v>18390</v>
      </c>
      <c r="AK4071" t="s">
        <v>18391</v>
      </c>
      <c r="AL4071">
        <v>92008</v>
      </c>
      <c r="AM4071" t="s">
        <v>18392</v>
      </c>
      <c r="AN4071" t="s">
        <v>18397</v>
      </c>
    </row>
    <row r="4072" spans="1:40" ht="57.6" hidden="1" x14ac:dyDescent="0.3">
      <c r="A4072" t="s">
        <v>18061</v>
      </c>
      <c r="B4072" s="2" t="s">
        <v>2048</v>
      </c>
      <c r="C4072" s="3">
        <v>40939.693530092598</v>
      </c>
      <c r="D4072" t="s">
        <v>25</v>
      </c>
      <c r="E4072" t="s">
        <v>18062</v>
      </c>
      <c r="F4072" t="s">
        <v>11560</v>
      </c>
      <c r="G4072" t="s">
        <v>18063</v>
      </c>
      <c r="H4072" s="2" t="s">
        <v>403</v>
      </c>
      <c r="I4072" s="2" t="s">
        <v>155</v>
      </c>
      <c r="J4072" s="1" t="s">
        <v>18064</v>
      </c>
      <c r="K4072" s="1">
        <f t="shared" si="284"/>
        <v>1</v>
      </c>
      <c r="L4072" s="1">
        <f t="shared" si="284"/>
        <v>0</v>
      </c>
      <c r="M4072" s="1">
        <f t="shared" si="284"/>
        <v>0</v>
      </c>
      <c r="N4072" s="1">
        <f t="shared" si="283"/>
        <v>0</v>
      </c>
      <c r="O4072" s="1">
        <f t="shared" si="285"/>
        <v>1</v>
      </c>
      <c r="P4072" s="1" t="s">
        <v>18346</v>
      </c>
      <c r="Q4072" s="1" t="s">
        <v>18355</v>
      </c>
      <c r="R4072" s="1">
        <v>230</v>
      </c>
      <c r="S4072" s="9">
        <f t="shared" si="287"/>
        <v>171.511</v>
      </c>
      <c r="T4072" s="8"/>
      <c r="U4072" s="8"/>
      <c r="V4072" s="8"/>
      <c r="W4072" s="8"/>
      <c r="X4072" s="8"/>
      <c r="Y4072" s="10">
        <f t="shared" si="286"/>
        <v>0</v>
      </c>
      <c r="Z4072" s="10">
        <f>IFERROR(INDEX(EFs!B:B,MATCH(P4072,EFs!A:A,0))*Dataset!Y4072/1000,0)</f>
        <v>0</v>
      </c>
      <c r="AA4072">
        <v>33.235855000000001</v>
      </c>
      <c r="AB4072">
        <v>-116.361504</v>
      </c>
      <c r="AC4072">
        <v>0.83</v>
      </c>
      <c r="AD4072" t="s">
        <v>18429</v>
      </c>
      <c r="AE4072">
        <v>3069</v>
      </c>
      <c r="AF4072" t="s">
        <v>19704</v>
      </c>
      <c r="AI4072" t="s">
        <v>18468</v>
      </c>
      <c r="AJ4072" t="s">
        <v>18390</v>
      </c>
      <c r="AK4072" t="s">
        <v>18391</v>
      </c>
      <c r="AL4072">
        <v>92004</v>
      </c>
      <c r="AM4072" t="s">
        <v>18392</v>
      </c>
      <c r="AN4072" t="s">
        <v>18393</v>
      </c>
    </row>
    <row r="4073" spans="1:40" ht="57.6" hidden="1" x14ac:dyDescent="0.3">
      <c r="A4073" t="s">
        <v>18065</v>
      </c>
      <c r="B4073" s="2" t="s">
        <v>2048</v>
      </c>
      <c r="C4073" s="3">
        <v>40939</v>
      </c>
      <c r="D4073" t="s">
        <v>25</v>
      </c>
      <c r="E4073" t="s">
        <v>18062</v>
      </c>
      <c r="F4073" t="s">
        <v>11560</v>
      </c>
      <c r="G4073" t="s">
        <v>18066</v>
      </c>
      <c r="H4073" s="2" t="s">
        <v>403</v>
      </c>
      <c r="I4073" s="2" t="s">
        <v>155</v>
      </c>
      <c r="J4073" s="1" t="s">
        <v>18067</v>
      </c>
      <c r="K4073" s="1">
        <f t="shared" si="284"/>
        <v>0</v>
      </c>
      <c r="L4073" s="1">
        <f t="shared" si="284"/>
        <v>0</v>
      </c>
      <c r="M4073" s="1">
        <f t="shared" si="284"/>
        <v>0</v>
      </c>
      <c r="N4073" s="1">
        <f t="shared" si="283"/>
        <v>1</v>
      </c>
      <c r="O4073" s="1">
        <f t="shared" si="285"/>
        <v>1</v>
      </c>
      <c r="P4073" s="1" t="s">
        <v>18347</v>
      </c>
      <c r="Q4073" s="1" t="s">
        <v>18355</v>
      </c>
      <c r="R4073" s="1">
        <v>75</v>
      </c>
      <c r="S4073" s="9">
        <f t="shared" si="287"/>
        <v>55.927500000000002</v>
      </c>
      <c r="T4073" s="8"/>
      <c r="U4073" s="8"/>
      <c r="V4073" s="8"/>
      <c r="W4073" s="8"/>
      <c r="X4073" s="8"/>
      <c r="Y4073" s="10">
        <f t="shared" si="286"/>
        <v>0</v>
      </c>
      <c r="Z4073" s="10">
        <f>IFERROR(INDEX(EFs!B:B,MATCH(P4073,EFs!A:A,0))*Dataset!Y4073/1000,0)</f>
        <v>0</v>
      </c>
      <c r="AA4073">
        <v>33.23901</v>
      </c>
      <c r="AB4073">
        <v>-116.348223</v>
      </c>
      <c r="AC4073">
        <v>1</v>
      </c>
      <c r="AD4073" t="s">
        <v>18394</v>
      </c>
      <c r="AE4073">
        <v>2990</v>
      </c>
      <c r="AF4073" t="s">
        <v>19486</v>
      </c>
      <c r="AI4073" t="s">
        <v>18468</v>
      </c>
      <c r="AJ4073" t="s">
        <v>18390</v>
      </c>
      <c r="AK4073" t="s">
        <v>18391</v>
      </c>
      <c r="AL4073">
        <v>92004</v>
      </c>
      <c r="AM4073" t="s">
        <v>18392</v>
      </c>
      <c r="AN4073" t="s">
        <v>18397</v>
      </c>
    </row>
    <row r="4074" spans="1:40" ht="43.2" hidden="1" x14ac:dyDescent="0.3">
      <c r="A4074" t="s">
        <v>18068</v>
      </c>
      <c r="B4074" s="2" t="s">
        <v>2048</v>
      </c>
      <c r="C4074" s="3">
        <v>40974</v>
      </c>
      <c r="D4074" t="s">
        <v>193</v>
      </c>
      <c r="E4074" t="s">
        <v>18069</v>
      </c>
      <c r="G4074" t="s">
        <v>2483</v>
      </c>
      <c r="H4074" s="2" t="s">
        <v>781</v>
      </c>
      <c r="I4074" s="2" t="s">
        <v>782</v>
      </c>
      <c r="J4074" s="1" t="s">
        <v>18070</v>
      </c>
      <c r="K4074" s="1">
        <f t="shared" si="284"/>
        <v>1</v>
      </c>
      <c r="L4074" s="1">
        <f t="shared" si="284"/>
        <v>0</v>
      </c>
      <c r="M4074" s="1">
        <f t="shared" si="284"/>
        <v>0</v>
      </c>
      <c r="N4074" s="1">
        <f t="shared" si="283"/>
        <v>0</v>
      </c>
      <c r="O4074" s="1">
        <f t="shared" si="285"/>
        <v>1</v>
      </c>
      <c r="P4074" s="1" t="s">
        <v>18346</v>
      </c>
      <c r="Q4074" s="1">
        <v>300</v>
      </c>
      <c r="R4074" s="1">
        <v>463</v>
      </c>
      <c r="S4074" s="9">
        <f t="shared" si="287"/>
        <v>300</v>
      </c>
      <c r="T4074" s="8"/>
      <c r="U4074" s="8"/>
      <c r="V4074" s="8"/>
      <c r="W4074" s="8"/>
      <c r="X4074" s="8"/>
      <c r="Y4074" s="10">
        <f t="shared" si="286"/>
        <v>0</v>
      </c>
      <c r="Z4074" s="10">
        <f>IFERROR(INDEX(EFs!B:B,MATCH(P4074,EFs!A:A,0))*Dataset!Y4074/1000,0)</f>
        <v>0</v>
      </c>
      <c r="AA4074">
        <v>32.880395999999998</v>
      </c>
      <c r="AB4074">
        <v>-117.209309</v>
      </c>
      <c r="AC4074">
        <v>1</v>
      </c>
      <c r="AD4074" t="s">
        <v>18387</v>
      </c>
      <c r="AE4074">
        <v>9530</v>
      </c>
      <c r="AF4074" t="s">
        <v>18570</v>
      </c>
      <c r="AG4074" t="s">
        <v>18510</v>
      </c>
      <c r="AH4074">
        <v>100</v>
      </c>
      <c r="AI4074" t="s">
        <v>18389</v>
      </c>
      <c r="AJ4074" t="s">
        <v>18390</v>
      </c>
      <c r="AK4074" t="s">
        <v>18391</v>
      </c>
      <c r="AL4074">
        <v>92121</v>
      </c>
      <c r="AM4074" t="s">
        <v>18392</v>
      </c>
      <c r="AN4074" t="s">
        <v>18393</v>
      </c>
    </row>
    <row r="4075" spans="1:40" ht="72" hidden="1" x14ac:dyDescent="0.3">
      <c r="A4075" t="s">
        <v>18071</v>
      </c>
      <c r="B4075" s="2" t="s">
        <v>2048</v>
      </c>
      <c r="C4075" s="3">
        <v>40990</v>
      </c>
      <c r="D4075" t="s">
        <v>193</v>
      </c>
      <c r="E4075" t="s">
        <v>18072</v>
      </c>
      <c r="F4075" t="s">
        <v>18073</v>
      </c>
      <c r="G4075" t="s">
        <v>18074</v>
      </c>
      <c r="H4075" s="2" t="s">
        <v>781</v>
      </c>
      <c r="I4075" s="2" t="s">
        <v>782</v>
      </c>
      <c r="J4075" s="1" t="s">
        <v>18075</v>
      </c>
      <c r="K4075" s="1">
        <f t="shared" si="284"/>
        <v>1</v>
      </c>
      <c r="L4075" s="1">
        <f t="shared" si="284"/>
        <v>0</v>
      </c>
      <c r="M4075" s="1">
        <f t="shared" si="284"/>
        <v>0</v>
      </c>
      <c r="N4075" s="1">
        <f t="shared" si="283"/>
        <v>0</v>
      </c>
      <c r="O4075" s="1">
        <f t="shared" si="285"/>
        <v>1</v>
      </c>
      <c r="P4075" s="1" t="s">
        <v>18346</v>
      </c>
      <c r="Q4075" s="1">
        <v>125</v>
      </c>
      <c r="R4075" s="1">
        <v>212</v>
      </c>
      <c r="S4075" s="9">
        <f t="shared" si="287"/>
        <v>125</v>
      </c>
      <c r="T4075" s="8"/>
      <c r="U4075" s="8"/>
      <c r="V4075" s="8"/>
      <c r="W4075" s="8"/>
      <c r="X4075" s="8"/>
      <c r="Y4075" s="10">
        <f t="shared" si="286"/>
        <v>0</v>
      </c>
      <c r="Z4075" s="10">
        <f>IFERROR(INDEX(EFs!B:B,MATCH(P4075,EFs!A:A,0))*Dataset!Y4075/1000,0)</f>
        <v>0</v>
      </c>
      <c r="AA4075">
        <v>32.889350999999998</v>
      </c>
      <c r="AB4075">
        <v>-117.171319</v>
      </c>
      <c r="AC4075">
        <v>1</v>
      </c>
      <c r="AD4075" t="s">
        <v>18387</v>
      </c>
      <c r="AE4075">
        <v>9125</v>
      </c>
      <c r="AF4075" t="s">
        <v>19585</v>
      </c>
      <c r="AI4075" t="s">
        <v>18389</v>
      </c>
      <c r="AJ4075" t="s">
        <v>18390</v>
      </c>
      <c r="AK4075" t="s">
        <v>18391</v>
      </c>
      <c r="AL4075">
        <v>92121</v>
      </c>
      <c r="AM4075" t="s">
        <v>18392</v>
      </c>
      <c r="AN4075" t="s">
        <v>18393</v>
      </c>
    </row>
    <row r="4076" spans="1:40" ht="72" hidden="1" x14ac:dyDescent="0.3">
      <c r="A4076" t="s">
        <v>18076</v>
      </c>
      <c r="B4076" s="2" t="s">
        <v>2048</v>
      </c>
      <c r="C4076" s="3">
        <v>41053</v>
      </c>
      <c r="D4076" t="s">
        <v>193</v>
      </c>
      <c r="E4076" t="s">
        <v>3816</v>
      </c>
      <c r="F4076" t="s">
        <v>36</v>
      </c>
      <c r="G4076" t="s">
        <v>18077</v>
      </c>
      <c r="H4076" s="2" t="s">
        <v>320</v>
      </c>
      <c r="I4076" s="2" t="s">
        <v>46</v>
      </c>
      <c r="J4076" s="1" t="s">
        <v>18078</v>
      </c>
      <c r="K4076" s="1">
        <f t="shared" si="284"/>
        <v>1</v>
      </c>
      <c r="L4076" s="1">
        <f t="shared" si="284"/>
        <v>0</v>
      </c>
      <c r="M4076" s="1">
        <f t="shared" si="284"/>
        <v>0</v>
      </c>
      <c r="N4076" s="1">
        <f t="shared" si="283"/>
        <v>0</v>
      </c>
      <c r="O4076" s="1">
        <f t="shared" si="285"/>
        <v>1</v>
      </c>
      <c r="P4076" s="1" t="s">
        <v>18346</v>
      </c>
      <c r="Q4076" s="1">
        <v>200</v>
      </c>
      <c r="R4076" s="1">
        <v>314</v>
      </c>
      <c r="S4076" s="9">
        <f t="shared" si="287"/>
        <v>200</v>
      </c>
      <c r="T4076" s="8"/>
      <c r="U4076" s="8"/>
      <c r="V4076" s="8"/>
      <c r="W4076" s="8"/>
      <c r="X4076" s="8"/>
      <c r="Y4076" s="10">
        <f t="shared" si="286"/>
        <v>0</v>
      </c>
      <c r="Z4076" s="10">
        <f>IFERROR(INDEX(EFs!B:B,MATCH(P4076,EFs!A:A,0))*Dataset!Y4076/1000,0)</f>
        <v>0</v>
      </c>
      <c r="AA4076">
        <v>32.875765999999999</v>
      </c>
      <c r="AB4076">
        <v>-117.239553</v>
      </c>
      <c r="AC4076">
        <v>1</v>
      </c>
      <c r="AD4076" t="s">
        <v>18387</v>
      </c>
      <c r="AE4076">
        <v>9500</v>
      </c>
      <c r="AF4076" t="s">
        <v>18451</v>
      </c>
      <c r="AI4076" t="s">
        <v>18428</v>
      </c>
      <c r="AJ4076" t="s">
        <v>18390</v>
      </c>
      <c r="AK4076" t="s">
        <v>18391</v>
      </c>
      <c r="AL4076">
        <v>92093</v>
      </c>
      <c r="AM4076" t="s">
        <v>18392</v>
      </c>
      <c r="AN4076" t="s">
        <v>18393</v>
      </c>
    </row>
    <row r="4077" spans="1:40" ht="43.2" hidden="1" x14ac:dyDescent="0.3">
      <c r="A4077" t="s">
        <v>18079</v>
      </c>
      <c r="B4077" s="2" t="s">
        <v>2048</v>
      </c>
      <c r="C4077" s="3">
        <v>41065</v>
      </c>
      <c r="D4077" t="s">
        <v>193</v>
      </c>
      <c r="E4077" t="s">
        <v>18080</v>
      </c>
      <c r="F4077" t="s">
        <v>18081</v>
      </c>
      <c r="G4077" t="s">
        <v>18082</v>
      </c>
      <c r="H4077" s="2" t="s">
        <v>523</v>
      </c>
      <c r="I4077" s="2" t="s">
        <v>164</v>
      </c>
      <c r="J4077" s="1" t="s">
        <v>18083</v>
      </c>
      <c r="K4077" s="1">
        <f t="shared" si="284"/>
        <v>1</v>
      </c>
      <c r="L4077" s="1">
        <f t="shared" si="284"/>
        <v>0</v>
      </c>
      <c r="M4077" s="1">
        <f t="shared" si="284"/>
        <v>0</v>
      </c>
      <c r="N4077" s="1">
        <f t="shared" si="283"/>
        <v>0</v>
      </c>
      <c r="O4077" s="1">
        <f t="shared" si="285"/>
        <v>1</v>
      </c>
      <c r="P4077" s="1" t="s">
        <v>18346</v>
      </c>
      <c r="Q4077" s="1">
        <v>275</v>
      </c>
      <c r="R4077" s="1">
        <v>422</v>
      </c>
      <c r="S4077" s="9">
        <f t="shared" si="287"/>
        <v>275</v>
      </c>
      <c r="T4077" s="8"/>
      <c r="U4077" s="8"/>
      <c r="V4077" s="8"/>
      <c r="W4077" s="8"/>
      <c r="X4077" s="8"/>
      <c r="Y4077" s="10">
        <f t="shared" si="286"/>
        <v>0</v>
      </c>
      <c r="Z4077" s="10">
        <f>IFERROR(INDEX(EFs!B:B,MATCH(P4077,EFs!A:A,0))*Dataset!Y4077/1000,0)</f>
        <v>0</v>
      </c>
      <c r="AA4077">
        <v>33.213999999999999</v>
      </c>
      <c r="AB4077">
        <v>-117.355677</v>
      </c>
      <c r="AC4077">
        <v>1</v>
      </c>
      <c r="AD4077" t="s">
        <v>18387</v>
      </c>
      <c r="AE4077">
        <v>502</v>
      </c>
      <c r="AF4077" t="s">
        <v>19004</v>
      </c>
      <c r="AI4077" t="s">
        <v>18410</v>
      </c>
      <c r="AJ4077" t="s">
        <v>18390</v>
      </c>
      <c r="AK4077" t="s">
        <v>18391</v>
      </c>
      <c r="AL4077">
        <v>92058</v>
      </c>
      <c r="AM4077" t="s">
        <v>18392</v>
      </c>
      <c r="AN4077" t="s">
        <v>18393</v>
      </c>
    </row>
    <row r="4078" spans="1:40" ht="28.8" hidden="1" x14ac:dyDescent="0.3">
      <c r="A4078" t="s">
        <v>18084</v>
      </c>
      <c r="B4078" s="2" t="s">
        <v>2048</v>
      </c>
      <c r="C4078" s="3">
        <v>41087</v>
      </c>
      <c r="D4078" t="s">
        <v>25</v>
      </c>
      <c r="E4078" t="s">
        <v>18085</v>
      </c>
      <c r="F4078" t="s">
        <v>8068</v>
      </c>
      <c r="G4078" t="s">
        <v>18086</v>
      </c>
      <c r="H4078" s="2" t="s">
        <v>283</v>
      </c>
      <c r="I4078" s="2" t="s">
        <v>46</v>
      </c>
      <c r="J4078" s="1" t="s">
        <v>18087</v>
      </c>
      <c r="K4078" s="1">
        <f t="shared" si="284"/>
        <v>1</v>
      </c>
      <c r="L4078" s="1">
        <f t="shared" si="284"/>
        <v>0</v>
      </c>
      <c r="M4078" s="1">
        <f t="shared" si="284"/>
        <v>0</v>
      </c>
      <c r="N4078" s="1">
        <f t="shared" si="283"/>
        <v>0</v>
      </c>
      <c r="O4078" s="1">
        <f t="shared" si="285"/>
        <v>1</v>
      </c>
      <c r="P4078" s="1" t="s">
        <v>18346</v>
      </c>
      <c r="Q4078" s="1" t="s">
        <v>18355</v>
      </c>
      <c r="R4078" s="1">
        <v>66</v>
      </c>
      <c r="S4078" s="9">
        <f t="shared" si="287"/>
        <v>49.216200000000001</v>
      </c>
      <c r="T4078" s="8"/>
      <c r="U4078" s="8"/>
      <c r="V4078" s="8"/>
      <c r="W4078" s="8"/>
      <c r="X4078" s="8"/>
      <c r="Y4078" s="10">
        <f t="shared" si="286"/>
        <v>0</v>
      </c>
      <c r="Z4078" s="10">
        <f>IFERROR(INDEX(EFs!B:B,MATCH(P4078,EFs!A:A,0))*Dataset!Y4078/1000,0)</f>
        <v>0</v>
      </c>
      <c r="AA4078">
        <v>32.679327000000001</v>
      </c>
      <c r="AB4078">
        <v>-117.24674400000001</v>
      </c>
      <c r="AC4078">
        <v>1</v>
      </c>
      <c r="AD4078" t="s">
        <v>18387</v>
      </c>
      <c r="AE4078">
        <v>1902</v>
      </c>
      <c r="AF4078" t="s">
        <v>19177</v>
      </c>
      <c r="AI4078" t="s">
        <v>18389</v>
      </c>
      <c r="AJ4078" t="s">
        <v>18390</v>
      </c>
      <c r="AK4078" t="s">
        <v>18391</v>
      </c>
      <c r="AL4078">
        <v>92106</v>
      </c>
      <c r="AM4078" t="s">
        <v>18392</v>
      </c>
      <c r="AN4078" t="s">
        <v>18393</v>
      </c>
    </row>
    <row r="4079" spans="1:40" ht="28.8" hidden="1" x14ac:dyDescent="0.3">
      <c r="A4079" t="s">
        <v>18088</v>
      </c>
      <c r="B4079" s="2" t="s">
        <v>2048</v>
      </c>
      <c r="C4079" s="3">
        <v>41087</v>
      </c>
      <c r="D4079" t="s">
        <v>25</v>
      </c>
      <c r="E4079" t="s">
        <v>8067</v>
      </c>
      <c r="F4079" t="s">
        <v>8068</v>
      </c>
      <c r="G4079" t="s">
        <v>18086</v>
      </c>
      <c r="H4079" s="2" t="s">
        <v>283</v>
      </c>
      <c r="I4079" s="2" t="s">
        <v>46</v>
      </c>
      <c r="J4079" s="1" t="s">
        <v>18089</v>
      </c>
      <c r="K4079" s="1">
        <f t="shared" si="284"/>
        <v>1</v>
      </c>
      <c r="L4079" s="1">
        <f t="shared" si="284"/>
        <v>0</v>
      </c>
      <c r="M4079" s="1">
        <f t="shared" si="284"/>
        <v>0</v>
      </c>
      <c r="N4079" s="1">
        <f t="shared" si="283"/>
        <v>0</v>
      </c>
      <c r="O4079" s="1">
        <f t="shared" si="285"/>
        <v>1</v>
      </c>
      <c r="P4079" s="1" t="s">
        <v>18346</v>
      </c>
      <c r="Q4079" s="1" t="s">
        <v>18355</v>
      </c>
      <c r="R4079" s="1">
        <v>92</v>
      </c>
      <c r="S4079" s="9">
        <f t="shared" si="287"/>
        <v>68.604399999999998</v>
      </c>
      <c r="T4079" s="8"/>
      <c r="U4079" s="8"/>
      <c r="V4079" s="8"/>
      <c r="W4079" s="8"/>
      <c r="X4079" s="8"/>
      <c r="Y4079" s="10">
        <f t="shared" si="286"/>
        <v>0</v>
      </c>
      <c r="Z4079" s="10">
        <f>IFERROR(INDEX(EFs!B:B,MATCH(P4079,EFs!A:A,0))*Dataset!Y4079/1000,0)</f>
        <v>0</v>
      </c>
      <c r="AA4079">
        <v>32.679327000000001</v>
      </c>
      <c r="AB4079">
        <v>-117.24674400000001</v>
      </c>
      <c r="AC4079">
        <v>1</v>
      </c>
      <c r="AD4079" t="s">
        <v>18387</v>
      </c>
      <c r="AE4079">
        <v>1902</v>
      </c>
      <c r="AF4079" t="s">
        <v>19177</v>
      </c>
      <c r="AI4079" t="s">
        <v>18389</v>
      </c>
      <c r="AJ4079" t="s">
        <v>18390</v>
      </c>
      <c r="AK4079" t="s">
        <v>18391</v>
      </c>
      <c r="AL4079">
        <v>92106</v>
      </c>
      <c r="AM4079" t="s">
        <v>18392</v>
      </c>
      <c r="AN4079" t="s">
        <v>18393</v>
      </c>
    </row>
    <row r="4080" spans="1:40" ht="43.2" hidden="1" x14ac:dyDescent="0.3">
      <c r="A4080" t="s">
        <v>18090</v>
      </c>
      <c r="B4080" s="2" t="s">
        <v>2048</v>
      </c>
      <c r="C4080" s="3">
        <v>41143</v>
      </c>
      <c r="D4080" t="s">
        <v>16</v>
      </c>
      <c r="E4080" t="s">
        <v>18091</v>
      </c>
      <c r="F4080" t="s">
        <v>18092</v>
      </c>
      <c r="G4080" t="s">
        <v>18093</v>
      </c>
      <c r="H4080" s="2" t="s">
        <v>1542</v>
      </c>
      <c r="I4080" s="2" t="s">
        <v>236</v>
      </c>
      <c r="J4080" s="1" t="s">
        <v>18094</v>
      </c>
      <c r="K4080" s="1">
        <f t="shared" si="284"/>
        <v>0</v>
      </c>
      <c r="L4080" s="1">
        <f t="shared" si="284"/>
        <v>0</v>
      </c>
      <c r="M4080" s="1">
        <f t="shared" si="284"/>
        <v>1</v>
      </c>
      <c r="N4080" s="1">
        <f t="shared" si="283"/>
        <v>0</v>
      </c>
      <c r="O4080" s="1">
        <f t="shared" si="285"/>
        <v>1</v>
      </c>
      <c r="P4080" s="1" t="s">
        <v>18348</v>
      </c>
      <c r="Q4080" s="1">
        <v>78</v>
      </c>
      <c r="R4080" s="1">
        <v>105</v>
      </c>
      <c r="S4080" s="9">
        <f t="shared" si="287"/>
        <v>78</v>
      </c>
      <c r="T4080" s="8"/>
      <c r="U4080" s="8"/>
      <c r="V4080" s="8"/>
      <c r="W4080" s="8"/>
      <c r="X4080" s="8"/>
      <c r="Y4080" s="10">
        <f t="shared" si="286"/>
        <v>0</v>
      </c>
      <c r="Z4080" s="10">
        <f>IFERROR(INDEX(EFs!B:B,MATCH(P4080,EFs!A:A,0))*Dataset!Y4080/1000,0)</f>
        <v>0</v>
      </c>
      <c r="AA4080">
        <v>32.830410000000001</v>
      </c>
      <c r="AB4080">
        <v>-117.14667</v>
      </c>
      <c r="AC4080">
        <v>1</v>
      </c>
      <c r="AD4080" t="s">
        <v>18387</v>
      </c>
      <c r="AE4080">
        <v>4838</v>
      </c>
      <c r="AF4080" t="s">
        <v>19705</v>
      </c>
      <c r="AI4080" t="s">
        <v>18389</v>
      </c>
      <c r="AJ4080" t="s">
        <v>18390</v>
      </c>
      <c r="AK4080" t="s">
        <v>18391</v>
      </c>
      <c r="AL4080">
        <v>92111</v>
      </c>
      <c r="AM4080" t="s">
        <v>18392</v>
      </c>
      <c r="AN4080" t="s">
        <v>18407</v>
      </c>
    </row>
    <row r="4081" spans="1:40" ht="28.8" hidden="1" x14ac:dyDescent="0.3">
      <c r="A4081" t="s">
        <v>18095</v>
      </c>
      <c r="B4081" s="2" t="s">
        <v>2048</v>
      </c>
      <c r="C4081" s="3">
        <v>41144</v>
      </c>
      <c r="D4081" t="s">
        <v>193</v>
      </c>
      <c r="E4081" t="s">
        <v>18096</v>
      </c>
      <c r="F4081" t="s">
        <v>559</v>
      </c>
      <c r="G4081" t="s">
        <v>16239</v>
      </c>
      <c r="H4081" s="2" t="s">
        <v>781</v>
      </c>
      <c r="I4081" s="2" t="s">
        <v>782</v>
      </c>
      <c r="J4081" s="1" t="s">
        <v>18097</v>
      </c>
      <c r="K4081" s="1">
        <f t="shared" si="284"/>
        <v>1</v>
      </c>
      <c r="L4081" s="1">
        <f t="shared" si="284"/>
        <v>0</v>
      </c>
      <c r="M4081" s="1">
        <f t="shared" si="284"/>
        <v>0</v>
      </c>
      <c r="N4081" s="1">
        <f t="shared" si="283"/>
        <v>0</v>
      </c>
      <c r="O4081" s="1">
        <f t="shared" si="285"/>
        <v>1</v>
      </c>
      <c r="P4081" s="1" t="s">
        <v>18346</v>
      </c>
      <c r="Q4081" s="1" t="s">
        <v>18355</v>
      </c>
      <c r="R4081" s="1">
        <v>237</v>
      </c>
      <c r="S4081" s="9">
        <f t="shared" si="287"/>
        <v>176.73090000000002</v>
      </c>
      <c r="T4081" s="8"/>
      <c r="U4081" s="8"/>
      <c r="V4081" s="8"/>
      <c r="W4081" s="8"/>
      <c r="X4081" s="8"/>
      <c r="Y4081" s="10">
        <f t="shared" si="286"/>
        <v>0</v>
      </c>
      <c r="Z4081" s="10">
        <f>IFERROR(INDEX(EFs!B:B,MATCH(P4081,EFs!A:A,0))*Dataset!Y4081/1000,0)</f>
        <v>0</v>
      </c>
      <c r="AA4081">
        <v>32.893853999999997</v>
      </c>
      <c r="AB4081">
        <v>-117.236064</v>
      </c>
      <c r="AC4081">
        <v>1</v>
      </c>
      <c r="AD4081" t="s">
        <v>18387</v>
      </c>
      <c r="AE4081">
        <v>3550</v>
      </c>
      <c r="AF4081" t="s">
        <v>18585</v>
      </c>
      <c r="AI4081" t="s">
        <v>18389</v>
      </c>
      <c r="AJ4081" t="s">
        <v>18390</v>
      </c>
      <c r="AK4081" t="s">
        <v>18391</v>
      </c>
      <c r="AL4081">
        <v>92121</v>
      </c>
      <c r="AM4081" t="s">
        <v>18392</v>
      </c>
      <c r="AN4081" t="s">
        <v>18407</v>
      </c>
    </row>
    <row r="4082" spans="1:40" ht="43.2" hidden="1" x14ac:dyDescent="0.3">
      <c r="A4082" t="s">
        <v>18098</v>
      </c>
      <c r="B4082" s="2" t="s">
        <v>2048</v>
      </c>
      <c r="C4082" s="3">
        <v>41180</v>
      </c>
      <c r="D4082" t="s">
        <v>193</v>
      </c>
      <c r="E4082" t="s">
        <v>18099</v>
      </c>
      <c r="F4082" t="s">
        <v>559</v>
      </c>
      <c r="G4082" t="s">
        <v>18100</v>
      </c>
      <c r="H4082" s="2" t="s">
        <v>610</v>
      </c>
      <c r="I4082" s="2" t="s">
        <v>30</v>
      </c>
      <c r="J4082" s="1" t="s">
        <v>18101</v>
      </c>
      <c r="K4082" s="1">
        <f t="shared" si="284"/>
        <v>1</v>
      </c>
      <c r="L4082" s="1">
        <f t="shared" si="284"/>
        <v>0</v>
      </c>
      <c r="M4082" s="1">
        <f t="shared" si="284"/>
        <v>0</v>
      </c>
      <c r="N4082" s="1">
        <f t="shared" si="283"/>
        <v>0</v>
      </c>
      <c r="O4082" s="1">
        <f t="shared" si="285"/>
        <v>1</v>
      </c>
      <c r="P4082" s="1" t="s">
        <v>18346</v>
      </c>
      <c r="Q4082" s="1">
        <v>250</v>
      </c>
      <c r="R4082" s="1">
        <v>385</v>
      </c>
      <c r="S4082" s="9">
        <f t="shared" si="287"/>
        <v>250</v>
      </c>
      <c r="T4082" s="8"/>
      <c r="U4082" s="8"/>
      <c r="V4082" s="8"/>
      <c r="W4082" s="8"/>
      <c r="X4082" s="8"/>
      <c r="Y4082" s="10">
        <f t="shared" si="286"/>
        <v>0</v>
      </c>
      <c r="Z4082" s="10">
        <f>IFERROR(INDEX(EFs!B:B,MATCH(P4082,EFs!A:A,0))*Dataset!Y4082/1000,0)</f>
        <v>0</v>
      </c>
      <c r="AA4082">
        <v>33.016143999999997</v>
      </c>
      <c r="AB4082">
        <v>-117.089044</v>
      </c>
      <c r="AC4082">
        <v>1</v>
      </c>
      <c r="AD4082" t="s">
        <v>18387</v>
      </c>
      <c r="AE4082">
        <v>16450</v>
      </c>
      <c r="AF4082" t="s">
        <v>18842</v>
      </c>
      <c r="AI4082" t="s">
        <v>18389</v>
      </c>
      <c r="AJ4082" t="s">
        <v>18390</v>
      </c>
      <c r="AK4082" t="s">
        <v>18391</v>
      </c>
      <c r="AL4082">
        <v>92127</v>
      </c>
      <c r="AM4082" t="s">
        <v>18392</v>
      </c>
      <c r="AN4082" t="s">
        <v>18393</v>
      </c>
    </row>
    <row r="4083" spans="1:40" ht="43.2" hidden="1" x14ac:dyDescent="0.3">
      <c r="A4083" t="s">
        <v>18102</v>
      </c>
      <c r="B4083" s="2" t="s">
        <v>2048</v>
      </c>
      <c r="C4083" s="3">
        <v>41185</v>
      </c>
      <c r="D4083" t="s">
        <v>193</v>
      </c>
      <c r="E4083" t="s">
        <v>9035</v>
      </c>
      <c r="F4083" t="s">
        <v>18103</v>
      </c>
      <c r="G4083" t="s">
        <v>18104</v>
      </c>
      <c r="H4083" s="2" t="s">
        <v>4057</v>
      </c>
      <c r="I4083" s="2" t="s">
        <v>328</v>
      </c>
      <c r="J4083" s="1" t="s">
        <v>18105</v>
      </c>
      <c r="K4083" s="1">
        <f t="shared" si="284"/>
        <v>1</v>
      </c>
      <c r="L4083" s="1">
        <f t="shared" si="284"/>
        <v>0</v>
      </c>
      <c r="M4083" s="1">
        <f t="shared" si="284"/>
        <v>0</v>
      </c>
      <c r="N4083" s="1">
        <f t="shared" si="283"/>
        <v>0</v>
      </c>
      <c r="O4083" s="1">
        <f t="shared" si="285"/>
        <v>1</v>
      </c>
      <c r="P4083" s="1" t="s">
        <v>18346</v>
      </c>
      <c r="Q4083" s="1" t="s">
        <v>18355</v>
      </c>
      <c r="R4083" s="1">
        <v>207</v>
      </c>
      <c r="S4083" s="9">
        <f t="shared" si="287"/>
        <v>154.35990000000001</v>
      </c>
      <c r="T4083" s="8"/>
      <c r="U4083" s="8"/>
      <c r="V4083" s="8"/>
      <c r="W4083" s="8"/>
      <c r="X4083" s="8"/>
      <c r="Y4083" s="10">
        <f t="shared" si="286"/>
        <v>0</v>
      </c>
      <c r="Z4083" s="10">
        <f>IFERROR(INDEX(EFs!B:B,MATCH(P4083,EFs!A:A,0))*Dataset!Y4083/1000,0)</f>
        <v>0</v>
      </c>
      <c r="AA4083">
        <v>32.675814000000003</v>
      </c>
      <c r="AB4083">
        <v>-116.29281899999999</v>
      </c>
      <c r="AC4083">
        <v>0.86</v>
      </c>
      <c r="AD4083" t="s">
        <v>18429</v>
      </c>
      <c r="AE4083">
        <v>39739</v>
      </c>
      <c r="AF4083" t="s">
        <v>19706</v>
      </c>
      <c r="AI4083" t="s">
        <v>18854</v>
      </c>
      <c r="AJ4083" t="s">
        <v>18390</v>
      </c>
      <c r="AK4083" t="s">
        <v>18391</v>
      </c>
      <c r="AL4083">
        <v>91905</v>
      </c>
      <c r="AM4083" t="s">
        <v>18392</v>
      </c>
      <c r="AN4083" t="s">
        <v>18407</v>
      </c>
    </row>
    <row r="4084" spans="1:40" ht="43.2" hidden="1" x14ac:dyDescent="0.3">
      <c r="A4084" t="s">
        <v>18106</v>
      </c>
      <c r="B4084" s="2" t="s">
        <v>2048</v>
      </c>
      <c r="C4084" s="3">
        <v>41220</v>
      </c>
      <c r="D4084" t="s">
        <v>193</v>
      </c>
      <c r="E4084" t="s">
        <v>18107</v>
      </c>
      <c r="F4084" t="s">
        <v>18108</v>
      </c>
      <c r="G4084" t="s">
        <v>18109</v>
      </c>
      <c r="H4084" s="2" t="s">
        <v>147</v>
      </c>
      <c r="I4084" s="2" t="s">
        <v>53</v>
      </c>
      <c r="J4084" s="1" t="s">
        <v>18110</v>
      </c>
      <c r="K4084" s="1">
        <f t="shared" si="284"/>
        <v>0</v>
      </c>
      <c r="L4084" s="1">
        <f t="shared" si="284"/>
        <v>0</v>
      </c>
      <c r="M4084" s="1">
        <f t="shared" si="284"/>
        <v>1</v>
      </c>
      <c r="N4084" s="1">
        <f t="shared" si="283"/>
        <v>0</v>
      </c>
      <c r="O4084" s="1">
        <f t="shared" si="285"/>
        <v>1</v>
      </c>
      <c r="P4084" s="1" t="s">
        <v>18348</v>
      </c>
      <c r="Q4084" s="1">
        <v>85</v>
      </c>
      <c r="R4084" s="1">
        <v>132</v>
      </c>
      <c r="S4084" s="9">
        <f t="shared" si="287"/>
        <v>85</v>
      </c>
      <c r="T4084" s="8"/>
      <c r="U4084" s="8"/>
      <c r="V4084" s="8"/>
      <c r="W4084" s="8"/>
      <c r="X4084" s="8"/>
      <c r="Y4084" s="10">
        <f t="shared" si="286"/>
        <v>0</v>
      </c>
      <c r="Z4084" s="10">
        <f>IFERROR(INDEX(EFs!B:B,MATCH(P4084,EFs!A:A,0))*Dataset!Y4084/1000,0)</f>
        <v>0</v>
      </c>
      <c r="AA4084">
        <v>33.151741999999999</v>
      </c>
      <c r="AB4084">
        <v>-117.224232</v>
      </c>
      <c r="AC4084">
        <v>1</v>
      </c>
      <c r="AD4084" t="s">
        <v>18387</v>
      </c>
      <c r="AE4084">
        <v>2425</v>
      </c>
      <c r="AF4084" t="s">
        <v>19707</v>
      </c>
      <c r="AI4084" t="s">
        <v>18416</v>
      </c>
      <c r="AJ4084" t="s">
        <v>18390</v>
      </c>
      <c r="AK4084" t="s">
        <v>18391</v>
      </c>
      <c r="AL4084">
        <v>92081</v>
      </c>
      <c r="AM4084" t="s">
        <v>18392</v>
      </c>
      <c r="AN4084" t="s">
        <v>18393</v>
      </c>
    </row>
    <row r="4085" spans="1:40" ht="43.2" hidden="1" x14ac:dyDescent="0.3">
      <c r="A4085" t="s">
        <v>18111</v>
      </c>
      <c r="B4085" s="2" t="s">
        <v>2048</v>
      </c>
      <c r="C4085" s="3">
        <v>41242</v>
      </c>
      <c r="D4085" t="s">
        <v>193</v>
      </c>
      <c r="E4085" t="s">
        <v>18112</v>
      </c>
      <c r="F4085" t="s">
        <v>18023</v>
      </c>
      <c r="G4085" t="s">
        <v>18113</v>
      </c>
      <c r="H4085" s="2" t="s">
        <v>242</v>
      </c>
      <c r="I4085" s="2" t="s">
        <v>164</v>
      </c>
      <c r="J4085" s="1" t="s">
        <v>18114</v>
      </c>
      <c r="K4085" s="1">
        <f t="shared" si="284"/>
        <v>1</v>
      </c>
      <c r="L4085" s="1">
        <f t="shared" si="284"/>
        <v>0</v>
      </c>
      <c r="M4085" s="1">
        <f t="shared" si="284"/>
        <v>0</v>
      </c>
      <c r="N4085" s="1">
        <f t="shared" si="283"/>
        <v>0</v>
      </c>
      <c r="O4085" s="1">
        <f t="shared" si="285"/>
        <v>1</v>
      </c>
      <c r="P4085" s="1" t="s">
        <v>18346</v>
      </c>
      <c r="Q4085" s="1" t="s">
        <v>18355</v>
      </c>
      <c r="R4085" s="1">
        <v>64</v>
      </c>
      <c r="S4085" s="9">
        <f t="shared" si="287"/>
        <v>47.724800000000002</v>
      </c>
      <c r="T4085" s="8"/>
      <c r="U4085" s="8"/>
      <c r="V4085" s="8"/>
      <c r="W4085" s="8"/>
      <c r="X4085" s="8"/>
      <c r="Y4085" s="10">
        <f t="shared" si="286"/>
        <v>0</v>
      </c>
      <c r="Z4085" s="10">
        <f>IFERROR(INDEX(EFs!B:B,MATCH(P4085,EFs!A:A,0))*Dataset!Y4085/1000,0)</f>
        <v>0</v>
      </c>
      <c r="AA4085">
        <v>33.381023999999996</v>
      </c>
      <c r="AB4085">
        <v>-117.186852</v>
      </c>
      <c r="AC4085">
        <v>0.88</v>
      </c>
      <c r="AD4085" t="s">
        <v>18429</v>
      </c>
      <c r="AE4085">
        <v>470</v>
      </c>
      <c r="AF4085" t="s">
        <v>19708</v>
      </c>
      <c r="AI4085" t="s">
        <v>18435</v>
      </c>
      <c r="AJ4085" t="s">
        <v>18390</v>
      </c>
      <c r="AK4085" t="s">
        <v>18391</v>
      </c>
      <c r="AL4085">
        <v>92028</v>
      </c>
      <c r="AM4085" t="s">
        <v>18392</v>
      </c>
      <c r="AN4085" t="s">
        <v>18393</v>
      </c>
    </row>
    <row r="4086" spans="1:40" ht="100.8" hidden="1" x14ac:dyDescent="0.3">
      <c r="A4086" t="s">
        <v>18115</v>
      </c>
      <c r="B4086" s="2" t="s">
        <v>2048</v>
      </c>
      <c r="C4086" s="3">
        <v>41277</v>
      </c>
      <c r="D4086" t="s">
        <v>193</v>
      </c>
      <c r="E4086" t="s">
        <v>18116</v>
      </c>
      <c r="F4086" t="s">
        <v>18117</v>
      </c>
      <c r="G4086" t="s">
        <v>18118</v>
      </c>
      <c r="H4086" s="2" t="s">
        <v>781</v>
      </c>
      <c r="I4086" s="2" t="s">
        <v>782</v>
      </c>
      <c r="J4086" s="1" t="s">
        <v>18119</v>
      </c>
      <c r="K4086" s="1">
        <f t="shared" si="284"/>
        <v>1</v>
      </c>
      <c r="L4086" s="1">
        <f t="shared" si="284"/>
        <v>0</v>
      </c>
      <c r="M4086" s="1">
        <f t="shared" si="284"/>
        <v>0</v>
      </c>
      <c r="N4086" s="1">
        <f t="shared" si="283"/>
        <v>0</v>
      </c>
      <c r="O4086" s="1">
        <f t="shared" si="285"/>
        <v>1</v>
      </c>
      <c r="P4086" s="1" t="s">
        <v>18346</v>
      </c>
      <c r="Q4086" s="1" t="s">
        <v>18355</v>
      </c>
      <c r="R4086" s="1">
        <v>387</v>
      </c>
      <c r="S4086" s="9">
        <f t="shared" si="287"/>
        <v>288.58590000000004</v>
      </c>
      <c r="T4086" s="8"/>
      <c r="U4086" s="8"/>
      <c r="V4086" s="8"/>
      <c r="W4086" s="8"/>
      <c r="X4086" s="8"/>
      <c r="Y4086" s="10">
        <f t="shared" si="286"/>
        <v>0</v>
      </c>
      <c r="Z4086" s="10">
        <f>IFERROR(INDEX(EFs!B:B,MATCH(P4086,EFs!A:A,0))*Dataset!Y4086/1000,0)</f>
        <v>0</v>
      </c>
      <c r="AA4086">
        <v>32.884571000000001</v>
      </c>
      <c r="AB4086">
        <v>-117.19856900000001</v>
      </c>
      <c r="AC4086">
        <v>1</v>
      </c>
      <c r="AD4086" t="s">
        <v>18387</v>
      </c>
      <c r="AE4086">
        <v>5692</v>
      </c>
      <c r="AF4086" t="s">
        <v>19709</v>
      </c>
      <c r="AI4086" t="s">
        <v>18389</v>
      </c>
      <c r="AJ4086" t="s">
        <v>18390</v>
      </c>
      <c r="AK4086" t="s">
        <v>18391</v>
      </c>
      <c r="AL4086">
        <v>92121</v>
      </c>
      <c r="AM4086" t="s">
        <v>18392</v>
      </c>
      <c r="AN4086" t="s">
        <v>18393</v>
      </c>
    </row>
    <row r="4087" spans="1:40" ht="43.2" hidden="1" x14ac:dyDescent="0.3">
      <c r="A4087" t="s">
        <v>18120</v>
      </c>
      <c r="B4087" s="2" t="s">
        <v>2048</v>
      </c>
      <c r="C4087" s="3">
        <v>41298</v>
      </c>
      <c r="D4087" t="s">
        <v>193</v>
      </c>
      <c r="E4087" t="s">
        <v>4164</v>
      </c>
      <c r="G4087" t="s">
        <v>4165</v>
      </c>
      <c r="H4087" s="2" t="s">
        <v>610</v>
      </c>
      <c r="I4087" s="2" t="s">
        <v>30</v>
      </c>
      <c r="J4087" s="1" t="s">
        <v>18121</v>
      </c>
      <c r="K4087" s="1">
        <f t="shared" si="284"/>
        <v>1</v>
      </c>
      <c r="L4087" s="1">
        <f t="shared" si="284"/>
        <v>0</v>
      </c>
      <c r="M4087" s="1">
        <f t="shared" si="284"/>
        <v>0</v>
      </c>
      <c r="N4087" s="1">
        <f t="shared" si="283"/>
        <v>0</v>
      </c>
      <c r="O4087" s="1">
        <f t="shared" si="285"/>
        <v>1</v>
      </c>
      <c r="P4087" s="1" t="s">
        <v>18346</v>
      </c>
      <c r="Q4087" s="1">
        <v>154</v>
      </c>
      <c r="R4087" s="1">
        <v>237</v>
      </c>
      <c r="S4087" s="9">
        <f t="shared" si="287"/>
        <v>154</v>
      </c>
      <c r="T4087" s="3">
        <v>44488</v>
      </c>
      <c r="U4087" s="8" t="s">
        <v>2176</v>
      </c>
      <c r="V4087" s="3">
        <v>44488</v>
      </c>
      <c r="W4087" s="8" t="s">
        <v>11935</v>
      </c>
      <c r="X4087" s="8">
        <v>1.9</v>
      </c>
      <c r="Y4087" s="10">
        <f t="shared" si="286"/>
        <v>292.59999999999997</v>
      </c>
      <c r="Z4087" s="10">
        <f>IFERROR(INDEX(EFs!B:B,MATCH(P4087,EFs!A:A,0))*Dataset!Y4087/1000,0)</f>
        <v>0.26579576868459998</v>
      </c>
      <c r="AA4087">
        <v>33.018810000000002</v>
      </c>
      <c r="AB4087">
        <v>-117.086215</v>
      </c>
      <c r="AC4087">
        <v>1</v>
      </c>
      <c r="AD4087" t="s">
        <v>18387</v>
      </c>
      <c r="AE4087">
        <v>16550</v>
      </c>
      <c r="AF4087" t="s">
        <v>18634</v>
      </c>
      <c r="AG4087" t="s">
        <v>18582</v>
      </c>
      <c r="AH4087">
        <v>3</v>
      </c>
      <c r="AI4087" t="s">
        <v>18389</v>
      </c>
      <c r="AJ4087" t="s">
        <v>18390</v>
      </c>
      <c r="AK4087" t="s">
        <v>18391</v>
      </c>
      <c r="AL4087">
        <v>92127</v>
      </c>
      <c r="AM4087" t="s">
        <v>18392</v>
      </c>
      <c r="AN4087" t="s">
        <v>18393</v>
      </c>
    </row>
    <row r="4088" spans="1:40" ht="43.2" hidden="1" x14ac:dyDescent="0.3">
      <c r="A4088" t="s">
        <v>18122</v>
      </c>
      <c r="B4088" s="2" t="s">
        <v>2048</v>
      </c>
      <c r="C4088" s="3">
        <v>41374</v>
      </c>
      <c r="D4088" t="s">
        <v>193</v>
      </c>
      <c r="E4088" t="s">
        <v>18123</v>
      </c>
      <c r="F4088" t="s">
        <v>18124</v>
      </c>
      <c r="G4088" t="s">
        <v>18125</v>
      </c>
      <c r="H4088" s="2" t="s">
        <v>669</v>
      </c>
      <c r="I4088" s="2" t="s">
        <v>236</v>
      </c>
      <c r="J4088" s="1" t="s">
        <v>18126</v>
      </c>
      <c r="K4088" s="1">
        <f t="shared" si="284"/>
        <v>1</v>
      </c>
      <c r="L4088" s="1">
        <f t="shared" si="284"/>
        <v>0</v>
      </c>
      <c r="M4088" s="1">
        <f t="shared" si="284"/>
        <v>0</v>
      </c>
      <c r="N4088" s="1">
        <f t="shared" si="283"/>
        <v>0</v>
      </c>
      <c r="O4088" s="1">
        <f t="shared" si="285"/>
        <v>1</v>
      </c>
      <c r="P4088" s="1" t="s">
        <v>18346</v>
      </c>
      <c r="Q4088" s="1">
        <v>80</v>
      </c>
      <c r="R4088" s="1">
        <v>130</v>
      </c>
      <c r="S4088" s="9">
        <f t="shared" si="287"/>
        <v>80</v>
      </c>
      <c r="T4088" s="8"/>
      <c r="U4088" s="8"/>
      <c r="V4088" s="8"/>
      <c r="W4088" s="8"/>
      <c r="X4088" s="8"/>
      <c r="Y4088" s="10">
        <f t="shared" si="286"/>
        <v>0</v>
      </c>
      <c r="Z4088" s="10">
        <f>IFERROR(INDEX(EFs!B:B,MATCH(P4088,EFs!A:A,0))*Dataset!Y4088/1000,0)</f>
        <v>0</v>
      </c>
      <c r="AA4088">
        <v>32.737988999999999</v>
      </c>
      <c r="AB4088">
        <v>-117.159736</v>
      </c>
      <c r="AC4088">
        <v>1</v>
      </c>
      <c r="AD4088" t="s">
        <v>18387</v>
      </c>
      <c r="AE4088">
        <v>3100</v>
      </c>
      <c r="AF4088" t="s">
        <v>19229</v>
      </c>
      <c r="AI4088" t="s">
        <v>18389</v>
      </c>
      <c r="AJ4088" t="s">
        <v>18390</v>
      </c>
      <c r="AK4088" t="s">
        <v>18391</v>
      </c>
      <c r="AL4088">
        <v>92103</v>
      </c>
      <c r="AM4088" t="s">
        <v>18392</v>
      </c>
      <c r="AN4088" t="s">
        <v>18407</v>
      </c>
    </row>
    <row r="4089" spans="1:40" ht="43.2" hidden="1" x14ac:dyDescent="0.3">
      <c r="A4089" t="s">
        <v>18127</v>
      </c>
      <c r="B4089" s="2" t="s">
        <v>2048</v>
      </c>
      <c r="C4089" s="3">
        <v>41379</v>
      </c>
      <c r="D4089" t="s">
        <v>16</v>
      </c>
      <c r="E4089" t="s">
        <v>18057</v>
      </c>
      <c r="F4089" t="s">
        <v>18128</v>
      </c>
      <c r="G4089" t="s">
        <v>18129</v>
      </c>
      <c r="H4089" s="2" t="s">
        <v>1647</v>
      </c>
      <c r="I4089" s="2" t="s">
        <v>30</v>
      </c>
      <c r="J4089" s="1" t="s">
        <v>18130</v>
      </c>
      <c r="K4089" s="1">
        <f t="shared" si="284"/>
        <v>0</v>
      </c>
      <c r="L4089" s="1">
        <f t="shared" si="284"/>
        <v>0</v>
      </c>
      <c r="M4089" s="1">
        <f t="shared" si="284"/>
        <v>0</v>
      </c>
      <c r="N4089" s="1">
        <f t="shared" si="283"/>
        <v>1</v>
      </c>
      <c r="O4089" s="1">
        <f t="shared" si="285"/>
        <v>1</v>
      </c>
      <c r="P4089" s="1" t="s">
        <v>18347</v>
      </c>
      <c r="Q4089" s="1">
        <v>35</v>
      </c>
      <c r="R4089" s="1">
        <v>76.5</v>
      </c>
      <c r="S4089" s="9">
        <f t="shared" si="287"/>
        <v>35</v>
      </c>
      <c r="T4089" s="8"/>
      <c r="U4089" s="8"/>
      <c r="V4089" s="8"/>
      <c r="W4089" s="8"/>
      <c r="X4089" s="8"/>
      <c r="Y4089" s="10">
        <f t="shared" si="286"/>
        <v>0</v>
      </c>
      <c r="Z4089" s="10">
        <f>IFERROR(INDEX(EFs!B:B,MATCH(P4089,EFs!A:A,0))*Dataset!Y4089/1000,0)</f>
        <v>0</v>
      </c>
      <c r="AA4089">
        <v>32.981741999999997</v>
      </c>
      <c r="AB4089">
        <v>-117.116159</v>
      </c>
      <c r="AC4089">
        <v>1</v>
      </c>
      <c r="AD4089" t="s">
        <v>18387</v>
      </c>
      <c r="AE4089">
        <v>9690</v>
      </c>
      <c r="AF4089" t="s">
        <v>19262</v>
      </c>
      <c r="AI4089" t="s">
        <v>18389</v>
      </c>
      <c r="AJ4089" t="s">
        <v>18390</v>
      </c>
      <c r="AK4089" t="s">
        <v>18391</v>
      </c>
      <c r="AL4089">
        <v>92129</v>
      </c>
      <c r="AM4089" t="s">
        <v>18392</v>
      </c>
      <c r="AN4089" t="s">
        <v>18393</v>
      </c>
    </row>
    <row r="4090" spans="1:40" ht="57.6" hidden="1" x14ac:dyDescent="0.3">
      <c r="A4090" t="s">
        <v>18131</v>
      </c>
      <c r="B4090" s="2" t="s">
        <v>2048</v>
      </c>
      <c r="C4090" s="3">
        <v>41442</v>
      </c>
      <c r="D4090" t="s">
        <v>193</v>
      </c>
      <c r="E4090" t="s">
        <v>18132</v>
      </c>
      <c r="F4090" t="s">
        <v>18133</v>
      </c>
      <c r="G4090" t="s">
        <v>18134</v>
      </c>
      <c r="H4090" s="2" t="s">
        <v>19</v>
      </c>
      <c r="I4090" s="2" t="s">
        <v>20</v>
      </c>
      <c r="J4090" s="1" t="s">
        <v>18135</v>
      </c>
      <c r="K4090" s="1">
        <f t="shared" si="284"/>
        <v>1</v>
      </c>
      <c r="L4090" s="1">
        <f t="shared" si="284"/>
        <v>0</v>
      </c>
      <c r="M4090" s="1">
        <f t="shared" si="284"/>
        <v>0</v>
      </c>
      <c r="N4090" s="1">
        <f t="shared" si="283"/>
        <v>0</v>
      </c>
      <c r="O4090" s="1">
        <f t="shared" si="285"/>
        <v>1</v>
      </c>
      <c r="P4090" s="1" t="s">
        <v>18346</v>
      </c>
      <c r="Q4090" s="1" t="s">
        <v>18355</v>
      </c>
      <c r="R4090" s="1">
        <v>220</v>
      </c>
      <c r="S4090" s="9">
        <f t="shared" si="287"/>
        <v>164.054</v>
      </c>
      <c r="T4090" s="3">
        <v>44474</v>
      </c>
      <c r="U4090" s="8" t="s">
        <v>11119</v>
      </c>
      <c r="V4090" s="3">
        <v>44719</v>
      </c>
      <c r="W4090" s="8" t="s">
        <v>18136</v>
      </c>
      <c r="X4090" s="8">
        <v>15.1</v>
      </c>
      <c r="Y4090" s="10">
        <f t="shared" si="286"/>
        <v>2477.2154</v>
      </c>
      <c r="Z4090" s="10">
        <f>IFERROR(INDEX(EFs!B:B,MATCH(P4090,EFs!A:A,0))*Dataset!Y4090/1000,0)</f>
        <v>2.2502849331521833</v>
      </c>
      <c r="AA4090">
        <v>32.708601000000002</v>
      </c>
      <c r="AB4090">
        <v>-117.154116</v>
      </c>
      <c r="AC4090">
        <v>1</v>
      </c>
      <c r="AD4090" t="s">
        <v>18387</v>
      </c>
      <c r="AE4090">
        <v>330</v>
      </c>
      <c r="AF4090" t="s">
        <v>18802</v>
      </c>
      <c r="AI4090" t="s">
        <v>18389</v>
      </c>
      <c r="AJ4090" t="s">
        <v>18390</v>
      </c>
      <c r="AK4090" t="s">
        <v>18391</v>
      </c>
      <c r="AL4090">
        <v>92101</v>
      </c>
      <c r="AM4090" t="s">
        <v>18392</v>
      </c>
      <c r="AN4090" t="s">
        <v>18393</v>
      </c>
    </row>
    <row r="4091" spans="1:40" ht="43.2" hidden="1" x14ac:dyDescent="0.3">
      <c r="A4091" t="s">
        <v>18137</v>
      </c>
      <c r="B4091" s="2" t="s">
        <v>2048</v>
      </c>
      <c r="C4091" s="3">
        <v>41556</v>
      </c>
      <c r="D4091" t="s">
        <v>193</v>
      </c>
      <c r="E4091" t="s">
        <v>2134</v>
      </c>
      <c r="F4091" t="s">
        <v>15538</v>
      </c>
      <c r="G4091" t="s">
        <v>2135</v>
      </c>
      <c r="H4091" s="2" t="s">
        <v>781</v>
      </c>
      <c r="I4091" s="2" t="s">
        <v>782</v>
      </c>
      <c r="J4091" s="1" t="s">
        <v>18138</v>
      </c>
      <c r="K4091" s="1">
        <f t="shared" si="284"/>
        <v>1</v>
      </c>
      <c r="L4091" s="1">
        <f t="shared" si="284"/>
        <v>0</v>
      </c>
      <c r="M4091" s="1">
        <f t="shared" si="284"/>
        <v>0</v>
      </c>
      <c r="N4091" s="1">
        <f t="shared" si="283"/>
        <v>0</v>
      </c>
      <c r="O4091" s="1">
        <f t="shared" si="285"/>
        <v>1</v>
      </c>
      <c r="P4091" s="1" t="s">
        <v>18346</v>
      </c>
      <c r="Q4091" s="1">
        <v>575</v>
      </c>
      <c r="R4091" s="1">
        <v>2328</v>
      </c>
      <c r="S4091" s="9">
        <f t="shared" si="287"/>
        <v>575</v>
      </c>
      <c r="T4091" s="8"/>
      <c r="U4091" s="8"/>
      <c r="V4091" s="8"/>
      <c r="W4091" s="8"/>
      <c r="X4091" s="8"/>
      <c r="Y4091" s="10">
        <f t="shared" si="286"/>
        <v>0</v>
      </c>
      <c r="Z4091" s="10">
        <f>IFERROR(INDEX(EFs!B:B,MATCH(P4091,EFs!A:A,0))*Dataset!Y4091/1000,0)</f>
        <v>0</v>
      </c>
      <c r="AA4091">
        <v>32.895986000000001</v>
      </c>
      <c r="AB4091">
        <v>-117.195266</v>
      </c>
      <c r="AC4091">
        <v>1</v>
      </c>
      <c r="AD4091" t="s">
        <v>18387</v>
      </c>
      <c r="AE4091">
        <v>5555</v>
      </c>
      <c r="AF4091" t="s">
        <v>18663</v>
      </c>
      <c r="AI4091" t="s">
        <v>18389</v>
      </c>
      <c r="AJ4091" t="s">
        <v>18390</v>
      </c>
      <c r="AK4091" t="s">
        <v>18391</v>
      </c>
      <c r="AL4091">
        <v>92121</v>
      </c>
      <c r="AM4091" t="s">
        <v>18392</v>
      </c>
      <c r="AN4091" t="s">
        <v>18393</v>
      </c>
    </row>
    <row r="4092" spans="1:40" ht="43.2" hidden="1" x14ac:dyDescent="0.3">
      <c r="A4092" t="s">
        <v>18139</v>
      </c>
      <c r="B4092" s="2" t="s">
        <v>2048</v>
      </c>
      <c r="C4092" s="3">
        <v>41556</v>
      </c>
      <c r="D4092" t="s">
        <v>193</v>
      </c>
      <c r="E4092" t="s">
        <v>2134</v>
      </c>
      <c r="F4092" t="s">
        <v>15538</v>
      </c>
      <c r="G4092" t="s">
        <v>2135</v>
      </c>
      <c r="H4092" s="2" t="s">
        <v>781</v>
      </c>
      <c r="I4092" s="2" t="s">
        <v>782</v>
      </c>
      <c r="J4092" s="1" t="s">
        <v>18140</v>
      </c>
      <c r="K4092" s="1">
        <f t="shared" si="284"/>
        <v>1</v>
      </c>
      <c r="L4092" s="1">
        <f t="shared" si="284"/>
        <v>0</v>
      </c>
      <c r="M4092" s="1">
        <f t="shared" si="284"/>
        <v>0</v>
      </c>
      <c r="N4092" s="1">
        <f t="shared" si="283"/>
        <v>0</v>
      </c>
      <c r="O4092" s="1">
        <f t="shared" si="285"/>
        <v>1</v>
      </c>
      <c r="P4092" s="1" t="s">
        <v>18346</v>
      </c>
      <c r="Q4092" s="1">
        <v>575</v>
      </c>
      <c r="R4092" s="1">
        <v>2328</v>
      </c>
      <c r="S4092" s="9">
        <f t="shared" si="287"/>
        <v>575</v>
      </c>
      <c r="T4092" s="8"/>
      <c r="U4092" s="8"/>
      <c r="V4092" s="8"/>
      <c r="W4092" s="8"/>
      <c r="X4092" s="8"/>
      <c r="Y4092" s="10">
        <f t="shared" si="286"/>
        <v>0</v>
      </c>
      <c r="Z4092" s="10">
        <f>IFERROR(INDEX(EFs!B:B,MATCH(P4092,EFs!A:A,0))*Dataset!Y4092/1000,0)</f>
        <v>0</v>
      </c>
      <c r="AA4092">
        <v>32.895986000000001</v>
      </c>
      <c r="AB4092">
        <v>-117.195266</v>
      </c>
      <c r="AC4092">
        <v>1</v>
      </c>
      <c r="AD4092" t="s">
        <v>18387</v>
      </c>
      <c r="AE4092">
        <v>5555</v>
      </c>
      <c r="AF4092" t="s">
        <v>18663</v>
      </c>
      <c r="AI4092" t="s">
        <v>18389</v>
      </c>
      <c r="AJ4092" t="s">
        <v>18390</v>
      </c>
      <c r="AK4092" t="s">
        <v>18391</v>
      </c>
      <c r="AL4092">
        <v>92121</v>
      </c>
      <c r="AM4092" t="s">
        <v>18392</v>
      </c>
      <c r="AN4092" t="s">
        <v>18393</v>
      </c>
    </row>
    <row r="4093" spans="1:40" ht="57.6" hidden="1" x14ac:dyDescent="0.3">
      <c r="A4093" t="s">
        <v>18141</v>
      </c>
      <c r="B4093" s="2" t="s">
        <v>2048</v>
      </c>
      <c r="C4093" s="3">
        <v>41598</v>
      </c>
      <c r="D4093" t="s">
        <v>193</v>
      </c>
      <c r="E4093" t="s">
        <v>11698</v>
      </c>
      <c r="F4093" t="s">
        <v>18142</v>
      </c>
      <c r="G4093" t="s">
        <v>18143</v>
      </c>
      <c r="H4093" s="2" t="s">
        <v>235</v>
      </c>
      <c r="I4093" s="2" t="s">
        <v>236</v>
      </c>
      <c r="J4093" s="1" t="s">
        <v>18144</v>
      </c>
      <c r="K4093" s="1">
        <f t="shared" si="284"/>
        <v>1</v>
      </c>
      <c r="L4093" s="1">
        <f t="shared" si="284"/>
        <v>0</v>
      </c>
      <c r="M4093" s="1">
        <f t="shared" si="284"/>
        <v>0</v>
      </c>
      <c r="N4093" s="1">
        <f t="shared" si="283"/>
        <v>0</v>
      </c>
      <c r="O4093" s="1">
        <f t="shared" si="285"/>
        <v>1</v>
      </c>
      <c r="P4093" s="1" t="s">
        <v>18346</v>
      </c>
      <c r="Q4093" s="1">
        <v>135</v>
      </c>
      <c r="R4093" s="1">
        <v>198</v>
      </c>
      <c r="S4093" s="9">
        <f t="shared" si="287"/>
        <v>135</v>
      </c>
      <c r="T4093" s="8"/>
      <c r="U4093" s="8"/>
      <c r="V4093" s="8"/>
      <c r="W4093" s="8"/>
      <c r="X4093" s="8"/>
      <c r="Y4093" s="10">
        <f t="shared" si="286"/>
        <v>0</v>
      </c>
      <c r="Z4093" s="10">
        <f>IFERROR(INDEX(EFs!B:B,MATCH(P4093,EFs!A:A,0))*Dataset!Y4093/1000,0)</f>
        <v>0</v>
      </c>
      <c r="AA4093">
        <v>32.776237999999999</v>
      </c>
      <c r="AB4093">
        <v>-117.142871</v>
      </c>
      <c r="AC4093">
        <v>1</v>
      </c>
      <c r="AD4093" t="s">
        <v>18387</v>
      </c>
      <c r="AE4093">
        <v>8730</v>
      </c>
      <c r="AF4093" t="s">
        <v>18433</v>
      </c>
      <c r="AI4093" t="s">
        <v>18389</v>
      </c>
      <c r="AJ4093" t="s">
        <v>18390</v>
      </c>
      <c r="AK4093" t="s">
        <v>18391</v>
      </c>
      <c r="AL4093">
        <v>92108</v>
      </c>
      <c r="AM4093" t="s">
        <v>18392</v>
      </c>
      <c r="AN4093" t="s">
        <v>18393</v>
      </c>
    </row>
    <row r="4094" spans="1:40" ht="43.2" hidden="1" x14ac:dyDescent="0.3">
      <c r="A4094" t="s">
        <v>18145</v>
      </c>
      <c r="B4094" s="2" t="s">
        <v>2048</v>
      </c>
      <c r="C4094" s="3">
        <v>41752</v>
      </c>
      <c r="D4094" t="s">
        <v>193</v>
      </c>
      <c r="E4094" t="s">
        <v>18146</v>
      </c>
      <c r="F4094" t="s">
        <v>18147</v>
      </c>
      <c r="G4094" t="s">
        <v>5376</v>
      </c>
      <c r="H4094" s="2" t="s">
        <v>38</v>
      </c>
      <c r="I4094" s="2" t="s">
        <v>30</v>
      </c>
      <c r="J4094" s="1" t="s">
        <v>18148</v>
      </c>
      <c r="K4094" s="1">
        <f t="shared" si="284"/>
        <v>1</v>
      </c>
      <c r="L4094" s="1">
        <f t="shared" si="284"/>
        <v>0</v>
      </c>
      <c r="M4094" s="1">
        <f t="shared" si="284"/>
        <v>0</v>
      </c>
      <c r="N4094" s="1">
        <f t="shared" si="283"/>
        <v>0</v>
      </c>
      <c r="O4094" s="1">
        <f t="shared" si="285"/>
        <v>1</v>
      </c>
      <c r="P4094" s="1" t="s">
        <v>18346</v>
      </c>
      <c r="Q4094" s="1">
        <v>600</v>
      </c>
      <c r="R4094" s="1">
        <v>346</v>
      </c>
      <c r="S4094" s="9">
        <f t="shared" si="287"/>
        <v>600</v>
      </c>
      <c r="T4094" s="8"/>
      <c r="U4094" s="8"/>
      <c r="V4094" s="8"/>
      <c r="W4094" s="8"/>
      <c r="X4094" s="8"/>
      <c r="Y4094" s="10">
        <f t="shared" si="286"/>
        <v>0</v>
      </c>
      <c r="Z4094" s="10">
        <f>IFERROR(INDEX(EFs!B:B,MATCH(P4094,EFs!A:A,0))*Dataset!Y4094/1000,0)</f>
        <v>0</v>
      </c>
      <c r="AA4094">
        <v>32.940770000000001</v>
      </c>
      <c r="AB4094">
        <v>-117.09500300000001</v>
      </c>
      <c r="AC4094">
        <v>1</v>
      </c>
      <c r="AD4094" t="s">
        <v>18387</v>
      </c>
      <c r="AE4094">
        <v>10641</v>
      </c>
      <c r="AF4094" t="s">
        <v>18963</v>
      </c>
      <c r="AI4094" t="s">
        <v>18389</v>
      </c>
      <c r="AJ4094" t="s">
        <v>18390</v>
      </c>
      <c r="AK4094" t="s">
        <v>18391</v>
      </c>
      <c r="AL4094">
        <v>92131</v>
      </c>
      <c r="AM4094" t="s">
        <v>18392</v>
      </c>
      <c r="AN4094" t="s">
        <v>18407</v>
      </c>
    </row>
    <row r="4095" spans="1:40" ht="86.4" hidden="1" x14ac:dyDescent="0.3">
      <c r="A4095" t="s">
        <v>18149</v>
      </c>
      <c r="B4095" s="2" t="s">
        <v>2048</v>
      </c>
      <c r="C4095" s="3">
        <v>41761</v>
      </c>
      <c r="D4095" t="s">
        <v>25</v>
      </c>
      <c r="E4095" t="s">
        <v>18150</v>
      </c>
      <c r="F4095" t="s">
        <v>18151</v>
      </c>
      <c r="G4095" t="s">
        <v>18152</v>
      </c>
      <c r="H4095" s="2" t="s">
        <v>217</v>
      </c>
      <c r="I4095" s="2" t="s">
        <v>218</v>
      </c>
      <c r="J4095" s="1" t="s">
        <v>18153</v>
      </c>
      <c r="K4095" s="1">
        <f t="shared" si="284"/>
        <v>1</v>
      </c>
      <c r="L4095" s="1">
        <f t="shared" si="284"/>
        <v>0</v>
      </c>
      <c r="M4095" s="1">
        <f t="shared" si="284"/>
        <v>0</v>
      </c>
      <c r="N4095" s="1">
        <f t="shared" si="283"/>
        <v>0</v>
      </c>
      <c r="O4095" s="1">
        <f t="shared" si="285"/>
        <v>1</v>
      </c>
      <c r="P4095" s="1" t="s">
        <v>18346</v>
      </c>
      <c r="Q4095" s="1" t="s">
        <v>18355</v>
      </c>
      <c r="R4095" s="1">
        <v>78</v>
      </c>
      <c r="S4095" s="9">
        <f t="shared" si="287"/>
        <v>58.1646</v>
      </c>
      <c r="T4095" s="8"/>
      <c r="U4095" s="8"/>
      <c r="V4095" s="8"/>
      <c r="W4095" s="8"/>
      <c r="X4095" s="8"/>
      <c r="Y4095" s="10">
        <f t="shared" si="286"/>
        <v>0</v>
      </c>
      <c r="Z4095" s="10">
        <f>IFERROR(INDEX(EFs!B:B,MATCH(P4095,EFs!A:A,0))*Dataset!Y4095/1000,0)</f>
        <v>0</v>
      </c>
      <c r="AA4095">
        <v>32.562649</v>
      </c>
      <c r="AB4095">
        <v>-117.084941</v>
      </c>
      <c r="AC4095">
        <v>1</v>
      </c>
      <c r="AD4095" t="s">
        <v>18387</v>
      </c>
      <c r="AE4095">
        <v>1750</v>
      </c>
      <c r="AF4095" t="s">
        <v>19710</v>
      </c>
      <c r="AI4095" t="s">
        <v>18389</v>
      </c>
      <c r="AJ4095" t="s">
        <v>18390</v>
      </c>
      <c r="AK4095" t="s">
        <v>18391</v>
      </c>
      <c r="AL4095">
        <v>92154</v>
      </c>
      <c r="AM4095" t="s">
        <v>18392</v>
      </c>
      <c r="AN4095" t="s">
        <v>18393</v>
      </c>
    </row>
    <row r="4096" spans="1:40" ht="28.8" hidden="1" x14ac:dyDescent="0.3">
      <c r="A4096" t="s">
        <v>18154</v>
      </c>
      <c r="B4096" s="2" t="s">
        <v>2048</v>
      </c>
      <c r="C4096" s="3">
        <v>41800</v>
      </c>
      <c r="D4096" t="s">
        <v>193</v>
      </c>
      <c r="E4096" t="s">
        <v>17390</v>
      </c>
      <c r="F4096" t="s">
        <v>17391</v>
      </c>
      <c r="G4096" t="s">
        <v>17392</v>
      </c>
      <c r="H4096" s="2" t="s">
        <v>554</v>
      </c>
      <c r="I4096" s="2" t="s">
        <v>84</v>
      </c>
      <c r="J4096" s="1" t="s">
        <v>18155</v>
      </c>
      <c r="K4096" s="1">
        <f t="shared" si="284"/>
        <v>1</v>
      </c>
      <c r="L4096" s="1">
        <f t="shared" si="284"/>
        <v>0</v>
      </c>
      <c r="M4096" s="1">
        <f t="shared" si="284"/>
        <v>0</v>
      </c>
      <c r="N4096" s="1">
        <f t="shared" si="283"/>
        <v>0</v>
      </c>
      <c r="O4096" s="1">
        <f t="shared" si="285"/>
        <v>1</v>
      </c>
      <c r="P4096" s="1" t="s">
        <v>18346</v>
      </c>
      <c r="Q4096" s="1" t="s">
        <v>18355</v>
      </c>
      <c r="R4096" s="1">
        <v>315</v>
      </c>
      <c r="S4096" s="9">
        <f t="shared" si="287"/>
        <v>234.8955</v>
      </c>
      <c r="T4096" s="3">
        <v>44424</v>
      </c>
      <c r="U4096" s="8" t="s">
        <v>13734</v>
      </c>
      <c r="V4096" s="3">
        <v>44775</v>
      </c>
      <c r="W4096" s="8" t="s">
        <v>18156</v>
      </c>
      <c r="X4096" s="8">
        <v>6.4</v>
      </c>
      <c r="Y4096" s="10">
        <f t="shared" si="286"/>
        <v>1503.3312000000001</v>
      </c>
      <c r="Z4096" s="10">
        <f>IFERROR(INDEX(EFs!B:B,MATCH(P4096,EFs!A:A,0))*Dataset!Y4096/1000,0)</f>
        <v>1.3656154199984354</v>
      </c>
      <c r="AA4096">
        <v>32.671714000000001</v>
      </c>
      <c r="AB4096">
        <v>-117.100612</v>
      </c>
      <c r="AC4096">
        <v>1</v>
      </c>
      <c r="AD4096" t="s">
        <v>18394</v>
      </c>
      <c r="AE4096">
        <v>1415</v>
      </c>
      <c r="AF4096" t="s">
        <v>19091</v>
      </c>
      <c r="AI4096" t="s">
        <v>18491</v>
      </c>
      <c r="AJ4096" t="s">
        <v>18390</v>
      </c>
      <c r="AK4096" t="s">
        <v>18391</v>
      </c>
      <c r="AL4096">
        <v>91950</v>
      </c>
      <c r="AM4096" t="s">
        <v>18392</v>
      </c>
      <c r="AN4096" t="s">
        <v>18397</v>
      </c>
    </row>
    <row r="4097" spans="1:40" ht="43.2" hidden="1" x14ac:dyDescent="0.3">
      <c r="A4097" t="s">
        <v>18157</v>
      </c>
      <c r="B4097" s="2" t="s">
        <v>2048</v>
      </c>
      <c r="C4097" s="3">
        <v>41831</v>
      </c>
      <c r="D4097" t="s">
        <v>193</v>
      </c>
      <c r="E4097" t="s">
        <v>18158</v>
      </c>
      <c r="F4097" t="s">
        <v>18159</v>
      </c>
      <c r="G4097" t="s">
        <v>18160</v>
      </c>
      <c r="H4097" s="2" t="s">
        <v>147</v>
      </c>
      <c r="I4097" s="2" t="s">
        <v>53</v>
      </c>
      <c r="J4097" s="1" t="s">
        <v>18161</v>
      </c>
      <c r="K4097" s="1">
        <f t="shared" si="284"/>
        <v>1</v>
      </c>
      <c r="L4097" s="1">
        <f t="shared" si="284"/>
        <v>0</v>
      </c>
      <c r="M4097" s="1">
        <f t="shared" si="284"/>
        <v>0</v>
      </c>
      <c r="N4097" s="1">
        <f t="shared" si="283"/>
        <v>0</v>
      </c>
      <c r="O4097" s="1">
        <f t="shared" si="285"/>
        <v>1</v>
      </c>
      <c r="P4097" s="1" t="s">
        <v>18346</v>
      </c>
      <c r="Q4097" s="1">
        <v>125</v>
      </c>
      <c r="R4097" s="1">
        <v>197</v>
      </c>
      <c r="S4097" s="9">
        <f t="shared" si="287"/>
        <v>125</v>
      </c>
      <c r="T4097" s="8"/>
      <c r="U4097" s="8"/>
      <c r="V4097" s="8"/>
      <c r="W4097" s="8"/>
      <c r="X4097" s="8"/>
      <c r="Y4097" s="10">
        <f t="shared" si="286"/>
        <v>0</v>
      </c>
      <c r="Z4097" s="10">
        <f>IFERROR(INDEX(EFs!B:B,MATCH(P4097,EFs!A:A,0))*Dataset!Y4097/1000,0)</f>
        <v>0</v>
      </c>
      <c r="AA4097">
        <v>33.133434999999999</v>
      </c>
      <c r="AB4097">
        <v>-117.22746100000001</v>
      </c>
      <c r="AC4097">
        <v>1</v>
      </c>
      <c r="AD4097" t="s">
        <v>18387</v>
      </c>
      <c r="AE4097">
        <v>3250</v>
      </c>
      <c r="AF4097" t="s">
        <v>19275</v>
      </c>
      <c r="AI4097" t="s">
        <v>18416</v>
      </c>
      <c r="AJ4097" t="s">
        <v>18390</v>
      </c>
      <c r="AK4097" t="s">
        <v>18391</v>
      </c>
      <c r="AL4097">
        <v>92081</v>
      </c>
      <c r="AM4097" t="s">
        <v>18392</v>
      </c>
      <c r="AN4097" t="s">
        <v>18393</v>
      </c>
    </row>
    <row r="4098" spans="1:40" ht="43.2" hidden="1" x14ac:dyDescent="0.3">
      <c r="A4098" t="s">
        <v>18162</v>
      </c>
      <c r="B4098" s="2" t="s">
        <v>2048</v>
      </c>
      <c r="C4098" s="3">
        <v>41864</v>
      </c>
      <c r="D4098" t="s">
        <v>193</v>
      </c>
      <c r="E4098" t="s">
        <v>18163</v>
      </c>
      <c r="F4098" t="s">
        <v>18164</v>
      </c>
      <c r="G4098" t="s">
        <v>13586</v>
      </c>
      <c r="H4098" s="2" t="s">
        <v>781</v>
      </c>
      <c r="I4098" s="2" t="s">
        <v>782</v>
      </c>
      <c r="J4098" s="1" t="s">
        <v>18165</v>
      </c>
      <c r="K4098" s="1">
        <f t="shared" si="284"/>
        <v>1</v>
      </c>
      <c r="L4098" s="1">
        <f t="shared" si="284"/>
        <v>0</v>
      </c>
      <c r="M4098" s="1">
        <f t="shared" si="284"/>
        <v>0</v>
      </c>
      <c r="N4098" s="1">
        <f t="shared" si="284"/>
        <v>0</v>
      </c>
      <c r="O4098" s="1">
        <f t="shared" si="285"/>
        <v>1</v>
      </c>
      <c r="P4098" s="1" t="s">
        <v>18346</v>
      </c>
      <c r="Q4098" s="1">
        <v>400</v>
      </c>
      <c r="R4098" s="1">
        <v>617</v>
      </c>
      <c r="S4098" s="9">
        <f t="shared" si="287"/>
        <v>400</v>
      </c>
      <c r="T4098" s="8"/>
      <c r="U4098" s="8"/>
      <c r="V4098" s="8"/>
      <c r="W4098" s="8"/>
      <c r="X4098" s="8"/>
      <c r="Y4098" s="10">
        <f t="shared" si="286"/>
        <v>0</v>
      </c>
      <c r="Z4098" s="10">
        <f>IFERROR(INDEX(EFs!B:B,MATCH(P4098,EFs!A:A,0))*Dataset!Y4098/1000,0)</f>
        <v>0</v>
      </c>
      <c r="AA4098">
        <v>32.908304000000001</v>
      </c>
      <c r="AB4098">
        <v>-117.186103</v>
      </c>
      <c r="AC4098">
        <v>1</v>
      </c>
      <c r="AD4098" t="s">
        <v>18387</v>
      </c>
      <c r="AE4098">
        <v>6350</v>
      </c>
      <c r="AF4098" t="s">
        <v>18557</v>
      </c>
      <c r="AI4098" t="s">
        <v>18389</v>
      </c>
      <c r="AJ4098" t="s">
        <v>18390</v>
      </c>
      <c r="AK4098" t="s">
        <v>18391</v>
      </c>
      <c r="AL4098">
        <v>92121</v>
      </c>
      <c r="AM4098" t="s">
        <v>18392</v>
      </c>
      <c r="AN4098" t="s">
        <v>18393</v>
      </c>
    </row>
    <row r="4099" spans="1:40" ht="43.2" hidden="1" x14ac:dyDescent="0.3">
      <c r="A4099" t="s">
        <v>18166</v>
      </c>
      <c r="B4099" s="2" t="s">
        <v>2048</v>
      </c>
      <c r="C4099" s="3">
        <v>41933</v>
      </c>
      <c r="D4099" t="s">
        <v>193</v>
      </c>
      <c r="E4099" t="s">
        <v>12943</v>
      </c>
      <c r="F4099" t="s">
        <v>12944</v>
      </c>
      <c r="G4099" t="s">
        <v>12945</v>
      </c>
      <c r="H4099" s="2" t="s">
        <v>201</v>
      </c>
      <c r="I4099" s="2" t="s">
        <v>46</v>
      </c>
      <c r="J4099" s="1" t="s">
        <v>18167</v>
      </c>
      <c r="K4099" s="1">
        <f t="shared" ref="K4099:N4145" si="288">IFERROR(IF(SEARCH(K$1,$J4099)&gt;0,1),0)</f>
        <v>1</v>
      </c>
      <c r="L4099" s="1">
        <f t="shared" si="288"/>
        <v>0</v>
      </c>
      <c r="M4099" s="1">
        <f t="shared" si="288"/>
        <v>0</v>
      </c>
      <c r="N4099" s="1">
        <f t="shared" si="288"/>
        <v>0</v>
      </c>
      <c r="O4099" s="1">
        <f t="shared" ref="O4099:O4145" si="289">SUM(K4099:N4099)</f>
        <v>1</v>
      </c>
      <c r="P4099" s="1" t="s">
        <v>18346</v>
      </c>
      <c r="Q4099" s="1">
        <v>48</v>
      </c>
      <c r="R4099" s="1">
        <v>70.8</v>
      </c>
      <c r="S4099" s="9">
        <f t="shared" si="287"/>
        <v>48</v>
      </c>
      <c r="T4099" s="8"/>
      <c r="U4099" s="8"/>
      <c r="V4099" s="8"/>
      <c r="W4099" s="8"/>
      <c r="X4099" s="8"/>
      <c r="Y4099" s="10">
        <f t="shared" ref="Y4099:Y4145" si="290">X4099*S4099</f>
        <v>0</v>
      </c>
      <c r="Z4099" s="10">
        <f>IFERROR(INDEX(EFs!B:B,MATCH(P4099,EFs!A:A,0))*Dataset!Y4099/1000,0)</f>
        <v>0</v>
      </c>
      <c r="AA4099">
        <v>32.875202000000002</v>
      </c>
      <c r="AB4099">
        <v>-117.22319</v>
      </c>
      <c r="AC4099">
        <v>1</v>
      </c>
      <c r="AD4099" t="s">
        <v>18387</v>
      </c>
      <c r="AE4099">
        <v>9300</v>
      </c>
      <c r="AF4099" t="s">
        <v>18845</v>
      </c>
      <c r="AI4099" t="s">
        <v>18428</v>
      </c>
      <c r="AJ4099" t="s">
        <v>18390</v>
      </c>
      <c r="AK4099" t="s">
        <v>18391</v>
      </c>
      <c r="AL4099">
        <v>92037</v>
      </c>
      <c r="AM4099" t="s">
        <v>18392</v>
      </c>
      <c r="AN4099" t="s">
        <v>18393</v>
      </c>
    </row>
    <row r="4100" spans="1:40" ht="43.2" hidden="1" x14ac:dyDescent="0.3">
      <c r="A4100" t="s">
        <v>18168</v>
      </c>
      <c r="B4100" s="2" t="s">
        <v>2048</v>
      </c>
      <c r="C4100" s="3">
        <v>41953</v>
      </c>
      <c r="D4100" t="s">
        <v>193</v>
      </c>
      <c r="E4100" t="s">
        <v>18169</v>
      </c>
      <c r="F4100" t="s">
        <v>18170</v>
      </c>
      <c r="G4100" t="s">
        <v>18171</v>
      </c>
      <c r="H4100" s="2" t="s">
        <v>1961</v>
      </c>
      <c r="I4100" s="2" t="s">
        <v>328</v>
      </c>
      <c r="J4100" s="1" t="s">
        <v>18172</v>
      </c>
      <c r="K4100" s="1">
        <f t="shared" si="288"/>
        <v>1</v>
      </c>
      <c r="L4100" s="1">
        <f t="shared" si="288"/>
        <v>0</v>
      </c>
      <c r="M4100" s="1">
        <f t="shared" si="288"/>
        <v>0</v>
      </c>
      <c r="N4100" s="1">
        <f t="shared" si="288"/>
        <v>0</v>
      </c>
      <c r="O4100" s="1">
        <f t="shared" si="289"/>
        <v>1</v>
      </c>
      <c r="P4100" s="1" t="s">
        <v>18346</v>
      </c>
      <c r="Q4100" s="1">
        <v>60</v>
      </c>
      <c r="R4100" s="1">
        <v>103</v>
      </c>
      <c r="S4100" s="9">
        <f t="shared" ref="S4100:S4145" si="291">IFERROR(IF(Q4100&lt;&gt;"",Q4100,R4100*0.7457),"Unknown")</f>
        <v>60</v>
      </c>
      <c r="T4100" s="8"/>
      <c r="U4100" s="8"/>
      <c r="V4100" s="8"/>
      <c r="W4100" s="8"/>
      <c r="X4100" s="8"/>
      <c r="Y4100" s="10">
        <f t="shared" si="290"/>
        <v>0</v>
      </c>
      <c r="Z4100" s="10">
        <f>IFERROR(INDEX(EFs!B:B,MATCH(P4100,EFs!A:A,0))*Dataset!Y4100/1000,0)</f>
        <v>0</v>
      </c>
      <c r="AA4100">
        <v>32.719071999999997</v>
      </c>
      <c r="AB4100">
        <v>-116.449792</v>
      </c>
      <c r="AC4100">
        <v>1</v>
      </c>
      <c r="AD4100" t="s">
        <v>18387</v>
      </c>
      <c r="AE4100">
        <v>32363</v>
      </c>
      <c r="AF4100" t="s">
        <v>18815</v>
      </c>
      <c r="AI4100" t="s">
        <v>18643</v>
      </c>
      <c r="AJ4100" t="s">
        <v>18390</v>
      </c>
      <c r="AK4100" t="s">
        <v>18391</v>
      </c>
      <c r="AL4100">
        <v>91906</v>
      </c>
      <c r="AM4100" t="s">
        <v>18392</v>
      </c>
      <c r="AN4100" t="s">
        <v>18393</v>
      </c>
    </row>
    <row r="4101" spans="1:40" ht="72" hidden="1" x14ac:dyDescent="0.3">
      <c r="A4101" t="s">
        <v>18173</v>
      </c>
      <c r="B4101" s="2" t="s">
        <v>2048</v>
      </c>
      <c r="C4101" s="3">
        <v>42012</v>
      </c>
      <c r="D4101" t="s">
        <v>25</v>
      </c>
      <c r="E4101" t="s">
        <v>18174</v>
      </c>
      <c r="F4101" t="s">
        <v>527</v>
      </c>
      <c r="G4101" t="s">
        <v>18175</v>
      </c>
      <c r="H4101" s="2" t="s">
        <v>181</v>
      </c>
      <c r="I4101" s="2" t="s">
        <v>107</v>
      </c>
      <c r="J4101" s="1" t="s">
        <v>18176</v>
      </c>
      <c r="K4101" s="1">
        <f t="shared" si="288"/>
        <v>1</v>
      </c>
      <c r="L4101" s="1">
        <f t="shared" si="288"/>
        <v>0</v>
      </c>
      <c r="M4101" s="1">
        <f t="shared" si="288"/>
        <v>0</v>
      </c>
      <c r="N4101" s="1">
        <f t="shared" si="288"/>
        <v>0</v>
      </c>
      <c r="O4101" s="1">
        <f t="shared" si="289"/>
        <v>1</v>
      </c>
      <c r="P4101" s="1" t="s">
        <v>18346</v>
      </c>
      <c r="Q4101" s="1" t="s">
        <v>18355</v>
      </c>
      <c r="R4101" s="1">
        <v>66</v>
      </c>
      <c r="S4101" s="9">
        <f t="shared" si="291"/>
        <v>49.216200000000001</v>
      </c>
      <c r="T4101" s="8"/>
      <c r="U4101" s="8"/>
      <c r="V4101" s="8"/>
      <c r="W4101" s="8"/>
      <c r="X4101" s="8"/>
      <c r="Y4101" s="10">
        <f t="shared" si="290"/>
        <v>0</v>
      </c>
      <c r="Z4101" s="10">
        <f>IFERROR(INDEX(EFs!B:B,MATCH(P4101,EFs!A:A,0))*Dataset!Y4101/1000,0)</f>
        <v>0</v>
      </c>
      <c r="AA4101">
        <v>32.791831000000002</v>
      </c>
      <c r="AB4101">
        <v>-117.080479</v>
      </c>
      <c r="AC4101">
        <v>1</v>
      </c>
      <c r="AD4101" t="s">
        <v>18387</v>
      </c>
      <c r="AE4101">
        <v>5185</v>
      </c>
      <c r="AF4101" t="s">
        <v>18836</v>
      </c>
      <c r="AI4101" t="s">
        <v>18389</v>
      </c>
      <c r="AJ4101" t="s">
        <v>18390</v>
      </c>
      <c r="AK4101" t="s">
        <v>18391</v>
      </c>
      <c r="AL4101">
        <v>92120</v>
      </c>
      <c r="AM4101" t="s">
        <v>18392</v>
      </c>
      <c r="AN4101" t="s">
        <v>18393</v>
      </c>
    </row>
    <row r="4102" spans="1:40" ht="43.2" hidden="1" x14ac:dyDescent="0.3">
      <c r="A4102" t="s">
        <v>18177</v>
      </c>
      <c r="B4102" s="2" t="s">
        <v>2048</v>
      </c>
      <c r="C4102" s="3">
        <v>42020</v>
      </c>
      <c r="D4102" t="s">
        <v>193</v>
      </c>
      <c r="E4102" t="s">
        <v>18178</v>
      </c>
      <c r="F4102" t="s">
        <v>18179</v>
      </c>
      <c r="G4102" t="s">
        <v>18180</v>
      </c>
      <c r="H4102" s="2" t="s">
        <v>949</v>
      </c>
      <c r="I4102" s="2" t="s">
        <v>75</v>
      </c>
      <c r="J4102" s="1" t="s">
        <v>18181</v>
      </c>
      <c r="K4102" s="1">
        <f t="shared" si="288"/>
        <v>1</v>
      </c>
      <c r="L4102" s="1">
        <f t="shared" si="288"/>
        <v>0</v>
      </c>
      <c r="M4102" s="1">
        <f t="shared" si="288"/>
        <v>0</v>
      </c>
      <c r="N4102" s="1">
        <f t="shared" si="288"/>
        <v>0</v>
      </c>
      <c r="O4102" s="1">
        <f t="shared" si="289"/>
        <v>1</v>
      </c>
      <c r="P4102" s="1" t="s">
        <v>18346</v>
      </c>
      <c r="Q4102" s="1" t="s">
        <v>18355</v>
      </c>
      <c r="R4102" s="1">
        <v>700</v>
      </c>
      <c r="S4102" s="9">
        <f t="shared" si="291"/>
        <v>521.99</v>
      </c>
      <c r="T4102" s="8"/>
      <c r="U4102" s="8"/>
      <c r="V4102" s="8"/>
      <c r="W4102" s="8"/>
      <c r="X4102" s="8"/>
      <c r="Y4102" s="10">
        <f t="shared" si="290"/>
        <v>0</v>
      </c>
      <c r="Z4102" s="10">
        <f>IFERROR(INDEX(EFs!B:B,MATCH(P4102,EFs!A:A,0))*Dataset!Y4102/1000,0)</f>
        <v>0</v>
      </c>
      <c r="AA4102">
        <v>33.144219</v>
      </c>
      <c r="AB4102">
        <v>-117.319439</v>
      </c>
      <c r="AC4102">
        <v>0.5</v>
      </c>
      <c r="AD4102" t="s">
        <v>18422</v>
      </c>
      <c r="AI4102" t="s">
        <v>18509</v>
      </c>
      <c r="AJ4102" t="s">
        <v>18390</v>
      </c>
      <c r="AK4102" t="s">
        <v>18391</v>
      </c>
      <c r="AL4102">
        <v>92008</v>
      </c>
      <c r="AM4102" t="s">
        <v>18392</v>
      </c>
      <c r="AN4102" t="s">
        <v>18397</v>
      </c>
    </row>
    <row r="4103" spans="1:40" ht="43.2" hidden="1" x14ac:dyDescent="0.3">
      <c r="A4103" t="s">
        <v>18182</v>
      </c>
      <c r="B4103" s="2" t="s">
        <v>2048</v>
      </c>
      <c r="C4103" s="3">
        <v>41878</v>
      </c>
      <c r="D4103" t="s">
        <v>193</v>
      </c>
      <c r="E4103" t="s">
        <v>18183</v>
      </c>
      <c r="F4103" t="s">
        <v>18184</v>
      </c>
      <c r="G4103" t="s">
        <v>18185</v>
      </c>
      <c r="H4103" s="2" t="s">
        <v>19</v>
      </c>
      <c r="I4103" s="2" t="s">
        <v>20</v>
      </c>
      <c r="J4103" s="1" t="s">
        <v>18186</v>
      </c>
      <c r="K4103" s="1">
        <f t="shared" si="288"/>
        <v>1</v>
      </c>
      <c r="L4103" s="1">
        <f t="shared" si="288"/>
        <v>0</v>
      </c>
      <c r="M4103" s="1">
        <f t="shared" si="288"/>
        <v>0</v>
      </c>
      <c r="N4103" s="1">
        <f t="shared" si="288"/>
        <v>0</v>
      </c>
      <c r="O4103" s="1">
        <f t="shared" si="289"/>
        <v>1</v>
      </c>
      <c r="P4103" s="1" t="s">
        <v>18346</v>
      </c>
      <c r="Q4103" s="1">
        <v>600</v>
      </c>
      <c r="R4103" s="1">
        <v>904</v>
      </c>
      <c r="S4103" s="9">
        <f t="shared" si="291"/>
        <v>600</v>
      </c>
      <c r="T4103" s="8"/>
      <c r="U4103" s="8"/>
      <c r="V4103" s="8"/>
      <c r="W4103" s="8"/>
      <c r="X4103" s="8"/>
      <c r="Y4103" s="10">
        <f t="shared" si="290"/>
        <v>0</v>
      </c>
      <c r="Z4103" s="10">
        <f>IFERROR(INDEX(EFs!B:B,MATCH(P4103,EFs!A:A,0))*Dataset!Y4103/1000,0)</f>
        <v>0</v>
      </c>
      <c r="AA4103">
        <v>32.718353999999998</v>
      </c>
      <c r="AB4103">
        <v>-117.156998</v>
      </c>
      <c r="AC4103">
        <v>1</v>
      </c>
      <c r="AD4103" t="s">
        <v>18387</v>
      </c>
      <c r="AE4103">
        <v>801</v>
      </c>
      <c r="AF4103" t="s">
        <v>18515</v>
      </c>
      <c r="AI4103" t="s">
        <v>18389</v>
      </c>
      <c r="AJ4103" t="s">
        <v>18390</v>
      </c>
      <c r="AK4103" t="s">
        <v>18391</v>
      </c>
      <c r="AL4103">
        <v>92101</v>
      </c>
      <c r="AM4103" t="s">
        <v>18392</v>
      </c>
      <c r="AN4103" t="s">
        <v>18393</v>
      </c>
    </row>
    <row r="4104" spans="1:40" ht="43.2" hidden="1" x14ac:dyDescent="0.3">
      <c r="A4104" t="s">
        <v>18187</v>
      </c>
      <c r="B4104" s="2" t="s">
        <v>2048</v>
      </c>
      <c r="C4104" s="3">
        <v>42416</v>
      </c>
      <c r="D4104" t="s">
        <v>193</v>
      </c>
      <c r="E4104" t="s">
        <v>18188</v>
      </c>
      <c r="F4104" t="s">
        <v>18189</v>
      </c>
      <c r="G4104" t="s">
        <v>18190</v>
      </c>
      <c r="H4104" s="2" t="s">
        <v>115</v>
      </c>
      <c r="I4104" s="2" t="s">
        <v>46</v>
      </c>
      <c r="J4104" s="1" t="s">
        <v>18191</v>
      </c>
      <c r="K4104" s="1">
        <f t="shared" si="288"/>
        <v>1</v>
      </c>
      <c r="L4104" s="1">
        <f t="shared" si="288"/>
        <v>0</v>
      </c>
      <c r="M4104" s="1">
        <f t="shared" si="288"/>
        <v>0</v>
      </c>
      <c r="N4104" s="1">
        <f t="shared" si="288"/>
        <v>0</v>
      </c>
      <c r="O4104" s="1">
        <f t="shared" si="289"/>
        <v>1</v>
      </c>
      <c r="P4104" s="1" t="s">
        <v>18346</v>
      </c>
      <c r="Q4104" s="1">
        <v>250</v>
      </c>
      <c r="R4104" s="1">
        <v>385</v>
      </c>
      <c r="S4104" s="9">
        <f t="shared" si="291"/>
        <v>250</v>
      </c>
      <c r="T4104" s="8"/>
      <c r="U4104" s="8"/>
      <c r="V4104" s="8"/>
      <c r="W4104" s="8"/>
      <c r="X4104" s="8"/>
      <c r="Y4104" s="10">
        <f t="shared" si="290"/>
        <v>0</v>
      </c>
      <c r="Z4104" s="10">
        <f>IFERROR(INDEX(EFs!B:B,MATCH(P4104,EFs!A:A,0))*Dataset!Y4104/1000,0)</f>
        <v>0</v>
      </c>
      <c r="AA4104">
        <v>32.749034999999999</v>
      </c>
      <c r="AB4104">
        <v>-117.21576399999999</v>
      </c>
      <c r="AC4104">
        <v>1</v>
      </c>
      <c r="AD4104" t="s">
        <v>18387</v>
      </c>
      <c r="AE4104">
        <v>3455</v>
      </c>
      <c r="AF4104" t="s">
        <v>19689</v>
      </c>
      <c r="AI4104" t="s">
        <v>18389</v>
      </c>
      <c r="AJ4104" t="s">
        <v>18390</v>
      </c>
      <c r="AK4104" t="s">
        <v>18391</v>
      </c>
      <c r="AL4104">
        <v>92110</v>
      </c>
      <c r="AM4104" t="s">
        <v>18392</v>
      </c>
      <c r="AN4104" t="s">
        <v>18393</v>
      </c>
    </row>
    <row r="4105" spans="1:40" ht="28.8" hidden="1" x14ac:dyDescent="0.3">
      <c r="A4105" t="s">
        <v>18192</v>
      </c>
      <c r="B4105" s="2" t="s">
        <v>2048</v>
      </c>
      <c r="C4105" s="3">
        <v>42821</v>
      </c>
      <c r="D4105" t="s">
        <v>193</v>
      </c>
      <c r="E4105" t="s">
        <v>17511</v>
      </c>
      <c r="F4105" t="s">
        <v>8546</v>
      </c>
      <c r="G4105" t="s">
        <v>17512</v>
      </c>
      <c r="H4105" s="2" t="s">
        <v>19</v>
      </c>
      <c r="I4105" s="2" t="s">
        <v>20</v>
      </c>
      <c r="J4105" s="1" t="s">
        <v>18193</v>
      </c>
      <c r="K4105" s="1">
        <f t="shared" si="288"/>
        <v>1</v>
      </c>
      <c r="L4105" s="1">
        <f t="shared" si="288"/>
        <v>0</v>
      </c>
      <c r="M4105" s="1">
        <f t="shared" si="288"/>
        <v>0</v>
      </c>
      <c r="N4105" s="1">
        <f t="shared" si="288"/>
        <v>0</v>
      </c>
      <c r="O4105" s="1">
        <f t="shared" si="289"/>
        <v>1</v>
      </c>
      <c r="P4105" s="1" t="s">
        <v>18346</v>
      </c>
      <c r="Q4105" s="1">
        <v>110</v>
      </c>
      <c r="R4105" s="1">
        <v>1523</v>
      </c>
      <c r="S4105" s="9">
        <f t="shared" si="291"/>
        <v>110</v>
      </c>
      <c r="T4105" s="8"/>
      <c r="U4105" s="8"/>
      <c r="V4105" s="8"/>
      <c r="W4105" s="8"/>
      <c r="X4105" s="8"/>
      <c r="Y4105" s="10">
        <f t="shared" si="290"/>
        <v>0</v>
      </c>
      <c r="Z4105" s="10">
        <f>IFERROR(INDEX(EFs!B:B,MATCH(P4105,EFs!A:A,0))*Dataset!Y4105/1000,0)</f>
        <v>0</v>
      </c>
      <c r="AA4105">
        <v>32.716442000000001</v>
      </c>
      <c r="AB4105">
        <v>-117.16325999999999</v>
      </c>
      <c r="AC4105">
        <v>1</v>
      </c>
      <c r="AD4105" t="s">
        <v>18387</v>
      </c>
      <c r="AE4105">
        <v>1010</v>
      </c>
      <c r="AF4105" t="s">
        <v>18841</v>
      </c>
      <c r="AI4105" t="s">
        <v>18389</v>
      </c>
      <c r="AJ4105" t="s">
        <v>18390</v>
      </c>
      <c r="AK4105" t="s">
        <v>18391</v>
      </c>
      <c r="AL4105">
        <v>92101</v>
      </c>
      <c r="AM4105" t="s">
        <v>18392</v>
      </c>
      <c r="AN4105" t="s">
        <v>18393</v>
      </c>
    </row>
    <row r="4106" spans="1:40" ht="43.2" hidden="1" x14ac:dyDescent="0.3">
      <c r="A4106" t="s">
        <v>18194</v>
      </c>
      <c r="B4106" s="2" t="s">
        <v>2048</v>
      </c>
      <c r="C4106" s="3">
        <v>42821</v>
      </c>
      <c r="D4106" t="s">
        <v>193</v>
      </c>
      <c r="E4106" t="s">
        <v>17511</v>
      </c>
      <c r="F4106" t="s">
        <v>8546</v>
      </c>
      <c r="G4106" t="s">
        <v>17512</v>
      </c>
      <c r="H4106" s="2" t="s">
        <v>19</v>
      </c>
      <c r="I4106" s="2" t="s">
        <v>20</v>
      </c>
      <c r="J4106" s="1" t="s">
        <v>18195</v>
      </c>
      <c r="K4106" s="1">
        <f t="shared" si="288"/>
        <v>1</v>
      </c>
      <c r="L4106" s="1">
        <f t="shared" si="288"/>
        <v>0</v>
      </c>
      <c r="M4106" s="1">
        <f t="shared" si="288"/>
        <v>0</v>
      </c>
      <c r="N4106" s="1">
        <f t="shared" si="288"/>
        <v>0</v>
      </c>
      <c r="O4106" s="1">
        <f t="shared" si="289"/>
        <v>1</v>
      </c>
      <c r="P4106" s="1" t="s">
        <v>18346</v>
      </c>
      <c r="Q4106" s="1">
        <v>264</v>
      </c>
      <c r="R4106" s="1">
        <v>420</v>
      </c>
      <c r="S4106" s="9">
        <f t="shared" si="291"/>
        <v>264</v>
      </c>
      <c r="T4106" s="8"/>
      <c r="U4106" s="8"/>
      <c r="V4106" s="8"/>
      <c r="W4106" s="8"/>
      <c r="X4106" s="8"/>
      <c r="Y4106" s="10">
        <f t="shared" si="290"/>
        <v>0</v>
      </c>
      <c r="Z4106" s="10">
        <f>IFERROR(INDEX(EFs!B:B,MATCH(P4106,EFs!A:A,0))*Dataset!Y4106/1000,0)</f>
        <v>0</v>
      </c>
      <c r="AA4106">
        <v>32.716442000000001</v>
      </c>
      <c r="AB4106">
        <v>-117.16325999999999</v>
      </c>
      <c r="AC4106">
        <v>1</v>
      </c>
      <c r="AD4106" t="s">
        <v>18387</v>
      </c>
      <c r="AE4106">
        <v>1010</v>
      </c>
      <c r="AF4106" t="s">
        <v>18841</v>
      </c>
      <c r="AI4106" t="s">
        <v>18389</v>
      </c>
      <c r="AJ4106" t="s">
        <v>18390</v>
      </c>
      <c r="AK4106" t="s">
        <v>18391</v>
      </c>
      <c r="AL4106">
        <v>92101</v>
      </c>
      <c r="AM4106" t="s">
        <v>18392</v>
      </c>
      <c r="AN4106" t="s">
        <v>18393</v>
      </c>
    </row>
    <row r="4107" spans="1:40" ht="28.8" hidden="1" x14ac:dyDescent="0.3">
      <c r="A4107" t="s">
        <v>18196</v>
      </c>
      <c r="B4107" s="2" t="s">
        <v>2048</v>
      </c>
      <c r="C4107" s="3">
        <v>42824</v>
      </c>
      <c r="D4107" t="s">
        <v>193</v>
      </c>
      <c r="E4107" t="s">
        <v>18197</v>
      </c>
      <c r="F4107" t="s">
        <v>18198</v>
      </c>
      <c r="G4107" t="s">
        <v>18199</v>
      </c>
      <c r="H4107" s="2" t="s">
        <v>535</v>
      </c>
      <c r="I4107" s="2" t="s">
        <v>107</v>
      </c>
      <c r="J4107" s="1" t="s">
        <v>18200</v>
      </c>
      <c r="K4107" s="1">
        <f t="shared" si="288"/>
        <v>1</v>
      </c>
      <c r="L4107" s="1">
        <f t="shared" si="288"/>
        <v>0</v>
      </c>
      <c r="M4107" s="1">
        <f t="shared" si="288"/>
        <v>0</v>
      </c>
      <c r="N4107" s="1">
        <f t="shared" si="288"/>
        <v>0</v>
      </c>
      <c r="O4107" s="1">
        <f t="shared" si="289"/>
        <v>1</v>
      </c>
      <c r="P4107" s="1" t="s">
        <v>18346</v>
      </c>
      <c r="Q4107" s="1">
        <v>50</v>
      </c>
      <c r="R4107" s="1">
        <v>85</v>
      </c>
      <c r="S4107" s="9">
        <f t="shared" si="291"/>
        <v>50</v>
      </c>
      <c r="T4107" s="8"/>
      <c r="U4107" s="8"/>
      <c r="V4107" s="8"/>
      <c r="W4107" s="8"/>
      <c r="X4107" s="8"/>
      <c r="Y4107" s="10">
        <f t="shared" si="290"/>
        <v>0</v>
      </c>
      <c r="Z4107" s="10">
        <f>IFERROR(INDEX(EFs!B:B,MATCH(P4107,EFs!A:A,0))*Dataset!Y4107/1000,0)</f>
        <v>0</v>
      </c>
      <c r="AA4107">
        <v>32.802773999999999</v>
      </c>
      <c r="AB4107">
        <v>-117.008554</v>
      </c>
      <c r="AC4107">
        <v>0.9</v>
      </c>
      <c r="AD4107" t="s">
        <v>18394</v>
      </c>
      <c r="AE4107">
        <v>8780</v>
      </c>
      <c r="AF4107" t="s">
        <v>19127</v>
      </c>
      <c r="AI4107" t="s">
        <v>18389</v>
      </c>
      <c r="AJ4107" t="s">
        <v>18390</v>
      </c>
      <c r="AK4107" t="s">
        <v>18391</v>
      </c>
      <c r="AL4107">
        <v>92119</v>
      </c>
      <c r="AM4107" t="s">
        <v>18392</v>
      </c>
      <c r="AN4107" t="s">
        <v>18397</v>
      </c>
    </row>
    <row r="4108" spans="1:40" ht="43.2" hidden="1" x14ac:dyDescent="0.3">
      <c r="A4108" t="s">
        <v>18201</v>
      </c>
      <c r="B4108" s="2" t="s">
        <v>2048</v>
      </c>
      <c r="C4108" s="3">
        <v>42865</v>
      </c>
      <c r="D4108" t="s">
        <v>193</v>
      </c>
      <c r="E4108" t="s">
        <v>18202</v>
      </c>
      <c r="G4108" t="s">
        <v>18203</v>
      </c>
      <c r="H4108" s="2" t="s">
        <v>18204</v>
      </c>
      <c r="I4108" s="2" t="s">
        <v>6085</v>
      </c>
      <c r="J4108" s="1" t="s">
        <v>18205</v>
      </c>
      <c r="K4108" s="1">
        <f t="shared" si="288"/>
        <v>1</v>
      </c>
      <c r="L4108" s="1">
        <f t="shared" si="288"/>
        <v>0</v>
      </c>
      <c r="M4108" s="1">
        <f t="shared" si="288"/>
        <v>0</v>
      </c>
      <c r="N4108" s="1">
        <f t="shared" si="288"/>
        <v>0</v>
      </c>
      <c r="O4108" s="1">
        <f t="shared" si="289"/>
        <v>1</v>
      </c>
      <c r="P4108" s="1" t="s">
        <v>18346</v>
      </c>
      <c r="Q4108" s="1" t="s">
        <v>18355</v>
      </c>
      <c r="R4108" s="1">
        <v>225</v>
      </c>
      <c r="S4108" s="9">
        <f t="shared" si="291"/>
        <v>167.7825</v>
      </c>
      <c r="T4108" s="8"/>
      <c r="U4108" s="8"/>
      <c r="V4108" s="8"/>
      <c r="W4108" s="8"/>
      <c r="X4108" s="8"/>
      <c r="Y4108" s="10">
        <f t="shared" si="290"/>
        <v>0</v>
      </c>
      <c r="Z4108" s="10">
        <f>IFERROR(INDEX(EFs!B:B,MATCH(P4108,EFs!A:A,0))*Dataset!Y4108/1000,0)</f>
        <v>0</v>
      </c>
      <c r="AA4108">
        <v>32.734178</v>
      </c>
      <c r="AB4108">
        <v>-116.942229</v>
      </c>
      <c r="AC4108">
        <v>1</v>
      </c>
      <c r="AD4108" t="s">
        <v>18394</v>
      </c>
      <c r="AE4108">
        <v>11971</v>
      </c>
      <c r="AF4108" t="s">
        <v>18825</v>
      </c>
      <c r="AI4108" t="s">
        <v>18446</v>
      </c>
      <c r="AJ4108" t="s">
        <v>18390</v>
      </c>
      <c r="AK4108" t="s">
        <v>18391</v>
      </c>
      <c r="AL4108">
        <v>91978</v>
      </c>
      <c r="AM4108" t="s">
        <v>18392</v>
      </c>
      <c r="AN4108" t="s">
        <v>18397</v>
      </c>
    </row>
    <row r="4109" spans="1:40" ht="43.2" hidden="1" x14ac:dyDescent="0.3">
      <c r="A4109" t="s">
        <v>18206</v>
      </c>
      <c r="B4109" s="2" t="s">
        <v>2048</v>
      </c>
      <c r="C4109" s="3">
        <v>42877</v>
      </c>
      <c r="D4109" t="s">
        <v>16</v>
      </c>
      <c r="E4109" t="s">
        <v>14559</v>
      </c>
      <c r="F4109" t="s">
        <v>17959</v>
      </c>
      <c r="G4109" t="s">
        <v>18207</v>
      </c>
      <c r="H4109" s="2" t="s">
        <v>19</v>
      </c>
      <c r="I4109" s="2" t="s">
        <v>20</v>
      </c>
      <c r="J4109" s="1" t="s">
        <v>18208</v>
      </c>
      <c r="K4109" s="1">
        <f t="shared" si="288"/>
        <v>1</v>
      </c>
      <c r="L4109" s="1">
        <f t="shared" si="288"/>
        <v>0</v>
      </c>
      <c r="M4109" s="1">
        <f t="shared" si="288"/>
        <v>0</v>
      </c>
      <c r="N4109" s="1">
        <f t="shared" si="288"/>
        <v>0</v>
      </c>
      <c r="O4109" s="1">
        <f t="shared" si="289"/>
        <v>1</v>
      </c>
      <c r="P4109" s="1" t="s">
        <v>18346</v>
      </c>
      <c r="Q4109" s="1">
        <v>511</v>
      </c>
      <c r="R4109" s="1">
        <v>685</v>
      </c>
      <c r="S4109" s="9">
        <f t="shared" si="291"/>
        <v>511</v>
      </c>
      <c r="T4109" s="8"/>
      <c r="U4109" s="8"/>
      <c r="V4109" s="8"/>
      <c r="W4109" s="8"/>
      <c r="X4109" s="8"/>
      <c r="Y4109" s="10">
        <f t="shared" si="290"/>
        <v>0</v>
      </c>
      <c r="Z4109" s="10">
        <f>IFERROR(INDEX(EFs!B:B,MATCH(P4109,EFs!A:A,0))*Dataset!Y4109/1000,0)</f>
        <v>0</v>
      </c>
      <c r="AA4109">
        <v>32.713872000000002</v>
      </c>
      <c r="AB4109">
        <v>-117.166174</v>
      </c>
      <c r="AC4109">
        <v>1</v>
      </c>
      <c r="AD4109" t="s">
        <v>18387</v>
      </c>
      <c r="AE4109">
        <v>808</v>
      </c>
      <c r="AF4109" t="s">
        <v>19150</v>
      </c>
      <c r="AI4109" t="s">
        <v>18389</v>
      </c>
      <c r="AJ4109" t="s">
        <v>18390</v>
      </c>
      <c r="AK4109" t="s">
        <v>18391</v>
      </c>
      <c r="AL4109">
        <v>92101</v>
      </c>
      <c r="AM4109" t="s">
        <v>18392</v>
      </c>
      <c r="AN4109" t="s">
        <v>18393</v>
      </c>
    </row>
    <row r="4110" spans="1:40" ht="43.2" hidden="1" x14ac:dyDescent="0.3">
      <c r="A4110" t="s">
        <v>18209</v>
      </c>
      <c r="B4110" s="2" t="s">
        <v>2048</v>
      </c>
      <c r="C4110" s="3">
        <v>42948</v>
      </c>
      <c r="D4110" t="s">
        <v>193</v>
      </c>
      <c r="E4110" t="s">
        <v>18210</v>
      </c>
      <c r="F4110" t="s">
        <v>18211</v>
      </c>
      <c r="G4110" t="s">
        <v>18212</v>
      </c>
      <c r="H4110" s="2" t="s">
        <v>754</v>
      </c>
      <c r="I4110" s="2" t="s">
        <v>139</v>
      </c>
      <c r="J4110" s="1" t="s">
        <v>18213</v>
      </c>
      <c r="K4110" s="1">
        <f t="shared" si="288"/>
        <v>1</v>
      </c>
      <c r="L4110" s="1">
        <f t="shared" si="288"/>
        <v>0</v>
      </c>
      <c r="M4110" s="1">
        <f t="shared" si="288"/>
        <v>0</v>
      </c>
      <c r="N4110" s="1">
        <f t="shared" si="288"/>
        <v>0</v>
      </c>
      <c r="O4110" s="1">
        <f t="shared" si="289"/>
        <v>1</v>
      </c>
      <c r="P4110" s="1" t="s">
        <v>18346</v>
      </c>
      <c r="Q4110" s="1">
        <v>150</v>
      </c>
      <c r="R4110" s="1">
        <v>237</v>
      </c>
      <c r="S4110" s="9">
        <f t="shared" si="291"/>
        <v>150</v>
      </c>
      <c r="T4110" s="8"/>
      <c r="U4110" s="8"/>
      <c r="V4110" s="8"/>
      <c r="W4110" s="8"/>
      <c r="X4110" s="8"/>
      <c r="Y4110" s="10">
        <f t="shared" si="290"/>
        <v>0</v>
      </c>
      <c r="Z4110" s="10">
        <f>IFERROR(INDEX(EFs!B:B,MATCH(P4110,EFs!A:A,0))*Dataset!Y4110/1000,0)</f>
        <v>0</v>
      </c>
      <c r="AA4110">
        <v>32.872315</v>
      </c>
      <c r="AB4110">
        <v>-117.21154199999999</v>
      </c>
      <c r="AC4110">
        <v>1</v>
      </c>
      <c r="AD4110" t="s">
        <v>18387</v>
      </c>
      <c r="AE4110">
        <v>4401</v>
      </c>
      <c r="AF4110" t="s">
        <v>18932</v>
      </c>
      <c r="AI4110" t="s">
        <v>18389</v>
      </c>
      <c r="AJ4110" t="s">
        <v>18390</v>
      </c>
      <c r="AK4110" t="s">
        <v>18391</v>
      </c>
      <c r="AL4110">
        <v>92122</v>
      </c>
      <c r="AM4110" t="s">
        <v>18392</v>
      </c>
      <c r="AN4110" t="s">
        <v>2733</v>
      </c>
    </row>
    <row r="4111" spans="1:40" ht="43.2" hidden="1" x14ac:dyDescent="0.3">
      <c r="A4111" t="s">
        <v>18214</v>
      </c>
      <c r="B4111" s="2" t="s">
        <v>2048</v>
      </c>
      <c r="C4111" s="3">
        <v>43034</v>
      </c>
      <c r="D4111" t="s">
        <v>193</v>
      </c>
      <c r="E4111" t="s">
        <v>18215</v>
      </c>
      <c r="F4111" t="s">
        <v>15803</v>
      </c>
      <c r="G4111" t="s">
        <v>18216</v>
      </c>
      <c r="H4111" s="2" t="s">
        <v>106</v>
      </c>
      <c r="I4111" s="2" t="s">
        <v>107</v>
      </c>
      <c r="J4111" s="1" t="s">
        <v>18217</v>
      </c>
      <c r="K4111" s="1">
        <f t="shared" si="288"/>
        <v>1</v>
      </c>
      <c r="L4111" s="1">
        <f t="shared" si="288"/>
        <v>0</v>
      </c>
      <c r="M4111" s="1">
        <f t="shared" si="288"/>
        <v>0</v>
      </c>
      <c r="N4111" s="1">
        <f t="shared" si="288"/>
        <v>0</v>
      </c>
      <c r="O4111" s="1">
        <f t="shared" si="289"/>
        <v>1</v>
      </c>
      <c r="P4111" s="1" t="s">
        <v>18346</v>
      </c>
      <c r="Q4111" s="1">
        <v>130</v>
      </c>
      <c r="R4111" s="1">
        <v>198</v>
      </c>
      <c r="S4111" s="9">
        <f t="shared" si="291"/>
        <v>130</v>
      </c>
      <c r="T4111" s="8"/>
      <c r="U4111" s="8"/>
      <c r="V4111" s="8"/>
      <c r="W4111" s="8"/>
      <c r="X4111" s="8"/>
      <c r="Y4111" s="10">
        <f t="shared" si="290"/>
        <v>0</v>
      </c>
      <c r="Z4111" s="10">
        <f>IFERROR(INDEX(EFs!B:B,MATCH(P4111,EFs!A:A,0))*Dataset!Y4111/1000,0)</f>
        <v>0</v>
      </c>
      <c r="AA4111">
        <v>32.827044999999998</v>
      </c>
      <c r="AB4111">
        <v>-117.140107</v>
      </c>
      <c r="AC4111">
        <v>1</v>
      </c>
      <c r="AD4111" t="s">
        <v>18387</v>
      </c>
      <c r="AE4111">
        <v>8725</v>
      </c>
      <c r="AF4111" t="s">
        <v>19711</v>
      </c>
      <c r="AI4111" t="s">
        <v>18389</v>
      </c>
      <c r="AJ4111" t="s">
        <v>18390</v>
      </c>
      <c r="AK4111" t="s">
        <v>18391</v>
      </c>
      <c r="AL4111">
        <v>92123</v>
      </c>
      <c r="AM4111" t="s">
        <v>18392</v>
      </c>
      <c r="AN4111" t="s">
        <v>18407</v>
      </c>
    </row>
    <row r="4112" spans="1:40" ht="43.2" hidden="1" x14ac:dyDescent="0.3">
      <c r="A4112" t="s">
        <v>18218</v>
      </c>
      <c r="B4112" s="2" t="s">
        <v>2048</v>
      </c>
      <c r="C4112" s="3">
        <v>43087</v>
      </c>
      <c r="D4112" t="s">
        <v>193</v>
      </c>
      <c r="E4112" t="s">
        <v>18219</v>
      </c>
      <c r="F4112" t="s">
        <v>18220</v>
      </c>
      <c r="G4112" t="s">
        <v>18221</v>
      </c>
      <c r="H4112" s="2" t="s">
        <v>781</v>
      </c>
      <c r="I4112" s="2" t="s">
        <v>782</v>
      </c>
      <c r="J4112" s="1" t="s">
        <v>18222</v>
      </c>
      <c r="K4112" s="1">
        <f t="shared" si="288"/>
        <v>1</v>
      </c>
      <c r="L4112" s="1">
        <f t="shared" si="288"/>
        <v>0</v>
      </c>
      <c r="M4112" s="1">
        <f t="shared" si="288"/>
        <v>0</v>
      </c>
      <c r="N4112" s="1">
        <f t="shared" si="288"/>
        <v>0</v>
      </c>
      <c r="O4112" s="1">
        <f t="shared" si="289"/>
        <v>1</v>
      </c>
      <c r="P4112" s="1" t="s">
        <v>18346</v>
      </c>
      <c r="Q4112" s="1">
        <v>100</v>
      </c>
      <c r="R4112" s="1">
        <v>158</v>
      </c>
      <c r="S4112" s="9">
        <f t="shared" si="291"/>
        <v>100</v>
      </c>
      <c r="T4112" s="8"/>
      <c r="U4112" s="8"/>
      <c r="V4112" s="8"/>
      <c r="W4112" s="8"/>
      <c r="X4112" s="8"/>
      <c r="Y4112" s="10">
        <f t="shared" si="290"/>
        <v>0</v>
      </c>
      <c r="Z4112" s="10">
        <f>IFERROR(INDEX(EFs!B:B,MATCH(P4112,EFs!A:A,0))*Dataset!Y4112/1000,0)</f>
        <v>0</v>
      </c>
      <c r="AA4112">
        <v>32.901373</v>
      </c>
      <c r="AB4112">
        <v>-117.172724</v>
      </c>
      <c r="AC4112">
        <v>1</v>
      </c>
      <c r="AD4112" t="s">
        <v>18387</v>
      </c>
      <c r="AE4112">
        <v>6769</v>
      </c>
      <c r="AF4112" t="s">
        <v>19605</v>
      </c>
      <c r="AI4112" t="s">
        <v>18389</v>
      </c>
      <c r="AJ4112" t="s">
        <v>18390</v>
      </c>
      <c r="AK4112" t="s">
        <v>18391</v>
      </c>
      <c r="AL4112">
        <v>92121</v>
      </c>
      <c r="AM4112" t="s">
        <v>18392</v>
      </c>
      <c r="AN4112" t="s">
        <v>18393</v>
      </c>
    </row>
    <row r="4113" spans="1:40" ht="43.2" hidden="1" x14ac:dyDescent="0.3">
      <c r="A4113" t="s">
        <v>18223</v>
      </c>
      <c r="B4113" s="2" t="s">
        <v>2048</v>
      </c>
      <c r="C4113" s="3">
        <v>43108</v>
      </c>
      <c r="D4113" t="s">
        <v>193</v>
      </c>
      <c r="E4113" t="s">
        <v>18197</v>
      </c>
      <c r="F4113" t="s">
        <v>18224</v>
      </c>
      <c r="G4113" t="s">
        <v>18225</v>
      </c>
      <c r="H4113" s="2" t="s">
        <v>397</v>
      </c>
      <c r="I4113" s="2" t="s">
        <v>75</v>
      </c>
      <c r="J4113" s="1" t="s">
        <v>18226</v>
      </c>
      <c r="K4113" s="1">
        <f t="shared" si="288"/>
        <v>1</v>
      </c>
      <c r="L4113" s="1">
        <f t="shared" si="288"/>
        <v>0</v>
      </c>
      <c r="M4113" s="1">
        <f t="shared" si="288"/>
        <v>0</v>
      </c>
      <c r="N4113" s="1">
        <f t="shared" si="288"/>
        <v>0</v>
      </c>
      <c r="O4113" s="1">
        <f t="shared" si="289"/>
        <v>1</v>
      </c>
      <c r="P4113" s="1" t="s">
        <v>18346</v>
      </c>
      <c r="Q4113" s="1">
        <v>80</v>
      </c>
      <c r="R4113" s="1">
        <v>131</v>
      </c>
      <c r="S4113" s="9">
        <f t="shared" si="291"/>
        <v>80</v>
      </c>
      <c r="T4113" s="8"/>
      <c r="U4113" s="8"/>
      <c r="V4113" s="8"/>
      <c r="W4113" s="8"/>
      <c r="X4113" s="8"/>
      <c r="Y4113" s="10">
        <f t="shared" si="290"/>
        <v>0</v>
      </c>
      <c r="Z4113" s="10">
        <f>IFERROR(INDEX(EFs!B:B,MATCH(P4113,EFs!A:A,0))*Dataset!Y4113/1000,0)</f>
        <v>0</v>
      </c>
      <c r="AA4113">
        <v>33.138461</v>
      </c>
      <c r="AB4113">
        <v>-117.19287</v>
      </c>
      <c r="AC4113">
        <v>1</v>
      </c>
      <c r="AD4113" t="s">
        <v>18387</v>
      </c>
      <c r="AE4113">
        <v>177</v>
      </c>
      <c r="AF4113" t="s">
        <v>19712</v>
      </c>
      <c r="AI4113" t="s">
        <v>18466</v>
      </c>
      <c r="AJ4113" t="s">
        <v>18390</v>
      </c>
      <c r="AK4113" t="s">
        <v>18391</v>
      </c>
      <c r="AL4113">
        <v>92078</v>
      </c>
      <c r="AM4113" t="s">
        <v>18392</v>
      </c>
      <c r="AN4113" t="s">
        <v>18393</v>
      </c>
    </row>
    <row r="4114" spans="1:40" ht="43.2" hidden="1" x14ac:dyDescent="0.3">
      <c r="A4114" t="s">
        <v>18227</v>
      </c>
      <c r="B4114" s="2" t="s">
        <v>2048</v>
      </c>
      <c r="C4114" s="3">
        <v>43151</v>
      </c>
      <c r="D4114" t="s">
        <v>193</v>
      </c>
      <c r="E4114" t="s">
        <v>18228</v>
      </c>
      <c r="F4114" t="s">
        <v>18229</v>
      </c>
      <c r="G4114" t="s">
        <v>18230</v>
      </c>
      <c r="H4114" s="2" t="s">
        <v>19</v>
      </c>
      <c r="I4114" s="2" t="s">
        <v>20</v>
      </c>
      <c r="J4114" s="1" t="s">
        <v>18231</v>
      </c>
      <c r="K4114" s="1">
        <f t="shared" si="288"/>
        <v>1</v>
      </c>
      <c r="L4114" s="1">
        <f t="shared" si="288"/>
        <v>0</v>
      </c>
      <c r="M4114" s="1">
        <f t="shared" si="288"/>
        <v>0</v>
      </c>
      <c r="N4114" s="1">
        <f t="shared" si="288"/>
        <v>0</v>
      </c>
      <c r="O4114" s="1">
        <f t="shared" si="289"/>
        <v>1</v>
      </c>
      <c r="P4114" s="1" t="s">
        <v>18346</v>
      </c>
      <c r="Q4114" s="1">
        <v>500</v>
      </c>
      <c r="R4114" s="1">
        <v>755</v>
      </c>
      <c r="S4114" s="9">
        <f t="shared" si="291"/>
        <v>500</v>
      </c>
      <c r="T4114" s="8"/>
      <c r="U4114" s="8"/>
      <c r="V4114" s="8"/>
      <c r="W4114" s="8"/>
      <c r="X4114" s="8"/>
      <c r="Y4114" s="10">
        <f t="shared" si="290"/>
        <v>0</v>
      </c>
      <c r="Z4114" s="10">
        <f>IFERROR(INDEX(EFs!B:B,MATCH(P4114,EFs!A:A,0))*Dataset!Y4114/1000,0)</f>
        <v>0</v>
      </c>
      <c r="AA4114">
        <v>32.708520999999998</v>
      </c>
      <c r="AB4114">
        <v>-117.151883</v>
      </c>
      <c r="AC4114">
        <v>1</v>
      </c>
      <c r="AD4114" t="s">
        <v>18394</v>
      </c>
      <c r="AE4114">
        <v>300</v>
      </c>
      <c r="AF4114" t="s">
        <v>18921</v>
      </c>
      <c r="AI4114" t="s">
        <v>18389</v>
      </c>
      <c r="AJ4114" t="s">
        <v>18390</v>
      </c>
      <c r="AK4114" t="s">
        <v>18391</v>
      </c>
      <c r="AL4114">
        <v>92101</v>
      </c>
      <c r="AM4114" t="s">
        <v>18392</v>
      </c>
      <c r="AN4114" t="s">
        <v>18397</v>
      </c>
    </row>
    <row r="4115" spans="1:40" ht="43.2" hidden="1" x14ac:dyDescent="0.3">
      <c r="A4115" t="s">
        <v>18232</v>
      </c>
      <c r="B4115" s="2" t="s">
        <v>2048</v>
      </c>
      <c r="C4115" s="3">
        <v>43410</v>
      </c>
      <c r="D4115" t="s">
        <v>193</v>
      </c>
      <c r="E4115" t="s">
        <v>18233</v>
      </c>
      <c r="F4115" t="s">
        <v>18234</v>
      </c>
      <c r="G4115" t="s">
        <v>18235</v>
      </c>
      <c r="H4115" s="2" t="s">
        <v>106</v>
      </c>
      <c r="I4115" s="2" t="s">
        <v>107</v>
      </c>
      <c r="J4115" s="1" t="s">
        <v>18236</v>
      </c>
      <c r="K4115" s="1">
        <f t="shared" si="288"/>
        <v>1</v>
      </c>
      <c r="L4115" s="1">
        <f t="shared" si="288"/>
        <v>0</v>
      </c>
      <c r="M4115" s="1">
        <f t="shared" si="288"/>
        <v>0</v>
      </c>
      <c r="N4115" s="1">
        <f t="shared" si="288"/>
        <v>0</v>
      </c>
      <c r="O4115" s="1">
        <f t="shared" si="289"/>
        <v>1</v>
      </c>
      <c r="P4115" s="1" t="s">
        <v>18346</v>
      </c>
      <c r="Q4115" s="1" t="s">
        <v>18355</v>
      </c>
      <c r="R4115" s="1">
        <v>118</v>
      </c>
      <c r="S4115" s="9">
        <f t="shared" si="291"/>
        <v>87.99260000000001</v>
      </c>
      <c r="T4115" s="8"/>
      <c r="U4115" s="8"/>
      <c r="V4115" s="8"/>
      <c r="W4115" s="8"/>
      <c r="X4115" s="8"/>
      <c r="Y4115" s="10">
        <f t="shared" si="290"/>
        <v>0</v>
      </c>
      <c r="Z4115" s="10">
        <f>IFERROR(INDEX(EFs!B:B,MATCH(P4115,EFs!A:A,0))*Dataset!Y4115/1000,0)</f>
        <v>0</v>
      </c>
      <c r="AA4115">
        <v>32.819808000000002</v>
      </c>
      <c r="AB4115">
        <v>-117.128443</v>
      </c>
      <c r="AC4115">
        <v>1</v>
      </c>
      <c r="AD4115" t="s">
        <v>18387</v>
      </c>
      <c r="AE4115">
        <v>4400</v>
      </c>
      <c r="AF4115" t="s">
        <v>18740</v>
      </c>
      <c r="AI4115" t="s">
        <v>18389</v>
      </c>
      <c r="AJ4115" t="s">
        <v>18390</v>
      </c>
      <c r="AK4115" t="s">
        <v>18391</v>
      </c>
      <c r="AL4115">
        <v>92123</v>
      </c>
      <c r="AM4115" t="s">
        <v>18392</v>
      </c>
      <c r="AN4115" t="s">
        <v>18393</v>
      </c>
    </row>
    <row r="4116" spans="1:40" ht="43.2" hidden="1" x14ac:dyDescent="0.3">
      <c r="A4116" t="s">
        <v>18237</v>
      </c>
      <c r="B4116" s="2" t="s">
        <v>2048</v>
      </c>
      <c r="C4116" s="3">
        <v>43455</v>
      </c>
      <c r="D4116" t="s">
        <v>193</v>
      </c>
      <c r="E4116" t="s">
        <v>18238</v>
      </c>
      <c r="F4116" t="s">
        <v>18239</v>
      </c>
      <c r="G4116" t="s">
        <v>18240</v>
      </c>
      <c r="H4116" s="2" t="s">
        <v>610</v>
      </c>
      <c r="I4116" s="2" t="s">
        <v>30</v>
      </c>
      <c r="J4116" s="1" t="s">
        <v>18241</v>
      </c>
      <c r="K4116" s="1">
        <f t="shared" si="288"/>
        <v>1</v>
      </c>
      <c r="L4116" s="1">
        <f t="shared" si="288"/>
        <v>0</v>
      </c>
      <c r="M4116" s="1">
        <f t="shared" si="288"/>
        <v>0</v>
      </c>
      <c r="N4116" s="1">
        <f t="shared" si="288"/>
        <v>0</v>
      </c>
      <c r="O4116" s="1">
        <f t="shared" si="289"/>
        <v>1</v>
      </c>
      <c r="P4116" s="1" t="s">
        <v>18346</v>
      </c>
      <c r="Q4116" s="1">
        <v>100</v>
      </c>
      <c r="R4116" s="1">
        <v>158</v>
      </c>
      <c r="S4116" s="9">
        <f t="shared" si="291"/>
        <v>100</v>
      </c>
      <c r="T4116" s="8"/>
      <c r="U4116" s="8"/>
      <c r="V4116" s="8"/>
      <c r="W4116" s="8"/>
      <c r="X4116" s="8"/>
      <c r="Y4116" s="10">
        <f t="shared" si="290"/>
        <v>0</v>
      </c>
      <c r="Z4116" s="10">
        <f>IFERROR(INDEX(EFs!B:B,MATCH(P4116,EFs!A:A,0))*Dataset!Y4116/1000,0)</f>
        <v>0</v>
      </c>
      <c r="AA4116">
        <v>33.012658999999999</v>
      </c>
      <c r="AB4116">
        <v>-117.09110099999999</v>
      </c>
      <c r="AC4116">
        <v>1</v>
      </c>
      <c r="AD4116" t="s">
        <v>18387</v>
      </c>
      <c r="AE4116">
        <v>16470</v>
      </c>
      <c r="AF4116" t="s">
        <v>18634</v>
      </c>
      <c r="AI4116" t="s">
        <v>18389</v>
      </c>
      <c r="AJ4116" t="s">
        <v>18390</v>
      </c>
      <c r="AK4116" t="s">
        <v>18391</v>
      </c>
      <c r="AL4116">
        <v>92127</v>
      </c>
      <c r="AM4116" t="s">
        <v>18392</v>
      </c>
      <c r="AN4116" t="s">
        <v>18393</v>
      </c>
    </row>
    <row r="4117" spans="1:40" ht="43.2" hidden="1" x14ac:dyDescent="0.3">
      <c r="A4117" t="s">
        <v>18242</v>
      </c>
      <c r="B4117" s="2" t="s">
        <v>2048</v>
      </c>
      <c r="C4117" s="3">
        <v>43552</v>
      </c>
      <c r="D4117" t="s">
        <v>193</v>
      </c>
      <c r="E4117" t="s">
        <v>18243</v>
      </c>
      <c r="F4117" t="s">
        <v>18244</v>
      </c>
      <c r="G4117" t="s">
        <v>18245</v>
      </c>
      <c r="H4117" s="2" t="s">
        <v>4142</v>
      </c>
      <c r="I4117" s="2" t="s">
        <v>62</v>
      </c>
      <c r="J4117" s="1" t="s">
        <v>18246</v>
      </c>
      <c r="K4117" s="1">
        <f t="shared" si="288"/>
        <v>1</v>
      </c>
      <c r="L4117" s="1">
        <f t="shared" si="288"/>
        <v>0</v>
      </c>
      <c r="M4117" s="1">
        <f t="shared" si="288"/>
        <v>0</v>
      </c>
      <c r="N4117" s="1">
        <f t="shared" si="288"/>
        <v>0</v>
      </c>
      <c r="O4117" s="1">
        <f t="shared" si="289"/>
        <v>1</v>
      </c>
      <c r="P4117" s="1" t="s">
        <v>18346</v>
      </c>
      <c r="Q4117" s="1">
        <v>125</v>
      </c>
      <c r="R4117" s="1">
        <v>208</v>
      </c>
      <c r="S4117" s="9">
        <f t="shared" si="291"/>
        <v>125</v>
      </c>
      <c r="T4117" s="8"/>
      <c r="U4117" s="8"/>
      <c r="V4117" s="8"/>
      <c r="W4117" s="8"/>
      <c r="X4117" s="8"/>
      <c r="Y4117" s="10">
        <f t="shared" si="290"/>
        <v>0</v>
      </c>
      <c r="Z4117" s="10">
        <f>IFERROR(INDEX(EFs!B:B,MATCH(P4117,EFs!A:A,0))*Dataset!Y4117/1000,0)</f>
        <v>0</v>
      </c>
      <c r="AA4117">
        <v>32.748829000000001</v>
      </c>
      <c r="AB4117">
        <v>-117.12557</v>
      </c>
      <c r="AC4117">
        <v>1</v>
      </c>
      <c r="AD4117" t="s">
        <v>18387</v>
      </c>
      <c r="AE4117">
        <v>3180</v>
      </c>
      <c r="AF4117" t="s">
        <v>18461</v>
      </c>
      <c r="AI4117" t="s">
        <v>18389</v>
      </c>
      <c r="AJ4117" t="s">
        <v>18390</v>
      </c>
      <c r="AK4117" t="s">
        <v>18391</v>
      </c>
      <c r="AL4117">
        <v>92104</v>
      </c>
      <c r="AM4117" t="s">
        <v>18392</v>
      </c>
      <c r="AN4117" t="s">
        <v>18393</v>
      </c>
    </row>
    <row r="4118" spans="1:40" ht="28.8" hidden="1" x14ac:dyDescent="0.3">
      <c r="A4118" t="s">
        <v>18247</v>
      </c>
      <c r="B4118" s="2" t="s">
        <v>2048</v>
      </c>
      <c r="C4118" s="3">
        <v>43553</v>
      </c>
      <c r="D4118" t="s">
        <v>25</v>
      </c>
      <c r="E4118" t="s">
        <v>18248</v>
      </c>
      <c r="F4118" t="s">
        <v>18249</v>
      </c>
      <c r="G4118" t="s">
        <v>18250</v>
      </c>
      <c r="H4118" s="2" t="s">
        <v>403</v>
      </c>
      <c r="I4118" s="2" t="s">
        <v>155</v>
      </c>
      <c r="J4118" s="1" t="s">
        <v>18251</v>
      </c>
      <c r="K4118" s="1">
        <f t="shared" si="288"/>
        <v>1</v>
      </c>
      <c r="L4118" s="1">
        <f t="shared" si="288"/>
        <v>0</v>
      </c>
      <c r="M4118" s="1">
        <f t="shared" si="288"/>
        <v>0</v>
      </c>
      <c r="N4118" s="1">
        <f t="shared" si="288"/>
        <v>0</v>
      </c>
      <c r="O4118" s="1">
        <f t="shared" si="289"/>
        <v>1</v>
      </c>
      <c r="P4118" s="1" t="s">
        <v>18346</v>
      </c>
      <c r="Q4118" s="1">
        <v>100</v>
      </c>
      <c r="R4118" s="1">
        <v>90</v>
      </c>
      <c r="S4118" s="9">
        <f t="shared" si="291"/>
        <v>100</v>
      </c>
      <c r="T4118" s="8"/>
      <c r="U4118" s="8"/>
      <c r="V4118" s="8"/>
      <c r="W4118" s="8"/>
      <c r="X4118" s="8"/>
      <c r="Y4118" s="10">
        <f t="shared" si="290"/>
        <v>0</v>
      </c>
      <c r="Z4118" s="10">
        <f>IFERROR(INDEX(EFs!B:B,MATCH(P4118,EFs!A:A,0))*Dataset!Y4118/1000,0)</f>
        <v>0</v>
      </c>
      <c r="AA4118">
        <v>33.210054999999997</v>
      </c>
      <c r="AB4118">
        <v>-116.32915800000001</v>
      </c>
      <c r="AC4118">
        <v>1</v>
      </c>
      <c r="AD4118" t="s">
        <v>18387</v>
      </c>
      <c r="AE4118">
        <v>3845</v>
      </c>
      <c r="AF4118" t="s">
        <v>19713</v>
      </c>
      <c r="AI4118" t="s">
        <v>18468</v>
      </c>
      <c r="AJ4118" t="s">
        <v>18390</v>
      </c>
      <c r="AK4118" t="s">
        <v>18391</v>
      </c>
      <c r="AL4118">
        <v>92004</v>
      </c>
      <c r="AM4118" t="s">
        <v>18392</v>
      </c>
      <c r="AN4118" t="s">
        <v>18393</v>
      </c>
    </row>
    <row r="4119" spans="1:40" ht="43.2" hidden="1" x14ac:dyDescent="0.3">
      <c r="A4119" t="s">
        <v>18252</v>
      </c>
      <c r="B4119" s="2" t="s">
        <v>2048</v>
      </c>
      <c r="C4119" s="3">
        <v>43608</v>
      </c>
      <c r="D4119" t="s">
        <v>16</v>
      </c>
      <c r="E4119" t="s">
        <v>18253</v>
      </c>
      <c r="F4119" t="s">
        <v>18254</v>
      </c>
      <c r="G4119" t="s">
        <v>18255</v>
      </c>
      <c r="H4119" s="2" t="s">
        <v>19</v>
      </c>
      <c r="I4119" s="2" t="s">
        <v>20</v>
      </c>
      <c r="J4119" s="1" t="s">
        <v>18256</v>
      </c>
      <c r="K4119" s="1">
        <f t="shared" si="288"/>
        <v>0</v>
      </c>
      <c r="L4119" s="1">
        <f t="shared" si="288"/>
        <v>0</v>
      </c>
      <c r="M4119" s="1">
        <f t="shared" si="288"/>
        <v>1</v>
      </c>
      <c r="N4119" s="1">
        <f t="shared" si="288"/>
        <v>0</v>
      </c>
      <c r="O4119" s="1">
        <f t="shared" si="289"/>
        <v>1</v>
      </c>
      <c r="P4119" s="1" t="s">
        <v>18348</v>
      </c>
      <c r="Q4119" s="1">
        <v>35</v>
      </c>
      <c r="R4119" s="1">
        <v>66</v>
      </c>
      <c r="S4119" s="9">
        <f t="shared" si="291"/>
        <v>35</v>
      </c>
      <c r="T4119" s="8"/>
      <c r="U4119" s="8"/>
      <c r="V4119" s="8"/>
      <c r="W4119" s="8"/>
      <c r="X4119" s="8"/>
      <c r="Y4119" s="10">
        <f t="shared" si="290"/>
        <v>0</v>
      </c>
      <c r="Z4119" s="10">
        <f>IFERROR(INDEX(EFs!B:B,MATCH(P4119,EFs!A:A,0))*Dataset!Y4119/1000,0)</f>
        <v>0</v>
      </c>
      <c r="AA4119">
        <v>32.709771000000003</v>
      </c>
      <c r="AB4119">
        <v>-117.15411</v>
      </c>
      <c r="AC4119">
        <v>1</v>
      </c>
      <c r="AD4119" t="s">
        <v>18387</v>
      </c>
      <c r="AE4119">
        <v>1150</v>
      </c>
      <c r="AF4119" t="s">
        <v>19534</v>
      </c>
      <c r="AI4119" t="s">
        <v>18389</v>
      </c>
      <c r="AJ4119" t="s">
        <v>18390</v>
      </c>
      <c r="AK4119" t="s">
        <v>18391</v>
      </c>
      <c r="AL4119">
        <v>92101</v>
      </c>
      <c r="AM4119" t="s">
        <v>18392</v>
      </c>
      <c r="AN4119" t="s">
        <v>18393</v>
      </c>
    </row>
    <row r="4120" spans="1:40" ht="43.2" hidden="1" x14ac:dyDescent="0.3">
      <c r="A4120" t="s">
        <v>18257</v>
      </c>
      <c r="B4120" s="2" t="s">
        <v>2048</v>
      </c>
      <c r="C4120" s="3">
        <v>43836</v>
      </c>
      <c r="D4120" t="s">
        <v>193</v>
      </c>
      <c r="E4120" t="s">
        <v>18258</v>
      </c>
      <c r="F4120" t="s">
        <v>15572</v>
      </c>
      <c r="G4120" t="s">
        <v>15573</v>
      </c>
      <c r="H4120" s="2" t="s">
        <v>781</v>
      </c>
      <c r="I4120" s="2" t="s">
        <v>782</v>
      </c>
      <c r="J4120" s="1" t="s">
        <v>18259</v>
      </c>
      <c r="K4120" s="1">
        <f t="shared" si="288"/>
        <v>1</v>
      </c>
      <c r="L4120" s="1">
        <f t="shared" si="288"/>
        <v>0</v>
      </c>
      <c r="M4120" s="1">
        <f t="shared" si="288"/>
        <v>0</v>
      </c>
      <c r="N4120" s="1">
        <f t="shared" si="288"/>
        <v>0</v>
      </c>
      <c r="O4120" s="1">
        <f t="shared" si="289"/>
        <v>1</v>
      </c>
      <c r="P4120" s="1" t="s">
        <v>18346</v>
      </c>
      <c r="Q4120" s="1">
        <v>336</v>
      </c>
      <c r="R4120" s="1">
        <v>5123</v>
      </c>
      <c r="S4120" s="9">
        <f t="shared" si="291"/>
        <v>336</v>
      </c>
      <c r="T4120" s="3">
        <v>44533</v>
      </c>
      <c r="U4120" s="8" t="s">
        <v>439</v>
      </c>
      <c r="V4120" s="3">
        <v>44533</v>
      </c>
      <c r="W4120" s="8" t="s">
        <v>439</v>
      </c>
      <c r="X4120" s="8">
        <v>0</v>
      </c>
      <c r="Y4120" s="10">
        <f t="shared" si="290"/>
        <v>0</v>
      </c>
      <c r="Z4120" s="10">
        <f>IFERROR(INDEX(EFs!B:B,MATCH(P4120,EFs!A:A,0))*Dataset!Y4120/1000,0)</f>
        <v>0</v>
      </c>
      <c r="AA4120">
        <v>32.885702999999999</v>
      </c>
      <c r="AB4120">
        <v>-117.171707</v>
      </c>
      <c r="AC4120">
        <v>1</v>
      </c>
      <c r="AD4120" t="s">
        <v>18387</v>
      </c>
      <c r="AE4120">
        <v>6920</v>
      </c>
      <c r="AF4120" t="s">
        <v>18951</v>
      </c>
      <c r="AI4120" t="s">
        <v>18389</v>
      </c>
      <c r="AJ4120" t="s">
        <v>18390</v>
      </c>
      <c r="AK4120" t="s">
        <v>18391</v>
      </c>
      <c r="AL4120">
        <v>92121</v>
      </c>
      <c r="AM4120" t="s">
        <v>18392</v>
      </c>
      <c r="AN4120" t="s">
        <v>18393</v>
      </c>
    </row>
    <row r="4121" spans="1:40" ht="57.6" hidden="1" x14ac:dyDescent="0.3">
      <c r="A4121" t="s">
        <v>18260</v>
      </c>
      <c r="B4121" s="2" t="s">
        <v>2048</v>
      </c>
      <c r="C4121" s="3">
        <v>44091</v>
      </c>
      <c r="D4121" t="s">
        <v>193</v>
      </c>
      <c r="E4121" t="s">
        <v>15196</v>
      </c>
      <c r="F4121" t="s">
        <v>15197</v>
      </c>
      <c r="G4121" t="s">
        <v>18261</v>
      </c>
      <c r="H4121" s="2" t="s">
        <v>444</v>
      </c>
      <c r="I4121" s="2" t="s">
        <v>155</v>
      </c>
      <c r="J4121" s="1" t="s">
        <v>18262</v>
      </c>
      <c r="K4121" s="1">
        <f t="shared" si="288"/>
        <v>1</v>
      </c>
      <c r="L4121" s="1">
        <f t="shared" si="288"/>
        <v>0</v>
      </c>
      <c r="M4121" s="1">
        <f t="shared" si="288"/>
        <v>0</v>
      </c>
      <c r="N4121" s="1">
        <f t="shared" si="288"/>
        <v>0</v>
      </c>
      <c r="O4121" s="1">
        <f t="shared" si="289"/>
        <v>1</v>
      </c>
      <c r="P4121" s="1" t="s">
        <v>18346</v>
      </c>
      <c r="Q4121" s="1">
        <v>60</v>
      </c>
      <c r="R4121" s="1">
        <v>99</v>
      </c>
      <c r="S4121" s="9">
        <f t="shared" si="291"/>
        <v>60</v>
      </c>
      <c r="T4121" s="8"/>
      <c r="U4121" s="8"/>
      <c r="V4121" s="8"/>
      <c r="W4121" s="8"/>
      <c r="X4121" s="8"/>
      <c r="Y4121" s="10">
        <f t="shared" si="290"/>
        <v>0</v>
      </c>
      <c r="Z4121" s="10">
        <f>IFERROR(INDEX(EFs!B:B,MATCH(P4121,EFs!A:A,0))*Dataset!Y4121/1000,0)</f>
        <v>0</v>
      </c>
      <c r="AA4121">
        <v>33.069177000000003</v>
      </c>
      <c r="AB4121">
        <v>-116.587851</v>
      </c>
      <c r="AC4121">
        <v>1</v>
      </c>
      <c r="AD4121" t="s">
        <v>18387</v>
      </c>
      <c r="AE4121">
        <v>1287</v>
      </c>
      <c r="AF4121" t="s">
        <v>19714</v>
      </c>
      <c r="AI4121" t="s">
        <v>18474</v>
      </c>
      <c r="AJ4121" t="s">
        <v>18390</v>
      </c>
      <c r="AK4121" t="s">
        <v>18391</v>
      </c>
      <c r="AL4121">
        <v>92036</v>
      </c>
      <c r="AM4121" t="s">
        <v>18392</v>
      </c>
      <c r="AN4121" t="s">
        <v>18393</v>
      </c>
    </row>
    <row r="4122" spans="1:40" ht="43.2" hidden="1" x14ac:dyDescent="0.3">
      <c r="A4122" t="s">
        <v>18263</v>
      </c>
      <c r="B4122" s="2" t="s">
        <v>2048</v>
      </c>
      <c r="C4122" s="3">
        <v>44144</v>
      </c>
      <c r="D4122" t="s">
        <v>193</v>
      </c>
      <c r="E4122" t="s">
        <v>18264</v>
      </c>
      <c r="F4122" t="s">
        <v>18265</v>
      </c>
      <c r="G4122" t="s">
        <v>18266</v>
      </c>
      <c r="H4122" s="2" t="s">
        <v>669</v>
      </c>
      <c r="I4122" s="2" t="s">
        <v>236</v>
      </c>
      <c r="J4122" s="1" t="s">
        <v>18267</v>
      </c>
      <c r="K4122" s="1">
        <f t="shared" si="288"/>
        <v>1</v>
      </c>
      <c r="L4122" s="1">
        <f t="shared" si="288"/>
        <v>0</v>
      </c>
      <c r="M4122" s="1">
        <f t="shared" si="288"/>
        <v>0</v>
      </c>
      <c r="N4122" s="1">
        <f t="shared" si="288"/>
        <v>0</v>
      </c>
      <c r="O4122" s="1">
        <f t="shared" si="289"/>
        <v>1</v>
      </c>
      <c r="P4122" s="1" t="s">
        <v>18346</v>
      </c>
      <c r="Q4122" s="1">
        <v>141</v>
      </c>
      <c r="R4122" s="1">
        <v>220</v>
      </c>
      <c r="S4122" s="9">
        <f t="shared" si="291"/>
        <v>141</v>
      </c>
      <c r="T4122" s="3">
        <v>44385</v>
      </c>
      <c r="U4122" s="8"/>
      <c r="V4122" s="3">
        <v>44385</v>
      </c>
      <c r="W4122" s="8"/>
      <c r="X4122" s="8"/>
      <c r="Y4122" s="10">
        <f t="shared" si="290"/>
        <v>0</v>
      </c>
      <c r="Z4122" s="10">
        <f>IFERROR(INDEX(EFs!B:B,MATCH(P4122,EFs!A:A,0))*Dataset!Y4122/1000,0)</f>
        <v>0</v>
      </c>
      <c r="AA4122">
        <v>32.733249000000001</v>
      </c>
      <c r="AB4122">
        <v>-117.162408</v>
      </c>
      <c r="AC4122">
        <v>1</v>
      </c>
      <c r="AD4122" t="s">
        <v>18387</v>
      </c>
      <c r="AE4122">
        <v>235</v>
      </c>
      <c r="AF4122" t="s">
        <v>19715</v>
      </c>
      <c r="AI4122" t="s">
        <v>18389</v>
      </c>
      <c r="AJ4122" t="s">
        <v>18390</v>
      </c>
      <c r="AK4122" t="s">
        <v>18391</v>
      </c>
      <c r="AL4122">
        <v>92103</v>
      </c>
      <c r="AM4122" t="s">
        <v>18392</v>
      </c>
      <c r="AN4122" t="s">
        <v>18393</v>
      </c>
    </row>
    <row r="4123" spans="1:40" ht="57.6" hidden="1" x14ac:dyDescent="0.3">
      <c r="A4123" t="s">
        <v>18268</v>
      </c>
      <c r="B4123" s="2" t="s">
        <v>2048</v>
      </c>
      <c r="C4123" s="3">
        <v>44478</v>
      </c>
      <c r="D4123" t="s">
        <v>193</v>
      </c>
      <c r="E4123" t="s">
        <v>18269</v>
      </c>
      <c r="F4123" t="s">
        <v>18270</v>
      </c>
      <c r="G4123" t="s">
        <v>18271</v>
      </c>
      <c r="H4123" s="2" t="s">
        <v>781</v>
      </c>
      <c r="I4123" s="2" t="s">
        <v>782</v>
      </c>
      <c r="J4123" s="1" t="s">
        <v>18272</v>
      </c>
      <c r="K4123" s="1">
        <f t="shared" si="288"/>
        <v>1</v>
      </c>
      <c r="L4123" s="1">
        <f t="shared" si="288"/>
        <v>0</v>
      </c>
      <c r="M4123" s="1">
        <f t="shared" si="288"/>
        <v>0</v>
      </c>
      <c r="N4123" s="1">
        <f t="shared" si="288"/>
        <v>0</v>
      </c>
      <c r="O4123" s="1">
        <f t="shared" si="289"/>
        <v>1</v>
      </c>
      <c r="P4123" s="1" t="s">
        <v>18346</v>
      </c>
      <c r="Q4123" s="1">
        <v>56</v>
      </c>
      <c r="R4123" s="1">
        <v>952</v>
      </c>
      <c r="S4123" s="9">
        <f t="shared" si="291"/>
        <v>56</v>
      </c>
      <c r="T4123" s="3">
        <v>44736</v>
      </c>
      <c r="U4123" s="8" t="s">
        <v>439</v>
      </c>
      <c r="V4123" s="3">
        <v>44736</v>
      </c>
      <c r="W4123" s="8" t="s">
        <v>439</v>
      </c>
      <c r="X4123" s="8">
        <v>0</v>
      </c>
      <c r="Y4123" s="10">
        <f t="shared" si="290"/>
        <v>0</v>
      </c>
      <c r="Z4123" s="10">
        <f>IFERROR(INDEX(EFs!B:B,MATCH(P4123,EFs!A:A,0))*Dataset!Y4123/1000,0)</f>
        <v>0</v>
      </c>
      <c r="AA4123">
        <v>32.895330000000001</v>
      </c>
      <c r="AB4123">
        <v>-117.18766599999999</v>
      </c>
      <c r="AC4123">
        <v>1</v>
      </c>
      <c r="AD4123" t="s">
        <v>18387</v>
      </c>
      <c r="AE4123">
        <v>6190</v>
      </c>
      <c r="AF4123" t="s">
        <v>18719</v>
      </c>
      <c r="AG4123" t="s">
        <v>18510</v>
      </c>
      <c r="AH4123">
        <v>220</v>
      </c>
      <c r="AI4123" t="s">
        <v>18389</v>
      </c>
      <c r="AJ4123" t="s">
        <v>18390</v>
      </c>
      <c r="AK4123" t="s">
        <v>18391</v>
      </c>
      <c r="AL4123">
        <v>92121</v>
      </c>
      <c r="AM4123" t="s">
        <v>18392</v>
      </c>
      <c r="AN4123" t="s">
        <v>18407</v>
      </c>
    </row>
    <row r="4124" spans="1:40" ht="43.2" hidden="1" x14ac:dyDescent="0.3">
      <c r="A4124" t="s">
        <v>18273</v>
      </c>
      <c r="B4124" s="2" t="s">
        <v>18274</v>
      </c>
      <c r="C4124" s="3">
        <v>43615</v>
      </c>
      <c r="D4124" t="s">
        <v>193</v>
      </c>
      <c r="G4124" t="s">
        <v>18275</v>
      </c>
      <c r="I4124" s="2" t="s">
        <v>6085</v>
      </c>
      <c r="J4124" s="1" t="s">
        <v>2671</v>
      </c>
      <c r="K4124" s="1">
        <f t="shared" si="288"/>
        <v>1</v>
      </c>
      <c r="L4124" s="1">
        <f t="shared" si="288"/>
        <v>0</v>
      </c>
      <c r="M4124" s="1">
        <f t="shared" si="288"/>
        <v>0</v>
      </c>
      <c r="N4124" s="1">
        <f t="shared" si="288"/>
        <v>0</v>
      </c>
      <c r="O4124" s="1">
        <f t="shared" si="289"/>
        <v>1</v>
      </c>
      <c r="P4124" s="1" t="s">
        <v>18346</v>
      </c>
      <c r="Q4124" s="1">
        <v>80</v>
      </c>
      <c r="R4124" s="1">
        <v>131</v>
      </c>
      <c r="S4124" s="9">
        <f t="shared" si="291"/>
        <v>80</v>
      </c>
      <c r="T4124" s="8"/>
      <c r="U4124" s="8"/>
      <c r="V4124" s="8"/>
      <c r="W4124" s="8"/>
      <c r="X4124" s="8"/>
      <c r="Y4124" s="10">
        <f t="shared" si="290"/>
        <v>0</v>
      </c>
      <c r="Z4124" s="10">
        <f>IFERROR(INDEX(EFs!B:B,MATCH(P4124,EFs!A:A,0))*Dataset!Y4124/1000,0)</f>
        <v>0</v>
      </c>
      <c r="AA4124">
        <v>0</v>
      </c>
      <c r="AB4124">
        <v>0</v>
      </c>
      <c r="AC4124">
        <v>0</v>
      </c>
      <c r="AE4124" t="s">
        <v>19716</v>
      </c>
    </row>
    <row r="4125" spans="1:40" ht="43.2" hidden="1" x14ac:dyDescent="0.3">
      <c r="A4125" t="s">
        <v>18276</v>
      </c>
      <c r="B4125" s="2" t="s">
        <v>18274</v>
      </c>
      <c r="C4125" s="3">
        <v>44077</v>
      </c>
      <c r="D4125" t="s">
        <v>193</v>
      </c>
      <c r="E4125" t="s">
        <v>214</v>
      </c>
      <c r="F4125" t="s">
        <v>27</v>
      </c>
      <c r="G4125" t="s">
        <v>18277</v>
      </c>
      <c r="H4125" s="2" t="s">
        <v>797</v>
      </c>
      <c r="I4125" s="2" t="s">
        <v>30</v>
      </c>
      <c r="J4125" s="1" t="s">
        <v>18278</v>
      </c>
      <c r="K4125" s="1">
        <f t="shared" si="288"/>
        <v>1</v>
      </c>
      <c r="L4125" s="1">
        <f t="shared" si="288"/>
        <v>0</v>
      </c>
      <c r="M4125" s="1">
        <f t="shared" si="288"/>
        <v>0</v>
      </c>
      <c r="N4125" s="1">
        <f t="shared" si="288"/>
        <v>0</v>
      </c>
      <c r="O4125" s="1">
        <f t="shared" si="289"/>
        <v>1</v>
      </c>
      <c r="P4125" s="1" t="s">
        <v>18346</v>
      </c>
      <c r="Q4125" s="1">
        <v>99</v>
      </c>
      <c r="R4125" s="1">
        <v>133</v>
      </c>
      <c r="S4125" s="9">
        <f t="shared" si="291"/>
        <v>99</v>
      </c>
      <c r="T4125" s="8"/>
      <c r="U4125" s="8"/>
      <c r="V4125" s="8"/>
      <c r="W4125" s="8"/>
      <c r="X4125" s="8"/>
      <c r="Y4125" s="10">
        <f t="shared" si="290"/>
        <v>0</v>
      </c>
      <c r="Z4125" s="10">
        <f>IFERROR(INDEX(EFs!B:B,MATCH(P4125,EFs!A:A,0))*Dataset!Y4125/1000,0)</f>
        <v>0</v>
      </c>
      <c r="AA4125">
        <v>33.045529000000002</v>
      </c>
      <c r="AB4125">
        <v>-117.065286</v>
      </c>
      <c r="AC4125">
        <v>1</v>
      </c>
      <c r="AD4125" t="s">
        <v>18394</v>
      </c>
      <c r="AE4125">
        <v>18695</v>
      </c>
      <c r="AF4125" t="s">
        <v>18398</v>
      </c>
      <c r="AI4125" t="s">
        <v>18389</v>
      </c>
      <c r="AJ4125" t="s">
        <v>18390</v>
      </c>
      <c r="AK4125" t="s">
        <v>18391</v>
      </c>
      <c r="AL4125">
        <v>92128</v>
      </c>
      <c r="AM4125" t="s">
        <v>18392</v>
      </c>
      <c r="AN4125" t="s">
        <v>18397</v>
      </c>
    </row>
    <row r="4126" spans="1:40" ht="43.2" hidden="1" x14ac:dyDescent="0.3">
      <c r="A4126" t="s">
        <v>18279</v>
      </c>
      <c r="B4126" s="2" t="s">
        <v>18274</v>
      </c>
      <c r="C4126" s="3">
        <v>44174</v>
      </c>
      <c r="D4126" t="s">
        <v>193</v>
      </c>
      <c r="E4126" t="s">
        <v>18280</v>
      </c>
      <c r="F4126" t="s">
        <v>18281</v>
      </c>
      <c r="G4126" t="s">
        <v>16012</v>
      </c>
      <c r="H4126" s="2" t="s">
        <v>1436</v>
      </c>
      <c r="I4126" s="2" t="s">
        <v>98</v>
      </c>
      <c r="J4126" s="1" t="s">
        <v>18282</v>
      </c>
      <c r="K4126" s="1">
        <f t="shared" si="288"/>
        <v>1</v>
      </c>
      <c r="L4126" s="1">
        <f t="shared" si="288"/>
        <v>0</v>
      </c>
      <c r="M4126" s="1">
        <f t="shared" si="288"/>
        <v>0</v>
      </c>
      <c r="N4126" s="1">
        <f t="shared" si="288"/>
        <v>0</v>
      </c>
      <c r="O4126" s="1">
        <f t="shared" si="289"/>
        <v>1</v>
      </c>
      <c r="P4126" s="1" t="s">
        <v>18346</v>
      </c>
      <c r="Q4126" s="1" t="s">
        <v>18355</v>
      </c>
      <c r="R4126" s="1">
        <v>327</v>
      </c>
      <c r="S4126" s="9">
        <f t="shared" si="291"/>
        <v>243.84390000000002</v>
      </c>
      <c r="T4126" s="8"/>
      <c r="U4126" s="8"/>
      <c r="V4126" s="8"/>
      <c r="W4126" s="8"/>
      <c r="X4126" s="8"/>
      <c r="Y4126" s="10">
        <f t="shared" si="290"/>
        <v>0</v>
      </c>
      <c r="Z4126" s="10">
        <f>IFERROR(INDEX(EFs!B:B,MATCH(P4126,EFs!A:A,0))*Dataset!Y4126/1000,0)</f>
        <v>0</v>
      </c>
      <c r="AA4126">
        <v>33.138015000000003</v>
      </c>
      <c r="AB4126">
        <v>-117.33854599999999</v>
      </c>
      <c r="AC4126">
        <v>1</v>
      </c>
      <c r="AD4126" t="s">
        <v>18394</v>
      </c>
      <c r="AE4126">
        <v>4600</v>
      </c>
      <c r="AF4126" t="s">
        <v>18637</v>
      </c>
      <c r="AI4126" t="s">
        <v>18509</v>
      </c>
      <c r="AJ4126" t="s">
        <v>18390</v>
      </c>
      <c r="AK4126" t="s">
        <v>18391</v>
      </c>
      <c r="AL4126">
        <v>92008</v>
      </c>
      <c r="AM4126" t="s">
        <v>18392</v>
      </c>
      <c r="AN4126" t="s">
        <v>18397</v>
      </c>
    </row>
    <row r="4127" spans="1:40" ht="43.2" hidden="1" x14ac:dyDescent="0.3">
      <c r="A4127" t="s">
        <v>18283</v>
      </c>
      <c r="B4127" s="2" t="s">
        <v>18274</v>
      </c>
      <c r="C4127" s="3">
        <v>44412</v>
      </c>
      <c r="D4127" t="s">
        <v>193</v>
      </c>
      <c r="E4127" t="s">
        <v>2375</v>
      </c>
      <c r="F4127" t="s">
        <v>18284</v>
      </c>
      <c r="G4127" t="s">
        <v>15760</v>
      </c>
      <c r="H4127" s="2" t="s">
        <v>18285</v>
      </c>
      <c r="I4127" s="2" t="s">
        <v>20</v>
      </c>
      <c r="J4127" s="1" t="s">
        <v>18286</v>
      </c>
      <c r="K4127" s="1">
        <f t="shared" si="288"/>
        <v>0</v>
      </c>
      <c r="L4127" s="1">
        <f t="shared" si="288"/>
        <v>0</v>
      </c>
      <c r="M4127" s="1">
        <f t="shared" si="288"/>
        <v>1</v>
      </c>
      <c r="N4127" s="1">
        <f t="shared" si="288"/>
        <v>0</v>
      </c>
      <c r="O4127" s="1">
        <f t="shared" si="289"/>
        <v>1</v>
      </c>
      <c r="P4127" s="1" t="s">
        <v>18348</v>
      </c>
      <c r="Q4127" s="1">
        <v>200</v>
      </c>
      <c r="R4127" s="1">
        <v>302</v>
      </c>
      <c r="S4127" s="9">
        <f t="shared" si="291"/>
        <v>200</v>
      </c>
      <c r="T4127" s="8"/>
      <c r="U4127" s="8"/>
      <c r="V4127" s="8"/>
      <c r="W4127" s="8"/>
      <c r="X4127" s="8"/>
      <c r="Y4127" s="10">
        <f t="shared" si="290"/>
        <v>0</v>
      </c>
      <c r="Z4127" s="10">
        <f>IFERROR(INDEX(EFs!B:B,MATCH(P4127,EFs!A:A,0))*Dataset!Y4127/1000,0)</f>
        <v>0</v>
      </c>
      <c r="AA4127">
        <v>32.935768000000003</v>
      </c>
      <c r="AB4127">
        <v>-117.021872</v>
      </c>
      <c r="AC4127">
        <v>1</v>
      </c>
      <c r="AD4127" t="s">
        <v>18387</v>
      </c>
      <c r="AE4127">
        <v>14177</v>
      </c>
      <c r="AF4127" t="s">
        <v>19068</v>
      </c>
      <c r="AI4127" t="s">
        <v>18600</v>
      </c>
      <c r="AJ4127" t="s">
        <v>18390</v>
      </c>
      <c r="AK4127" t="s">
        <v>18391</v>
      </c>
      <c r="AL4127">
        <v>92064</v>
      </c>
      <c r="AM4127" t="s">
        <v>18392</v>
      </c>
      <c r="AN4127" t="s">
        <v>18393</v>
      </c>
    </row>
    <row r="4128" spans="1:40" ht="43.2" hidden="1" x14ac:dyDescent="0.3">
      <c r="A4128" t="s">
        <v>18287</v>
      </c>
      <c r="B4128" s="2" t="s">
        <v>18274</v>
      </c>
      <c r="C4128" s="3">
        <v>44600</v>
      </c>
      <c r="D4128" t="s">
        <v>193</v>
      </c>
      <c r="E4128" t="s">
        <v>5300</v>
      </c>
      <c r="F4128" t="s">
        <v>5301</v>
      </c>
      <c r="G4128" t="s">
        <v>5302</v>
      </c>
      <c r="H4128" s="2" t="s">
        <v>19</v>
      </c>
      <c r="I4128" s="2" t="s">
        <v>20</v>
      </c>
      <c r="J4128" s="1" t="s">
        <v>5303</v>
      </c>
      <c r="K4128" s="1">
        <f t="shared" si="288"/>
        <v>1</v>
      </c>
      <c r="L4128" s="1">
        <f t="shared" si="288"/>
        <v>0</v>
      </c>
      <c r="M4128" s="1">
        <f t="shared" si="288"/>
        <v>0</v>
      </c>
      <c r="N4128" s="1">
        <f t="shared" si="288"/>
        <v>0</v>
      </c>
      <c r="O4128" s="1">
        <f t="shared" si="289"/>
        <v>1</v>
      </c>
      <c r="P4128" s="1" t="s">
        <v>18346</v>
      </c>
      <c r="Q4128" s="1">
        <v>510</v>
      </c>
      <c r="R4128" s="1">
        <v>755</v>
      </c>
      <c r="S4128" s="9">
        <f t="shared" si="291"/>
        <v>510</v>
      </c>
      <c r="T4128" s="8"/>
      <c r="U4128" s="8"/>
      <c r="V4128" s="8"/>
      <c r="W4128" s="8"/>
      <c r="X4128" s="8"/>
      <c r="Y4128" s="10">
        <f t="shared" si="290"/>
        <v>0</v>
      </c>
      <c r="Z4128" s="10">
        <f>IFERROR(INDEX(EFs!B:B,MATCH(P4128,EFs!A:A,0))*Dataset!Y4128/1000,0)</f>
        <v>0</v>
      </c>
      <c r="AA4128">
        <v>32.715184000000001</v>
      </c>
      <c r="AB4128">
        <v>-117.16775</v>
      </c>
      <c r="AC4128">
        <v>1</v>
      </c>
      <c r="AD4128" t="s">
        <v>18387</v>
      </c>
      <c r="AE4128">
        <v>501</v>
      </c>
      <c r="AF4128" t="s">
        <v>18957</v>
      </c>
      <c r="AG4128" t="s">
        <v>18510</v>
      </c>
      <c r="AH4128">
        <v>410</v>
      </c>
      <c r="AI4128" t="s">
        <v>18389</v>
      </c>
      <c r="AJ4128" t="s">
        <v>18390</v>
      </c>
      <c r="AK4128" t="s">
        <v>18391</v>
      </c>
      <c r="AL4128">
        <v>92101</v>
      </c>
      <c r="AM4128" t="s">
        <v>18392</v>
      </c>
      <c r="AN4128" t="s">
        <v>18393</v>
      </c>
    </row>
    <row r="4129" spans="1:40" ht="43.2" hidden="1" x14ac:dyDescent="0.3">
      <c r="A4129" t="s">
        <v>18288</v>
      </c>
      <c r="B4129" s="2" t="s">
        <v>18274</v>
      </c>
      <c r="C4129" s="3">
        <v>44602</v>
      </c>
      <c r="D4129" t="s">
        <v>193</v>
      </c>
      <c r="E4129" t="s">
        <v>6384</v>
      </c>
      <c r="F4129" t="s">
        <v>13278</v>
      </c>
      <c r="G4129" t="s">
        <v>18289</v>
      </c>
      <c r="H4129" s="2" t="s">
        <v>45</v>
      </c>
      <c r="I4129" s="2" t="s">
        <v>46</v>
      </c>
      <c r="J4129" s="1" t="s">
        <v>5459</v>
      </c>
      <c r="K4129" s="1">
        <f t="shared" si="288"/>
        <v>1</v>
      </c>
      <c r="L4129" s="1">
        <f t="shared" si="288"/>
        <v>0</v>
      </c>
      <c r="M4129" s="1">
        <f t="shared" si="288"/>
        <v>0</v>
      </c>
      <c r="N4129" s="1">
        <f t="shared" si="288"/>
        <v>0</v>
      </c>
      <c r="O4129" s="1">
        <f t="shared" si="289"/>
        <v>1</v>
      </c>
      <c r="P4129" s="1" t="s">
        <v>18346</v>
      </c>
      <c r="Q4129" s="1">
        <v>300</v>
      </c>
      <c r="R4129" s="1">
        <v>463</v>
      </c>
      <c r="S4129" s="9">
        <f t="shared" si="291"/>
        <v>300</v>
      </c>
      <c r="T4129" s="8"/>
      <c r="U4129" s="8"/>
      <c r="V4129" s="8"/>
      <c r="W4129" s="8"/>
      <c r="X4129" s="8"/>
      <c r="Y4129" s="10">
        <f t="shared" si="290"/>
        <v>0</v>
      </c>
      <c r="Z4129" s="10">
        <f>IFERROR(INDEX(EFs!B:B,MATCH(P4129,EFs!A:A,0))*Dataset!Y4129/1000,0)</f>
        <v>0</v>
      </c>
      <c r="AA4129">
        <v>32.810997</v>
      </c>
      <c r="AB4129">
        <v>-117.218056</v>
      </c>
      <c r="AC4129">
        <v>1</v>
      </c>
      <c r="AD4129" t="s">
        <v>18387</v>
      </c>
      <c r="AE4129">
        <v>4848</v>
      </c>
      <c r="AF4129" t="s">
        <v>18966</v>
      </c>
      <c r="AI4129" t="s">
        <v>18389</v>
      </c>
      <c r="AJ4129" t="s">
        <v>18390</v>
      </c>
      <c r="AK4129" t="s">
        <v>18391</v>
      </c>
      <c r="AL4129">
        <v>92109</v>
      </c>
      <c r="AM4129" t="s">
        <v>18392</v>
      </c>
      <c r="AN4129" t="s">
        <v>18393</v>
      </c>
    </row>
    <row r="4130" spans="1:40" ht="43.2" hidden="1" x14ac:dyDescent="0.3">
      <c r="A4130" t="s">
        <v>18290</v>
      </c>
      <c r="B4130" s="2" t="s">
        <v>18274</v>
      </c>
      <c r="C4130" s="3">
        <v>44714</v>
      </c>
      <c r="D4130" t="s">
        <v>193</v>
      </c>
      <c r="E4130" t="s">
        <v>18291</v>
      </c>
      <c r="F4130" t="s">
        <v>18292</v>
      </c>
      <c r="G4130" t="s">
        <v>18293</v>
      </c>
      <c r="H4130" s="2" t="s">
        <v>1542</v>
      </c>
      <c r="I4130" s="2" t="s">
        <v>236</v>
      </c>
      <c r="J4130" s="1" t="s">
        <v>18294</v>
      </c>
      <c r="K4130" s="1">
        <f t="shared" si="288"/>
        <v>1</v>
      </c>
      <c r="L4130" s="1">
        <f t="shared" si="288"/>
        <v>0</v>
      </c>
      <c r="M4130" s="1">
        <f t="shared" si="288"/>
        <v>0</v>
      </c>
      <c r="N4130" s="1">
        <f t="shared" si="288"/>
        <v>0</v>
      </c>
      <c r="O4130" s="1">
        <f t="shared" si="289"/>
        <v>1</v>
      </c>
      <c r="P4130" s="1" t="s">
        <v>18346</v>
      </c>
      <c r="Q4130" s="1">
        <v>125</v>
      </c>
      <c r="R4130" s="1">
        <v>229</v>
      </c>
      <c r="S4130" s="9">
        <f t="shared" si="291"/>
        <v>125</v>
      </c>
      <c r="T4130" s="8"/>
      <c r="U4130" s="8"/>
      <c r="V4130" s="8"/>
      <c r="W4130" s="8"/>
      <c r="X4130" s="8"/>
      <c r="Y4130" s="10">
        <f t="shared" si="290"/>
        <v>0</v>
      </c>
      <c r="Z4130" s="10">
        <f>IFERROR(INDEX(EFs!B:B,MATCH(P4130,EFs!A:A,0))*Dataset!Y4130/1000,0)</f>
        <v>0</v>
      </c>
      <c r="AA4130">
        <v>32.826703000000002</v>
      </c>
      <c r="AB4130">
        <v>-117.161477</v>
      </c>
      <c r="AC4130">
        <v>1</v>
      </c>
      <c r="AD4130" t="s">
        <v>18387</v>
      </c>
      <c r="AE4130">
        <v>7191</v>
      </c>
      <c r="AF4130" t="s">
        <v>18595</v>
      </c>
      <c r="AI4130" t="s">
        <v>18389</v>
      </c>
      <c r="AJ4130" t="s">
        <v>18390</v>
      </c>
      <c r="AK4130" t="s">
        <v>18391</v>
      </c>
      <c r="AL4130">
        <v>92111</v>
      </c>
      <c r="AM4130" t="s">
        <v>18392</v>
      </c>
      <c r="AN4130" t="s">
        <v>18393</v>
      </c>
    </row>
    <row r="4131" spans="1:40" ht="72" hidden="1" x14ac:dyDescent="0.3">
      <c r="A4131" t="s">
        <v>18295</v>
      </c>
      <c r="B4131" s="2" t="s">
        <v>18274</v>
      </c>
      <c r="C4131" s="3">
        <v>44782</v>
      </c>
      <c r="D4131" t="s">
        <v>193</v>
      </c>
      <c r="E4131" t="s">
        <v>1160</v>
      </c>
      <c r="F4131" t="s">
        <v>15793</v>
      </c>
      <c r="G4131" t="s">
        <v>18296</v>
      </c>
      <c r="H4131" s="2" t="s">
        <v>163</v>
      </c>
      <c r="I4131" s="2" t="s">
        <v>164</v>
      </c>
      <c r="J4131" s="1" t="s">
        <v>18297</v>
      </c>
      <c r="K4131" s="1">
        <f t="shared" si="288"/>
        <v>1</v>
      </c>
      <c r="L4131" s="1">
        <f t="shared" si="288"/>
        <v>0</v>
      </c>
      <c r="M4131" s="1">
        <f t="shared" si="288"/>
        <v>0</v>
      </c>
      <c r="N4131" s="1">
        <f t="shared" si="288"/>
        <v>0</v>
      </c>
      <c r="O4131" s="1">
        <f t="shared" si="289"/>
        <v>1</v>
      </c>
      <c r="P4131" s="1" t="s">
        <v>18346</v>
      </c>
      <c r="Q4131" s="1">
        <v>500</v>
      </c>
      <c r="R4131" s="1">
        <v>3621</v>
      </c>
      <c r="S4131" s="9">
        <f t="shared" si="291"/>
        <v>500</v>
      </c>
      <c r="T4131" s="8"/>
      <c r="U4131" s="8"/>
      <c r="V4131" s="8"/>
      <c r="W4131" s="8"/>
      <c r="X4131" s="8"/>
      <c r="Y4131" s="10">
        <f t="shared" si="290"/>
        <v>0</v>
      </c>
      <c r="Z4131" s="10">
        <f>IFERROR(INDEX(EFs!B:B,MATCH(P4131,EFs!A:A,0))*Dataset!Y4131/1000,0)</f>
        <v>0</v>
      </c>
      <c r="AA4131">
        <v>33.387723000000001</v>
      </c>
      <c r="AB4131">
        <v>-117.44475799999999</v>
      </c>
      <c r="AC4131">
        <v>1</v>
      </c>
      <c r="AD4131" t="s">
        <v>18422</v>
      </c>
      <c r="AI4131" t="s">
        <v>18423</v>
      </c>
      <c r="AJ4131" t="s">
        <v>18390</v>
      </c>
      <c r="AK4131" t="s">
        <v>18391</v>
      </c>
      <c r="AL4131">
        <v>92055</v>
      </c>
      <c r="AM4131" t="s">
        <v>18392</v>
      </c>
      <c r="AN4131" t="s">
        <v>18397</v>
      </c>
    </row>
    <row r="4132" spans="1:40" ht="57.6" hidden="1" x14ac:dyDescent="0.3">
      <c r="A4132" t="s">
        <v>18298</v>
      </c>
      <c r="B4132" s="2" t="s">
        <v>18274</v>
      </c>
      <c r="C4132" s="3">
        <v>44813</v>
      </c>
      <c r="D4132" t="s">
        <v>193</v>
      </c>
      <c r="E4132" t="s">
        <v>14521</v>
      </c>
      <c r="F4132" t="s">
        <v>18299</v>
      </c>
      <c r="G4132" t="s">
        <v>14522</v>
      </c>
      <c r="H4132" s="2" t="s">
        <v>18300</v>
      </c>
      <c r="I4132" s="2" t="s">
        <v>6085</v>
      </c>
      <c r="J4132" s="1" t="s">
        <v>18301</v>
      </c>
      <c r="K4132" s="1">
        <f t="shared" si="288"/>
        <v>1</v>
      </c>
      <c r="L4132" s="1">
        <f t="shared" si="288"/>
        <v>0</v>
      </c>
      <c r="M4132" s="1">
        <f t="shared" si="288"/>
        <v>0</v>
      </c>
      <c r="N4132" s="1">
        <f t="shared" si="288"/>
        <v>0</v>
      </c>
      <c r="O4132" s="1">
        <f t="shared" si="289"/>
        <v>1</v>
      </c>
      <c r="P4132" s="1" t="s">
        <v>18346</v>
      </c>
      <c r="Q4132" s="1">
        <v>100</v>
      </c>
      <c r="R4132" s="1">
        <v>198</v>
      </c>
      <c r="S4132" s="9">
        <f t="shared" si="291"/>
        <v>100</v>
      </c>
      <c r="T4132" s="8"/>
      <c r="U4132" s="8"/>
      <c r="V4132" s="8"/>
      <c r="W4132" s="8"/>
      <c r="X4132" s="8"/>
      <c r="Y4132" s="10">
        <f t="shared" si="290"/>
        <v>0</v>
      </c>
      <c r="Z4132" s="10">
        <f>IFERROR(INDEX(EFs!B:B,MATCH(P4132,EFs!A:A,0))*Dataset!Y4132/1000,0)</f>
        <v>0</v>
      </c>
      <c r="AA4132">
        <v>32.640532999999998</v>
      </c>
      <c r="AB4132">
        <v>-116.99837100000001</v>
      </c>
      <c r="AC4132">
        <v>1</v>
      </c>
      <c r="AD4132" t="s">
        <v>18387</v>
      </c>
      <c r="AE4132">
        <v>900</v>
      </c>
      <c r="AF4132" t="s">
        <v>18469</v>
      </c>
      <c r="AI4132" t="s">
        <v>18406</v>
      </c>
      <c r="AJ4132" t="s">
        <v>18390</v>
      </c>
      <c r="AK4132" t="s">
        <v>18391</v>
      </c>
      <c r="AL4132">
        <v>91910</v>
      </c>
      <c r="AM4132" t="s">
        <v>18392</v>
      </c>
      <c r="AN4132" t="s">
        <v>18393</v>
      </c>
    </row>
    <row r="4133" spans="1:40" ht="72" hidden="1" x14ac:dyDescent="0.3">
      <c r="A4133" t="s">
        <v>18302</v>
      </c>
      <c r="B4133" s="2" t="s">
        <v>18274</v>
      </c>
      <c r="C4133" s="3">
        <v>44825</v>
      </c>
      <c r="D4133" t="s">
        <v>193</v>
      </c>
      <c r="E4133" t="s">
        <v>11755</v>
      </c>
      <c r="F4133" t="s">
        <v>11756</v>
      </c>
      <c r="G4133" t="s">
        <v>11757</v>
      </c>
      <c r="H4133" s="2" t="s">
        <v>397</v>
      </c>
      <c r="I4133" s="2" t="s">
        <v>75</v>
      </c>
      <c r="J4133" s="1" t="s">
        <v>18303</v>
      </c>
      <c r="K4133" s="1">
        <f t="shared" si="288"/>
        <v>1</v>
      </c>
      <c r="L4133" s="1">
        <f t="shared" si="288"/>
        <v>0</v>
      </c>
      <c r="M4133" s="1">
        <f t="shared" si="288"/>
        <v>0</v>
      </c>
      <c r="N4133" s="1">
        <f t="shared" si="288"/>
        <v>0</v>
      </c>
      <c r="O4133" s="1">
        <f t="shared" si="289"/>
        <v>1</v>
      </c>
      <c r="P4133" s="1" t="s">
        <v>18346</v>
      </c>
      <c r="Q4133" s="1">
        <v>2000</v>
      </c>
      <c r="R4133" s="1">
        <v>2937</v>
      </c>
      <c r="S4133" s="9">
        <f t="shared" si="291"/>
        <v>2000</v>
      </c>
      <c r="T4133" s="8"/>
      <c r="U4133" s="8"/>
      <c r="V4133" s="8"/>
      <c r="W4133" s="8"/>
      <c r="X4133" s="8"/>
      <c r="Y4133" s="10">
        <f t="shared" si="290"/>
        <v>0</v>
      </c>
      <c r="Z4133" s="10">
        <f>IFERROR(INDEX(EFs!B:B,MATCH(P4133,EFs!A:A,0))*Dataset!Y4133/1000,0)</f>
        <v>0</v>
      </c>
      <c r="AA4133">
        <v>33.128304999999997</v>
      </c>
      <c r="AB4133">
        <v>-117.170947</v>
      </c>
      <c r="AC4133">
        <v>1</v>
      </c>
      <c r="AD4133" t="s">
        <v>18387</v>
      </c>
      <c r="AE4133">
        <v>400</v>
      </c>
      <c r="AF4133" t="s">
        <v>19403</v>
      </c>
      <c r="AI4133" t="s">
        <v>18466</v>
      </c>
      <c r="AJ4133" t="s">
        <v>18390</v>
      </c>
      <c r="AK4133" t="s">
        <v>18391</v>
      </c>
      <c r="AL4133">
        <v>92078</v>
      </c>
      <c r="AM4133" t="s">
        <v>18392</v>
      </c>
      <c r="AN4133" t="s">
        <v>18393</v>
      </c>
    </row>
    <row r="4134" spans="1:40" ht="72" hidden="1" x14ac:dyDescent="0.3">
      <c r="A4134" t="s">
        <v>18304</v>
      </c>
      <c r="B4134" s="2" t="s">
        <v>18274</v>
      </c>
      <c r="C4134" s="3">
        <v>44825</v>
      </c>
      <c r="D4134" t="s">
        <v>193</v>
      </c>
      <c r="E4134" t="s">
        <v>11755</v>
      </c>
      <c r="F4134" t="s">
        <v>11756</v>
      </c>
      <c r="G4134" t="s">
        <v>11757</v>
      </c>
      <c r="H4134" s="2" t="s">
        <v>397</v>
      </c>
      <c r="I4134" s="2" t="s">
        <v>75</v>
      </c>
      <c r="J4134" s="1" t="s">
        <v>18305</v>
      </c>
      <c r="K4134" s="1">
        <f t="shared" si="288"/>
        <v>1</v>
      </c>
      <c r="L4134" s="1">
        <f t="shared" si="288"/>
        <v>0</v>
      </c>
      <c r="M4134" s="1">
        <f t="shared" si="288"/>
        <v>0</v>
      </c>
      <c r="N4134" s="1">
        <f t="shared" si="288"/>
        <v>0</v>
      </c>
      <c r="O4134" s="1">
        <f t="shared" si="289"/>
        <v>1</v>
      </c>
      <c r="P4134" s="1" t="s">
        <v>18346</v>
      </c>
      <c r="Q4134" s="1">
        <v>2000</v>
      </c>
      <c r="R4134" s="1">
        <v>2937</v>
      </c>
      <c r="S4134" s="9">
        <f t="shared" si="291"/>
        <v>2000</v>
      </c>
      <c r="T4134" s="8"/>
      <c r="U4134" s="8"/>
      <c r="V4134" s="8"/>
      <c r="W4134" s="8"/>
      <c r="X4134" s="8"/>
      <c r="Y4134" s="10">
        <f t="shared" si="290"/>
        <v>0</v>
      </c>
      <c r="Z4134" s="10">
        <f>IFERROR(INDEX(EFs!B:B,MATCH(P4134,EFs!A:A,0))*Dataset!Y4134/1000,0)</f>
        <v>0</v>
      </c>
      <c r="AA4134">
        <v>33.128304999999997</v>
      </c>
      <c r="AB4134">
        <v>-117.170947</v>
      </c>
      <c r="AC4134">
        <v>1</v>
      </c>
      <c r="AD4134" t="s">
        <v>18387</v>
      </c>
      <c r="AE4134">
        <v>400</v>
      </c>
      <c r="AF4134" t="s">
        <v>19403</v>
      </c>
      <c r="AI4134" t="s">
        <v>18466</v>
      </c>
      <c r="AJ4134" t="s">
        <v>18390</v>
      </c>
      <c r="AK4134" t="s">
        <v>18391</v>
      </c>
      <c r="AL4134">
        <v>92078</v>
      </c>
      <c r="AM4134" t="s">
        <v>18392</v>
      </c>
      <c r="AN4134" t="s">
        <v>18393</v>
      </c>
    </row>
    <row r="4135" spans="1:40" ht="43.2" hidden="1" x14ac:dyDescent="0.3">
      <c r="A4135" t="s">
        <v>18306</v>
      </c>
      <c r="B4135" s="2" t="s">
        <v>18274</v>
      </c>
      <c r="C4135" s="3">
        <v>44831</v>
      </c>
      <c r="D4135" t="s">
        <v>193</v>
      </c>
      <c r="E4135" t="s">
        <v>18307</v>
      </c>
      <c r="F4135" t="s">
        <v>18308</v>
      </c>
      <c r="G4135" t="s">
        <v>18309</v>
      </c>
      <c r="H4135" s="2" t="s">
        <v>754</v>
      </c>
      <c r="I4135" s="2" t="s">
        <v>139</v>
      </c>
      <c r="J4135" s="1" t="s">
        <v>18310</v>
      </c>
      <c r="K4135" s="1">
        <f t="shared" si="288"/>
        <v>1</v>
      </c>
      <c r="L4135" s="1">
        <f t="shared" si="288"/>
        <v>0</v>
      </c>
      <c r="M4135" s="1">
        <f t="shared" si="288"/>
        <v>0</v>
      </c>
      <c r="N4135" s="1">
        <f t="shared" si="288"/>
        <v>0</v>
      </c>
      <c r="O4135" s="1">
        <f t="shared" si="289"/>
        <v>1</v>
      </c>
      <c r="P4135" s="1" t="s">
        <v>18346</v>
      </c>
      <c r="Q4135" s="1">
        <v>42</v>
      </c>
      <c r="R4135" s="1">
        <v>94</v>
      </c>
      <c r="S4135" s="9">
        <f t="shared" si="291"/>
        <v>42</v>
      </c>
      <c r="T4135" s="8"/>
      <c r="U4135" s="8"/>
      <c r="V4135" s="8"/>
      <c r="W4135" s="8"/>
      <c r="X4135" s="8"/>
      <c r="Y4135" s="10">
        <f t="shared" si="290"/>
        <v>0</v>
      </c>
      <c r="Z4135" s="10">
        <f>IFERROR(INDEX(EFs!B:B,MATCH(P4135,EFs!A:A,0))*Dataset!Y4135/1000,0)</f>
        <v>0</v>
      </c>
      <c r="AA4135">
        <v>32.864344000000003</v>
      </c>
      <c r="AB4135">
        <v>-117.200722</v>
      </c>
      <c r="AC4135">
        <v>1</v>
      </c>
      <c r="AD4135" t="s">
        <v>18394</v>
      </c>
      <c r="AE4135">
        <v>7177</v>
      </c>
      <c r="AF4135" t="s">
        <v>19717</v>
      </c>
      <c r="AI4135" t="s">
        <v>18389</v>
      </c>
      <c r="AJ4135" t="s">
        <v>18390</v>
      </c>
      <c r="AK4135" t="s">
        <v>18391</v>
      </c>
      <c r="AL4135">
        <v>92122</v>
      </c>
      <c r="AM4135" t="s">
        <v>18392</v>
      </c>
      <c r="AN4135" t="s">
        <v>18397</v>
      </c>
    </row>
    <row r="4136" spans="1:40" ht="57.6" hidden="1" x14ac:dyDescent="0.3">
      <c r="A4136" t="s">
        <v>18311</v>
      </c>
      <c r="B4136" s="2" t="s">
        <v>18274</v>
      </c>
      <c r="C4136" s="3">
        <v>44832</v>
      </c>
      <c r="D4136" t="s">
        <v>193</v>
      </c>
      <c r="E4136" t="s">
        <v>18312</v>
      </c>
      <c r="F4136" t="s">
        <v>4823</v>
      </c>
      <c r="G4136" t="s">
        <v>18313</v>
      </c>
      <c r="H4136" s="2" t="s">
        <v>523</v>
      </c>
      <c r="I4136" s="2" t="s">
        <v>164</v>
      </c>
      <c r="J4136" s="1" t="s">
        <v>18314</v>
      </c>
      <c r="K4136" s="1">
        <f t="shared" si="288"/>
        <v>0</v>
      </c>
      <c r="L4136" s="1">
        <f t="shared" si="288"/>
        <v>0</v>
      </c>
      <c r="M4136" s="1">
        <f t="shared" si="288"/>
        <v>1</v>
      </c>
      <c r="N4136" s="1">
        <f t="shared" si="288"/>
        <v>0</v>
      </c>
      <c r="O4136" s="1">
        <f t="shared" si="289"/>
        <v>1</v>
      </c>
      <c r="P4136" s="1" t="s">
        <v>18348</v>
      </c>
      <c r="Q4136" s="1">
        <v>100</v>
      </c>
      <c r="R4136" s="1">
        <v>204</v>
      </c>
      <c r="S4136" s="9">
        <f t="shared" si="291"/>
        <v>100</v>
      </c>
      <c r="T4136" s="8"/>
      <c r="U4136" s="8"/>
      <c r="V4136" s="8"/>
      <c r="W4136" s="8"/>
      <c r="X4136" s="8"/>
      <c r="Y4136" s="10">
        <f t="shared" si="290"/>
        <v>0</v>
      </c>
      <c r="Z4136" s="10">
        <f>IFERROR(INDEX(EFs!B:B,MATCH(P4136,EFs!A:A,0))*Dataset!Y4136/1000,0)</f>
        <v>0</v>
      </c>
      <c r="AA4136">
        <v>33.207180999999999</v>
      </c>
      <c r="AB4136">
        <v>-117.360786</v>
      </c>
      <c r="AC4136">
        <v>1</v>
      </c>
      <c r="AD4136" t="s">
        <v>18387</v>
      </c>
      <c r="AE4136">
        <v>2201</v>
      </c>
      <c r="AF4136" t="s">
        <v>18487</v>
      </c>
      <c r="AI4136" t="s">
        <v>18410</v>
      </c>
      <c r="AJ4136" t="s">
        <v>18390</v>
      </c>
      <c r="AK4136" t="s">
        <v>18391</v>
      </c>
      <c r="AL4136">
        <v>92054</v>
      </c>
      <c r="AM4136" t="s">
        <v>18392</v>
      </c>
      <c r="AN4136" t="s">
        <v>18393</v>
      </c>
    </row>
    <row r="4137" spans="1:40" ht="43.2" hidden="1" x14ac:dyDescent="0.3">
      <c r="A4137" t="s">
        <v>18315</v>
      </c>
      <c r="B4137" s="2" t="s">
        <v>18274</v>
      </c>
      <c r="C4137" s="3">
        <v>44832</v>
      </c>
      <c r="D4137" t="s">
        <v>193</v>
      </c>
      <c r="E4137" t="s">
        <v>18316</v>
      </c>
      <c r="F4137" t="s">
        <v>18317</v>
      </c>
      <c r="G4137" t="s">
        <v>18318</v>
      </c>
      <c r="H4137" s="2" t="s">
        <v>147</v>
      </c>
      <c r="I4137" s="2" t="s">
        <v>53</v>
      </c>
      <c r="J4137" s="1" t="s">
        <v>18319</v>
      </c>
      <c r="K4137" s="1">
        <f t="shared" si="288"/>
        <v>1</v>
      </c>
      <c r="L4137" s="1">
        <f t="shared" si="288"/>
        <v>0</v>
      </c>
      <c r="M4137" s="1">
        <f t="shared" si="288"/>
        <v>0</v>
      </c>
      <c r="N4137" s="1">
        <f t="shared" si="288"/>
        <v>0</v>
      </c>
      <c r="O4137" s="1">
        <f t="shared" si="289"/>
        <v>1</v>
      </c>
      <c r="P4137" s="1" t="s">
        <v>18346</v>
      </c>
      <c r="Q4137" s="1">
        <v>100</v>
      </c>
      <c r="R4137" s="1">
        <v>198</v>
      </c>
      <c r="S4137" s="9">
        <f t="shared" si="291"/>
        <v>100</v>
      </c>
      <c r="T4137" s="8"/>
      <c r="U4137" s="8"/>
      <c r="V4137" s="8"/>
      <c r="W4137" s="8"/>
      <c r="X4137" s="8"/>
      <c r="Y4137" s="10">
        <f t="shared" si="290"/>
        <v>0</v>
      </c>
      <c r="Z4137" s="10">
        <f>IFERROR(INDEX(EFs!B:B,MATCH(P4137,EFs!A:A,0))*Dataset!Y4137/1000,0)</f>
        <v>0</v>
      </c>
      <c r="AA4137">
        <v>33.152597</v>
      </c>
      <c r="AB4137">
        <v>-117.218765</v>
      </c>
      <c r="AC4137">
        <v>1</v>
      </c>
      <c r="AD4137" t="s">
        <v>18387</v>
      </c>
      <c r="AE4137">
        <v>2405</v>
      </c>
      <c r="AF4137" t="s">
        <v>19718</v>
      </c>
      <c r="AI4137" t="s">
        <v>18416</v>
      </c>
      <c r="AJ4137" t="s">
        <v>18390</v>
      </c>
      <c r="AK4137" t="s">
        <v>18391</v>
      </c>
      <c r="AL4137">
        <v>92081</v>
      </c>
      <c r="AM4137" t="s">
        <v>18392</v>
      </c>
      <c r="AN4137" t="s">
        <v>18393</v>
      </c>
    </row>
    <row r="4138" spans="1:40" ht="43.2" hidden="1" x14ac:dyDescent="0.3">
      <c r="A4138" t="s">
        <v>18320</v>
      </c>
      <c r="B4138" s="2" t="s">
        <v>18321</v>
      </c>
      <c r="C4138" s="3">
        <v>40093</v>
      </c>
      <c r="D4138" t="s">
        <v>193</v>
      </c>
      <c r="F4138" t="s">
        <v>9385</v>
      </c>
      <c r="G4138" t="s">
        <v>18322</v>
      </c>
      <c r="H4138" s="2" t="s">
        <v>19</v>
      </c>
      <c r="I4138" s="2" t="s">
        <v>20</v>
      </c>
      <c r="J4138" s="1" t="s">
        <v>18323</v>
      </c>
      <c r="K4138" s="1">
        <f t="shared" si="288"/>
        <v>1</v>
      </c>
      <c r="L4138" s="1">
        <f t="shared" si="288"/>
        <v>0</v>
      </c>
      <c r="M4138" s="1">
        <f t="shared" si="288"/>
        <v>0</v>
      </c>
      <c r="N4138" s="1">
        <f t="shared" si="288"/>
        <v>0</v>
      </c>
      <c r="O4138" s="1">
        <f t="shared" si="289"/>
        <v>1</v>
      </c>
      <c r="P4138" s="1" t="s">
        <v>18346</v>
      </c>
      <c r="Q4138" s="1">
        <v>500</v>
      </c>
      <c r="R4138" s="1">
        <v>762</v>
      </c>
      <c r="S4138" s="9">
        <f t="shared" si="291"/>
        <v>500</v>
      </c>
      <c r="T4138" s="8"/>
      <c r="U4138" s="8"/>
      <c r="V4138" s="8"/>
      <c r="W4138" s="8"/>
      <c r="X4138" s="8"/>
      <c r="Y4138" s="10">
        <f t="shared" si="290"/>
        <v>0</v>
      </c>
      <c r="Z4138" s="10">
        <f>IFERROR(INDEX(EFs!B:B,MATCH(P4138,EFs!A:A,0))*Dataset!Y4138/1000,0)</f>
        <v>0</v>
      </c>
      <c r="AA4138">
        <v>32.718541000000002</v>
      </c>
      <c r="AB4138">
        <v>-117.169484</v>
      </c>
      <c r="AC4138">
        <v>1</v>
      </c>
      <c r="AD4138" t="s">
        <v>18387</v>
      </c>
      <c r="AE4138">
        <v>1262</v>
      </c>
      <c r="AF4138" t="s">
        <v>18821</v>
      </c>
      <c r="AI4138" t="s">
        <v>18389</v>
      </c>
      <c r="AJ4138" t="s">
        <v>18390</v>
      </c>
      <c r="AK4138" t="s">
        <v>18391</v>
      </c>
      <c r="AL4138">
        <v>92101</v>
      </c>
      <c r="AM4138" t="s">
        <v>18392</v>
      </c>
      <c r="AN4138" t="s">
        <v>18393</v>
      </c>
    </row>
    <row r="4139" spans="1:40" ht="72" hidden="1" x14ac:dyDescent="0.3">
      <c r="A4139" t="s">
        <v>18324</v>
      </c>
      <c r="B4139" s="2" t="s">
        <v>18321</v>
      </c>
      <c r="C4139" s="3">
        <v>40192</v>
      </c>
      <c r="D4139" t="s">
        <v>193</v>
      </c>
      <c r="E4139" t="s">
        <v>325</v>
      </c>
      <c r="F4139" t="s">
        <v>9355</v>
      </c>
      <c r="G4139" t="s">
        <v>18325</v>
      </c>
      <c r="H4139" s="2" t="s">
        <v>130</v>
      </c>
      <c r="I4139" s="2" t="s">
        <v>98</v>
      </c>
      <c r="J4139" s="1" t="s">
        <v>18326</v>
      </c>
      <c r="K4139" s="1">
        <f t="shared" si="288"/>
        <v>0</v>
      </c>
      <c r="L4139" s="1">
        <f t="shared" si="288"/>
        <v>0</v>
      </c>
      <c r="M4139" s="1">
        <f t="shared" si="288"/>
        <v>0</v>
      </c>
      <c r="N4139" s="1">
        <f t="shared" si="288"/>
        <v>0</v>
      </c>
      <c r="O4139" s="1">
        <f t="shared" si="289"/>
        <v>0</v>
      </c>
      <c r="P4139" s="1" t="s">
        <v>18352</v>
      </c>
      <c r="Q4139" s="1">
        <v>500</v>
      </c>
      <c r="R4139" s="1">
        <v>2220</v>
      </c>
      <c r="S4139" s="9">
        <f t="shared" si="291"/>
        <v>500</v>
      </c>
      <c r="T4139" s="8"/>
      <c r="U4139" s="8"/>
      <c r="V4139" s="8"/>
      <c r="W4139" s="8"/>
      <c r="X4139" s="8"/>
      <c r="Y4139" s="10">
        <f t="shared" si="290"/>
        <v>0</v>
      </c>
      <c r="Z4139" s="10">
        <f>IFERROR(INDEX(EFs!B:B,MATCH(P4139,EFs!A:A,0))*Dataset!Y4139/1000,0)</f>
        <v>0</v>
      </c>
      <c r="AA4139">
        <v>33.149335000000001</v>
      </c>
      <c r="AB4139">
        <v>-117.23184500000001</v>
      </c>
      <c r="AC4139">
        <v>0.88</v>
      </c>
      <c r="AD4139" t="s">
        <v>18429</v>
      </c>
      <c r="AE4139">
        <v>2450</v>
      </c>
      <c r="AF4139" t="s">
        <v>19275</v>
      </c>
      <c r="AI4139" t="s">
        <v>18416</v>
      </c>
      <c r="AJ4139" t="s">
        <v>18390</v>
      </c>
      <c r="AK4139" t="s">
        <v>18391</v>
      </c>
      <c r="AL4139">
        <v>92081</v>
      </c>
      <c r="AM4139" t="s">
        <v>18392</v>
      </c>
      <c r="AN4139" t="s">
        <v>18393</v>
      </c>
    </row>
    <row r="4140" spans="1:40" ht="57.6" hidden="1" x14ac:dyDescent="0.3">
      <c r="A4140" t="s">
        <v>18327</v>
      </c>
      <c r="B4140" s="2" t="s">
        <v>18321</v>
      </c>
      <c r="C4140" s="3">
        <v>40225</v>
      </c>
      <c r="D4140" t="s">
        <v>25</v>
      </c>
      <c r="E4140" t="s">
        <v>3816</v>
      </c>
      <c r="F4140" t="s">
        <v>18328</v>
      </c>
      <c r="G4140" t="s">
        <v>18329</v>
      </c>
      <c r="H4140" s="2" t="s">
        <v>320</v>
      </c>
      <c r="I4140" s="2" t="s">
        <v>46</v>
      </c>
      <c r="J4140" s="1" t="s">
        <v>18330</v>
      </c>
      <c r="K4140" s="1">
        <f t="shared" si="288"/>
        <v>0</v>
      </c>
      <c r="L4140" s="1">
        <f t="shared" si="288"/>
        <v>0</v>
      </c>
      <c r="M4140" s="1">
        <f t="shared" si="288"/>
        <v>1</v>
      </c>
      <c r="N4140" s="1">
        <f t="shared" si="288"/>
        <v>0</v>
      </c>
      <c r="O4140" s="1">
        <f t="shared" si="289"/>
        <v>1</v>
      </c>
      <c r="P4140" s="1" t="s">
        <v>18348</v>
      </c>
      <c r="Q4140" s="1" t="s">
        <v>18355</v>
      </c>
      <c r="R4140" s="1">
        <v>100</v>
      </c>
      <c r="S4140" s="9">
        <f t="shared" si="291"/>
        <v>74.570000000000007</v>
      </c>
      <c r="T4140" s="8"/>
      <c r="U4140" s="8"/>
      <c r="V4140" s="8"/>
      <c r="W4140" s="8"/>
      <c r="X4140" s="8"/>
      <c r="Y4140" s="10">
        <f t="shared" si="290"/>
        <v>0</v>
      </c>
      <c r="Z4140" s="10">
        <f>IFERROR(INDEX(EFs!B:B,MATCH(P4140,EFs!A:A,0))*Dataset!Y4140/1000,0)</f>
        <v>0</v>
      </c>
      <c r="AA4140">
        <v>33.734124000000001</v>
      </c>
      <c r="AB4140">
        <v>-117.925138</v>
      </c>
      <c r="AC4140">
        <v>0.9</v>
      </c>
      <c r="AD4140" t="s">
        <v>18408</v>
      </c>
      <c r="AF4140" t="s">
        <v>19719</v>
      </c>
      <c r="AI4140" t="s">
        <v>19720</v>
      </c>
      <c r="AJ4140" t="s">
        <v>18390</v>
      </c>
      <c r="AK4140" t="s">
        <v>18767</v>
      </c>
      <c r="AL4140">
        <v>92704</v>
      </c>
      <c r="AM4140" t="s">
        <v>18392</v>
      </c>
      <c r="AN4140" t="s">
        <v>18397</v>
      </c>
    </row>
    <row r="4141" spans="1:40" ht="28.8" hidden="1" x14ac:dyDescent="0.3">
      <c r="A4141" t="s">
        <v>18331</v>
      </c>
      <c r="B4141" s="2" t="s">
        <v>18321</v>
      </c>
      <c r="C4141" s="3">
        <v>40298</v>
      </c>
      <c r="D4141" t="s">
        <v>193</v>
      </c>
      <c r="E4141" t="s">
        <v>852</v>
      </c>
      <c r="F4141" t="s">
        <v>3738</v>
      </c>
      <c r="G4141" t="s">
        <v>12098</v>
      </c>
      <c r="H4141" s="2" t="s">
        <v>298</v>
      </c>
      <c r="I4141" s="2" t="s">
        <v>84</v>
      </c>
      <c r="J4141" s="1" t="s">
        <v>18332</v>
      </c>
      <c r="K4141" s="1">
        <f t="shared" si="288"/>
        <v>0</v>
      </c>
      <c r="L4141" s="1">
        <f t="shared" si="288"/>
        <v>0</v>
      </c>
      <c r="M4141" s="1">
        <f t="shared" si="288"/>
        <v>0</v>
      </c>
      <c r="N4141" s="1">
        <f t="shared" si="288"/>
        <v>0</v>
      </c>
      <c r="O4141" s="1">
        <f t="shared" si="289"/>
        <v>0</v>
      </c>
      <c r="P4141" s="1" t="s">
        <v>18352</v>
      </c>
      <c r="Q4141" s="1" t="s">
        <v>18355</v>
      </c>
      <c r="R4141" s="1">
        <v>325</v>
      </c>
      <c r="S4141" s="9">
        <f t="shared" si="291"/>
        <v>242.35250000000002</v>
      </c>
      <c r="T4141" s="8"/>
      <c r="U4141" s="8"/>
      <c r="V4141" s="8"/>
      <c r="W4141" s="8"/>
      <c r="X4141" s="8"/>
      <c r="Y4141" s="10">
        <f t="shared" si="290"/>
        <v>0</v>
      </c>
      <c r="Z4141" s="10">
        <f>IFERROR(INDEX(EFs!B:B,MATCH(P4141,EFs!A:A,0))*Dataset!Y4141/1000,0)</f>
        <v>0</v>
      </c>
      <c r="AA4141">
        <v>32.724476000000003</v>
      </c>
      <c r="AB4141">
        <v>-116.966629</v>
      </c>
      <c r="AC4141">
        <v>1</v>
      </c>
      <c r="AD4141" t="s">
        <v>18387</v>
      </c>
      <c r="AE4141">
        <v>2553</v>
      </c>
      <c r="AF4141" t="s">
        <v>18799</v>
      </c>
      <c r="AI4141" t="s">
        <v>18446</v>
      </c>
      <c r="AJ4141" t="s">
        <v>18390</v>
      </c>
      <c r="AK4141" t="s">
        <v>18391</v>
      </c>
      <c r="AL4141">
        <v>91978</v>
      </c>
      <c r="AM4141" t="s">
        <v>18392</v>
      </c>
      <c r="AN4141" t="s">
        <v>18393</v>
      </c>
    </row>
    <row r="4142" spans="1:40" ht="43.2" hidden="1" x14ac:dyDescent="0.3">
      <c r="A4142" t="s">
        <v>18333</v>
      </c>
      <c r="B4142" s="2" t="s">
        <v>18321</v>
      </c>
      <c r="C4142" s="3">
        <v>42349</v>
      </c>
      <c r="D4142" t="s">
        <v>193</v>
      </c>
      <c r="E4142" t="s">
        <v>1444</v>
      </c>
      <c r="F4142" t="s">
        <v>1445</v>
      </c>
      <c r="G4142" t="s">
        <v>1446</v>
      </c>
      <c r="H4142" s="2" t="s">
        <v>106</v>
      </c>
      <c r="I4142" s="2" t="s">
        <v>107</v>
      </c>
      <c r="J4142" s="1" t="s">
        <v>17734</v>
      </c>
      <c r="K4142" s="1">
        <f t="shared" si="288"/>
        <v>1</v>
      </c>
      <c r="L4142" s="1">
        <f t="shared" si="288"/>
        <v>0</v>
      </c>
      <c r="M4142" s="1">
        <f t="shared" si="288"/>
        <v>0</v>
      </c>
      <c r="N4142" s="1">
        <f t="shared" si="288"/>
        <v>0</v>
      </c>
      <c r="O4142" s="1">
        <f t="shared" si="289"/>
        <v>1</v>
      </c>
      <c r="P4142" s="1" t="s">
        <v>18346</v>
      </c>
      <c r="Q4142" s="1">
        <v>500</v>
      </c>
      <c r="R4142" s="1">
        <v>757</v>
      </c>
      <c r="S4142" s="9">
        <f t="shared" si="291"/>
        <v>500</v>
      </c>
      <c r="T4142" s="8"/>
      <c r="U4142" s="8"/>
      <c r="V4142" s="8"/>
      <c r="W4142" s="8"/>
      <c r="X4142" s="8"/>
      <c r="Y4142" s="10">
        <f t="shared" si="290"/>
        <v>0</v>
      </c>
      <c r="Z4142" s="10">
        <f>IFERROR(INDEX(EFs!B:B,MATCH(P4142,EFs!A:A,0))*Dataset!Y4142/1000,0)</f>
        <v>0</v>
      </c>
      <c r="AA4142">
        <v>32.833888000000002</v>
      </c>
      <c r="AB4142">
        <v>-117.130578</v>
      </c>
      <c r="AC4142">
        <v>1</v>
      </c>
      <c r="AD4142" t="s">
        <v>18394</v>
      </c>
      <c r="AE4142">
        <v>5555</v>
      </c>
      <c r="AF4142" t="s">
        <v>18581</v>
      </c>
      <c r="AG4142" t="s">
        <v>18582</v>
      </c>
      <c r="AH4142">
        <v>10</v>
      </c>
      <c r="AI4142" t="s">
        <v>18389</v>
      </c>
      <c r="AJ4142" t="s">
        <v>18390</v>
      </c>
      <c r="AK4142" t="s">
        <v>18391</v>
      </c>
      <c r="AL4142">
        <v>92123</v>
      </c>
      <c r="AM4142" t="s">
        <v>18392</v>
      </c>
      <c r="AN4142" t="s">
        <v>18397</v>
      </c>
    </row>
    <row r="4143" spans="1:40" ht="43.2" hidden="1" x14ac:dyDescent="0.3">
      <c r="A4143" t="s">
        <v>18334</v>
      </c>
      <c r="B4143" s="2" t="s">
        <v>18321</v>
      </c>
      <c r="C4143" s="3">
        <v>43179</v>
      </c>
      <c r="D4143" t="s">
        <v>193</v>
      </c>
      <c r="G4143" t="s">
        <v>18275</v>
      </c>
      <c r="I4143" s="2" t="s">
        <v>6085</v>
      </c>
      <c r="J4143" s="1" t="s">
        <v>18335</v>
      </c>
      <c r="K4143" s="1">
        <f t="shared" si="288"/>
        <v>0</v>
      </c>
      <c r="L4143" s="1">
        <f t="shared" si="288"/>
        <v>0</v>
      </c>
      <c r="M4143" s="1">
        <f t="shared" si="288"/>
        <v>1</v>
      </c>
      <c r="N4143" s="1">
        <f t="shared" si="288"/>
        <v>0</v>
      </c>
      <c r="O4143" s="1">
        <f t="shared" si="289"/>
        <v>1</v>
      </c>
      <c r="P4143" s="1" t="s">
        <v>18348</v>
      </c>
      <c r="Q4143" s="1">
        <v>300</v>
      </c>
      <c r="R4143" s="1">
        <v>460</v>
      </c>
      <c r="S4143" s="9">
        <f t="shared" si="291"/>
        <v>300</v>
      </c>
      <c r="T4143" s="8"/>
      <c r="U4143" s="8"/>
      <c r="V4143" s="8"/>
      <c r="W4143" s="8"/>
      <c r="X4143" s="8"/>
      <c r="Y4143" s="10">
        <f t="shared" si="290"/>
        <v>0</v>
      </c>
      <c r="Z4143" s="10">
        <f>IFERROR(INDEX(EFs!B:B,MATCH(P4143,EFs!A:A,0))*Dataset!Y4143/1000,0)</f>
        <v>0</v>
      </c>
      <c r="AA4143">
        <v>0</v>
      </c>
      <c r="AB4143">
        <v>0</v>
      </c>
      <c r="AC4143">
        <v>0</v>
      </c>
      <c r="AE4143" t="s">
        <v>19716</v>
      </c>
    </row>
    <row r="4144" spans="1:40" ht="57.6" hidden="1" x14ac:dyDescent="0.3">
      <c r="A4144" t="s">
        <v>18336</v>
      </c>
      <c r="B4144" s="2" t="s">
        <v>18321</v>
      </c>
      <c r="C4144" s="3">
        <v>44441</v>
      </c>
      <c r="D4144" t="s">
        <v>193</v>
      </c>
      <c r="E4144" t="s">
        <v>3172</v>
      </c>
      <c r="F4144" t="s">
        <v>11250</v>
      </c>
      <c r="G4144" t="s">
        <v>3173</v>
      </c>
      <c r="H4144" s="2" t="s">
        <v>163</v>
      </c>
      <c r="I4144" s="2" t="s">
        <v>164</v>
      </c>
      <c r="J4144" s="1" t="s">
        <v>18337</v>
      </c>
      <c r="K4144" s="1">
        <f t="shared" si="288"/>
        <v>1</v>
      </c>
      <c r="L4144" s="1">
        <f t="shared" si="288"/>
        <v>0</v>
      </c>
      <c r="M4144" s="1">
        <f t="shared" si="288"/>
        <v>0</v>
      </c>
      <c r="N4144" s="1">
        <f t="shared" si="288"/>
        <v>0</v>
      </c>
      <c r="O4144" s="1">
        <f t="shared" si="289"/>
        <v>1</v>
      </c>
      <c r="P4144" s="1" t="s">
        <v>18346</v>
      </c>
      <c r="Q4144" s="1">
        <v>74</v>
      </c>
      <c r="R4144" s="1">
        <v>99</v>
      </c>
      <c r="S4144" s="9">
        <f t="shared" si="291"/>
        <v>74</v>
      </c>
      <c r="T4144" s="8"/>
      <c r="U4144" s="8"/>
      <c r="V4144" s="8"/>
      <c r="W4144" s="8"/>
      <c r="X4144" s="8"/>
      <c r="Y4144" s="10">
        <f t="shared" si="290"/>
        <v>0</v>
      </c>
      <c r="Z4144" s="10">
        <f>IFERROR(INDEX(EFs!B:B,MATCH(P4144,EFs!A:A,0))*Dataset!Y4144/1000,0)</f>
        <v>0</v>
      </c>
      <c r="AA4144">
        <v>33.401209000000001</v>
      </c>
      <c r="AB4144">
        <v>-117.594736</v>
      </c>
      <c r="AC4144">
        <v>0.66</v>
      </c>
      <c r="AD4144" t="s">
        <v>18429</v>
      </c>
      <c r="AE4144">
        <v>105</v>
      </c>
      <c r="AF4144" t="s">
        <v>18765</v>
      </c>
      <c r="AH4144">
        <v>5</v>
      </c>
      <c r="AI4144" t="s">
        <v>18766</v>
      </c>
      <c r="AJ4144" t="s">
        <v>18390</v>
      </c>
      <c r="AK4144" t="s">
        <v>18767</v>
      </c>
      <c r="AL4144">
        <v>92672</v>
      </c>
      <c r="AM4144" t="s">
        <v>18392</v>
      </c>
      <c r="AN4144" t="s">
        <v>18768</v>
      </c>
    </row>
    <row r="4145" spans="1:40" ht="115.2" hidden="1" x14ac:dyDescent="0.3">
      <c r="A4145" t="s">
        <v>18338</v>
      </c>
      <c r="B4145" s="2" t="s">
        <v>18321</v>
      </c>
      <c r="C4145" s="3">
        <v>44832</v>
      </c>
      <c r="D4145" t="s">
        <v>193</v>
      </c>
      <c r="E4145" t="s">
        <v>18339</v>
      </c>
      <c r="F4145" t="s">
        <v>18340</v>
      </c>
      <c r="G4145" t="s">
        <v>18341</v>
      </c>
      <c r="H4145" s="2" t="s">
        <v>18342</v>
      </c>
      <c r="I4145" s="2" t="s">
        <v>6085</v>
      </c>
      <c r="J4145" s="1" t="s">
        <v>18343</v>
      </c>
      <c r="K4145" s="1">
        <f t="shared" si="288"/>
        <v>1</v>
      </c>
      <c r="L4145" s="1">
        <f t="shared" si="288"/>
        <v>0</v>
      </c>
      <c r="M4145" s="1">
        <f t="shared" si="288"/>
        <v>0</v>
      </c>
      <c r="N4145" s="1">
        <f t="shared" si="288"/>
        <v>0</v>
      </c>
      <c r="O4145" s="1">
        <f t="shared" si="289"/>
        <v>1</v>
      </c>
      <c r="P4145" s="1" t="s">
        <v>18346</v>
      </c>
      <c r="Q4145" s="1">
        <v>100</v>
      </c>
      <c r="R4145" s="1">
        <v>158</v>
      </c>
      <c r="S4145" s="9">
        <f t="shared" si="291"/>
        <v>100</v>
      </c>
      <c r="T4145" s="8"/>
      <c r="U4145" s="8"/>
      <c r="V4145" s="8"/>
      <c r="W4145" s="8"/>
      <c r="X4145" s="8"/>
      <c r="Y4145" s="10">
        <f t="shared" si="290"/>
        <v>0</v>
      </c>
      <c r="Z4145" s="10">
        <f>IFERROR(INDEX(EFs!B:B,MATCH(P4145,EFs!A:A,0))*Dataset!Y4145/1000,0)</f>
        <v>0</v>
      </c>
      <c r="AA4145">
        <v>38.745548999999997</v>
      </c>
      <c r="AB4145">
        <v>-120.693072</v>
      </c>
      <c r="AC4145">
        <v>0.5</v>
      </c>
      <c r="AD4145" t="s">
        <v>18422</v>
      </c>
      <c r="AI4145" t="s">
        <v>19660</v>
      </c>
      <c r="AJ4145" t="s">
        <v>18390</v>
      </c>
      <c r="AK4145" t="s">
        <v>19661</v>
      </c>
      <c r="AL4145">
        <v>95709</v>
      </c>
      <c r="AM4145" t="s">
        <v>18392</v>
      </c>
      <c r="AN4145" t="s">
        <v>18397</v>
      </c>
    </row>
  </sheetData>
  <autoFilter ref="A1:AN4145" xr:uid="{00000000-0001-0000-0000-000000000000}">
    <filterColumn colId="1">
      <filters>
        <filter val="Active"/>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6A69-0F4A-4B93-9984-455E5A5C627D}">
  <dimension ref="A1:B7"/>
  <sheetViews>
    <sheetView workbookViewId="0">
      <selection activeCell="B2" sqref="B2:B7"/>
    </sheetView>
  </sheetViews>
  <sheetFormatPr defaultRowHeight="14.4" x14ac:dyDescent="0.3"/>
  <cols>
    <col min="1" max="1" width="11.109375" bestFit="1" customWidth="1"/>
    <col min="2" max="2" width="13.5546875" bestFit="1" customWidth="1"/>
  </cols>
  <sheetData>
    <row r="1" spans="1:2" x14ac:dyDescent="0.3">
      <c r="A1" s="19" t="s">
        <v>18345</v>
      </c>
      <c r="B1" s="19" t="s">
        <v>18371</v>
      </c>
    </row>
    <row r="2" spans="1:2" x14ac:dyDescent="0.3">
      <c r="A2" t="s">
        <v>18346</v>
      </c>
      <c r="B2" s="20">
        <v>0.90839292100000002</v>
      </c>
    </row>
    <row r="3" spans="1:2" x14ac:dyDescent="0.3">
      <c r="A3" t="s">
        <v>18348</v>
      </c>
      <c r="B3" s="20">
        <v>0.72625571899999997</v>
      </c>
    </row>
    <row r="4" spans="1:2" x14ac:dyDescent="0.3">
      <c r="A4" t="s">
        <v>18353</v>
      </c>
      <c r="B4" s="20">
        <v>0.79502531099999996</v>
      </c>
    </row>
    <row r="5" spans="1:2" x14ac:dyDescent="0.3">
      <c r="A5" t="s">
        <v>18370</v>
      </c>
      <c r="B5" s="20">
        <v>0.93205218099999998</v>
      </c>
    </row>
    <row r="6" spans="1:2" x14ac:dyDescent="0.3">
      <c r="A6" t="s">
        <v>18349</v>
      </c>
      <c r="B6" s="20">
        <v>0.99271569100000001</v>
      </c>
    </row>
    <row r="7" spans="1:2" x14ac:dyDescent="0.3">
      <c r="A7" t="s">
        <v>18347</v>
      </c>
      <c r="B7" s="20">
        <v>0.82389999999999997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8F63-13D9-4C24-A254-FBFEB1DB42BA}">
  <dimension ref="A1:G15"/>
  <sheetViews>
    <sheetView workbookViewId="0">
      <selection activeCell="D9" sqref="D9"/>
    </sheetView>
  </sheetViews>
  <sheetFormatPr defaultRowHeight="14.4" x14ac:dyDescent="0.3"/>
  <cols>
    <col min="1" max="1" width="20.88671875" customWidth="1"/>
    <col min="2" max="2" width="16.33203125" bestFit="1" customWidth="1"/>
    <col min="3" max="3" width="37" bestFit="1" customWidth="1"/>
    <col min="4" max="4" width="18.33203125" bestFit="1" customWidth="1"/>
    <col min="5" max="5" width="27.88671875" bestFit="1" customWidth="1"/>
    <col min="6" max="6" width="25.33203125" bestFit="1" customWidth="1"/>
    <col min="7" max="7" width="22.44140625" bestFit="1" customWidth="1"/>
  </cols>
  <sheetData>
    <row r="1" spans="1:7" x14ac:dyDescent="0.3">
      <c r="A1" s="14" t="s">
        <v>18345</v>
      </c>
      <c r="B1" s="14" t="s">
        <v>18359</v>
      </c>
      <c r="C1" s="14" t="s">
        <v>18360</v>
      </c>
      <c r="D1" s="14" t="s">
        <v>18361</v>
      </c>
      <c r="E1" s="14" t="s">
        <v>18365</v>
      </c>
      <c r="F1" s="14" t="s">
        <v>18367</v>
      </c>
      <c r="G1" s="14" t="s">
        <v>18366</v>
      </c>
    </row>
    <row r="2" spans="1:7" x14ac:dyDescent="0.3">
      <c r="A2" t="s">
        <v>18346</v>
      </c>
      <c r="B2" s="12">
        <f>COUNTIFS(Dataset!P:P,A2,Dataset!B:B,"Active")</f>
        <v>2874</v>
      </c>
      <c r="C2" s="11">
        <f>AVERAGEIFS(Dataset!S:S,Dataset!P:P,A2,Dataset!S:S,"&gt;0",Dataset!S:S,"&lt;&gt;Unknown",Dataset!B:B,"Active")</f>
        <v>355.71182916142538</v>
      </c>
      <c r="D2" s="12">
        <f>SUMIFS(Dataset!S:S,Dataset!P:P,A2,Dataset!S:S,"&gt;0",Dataset!B:B,"Active")/1000</f>
        <v>1018.0472550599995</v>
      </c>
      <c r="E2" s="11">
        <f>SUMIFS(Dataset!Y:Y,Dataset!P:P,A2,Dataset!Y:Y,"&gt;0",Dataset!B:B,"Active")/1000</f>
        <v>9405.6979422754866</v>
      </c>
      <c r="F2" s="10">
        <f>AVERAGEIFS(Dataset!X:X,Dataset!P:P,A2,Dataset!X:X,"&gt;0",Dataset!B:B,"Active")</f>
        <v>12.407365328109684</v>
      </c>
      <c r="G2" s="12">
        <f>SUMIFS(Dataset!X:X,Dataset!P:P,A2,Dataset!X:X,"&gt;0",Dataset!B:B,"Active")</f>
        <v>25335.839999999975</v>
      </c>
    </row>
    <row r="3" spans="1:7" x14ac:dyDescent="0.3">
      <c r="A3" t="s">
        <v>18347</v>
      </c>
      <c r="B3" s="12">
        <f>COUNTIFS(Dataset!P:P,A3,Dataset!B:B,"Active")</f>
        <v>130</v>
      </c>
      <c r="C3" s="11">
        <f>AVERAGEIFS(Dataset!S:S,Dataset!P:P,A3,Dataset!S:S,"&gt;0",Dataset!S:S,"&lt;&gt;Unknown",Dataset!B:B,"Active")</f>
        <v>77.079959531250012</v>
      </c>
      <c r="D3" s="12">
        <f>SUMIFS(Dataset!S:S,Dataset!P:P,A3,Dataset!S:S,"&gt;0",Dataset!B:B,"Active")/1000</f>
        <v>9.8662348200000007</v>
      </c>
      <c r="E3" s="11">
        <f>SUMIFS(Dataset!Y:Y,Dataset!P:P,A3,Dataset!Y:Y,"&gt;0",Dataset!B:B,"Active")/1000</f>
        <v>152.88677739599996</v>
      </c>
      <c r="F3" s="10">
        <f>AVERAGEIFS(Dataset!X:X,Dataset!P:P,A3,Dataset!X:X,"&gt;0",Dataset!B:B,"Active")</f>
        <v>24.353977272727274</v>
      </c>
      <c r="G3" s="12">
        <f>SUMIFS(Dataset!X:X,Dataset!P:P,A3,Dataset!X:X,"&gt;0",Dataset!B:B,"Active")</f>
        <v>2143.15</v>
      </c>
    </row>
    <row r="4" spans="1:7" x14ac:dyDescent="0.3">
      <c r="A4" t="s">
        <v>18348</v>
      </c>
      <c r="B4" s="12">
        <f>COUNTIFS(Dataset!P:P,A4,Dataset!B:B,"Active")</f>
        <v>228</v>
      </c>
      <c r="C4" s="11">
        <f>AVERAGEIFS(Dataset!S:S,Dataset!P:P,A4,Dataset!S:S,"&gt;0",Dataset!S:S,"&lt;&gt;Unknown",Dataset!B:B,"Active")</f>
        <v>120.58275707964602</v>
      </c>
      <c r="D4" s="12">
        <f>SUMIFS(Dataset!S:S,Dataset!P:P,A4,Dataset!S:S,"&gt;0",Dataset!B:B,"Active")/1000</f>
        <v>27.2517031</v>
      </c>
      <c r="E4" s="11">
        <f>SUMIFS(Dataset!Y:Y,Dataset!P:P,A4,Dataset!Y:Y,"&gt;0",Dataset!B:B,"Active")/1000</f>
        <v>209.95033041700006</v>
      </c>
      <c r="F4" s="10">
        <f>AVERAGEIFS(Dataset!X:X,Dataset!P:P,A4,Dataset!X:X,"&gt;0",Dataset!B:B,"Active")</f>
        <v>11.698658536585361</v>
      </c>
      <c r="G4" s="12">
        <f>SUMIFS(Dataset!X:X,Dataset!P:P,A4,Dataset!X:X,"&gt;0",Dataset!B:B,"Active")</f>
        <v>1918.5799999999992</v>
      </c>
    </row>
    <row r="5" spans="1:7" x14ac:dyDescent="0.3">
      <c r="A5" t="s">
        <v>18349</v>
      </c>
      <c r="B5" s="12">
        <f>COUNTIFS(Dataset!P:P,A5,Dataset!B:B,"Active")</f>
        <v>22</v>
      </c>
      <c r="C5" s="11">
        <f>AVERAGEIFS(Dataset!S:S,Dataset!P:P,A5,Dataset!S:S,"&gt;0",Dataset!S:S,"&lt;&gt;Unknown",Dataset!B:B,"Active")</f>
        <v>68.097827272727272</v>
      </c>
      <c r="D5" s="12">
        <f>SUMIFS(Dataset!S:S,Dataset!P:P,A5,Dataset!S:S,"&gt;0",Dataset!B:B,"Active")/1000</f>
        <v>1.4981522</v>
      </c>
      <c r="E5" s="11">
        <f>SUMIFS(Dataset!Y:Y,Dataset!P:P,A5,Dataset!Y:Y,"&gt;0",Dataset!B:B,"Active")/1000</f>
        <v>37.040696009999998</v>
      </c>
      <c r="F5" s="10">
        <f>AVERAGEIFS(Dataset!X:X,Dataset!P:P,A5,Dataset!X:X,"&gt;0",Dataset!B:B,"Active")</f>
        <v>64.995999999999995</v>
      </c>
      <c r="G5" s="12">
        <f>SUMIFS(Dataset!X:X,Dataset!P:P,A5,Dataset!X:X,"&gt;0",Dataset!B:B,"Active")</f>
        <v>974.93999999999994</v>
      </c>
    </row>
    <row r="6" spans="1:7" x14ac:dyDescent="0.3">
      <c r="A6" t="s">
        <v>18353</v>
      </c>
      <c r="B6" s="12">
        <f>COUNTIFS(Dataset!P:P,A6,Dataset!B:B,"Active")</f>
        <v>2</v>
      </c>
      <c r="C6" s="11">
        <f>AVERAGEIFS(Dataset!S:S,Dataset!P:P,A6,Dataset!S:S,"&gt;0",Dataset!S:S,"&lt;&gt;Unknown",Dataset!B:B,"Active")</f>
        <v>38.030700000000003</v>
      </c>
      <c r="D6" s="12">
        <f>SUMIFS(Dataset!S:S,Dataset!P:P,A6,Dataset!S:S,"&gt;0",Dataset!B:B,"Active")/1000</f>
        <v>3.8030700000000001E-2</v>
      </c>
      <c r="E6" s="11">
        <f>SUMIFS(Dataset!Y:Y,Dataset!P:P,A6,Dataset!Y:Y,"&gt;0",Dataset!B:B,"Active")/1000</f>
        <v>1.9661871900000003</v>
      </c>
      <c r="F6" s="10">
        <f>AVERAGEIFS(Dataset!X:X,Dataset!P:P,A6,Dataset!X:X,"&gt;0",Dataset!B:B,"Active")</f>
        <v>28.05</v>
      </c>
      <c r="G6" s="12">
        <f>SUMIFS(Dataset!X:X,Dataset!P:P,A6,Dataset!X:X,"&gt;0",Dataset!B:B,"Active")</f>
        <v>56.1</v>
      </c>
    </row>
    <row r="7" spans="1:7" x14ac:dyDescent="0.3">
      <c r="A7" t="s">
        <v>18352</v>
      </c>
      <c r="B7" s="12">
        <f>COUNTIFS(Dataset!P:P,A7,Dataset!B:B,"Active")</f>
        <v>108</v>
      </c>
      <c r="C7" s="11">
        <f>AVERAGEIFS(Dataset!S:S,Dataset!P:P,A7,Dataset!S:S,"&gt;0",Dataset!S:S,"&lt;&gt;Unknown",Dataset!B:B,"Active")</f>
        <v>287.95270761904766</v>
      </c>
      <c r="D7" s="12">
        <f>SUMIFS(Dataset!S:S,Dataset!P:P,A7,Dataset!S:S,"&gt;0",Dataset!B:B,"Active")/1000</f>
        <v>30.235034300000006</v>
      </c>
      <c r="E7" s="11">
        <f>SUMIFS(Dataset!Y:Y,Dataset!P:P,A7,Dataset!Y:Y,"&gt;0",Dataset!B:B,"Active")/1000</f>
        <v>215.73178951499997</v>
      </c>
      <c r="F7" s="10">
        <f>AVERAGEIFS(Dataset!X:X,Dataset!P:P,A7,Dataset!X:X,"&gt;0",Dataset!B:B,"Active")</f>
        <v>10.724246575342468</v>
      </c>
      <c r="G7" s="12">
        <f>SUMIFS(Dataset!X:X,Dataset!P:P,A7,Dataset!X:X,"&gt;0",Dataset!B:B,"Active")</f>
        <v>782.87000000000012</v>
      </c>
    </row>
    <row r="8" spans="1:7" x14ac:dyDescent="0.3">
      <c r="B8" s="12"/>
    </row>
    <row r="9" spans="1:7" x14ac:dyDescent="0.3">
      <c r="A9" s="15" t="s">
        <v>18362</v>
      </c>
      <c r="B9" s="16">
        <f>SUM(B2:B7)</f>
        <v>3364</v>
      </c>
      <c r="C9" s="17">
        <f>AVERAGEIFS(Dataset!S:S,Dataset!S:S,"&gt;0",Dataset!B:B,"Active")</f>
        <v>325.04079251794241</v>
      </c>
      <c r="D9" s="17">
        <f>SUM(D2:D7)</f>
        <v>1086.9364101799997</v>
      </c>
      <c r="E9" s="16">
        <f>SUMIFS(Dataset!Y:Y,Dataset!Y:Y,"&gt;0",Dataset!B:B,"Active")/1000</f>
        <v>10023.273722803486</v>
      </c>
      <c r="F9" s="17">
        <f>AVERAGEIFS(Dataset!X:X,Dataset!X:X,"&gt;0",Dataset!B:B,"Active")</f>
        <v>13.092063758389232</v>
      </c>
      <c r="G9" s="16">
        <f>SUM(G2:G7)</f>
        <v>31211.47999999997</v>
      </c>
    </row>
    <row r="12" spans="1:7" x14ac:dyDescent="0.3">
      <c r="D12" s="13" t="s">
        <v>18363</v>
      </c>
      <c r="F12" s="13" t="s">
        <v>18368</v>
      </c>
    </row>
    <row r="13" spans="1:7" x14ac:dyDescent="0.3">
      <c r="D13">
        <f>COUNTIFS(Dataset!S:S,"Unknown",Dataset!B:B,"Active")</f>
        <v>20</v>
      </c>
      <c r="F13">
        <f>COUNTIFS(Dataset!X1:X4145,"",Dataset!B1:B4145,"Active")</f>
        <v>838</v>
      </c>
      <c r="G13" s="18">
        <f>F13/3364</f>
        <v>0.24910820451843044</v>
      </c>
    </row>
    <row r="14" spans="1:7" x14ac:dyDescent="0.3">
      <c r="D14" s="13" t="s">
        <v>18364</v>
      </c>
      <c r="F14" s="13" t="s">
        <v>18369</v>
      </c>
    </row>
    <row r="15" spans="1:7" x14ac:dyDescent="0.3">
      <c r="D15" s="11">
        <f>D13*C9/1000</f>
        <v>6.5008158503588485</v>
      </c>
      <c r="F15" s="11">
        <f>F9*F13</f>
        <v>10971.149429530176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EFs</vt:lpstr>
      <vt:lpstr>Summary</vt:lpstr>
      <vt:lpstr>_4_FINAL_PERMITS_34_T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Lumbreras, Lilibeth</dc:creator>
  <cp:lastModifiedBy>Steven Moss</cp:lastModifiedBy>
  <dcterms:created xsi:type="dcterms:W3CDTF">2022-09-29T18:12:10Z</dcterms:created>
  <dcterms:modified xsi:type="dcterms:W3CDTF">2022-10-24T00:30:14Z</dcterms:modified>
</cp:coreProperties>
</file>